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b9cae55e3d88f0/BACKUP-YU/S_BkUp251207/NIPPON/MALLETGOLF/23o. CAMP. BRASILEIRO2026/8ªEta23ºBra-Kok/"/>
    </mc:Choice>
  </mc:AlternateContent>
  <xr:revisionPtr revIDLastSave="2" documentId="13_ncr:1_{C284D81E-FB5F-42D6-A8F9-0F8C8497B053}" xr6:coauthVersionLast="47" xr6:coauthVersionMax="47" xr10:uidLastSave="{90E30660-E59F-41FE-9FCE-1519FBA36E9B}"/>
  <bookViews>
    <workbookView xWindow="12" yWindow="588" windowWidth="23028" windowHeight="11652" firstSheet="13" activeTab="18" xr2:uid="{00000000-000D-0000-FFFF-FFFF00000000}"/>
  </bookViews>
  <sheets>
    <sheet name="Fed." sheetId="1" r:id="rId1"/>
    <sheet name="Insc." sheetId="2" r:id="rId2"/>
    <sheet name="Sorteio" sheetId="3" r:id="rId3"/>
    <sheet name="grupo" sheetId="4" r:id="rId4"/>
    <sheet name="cidades" sheetId="8" r:id="rId5"/>
    <sheet name="sumula" sheetId="11" r:id="rId6"/>
    <sheet name="IMP ENT." sheetId="14" r:id="rId7"/>
    <sheet name="C1 166 F" sheetId="22" r:id="rId8"/>
    <sheet name="C2 166 F" sheetId="23" r:id="rId9"/>
    <sheet name="NEAR PIN" sheetId="28" r:id="rId10"/>
    <sheet name="apuração" sheetId="29" r:id="rId11"/>
    <sheet name="apuração GROSS" sheetId="39" r:id="rId12"/>
    <sheet name="apuração BRASILEIRO" sheetId="42" r:id="rId13"/>
    <sheet name="apuração hole in one" sheetId="41" r:id="rId14"/>
    <sheet name="GROSS" sheetId="30" state="hidden" r:id="rId15"/>
    <sheet name="NET" sheetId="31" r:id="rId16"/>
    <sheet name="HOLEINONE" sheetId="33" r:id="rId17"/>
    <sheet name="Sheet1" sheetId="34" r:id="rId18"/>
    <sheet name="apuração GROSSAcrecYU" sheetId="43" r:id="rId19"/>
  </sheets>
  <definedNames>
    <definedName name="_xlnm._FilterDatabase" localSheetId="12" hidden="1">'apuração BRASILEIRO'!$B$1:$O$295</definedName>
    <definedName name="_xlnm._FilterDatabase" localSheetId="11" hidden="1">'apuração GROSS'!$B$1:$O$1</definedName>
    <definedName name="_xlnm._FilterDatabase" localSheetId="18" hidden="1">'apuração GROSSAcrecYU'!$B$1:$O$1</definedName>
    <definedName name="_xlnm._FilterDatabase" localSheetId="13" hidden="1">'apuração hole in one'!$A$1:$I$1</definedName>
    <definedName name="_xlnm._FilterDatabase" localSheetId="4" hidden="1">cidades!$A$1:$M$1</definedName>
    <definedName name="_xlnm._FilterDatabase" localSheetId="0" hidden="1">Fed.!$A$1:$AF$1</definedName>
    <definedName name="_xlnm._FilterDatabase" localSheetId="14" hidden="1">GROSS!$B$1:$AD$184</definedName>
    <definedName name="_xlnm._FilterDatabase" localSheetId="15" hidden="1">NET!$A$1:$AD$290</definedName>
    <definedName name="_xlnm._FilterDatabase" localSheetId="2" hidden="1">Sorteio!$A$2:$AQ$210</definedName>
    <definedName name="_xlnm.Print_Area" localSheetId="0">Fed.!$B$1:$AG$1009</definedName>
    <definedName name="_xlnm.Print_Area" localSheetId="3">grupo!$A$1:$K$301</definedName>
    <definedName name="_xlnm.Print_Titles" localSheetId="3">grupo!$1:$1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7" i="43" l="1"/>
  <c r="M207" i="43"/>
  <c r="L207" i="43"/>
  <c r="K207" i="43"/>
  <c r="J207" i="43"/>
  <c r="I207" i="43"/>
  <c r="H207" i="43"/>
  <c r="G207" i="43"/>
  <c r="F207" i="43"/>
  <c r="E207" i="43"/>
  <c r="D207" i="43"/>
  <c r="C207" i="43"/>
  <c r="B207" i="43"/>
  <c r="N206" i="43"/>
  <c r="M206" i="43"/>
  <c r="L206" i="43"/>
  <c r="K206" i="43"/>
  <c r="J206" i="43"/>
  <c r="I206" i="43"/>
  <c r="H206" i="43"/>
  <c r="G206" i="43"/>
  <c r="F206" i="43"/>
  <c r="E206" i="43"/>
  <c r="D206" i="43"/>
  <c r="C206" i="43"/>
  <c r="B206" i="43"/>
  <c r="N205" i="43"/>
  <c r="M205" i="43"/>
  <c r="L205" i="43"/>
  <c r="K205" i="43"/>
  <c r="J205" i="43"/>
  <c r="I205" i="43"/>
  <c r="H205" i="43"/>
  <c r="G205" i="43"/>
  <c r="F205" i="43"/>
  <c r="E205" i="43"/>
  <c r="D205" i="43"/>
  <c r="C205" i="43"/>
  <c r="B205" i="43"/>
  <c r="N204" i="43"/>
  <c r="M204" i="43"/>
  <c r="L204" i="43"/>
  <c r="K204" i="43"/>
  <c r="J204" i="43"/>
  <c r="I204" i="43"/>
  <c r="H204" i="43"/>
  <c r="G204" i="43"/>
  <c r="F204" i="43"/>
  <c r="E204" i="43"/>
  <c r="D204" i="43"/>
  <c r="C204" i="43"/>
  <c r="B204" i="43"/>
  <c r="N203" i="43"/>
  <c r="M203" i="43"/>
  <c r="L203" i="43"/>
  <c r="K203" i="43"/>
  <c r="J203" i="43"/>
  <c r="I203" i="43"/>
  <c r="H203" i="43"/>
  <c r="G203" i="43"/>
  <c r="F203" i="43"/>
  <c r="E203" i="43"/>
  <c r="D203" i="43"/>
  <c r="C203" i="43"/>
  <c r="B203" i="43"/>
  <c r="N202" i="43"/>
  <c r="M202" i="43"/>
  <c r="L202" i="43"/>
  <c r="K202" i="43"/>
  <c r="J202" i="43"/>
  <c r="I202" i="43"/>
  <c r="H202" i="43"/>
  <c r="G202" i="43"/>
  <c r="F202" i="43"/>
  <c r="E202" i="43"/>
  <c r="D202" i="43"/>
  <c r="C202" i="43"/>
  <c r="B202" i="43"/>
  <c r="N201" i="43"/>
  <c r="M201" i="43"/>
  <c r="L201" i="43"/>
  <c r="K201" i="43"/>
  <c r="J201" i="43"/>
  <c r="I201" i="43"/>
  <c r="H201" i="43"/>
  <c r="G201" i="43"/>
  <c r="F201" i="43"/>
  <c r="E201" i="43"/>
  <c r="D201" i="43"/>
  <c r="C201" i="43"/>
  <c r="B201" i="43"/>
  <c r="N200" i="43"/>
  <c r="M200" i="43"/>
  <c r="L200" i="43"/>
  <c r="K200" i="43"/>
  <c r="J200" i="43"/>
  <c r="I200" i="43"/>
  <c r="H200" i="43"/>
  <c r="G200" i="43"/>
  <c r="F200" i="43"/>
  <c r="E200" i="43"/>
  <c r="D200" i="43"/>
  <c r="C200" i="43"/>
  <c r="B200" i="43"/>
  <c r="N199" i="43"/>
  <c r="M199" i="43"/>
  <c r="L199" i="43"/>
  <c r="K199" i="43"/>
  <c r="J199" i="43"/>
  <c r="I199" i="43"/>
  <c r="H199" i="43"/>
  <c r="G199" i="43"/>
  <c r="F199" i="43"/>
  <c r="E199" i="43"/>
  <c r="D199" i="43"/>
  <c r="C199" i="43"/>
  <c r="B199" i="43"/>
  <c r="N198" i="43"/>
  <c r="M198" i="43"/>
  <c r="L198" i="43"/>
  <c r="K198" i="43"/>
  <c r="J198" i="43"/>
  <c r="I198" i="43"/>
  <c r="H198" i="43"/>
  <c r="G198" i="43"/>
  <c r="F198" i="43"/>
  <c r="E198" i="43"/>
  <c r="D198" i="43"/>
  <c r="C198" i="43"/>
  <c r="B198" i="43"/>
  <c r="N197" i="43"/>
  <c r="M197" i="43"/>
  <c r="L197" i="43"/>
  <c r="K197" i="43"/>
  <c r="J197" i="43"/>
  <c r="I197" i="43"/>
  <c r="H197" i="43"/>
  <c r="G197" i="43"/>
  <c r="F197" i="43"/>
  <c r="E197" i="43"/>
  <c r="D197" i="43"/>
  <c r="C197" i="43"/>
  <c r="B197" i="43"/>
  <c r="N196" i="43"/>
  <c r="M196" i="43"/>
  <c r="L196" i="43"/>
  <c r="K196" i="43"/>
  <c r="J196" i="43"/>
  <c r="I196" i="43"/>
  <c r="H196" i="43"/>
  <c r="G196" i="43"/>
  <c r="F196" i="43"/>
  <c r="E196" i="43"/>
  <c r="D196" i="43"/>
  <c r="C196" i="43"/>
  <c r="B196" i="43"/>
  <c r="N195" i="43"/>
  <c r="M195" i="43"/>
  <c r="L195" i="43"/>
  <c r="K195" i="43"/>
  <c r="J195" i="43"/>
  <c r="I195" i="43"/>
  <c r="H195" i="43"/>
  <c r="G195" i="43"/>
  <c r="F195" i="43"/>
  <c r="E195" i="43"/>
  <c r="D195" i="43"/>
  <c r="C195" i="43"/>
  <c r="B195" i="43"/>
  <c r="N194" i="43"/>
  <c r="M194" i="43"/>
  <c r="L194" i="43"/>
  <c r="K194" i="43"/>
  <c r="J194" i="43"/>
  <c r="I194" i="43"/>
  <c r="H194" i="43"/>
  <c r="G194" i="43"/>
  <c r="F194" i="43"/>
  <c r="E194" i="43"/>
  <c r="D194" i="43"/>
  <c r="C194" i="43"/>
  <c r="B194" i="43"/>
  <c r="N193" i="43"/>
  <c r="M193" i="43"/>
  <c r="L193" i="43"/>
  <c r="K193" i="43"/>
  <c r="J193" i="43"/>
  <c r="I193" i="43"/>
  <c r="H193" i="43"/>
  <c r="G193" i="43"/>
  <c r="F193" i="43"/>
  <c r="E193" i="43"/>
  <c r="D193" i="43"/>
  <c r="C193" i="43"/>
  <c r="B193" i="43"/>
  <c r="N192" i="43"/>
  <c r="M192" i="43"/>
  <c r="L192" i="43"/>
  <c r="K192" i="43"/>
  <c r="J192" i="43"/>
  <c r="I192" i="43"/>
  <c r="H192" i="43"/>
  <c r="G192" i="43"/>
  <c r="F192" i="43"/>
  <c r="E192" i="43"/>
  <c r="D192" i="43"/>
  <c r="C192" i="43"/>
  <c r="B192" i="43"/>
  <c r="N191" i="43"/>
  <c r="M191" i="43"/>
  <c r="L191" i="43"/>
  <c r="K191" i="43"/>
  <c r="J191" i="43"/>
  <c r="I191" i="43"/>
  <c r="H191" i="43"/>
  <c r="G191" i="43"/>
  <c r="F191" i="43"/>
  <c r="E191" i="43"/>
  <c r="D191" i="43"/>
  <c r="C191" i="43"/>
  <c r="B191" i="43"/>
  <c r="N190" i="43"/>
  <c r="M190" i="43"/>
  <c r="L190" i="43"/>
  <c r="K190" i="43"/>
  <c r="J190" i="43"/>
  <c r="I190" i="43"/>
  <c r="H190" i="43"/>
  <c r="G190" i="43"/>
  <c r="F190" i="43"/>
  <c r="E190" i="43"/>
  <c r="D190" i="43"/>
  <c r="C190" i="43"/>
  <c r="B190" i="43"/>
  <c r="N189" i="43"/>
  <c r="M189" i="43"/>
  <c r="L189" i="43"/>
  <c r="K189" i="43"/>
  <c r="J189" i="43"/>
  <c r="I189" i="43"/>
  <c r="H189" i="43"/>
  <c r="G189" i="43"/>
  <c r="F189" i="43"/>
  <c r="E189" i="43"/>
  <c r="D189" i="43"/>
  <c r="C189" i="43"/>
  <c r="B189" i="43"/>
  <c r="N188" i="43"/>
  <c r="M188" i="43"/>
  <c r="L188" i="43"/>
  <c r="K188" i="43"/>
  <c r="J188" i="43"/>
  <c r="I188" i="43"/>
  <c r="H188" i="43"/>
  <c r="G188" i="43"/>
  <c r="F188" i="43"/>
  <c r="E188" i="43"/>
  <c r="D188" i="43"/>
  <c r="C188" i="43"/>
  <c r="B188" i="43"/>
  <c r="N187" i="43"/>
  <c r="M187" i="43"/>
  <c r="L187" i="43"/>
  <c r="K187" i="43"/>
  <c r="J187" i="43"/>
  <c r="I187" i="43"/>
  <c r="H187" i="43"/>
  <c r="G187" i="43"/>
  <c r="F187" i="43"/>
  <c r="E187" i="43"/>
  <c r="D187" i="43"/>
  <c r="C187" i="43"/>
  <c r="B187" i="43"/>
  <c r="N186" i="43"/>
  <c r="M186" i="43"/>
  <c r="L186" i="43"/>
  <c r="K186" i="43"/>
  <c r="J186" i="43"/>
  <c r="I186" i="43"/>
  <c r="H186" i="43"/>
  <c r="G186" i="43"/>
  <c r="F186" i="43"/>
  <c r="E186" i="43"/>
  <c r="D186" i="43"/>
  <c r="C186" i="43"/>
  <c r="B186" i="43"/>
  <c r="N185" i="43"/>
  <c r="M185" i="43"/>
  <c r="L185" i="43"/>
  <c r="K185" i="43"/>
  <c r="J185" i="43"/>
  <c r="I185" i="43"/>
  <c r="H185" i="43"/>
  <c r="G185" i="43"/>
  <c r="F185" i="43"/>
  <c r="E185" i="43"/>
  <c r="D185" i="43"/>
  <c r="C185" i="43"/>
  <c r="B185" i="43"/>
  <c r="N184" i="43"/>
  <c r="M184" i="43"/>
  <c r="L184" i="43"/>
  <c r="K184" i="43"/>
  <c r="J184" i="43"/>
  <c r="I184" i="43"/>
  <c r="H184" i="43"/>
  <c r="G184" i="43"/>
  <c r="F184" i="43"/>
  <c r="E184" i="43"/>
  <c r="D184" i="43"/>
  <c r="C184" i="43"/>
  <c r="B184" i="43"/>
  <c r="N183" i="43"/>
  <c r="M183" i="43"/>
  <c r="L183" i="43"/>
  <c r="K183" i="43"/>
  <c r="J183" i="43"/>
  <c r="I183" i="43"/>
  <c r="H183" i="43"/>
  <c r="G183" i="43"/>
  <c r="F183" i="43"/>
  <c r="E183" i="43"/>
  <c r="D183" i="43"/>
  <c r="C183" i="43"/>
  <c r="B183" i="43"/>
  <c r="N182" i="43"/>
  <c r="M182" i="43"/>
  <c r="L182" i="43"/>
  <c r="K182" i="43"/>
  <c r="J182" i="43"/>
  <c r="I182" i="43"/>
  <c r="H182" i="43"/>
  <c r="G182" i="43"/>
  <c r="F182" i="43"/>
  <c r="E182" i="43"/>
  <c r="D182" i="43"/>
  <c r="C182" i="43"/>
  <c r="B182" i="43"/>
  <c r="N181" i="43"/>
  <c r="M181" i="43"/>
  <c r="L181" i="43"/>
  <c r="K181" i="43"/>
  <c r="J181" i="43"/>
  <c r="I181" i="43"/>
  <c r="H181" i="43"/>
  <c r="G181" i="43"/>
  <c r="F181" i="43"/>
  <c r="E181" i="43"/>
  <c r="D181" i="43"/>
  <c r="C181" i="43"/>
  <c r="B181" i="43"/>
  <c r="N180" i="43"/>
  <c r="M180" i="43"/>
  <c r="L180" i="43"/>
  <c r="K180" i="43"/>
  <c r="J180" i="43"/>
  <c r="I180" i="43"/>
  <c r="H180" i="43"/>
  <c r="G180" i="43"/>
  <c r="F180" i="43"/>
  <c r="E180" i="43"/>
  <c r="D180" i="43"/>
  <c r="C180" i="43"/>
  <c r="B180" i="43"/>
  <c r="N179" i="43"/>
  <c r="M179" i="43"/>
  <c r="L179" i="43"/>
  <c r="K179" i="43"/>
  <c r="J179" i="43"/>
  <c r="I179" i="43"/>
  <c r="H179" i="43"/>
  <c r="G179" i="43"/>
  <c r="F179" i="43"/>
  <c r="E179" i="43"/>
  <c r="D179" i="43"/>
  <c r="C179" i="43"/>
  <c r="B179" i="43"/>
  <c r="N178" i="43"/>
  <c r="M178" i="43"/>
  <c r="L178" i="43"/>
  <c r="K178" i="43"/>
  <c r="J178" i="43"/>
  <c r="I178" i="43"/>
  <c r="H178" i="43"/>
  <c r="G178" i="43"/>
  <c r="F178" i="43"/>
  <c r="E178" i="43"/>
  <c r="D178" i="43"/>
  <c r="C178" i="43"/>
  <c r="B178" i="43"/>
  <c r="N177" i="43"/>
  <c r="M177" i="43"/>
  <c r="L177" i="43"/>
  <c r="K177" i="43"/>
  <c r="J177" i="43"/>
  <c r="I177" i="43"/>
  <c r="H177" i="43"/>
  <c r="G177" i="43"/>
  <c r="F177" i="43"/>
  <c r="E177" i="43"/>
  <c r="D177" i="43"/>
  <c r="C177" i="43"/>
  <c r="B177" i="43"/>
  <c r="N176" i="43"/>
  <c r="M176" i="43"/>
  <c r="L176" i="43"/>
  <c r="K176" i="43"/>
  <c r="J176" i="43"/>
  <c r="I176" i="43"/>
  <c r="H176" i="43"/>
  <c r="G176" i="43"/>
  <c r="F176" i="43"/>
  <c r="E176" i="43"/>
  <c r="D176" i="43"/>
  <c r="C176" i="43"/>
  <c r="B176" i="43"/>
  <c r="N175" i="43"/>
  <c r="M175" i="43"/>
  <c r="L175" i="43"/>
  <c r="K175" i="43"/>
  <c r="J175" i="43"/>
  <c r="I175" i="43"/>
  <c r="H175" i="43"/>
  <c r="G175" i="43"/>
  <c r="F175" i="43"/>
  <c r="E175" i="43"/>
  <c r="D175" i="43"/>
  <c r="C175" i="43"/>
  <c r="B175" i="43"/>
  <c r="N174" i="43"/>
  <c r="M174" i="43"/>
  <c r="L174" i="43"/>
  <c r="K174" i="43"/>
  <c r="J174" i="43"/>
  <c r="I174" i="43"/>
  <c r="H174" i="43"/>
  <c r="G174" i="43"/>
  <c r="F174" i="43"/>
  <c r="E174" i="43"/>
  <c r="D174" i="43"/>
  <c r="C174" i="43"/>
  <c r="B174" i="43"/>
  <c r="N173" i="43"/>
  <c r="M173" i="43"/>
  <c r="L173" i="43"/>
  <c r="K173" i="43"/>
  <c r="J173" i="43"/>
  <c r="I173" i="43"/>
  <c r="H173" i="43"/>
  <c r="G173" i="43"/>
  <c r="F173" i="43"/>
  <c r="E173" i="43"/>
  <c r="D173" i="43"/>
  <c r="C173" i="43"/>
  <c r="B173" i="43"/>
  <c r="N172" i="43"/>
  <c r="M172" i="43"/>
  <c r="L172" i="43"/>
  <c r="K172" i="43"/>
  <c r="J172" i="43"/>
  <c r="I172" i="43"/>
  <c r="H172" i="43"/>
  <c r="G172" i="43"/>
  <c r="F172" i="43"/>
  <c r="E172" i="43"/>
  <c r="D172" i="43"/>
  <c r="C172" i="43"/>
  <c r="B172" i="43"/>
  <c r="N171" i="43"/>
  <c r="M171" i="43"/>
  <c r="L171" i="43"/>
  <c r="K171" i="43"/>
  <c r="J171" i="43"/>
  <c r="I171" i="43"/>
  <c r="H171" i="43"/>
  <c r="G171" i="43"/>
  <c r="F171" i="43"/>
  <c r="E171" i="43"/>
  <c r="D171" i="43"/>
  <c r="C171" i="43"/>
  <c r="B171" i="43"/>
  <c r="N170" i="43"/>
  <c r="M170" i="43"/>
  <c r="L170" i="43"/>
  <c r="K170" i="43"/>
  <c r="J170" i="43"/>
  <c r="I170" i="43"/>
  <c r="H170" i="43"/>
  <c r="G170" i="43"/>
  <c r="F170" i="43"/>
  <c r="E170" i="43"/>
  <c r="D170" i="43"/>
  <c r="C170" i="43"/>
  <c r="B170" i="43"/>
  <c r="N169" i="43"/>
  <c r="M169" i="43"/>
  <c r="L169" i="43"/>
  <c r="K169" i="43"/>
  <c r="J169" i="43"/>
  <c r="I169" i="43"/>
  <c r="H169" i="43"/>
  <c r="G169" i="43"/>
  <c r="F169" i="43"/>
  <c r="E169" i="43"/>
  <c r="D169" i="43"/>
  <c r="C169" i="43"/>
  <c r="B169" i="43"/>
  <c r="N168" i="43"/>
  <c r="M168" i="43"/>
  <c r="L168" i="43"/>
  <c r="K168" i="43"/>
  <c r="J168" i="43"/>
  <c r="I168" i="43"/>
  <c r="H168" i="43"/>
  <c r="G168" i="43"/>
  <c r="F168" i="43"/>
  <c r="E168" i="43"/>
  <c r="D168" i="43"/>
  <c r="C168" i="43"/>
  <c r="B168" i="43"/>
  <c r="N167" i="43"/>
  <c r="M167" i="43"/>
  <c r="L167" i="43"/>
  <c r="K167" i="43"/>
  <c r="J167" i="43"/>
  <c r="I167" i="43"/>
  <c r="H167" i="43"/>
  <c r="G167" i="43"/>
  <c r="F167" i="43"/>
  <c r="E167" i="43"/>
  <c r="D167" i="43"/>
  <c r="C167" i="43"/>
  <c r="B167" i="43"/>
  <c r="N166" i="43"/>
  <c r="M166" i="43"/>
  <c r="L166" i="43"/>
  <c r="K166" i="43"/>
  <c r="J166" i="43"/>
  <c r="I166" i="43"/>
  <c r="H166" i="43"/>
  <c r="G166" i="43"/>
  <c r="F166" i="43"/>
  <c r="E166" i="43"/>
  <c r="D166" i="43"/>
  <c r="C166" i="43"/>
  <c r="B166" i="43"/>
  <c r="N165" i="43"/>
  <c r="M165" i="43"/>
  <c r="L165" i="43"/>
  <c r="K165" i="43"/>
  <c r="J165" i="43"/>
  <c r="I165" i="43"/>
  <c r="H165" i="43"/>
  <c r="G165" i="43"/>
  <c r="F165" i="43"/>
  <c r="E165" i="43"/>
  <c r="D165" i="43"/>
  <c r="C165" i="43"/>
  <c r="B165" i="43"/>
  <c r="N164" i="43"/>
  <c r="M164" i="43"/>
  <c r="L164" i="43"/>
  <c r="K164" i="43"/>
  <c r="J164" i="43"/>
  <c r="I164" i="43"/>
  <c r="H164" i="43"/>
  <c r="G164" i="43"/>
  <c r="F164" i="43"/>
  <c r="E164" i="43"/>
  <c r="D164" i="43"/>
  <c r="C164" i="43"/>
  <c r="B164" i="43"/>
  <c r="N163" i="43"/>
  <c r="M163" i="43"/>
  <c r="L163" i="43"/>
  <c r="K163" i="43"/>
  <c r="J163" i="43"/>
  <c r="I163" i="43"/>
  <c r="H163" i="43"/>
  <c r="G163" i="43"/>
  <c r="F163" i="43"/>
  <c r="E163" i="43"/>
  <c r="D163" i="43"/>
  <c r="C163" i="43"/>
  <c r="B163" i="43"/>
  <c r="N162" i="43"/>
  <c r="M162" i="43"/>
  <c r="L162" i="43"/>
  <c r="K162" i="43"/>
  <c r="J162" i="43"/>
  <c r="I162" i="43"/>
  <c r="H162" i="43"/>
  <c r="G162" i="43"/>
  <c r="F162" i="43"/>
  <c r="E162" i="43"/>
  <c r="D162" i="43"/>
  <c r="C162" i="43"/>
  <c r="B162" i="43"/>
  <c r="N161" i="43"/>
  <c r="M161" i="43"/>
  <c r="L161" i="43"/>
  <c r="K161" i="43"/>
  <c r="J161" i="43"/>
  <c r="I161" i="43"/>
  <c r="H161" i="43"/>
  <c r="G161" i="43"/>
  <c r="F161" i="43"/>
  <c r="E161" i="43"/>
  <c r="D161" i="43"/>
  <c r="C161" i="43"/>
  <c r="B161" i="43"/>
  <c r="N160" i="43"/>
  <c r="M160" i="43"/>
  <c r="L160" i="43"/>
  <c r="K160" i="43"/>
  <c r="J160" i="43"/>
  <c r="I160" i="43"/>
  <c r="H160" i="43"/>
  <c r="G160" i="43"/>
  <c r="F160" i="43"/>
  <c r="E160" i="43"/>
  <c r="D160" i="43"/>
  <c r="C160" i="43"/>
  <c r="B160" i="43"/>
  <c r="N159" i="43"/>
  <c r="M159" i="43"/>
  <c r="L159" i="43"/>
  <c r="K159" i="43"/>
  <c r="J159" i="43"/>
  <c r="I159" i="43"/>
  <c r="H159" i="43"/>
  <c r="G159" i="43"/>
  <c r="F159" i="43"/>
  <c r="E159" i="43"/>
  <c r="D159" i="43"/>
  <c r="C159" i="43"/>
  <c r="B159" i="43"/>
  <c r="N158" i="43"/>
  <c r="M158" i="43"/>
  <c r="L158" i="43"/>
  <c r="K158" i="43"/>
  <c r="J158" i="43"/>
  <c r="I158" i="43"/>
  <c r="H158" i="43"/>
  <c r="G158" i="43"/>
  <c r="F158" i="43"/>
  <c r="E158" i="43"/>
  <c r="D158" i="43"/>
  <c r="C158" i="43"/>
  <c r="B158" i="43"/>
  <c r="N157" i="43"/>
  <c r="M157" i="43"/>
  <c r="L157" i="43"/>
  <c r="K157" i="43"/>
  <c r="J157" i="43"/>
  <c r="I157" i="43"/>
  <c r="H157" i="43"/>
  <c r="G157" i="43"/>
  <c r="F157" i="43"/>
  <c r="E157" i="43"/>
  <c r="D157" i="43"/>
  <c r="C157" i="43"/>
  <c r="B157" i="43"/>
  <c r="N156" i="43"/>
  <c r="M156" i="43"/>
  <c r="L156" i="43"/>
  <c r="K156" i="43"/>
  <c r="J156" i="43"/>
  <c r="I156" i="43"/>
  <c r="H156" i="43"/>
  <c r="G156" i="43"/>
  <c r="F156" i="43"/>
  <c r="E156" i="43"/>
  <c r="D156" i="43"/>
  <c r="C156" i="43"/>
  <c r="B156" i="43"/>
  <c r="N155" i="43"/>
  <c r="M155" i="43"/>
  <c r="L155" i="43"/>
  <c r="K155" i="43"/>
  <c r="J155" i="43"/>
  <c r="I155" i="43"/>
  <c r="H155" i="43"/>
  <c r="G155" i="43"/>
  <c r="F155" i="43"/>
  <c r="E155" i="43"/>
  <c r="D155" i="43"/>
  <c r="C155" i="43"/>
  <c r="B155" i="43"/>
  <c r="N154" i="43"/>
  <c r="M154" i="43"/>
  <c r="L154" i="43"/>
  <c r="K154" i="43"/>
  <c r="J154" i="43"/>
  <c r="I154" i="43"/>
  <c r="H154" i="43"/>
  <c r="G154" i="43"/>
  <c r="F154" i="43"/>
  <c r="E154" i="43"/>
  <c r="D154" i="43"/>
  <c r="C154" i="43"/>
  <c r="B154" i="43"/>
  <c r="N153" i="43"/>
  <c r="M153" i="43"/>
  <c r="L153" i="43"/>
  <c r="K153" i="43"/>
  <c r="J153" i="43"/>
  <c r="I153" i="43"/>
  <c r="H153" i="43"/>
  <c r="G153" i="43"/>
  <c r="F153" i="43"/>
  <c r="E153" i="43"/>
  <c r="D153" i="43"/>
  <c r="C153" i="43"/>
  <c r="B153" i="43"/>
  <c r="N152" i="43"/>
  <c r="M152" i="43"/>
  <c r="L152" i="43"/>
  <c r="K152" i="43"/>
  <c r="J152" i="43"/>
  <c r="I152" i="43"/>
  <c r="H152" i="43"/>
  <c r="G152" i="43"/>
  <c r="F152" i="43"/>
  <c r="E152" i="43"/>
  <c r="D152" i="43"/>
  <c r="C152" i="43"/>
  <c r="B152" i="43"/>
  <c r="N151" i="43"/>
  <c r="M151" i="43"/>
  <c r="L151" i="43"/>
  <c r="K151" i="43"/>
  <c r="J151" i="43"/>
  <c r="I151" i="43"/>
  <c r="H151" i="43"/>
  <c r="G151" i="43"/>
  <c r="F151" i="43"/>
  <c r="E151" i="43"/>
  <c r="D151" i="43"/>
  <c r="C151" i="43"/>
  <c r="B151" i="43"/>
  <c r="N150" i="43"/>
  <c r="M150" i="43"/>
  <c r="L150" i="43"/>
  <c r="K150" i="43"/>
  <c r="J150" i="43"/>
  <c r="I150" i="43"/>
  <c r="H150" i="43"/>
  <c r="G150" i="43"/>
  <c r="F150" i="43"/>
  <c r="E150" i="43"/>
  <c r="D150" i="43"/>
  <c r="C150" i="43"/>
  <c r="B150" i="43"/>
  <c r="N149" i="43"/>
  <c r="M149" i="43"/>
  <c r="L149" i="43"/>
  <c r="K149" i="43"/>
  <c r="J149" i="43"/>
  <c r="I149" i="43"/>
  <c r="H149" i="43"/>
  <c r="G149" i="43"/>
  <c r="F149" i="43"/>
  <c r="E149" i="43"/>
  <c r="D149" i="43"/>
  <c r="C149" i="43"/>
  <c r="B149" i="43"/>
  <c r="N148" i="43"/>
  <c r="M148" i="43"/>
  <c r="L148" i="43"/>
  <c r="K148" i="43"/>
  <c r="J148" i="43"/>
  <c r="I148" i="43"/>
  <c r="H148" i="43"/>
  <c r="G148" i="43"/>
  <c r="F148" i="43"/>
  <c r="E148" i="43"/>
  <c r="D148" i="43"/>
  <c r="C148" i="43"/>
  <c r="B148" i="43"/>
  <c r="N147" i="43"/>
  <c r="M147" i="43"/>
  <c r="L147" i="43"/>
  <c r="K147" i="43"/>
  <c r="J147" i="43"/>
  <c r="I147" i="43"/>
  <c r="H147" i="43"/>
  <c r="G147" i="43"/>
  <c r="F147" i="43"/>
  <c r="E147" i="43"/>
  <c r="D147" i="43"/>
  <c r="C147" i="43"/>
  <c r="B147" i="43"/>
  <c r="N146" i="43"/>
  <c r="M146" i="43"/>
  <c r="L146" i="43"/>
  <c r="K146" i="43"/>
  <c r="J146" i="43"/>
  <c r="I146" i="43"/>
  <c r="H146" i="43"/>
  <c r="G146" i="43"/>
  <c r="F146" i="43"/>
  <c r="E146" i="43"/>
  <c r="D146" i="43"/>
  <c r="C146" i="43"/>
  <c r="B146" i="43"/>
  <c r="N145" i="43"/>
  <c r="M145" i="43"/>
  <c r="L145" i="43"/>
  <c r="K145" i="43"/>
  <c r="J145" i="43"/>
  <c r="I145" i="43"/>
  <c r="H145" i="43"/>
  <c r="G145" i="43"/>
  <c r="F145" i="43"/>
  <c r="E145" i="43"/>
  <c r="D145" i="43"/>
  <c r="C145" i="43"/>
  <c r="B145" i="43"/>
  <c r="N144" i="43"/>
  <c r="M144" i="43"/>
  <c r="L144" i="43"/>
  <c r="K144" i="43"/>
  <c r="J144" i="43"/>
  <c r="I144" i="43"/>
  <c r="H144" i="43"/>
  <c r="G144" i="43"/>
  <c r="F144" i="43"/>
  <c r="E144" i="43"/>
  <c r="D144" i="43"/>
  <c r="C144" i="43"/>
  <c r="B144" i="43"/>
  <c r="N143" i="43"/>
  <c r="M143" i="43"/>
  <c r="L143" i="43"/>
  <c r="K143" i="43"/>
  <c r="J143" i="43"/>
  <c r="I143" i="43"/>
  <c r="H143" i="43"/>
  <c r="G143" i="43"/>
  <c r="F143" i="43"/>
  <c r="E143" i="43"/>
  <c r="D143" i="43"/>
  <c r="C143" i="43"/>
  <c r="B143" i="43"/>
  <c r="N142" i="43"/>
  <c r="M142" i="43"/>
  <c r="L142" i="43"/>
  <c r="K142" i="43"/>
  <c r="J142" i="43"/>
  <c r="I142" i="43"/>
  <c r="H142" i="43"/>
  <c r="G142" i="43"/>
  <c r="F142" i="43"/>
  <c r="E142" i="43"/>
  <c r="D142" i="43"/>
  <c r="C142" i="43"/>
  <c r="B142" i="43"/>
  <c r="N141" i="43"/>
  <c r="M141" i="43"/>
  <c r="L141" i="43"/>
  <c r="K141" i="43"/>
  <c r="J141" i="43"/>
  <c r="I141" i="43"/>
  <c r="H141" i="43"/>
  <c r="G141" i="43"/>
  <c r="F141" i="43"/>
  <c r="E141" i="43"/>
  <c r="D141" i="43"/>
  <c r="C141" i="43"/>
  <c r="B141" i="43"/>
  <c r="N140" i="43"/>
  <c r="M140" i="43"/>
  <c r="L140" i="43"/>
  <c r="K140" i="43"/>
  <c r="J140" i="43"/>
  <c r="I140" i="43"/>
  <c r="H140" i="43"/>
  <c r="G140" i="43"/>
  <c r="F140" i="43"/>
  <c r="E140" i="43"/>
  <c r="D140" i="43"/>
  <c r="C140" i="43"/>
  <c r="B140" i="43"/>
  <c r="N139" i="43"/>
  <c r="M139" i="43"/>
  <c r="L139" i="43"/>
  <c r="K139" i="43"/>
  <c r="J139" i="43"/>
  <c r="I139" i="43"/>
  <c r="H139" i="43"/>
  <c r="G139" i="43"/>
  <c r="F139" i="43"/>
  <c r="E139" i="43"/>
  <c r="D139" i="43"/>
  <c r="C139" i="43"/>
  <c r="B139" i="43"/>
  <c r="N138" i="43"/>
  <c r="M138" i="43"/>
  <c r="L138" i="43"/>
  <c r="K138" i="43"/>
  <c r="J138" i="43"/>
  <c r="I138" i="43"/>
  <c r="H138" i="43"/>
  <c r="G138" i="43"/>
  <c r="F138" i="43"/>
  <c r="E138" i="43"/>
  <c r="D138" i="43"/>
  <c r="C138" i="43"/>
  <c r="B138" i="43"/>
  <c r="N137" i="43"/>
  <c r="M137" i="43"/>
  <c r="L137" i="43"/>
  <c r="K137" i="43"/>
  <c r="J137" i="43"/>
  <c r="I137" i="43"/>
  <c r="H137" i="43"/>
  <c r="G137" i="43"/>
  <c r="F137" i="43"/>
  <c r="E137" i="43"/>
  <c r="D137" i="43"/>
  <c r="C137" i="43"/>
  <c r="B137" i="43"/>
  <c r="N136" i="43"/>
  <c r="M136" i="43"/>
  <c r="L136" i="43"/>
  <c r="K136" i="43"/>
  <c r="J136" i="43"/>
  <c r="I136" i="43"/>
  <c r="H136" i="43"/>
  <c r="G136" i="43"/>
  <c r="F136" i="43"/>
  <c r="E136" i="43"/>
  <c r="D136" i="43"/>
  <c r="C136" i="43"/>
  <c r="B136" i="43"/>
  <c r="N135" i="43"/>
  <c r="M135" i="43"/>
  <c r="L135" i="43"/>
  <c r="K135" i="43"/>
  <c r="J135" i="43"/>
  <c r="I135" i="43"/>
  <c r="H135" i="43"/>
  <c r="G135" i="43"/>
  <c r="F135" i="43"/>
  <c r="E135" i="43"/>
  <c r="D135" i="43"/>
  <c r="C135" i="43"/>
  <c r="B135" i="43"/>
  <c r="N134" i="43"/>
  <c r="M134" i="43"/>
  <c r="L134" i="43"/>
  <c r="K134" i="43"/>
  <c r="J134" i="43"/>
  <c r="I134" i="43"/>
  <c r="H134" i="43"/>
  <c r="G134" i="43"/>
  <c r="F134" i="43"/>
  <c r="E134" i="43"/>
  <c r="D134" i="43"/>
  <c r="C134" i="43"/>
  <c r="B134" i="43"/>
  <c r="N133" i="43"/>
  <c r="M133" i="43"/>
  <c r="L133" i="43"/>
  <c r="K133" i="43"/>
  <c r="J133" i="43"/>
  <c r="I133" i="43"/>
  <c r="H133" i="43"/>
  <c r="G133" i="43"/>
  <c r="F133" i="43"/>
  <c r="E133" i="43"/>
  <c r="D133" i="43"/>
  <c r="C133" i="43"/>
  <c r="B133" i="43"/>
  <c r="N132" i="43"/>
  <c r="M132" i="43"/>
  <c r="L132" i="43"/>
  <c r="K132" i="43"/>
  <c r="J132" i="43"/>
  <c r="I132" i="43"/>
  <c r="H132" i="43"/>
  <c r="G132" i="43"/>
  <c r="F132" i="43"/>
  <c r="E132" i="43"/>
  <c r="D132" i="43"/>
  <c r="C132" i="43"/>
  <c r="B132" i="43"/>
  <c r="N131" i="43"/>
  <c r="M131" i="43"/>
  <c r="L131" i="43"/>
  <c r="K131" i="43"/>
  <c r="J131" i="43"/>
  <c r="I131" i="43"/>
  <c r="H131" i="43"/>
  <c r="G131" i="43"/>
  <c r="F131" i="43"/>
  <c r="E131" i="43"/>
  <c r="D131" i="43"/>
  <c r="C131" i="43"/>
  <c r="B131" i="43"/>
  <c r="N130" i="43"/>
  <c r="M130" i="43"/>
  <c r="L130" i="43"/>
  <c r="K130" i="43"/>
  <c r="J130" i="43"/>
  <c r="I130" i="43"/>
  <c r="H130" i="43"/>
  <c r="G130" i="43"/>
  <c r="F130" i="43"/>
  <c r="E130" i="43"/>
  <c r="D130" i="43"/>
  <c r="C130" i="43"/>
  <c r="B130" i="43"/>
  <c r="N129" i="43"/>
  <c r="M129" i="43"/>
  <c r="L129" i="43"/>
  <c r="K129" i="43"/>
  <c r="J129" i="43"/>
  <c r="I129" i="43"/>
  <c r="H129" i="43"/>
  <c r="G129" i="43"/>
  <c r="F129" i="43"/>
  <c r="E129" i="43"/>
  <c r="D129" i="43"/>
  <c r="C129" i="43"/>
  <c r="B129" i="43"/>
  <c r="N128" i="43"/>
  <c r="M128" i="43"/>
  <c r="L128" i="43"/>
  <c r="K128" i="43"/>
  <c r="J128" i="43"/>
  <c r="I128" i="43"/>
  <c r="H128" i="43"/>
  <c r="G128" i="43"/>
  <c r="F128" i="43"/>
  <c r="E128" i="43"/>
  <c r="D128" i="43"/>
  <c r="C128" i="43"/>
  <c r="B128" i="43"/>
  <c r="N127" i="43"/>
  <c r="M127" i="43"/>
  <c r="L127" i="43"/>
  <c r="K127" i="43"/>
  <c r="J127" i="43"/>
  <c r="I127" i="43"/>
  <c r="H127" i="43"/>
  <c r="G127" i="43"/>
  <c r="F127" i="43"/>
  <c r="E127" i="43"/>
  <c r="D127" i="43"/>
  <c r="C127" i="43"/>
  <c r="B127" i="43"/>
  <c r="N126" i="43"/>
  <c r="M126" i="43"/>
  <c r="L126" i="43"/>
  <c r="K126" i="43"/>
  <c r="J126" i="43"/>
  <c r="I126" i="43"/>
  <c r="H126" i="43"/>
  <c r="G126" i="43"/>
  <c r="F126" i="43"/>
  <c r="E126" i="43"/>
  <c r="D126" i="43"/>
  <c r="C126" i="43"/>
  <c r="B126" i="43"/>
  <c r="N125" i="43"/>
  <c r="M125" i="43"/>
  <c r="L125" i="43"/>
  <c r="K125" i="43"/>
  <c r="J125" i="43"/>
  <c r="I125" i="43"/>
  <c r="H125" i="43"/>
  <c r="G125" i="43"/>
  <c r="F125" i="43"/>
  <c r="E125" i="43"/>
  <c r="D125" i="43"/>
  <c r="C125" i="43"/>
  <c r="B125" i="43"/>
  <c r="N124" i="43"/>
  <c r="M124" i="43"/>
  <c r="L124" i="43"/>
  <c r="K124" i="43"/>
  <c r="J124" i="43"/>
  <c r="I124" i="43"/>
  <c r="H124" i="43"/>
  <c r="G124" i="43"/>
  <c r="F124" i="43"/>
  <c r="E124" i="43"/>
  <c r="D124" i="43"/>
  <c r="C124" i="43"/>
  <c r="B124" i="43"/>
  <c r="N123" i="43"/>
  <c r="M123" i="43"/>
  <c r="L123" i="43"/>
  <c r="K123" i="43"/>
  <c r="J123" i="43"/>
  <c r="I123" i="43"/>
  <c r="H123" i="43"/>
  <c r="G123" i="43"/>
  <c r="F123" i="43"/>
  <c r="E123" i="43"/>
  <c r="D123" i="43"/>
  <c r="C123" i="43"/>
  <c r="B123" i="43"/>
  <c r="N122" i="43"/>
  <c r="M122" i="43"/>
  <c r="L122" i="43"/>
  <c r="K122" i="43"/>
  <c r="J122" i="43"/>
  <c r="I122" i="43"/>
  <c r="H122" i="43"/>
  <c r="G122" i="43"/>
  <c r="F122" i="43"/>
  <c r="E122" i="43"/>
  <c r="D122" i="43"/>
  <c r="C122" i="43"/>
  <c r="B122" i="43"/>
  <c r="N121" i="43"/>
  <c r="M121" i="43"/>
  <c r="L121" i="43"/>
  <c r="K121" i="43"/>
  <c r="J121" i="43"/>
  <c r="I121" i="43"/>
  <c r="H121" i="43"/>
  <c r="G121" i="43"/>
  <c r="F121" i="43"/>
  <c r="E121" i="43"/>
  <c r="D121" i="43"/>
  <c r="C121" i="43"/>
  <c r="B121" i="43"/>
  <c r="N120" i="43"/>
  <c r="M120" i="43"/>
  <c r="L120" i="43"/>
  <c r="K120" i="43"/>
  <c r="J120" i="43"/>
  <c r="I120" i="43"/>
  <c r="H120" i="43"/>
  <c r="G120" i="43"/>
  <c r="F120" i="43"/>
  <c r="E120" i="43"/>
  <c r="D120" i="43"/>
  <c r="C120" i="43"/>
  <c r="B120" i="43"/>
  <c r="N119" i="43"/>
  <c r="M119" i="43"/>
  <c r="L119" i="43"/>
  <c r="K119" i="43"/>
  <c r="J119" i="43"/>
  <c r="I119" i="43"/>
  <c r="H119" i="43"/>
  <c r="G119" i="43"/>
  <c r="F119" i="43"/>
  <c r="E119" i="43"/>
  <c r="D119" i="43"/>
  <c r="C119" i="43"/>
  <c r="B119" i="43"/>
  <c r="N118" i="43"/>
  <c r="M118" i="43"/>
  <c r="L118" i="43"/>
  <c r="K118" i="43"/>
  <c r="J118" i="43"/>
  <c r="I118" i="43"/>
  <c r="H118" i="43"/>
  <c r="G118" i="43"/>
  <c r="F118" i="43"/>
  <c r="E118" i="43"/>
  <c r="D118" i="43"/>
  <c r="C118" i="43"/>
  <c r="B118" i="43"/>
  <c r="N117" i="43"/>
  <c r="M117" i="43"/>
  <c r="L117" i="43"/>
  <c r="K117" i="43"/>
  <c r="J117" i="43"/>
  <c r="I117" i="43"/>
  <c r="H117" i="43"/>
  <c r="G117" i="43"/>
  <c r="F117" i="43"/>
  <c r="E117" i="43"/>
  <c r="D117" i="43"/>
  <c r="C117" i="43"/>
  <c r="B117" i="43"/>
  <c r="N116" i="43"/>
  <c r="M116" i="43"/>
  <c r="L116" i="43"/>
  <c r="K116" i="43"/>
  <c r="J116" i="43"/>
  <c r="I116" i="43"/>
  <c r="H116" i="43"/>
  <c r="G116" i="43"/>
  <c r="F116" i="43"/>
  <c r="E116" i="43"/>
  <c r="D116" i="43"/>
  <c r="C116" i="43"/>
  <c r="B116" i="43"/>
  <c r="N115" i="43"/>
  <c r="M115" i="43"/>
  <c r="L115" i="43"/>
  <c r="K115" i="43"/>
  <c r="J115" i="43"/>
  <c r="I115" i="43"/>
  <c r="H115" i="43"/>
  <c r="G115" i="43"/>
  <c r="F115" i="43"/>
  <c r="E115" i="43"/>
  <c r="D115" i="43"/>
  <c r="C115" i="43"/>
  <c r="B115" i="43"/>
  <c r="N114" i="43"/>
  <c r="M114" i="43"/>
  <c r="L114" i="43"/>
  <c r="K114" i="43"/>
  <c r="J114" i="43"/>
  <c r="I114" i="43"/>
  <c r="H114" i="43"/>
  <c r="G114" i="43"/>
  <c r="F114" i="43"/>
  <c r="E114" i="43"/>
  <c r="D114" i="43"/>
  <c r="C114" i="43"/>
  <c r="B114" i="43"/>
  <c r="N113" i="43"/>
  <c r="M113" i="43"/>
  <c r="L113" i="43"/>
  <c r="K113" i="43"/>
  <c r="J113" i="43"/>
  <c r="I113" i="43"/>
  <c r="H113" i="43"/>
  <c r="G113" i="43"/>
  <c r="F113" i="43"/>
  <c r="E113" i="43"/>
  <c r="D113" i="43"/>
  <c r="C113" i="43"/>
  <c r="B113" i="43"/>
  <c r="N112" i="43"/>
  <c r="M112" i="43"/>
  <c r="L112" i="43"/>
  <c r="K112" i="43"/>
  <c r="J112" i="43"/>
  <c r="I112" i="43"/>
  <c r="H112" i="43"/>
  <c r="G112" i="43"/>
  <c r="F112" i="43"/>
  <c r="E112" i="43"/>
  <c r="D112" i="43"/>
  <c r="C112" i="43"/>
  <c r="B112" i="43"/>
  <c r="N111" i="43"/>
  <c r="M111" i="43"/>
  <c r="L111" i="43"/>
  <c r="K111" i="43"/>
  <c r="J111" i="43"/>
  <c r="I111" i="43"/>
  <c r="H111" i="43"/>
  <c r="G111" i="43"/>
  <c r="F111" i="43"/>
  <c r="E111" i="43"/>
  <c r="D111" i="43"/>
  <c r="C111" i="43"/>
  <c r="B111" i="43"/>
  <c r="N110" i="43"/>
  <c r="M110" i="43"/>
  <c r="L110" i="43"/>
  <c r="K110" i="43"/>
  <c r="J110" i="43"/>
  <c r="I110" i="43"/>
  <c r="H110" i="43"/>
  <c r="G110" i="43"/>
  <c r="F110" i="43"/>
  <c r="E110" i="43"/>
  <c r="D110" i="43"/>
  <c r="C110" i="43"/>
  <c r="B110" i="43"/>
  <c r="N109" i="43"/>
  <c r="M109" i="43"/>
  <c r="L109" i="43"/>
  <c r="K109" i="43"/>
  <c r="J109" i="43"/>
  <c r="I109" i="43"/>
  <c r="H109" i="43"/>
  <c r="G109" i="43"/>
  <c r="F109" i="43"/>
  <c r="E109" i="43"/>
  <c r="D109" i="43"/>
  <c r="C109" i="43"/>
  <c r="B109" i="43"/>
  <c r="N108" i="43"/>
  <c r="M108" i="43"/>
  <c r="L108" i="43"/>
  <c r="K108" i="43"/>
  <c r="J108" i="43"/>
  <c r="I108" i="43"/>
  <c r="H108" i="43"/>
  <c r="G108" i="43"/>
  <c r="F108" i="43"/>
  <c r="E108" i="43"/>
  <c r="D108" i="43"/>
  <c r="C108" i="43"/>
  <c r="B108" i="43"/>
  <c r="N107" i="43"/>
  <c r="M107" i="43"/>
  <c r="L107" i="43"/>
  <c r="K107" i="43"/>
  <c r="J107" i="43"/>
  <c r="I107" i="43"/>
  <c r="H107" i="43"/>
  <c r="G107" i="43"/>
  <c r="F107" i="43"/>
  <c r="E107" i="43"/>
  <c r="D107" i="43"/>
  <c r="C107" i="43"/>
  <c r="B107" i="43"/>
  <c r="N106" i="43"/>
  <c r="M106" i="43"/>
  <c r="L106" i="43"/>
  <c r="K106" i="43"/>
  <c r="J106" i="43"/>
  <c r="I106" i="43"/>
  <c r="H106" i="43"/>
  <c r="G106" i="43"/>
  <c r="F106" i="43"/>
  <c r="E106" i="43"/>
  <c r="D106" i="43"/>
  <c r="C106" i="43"/>
  <c r="B106" i="43"/>
  <c r="N105" i="43"/>
  <c r="M105" i="43"/>
  <c r="L105" i="43"/>
  <c r="K105" i="43"/>
  <c r="J105" i="43"/>
  <c r="I105" i="43"/>
  <c r="H105" i="43"/>
  <c r="G105" i="43"/>
  <c r="F105" i="43"/>
  <c r="E105" i="43"/>
  <c r="D105" i="43"/>
  <c r="C105" i="43"/>
  <c r="B105" i="43"/>
  <c r="N104" i="43"/>
  <c r="M104" i="43"/>
  <c r="L104" i="43"/>
  <c r="K104" i="43"/>
  <c r="J104" i="43"/>
  <c r="I104" i="43"/>
  <c r="H104" i="43"/>
  <c r="G104" i="43"/>
  <c r="F104" i="43"/>
  <c r="E104" i="43"/>
  <c r="D104" i="43"/>
  <c r="C104" i="43"/>
  <c r="B104" i="43"/>
  <c r="N103" i="43"/>
  <c r="M103" i="43"/>
  <c r="L103" i="43"/>
  <c r="K103" i="43"/>
  <c r="J103" i="43"/>
  <c r="I103" i="43"/>
  <c r="H103" i="43"/>
  <c r="G103" i="43"/>
  <c r="F103" i="43"/>
  <c r="E103" i="43"/>
  <c r="D103" i="43"/>
  <c r="C103" i="43"/>
  <c r="B103" i="43"/>
  <c r="N102" i="43"/>
  <c r="M102" i="43"/>
  <c r="L102" i="43"/>
  <c r="K102" i="43"/>
  <c r="J102" i="43"/>
  <c r="I102" i="43"/>
  <c r="H102" i="43"/>
  <c r="G102" i="43"/>
  <c r="F102" i="43"/>
  <c r="E102" i="43"/>
  <c r="D102" i="43"/>
  <c r="C102" i="43"/>
  <c r="B102" i="43"/>
  <c r="N101" i="43"/>
  <c r="M101" i="43"/>
  <c r="L101" i="43"/>
  <c r="K101" i="43"/>
  <c r="J101" i="43"/>
  <c r="I101" i="43"/>
  <c r="H101" i="43"/>
  <c r="G101" i="43"/>
  <c r="F101" i="43"/>
  <c r="E101" i="43"/>
  <c r="D101" i="43"/>
  <c r="C101" i="43"/>
  <c r="B101" i="43"/>
  <c r="N100" i="43"/>
  <c r="M100" i="43"/>
  <c r="L100" i="43"/>
  <c r="K100" i="43"/>
  <c r="J100" i="43"/>
  <c r="I100" i="43"/>
  <c r="H100" i="43"/>
  <c r="G100" i="43"/>
  <c r="F100" i="43"/>
  <c r="E100" i="43"/>
  <c r="D100" i="43"/>
  <c r="C100" i="43"/>
  <c r="B100" i="43"/>
  <c r="N99" i="43"/>
  <c r="M99" i="43"/>
  <c r="L99" i="43"/>
  <c r="K99" i="43"/>
  <c r="J99" i="43"/>
  <c r="I99" i="43"/>
  <c r="H99" i="43"/>
  <c r="G99" i="43"/>
  <c r="F99" i="43"/>
  <c r="E99" i="43"/>
  <c r="D99" i="43"/>
  <c r="C99" i="43"/>
  <c r="B99" i="43"/>
  <c r="N98" i="43"/>
  <c r="M98" i="43"/>
  <c r="L98" i="43"/>
  <c r="K98" i="43"/>
  <c r="J98" i="43"/>
  <c r="I98" i="43"/>
  <c r="H98" i="43"/>
  <c r="G98" i="43"/>
  <c r="F98" i="43"/>
  <c r="E98" i="43"/>
  <c r="D98" i="43"/>
  <c r="C98" i="43"/>
  <c r="B98" i="43"/>
  <c r="N97" i="43"/>
  <c r="M97" i="43"/>
  <c r="L97" i="43"/>
  <c r="K97" i="43"/>
  <c r="J97" i="43"/>
  <c r="I97" i="43"/>
  <c r="H97" i="43"/>
  <c r="G97" i="43"/>
  <c r="F97" i="43"/>
  <c r="E97" i="43"/>
  <c r="D97" i="43"/>
  <c r="C97" i="43"/>
  <c r="B97" i="43"/>
  <c r="N96" i="43"/>
  <c r="M96" i="43"/>
  <c r="L96" i="43"/>
  <c r="K96" i="43"/>
  <c r="J96" i="43"/>
  <c r="I96" i="43"/>
  <c r="H96" i="43"/>
  <c r="G96" i="43"/>
  <c r="F96" i="43"/>
  <c r="E96" i="43"/>
  <c r="D96" i="43"/>
  <c r="C96" i="43"/>
  <c r="B96" i="43"/>
  <c r="N95" i="43"/>
  <c r="M95" i="43"/>
  <c r="L95" i="43"/>
  <c r="K95" i="43"/>
  <c r="J95" i="43"/>
  <c r="I95" i="43"/>
  <c r="H95" i="43"/>
  <c r="G95" i="43"/>
  <c r="F95" i="43"/>
  <c r="E95" i="43"/>
  <c r="D95" i="43"/>
  <c r="C95" i="43"/>
  <c r="B95" i="43"/>
  <c r="N94" i="43"/>
  <c r="M94" i="43"/>
  <c r="L94" i="43"/>
  <c r="K94" i="43"/>
  <c r="J94" i="43"/>
  <c r="I94" i="43"/>
  <c r="H94" i="43"/>
  <c r="G94" i="43"/>
  <c r="F94" i="43"/>
  <c r="E94" i="43"/>
  <c r="D94" i="43"/>
  <c r="C94" i="43"/>
  <c r="B94" i="43"/>
  <c r="N93" i="43"/>
  <c r="M93" i="43"/>
  <c r="L93" i="43"/>
  <c r="K93" i="43"/>
  <c r="J93" i="43"/>
  <c r="I93" i="43"/>
  <c r="H93" i="43"/>
  <c r="G93" i="43"/>
  <c r="F93" i="43"/>
  <c r="E93" i="43"/>
  <c r="D93" i="43"/>
  <c r="C93" i="43"/>
  <c r="B93" i="43"/>
  <c r="N92" i="43"/>
  <c r="M92" i="43"/>
  <c r="L92" i="43"/>
  <c r="K92" i="43"/>
  <c r="J92" i="43"/>
  <c r="I92" i="43"/>
  <c r="H92" i="43"/>
  <c r="G92" i="43"/>
  <c r="F92" i="43"/>
  <c r="E92" i="43"/>
  <c r="D92" i="43"/>
  <c r="C92" i="43"/>
  <c r="B92" i="43"/>
  <c r="N91" i="43"/>
  <c r="M91" i="43"/>
  <c r="L91" i="43"/>
  <c r="K91" i="43"/>
  <c r="J91" i="43"/>
  <c r="I91" i="43"/>
  <c r="H91" i="43"/>
  <c r="G91" i="43"/>
  <c r="F91" i="43"/>
  <c r="E91" i="43"/>
  <c r="D91" i="43"/>
  <c r="C91" i="43"/>
  <c r="B91" i="43"/>
  <c r="N90" i="43"/>
  <c r="M90" i="43"/>
  <c r="L90" i="43"/>
  <c r="K90" i="43"/>
  <c r="J90" i="43"/>
  <c r="I90" i="43"/>
  <c r="H90" i="43"/>
  <c r="G90" i="43"/>
  <c r="F90" i="43"/>
  <c r="E90" i="43"/>
  <c r="D90" i="43"/>
  <c r="C90" i="43"/>
  <c r="B90" i="43"/>
  <c r="N89" i="43"/>
  <c r="M89" i="43"/>
  <c r="L89" i="43"/>
  <c r="K89" i="43"/>
  <c r="J89" i="43"/>
  <c r="I89" i="43"/>
  <c r="H89" i="43"/>
  <c r="G89" i="43"/>
  <c r="F89" i="43"/>
  <c r="E89" i="43"/>
  <c r="D89" i="43"/>
  <c r="C89" i="43"/>
  <c r="B89" i="43"/>
  <c r="N88" i="43"/>
  <c r="M88" i="43"/>
  <c r="L88" i="43"/>
  <c r="K88" i="43"/>
  <c r="J88" i="43"/>
  <c r="I88" i="43"/>
  <c r="H88" i="43"/>
  <c r="G88" i="43"/>
  <c r="F88" i="43"/>
  <c r="E88" i="43"/>
  <c r="D88" i="43"/>
  <c r="C88" i="43"/>
  <c r="B88" i="43"/>
  <c r="N87" i="43"/>
  <c r="M87" i="43"/>
  <c r="L87" i="43"/>
  <c r="K87" i="43"/>
  <c r="J87" i="43"/>
  <c r="I87" i="43"/>
  <c r="H87" i="43"/>
  <c r="G87" i="43"/>
  <c r="F87" i="43"/>
  <c r="E87" i="43"/>
  <c r="D87" i="43"/>
  <c r="C87" i="43"/>
  <c r="B87" i="43"/>
  <c r="N86" i="43"/>
  <c r="M86" i="43"/>
  <c r="L86" i="43"/>
  <c r="K86" i="43"/>
  <c r="J86" i="43"/>
  <c r="I86" i="43"/>
  <c r="H86" i="43"/>
  <c r="G86" i="43"/>
  <c r="F86" i="43"/>
  <c r="E86" i="43"/>
  <c r="D86" i="43"/>
  <c r="C86" i="43"/>
  <c r="B86" i="43"/>
  <c r="N85" i="43"/>
  <c r="M85" i="43"/>
  <c r="L85" i="43"/>
  <c r="K85" i="43"/>
  <c r="J85" i="43"/>
  <c r="I85" i="43"/>
  <c r="H85" i="43"/>
  <c r="G85" i="43"/>
  <c r="F85" i="43"/>
  <c r="E85" i="43"/>
  <c r="D85" i="43"/>
  <c r="C85" i="43"/>
  <c r="B85" i="43"/>
  <c r="N84" i="43"/>
  <c r="M84" i="43"/>
  <c r="L84" i="43"/>
  <c r="K84" i="43"/>
  <c r="J84" i="43"/>
  <c r="I84" i="43"/>
  <c r="H84" i="43"/>
  <c r="G84" i="43"/>
  <c r="F84" i="43"/>
  <c r="E84" i="43"/>
  <c r="D84" i="43"/>
  <c r="C84" i="43"/>
  <c r="B84" i="43"/>
  <c r="N83" i="43"/>
  <c r="M83" i="43"/>
  <c r="L83" i="43"/>
  <c r="K83" i="43"/>
  <c r="J83" i="43"/>
  <c r="I83" i="43"/>
  <c r="H83" i="43"/>
  <c r="G83" i="43"/>
  <c r="F83" i="43"/>
  <c r="E83" i="43"/>
  <c r="D83" i="43"/>
  <c r="C83" i="43"/>
  <c r="B83" i="43"/>
  <c r="N82" i="43"/>
  <c r="M82" i="43"/>
  <c r="L82" i="43"/>
  <c r="K82" i="43"/>
  <c r="J82" i="43"/>
  <c r="I82" i="43"/>
  <c r="H82" i="43"/>
  <c r="G82" i="43"/>
  <c r="F82" i="43"/>
  <c r="E82" i="43"/>
  <c r="D82" i="43"/>
  <c r="C82" i="43"/>
  <c r="B82" i="43"/>
  <c r="N81" i="43"/>
  <c r="M81" i="43"/>
  <c r="L81" i="43"/>
  <c r="K81" i="43"/>
  <c r="J81" i="43"/>
  <c r="I81" i="43"/>
  <c r="H81" i="43"/>
  <c r="G81" i="43"/>
  <c r="F81" i="43"/>
  <c r="E81" i="43"/>
  <c r="D81" i="43"/>
  <c r="C81" i="43"/>
  <c r="B81" i="43"/>
  <c r="N80" i="43"/>
  <c r="M80" i="43"/>
  <c r="L80" i="43"/>
  <c r="K80" i="43"/>
  <c r="J80" i="43"/>
  <c r="I80" i="43"/>
  <c r="H80" i="43"/>
  <c r="G80" i="43"/>
  <c r="F80" i="43"/>
  <c r="E80" i="43"/>
  <c r="D80" i="43"/>
  <c r="C80" i="43"/>
  <c r="B80" i="43"/>
  <c r="N79" i="43"/>
  <c r="M79" i="43"/>
  <c r="L79" i="43"/>
  <c r="K79" i="43"/>
  <c r="J79" i="43"/>
  <c r="I79" i="43"/>
  <c r="H79" i="43"/>
  <c r="G79" i="43"/>
  <c r="F79" i="43"/>
  <c r="E79" i="43"/>
  <c r="D79" i="43"/>
  <c r="C79" i="43"/>
  <c r="B79" i="43"/>
  <c r="N78" i="43"/>
  <c r="M78" i="43"/>
  <c r="L78" i="43"/>
  <c r="K78" i="43"/>
  <c r="J78" i="43"/>
  <c r="I78" i="43"/>
  <c r="H78" i="43"/>
  <c r="G78" i="43"/>
  <c r="F78" i="43"/>
  <c r="E78" i="43"/>
  <c r="D78" i="43"/>
  <c r="C78" i="43"/>
  <c r="B78" i="43"/>
  <c r="N77" i="43"/>
  <c r="M77" i="43"/>
  <c r="L77" i="43"/>
  <c r="K77" i="43"/>
  <c r="J77" i="43"/>
  <c r="I77" i="43"/>
  <c r="H77" i="43"/>
  <c r="G77" i="43"/>
  <c r="F77" i="43"/>
  <c r="E77" i="43"/>
  <c r="D77" i="43"/>
  <c r="C77" i="43"/>
  <c r="B77" i="43"/>
  <c r="N76" i="43"/>
  <c r="M76" i="43"/>
  <c r="L76" i="43"/>
  <c r="K76" i="43"/>
  <c r="J76" i="43"/>
  <c r="I76" i="43"/>
  <c r="H76" i="43"/>
  <c r="G76" i="43"/>
  <c r="F76" i="43"/>
  <c r="E76" i="43"/>
  <c r="D76" i="43"/>
  <c r="C76" i="43"/>
  <c r="B76" i="43"/>
  <c r="N75" i="43"/>
  <c r="M75" i="43"/>
  <c r="L75" i="43"/>
  <c r="K75" i="43"/>
  <c r="J75" i="43"/>
  <c r="I75" i="43"/>
  <c r="H75" i="43"/>
  <c r="G75" i="43"/>
  <c r="F75" i="43"/>
  <c r="E75" i="43"/>
  <c r="D75" i="43"/>
  <c r="C75" i="43"/>
  <c r="B75" i="43"/>
  <c r="N74" i="43"/>
  <c r="M74" i="43"/>
  <c r="L74" i="43"/>
  <c r="K74" i="43"/>
  <c r="J74" i="43"/>
  <c r="I74" i="43"/>
  <c r="H74" i="43"/>
  <c r="G74" i="43"/>
  <c r="F74" i="43"/>
  <c r="E74" i="43"/>
  <c r="D74" i="43"/>
  <c r="C74" i="43"/>
  <c r="B74" i="43"/>
  <c r="N73" i="43"/>
  <c r="M73" i="43"/>
  <c r="L73" i="43"/>
  <c r="K73" i="43"/>
  <c r="J73" i="43"/>
  <c r="I73" i="43"/>
  <c r="H73" i="43"/>
  <c r="G73" i="43"/>
  <c r="F73" i="43"/>
  <c r="E73" i="43"/>
  <c r="D73" i="43"/>
  <c r="C73" i="43"/>
  <c r="B73" i="43"/>
  <c r="N72" i="43"/>
  <c r="M72" i="43"/>
  <c r="L72" i="43"/>
  <c r="K72" i="43"/>
  <c r="J72" i="43"/>
  <c r="I72" i="43"/>
  <c r="H72" i="43"/>
  <c r="G72" i="43"/>
  <c r="F72" i="43"/>
  <c r="E72" i="43"/>
  <c r="D72" i="43"/>
  <c r="C72" i="43"/>
  <c r="B72" i="43"/>
  <c r="N71" i="43"/>
  <c r="M71" i="43"/>
  <c r="L71" i="43"/>
  <c r="K71" i="43"/>
  <c r="J71" i="43"/>
  <c r="I71" i="43"/>
  <c r="H71" i="43"/>
  <c r="G71" i="43"/>
  <c r="F71" i="43"/>
  <c r="E71" i="43"/>
  <c r="D71" i="43"/>
  <c r="C71" i="43"/>
  <c r="B71" i="43"/>
  <c r="N70" i="43"/>
  <c r="M70" i="43"/>
  <c r="L70" i="43"/>
  <c r="K70" i="43"/>
  <c r="J70" i="43"/>
  <c r="I70" i="43"/>
  <c r="H70" i="43"/>
  <c r="G70" i="43"/>
  <c r="F70" i="43"/>
  <c r="E70" i="43"/>
  <c r="D70" i="43"/>
  <c r="C70" i="43"/>
  <c r="B70" i="43"/>
  <c r="N69" i="43"/>
  <c r="M69" i="43"/>
  <c r="L69" i="43"/>
  <c r="K69" i="43"/>
  <c r="J69" i="43"/>
  <c r="I69" i="43"/>
  <c r="H69" i="43"/>
  <c r="G69" i="43"/>
  <c r="F69" i="43"/>
  <c r="E69" i="43"/>
  <c r="D69" i="43"/>
  <c r="C69" i="43"/>
  <c r="B69" i="43"/>
  <c r="N68" i="43"/>
  <c r="M68" i="43"/>
  <c r="L68" i="43"/>
  <c r="K68" i="43"/>
  <c r="J68" i="43"/>
  <c r="I68" i="43"/>
  <c r="H68" i="43"/>
  <c r="G68" i="43"/>
  <c r="F68" i="43"/>
  <c r="E68" i="43"/>
  <c r="D68" i="43"/>
  <c r="C68" i="43"/>
  <c r="B68" i="43"/>
  <c r="N67" i="43"/>
  <c r="M67" i="43"/>
  <c r="L67" i="43"/>
  <c r="K67" i="43"/>
  <c r="J67" i="43"/>
  <c r="I67" i="43"/>
  <c r="H67" i="43"/>
  <c r="G67" i="43"/>
  <c r="F67" i="43"/>
  <c r="E67" i="43"/>
  <c r="D67" i="43"/>
  <c r="C67" i="43"/>
  <c r="B67" i="43"/>
  <c r="N66" i="43"/>
  <c r="M66" i="43"/>
  <c r="L66" i="43"/>
  <c r="K66" i="43"/>
  <c r="J66" i="43"/>
  <c r="I66" i="43"/>
  <c r="H66" i="43"/>
  <c r="G66" i="43"/>
  <c r="F66" i="43"/>
  <c r="E66" i="43"/>
  <c r="D66" i="43"/>
  <c r="C66" i="43"/>
  <c r="B66" i="43"/>
  <c r="N65" i="43"/>
  <c r="M65" i="43"/>
  <c r="L65" i="43"/>
  <c r="K65" i="43"/>
  <c r="J65" i="43"/>
  <c r="I65" i="43"/>
  <c r="H65" i="43"/>
  <c r="G65" i="43"/>
  <c r="F65" i="43"/>
  <c r="E65" i="43"/>
  <c r="D65" i="43"/>
  <c r="C65" i="43"/>
  <c r="B65" i="43"/>
  <c r="N64" i="43"/>
  <c r="M64" i="43"/>
  <c r="L64" i="43"/>
  <c r="K64" i="43"/>
  <c r="J64" i="43"/>
  <c r="I64" i="43"/>
  <c r="H64" i="43"/>
  <c r="G64" i="43"/>
  <c r="F64" i="43"/>
  <c r="E64" i="43"/>
  <c r="D64" i="43"/>
  <c r="C64" i="43"/>
  <c r="B64" i="43"/>
  <c r="N63" i="43"/>
  <c r="M63" i="43"/>
  <c r="L63" i="43"/>
  <c r="K63" i="43"/>
  <c r="J63" i="43"/>
  <c r="I63" i="43"/>
  <c r="H63" i="43"/>
  <c r="G63" i="43"/>
  <c r="F63" i="43"/>
  <c r="E63" i="43"/>
  <c r="D63" i="43"/>
  <c r="C63" i="43"/>
  <c r="B63" i="43"/>
  <c r="N62" i="43"/>
  <c r="M62" i="43"/>
  <c r="L62" i="43"/>
  <c r="K62" i="43"/>
  <c r="J62" i="43"/>
  <c r="I62" i="43"/>
  <c r="H62" i="43"/>
  <c r="G62" i="43"/>
  <c r="F62" i="43"/>
  <c r="E62" i="43"/>
  <c r="D62" i="43"/>
  <c r="C62" i="43"/>
  <c r="B62" i="43"/>
  <c r="N61" i="43"/>
  <c r="M61" i="43"/>
  <c r="L61" i="43"/>
  <c r="K61" i="43"/>
  <c r="J61" i="43"/>
  <c r="I61" i="43"/>
  <c r="H61" i="43"/>
  <c r="G61" i="43"/>
  <c r="F61" i="43"/>
  <c r="E61" i="43"/>
  <c r="D61" i="43"/>
  <c r="C61" i="43"/>
  <c r="B61" i="43"/>
  <c r="N60" i="43"/>
  <c r="M60" i="43"/>
  <c r="L60" i="43"/>
  <c r="K60" i="43"/>
  <c r="J60" i="43"/>
  <c r="I60" i="43"/>
  <c r="H60" i="43"/>
  <c r="G60" i="43"/>
  <c r="F60" i="43"/>
  <c r="E60" i="43"/>
  <c r="D60" i="43"/>
  <c r="C60" i="43"/>
  <c r="B60" i="43"/>
  <c r="N59" i="43"/>
  <c r="M59" i="43"/>
  <c r="L59" i="43"/>
  <c r="K59" i="43"/>
  <c r="J59" i="43"/>
  <c r="I59" i="43"/>
  <c r="H59" i="43"/>
  <c r="G59" i="43"/>
  <c r="F59" i="43"/>
  <c r="E59" i="43"/>
  <c r="D59" i="43"/>
  <c r="C59" i="43"/>
  <c r="B59" i="43"/>
  <c r="N58" i="43"/>
  <c r="M58" i="43"/>
  <c r="L58" i="43"/>
  <c r="K58" i="43"/>
  <c r="J58" i="43"/>
  <c r="I58" i="43"/>
  <c r="H58" i="43"/>
  <c r="G58" i="43"/>
  <c r="F58" i="43"/>
  <c r="E58" i="43"/>
  <c r="D58" i="43"/>
  <c r="C58" i="43"/>
  <c r="B58" i="43"/>
  <c r="N57" i="43"/>
  <c r="M57" i="43"/>
  <c r="L57" i="43"/>
  <c r="K57" i="43"/>
  <c r="J57" i="43"/>
  <c r="I57" i="43"/>
  <c r="H57" i="43"/>
  <c r="G57" i="43"/>
  <c r="F57" i="43"/>
  <c r="E57" i="43"/>
  <c r="D57" i="43"/>
  <c r="C57" i="43"/>
  <c r="B57" i="43"/>
  <c r="N56" i="43"/>
  <c r="M56" i="43"/>
  <c r="L56" i="43"/>
  <c r="K56" i="43"/>
  <c r="J56" i="43"/>
  <c r="I56" i="43"/>
  <c r="H56" i="43"/>
  <c r="G56" i="43"/>
  <c r="F56" i="43"/>
  <c r="E56" i="43"/>
  <c r="D56" i="43"/>
  <c r="C56" i="43"/>
  <c r="B56" i="43"/>
  <c r="N55" i="43"/>
  <c r="M55" i="43"/>
  <c r="L55" i="43"/>
  <c r="K55" i="43"/>
  <c r="J55" i="43"/>
  <c r="I55" i="43"/>
  <c r="H55" i="43"/>
  <c r="G55" i="43"/>
  <c r="F55" i="43"/>
  <c r="E55" i="43"/>
  <c r="D55" i="43"/>
  <c r="C55" i="43"/>
  <c r="B55" i="43"/>
  <c r="N54" i="43"/>
  <c r="M54" i="43"/>
  <c r="L54" i="43"/>
  <c r="K54" i="43"/>
  <c r="J54" i="43"/>
  <c r="I54" i="43"/>
  <c r="H54" i="43"/>
  <c r="G54" i="43"/>
  <c r="F54" i="43"/>
  <c r="E54" i="43"/>
  <c r="D54" i="43"/>
  <c r="C54" i="43"/>
  <c r="B54" i="43"/>
  <c r="N53" i="43"/>
  <c r="M53" i="43"/>
  <c r="L53" i="43"/>
  <c r="K53" i="43"/>
  <c r="J53" i="43"/>
  <c r="I53" i="43"/>
  <c r="H53" i="43"/>
  <c r="G53" i="43"/>
  <c r="F53" i="43"/>
  <c r="E53" i="43"/>
  <c r="D53" i="43"/>
  <c r="C53" i="43"/>
  <c r="B53" i="43"/>
  <c r="N52" i="43"/>
  <c r="M52" i="43"/>
  <c r="L52" i="43"/>
  <c r="K52" i="43"/>
  <c r="J52" i="43"/>
  <c r="I52" i="43"/>
  <c r="H52" i="43"/>
  <c r="G52" i="43"/>
  <c r="F52" i="43"/>
  <c r="E52" i="43"/>
  <c r="D52" i="43"/>
  <c r="C52" i="43"/>
  <c r="B52" i="43"/>
  <c r="N51" i="43"/>
  <c r="M51" i="43"/>
  <c r="L51" i="43"/>
  <c r="K51" i="43"/>
  <c r="J51" i="43"/>
  <c r="I51" i="43"/>
  <c r="H51" i="43"/>
  <c r="G51" i="43"/>
  <c r="F51" i="43"/>
  <c r="E51" i="43"/>
  <c r="D51" i="43"/>
  <c r="C51" i="43"/>
  <c r="B51" i="43"/>
  <c r="N50" i="43"/>
  <c r="M50" i="43"/>
  <c r="L50" i="43"/>
  <c r="K50" i="43"/>
  <c r="J50" i="43"/>
  <c r="I50" i="43"/>
  <c r="H50" i="43"/>
  <c r="G50" i="43"/>
  <c r="F50" i="43"/>
  <c r="E50" i="43"/>
  <c r="D50" i="43"/>
  <c r="C50" i="43"/>
  <c r="B50" i="43"/>
  <c r="N49" i="43"/>
  <c r="M49" i="43"/>
  <c r="L49" i="43"/>
  <c r="K49" i="43"/>
  <c r="J49" i="43"/>
  <c r="I49" i="43"/>
  <c r="H49" i="43"/>
  <c r="G49" i="43"/>
  <c r="F49" i="43"/>
  <c r="E49" i="43"/>
  <c r="D49" i="43"/>
  <c r="C49" i="43"/>
  <c r="B49" i="43"/>
  <c r="N48" i="43"/>
  <c r="M48" i="43"/>
  <c r="L48" i="43"/>
  <c r="K48" i="43"/>
  <c r="J48" i="43"/>
  <c r="I48" i="43"/>
  <c r="H48" i="43"/>
  <c r="G48" i="43"/>
  <c r="F48" i="43"/>
  <c r="E48" i="43"/>
  <c r="D48" i="43"/>
  <c r="C48" i="43"/>
  <c r="B48" i="43"/>
  <c r="N47" i="43"/>
  <c r="M47" i="43"/>
  <c r="L47" i="43"/>
  <c r="K47" i="43"/>
  <c r="J47" i="43"/>
  <c r="I47" i="43"/>
  <c r="H47" i="43"/>
  <c r="G47" i="43"/>
  <c r="F47" i="43"/>
  <c r="E47" i="43"/>
  <c r="D47" i="43"/>
  <c r="C47" i="43"/>
  <c r="B47" i="43"/>
  <c r="N46" i="43"/>
  <c r="M46" i="43"/>
  <c r="L46" i="43"/>
  <c r="K46" i="43"/>
  <c r="J46" i="43"/>
  <c r="I46" i="43"/>
  <c r="H46" i="43"/>
  <c r="G46" i="43"/>
  <c r="F46" i="43"/>
  <c r="E46" i="43"/>
  <c r="D46" i="43"/>
  <c r="C46" i="43"/>
  <c r="B46" i="43"/>
  <c r="N45" i="43"/>
  <c r="M45" i="43"/>
  <c r="L45" i="43"/>
  <c r="K45" i="43"/>
  <c r="J45" i="43"/>
  <c r="I45" i="43"/>
  <c r="H45" i="43"/>
  <c r="G45" i="43"/>
  <c r="F45" i="43"/>
  <c r="E45" i="43"/>
  <c r="D45" i="43"/>
  <c r="C45" i="43"/>
  <c r="B45" i="43"/>
  <c r="N44" i="43"/>
  <c r="M44" i="43"/>
  <c r="L44" i="43"/>
  <c r="K44" i="43"/>
  <c r="J44" i="43"/>
  <c r="I44" i="43"/>
  <c r="H44" i="43"/>
  <c r="G44" i="43"/>
  <c r="F44" i="43"/>
  <c r="E44" i="43"/>
  <c r="D44" i="43"/>
  <c r="C44" i="43"/>
  <c r="B44" i="43"/>
  <c r="N43" i="43"/>
  <c r="M43" i="43"/>
  <c r="L43" i="43"/>
  <c r="K43" i="43"/>
  <c r="J43" i="43"/>
  <c r="I43" i="43"/>
  <c r="H43" i="43"/>
  <c r="G43" i="43"/>
  <c r="F43" i="43"/>
  <c r="E43" i="43"/>
  <c r="D43" i="43"/>
  <c r="C43" i="43"/>
  <c r="B43" i="43"/>
  <c r="N42" i="43"/>
  <c r="M42" i="43"/>
  <c r="L42" i="43"/>
  <c r="K42" i="43"/>
  <c r="J42" i="43"/>
  <c r="I42" i="43"/>
  <c r="H42" i="43"/>
  <c r="G42" i="43"/>
  <c r="F42" i="43"/>
  <c r="E42" i="43"/>
  <c r="D42" i="43"/>
  <c r="C42" i="43"/>
  <c r="B42" i="43"/>
  <c r="N41" i="43"/>
  <c r="M41" i="43"/>
  <c r="L41" i="43"/>
  <c r="K41" i="43"/>
  <c r="J41" i="43"/>
  <c r="I41" i="43"/>
  <c r="H41" i="43"/>
  <c r="G41" i="43"/>
  <c r="F41" i="43"/>
  <c r="E41" i="43"/>
  <c r="D41" i="43"/>
  <c r="C41" i="43"/>
  <c r="B41" i="43"/>
  <c r="N40" i="43"/>
  <c r="M40" i="43"/>
  <c r="L40" i="43"/>
  <c r="K40" i="43"/>
  <c r="J40" i="43"/>
  <c r="I40" i="43"/>
  <c r="H40" i="43"/>
  <c r="G40" i="43"/>
  <c r="F40" i="43"/>
  <c r="E40" i="43"/>
  <c r="D40" i="43"/>
  <c r="C40" i="43"/>
  <c r="B40" i="43"/>
  <c r="N39" i="43"/>
  <c r="M39" i="43"/>
  <c r="L39" i="43"/>
  <c r="K39" i="43"/>
  <c r="J39" i="43"/>
  <c r="I39" i="43"/>
  <c r="H39" i="43"/>
  <c r="G39" i="43"/>
  <c r="F39" i="43"/>
  <c r="E39" i="43"/>
  <c r="D39" i="43"/>
  <c r="C39" i="43"/>
  <c r="B39" i="43"/>
  <c r="N38" i="43"/>
  <c r="M38" i="43"/>
  <c r="L38" i="43"/>
  <c r="K38" i="43"/>
  <c r="J38" i="43"/>
  <c r="I38" i="43"/>
  <c r="H38" i="43"/>
  <c r="G38" i="43"/>
  <c r="F38" i="43"/>
  <c r="E38" i="43"/>
  <c r="D38" i="43"/>
  <c r="C38" i="43"/>
  <c r="B38" i="43"/>
  <c r="N37" i="43"/>
  <c r="M37" i="43"/>
  <c r="L37" i="43"/>
  <c r="K37" i="43"/>
  <c r="J37" i="43"/>
  <c r="I37" i="43"/>
  <c r="H37" i="43"/>
  <c r="G37" i="43"/>
  <c r="F37" i="43"/>
  <c r="E37" i="43"/>
  <c r="D37" i="43"/>
  <c r="C37" i="43"/>
  <c r="B37" i="43"/>
  <c r="N36" i="43"/>
  <c r="M36" i="43"/>
  <c r="L36" i="43"/>
  <c r="K36" i="43"/>
  <c r="J36" i="43"/>
  <c r="I36" i="43"/>
  <c r="H36" i="43"/>
  <c r="G36" i="43"/>
  <c r="F36" i="43"/>
  <c r="E36" i="43"/>
  <c r="D36" i="43"/>
  <c r="C36" i="43"/>
  <c r="B36" i="43"/>
  <c r="N35" i="43"/>
  <c r="M35" i="43"/>
  <c r="L35" i="43"/>
  <c r="K35" i="43"/>
  <c r="J35" i="43"/>
  <c r="I35" i="43"/>
  <c r="H35" i="43"/>
  <c r="G35" i="43"/>
  <c r="F35" i="43"/>
  <c r="E35" i="43"/>
  <c r="D35" i="43"/>
  <c r="C35" i="43"/>
  <c r="B35" i="43"/>
  <c r="N34" i="43"/>
  <c r="M34" i="43"/>
  <c r="L34" i="43"/>
  <c r="K34" i="43"/>
  <c r="J34" i="43"/>
  <c r="I34" i="43"/>
  <c r="H34" i="43"/>
  <c r="G34" i="43"/>
  <c r="F34" i="43"/>
  <c r="E34" i="43"/>
  <c r="D34" i="43"/>
  <c r="C34" i="43"/>
  <c r="B34" i="43"/>
  <c r="N33" i="43"/>
  <c r="M33" i="43"/>
  <c r="L33" i="43"/>
  <c r="K33" i="43"/>
  <c r="J33" i="43"/>
  <c r="I33" i="43"/>
  <c r="H33" i="43"/>
  <c r="G33" i="43"/>
  <c r="F33" i="43"/>
  <c r="E33" i="43"/>
  <c r="D33" i="43"/>
  <c r="C33" i="43"/>
  <c r="B33" i="43"/>
  <c r="N32" i="43"/>
  <c r="M32" i="43"/>
  <c r="L32" i="43"/>
  <c r="K32" i="43"/>
  <c r="J32" i="43"/>
  <c r="I32" i="43"/>
  <c r="H32" i="43"/>
  <c r="G32" i="43"/>
  <c r="F32" i="43"/>
  <c r="E32" i="43"/>
  <c r="D32" i="43"/>
  <c r="C32" i="43"/>
  <c r="B32" i="43"/>
  <c r="N31" i="43"/>
  <c r="M31" i="43"/>
  <c r="L31" i="43"/>
  <c r="K31" i="43"/>
  <c r="J31" i="43"/>
  <c r="I31" i="43"/>
  <c r="H31" i="43"/>
  <c r="G31" i="43"/>
  <c r="F31" i="43"/>
  <c r="E31" i="43"/>
  <c r="D31" i="43"/>
  <c r="C31" i="43"/>
  <c r="B31" i="43"/>
  <c r="N30" i="43"/>
  <c r="M30" i="43"/>
  <c r="L30" i="43"/>
  <c r="K30" i="43"/>
  <c r="J30" i="43"/>
  <c r="I30" i="43"/>
  <c r="H30" i="43"/>
  <c r="G30" i="43"/>
  <c r="F30" i="43"/>
  <c r="E30" i="43"/>
  <c r="D30" i="43"/>
  <c r="C30" i="43"/>
  <c r="B30" i="43"/>
  <c r="N29" i="43"/>
  <c r="M29" i="43"/>
  <c r="L29" i="43"/>
  <c r="K29" i="43"/>
  <c r="J29" i="43"/>
  <c r="I29" i="43"/>
  <c r="H29" i="43"/>
  <c r="G29" i="43"/>
  <c r="F29" i="43"/>
  <c r="E29" i="43"/>
  <c r="D29" i="43"/>
  <c r="C29" i="43"/>
  <c r="B29" i="43"/>
  <c r="N28" i="43"/>
  <c r="M28" i="43"/>
  <c r="L28" i="43"/>
  <c r="K28" i="43"/>
  <c r="J28" i="43"/>
  <c r="I28" i="43"/>
  <c r="H28" i="43"/>
  <c r="G28" i="43"/>
  <c r="F28" i="43"/>
  <c r="E28" i="43"/>
  <c r="D28" i="43"/>
  <c r="C28" i="43"/>
  <c r="B28" i="43"/>
  <c r="N27" i="43"/>
  <c r="M27" i="43"/>
  <c r="L27" i="43"/>
  <c r="K27" i="43"/>
  <c r="J27" i="43"/>
  <c r="I27" i="43"/>
  <c r="H27" i="43"/>
  <c r="G27" i="43"/>
  <c r="F27" i="43"/>
  <c r="E27" i="43"/>
  <c r="D27" i="43"/>
  <c r="C27" i="43"/>
  <c r="B27" i="43"/>
  <c r="N26" i="43"/>
  <c r="M26" i="43"/>
  <c r="L26" i="43"/>
  <c r="K26" i="43"/>
  <c r="J26" i="43"/>
  <c r="I26" i="43"/>
  <c r="H26" i="43"/>
  <c r="G26" i="43"/>
  <c r="F26" i="43"/>
  <c r="E26" i="43"/>
  <c r="D26" i="43"/>
  <c r="C26" i="43"/>
  <c r="B26" i="43"/>
  <c r="N25" i="43"/>
  <c r="M25" i="43"/>
  <c r="L25" i="43"/>
  <c r="K25" i="43"/>
  <c r="J25" i="43"/>
  <c r="I25" i="43"/>
  <c r="H25" i="43"/>
  <c r="G25" i="43"/>
  <c r="F25" i="43"/>
  <c r="E25" i="43"/>
  <c r="D25" i="43"/>
  <c r="C25" i="43"/>
  <c r="B25" i="43"/>
  <c r="N24" i="43"/>
  <c r="M24" i="43"/>
  <c r="L24" i="43"/>
  <c r="K24" i="43"/>
  <c r="J24" i="43"/>
  <c r="I24" i="43"/>
  <c r="H24" i="43"/>
  <c r="G24" i="43"/>
  <c r="F24" i="43"/>
  <c r="E24" i="43"/>
  <c r="D24" i="43"/>
  <c r="C24" i="43"/>
  <c r="B24" i="43"/>
  <c r="N23" i="43"/>
  <c r="M23" i="43"/>
  <c r="L23" i="43"/>
  <c r="K23" i="43"/>
  <c r="J23" i="43"/>
  <c r="I23" i="43"/>
  <c r="H23" i="43"/>
  <c r="G23" i="43"/>
  <c r="F23" i="43"/>
  <c r="E23" i="43"/>
  <c r="D23" i="43"/>
  <c r="C23" i="43"/>
  <c r="B23" i="43"/>
  <c r="N22" i="43"/>
  <c r="M22" i="43"/>
  <c r="L22" i="43"/>
  <c r="K22" i="43"/>
  <c r="J22" i="43"/>
  <c r="I22" i="43"/>
  <c r="H22" i="43"/>
  <c r="G22" i="43"/>
  <c r="F22" i="43"/>
  <c r="E22" i="43"/>
  <c r="D22" i="43"/>
  <c r="C22" i="43"/>
  <c r="B22" i="43"/>
  <c r="N21" i="43"/>
  <c r="M21" i="43"/>
  <c r="L21" i="43"/>
  <c r="K21" i="43"/>
  <c r="J21" i="43"/>
  <c r="I21" i="43"/>
  <c r="H21" i="43"/>
  <c r="G21" i="43"/>
  <c r="F21" i="43"/>
  <c r="E21" i="43"/>
  <c r="D21" i="43"/>
  <c r="C21" i="43"/>
  <c r="B21" i="43"/>
  <c r="N20" i="43"/>
  <c r="M20" i="43"/>
  <c r="L20" i="43"/>
  <c r="K20" i="43"/>
  <c r="J20" i="43"/>
  <c r="I20" i="43"/>
  <c r="H20" i="43"/>
  <c r="G20" i="43"/>
  <c r="F20" i="43"/>
  <c r="E20" i="43"/>
  <c r="D20" i="43"/>
  <c r="C20" i="43"/>
  <c r="B20" i="43"/>
  <c r="N19" i="43"/>
  <c r="M19" i="43"/>
  <c r="L19" i="43"/>
  <c r="K19" i="43"/>
  <c r="J19" i="43"/>
  <c r="I19" i="43"/>
  <c r="H19" i="43"/>
  <c r="G19" i="43"/>
  <c r="F19" i="43"/>
  <c r="E19" i="43"/>
  <c r="D19" i="43"/>
  <c r="C19" i="43"/>
  <c r="B19" i="43"/>
  <c r="N18" i="43"/>
  <c r="M18" i="43"/>
  <c r="L18" i="43"/>
  <c r="K18" i="43"/>
  <c r="J18" i="43"/>
  <c r="I18" i="43"/>
  <c r="H18" i="43"/>
  <c r="G18" i="43"/>
  <c r="F18" i="43"/>
  <c r="E18" i="43"/>
  <c r="D18" i="43"/>
  <c r="C18" i="43"/>
  <c r="B18" i="43"/>
  <c r="N17" i="43"/>
  <c r="M17" i="43"/>
  <c r="L17" i="43"/>
  <c r="K17" i="43"/>
  <c r="J17" i="43"/>
  <c r="I17" i="43"/>
  <c r="H17" i="43"/>
  <c r="G17" i="43"/>
  <c r="F17" i="43"/>
  <c r="E17" i="43"/>
  <c r="D17" i="43"/>
  <c r="C17" i="43"/>
  <c r="B17" i="43"/>
  <c r="N16" i="43"/>
  <c r="M16" i="43"/>
  <c r="L16" i="43"/>
  <c r="K16" i="43"/>
  <c r="J16" i="43"/>
  <c r="I16" i="43"/>
  <c r="H16" i="43"/>
  <c r="G16" i="43"/>
  <c r="F16" i="43"/>
  <c r="E16" i="43"/>
  <c r="D16" i="43"/>
  <c r="C16" i="43"/>
  <c r="B16" i="43"/>
  <c r="N15" i="43"/>
  <c r="M15" i="43"/>
  <c r="L15" i="43"/>
  <c r="K15" i="43"/>
  <c r="J15" i="43"/>
  <c r="I15" i="43"/>
  <c r="H15" i="43"/>
  <c r="G15" i="43"/>
  <c r="F15" i="43"/>
  <c r="E15" i="43"/>
  <c r="D15" i="43"/>
  <c r="C15" i="43"/>
  <c r="B15" i="43"/>
  <c r="N14" i="43"/>
  <c r="M14" i="43"/>
  <c r="L14" i="43"/>
  <c r="K14" i="43"/>
  <c r="J14" i="43"/>
  <c r="I14" i="43"/>
  <c r="H14" i="43"/>
  <c r="G14" i="43"/>
  <c r="F14" i="43"/>
  <c r="E14" i="43"/>
  <c r="D14" i="43"/>
  <c r="C14" i="43"/>
  <c r="B14" i="43"/>
  <c r="N13" i="43"/>
  <c r="M13" i="43"/>
  <c r="L13" i="43"/>
  <c r="K13" i="43"/>
  <c r="J13" i="43"/>
  <c r="I13" i="43"/>
  <c r="H13" i="43"/>
  <c r="G13" i="43"/>
  <c r="F13" i="43"/>
  <c r="E13" i="43"/>
  <c r="D13" i="43"/>
  <c r="C13" i="43"/>
  <c r="B13" i="43"/>
  <c r="N12" i="43"/>
  <c r="M12" i="43"/>
  <c r="L12" i="43"/>
  <c r="K12" i="43"/>
  <c r="J12" i="43"/>
  <c r="I12" i="43"/>
  <c r="H12" i="43"/>
  <c r="G12" i="43"/>
  <c r="F12" i="43"/>
  <c r="E12" i="43"/>
  <c r="D12" i="43"/>
  <c r="C12" i="43"/>
  <c r="B12" i="43"/>
  <c r="N11" i="43"/>
  <c r="M11" i="43"/>
  <c r="L11" i="43"/>
  <c r="K11" i="43"/>
  <c r="J11" i="43"/>
  <c r="I11" i="43"/>
  <c r="H11" i="43"/>
  <c r="G11" i="43"/>
  <c r="F11" i="43"/>
  <c r="E11" i="43"/>
  <c r="D11" i="43"/>
  <c r="C11" i="43"/>
  <c r="B11" i="43"/>
  <c r="N10" i="43"/>
  <c r="M10" i="43"/>
  <c r="L10" i="43"/>
  <c r="K10" i="43"/>
  <c r="J10" i="43"/>
  <c r="I10" i="43"/>
  <c r="H10" i="43"/>
  <c r="G10" i="43"/>
  <c r="F10" i="43"/>
  <c r="E10" i="43"/>
  <c r="D10" i="43"/>
  <c r="C10" i="43"/>
  <c r="B10" i="43"/>
  <c r="N9" i="43"/>
  <c r="M9" i="43"/>
  <c r="L9" i="43"/>
  <c r="K9" i="43"/>
  <c r="J9" i="43"/>
  <c r="I9" i="43"/>
  <c r="H9" i="43"/>
  <c r="G9" i="43"/>
  <c r="F9" i="43"/>
  <c r="E9" i="43"/>
  <c r="D9" i="43"/>
  <c r="C9" i="43"/>
  <c r="B9" i="43"/>
  <c r="N8" i="43"/>
  <c r="M8" i="43"/>
  <c r="L8" i="43"/>
  <c r="K8" i="43"/>
  <c r="J8" i="43"/>
  <c r="I8" i="43"/>
  <c r="H8" i="43"/>
  <c r="G8" i="43"/>
  <c r="F8" i="43"/>
  <c r="E8" i="43"/>
  <c r="D8" i="43"/>
  <c r="C8" i="43"/>
  <c r="B8" i="43"/>
  <c r="N7" i="43"/>
  <c r="M7" i="43"/>
  <c r="L7" i="43"/>
  <c r="K7" i="43"/>
  <c r="J7" i="43"/>
  <c r="I7" i="43"/>
  <c r="H7" i="43"/>
  <c r="G7" i="43"/>
  <c r="F7" i="43"/>
  <c r="E7" i="43"/>
  <c r="D7" i="43"/>
  <c r="C7" i="43"/>
  <c r="B7" i="43"/>
  <c r="N6" i="43"/>
  <c r="M6" i="43"/>
  <c r="L6" i="43"/>
  <c r="K6" i="43"/>
  <c r="J6" i="43"/>
  <c r="I6" i="43"/>
  <c r="H6" i="43"/>
  <c r="G6" i="43"/>
  <c r="F6" i="43"/>
  <c r="E6" i="43"/>
  <c r="D6" i="43"/>
  <c r="C6" i="43"/>
  <c r="B6" i="43"/>
  <c r="N5" i="43"/>
  <c r="M5" i="43"/>
  <c r="L5" i="43"/>
  <c r="K5" i="43"/>
  <c r="J5" i="43"/>
  <c r="I5" i="43"/>
  <c r="H5" i="43"/>
  <c r="G5" i="43"/>
  <c r="F5" i="43"/>
  <c r="E5" i="43"/>
  <c r="D5" i="43"/>
  <c r="C5" i="43"/>
  <c r="B5" i="43"/>
  <c r="N4" i="43"/>
  <c r="M4" i="43"/>
  <c r="L4" i="43"/>
  <c r="K4" i="43"/>
  <c r="J4" i="43"/>
  <c r="I4" i="43"/>
  <c r="H4" i="43"/>
  <c r="G4" i="43"/>
  <c r="F4" i="43"/>
  <c r="E4" i="43"/>
  <c r="D4" i="43"/>
  <c r="C4" i="43"/>
  <c r="B4" i="43"/>
  <c r="N3" i="43"/>
  <c r="M3" i="43"/>
  <c r="L3" i="43"/>
  <c r="K3" i="43"/>
  <c r="J3" i="43"/>
  <c r="I3" i="43"/>
  <c r="H3" i="43"/>
  <c r="G3" i="43"/>
  <c r="F3" i="43"/>
  <c r="E3" i="43"/>
  <c r="D3" i="43"/>
  <c r="C3" i="43"/>
  <c r="B3" i="43"/>
  <c r="N2" i="43"/>
  <c r="M2" i="43"/>
  <c r="L2" i="43"/>
  <c r="K2" i="43"/>
  <c r="J2" i="43"/>
  <c r="I2" i="43"/>
  <c r="H2" i="43"/>
  <c r="G2" i="43"/>
  <c r="F2" i="43"/>
  <c r="E2" i="43"/>
  <c r="D2" i="43"/>
  <c r="C2" i="43"/>
  <c r="B2" i="43"/>
  <c r="O13" i="3"/>
  <c r="AD3" i="29"/>
  <c r="AD4" i="29"/>
  <c r="AD5" i="29"/>
  <c r="AD7" i="29"/>
  <c r="AD8" i="29"/>
  <c r="AD9" i="29"/>
  <c r="AD10" i="29"/>
  <c r="AD11" i="29"/>
  <c r="AD12" i="29"/>
  <c r="AD13" i="29"/>
  <c r="AD14" i="29"/>
  <c r="AD15" i="29"/>
  <c r="AD16" i="29"/>
  <c r="AD17" i="29"/>
  <c r="AD18" i="29"/>
  <c r="AD19" i="29"/>
  <c r="AD20" i="29"/>
  <c r="AD21" i="29"/>
  <c r="AD23" i="29"/>
  <c r="AD24" i="29"/>
  <c r="AD25" i="29"/>
  <c r="AD26" i="29"/>
  <c r="AD27" i="29"/>
  <c r="AD28" i="29"/>
  <c r="AD29" i="29"/>
  <c r="AD30" i="29"/>
  <c r="AD32" i="29"/>
  <c r="AD33" i="29"/>
  <c r="AD34" i="29"/>
  <c r="AD35" i="29"/>
  <c r="AD37" i="29"/>
  <c r="AD38" i="29"/>
  <c r="AD39" i="29"/>
  <c r="AD40" i="29"/>
  <c r="AD41" i="29"/>
  <c r="AD42" i="29"/>
  <c r="AD43" i="29"/>
  <c r="AD44" i="29"/>
  <c r="AD45" i="29"/>
  <c r="AD46" i="29"/>
  <c r="AD47" i="29"/>
  <c r="AD48" i="29"/>
  <c r="AD49" i="29"/>
  <c r="AD50" i="29"/>
  <c r="AD51" i="29"/>
  <c r="AD52" i="29"/>
  <c r="AD53" i="29"/>
  <c r="AD54" i="29"/>
  <c r="AD55" i="29"/>
  <c r="AD56" i="29"/>
  <c r="AD57" i="29"/>
  <c r="AD58" i="29"/>
  <c r="AD59" i="29"/>
  <c r="AD61" i="29"/>
  <c r="AD62" i="29"/>
  <c r="AD63" i="29"/>
  <c r="AD64" i="29"/>
  <c r="AD65" i="29"/>
  <c r="AD66" i="29"/>
  <c r="AD68" i="29"/>
  <c r="AD69" i="29"/>
  <c r="AD70" i="29"/>
  <c r="AD71" i="29"/>
  <c r="AD72" i="29"/>
  <c r="AD73" i="29"/>
  <c r="AD74" i="29"/>
  <c r="AD76" i="29"/>
  <c r="AD77" i="29"/>
  <c r="AD78" i="29"/>
  <c r="AD80" i="29"/>
  <c r="AD81" i="29"/>
  <c r="AD82" i="29"/>
  <c r="AD83" i="29"/>
  <c r="AD84" i="29"/>
  <c r="AD85" i="29"/>
  <c r="AD86" i="29"/>
  <c r="AD87" i="29"/>
  <c r="AD88" i="29"/>
  <c r="AD89" i="29"/>
  <c r="AD90" i="29"/>
  <c r="AD91" i="29"/>
  <c r="AD92" i="29"/>
  <c r="AD93" i="29"/>
  <c r="AD94" i="29"/>
  <c r="AD95" i="29"/>
  <c r="AD96" i="29"/>
  <c r="AD97" i="29"/>
  <c r="AD98" i="29"/>
  <c r="AD99" i="29"/>
  <c r="AD100" i="29"/>
  <c r="AD101" i="29"/>
  <c r="AD102" i="29"/>
  <c r="AD103" i="29"/>
  <c r="AD104" i="29"/>
  <c r="AD105" i="29"/>
  <c r="AD106" i="29"/>
  <c r="AD107" i="29"/>
  <c r="AD108" i="29"/>
  <c r="AD109" i="29"/>
  <c r="AD110" i="29"/>
  <c r="AD111" i="29"/>
  <c r="AD112" i="29"/>
  <c r="AD113" i="29"/>
  <c r="AD114" i="29"/>
  <c r="AD115" i="29"/>
  <c r="AD116" i="29"/>
  <c r="AD117" i="29"/>
  <c r="AD118" i="29"/>
  <c r="AD119" i="29"/>
  <c r="AD120" i="29"/>
  <c r="AD121" i="29"/>
  <c r="AD122" i="29"/>
  <c r="AD123" i="29"/>
  <c r="AD124" i="29"/>
  <c r="AD125" i="29"/>
  <c r="AD126" i="29"/>
  <c r="AD127" i="29"/>
  <c r="AD128" i="29"/>
  <c r="AD129" i="29"/>
  <c r="AD130" i="29"/>
  <c r="AD131" i="29"/>
  <c r="AD132" i="29"/>
  <c r="AD133" i="29"/>
  <c r="AD134" i="29"/>
  <c r="AD135" i="29"/>
  <c r="AD136" i="29"/>
  <c r="AD137" i="29"/>
  <c r="AD138" i="29"/>
  <c r="AD139" i="29"/>
  <c r="AD140" i="29"/>
  <c r="AD141" i="29"/>
  <c r="AD142" i="29"/>
  <c r="AD143" i="29"/>
  <c r="AD144" i="29"/>
  <c r="AD145" i="29"/>
  <c r="AD146" i="29"/>
  <c r="AD147" i="29"/>
  <c r="AD148" i="29"/>
  <c r="AD149" i="29"/>
  <c r="AD150" i="29"/>
  <c r="AD151" i="29"/>
  <c r="AD152" i="29"/>
  <c r="AD153" i="29"/>
  <c r="AD154" i="29"/>
  <c r="AD155" i="29"/>
  <c r="AD156" i="29"/>
  <c r="AD157" i="29"/>
  <c r="AD158" i="29"/>
  <c r="AD159" i="29"/>
  <c r="AD161" i="29"/>
  <c r="AD162" i="29"/>
  <c r="AD163" i="29"/>
  <c r="AD164" i="29"/>
  <c r="AD165" i="29"/>
  <c r="AD166" i="29"/>
  <c r="AD167" i="29"/>
  <c r="AD168" i="29"/>
  <c r="AD169" i="29"/>
  <c r="AD170" i="29"/>
  <c r="AD171" i="29"/>
  <c r="AD172" i="29"/>
  <c r="AD173" i="29"/>
  <c r="AD174" i="29"/>
  <c r="AD175" i="29"/>
  <c r="AD176" i="29"/>
  <c r="AD177" i="29"/>
  <c r="AD178" i="29"/>
  <c r="AD179" i="29"/>
  <c r="AD180" i="29"/>
  <c r="AD181" i="29"/>
  <c r="AD182" i="29"/>
  <c r="AD183" i="29"/>
  <c r="AD184" i="29"/>
  <c r="AD185" i="29"/>
  <c r="AD186" i="29"/>
  <c r="AD187" i="29"/>
  <c r="AD188" i="29"/>
  <c r="AD189" i="29"/>
  <c r="AD190" i="29"/>
  <c r="AD191" i="29"/>
  <c r="AD192" i="29"/>
  <c r="AD193" i="29"/>
  <c r="AD194" i="29"/>
  <c r="AD195" i="29"/>
  <c r="AD196" i="29"/>
  <c r="AD197" i="29"/>
  <c r="AD198" i="29"/>
  <c r="AD199" i="29"/>
  <c r="AD200" i="29"/>
  <c r="AD201" i="29"/>
  <c r="AD202" i="29"/>
  <c r="AD203" i="29"/>
  <c r="AD204" i="29"/>
  <c r="AD205" i="29"/>
  <c r="AD206" i="29"/>
  <c r="AD207" i="29"/>
  <c r="AD208" i="29"/>
  <c r="AD209" i="29"/>
  <c r="AD210" i="29"/>
  <c r="AD211" i="29"/>
  <c r="AD212" i="29"/>
  <c r="AD213" i="29"/>
  <c r="AD214" i="29"/>
  <c r="AD215" i="29"/>
  <c r="AD216" i="29"/>
  <c r="AD217" i="29"/>
  <c r="AD218" i="29"/>
  <c r="AD219" i="29"/>
  <c r="AD220" i="29"/>
  <c r="AD221" i="29"/>
  <c r="AD222" i="29"/>
  <c r="AD223" i="29"/>
  <c r="AD2" i="29"/>
  <c r="Q81" i="41"/>
  <c r="Q61" i="41"/>
  <c r="Q87" i="41"/>
  <c r="Q7" i="41"/>
  <c r="Q66" i="41"/>
  <c r="Q138" i="41"/>
  <c r="Q112" i="41"/>
  <c r="Q24" i="41"/>
  <c r="Q26" i="41"/>
  <c r="Q101" i="41"/>
  <c r="Q19" i="41"/>
  <c r="Q15" i="41"/>
  <c r="Q60" i="41"/>
  <c r="Q100" i="41"/>
  <c r="Q69" i="41"/>
  <c r="Q25" i="41"/>
  <c r="Q65" i="41"/>
  <c r="Q111" i="41"/>
  <c r="Q56" i="41"/>
  <c r="Q11" i="41"/>
  <c r="Q17" i="41"/>
  <c r="Q27" i="41"/>
  <c r="Q52" i="41"/>
  <c r="Q36" i="41"/>
  <c r="Q43" i="41"/>
  <c r="Q51" i="41"/>
  <c r="Q44" i="41"/>
  <c r="Q53" i="41"/>
  <c r="Q8" i="41"/>
  <c r="Q117" i="41"/>
  <c r="Q96" i="41"/>
  <c r="Q64" i="41"/>
  <c r="Q35" i="41"/>
  <c r="Q4" i="41"/>
  <c r="Q106" i="41"/>
  <c r="Q133" i="41"/>
  <c r="Q91" i="41"/>
  <c r="Q10" i="41"/>
  <c r="Q116" i="41"/>
  <c r="Q93" i="41"/>
  <c r="Q197" i="41"/>
  <c r="Q184" i="41"/>
  <c r="Q59" i="41"/>
  <c r="Q16" i="41"/>
  <c r="Q67" i="41"/>
  <c r="Q54" i="41"/>
  <c r="Q70" i="41"/>
  <c r="Q55" i="41"/>
  <c r="Q165" i="41"/>
  <c r="Q9" i="41"/>
  <c r="Q14" i="41"/>
  <c r="Q21" i="41"/>
  <c r="Q32" i="41"/>
  <c r="Q105" i="41"/>
  <c r="Q13" i="41"/>
  <c r="Q31" i="41"/>
  <c r="Q102" i="41"/>
  <c r="Q3" i="41"/>
  <c r="Q88" i="41"/>
  <c r="Q95" i="41"/>
  <c r="Q18" i="41"/>
  <c r="Q34" i="41"/>
  <c r="Q29" i="41"/>
  <c r="Q50" i="41"/>
  <c r="Q6" i="41"/>
  <c r="Q23" i="41"/>
  <c r="Q39" i="41"/>
  <c r="Q33" i="41"/>
  <c r="Q201" i="41"/>
  <c r="Q107" i="41"/>
  <c r="Q89" i="41"/>
  <c r="Q22" i="41"/>
  <c r="Q5" i="41"/>
  <c r="Q68" i="41"/>
  <c r="Q40" i="41"/>
  <c r="Q37" i="41"/>
  <c r="Q12" i="41"/>
  <c r="Q131" i="41"/>
  <c r="Q38" i="41"/>
  <c r="Q90" i="41"/>
  <c r="Q28" i="41"/>
  <c r="Q134" i="41"/>
  <c r="Q205" i="41"/>
  <c r="Q119" i="41"/>
  <c r="Q41" i="41"/>
  <c r="Q176" i="41"/>
  <c r="Q204" i="41"/>
  <c r="Q73" i="41"/>
  <c r="Q58" i="41"/>
  <c r="Q193" i="41"/>
  <c r="Q206" i="41"/>
  <c r="Q126" i="41"/>
  <c r="Q120" i="41"/>
  <c r="Q179" i="41"/>
  <c r="Q185" i="41"/>
  <c r="Q118" i="41"/>
  <c r="Q125" i="41"/>
  <c r="Q127" i="41"/>
  <c r="Q144" i="41"/>
  <c r="Q167" i="41"/>
  <c r="Q103" i="41"/>
  <c r="Q157" i="41"/>
  <c r="Q187" i="41"/>
  <c r="Q62" i="41"/>
  <c r="Q128" i="41"/>
  <c r="Q171" i="41"/>
  <c r="Q172" i="41"/>
  <c r="Q57" i="41"/>
  <c r="Q203" i="41"/>
  <c r="Q135" i="41"/>
  <c r="Q198" i="41"/>
  <c r="Q150" i="41"/>
  <c r="Q92" i="41"/>
  <c r="Q147" i="41"/>
  <c r="Q161" i="41"/>
  <c r="Q42" i="41"/>
  <c r="Q79" i="41"/>
  <c r="Q75" i="41"/>
  <c r="Q177" i="41"/>
  <c r="Q47" i="41"/>
  <c r="Q155" i="41"/>
  <c r="Q130" i="41"/>
  <c r="Q99" i="41"/>
  <c r="Q122" i="41"/>
  <c r="Q84" i="41"/>
  <c r="Q149" i="41"/>
  <c r="Q196" i="41"/>
  <c r="Q30" i="41"/>
  <c r="Q48" i="41"/>
  <c r="Q142" i="41"/>
  <c r="Q207" i="41"/>
  <c r="Q71" i="41"/>
  <c r="Q83" i="41"/>
  <c r="Q80" i="41"/>
  <c r="Q169" i="41"/>
  <c r="Q72" i="41"/>
  <c r="Q76" i="41"/>
  <c r="Q94" i="41"/>
  <c r="Q174" i="41"/>
  <c r="Q132" i="41"/>
  <c r="Q121" i="41"/>
  <c r="Q200" i="41"/>
  <c r="Q136" i="41"/>
  <c r="Q129" i="41"/>
  <c r="Q192" i="41"/>
  <c r="Q195" i="41"/>
  <c r="Q85" i="41"/>
  <c r="Q82" i="41"/>
  <c r="Q154" i="41"/>
  <c r="Q114" i="41"/>
  <c r="Q153" i="41"/>
  <c r="Q45" i="41"/>
  <c r="Q166" i="41"/>
  <c r="Q191" i="41"/>
  <c r="Q46" i="41"/>
  <c r="Q148" i="41"/>
  <c r="Q180" i="41"/>
  <c r="Q2" i="41"/>
  <c r="Q145" i="41"/>
  <c r="Q158" i="41"/>
  <c r="Q141" i="41"/>
  <c r="Q86" i="41"/>
  <c r="Q78" i="41"/>
  <c r="Q77" i="41"/>
  <c r="Q199" i="41"/>
  <c r="Q194" i="41"/>
  <c r="Q139" i="41"/>
  <c r="Q104" i="41"/>
  <c r="Q109" i="41"/>
  <c r="Q182" i="41"/>
  <c r="Q140" i="41"/>
  <c r="Q156" i="41"/>
  <c r="Q98" i="41"/>
  <c r="Q190" i="41"/>
  <c r="Q162" i="41"/>
  <c r="Q202" i="41"/>
  <c r="Q146" i="41"/>
  <c r="Q137" i="41"/>
  <c r="Q108" i="41"/>
  <c r="Q74" i="41"/>
  <c r="Q151" i="41"/>
  <c r="Q189" i="41"/>
  <c r="Q164" i="41"/>
  <c r="Q110" i="41"/>
  <c r="Q113" i="41"/>
  <c r="Q160" i="41"/>
  <c r="Q181" i="41"/>
  <c r="Q173" i="41"/>
  <c r="Q115" i="41"/>
  <c r="Q178" i="41"/>
  <c r="Q159" i="41"/>
  <c r="Q143" i="41"/>
  <c r="Q175" i="41"/>
  <c r="Q63" i="41"/>
  <c r="Q124" i="41"/>
  <c r="Q168" i="41"/>
  <c r="Q188" i="41"/>
  <c r="Q163" i="41"/>
  <c r="Q97" i="41"/>
  <c r="Q123" i="41"/>
  <c r="Q49" i="41"/>
  <c r="Q186" i="41"/>
  <c r="Q170" i="41"/>
  <c r="Q152" i="41"/>
  <c r="Q183" i="41"/>
  <c r="Q20" i="41"/>
  <c r="P81" i="41"/>
  <c r="P61" i="41"/>
  <c r="P87" i="41"/>
  <c r="P7" i="41"/>
  <c r="P66" i="41"/>
  <c r="P138" i="41"/>
  <c r="P112" i="41"/>
  <c r="P24" i="41"/>
  <c r="P26" i="41"/>
  <c r="P101" i="41"/>
  <c r="P19" i="41"/>
  <c r="P15" i="41"/>
  <c r="P60" i="41"/>
  <c r="P100" i="41"/>
  <c r="P69" i="41"/>
  <c r="P25" i="41"/>
  <c r="P65" i="41"/>
  <c r="P111" i="41"/>
  <c r="P56" i="41"/>
  <c r="P11" i="41"/>
  <c r="P17" i="41"/>
  <c r="P27" i="41"/>
  <c r="P52" i="41"/>
  <c r="P36" i="41"/>
  <c r="P43" i="41"/>
  <c r="P51" i="41"/>
  <c r="P44" i="41"/>
  <c r="P53" i="41"/>
  <c r="P8" i="41"/>
  <c r="P117" i="41"/>
  <c r="P96" i="41"/>
  <c r="P64" i="41"/>
  <c r="P35" i="41"/>
  <c r="P4" i="41"/>
  <c r="P106" i="41"/>
  <c r="P133" i="41"/>
  <c r="P91" i="41"/>
  <c r="P10" i="41"/>
  <c r="P116" i="41"/>
  <c r="P93" i="41"/>
  <c r="P197" i="41"/>
  <c r="P184" i="41"/>
  <c r="P59" i="41"/>
  <c r="P16" i="41"/>
  <c r="P67" i="41"/>
  <c r="P54" i="41"/>
  <c r="P70" i="41"/>
  <c r="P55" i="41"/>
  <c r="P165" i="41"/>
  <c r="P9" i="41"/>
  <c r="P14" i="41"/>
  <c r="P21" i="41"/>
  <c r="P32" i="41"/>
  <c r="P105" i="41"/>
  <c r="P13" i="41"/>
  <c r="P31" i="41"/>
  <c r="P102" i="41"/>
  <c r="P3" i="41"/>
  <c r="P88" i="41"/>
  <c r="P95" i="41"/>
  <c r="P18" i="41"/>
  <c r="P34" i="41"/>
  <c r="P29" i="41"/>
  <c r="P50" i="41"/>
  <c r="P6" i="41"/>
  <c r="P23" i="41"/>
  <c r="P39" i="41"/>
  <c r="P33" i="41"/>
  <c r="P201" i="41"/>
  <c r="P107" i="41"/>
  <c r="P89" i="41"/>
  <c r="P22" i="41"/>
  <c r="P5" i="41"/>
  <c r="P68" i="41"/>
  <c r="P40" i="41"/>
  <c r="P37" i="41"/>
  <c r="P12" i="41"/>
  <c r="P131" i="41"/>
  <c r="P38" i="41"/>
  <c r="P90" i="41"/>
  <c r="P28" i="41"/>
  <c r="P134" i="41"/>
  <c r="P205" i="41"/>
  <c r="P119" i="41"/>
  <c r="P41" i="41"/>
  <c r="P176" i="41"/>
  <c r="P204" i="41"/>
  <c r="P73" i="41"/>
  <c r="P58" i="41"/>
  <c r="P193" i="41"/>
  <c r="P206" i="41"/>
  <c r="P126" i="41"/>
  <c r="P120" i="41"/>
  <c r="P179" i="41"/>
  <c r="P185" i="41"/>
  <c r="P118" i="41"/>
  <c r="P125" i="41"/>
  <c r="P127" i="41"/>
  <c r="P144" i="41"/>
  <c r="P167" i="41"/>
  <c r="P103" i="41"/>
  <c r="P157" i="41"/>
  <c r="P187" i="41"/>
  <c r="P62" i="41"/>
  <c r="P128" i="41"/>
  <c r="P171" i="41"/>
  <c r="P172" i="41"/>
  <c r="P57" i="41"/>
  <c r="P203" i="41"/>
  <c r="P135" i="41"/>
  <c r="P198" i="41"/>
  <c r="P150" i="41"/>
  <c r="P92" i="41"/>
  <c r="P147" i="41"/>
  <c r="P161" i="41"/>
  <c r="P42" i="41"/>
  <c r="P79" i="41"/>
  <c r="P75" i="41"/>
  <c r="P177" i="41"/>
  <c r="P47" i="41"/>
  <c r="P155" i="41"/>
  <c r="P130" i="41"/>
  <c r="P99" i="41"/>
  <c r="P122" i="41"/>
  <c r="P84" i="41"/>
  <c r="P149" i="41"/>
  <c r="P196" i="41"/>
  <c r="P30" i="41"/>
  <c r="P48" i="41"/>
  <c r="P142" i="41"/>
  <c r="P207" i="41"/>
  <c r="P71" i="41"/>
  <c r="P83" i="41"/>
  <c r="P80" i="41"/>
  <c r="P169" i="41"/>
  <c r="P72" i="41"/>
  <c r="P76" i="41"/>
  <c r="P94" i="41"/>
  <c r="P174" i="41"/>
  <c r="P132" i="41"/>
  <c r="P121" i="41"/>
  <c r="P200" i="41"/>
  <c r="P136" i="41"/>
  <c r="P129" i="41"/>
  <c r="P192" i="41"/>
  <c r="P195" i="41"/>
  <c r="P85" i="41"/>
  <c r="P82" i="41"/>
  <c r="P154" i="41"/>
  <c r="P114" i="41"/>
  <c r="P153" i="41"/>
  <c r="P45" i="41"/>
  <c r="P166" i="41"/>
  <c r="P191" i="41"/>
  <c r="P46" i="41"/>
  <c r="P148" i="41"/>
  <c r="P180" i="41"/>
  <c r="P2" i="41"/>
  <c r="P145" i="41"/>
  <c r="P158" i="41"/>
  <c r="P141" i="41"/>
  <c r="P86" i="41"/>
  <c r="P78" i="41"/>
  <c r="P77" i="41"/>
  <c r="P199" i="41"/>
  <c r="P194" i="41"/>
  <c r="P139" i="41"/>
  <c r="P104" i="41"/>
  <c r="P109" i="41"/>
  <c r="P182" i="41"/>
  <c r="P140" i="41"/>
  <c r="P156" i="41"/>
  <c r="P98" i="41"/>
  <c r="P190" i="41"/>
  <c r="P162" i="41"/>
  <c r="P202" i="41"/>
  <c r="P146" i="41"/>
  <c r="P137" i="41"/>
  <c r="P108" i="41"/>
  <c r="P74" i="41"/>
  <c r="P151" i="41"/>
  <c r="P189" i="41"/>
  <c r="P164" i="41"/>
  <c r="P110" i="41"/>
  <c r="P113" i="41"/>
  <c r="P160" i="41"/>
  <c r="P181" i="41"/>
  <c r="P173" i="41"/>
  <c r="P115" i="41"/>
  <c r="P178" i="41"/>
  <c r="P159" i="41"/>
  <c r="P143" i="41"/>
  <c r="P175" i="41"/>
  <c r="P63" i="41"/>
  <c r="P124" i="41"/>
  <c r="P168" i="41"/>
  <c r="P188" i="41"/>
  <c r="P163" i="41"/>
  <c r="P97" i="41"/>
  <c r="P123" i="41"/>
  <c r="P49" i="41"/>
  <c r="P186" i="41"/>
  <c r="P170" i="41"/>
  <c r="P152" i="41"/>
  <c r="P183" i="41"/>
  <c r="P20" i="41"/>
  <c r="O20" i="41"/>
  <c r="O81" i="41"/>
  <c r="O61" i="41"/>
  <c r="O87" i="41"/>
  <c r="O7" i="41"/>
  <c r="O66" i="41"/>
  <c r="O138" i="41"/>
  <c r="O112" i="41"/>
  <c r="O24" i="41"/>
  <c r="O26" i="41"/>
  <c r="O101" i="41"/>
  <c r="O19" i="41"/>
  <c r="O15" i="41"/>
  <c r="O60" i="41"/>
  <c r="O100" i="41"/>
  <c r="O69" i="41"/>
  <c r="O25" i="41"/>
  <c r="O65" i="41"/>
  <c r="O111" i="41"/>
  <c r="O56" i="41"/>
  <c r="O11" i="41"/>
  <c r="O17" i="41"/>
  <c r="O27" i="41"/>
  <c r="O52" i="41"/>
  <c r="O36" i="41"/>
  <c r="O43" i="41"/>
  <c r="O51" i="41"/>
  <c r="O44" i="41"/>
  <c r="O53" i="41"/>
  <c r="O8" i="41"/>
  <c r="O117" i="41"/>
  <c r="O96" i="41"/>
  <c r="O64" i="41"/>
  <c r="O35" i="41"/>
  <c r="O4" i="41"/>
  <c r="O106" i="41"/>
  <c r="O133" i="41"/>
  <c r="O91" i="41"/>
  <c r="O10" i="41"/>
  <c r="O116" i="41"/>
  <c r="O93" i="41"/>
  <c r="O197" i="41"/>
  <c r="O184" i="41"/>
  <c r="O59" i="41"/>
  <c r="O16" i="41"/>
  <c r="O67" i="41"/>
  <c r="O54" i="41"/>
  <c r="O70" i="41"/>
  <c r="O55" i="41"/>
  <c r="O165" i="41"/>
  <c r="O9" i="41"/>
  <c r="O14" i="41"/>
  <c r="O21" i="41"/>
  <c r="O32" i="41"/>
  <c r="O105" i="41"/>
  <c r="O13" i="41"/>
  <c r="O31" i="41"/>
  <c r="O102" i="41"/>
  <c r="O3" i="41"/>
  <c r="O88" i="41"/>
  <c r="O95" i="41"/>
  <c r="O18" i="41"/>
  <c r="O34" i="41"/>
  <c r="O29" i="41"/>
  <c r="O50" i="41"/>
  <c r="O6" i="41"/>
  <c r="O23" i="41"/>
  <c r="O39" i="41"/>
  <c r="O33" i="41"/>
  <c r="O201" i="41"/>
  <c r="O107" i="41"/>
  <c r="O89" i="41"/>
  <c r="O22" i="41"/>
  <c r="O5" i="41"/>
  <c r="O68" i="41"/>
  <c r="O40" i="41"/>
  <c r="O37" i="41"/>
  <c r="O12" i="41"/>
  <c r="O131" i="41"/>
  <c r="O38" i="41"/>
  <c r="O90" i="41"/>
  <c r="O28" i="41"/>
  <c r="O134" i="41"/>
  <c r="O205" i="41"/>
  <c r="O119" i="41"/>
  <c r="O41" i="41"/>
  <c r="O176" i="41"/>
  <c r="O204" i="41"/>
  <c r="O73" i="41"/>
  <c r="O58" i="41"/>
  <c r="O193" i="41"/>
  <c r="O206" i="41"/>
  <c r="O126" i="41"/>
  <c r="O120" i="41"/>
  <c r="O179" i="41"/>
  <c r="O185" i="41"/>
  <c r="O118" i="41"/>
  <c r="O125" i="41"/>
  <c r="O127" i="41"/>
  <c r="O144" i="41"/>
  <c r="O167" i="41"/>
  <c r="O103" i="41"/>
  <c r="O157" i="41"/>
  <c r="O187" i="41"/>
  <c r="O62" i="41"/>
  <c r="O128" i="41"/>
  <c r="O171" i="41"/>
  <c r="O172" i="41"/>
  <c r="O57" i="41"/>
  <c r="O203" i="41"/>
  <c r="O135" i="41"/>
  <c r="O198" i="41"/>
  <c r="O150" i="41"/>
  <c r="O92" i="41"/>
  <c r="O147" i="41"/>
  <c r="O161" i="41"/>
  <c r="O42" i="41"/>
  <c r="O79" i="41"/>
  <c r="O75" i="41"/>
  <c r="O177" i="41"/>
  <c r="O47" i="41"/>
  <c r="O155" i="41"/>
  <c r="O130" i="41"/>
  <c r="O99" i="41"/>
  <c r="O122" i="41"/>
  <c r="O84" i="41"/>
  <c r="O149" i="41"/>
  <c r="O196" i="41"/>
  <c r="O30" i="41"/>
  <c r="O48" i="41"/>
  <c r="O142" i="41"/>
  <c r="O207" i="41"/>
  <c r="O71" i="41"/>
  <c r="O83" i="41"/>
  <c r="O80" i="41"/>
  <c r="O169" i="41"/>
  <c r="O72" i="41"/>
  <c r="O76" i="41"/>
  <c r="O94" i="41"/>
  <c r="O174" i="41"/>
  <c r="O132" i="41"/>
  <c r="O121" i="41"/>
  <c r="O200" i="41"/>
  <c r="O136" i="41"/>
  <c r="O129" i="41"/>
  <c r="O192" i="41"/>
  <c r="O195" i="41"/>
  <c r="O85" i="41"/>
  <c r="O82" i="41"/>
  <c r="O154" i="41"/>
  <c r="O114" i="41"/>
  <c r="O153" i="41"/>
  <c r="O45" i="41"/>
  <c r="O166" i="41"/>
  <c r="O191" i="41"/>
  <c r="O46" i="41"/>
  <c r="O148" i="41"/>
  <c r="O180" i="41"/>
  <c r="O2" i="41"/>
  <c r="O145" i="41"/>
  <c r="O158" i="41"/>
  <c r="O141" i="41"/>
  <c r="O86" i="41"/>
  <c r="O78" i="41"/>
  <c r="O77" i="41"/>
  <c r="O199" i="41"/>
  <c r="O194" i="41"/>
  <c r="O139" i="41"/>
  <c r="O104" i="41"/>
  <c r="O109" i="41"/>
  <c r="O182" i="41"/>
  <c r="O140" i="41"/>
  <c r="O156" i="41"/>
  <c r="O98" i="41"/>
  <c r="O190" i="41"/>
  <c r="O162" i="41"/>
  <c r="O202" i="41"/>
  <c r="O146" i="41"/>
  <c r="O137" i="41"/>
  <c r="O108" i="41"/>
  <c r="O74" i="41"/>
  <c r="O151" i="41"/>
  <c r="O189" i="41"/>
  <c r="O164" i="41"/>
  <c r="O110" i="41"/>
  <c r="O113" i="41"/>
  <c r="O160" i="41"/>
  <c r="O181" i="41"/>
  <c r="O173" i="41"/>
  <c r="O115" i="41"/>
  <c r="O178" i="41"/>
  <c r="O159" i="41"/>
  <c r="O143" i="41"/>
  <c r="O175" i="41"/>
  <c r="O63" i="41"/>
  <c r="O124" i="41"/>
  <c r="O168" i="41"/>
  <c r="O188" i="41"/>
  <c r="O163" i="41"/>
  <c r="O97" i="41"/>
  <c r="O123" i="41"/>
  <c r="O49" i="41"/>
  <c r="O186" i="41"/>
  <c r="O170" i="41"/>
  <c r="O152" i="41"/>
  <c r="O183" i="41"/>
  <c r="N81" i="41"/>
  <c r="N61" i="41"/>
  <c r="N87" i="41"/>
  <c r="N7" i="41"/>
  <c r="N66" i="41"/>
  <c r="N138" i="41"/>
  <c r="N112" i="41"/>
  <c r="N24" i="41"/>
  <c r="N26" i="41"/>
  <c r="N101" i="41"/>
  <c r="N19" i="41"/>
  <c r="N15" i="41"/>
  <c r="N60" i="41"/>
  <c r="N100" i="41"/>
  <c r="N69" i="41"/>
  <c r="N25" i="41"/>
  <c r="N65" i="41"/>
  <c r="N111" i="41"/>
  <c r="N56" i="41"/>
  <c r="N11" i="41"/>
  <c r="N17" i="41"/>
  <c r="N27" i="41"/>
  <c r="N52" i="41"/>
  <c r="N36" i="41"/>
  <c r="N43" i="41"/>
  <c r="N51" i="41"/>
  <c r="N44" i="41"/>
  <c r="N53" i="41"/>
  <c r="N8" i="41"/>
  <c r="N117" i="41"/>
  <c r="N96" i="41"/>
  <c r="N64" i="41"/>
  <c r="N35" i="41"/>
  <c r="N4" i="41"/>
  <c r="N106" i="41"/>
  <c r="N133" i="41"/>
  <c r="N91" i="41"/>
  <c r="N10" i="41"/>
  <c r="N116" i="41"/>
  <c r="N93" i="41"/>
  <c r="N197" i="41"/>
  <c r="N184" i="41"/>
  <c r="N59" i="41"/>
  <c r="N16" i="41"/>
  <c r="N67" i="41"/>
  <c r="N54" i="41"/>
  <c r="N70" i="41"/>
  <c r="N55" i="41"/>
  <c r="N165" i="41"/>
  <c r="N9" i="41"/>
  <c r="N14" i="41"/>
  <c r="N21" i="41"/>
  <c r="N32" i="41"/>
  <c r="N105" i="41"/>
  <c r="N13" i="41"/>
  <c r="N31" i="41"/>
  <c r="N102" i="41"/>
  <c r="N3" i="41"/>
  <c r="N88" i="41"/>
  <c r="N95" i="41"/>
  <c r="N18" i="41"/>
  <c r="N34" i="41"/>
  <c r="N29" i="41"/>
  <c r="N50" i="41"/>
  <c r="N6" i="41"/>
  <c r="N23" i="41"/>
  <c r="N39" i="41"/>
  <c r="N33" i="41"/>
  <c r="N201" i="41"/>
  <c r="N107" i="41"/>
  <c r="N89" i="41"/>
  <c r="N22" i="41"/>
  <c r="N5" i="41"/>
  <c r="N68" i="41"/>
  <c r="N40" i="41"/>
  <c r="N37" i="41"/>
  <c r="N12" i="41"/>
  <c r="N131" i="41"/>
  <c r="N38" i="41"/>
  <c r="N90" i="41"/>
  <c r="N28" i="41"/>
  <c r="N134" i="41"/>
  <c r="N205" i="41"/>
  <c r="N119" i="41"/>
  <c r="N41" i="41"/>
  <c r="N176" i="41"/>
  <c r="N204" i="41"/>
  <c r="N73" i="41"/>
  <c r="N58" i="41"/>
  <c r="N193" i="41"/>
  <c r="N206" i="41"/>
  <c r="N126" i="41"/>
  <c r="N120" i="41"/>
  <c r="N179" i="41"/>
  <c r="N185" i="41"/>
  <c r="N118" i="41"/>
  <c r="N125" i="41"/>
  <c r="N127" i="41"/>
  <c r="N144" i="41"/>
  <c r="N167" i="41"/>
  <c r="N103" i="41"/>
  <c r="N157" i="41"/>
  <c r="N187" i="41"/>
  <c r="N62" i="41"/>
  <c r="N128" i="41"/>
  <c r="N171" i="41"/>
  <c r="N172" i="41"/>
  <c r="N57" i="41"/>
  <c r="N203" i="41"/>
  <c r="N135" i="41"/>
  <c r="N198" i="41"/>
  <c r="N150" i="41"/>
  <c r="N92" i="41"/>
  <c r="N147" i="41"/>
  <c r="N161" i="41"/>
  <c r="N42" i="41"/>
  <c r="N79" i="41"/>
  <c r="N75" i="41"/>
  <c r="N177" i="41"/>
  <c r="N47" i="41"/>
  <c r="N155" i="41"/>
  <c r="N130" i="41"/>
  <c r="N99" i="41"/>
  <c r="N122" i="41"/>
  <c r="N84" i="41"/>
  <c r="N149" i="41"/>
  <c r="N196" i="41"/>
  <c r="N30" i="41"/>
  <c r="N48" i="41"/>
  <c r="N142" i="41"/>
  <c r="N207" i="41"/>
  <c r="N71" i="41"/>
  <c r="N83" i="41"/>
  <c r="N80" i="41"/>
  <c r="N169" i="41"/>
  <c r="N72" i="41"/>
  <c r="N76" i="41"/>
  <c r="N94" i="41"/>
  <c r="N174" i="41"/>
  <c r="N132" i="41"/>
  <c r="N121" i="41"/>
  <c r="N200" i="41"/>
  <c r="N136" i="41"/>
  <c r="N129" i="41"/>
  <c r="N192" i="41"/>
  <c r="N195" i="41"/>
  <c r="N85" i="41"/>
  <c r="N82" i="41"/>
  <c r="N154" i="41"/>
  <c r="N114" i="41"/>
  <c r="N153" i="41"/>
  <c r="N45" i="41"/>
  <c r="N166" i="41"/>
  <c r="N191" i="41"/>
  <c r="N46" i="41"/>
  <c r="N148" i="41"/>
  <c r="N180" i="41"/>
  <c r="N2" i="41"/>
  <c r="N145" i="41"/>
  <c r="N158" i="41"/>
  <c r="N141" i="41"/>
  <c r="N86" i="41"/>
  <c r="N78" i="41"/>
  <c r="N77" i="41"/>
  <c r="N199" i="41"/>
  <c r="N194" i="41"/>
  <c r="N139" i="41"/>
  <c r="N104" i="41"/>
  <c r="N109" i="41"/>
  <c r="N182" i="41"/>
  <c r="N140" i="41"/>
  <c r="N156" i="41"/>
  <c r="N98" i="41"/>
  <c r="N190" i="41"/>
  <c r="N162" i="41"/>
  <c r="N202" i="41"/>
  <c r="N146" i="41"/>
  <c r="N137" i="41"/>
  <c r="N108" i="41"/>
  <c r="N74" i="41"/>
  <c r="N151" i="41"/>
  <c r="N189" i="41"/>
  <c r="N164" i="41"/>
  <c r="N110" i="41"/>
  <c r="N113" i="41"/>
  <c r="N160" i="41"/>
  <c r="N181" i="41"/>
  <c r="N173" i="41"/>
  <c r="N115" i="41"/>
  <c r="N178" i="41"/>
  <c r="N159" i="41"/>
  <c r="N143" i="41"/>
  <c r="N175" i="41"/>
  <c r="N63" i="41"/>
  <c r="N124" i="41"/>
  <c r="N168" i="41"/>
  <c r="N188" i="41"/>
  <c r="N163" i="41"/>
  <c r="N97" i="41"/>
  <c r="N123" i="41"/>
  <c r="N49" i="41"/>
  <c r="N186" i="41"/>
  <c r="N170" i="41"/>
  <c r="N152" i="41"/>
  <c r="N183" i="41"/>
  <c r="N20" i="41"/>
  <c r="V81" i="41"/>
  <c r="V61" i="41"/>
  <c r="V87" i="41"/>
  <c r="V66" i="41"/>
  <c r="V138" i="41"/>
  <c r="V112" i="41"/>
  <c r="V24" i="41"/>
  <c r="V26" i="41"/>
  <c r="V101" i="41"/>
  <c r="V19" i="41"/>
  <c r="V15" i="41"/>
  <c r="V60" i="41"/>
  <c r="V100" i="41"/>
  <c r="V69" i="41"/>
  <c r="V25" i="41"/>
  <c r="V65" i="41"/>
  <c r="V111" i="41"/>
  <c r="V56" i="41"/>
  <c r="V17" i="41"/>
  <c r="V27" i="41"/>
  <c r="V52" i="41"/>
  <c r="V36" i="41"/>
  <c r="V43" i="41"/>
  <c r="V51" i="41"/>
  <c r="V44" i="41"/>
  <c r="V53" i="41"/>
  <c r="V117" i="41"/>
  <c r="V96" i="41"/>
  <c r="V64" i="41"/>
  <c r="V35" i="41"/>
  <c r="V106" i="41"/>
  <c r="V133" i="41"/>
  <c r="V91" i="41"/>
  <c r="V116" i="41"/>
  <c r="V93" i="41"/>
  <c r="V197" i="41"/>
  <c r="V184" i="41"/>
  <c r="V59" i="41"/>
  <c r="V16" i="41"/>
  <c r="V67" i="41"/>
  <c r="V54" i="41"/>
  <c r="V70" i="41"/>
  <c r="V55" i="41"/>
  <c r="V165" i="41"/>
  <c r="V14" i="41"/>
  <c r="V21" i="41"/>
  <c r="V32" i="41"/>
  <c r="V105" i="41"/>
  <c r="V13" i="41"/>
  <c r="V31" i="41"/>
  <c r="V102" i="41"/>
  <c r="V88" i="41"/>
  <c r="V95" i="41"/>
  <c r="V18" i="41"/>
  <c r="V34" i="41"/>
  <c r="V29" i="41"/>
  <c r="V50" i="41"/>
  <c r="V23" i="41"/>
  <c r="V39" i="41"/>
  <c r="V33" i="41"/>
  <c r="V201" i="41"/>
  <c r="V107" i="41"/>
  <c r="V89" i="41"/>
  <c r="V22" i="41"/>
  <c r="V68" i="41"/>
  <c r="V40" i="41"/>
  <c r="V37" i="41"/>
  <c r="V131" i="41"/>
  <c r="V38" i="41"/>
  <c r="V90" i="41"/>
  <c r="V28" i="41"/>
  <c r="V134" i="41"/>
  <c r="V205" i="41"/>
  <c r="V119" i="41"/>
  <c r="V41" i="41"/>
  <c r="V176" i="41"/>
  <c r="V204" i="41"/>
  <c r="V73" i="41"/>
  <c r="V58" i="41"/>
  <c r="V193" i="41"/>
  <c r="V206" i="41"/>
  <c r="V126" i="41"/>
  <c r="V120" i="41"/>
  <c r="V179" i="41"/>
  <c r="V185" i="41"/>
  <c r="V118" i="41"/>
  <c r="V125" i="41"/>
  <c r="V127" i="41"/>
  <c r="V144" i="41"/>
  <c r="V167" i="41"/>
  <c r="V103" i="41"/>
  <c r="V157" i="41"/>
  <c r="V187" i="41"/>
  <c r="V62" i="41"/>
  <c r="V128" i="41"/>
  <c r="V171" i="41"/>
  <c r="V172" i="41"/>
  <c r="V57" i="41"/>
  <c r="V203" i="41"/>
  <c r="V135" i="41"/>
  <c r="V198" i="41"/>
  <c r="V150" i="41"/>
  <c r="V92" i="41"/>
  <c r="V147" i="41"/>
  <c r="V161" i="41"/>
  <c r="V42" i="41"/>
  <c r="V79" i="41"/>
  <c r="V75" i="41"/>
  <c r="V177" i="41"/>
  <c r="V47" i="41"/>
  <c r="V155" i="41"/>
  <c r="V130" i="41"/>
  <c r="V99" i="41"/>
  <c r="V122" i="41"/>
  <c r="V84" i="41"/>
  <c r="V149" i="41"/>
  <c r="V196" i="41"/>
  <c r="V30" i="41"/>
  <c r="V48" i="41"/>
  <c r="V142" i="41"/>
  <c r="V207" i="41"/>
  <c r="V71" i="41"/>
  <c r="V83" i="41"/>
  <c r="V80" i="41"/>
  <c r="V169" i="41"/>
  <c r="V72" i="41"/>
  <c r="V76" i="41"/>
  <c r="V94" i="41"/>
  <c r="V174" i="41"/>
  <c r="V132" i="41"/>
  <c r="V121" i="41"/>
  <c r="V200" i="41"/>
  <c r="V136" i="41"/>
  <c r="V129" i="41"/>
  <c r="V192" i="41"/>
  <c r="V195" i="41"/>
  <c r="V85" i="41"/>
  <c r="V82" i="41"/>
  <c r="V154" i="41"/>
  <c r="V114" i="41"/>
  <c r="V153" i="41"/>
  <c r="V45" i="41"/>
  <c r="V166" i="41"/>
  <c r="V191" i="41"/>
  <c r="V46" i="41"/>
  <c r="V148" i="41"/>
  <c r="V180" i="41"/>
  <c r="V145" i="41"/>
  <c r="V158" i="41"/>
  <c r="V141" i="41"/>
  <c r="V86" i="41"/>
  <c r="V78" i="41"/>
  <c r="V77" i="41"/>
  <c r="V199" i="41"/>
  <c r="V194" i="41"/>
  <c r="V139" i="41"/>
  <c r="V104" i="41"/>
  <c r="V109" i="41"/>
  <c r="V182" i="41"/>
  <c r="V140" i="41"/>
  <c r="V156" i="41"/>
  <c r="V98" i="41"/>
  <c r="V190" i="41"/>
  <c r="V162" i="41"/>
  <c r="V202" i="41"/>
  <c r="V146" i="41"/>
  <c r="V137" i="41"/>
  <c r="V108" i="41"/>
  <c r="V74" i="41"/>
  <c r="V151" i="41"/>
  <c r="V189" i="41"/>
  <c r="V164" i="41"/>
  <c r="V110" i="41"/>
  <c r="V113" i="41"/>
  <c r="V160" i="41"/>
  <c r="V181" i="41"/>
  <c r="V173" i="41"/>
  <c r="V115" i="41"/>
  <c r="V178" i="41"/>
  <c r="V159" i="41"/>
  <c r="V143" i="41"/>
  <c r="V175" i="41"/>
  <c r="V63" i="41"/>
  <c r="V124" i="41"/>
  <c r="V168" i="41"/>
  <c r="V188" i="41"/>
  <c r="V163" i="41"/>
  <c r="V97" i="41"/>
  <c r="V123" i="41"/>
  <c r="V49" i="41"/>
  <c r="V186" i="41"/>
  <c r="V170" i="41"/>
  <c r="V152" i="41"/>
  <c r="V183" i="41"/>
  <c r="V20" i="41"/>
  <c r="W21" i="29"/>
  <c r="W23" i="29"/>
  <c r="W24" i="29"/>
  <c r="W25" i="29"/>
  <c r="W26" i="29"/>
  <c r="W27" i="29"/>
  <c r="W28" i="29"/>
  <c r="W29" i="29"/>
  <c r="W30" i="29"/>
  <c r="W32" i="29"/>
  <c r="W33" i="29"/>
  <c r="W34" i="29"/>
  <c r="W35" i="29"/>
  <c r="W37" i="29"/>
  <c r="W38" i="29"/>
  <c r="W39" i="29"/>
  <c r="W41" i="29"/>
  <c r="W42" i="29"/>
  <c r="W43" i="29"/>
  <c r="W44" i="29"/>
  <c r="W45" i="29"/>
  <c r="W46" i="29"/>
  <c r="W47" i="29"/>
  <c r="W48" i="29"/>
  <c r="W49" i="29"/>
  <c r="W50" i="29"/>
  <c r="W51" i="29"/>
  <c r="W53" i="29"/>
  <c r="W54" i="29"/>
  <c r="W55" i="29"/>
  <c r="W56" i="29"/>
  <c r="W57" i="29"/>
  <c r="W58" i="29"/>
  <c r="W59" i="29"/>
  <c r="W61" i="29"/>
  <c r="W62" i="29"/>
  <c r="W63" i="29"/>
  <c r="W64" i="29"/>
  <c r="W65" i="29"/>
  <c r="W66" i="29"/>
  <c r="W68" i="29"/>
  <c r="W69" i="29"/>
  <c r="W70" i="29"/>
  <c r="W71" i="29"/>
  <c r="W72" i="29"/>
  <c r="W73" i="29"/>
  <c r="W74" i="29"/>
  <c r="W76" i="29"/>
  <c r="W77" i="29"/>
  <c r="W78" i="29"/>
  <c r="W80" i="29"/>
  <c r="W81" i="29"/>
  <c r="W82" i="29"/>
  <c r="W83" i="29"/>
  <c r="W84" i="29"/>
  <c r="W85" i="29"/>
  <c r="W86" i="29"/>
  <c r="W87" i="29"/>
  <c r="W88" i="29"/>
  <c r="W89" i="29"/>
  <c r="W90" i="29"/>
  <c r="W91" i="29"/>
  <c r="W92" i="29"/>
  <c r="W93" i="29"/>
  <c r="W94" i="29"/>
  <c r="W95" i="29"/>
  <c r="W96" i="29"/>
  <c r="W97" i="29"/>
  <c r="W98" i="29"/>
  <c r="W99" i="29"/>
  <c r="W100" i="29"/>
  <c r="W101" i="29"/>
  <c r="W102" i="29"/>
  <c r="W103" i="29"/>
  <c r="W104" i="29"/>
  <c r="W105" i="29"/>
  <c r="W106" i="29"/>
  <c r="W107" i="29"/>
  <c r="W108" i="29"/>
  <c r="W109" i="29"/>
  <c r="W110" i="29"/>
  <c r="W111" i="29"/>
  <c r="W112" i="29"/>
  <c r="W113" i="29"/>
  <c r="W114" i="29"/>
  <c r="W115" i="29"/>
  <c r="W116" i="29"/>
  <c r="W117" i="29"/>
  <c r="W118" i="29"/>
  <c r="W119" i="29"/>
  <c r="W120" i="29"/>
  <c r="W121" i="29"/>
  <c r="W122" i="29"/>
  <c r="W123" i="29"/>
  <c r="W124" i="29"/>
  <c r="W125" i="29"/>
  <c r="W126" i="29"/>
  <c r="W127" i="29"/>
  <c r="W128" i="29"/>
  <c r="W129" i="29"/>
  <c r="W130" i="29"/>
  <c r="W131" i="29"/>
  <c r="W132" i="29"/>
  <c r="W133" i="29"/>
  <c r="W134" i="29"/>
  <c r="W135" i="29"/>
  <c r="W136" i="29"/>
  <c r="W137" i="29"/>
  <c r="W138" i="29"/>
  <c r="W139" i="29"/>
  <c r="W140" i="29"/>
  <c r="W141" i="29"/>
  <c r="W142" i="29"/>
  <c r="W143" i="29"/>
  <c r="W144" i="29"/>
  <c r="W145" i="29"/>
  <c r="W146" i="29"/>
  <c r="W147" i="29"/>
  <c r="W148" i="29"/>
  <c r="W149" i="29"/>
  <c r="W150" i="29"/>
  <c r="W151" i="29"/>
  <c r="W152" i="29"/>
  <c r="W153" i="29"/>
  <c r="W154" i="29"/>
  <c r="W155" i="29"/>
  <c r="W156" i="29"/>
  <c r="W157" i="29"/>
  <c r="W158" i="29"/>
  <c r="W159" i="29"/>
  <c r="W161" i="29"/>
  <c r="W162" i="29"/>
  <c r="W163" i="29"/>
  <c r="W164" i="29"/>
  <c r="W165" i="29"/>
  <c r="W166" i="29"/>
  <c r="W167" i="29"/>
  <c r="W168" i="29"/>
  <c r="W169" i="29"/>
  <c r="W170" i="29"/>
  <c r="W171" i="29"/>
  <c r="W172" i="29"/>
  <c r="W173" i="29"/>
  <c r="W174" i="29"/>
  <c r="W175" i="29"/>
  <c r="W176" i="29"/>
  <c r="W177" i="29"/>
  <c r="W178" i="29"/>
  <c r="W179" i="29"/>
  <c r="W180" i="29"/>
  <c r="W181" i="29"/>
  <c r="W182" i="29"/>
  <c r="W183" i="29"/>
  <c r="W184" i="29"/>
  <c r="W185" i="29"/>
  <c r="W186" i="29"/>
  <c r="W187" i="29"/>
  <c r="W188" i="29"/>
  <c r="W189" i="29"/>
  <c r="W190" i="29"/>
  <c r="W191" i="29"/>
  <c r="W192" i="29"/>
  <c r="W193" i="29"/>
  <c r="W194" i="29"/>
  <c r="W195" i="29"/>
  <c r="W196" i="29"/>
  <c r="W197" i="29"/>
  <c r="W198" i="29"/>
  <c r="W199" i="29"/>
  <c r="W200" i="29"/>
  <c r="W201" i="29"/>
  <c r="W202" i="29"/>
  <c r="W203" i="29"/>
  <c r="W204" i="29"/>
  <c r="W205" i="29"/>
  <c r="W206" i="29"/>
  <c r="W207" i="29"/>
  <c r="W208" i="29"/>
  <c r="W209" i="29"/>
  <c r="W210" i="29"/>
  <c r="W211" i="29"/>
  <c r="W212" i="29"/>
  <c r="W213" i="29"/>
  <c r="W214" i="29"/>
  <c r="W215" i="29"/>
  <c r="W216" i="29"/>
  <c r="W217" i="29"/>
  <c r="W218" i="29"/>
  <c r="W219" i="29"/>
  <c r="W220" i="29"/>
  <c r="W221" i="29"/>
  <c r="W222" i="29"/>
  <c r="W223" i="29"/>
  <c r="W3" i="29"/>
  <c r="W4" i="29"/>
  <c r="W5" i="29"/>
  <c r="W7" i="29"/>
  <c r="W8" i="29"/>
  <c r="W9" i="29"/>
  <c r="W10" i="29"/>
  <c r="W11" i="29"/>
  <c r="W12" i="29"/>
  <c r="W13" i="29"/>
  <c r="W14" i="29"/>
  <c r="W15" i="29"/>
  <c r="W16" i="29"/>
  <c r="W17" i="29"/>
  <c r="W18" i="29"/>
  <c r="W19" i="29"/>
  <c r="W20" i="29"/>
  <c r="S191" i="29"/>
  <c r="S192" i="29"/>
  <c r="S193" i="29"/>
  <c r="S194" i="29"/>
  <c r="S195" i="29"/>
  <c r="S196" i="29"/>
  <c r="S197" i="29"/>
  <c r="S198" i="29"/>
  <c r="S199" i="29"/>
  <c r="S200" i="29"/>
  <c r="S201" i="29"/>
  <c r="S202" i="29"/>
  <c r="S203" i="29"/>
  <c r="S204" i="29"/>
  <c r="S205" i="29"/>
  <c r="S206" i="29"/>
  <c r="S207" i="29"/>
  <c r="S208" i="29"/>
  <c r="S209" i="29"/>
  <c r="S210" i="29"/>
  <c r="S211" i="29"/>
  <c r="S212" i="29"/>
  <c r="S213" i="29"/>
  <c r="S214" i="29"/>
  <c r="S215" i="29"/>
  <c r="S216" i="29"/>
  <c r="S217" i="29"/>
  <c r="S218" i="29"/>
  <c r="S219" i="29"/>
  <c r="S220" i="29"/>
  <c r="S221" i="29"/>
  <c r="S222" i="29"/>
  <c r="S223" i="29"/>
  <c r="T191" i="29"/>
  <c r="T192" i="29"/>
  <c r="T193" i="29"/>
  <c r="T194" i="29"/>
  <c r="T195" i="29"/>
  <c r="T196" i="29"/>
  <c r="T197" i="29"/>
  <c r="T198" i="29"/>
  <c r="T199" i="29"/>
  <c r="T200" i="29"/>
  <c r="T201" i="29"/>
  <c r="T202" i="29"/>
  <c r="T203" i="29"/>
  <c r="T204" i="29"/>
  <c r="T205" i="29"/>
  <c r="T206" i="29"/>
  <c r="T207" i="29"/>
  <c r="T208" i="29"/>
  <c r="T209" i="29"/>
  <c r="T210" i="29"/>
  <c r="T211" i="29"/>
  <c r="T212" i="29"/>
  <c r="T213" i="29"/>
  <c r="T214" i="29"/>
  <c r="T215" i="29"/>
  <c r="T216" i="29"/>
  <c r="T217" i="29"/>
  <c r="T218" i="29"/>
  <c r="T219" i="29"/>
  <c r="T220" i="29"/>
  <c r="T221" i="29"/>
  <c r="T222" i="29"/>
  <c r="T223" i="29"/>
  <c r="V191" i="29"/>
  <c r="V192" i="29"/>
  <c r="V193" i="29"/>
  <c r="V194" i="29"/>
  <c r="V195" i="29"/>
  <c r="V196" i="29"/>
  <c r="V197" i="29"/>
  <c r="V198" i="29"/>
  <c r="V199" i="29"/>
  <c r="V200" i="29"/>
  <c r="V201" i="29"/>
  <c r="V202" i="29"/>
  <c r="V203" i="29"/>
  <c r="V204" i="29"/>
  <c r="V205" i="29"/>
  <c r="V206" i="29"/>
  <c r="V207" i="29"/>
  <c r="V208" i="29"/>
  <c r="V209" i="29"/>
  <c r="V210" i="29"/>
  <c r="V211" i="29"/>
  <c r="V212" i="29"/>
  <c r="V213" i="29"/>
  <c r="V214" i="29"/>
  <c r="V215" i="29"/>
  <c r="V216" i="29"/>
  <c r="V217" i="29"/>
  <c r="V218" i="29"/>
  <c r="V219" i="29"/>
  <c r="V220" i="29"/>
  <c r="V221" i="29"/>
  <c r="V222" i="29"/>
  <c r="V223" i="29"/>
  <c r="V3" i="29"/>
  <c r="V4" i="29"/>
  <c r="V5" i="29"/>
  <c r="V6" i="29"/>
  <c r="V7" i="29"/>
  <c r="V8" i="29"/>
  <c r="V9" i="29"/>
  <c r="V10" i="29"/>
  <c r="V11" i="29"/>
  <c r="V12" i="29"/>
  <c r="V13" i="29"/>
  <c r="V14" i="29"/>
  <c r="V15" i="29"/>
  <c r="V16" i="29"/>
  <c r="V17" i="29"/>
  <c r="V18" i="29"/>
  <c r="V19" i="29"/>
  <c r="V20" i="29"/>
  <c r="V21" i="29"/>
  <c r="V22" i="29"/>
  <c r="V23" i="29"/>
  <c r="V24" i="29"/>
  <c r="V25" i="29"/>
  <c r="V26" i="29"/>
  <c r="V27" i="29"/>
  <c r="V28" i="29"/>
  <c r="V29" i="29"/>
  <c r="V30" i="29"/>
  <c r="V31" i="29"/>
  <c r="V32" i="29"/>
  <c r="V33" i="29"/>
  <c r="V34" i="29"/>
  <c r="V35" i="29"/>
  <c r="V36" i="29"/>
  <c r="V37" i="29"/>
  <c r="V38" i="29"/>
  <c r="V39" i="29"/>
  <c r="V40" i="29"/>
  <c r="V41" i="29"/>
  <c r="V42" i="29"/>
  <c r="V43" i="29"/>
  <c r="V44" i="29"/>
  <c r="V45" i="29"/>
  <c r="V46" i="29"/>
  <c r="V47" i="29"/>
  <c r="V48" i="29"/>
  <c r="V49" i="29"/>
  <c r="V50" i="29"/>
  <c r="V51" i="29"/>
  <c r="V52" i="29"/>
  <c r="V53" i="29"/>
  <c r="V54" i="29"/>
  <c r="V55" i="29"/>
  <c r="V56" i="29"/>
  <c r="V57" i="29"/>
  <c r="V58" i="29"/>
  <c r="V59" i="29"/>
  <c r="V60" i="29"/>
  <c r="V61" i="29"/>
  <c r="V62" i="29"/>
  <c r="V63" i="29"/>
  <c r="V64" i="29"/>
  <c r="V65" i="29"/>
  <c r="V66" i="29"/>
  <c r="V67" i="29"/>
  <c r="V68" i="29"/>
  <c r="V69" i="29"/>
  <c r="V70" i="29"/>
  <c r="V71" i="29"/>
  <c r="V72" i="29"/>
  <c r="V73" i="29"/>
  <c r="V74" i="29"/>
  <c r="V75" i="29"/>
  <c r="V76" i="29"/>
  <c r="V77" i="29"/>
  <c r="V78" i="29"/>
  <c r="V79" i="29"/>
  <c r="V80" i="29"/>
  <c r="V81" i="29"/>
  <c r="V82" i="29"/>
  <c r="V83" i="29"/>
  <c r="V84" i="29"/>
  <c r="V85" i="29"/>
  <c r="V86" i="29"/>
  <c r="V87" i="29"/>
  <c r="V88" i="29"/>
  <c r="V89" i="29"/>
  <c r="V90" i="29"/>
  <c r="V91" i="29"/>
  <c r="V92" i="29"/>
  <c r="V93" i="29"/>
  <c r="V94" i="29"/>
  <c r="V95" i="29"/>
  <c r="V96" i="29"/>
  <c r="V97" i="29"/>
  <c r="V98" i="29"/>
  <c r="V99" i="29"/>
  <c r="V100" i="29"/>
  <c r="V101" i="29"/>
  <c r="V102" i="29"/>
  <c r="V103" i="29"/>
  <c r="V104" i="29"/>
  <c r="V105" i="29"/>
  <c r="V106" i="29"/>
  <c r="V107" i="29"/>
  <c r="V108" i="29"/>
  <c r="V109" i="29"/>
  <c r="V110" i="29"/>
  <c r="V111" i="29"/>
  <c r="V112" i="29"/>
  <c r="V113" i="29"/>
  <c r="V114" i="29"/>
  <c r="V115" i="29"/>
  <c r="V116" i="29"/>
  <c r="V117" i="29"/>
  <c r="V118" i="29"/>
  <c r="V119" i="29"/>
  <c r="V120" i="29"/>
  <c r="V121" i="29"/>
  <c r="V122" i="29"/>
  <c r="V123" i="29"/>
  <c r="V124" i="29"/>
  <c r="V125" i="29"/>
  <c r="V126" i="29"/>
  <c r="V127" i="29"/>
  <c r="V128" i="29"/>
  <c r="V129" i="29"/>
  <c r="V130" i="29"/>
  <c r="V131" i="29"/>
  <c r="V132" i="29"/>
  <c r="V133" i="29"/>
  <c r="V134" i="29"/>
  <c r="V135" i="29"/>
  <c r="V136" i="29"/>
  <c r="V137" i="29"/>
  <c r="V138" i="29"/>
  <c r="V139" i="29"/>
  <c r="V140" i="29"/>
  <c r="V141" i="29"/>
  <c r="V142" i="29"/>
  <c r="V143" i="29"/>
  <c r="V144" i="29"/>
  <c r="V145" i="29"/>
  <c r="V146" i="29"/>
  <c r="V147" i="29"/>
  <c r="V148" i="29"/>
  <c r="V149" i="29"/>
  <c r="V150" i="29"/>
  <c r="V151" i="29"/>
  <c r="V152" i="29"/>
  <c r="V153" i="29"/>
  <c r="V154" i="29"/>
  <c r="V155" i="29"/>
  <c r="V156" i="29"/>
  <c r="V157" i="29"/>
  <c r="V158" i="29"/>
  <c r="V159" i="29"/>
  <c r="V160" i="29"/>
  <c r="V161" i="29"/>
  <c r="V162" i="29"/>
  <c r="V163" i="29"/>
  <c r="V164" i="29"/>
  <c r="V165" i="29"/>
  <c r="V166" i="29"/>
  <c r="V167" i="29"/>
  <c r="V168" i="29"/>
  <c r="V169" i="29"/>
  <c r="V170" i="29"/>
  <c r="V171" i="29"/>
  <c r="V172" i="29"/>
  <c r="V173" i="29"/>
  <c r="V174" i="29"/>
  <c r="V175" i="29"/>
  <c r="V176" i="29"/>
  <c r="V177" i="29"/>
  <c r="V178" i="29"/>
  <c r="V179" i="29"/>
  <c r="V180" i="29"/>
  <c r="V181" i="29"/>
  <c r="V182" i="29"/>
  <c r="V183" i="29"/>
  <c r="V184" i="29"/>
  <c r="V185" i="29"/>
  <c r="V186" i="29"/>
  <c r="V187" i="29"/>
  <c r="V188" i="29"/>
  <c r="V189" i="29"/>
  <c r="V190" i="29"/>
  <c r="V2" i="29"/>
  <c r="U191" i="29"/>
  <c r="U192" i="29"/>
  <c r="U193" i="29"/>
  <c r="U194" i="29"/>
  <c r="U195" i="29"/>
  <c r="U196" i="29"/>
  <c r="U197" i="29"/>
  <c r="U198" i="29"/>
  <c r="U199" i="29"/>
  <c r="U200" i="29"/>
  <c r="U201" i="29"/>
  <c r="U202" i="29"/>
  <c r="U203" i="29"/>
  <c r="U204" i="29"/>
  <c r="U205" i="29"/>
  <c r="U206" i="29"/>
  <c r="U207" i="29"/>
  <c r="U208" i="29"/>
  <c r="U209" i="29"/>
  <c r="U210" i="29"/>
  <c r="U211" i="29"/>
  <c r="U212" i="29"/>
  <c r="U213" i="29"/>
  <c r="U214" i="29"/>
  <c r="U215" i="29"/>
  <c r="U216" i="29"/>
  <c r="U217" i="29"/>
  <c r="U218" i="29"/>
  <c r="U219" i="29"/>
  <c r="U220" i="29"/>
  <c r="U221" i="29"/>
  <c r="U222" i="29"/>
  <c r="U223" i="29"/>
  <c r="U3" i="29"/>
  <c r="U4" i="29"/>
  <c r="U5" i="29"/>
  <c r="U6" i="29"/>
  <c r="U7" i="29"/>
  <c r="U8" i="29"/>
  <c r="U9" i="29"/>
  <c r="U10" i="29"/>
  <c r="U11" i="29"/>
  <c r="U12" i="29"/>
  <c r="U13" i="29"/>
  <c r="U14" i="29"/>
  <c r="U15" i="29"/>
  <c r="U16" i="29"/>
  <c r="U17" i="29"/>
  <c r="U18" i="29"/>
  <c r="U19" i="29"/>
  <c r="U20" i="29"/>
  <c r="U21" i="29"/>
  <c r="U22" i="29"/>
  <c r="U23" i="29"/>
  <c r="U24" i="29"/>
  <c r="U25" i="29"/>
  <c r="U26" i="29"/>
  <c r="U27" i="29"/>
  <c r="U28" i="29"/>
  <c r="U29" i="29"/>
  <c r="U30" i="29"/>
  <c r="U31" i="29"/>
  <c r="U32" i="29"/>
  <c r="U33" i="29"/>
  <c r="U34" i="29"/>
  <c r="U35" i="29"/>
  <c r="U36" i="29"/>
  <c r="U37" i="29"/>
  <c r="U38" i="29"/>
  <c r="U39" i="29"/>
  <c r="U40" i="29"/>
  <c r="U41" i="29"/>
  <c r="U42" i="29"/>
  <c r="U43" i="29"/>
  <c r="U44" i="29"/>
  <c r="U45" i="29"/>
  <c r="U46" i="29"/>
  <c r="U47" i="29"/>
  <c r="U48" i="29"/>
  <c r="U49" i="29"/>
  <c r="U50" i="29"/>
  <c r="U51" i="29"/>
  <c r="U52" i="29"/>
  <c r="U53" i="29"/>
  <c r="U54" i="29"/>
  <c r="U55" i="29"/>
  <c r="U56" i="29"/>
  <c r="U57" i="29"/>
  <c r="U58" i="29"/>
  <c r="U59" i="29"/>
  <c r="U60" i="29"/>
  <c r="U61" i="29"/>
  <c r="U62" i="29"/>
  <c r="U63" i="29"/>
  <c r="U64" i="29"/>
  <c r="U65" i="29"/>
  <c r="U66" i="29"/>
  <c r="U67" i="29"/>
  <c r="U68" i="29"/>
  <c r="U69" i="29"/>
  <c r="U70" i="29"/>
  <c r="U71" i="29"/>
  <c r="U72" i="29"/>
  <c r="U73" i="29"/>
  <c r="U74" i="29"/>
  <c r="U75" i="29"/>
  <c r="U76" i="29"/>
  <c r="U77" i="29"/>
  <c r="U78" i="29"/>
  <c r="U79" i="29"/>
  <c r="U80" i="29"/>
  <c r="U81" i="29"/>
  <c r="U82" i="29"/>
  <c r="U83" i="29"/>
  <c r="U84" i="29"/>
  <c r="U85" i="29"/>
  <c r="U86" i="29"/>
  <c r="U87" i="29"/>
  <c r="U88" i="29"/>
  <c r="U89" i="29"/>
  <c r="U90" i="29"/>
  <c r="U91" i="29"/>
  <c r="U92" i="29"/>
  <c r="U93" i="29"/>
  <c r="U94" i="29"/>
  <c r="U95" i="29"/>
  <c r="U96" i="29"/>
  <c r="U97" i="29"/>
  <c r="U98" i="29"/>
  <c r="U99" i="29"/>
  <c r="U100" i="29"/>
  <c r="U101" i="29"/>
  <c r="U102" i="29"/>
  <c r="U103" i="29"/>
  <c r="U104" i="29"/>
  <c r="U105" i="29"/>
  <c r="U106" i="29"/>
  <c r="U107" i="29"/>
  <c r="U108" i="29"/>
  <c r="U109" i="29"/>
  <c r="U110" i="29"/>
  <c r="U111" i="29"/>
  <c r="U112" i="29"/>
  <c r="U113" i="29"/>
  <c r="U114" i="29"/>
  <c r="U115" i="29"/>
  <c r="U116" i="29"/>
  <c r="U117" i="29"/>
  <c r="U118" i="29"/>
  <c r="U119" i="29"/>
  <c r="U120" i="29"/>
  <c r="U121" i="29"/>
  <c r="U122" i="29"/>
  <c r="U123" i="29"/>
  <c r="U124" i="29"/>
  <c r="U125" i="29"/>
  <c r="U126" i="29"/>
  <c r="U127" i="29"/>
  <c r="U128" i="29"/>
  <c r="U129" i="29"/>
  <c r="U130" i="29"/>
  <c r="U131" i="29"/>
  <c r="U132" i="29"/>
  <c r="U133" i="29"/>
  <c r="U134" i="29"/>
  <c r="U135" i="29"/>
  <c r="U136" i="29"/>
  <c r="U137" i="29"/>
  <c r="U138" i="29"/>
  <c r="U139" i="29"/>
  <c r="U140" i="29"/>
  <c r="U141" i="29"/>
  <c r="U142" i="29"/>
  <c r="U143" i="29"/>
  <c r="U144" i="29"/>
  <c r="U145" i="29"/>
  <c r="U146" i="29"/>
  <c r="U147" i="29"/>
  <c r="U148" i="29"/>
  <c r="U149" i="29"/>
  <c r="U150" i="29"/>
  <c r="U151" i="29"/>
  <c r="U152" i="29"/>
  <c r="U153" i="29"/>
  <c r="U154" i="29"/>
  <c r="U155" i="29"/>
  <c r="U156" i="29"/>
  <c r="U157" i="29"/>
  <c r="U158" i="29"/>
  <c r="U159" i="29"/>
  <c r="U160" i="29"/>
  <c r="U161" i="29"/>
  <c r="U162" i="29"/>
  <c r="U163" i="29"/>
  <c r="U164" i="29"/>
  <c r="U165" i="29"/>
  <c r="U166" i="29"/>
  <c r="U167" i="29"/>
  <c r="U168" i="29"/>
  <c r="U169" i="29"/>
  <c r="U170" i="29"/>
  <c r="U171" i="29"/>
  <c r="U172" i="29"/>
  <c r="U173" i="29"/>
  <c r="U174" i="29"/>
  <c r="U175" i="29"/>
  <c r="U176" i="29"/>
  <c r="U177" i="29"/>
  <c r="U178" i="29"/>
  <c r="U179" i="29"/>
  <c r="U180" i="29"/>
  <c r="U181" i="29"/>
  <c r="U182" i="29"/>
  <c r="U183" i="29"/>
  <c r="U184" i="29"/>
  <c r="U185" i="29"/>
  <c r="U186" i="29"/>
  <c r="U187" i="29"/>
  <c r="U188" i="29"/>
  <c r="U189" i="29"/>
  <c r="U190" i="29"/>
  <c r="U2" i="29"/>
  <c r="T3" i="29"/>
  <c r="T4" i="29"/>
  <c r="T5" i="29"/>
  <c r="T6" i="29"/>
  <c r="T7" i="29"/>
  <c r="T8" i="29"/>
  <c r="T9" i="29"/>
  <c r="T10" i="29"/>
  <c r="T11" i="29"/>
  <c r="T12" i="29"/>
  <c r="T13" i="29"/>
  <c r="T14" i="29"/>
  <c r="T15" i="29"/>
  <c r="T16" i="29"/>
  <c r="T17" i="29"/>
  <c r="T18" i="29"/>
  <c r="T19" i="29"/>
  <c r="T20" i="29"/>
  <c r="T21" i="29"/>
  <c r="T22" i="29"/>
  <c r="T23" i="29"/>
  <c r="T24" i="29"/>
  <c r="T25" i="29"/>
  <c r="T26" i="29"/>
  <c r="T27" i="29"/>
  <c r="T28" i="29"/>
  <c r="T29" i="29"/>
  <c r="T30" i="29"/>
  <c r="T31" i="29"/>
  <c r="T32" i="29"/>
  <c r="T33" i="29"/>
  <c r="T34" i="29"/>
  <c r="T35" i="29"/>
  <c r="T36" i="29"/>
  <c r="T37" i="29"/>
  <c r="T38" i="29"/>
  <c r="T39" i="29"/>
  <c r="T40" i="29"/>
  <c r="T41" i="29"/>
  <c r="T42" i="29"/>
  <c r="T43" i="29"/>
  <c r="T44" i="29"/>
  <c r="T45" i="29"/>
  <c r="T46" i="29"/>
  <c r="T47" i="29"/>
  <c r="T48" i="29"/>
  <c r="T49" i="29"/>
  <c r="T50" i="29"/>
  <c r="T51" i="29"/>
  <c r="T52" i="29"/>
  <c r="T53" i="29"/>
  <c r="T54" i="29"/>
  <c r="T55" i="29"/>
  <c r="T56" i="29"/>
  <c r="T57" i="29"/>
  <c r="T58" i="29"/>
  <c r="T59" i="29"/>
  <c r="T60" i="29"/>
  <c r="AD60" i="29" s="1"/>
  <c r="T61" i="29"/>
  <c r="T62" i="29"/>
  <c r="T63" i="29"/>
  <c r="T64" i="29"/>
  <c r="T65" i="29"/>
  <c r="T66" i="29"/>
  <c r="T67" i="29"/>
  <c r="T68" i="29"/>
  <c r="T69" i="29"/>
  <c r="T70" i="29"/>
  <c r="T71" i="29"/>
  <c r="T72" i="29"/>
  <c r="T73" i="29"/>
  <c r="T74" i="29"/>
  <c r="T75" i="29"/>
  <c r="T76" i="29"/>
  <c r="T77" i="29"/>
  <c r="T78" i="29"/>
  <c r="T79" i="29"/>
  <c r="T80" i="29"/>
  <c r="T81" i="29"/>
  <c r="T82" i="29"/>
  <c r="T83" i="29"/>
  <c r="T84" i="29"/>
  <c r="T85" i="29"/>
  <c r="T86" i="29"/>
  <c r="T87" i="29"/>
  <c r="T88" i="29"/>
  <c r="T89" i="29"/>
  <c r="T90" i="29"/>
  <c r="T91" i="29"/>
  <c r="T92" i="29"/>
  <c r="T93" i="29"/>
  <c r="T94" i="29"/>
  <c r="T95" i="29"/>
  <c r="T96" i="29"/>
  <c r="T97" i="29"/>
  <c r="T98" i="29"/>
  <c r="T99" i="29"/>
  <c r="T100" i="29"/>
  <c r="T101" i="29"/>
  <c r="T102" i="29"/>
  <c r="T103" i="29"/>
  <c r="T104" i="29"/>
  <c r="T105" i="29"/>
  <c r="T106" i="29"/>
  <c r="T107" i="29"/>
  <c r="T108" i="29"/>
  <c r="T109" i="29"/>
  <c r="T110" i="29"/>
  <c r="T111" i="29"/>
  <c r="T112" i="29"/>
  <c r="T113" i="29"/>
  <c r="T114" i="29"/>
  <c r="T115" i="29"/>
  <c r="T116" i="29"/>
  <c r="T117" i="29"/>
  <c r="T118" i="29"/>
  <c r="T119" i="29"/>
  <c r="T120" i="29"/>
  <c r="T121" i="29"/>
  <c r="T122" i="29"/>
  <c r="T123" i="29"/>
  <c r="T124" i="29"/>
  <c r="T125" i="29"/>
  <c r="T126" i="29"/>
  <c r="T127" i="29"/>
  <c r="T128" i="29"/>
  <c r="T129" i="29"/>
  <c r="T130" i="29"/>
  <c r="T131" i="29"/>
  <c r="T132" i="29"/>
  <c r="T133" i="29"/>
  <c r="T134" i="29"/>
  <c r="T135" i="29"/>
  <c r="T136" i="29"/>
  <c r="T137" i="29"/>
  <c r="T138" i="29"/>
  <c r="T139" i="29"/>
  <c r="T140" i="29"/>
  <c r="T141" i="29"/>
  <c r="T142" i="29"/>
  <c r="T143" i="29"/>
  <c r="T144" i="29"/>
  <c r="T145" i="29"/>
  <c r="T146" i="29"/>
  <c r="T147" i="29"/>
  <c r="T148" i="29"/>
  <c r="T149" i="29"/>
  <c r="T150" i="29"/>
  <c r="T151" i="29"/>
  <c r="T152" i="29"/>
  <c r="T153" i="29"/>
  <c r="T154" i="29"/>
  <c r="T155" i="29"/>
  <c r="T156" i="29"/>
  <c r="T157" i="29"/>
  <c r="T158" i="29"/>
  <c r="T159" i="29"/>
  <c r="T160" i="29"/>
  <c r="T161" i="29"/>
  <c r="T162" i="29"/>
  <c r="T163" i="29"/>
  <c r="T164" i="29"/>
  <c r="T165" i="29"/>
  <c r="T166" i="29"/>
  <c r="T167" i="29"/>
  <c r="T168" i="29"/>
  <c r="T169" i="29"/>
  <c r="T170" i="29"/>
  <c r="T171" i="29"/>
  <c r="T172" i="29"/>
  <c r="T173" i="29"/>
  <c r="T174" i="29"/>
  <c r="T175" i="29"/>
  <c r="T176" i="29"/>
  <c r="T177" i="29"/>
  <c r="T178" i="29"/>
  <c r="T179" i="29"/>
  <c r="T180" i="29"/>
  <c r="T181" i="29"/>
  <c r="T182" i="29"/>
  <c r="T183" i="29"/>
  <c r="T184" i="29"/>
  <c r="T185" i="29"/>
  <c r="T186" i="29"/>
  <c r="T187" i="29"/>
  <c r="T188" i="29"/>
  <c r="T189" i="29"/>
  <c r="T190" i="29"/>
  <c r="T2" i="29"/>
  <c r="S3" i="29"/>
  <c r="S4" i="29"/>
  <c r="S5" i="29"/>
  <c r="S6" i="29"/>
  <c r="AD6" i="29" s="1"/>
  <c r="S7" i="29"/>
  <c r="S8" i="29"/>
  <c r="S9" i="29"/>
  <c r="S10" i="29"/>
  <c r="S11" i="29"/>
  <c r="S12" i="29"/>
  <c r="S13" i="29"/>
  <c r="S14" i="29"/>
  <c r="S15" i="29"/>
  <c r="S16" i="29"/>
  <c r="S17" i="29"/>
  <c r="S18" i="29"/>
  <c r="S19" i="29"/>
  <c r="S20" i="29"/>
  <c r="S21" i="29"/>
  <c r="S22" i="29"/>
  <c r="S23" i="29"/>
  <c r="S24" i="29"/>
  <c r="S25" i="29"/>
  <c r="S26" i="29"/>
  <c r="S27" i="29"/>
  <c r="S28" i="29"/>
  <c r="S29" i="29"/>
  <c r="S30" i="29"/>
  <c r="S31" i="29"/>
  <c r="S32" i="29"/>
  <c r="S33" i="29"/>
  <c r="S34" i="29"/>
  <c r="S35" i="29"/>
  <c r="S36" i="29"/>
  <c r="S37" i="29"/>
  <c r="S38" i="29"/>
  <c r="S39" i="29"/>
  <c r="S40" i="29"/>
  <c r="W40" i="29" s="1"/>
  <c r="V10" i="41" s="1"/>
  <c r="S41" i="29"/>
  <c r="S42" i="29"/>
  <c r="S43" i="29"/>
  <c r="S44" i="29"/>
  <c r="S45" i="29"/>
  <c r="S46" i="29"/>
  <c r="S47" i="29"/>
  <c r="S48" i="29"/>
  <c r="S49" i="29"/>
  <c r="S50" i="29"/>
  <c r="S51" i="29"/>
  <c r="S52" i="29"/>
  <c r="W52" i="29" s="1"/>
  <c r="V9" i="41" s="1"/>
  <c r="S53" i="29"/>
  <c r="S54" i="29"/>
  <c r="S55" i="29"/>
  <c r="S56" i="29"/>
  <c r="S57" i="29"/>
  <c r="S58" i="29"/>
  <c r="S59" i="29"/>
  <c r="S60" i="29"/>
  <c r="S61" i="29"/>
  <c r="S62" i="29"/>
  <c r="S63" i="29"/>
  <c r="S64" i="29"/>
  <c r="S65" i="29"/>
  <c r="S66" i="29"/>
  <c r="S67" i="29"/>
  <c r="S68" i="29"/>
  <c r="S69" i="29"/>
  <c r="S70" i="29"/>
  <c r="S71" i="29"/>
  <c r="S72" i="29"/>
  <c r="S73" i="29"/>
  <c r="S74" i="29"/>
  <c r="S75" i="29"/>
  <c r="S76" i="29"/>
  <c r="S77" i="29"/>
  <c r="S78" i="29"/>
  <c r="S79" i="29"/>
  <c r="S80" i="29"/>
  <c r="S81" i="29"/>
  <c r="S82" i="29"/>
  <c r="S83" i="29"/>
  <c r="S84" i="29"/>
  <c r="S85" i="29"/>
  <c r="S86" i="29"/>
  <c r="S87" i="29"/>
  <c r="S88" i="29"/>
  <c r="S89" i="29"/>
  <c r="S90" i="29"/>
  <c r="S91" i="29"/>
  <c r="S92" i="29"/>
  <c r="S93" i="29"/>
  <c r="S94" i="29"/>
  <c r="S95" i="29"/>
  <c r="S96" i="29"/>
  <c r="S97" i="29"/>
  <c r="S98" i="29"/>
  <c r="S99" i="29"/>
  <c r="S100" i="29"/>
  <c r="S101" i="29"/>
  <c r="S102" i="29"/>
  <c r="S103" i="29"/>
  <c r="S104" i="29"/>
  <c r="S105" i="29"/>
  <c r="S106" i="29"/>
  <c r="S107" i="29"/>
  <c r="S108" i="29"/>
  <c r="S109" i="29"/>
  <c r="S110" i="29"/>
  <c r="S111" i="29"/>
  <c r="S112" i="29"/>
  <c r="S113" i="29"/>
  <c r="S114" i="29"/>
  <c r="S115" i="29"/>
  <c r="S116" i="29"/>
  <c r="S117" i="29"/>
  <c r="S118" i="29"/>
  <c r="S119" i="29"/>
  <c r="S120" i="29"/>
  <c r="S121" i="29"/>
  <c r="S122" i="29"/>
  <c r="S123" i="29"/>
  <c r="S124" i="29"/>
  <c r="S125" i="29"/>
  <c r="S126" i="29"/>
  <c r="S127" i="29"/>
  <c r="S128" i="29"/>
  <c r="S129" i="29"/>
  <c r="S130" i="29"/>
  <c r="S131" i="29"/>
  <c r="S132" i="29"/>
  <c r="S133" i="29"/>
  <c r="S134" i="29"/>
  <c r="S135" i="29"/>
  <c r="S136" i="29"/>
  <c r="S137" i="29"/>
  <c r="S138" i="29"/>
  <c r="S139" i="29"/>
  <c r="S140" i="29"/>
  <c r="S141" i="29"/>
  <c r="S142" i="29"/>
  <c r="S143" i="29"/>
  <c r="S144" i="29"/>
  <c r="S145" i="29"/>
  <c r="S146" i="29"/>
  <c r="S147" i="29"/>
  <c r="S148" i="29"/>
  <c r="S149" i="29"/>
  <c r="S150" i="29"/>
  <c r="S151" i="29"/>
  <c r="S152" i="29"/>
  <c r="S153" i="29"/>
  <c r="S154" i="29"/>
  <c r="S155" i="29"/>
  <c r="S156" i="29"/>
  <c r="S157" i="29"/>
  <c r="S158" i="29"/>
  <c r="S159" i="29"/>
  <c r="S160" i="29"/>
  <c r="AD160" i="29" s="1"/>
  <c r="S161" i="29"/>
  <c r="S162" i="29"/>
  <c r="S163" i="29"/>
  <c r="S164" i="29"/>
  <c r="S165" i="29"/>
  <c r="S166" i="29"/>
  <c r="S167" i="29"/>
  <c r="S168" i="29"/>
  <c r="S169" i="29"/>
  <c r="S170" i="29"/>
  <c r="S171" i="29"/>
  <c r="S172" i="29"/>
  <c r="S173" i="29"/>
  <c r="S174" i="29"/>
  <c r="S175" i="29"/>
  <c r="S176" i="29"/>
  <c r="S177" i="29"/>
  <c r="S178" i="29"/>
  <c r="S179" i="29"/>
  <c r="S180" i="29"/>
  <c r="S181" i="29"/>
  <c r="S182" i="29"/>
  <c r="S183" i="29"/>
  <c r="S184" i="29"/>
  <c r="S185" i="29"/>
  <c r="S186" i="29"/>
  <c r="S187" i="29"/>
  <c r="S188" i="29"/>
  <c r="S189" i="29"/>
  <c r="S190" i="29"/>
  <c r="S2" i="29"/>
  <c r="W60" i="29" l="1"/>
  <c r="V3" i="41" s="1"/>
  <c r="W36" i="29"/>
  <c r="V4" i="41" s="1"/>
  <c r="AD22" i="29"/>
  <c r="W6" i="29"/>
  <c r="V7" i="41" s="1"/>
  <c r="AD75" i="29"/>
  <c r="AD36" i="29"/>
  <c r="W160" i="29"/>
  <c r="V2" i="41" s="1"/>
  <c r="W75" i="29"/>
  <c r="V5" i="41" s="1"/>
  <c r="W22" i="29"/>
  <c r="V11" i="41" s="1"/>
  <c r="W79" i="29"/>
  <c r="V12" i="41" s="1"/>
  <c r="W67" i="29"/>
  <c r="V6" i="41" s="1"/>
  <c r="W31" i="29"/>
  <c r="V8" i="41" s="1"/>
  <c r="AD67" i="29"/>
  <c r="AD79" i="29"/>
  <c r="AD31" i="29"/>
  <c r="K20" i="41"/>
  <c r="L20" i="41"/>
  <c r="K81" i="41"/>
  <c r="L81" i="41"/>
  <c r="R81" i="41"/>
  <c r="S81" i="41"/>
  <c r="T81" i="41"/>
  <c r="U81" i="41"/>
  <c r="K61" i="41"/>
  <c r="L61" i="41"/>
  <c r="R61" i="41"/>
  <c r="S61" i="41"/>
  <c r="T61" i="41"/>
  <c r="U61" i="41"/>
  <c r="K87" i="41"/>
  <c r="L87" i="41"/>
  <c r="R87" i="41"/>
  <c r="S87" i="41"/>
  <c r="T87" i="41"/>
  <c r="U87" i="41"/>
  <c r="K7" i="41"/>
  <c r="L7" i="41"/>
  <c r="R7" i="41"/>
  <c r="S7" i="41"/>
  <c r="T7" i="41"/>
  <c r="U7" i="41"/>
  <c r="K66" i="41"/>
  <c r="L66" i="41"/>
  <c r="R66" i="41"/>
  <c r="S66" i="41"/>
  <c r="T66" i="41"/>
  <c r="U66" i="41"/>
  <c r="K138" i="41"/>
  <c r="L138" i="41"/>
  <c r="R138" i="41"/>
  <c r="S138" i="41"/>
  <c r="T138" i="41"/>
  <c r="U138" i="41"/>
  <c r="K112" i="41"/>
  <c r="L112" i="41"/>
  <c r="R112" i="41"/>
  <c r="S112" i="41"/>
  <c r="T112" i="41"/>
  <c r="U112" i="41"/>
  <c r="K24" i="41"/>
  <c r="L24" i="41"/>
  <c r="R24" i="41"/>
  <c r="S24" i="41"/>
  <c r="T24" i="41"/>
  <c r="U24" i="41"/>
  <c r="K26" i="41"/>
  <c r="L26" i="41"/>
  <c r="R26" i="41"/>
  <c r="S26" i="41"/>
  <c r="T26" i="41"/>
  <c r="U26" i="41"/>
  <c r="K101" i="41"/>
  <c r="L101" i="41"/>
  <c r="R101" i="41"/>
  <c r="S101" i="41"/>
  <c r="T101" i="41"/>
  <c r="U101" i="41"/>
  <c r="K19" i="41"/>
  <c r="L19" i="41"/>
  <c r="R19" i="41"/>
  <c r="S19" i="41"/>
  <c r="T19" i="41"/>
  <c r="U19" i="41"/>
  <c r="K15" i="41"/>
  <c r="L15" i="41"/>
  <c r="R15" i="41"/>
  <c r="S15" i="41"/>
  <c r="T15" i="41"/>
  <c r="U15" i="41"/>
  <c r="K60" i="41"/>
  <c r="L60" i="41"/>
  <c r="R60" i="41"/>
  <c r="S60" i="41"/>
  <c r="T60" i="41"/>
  <c r="U60" i="41"/>
  <c r="K100" i="41"/>
  <c r="L100" i="41"/>
  <c r="R100" i="41"/>
  <c r="S100" i="41"/>
  <c r="T100" i="41"/>
  <c r="U100" i="41"/>
  <c r="K69" i="41"/>
  <c r="L69" i="41"/>
  <c r="R69" i="41"/>
  <c r="S69" i="41"/>
  <c r="T69" i="41"/>
  <c r="U69" i="41"/>
  <c r="K25" i="41"/>
  <c r="L25" i="41"/>
  <c r="R25" i="41"/>
  <c r="S25" i="41"/>
  <c r="T25" i="41"/>
  <c r="U25" i="41"/>
  <c r="K65" i="41"/>
  <c r="L65" i="41"/>
  <c r="R65" i="41"/>
  <c r="S65" i="41"/>
  <c r="T65" i="41"/>
  <c r="U65" i="41"/>
  <c r="K111" i="41"/>
  <c r="L111" i="41"/>
  <c r="R111" i="41"/>
  <c r="S111" i="41"/>
  <c r="T111" i="41"/>
  <c r="U111" i="41"/>
  <c r="K56" i="41"/>
  <c r="L56" i="41"/>
  <c r="R56" i="41"/>
  <c r="S56" i="41"/>
  <c r="T56" i="41"/>
  <c r="U56" i="41"/>
  <c r="K11" i="41"/>
  <c r="L11" i="41"/>
  <c r="R11" i="41"/>
  <c r="S11" i="41"/>
  <c r="T11" i="41"/>
  <c r="U11" i="41"/>
  <c r="K17" i="41"/>
  <c r="L17" i="41"/>
  <c r="R17" i="41"/>
  <c r="S17" i="41"/>
  <c r="T17" i="41"/>
  <c r="U17" i="41"/>
  <c r="K27" i="41"/>
  <c r="L27" i="41"/>
  <c r="R27" i="41"/>
  <c r="S27" i="41"/>
  <c r="T27" i="41"/>
  <c r="U27" i="41"/>
  <c r="K52" i="41"/>
  <c r="L52" i="41"/>
  <c r="R52" i="41"/>
  <c r="S52" i="41"/>
  <c r="T52" i="41"/>
  <c r="U52" i="41"/>
  <c r="K36" i="41"/>
  <c r="L36" i="41"/>
  <c r="R36" i="41"/>
  <c r="S36" i="41"/>
  <c r="T36" i="41"/>
  <c r="U36" i="41"/>
  <c r="K43" i="41"/>
  <c r="L43" i="41"/>
  <c r="R43" i="41"/>
  <c r="S43" i="41"/>
  <c r="T43" i="41"/>
  <c r="U43" i="41"/>
  <c r="K51" i="41"/>
  <c r="L51" i="41"/>
  <c r="R51" i="41"/>
  <c r="S51" i="41"/>
  <c r="T51" i="41"/>
  <c r="U51" i="41"/>
  <c r="K44" i="41"/>
  <c r="L44" i="41"/>
  <c r="R44" i="41"/>
  <c r="S44" i="41"/>
  <c r="T44" i="41"/>
  <c r="U44" i="41"/>
  <c r="K53" i="41"/>
  <c r="L53" i="41"/>
  <c r="R53" i="41"/>
  <c r="S53" i="41"/>
  <c r="T53" i="41"/>
  <c r="U53" i="41"/>
  <c r="K8" i="41"/>
  <c r="L8" i="41"/>
  <c r="R8" i="41"/>
  <c r="S8" i="41"/>
  <c r="T8" i="41"/>
  <c r="U8" i="41"/>
  <c r="K117" i="41"/>
  <c r="L117" i="41"/>
  <c r="R117" i="41"/>
  <c r="S117" i="41"/>
  <c r="T117" i="41"/>
  <c r="U117" i="41"/>
  <c r="K96" i="41"/>
  <c r="L96" i="41"/>
  <c r="R96" i="41"/>
  <c r="S96" i="41"/>
  <c r="T96" i="41"/>
  <c r="U96" i="41"/>
  <c r="K64" i="41"/>
  <c r="L64" i="41"/>
  <c r="R64" i="41"/>
  <c r="S64" i="41"/>
  <c r="T64" i="41"/>
  <c r="U64" i="41"/>
  <c r="K35" i="41"/>
  <c r="L35" i="41"/>
  <c r="R35" i="41"/>
  <c r="S35" i="41"/>
  <c r="T35" i="41"/>
  <c r="U35" i="41"/>
  <c r="K4" i="41"/>
  <c r="L4" i="41"/>
  <c r="R4" i="41"/>
  <c r="S4" i="41"/>
  <c r="T4" i="41"/>
  <c r="U4" i="41"/>
  <c r="K106" i="41"/>
  <c r="L106" i="41"/>
  <c r="R106" i="41"/>
  <c r="S106" i="41"/>
  <c r="T106" i="41"/>
  <c r="U106" i="41"/>
  <c r="K133" i="41"/>
  <c r="L133" i="41"/>
  <c r="R133" i="41"/>
  <c r="S133" i="41"/>
  <c r="T133" i="41"/>
  <c r="U133" i="41"/>
  <c r="K91" i="41"/>
  <c r="L91" i="41"/>
  <c r="R91" i="41"/>
  <c r="S91" i="41"/>
  <c r="T91" i="41"/>
  <c r="U91" i="41"/>
  <c r="K10" i="41"/>
  <c r="L10" i="41"/>
  <c r="R10" i="41"/>
  <c r="S10" i="41"/>
  <c r="T10" i="41"/>
  <c r="U10" i="41"/>
  <c r="K116" i="41"/>
  <c r="L116" i="41"/>
  <c r="R116" i="41"/>
  <c r="S116" i="41"/>
  <c r="T116" i="41"/>
  <c r="U116" i="41"/>
  <c r="K93" i="41"/>
  <c r="L93" i="41"/>
  <c r="R93" i="41"/>
  <c r="S93" i="41"/>
  <c r="T93" i="41"/>
  <c r="U93" i="41"/>
  <c r="K197" i="41"/>
  <c r="L197" i="41"/>
  <c r="R197" i="41"/>
  <c r="S197" i="41"/>
  <c r="T197" i="41"/>
  <c r="U197" i="41"/>
  <c r="K184" i="41"/>
  <c r="L184" i="41"/>
  <c r="R184" i="41"/>
  <c r="S184" i="41"/>
  <c r="T184" i="41"/>
  <c r="U184" i="41"/>
  <c r="K59" i="41"/>
  <c r="L59" i="41"/>
  <c r="R59" i="41"/>
  <c r="S59" i="41"/>
  <c r="T59" i="41"/>
  <c r="U59" i="41"/>
  <c r="K16" i="41"/>
  <c r="L16" i="41"/>
  <c r="R16" i="41"/>
  <c r="S16" i="41"/>
  <c r="T16" i="41"/>
  <c r="U16" i="41"/>
  <c r="K67" i="41"/>
  <c r="L67" i="41"/>
  <c r="R67" i="41"/>
  <c r="S67" i="41"/>
  <c r="T67" i="41"/>
  <c r="U67" i="41"/>
  <c r="K54" i="41"/>
  <c r="L54" i="41"/>
  <c r="R54" i="41"/>
  <c r="S54" i="41"/>
  <c r="T54" i="41"/>
  <c r="U54" i="41"/>
  <c r="K70" i="41"/>
  <c r="L70" i="41"/>
  <c r="R70" i="41"/>
  <c r="S70" i="41"/>
  <c r="T70" i="41"/>
  <c r="U70" i="41"/>
  <c r="K55" i="41"/>
  <c r="L55" i="41"/>
  <c r="R55" i="41"/>
  <c r="S55" i="41"/>
  <c r="T55" i="41"/>
  <c r="U55" i="41"/>
  <c r="K165" i="41"/>
  <c r="L165" i="41"/>
  <c r="R165" i="41"/>
  <c r="S165" i="41"/>
  <c r="T165" i="41"/>
  <c r="U165" i="41"/>
  <c r="K9" i="41"/>
  <c r="L9" i="41"/>
  <c r="R9" i="41"/>
  <c r="S9" i="41"/>
  <c r="T9" i="41"/>
  <c r="U9" i="41"/>
  <c r="K14" i="41"/>
  <c r="L14" i="41"/>
  <c r="R14" i="41"/>
  <c r="S14" i="41"/>
  <c r="T14" i="41"/>
  <c r="U14" i="41"/>
  <c r="K21" i="41"/>
  <c r="L21" i="41"/>
  <c r="R21" i="41"/>
  <c r="S21" i="41"/>
  <c r="T21" i="41"/>
  <c r="U21" i="41"/>
  <c r="K32" i="41"/>
  <c r="L32" i="41"/>
  <c r="R32" i="41"/>
  <c r="S32" i="41"/>
  <c r="T32" i="41"/>
  <c r="U32" i="41"/>
  <c r="K105" i="41"/>
  <c r="L105" i="41"/>
  <c r="R105" i="41"/>
  <c r="S105" i="41"/>
  <c r="T105" i="41"/>
  <c r="U105" i="41"/>
  <c r="K13" i="41"/>
  <c r="L13" i="41"/>
  <c r="R13" i="41"/>
  <c r="S13" i="41"/>
  <c r="T13" i="41"/>
  <c r="U13" i="41"/>
  <c r="K31" i="41"/>
  <c r="L31" i="41"/>
  <c r="R31" i="41"/>
  <c r="S31" i="41"/>
  <c r="T31" i="41"/>
  <c r="U31" i="41"/>
  <c r="K102" i="41"/>
  <c r="L102" i="41"/>
  <c r="R102" i="41"/>
  <c r="S102" i="41"/>
  <c r="T102" i="41"/>
  <c r="U102" i="41"/>
  <c r="K3" i="41"/>
  <c r="L3" i="41"/>
  <c r="R3" i="41"/>
  <c r="S3" i="41"/>
  <c r="T3" i="41"/>
  <c r="U3" i="41"/>
  <c r="K88" i="41"/>
  <c r="L88" i="41"/>
  <c r="R88" i="41"/>
  <c r="S88" i="41"/>
  <c r="T88" i="41"/>
  <c r="U88" i="41"/>
  <c r="K95" i="41"/>
  <c r="L95" i="41"/>
  <c r="R95" i="41"/>
  <c r="S95" i="41"/>
  <c r="T95" i="41"/>
  <c r="U95" i="41"/>
  <c r="K18" i="41"/>
  <c r="L18" i="41"/>
  <c r="R18" i="41"/>
  <c r="S18" i="41"/>
  <c r="T18" i="41"/>
  <c r="U18" i="41"/>
  <c r="K34" i="41"/>
  <c r="L34" i="41"/>
  <c r="R34" i="41"/>
  <c r="S34" i="41"/>
  <c r="T34" i="41"/>
  <c r="U34" i="41"/>
  <c r="K29" i="41"/>
  <c r="L29" i="41"/>
  <c r="R29" i="41"/>
  <c r="S29" i="41"/>
  <c r="T29" i="41"/>
  <c r="U29" i="41"/>
  <c r="K50" i="41"/>
  <c r="L50" i="41"/>
  <c r="R50" i="41"/>
  <c r="S50" i="41"/>
  <c r="T50" i="41"/>
  <c r="U50" i="41"/>
  <c r="K6" i="41"/>
  <c r="L6" i="41"/>
  <c r="R6" i="41"/>
  <c r="S6" i="41"/>
  <c r="T6" i="41"/>
  <c r="U6" i="41"/>
  <c r="K23" i="41"/>
  <c r="L23" i="41"/>
  <c r="R23" i="41"/>
  <c r="S23" i="41"/>
  <c r="T23" i="41"/>
  <c r="U23" i="41"/>
  <c r="K39" i="41"/>
  <c r="L39" i="41"/>
  <c r="R39" i="41"/>
  <c r="S39" i="41"/>
  <c r="T39" i="41"/>
  <c r="U39" i="41"/>
  <c r="K33" i="41"/>
  <c r="L33" i="41"/>
  <c r="R33" i="41"/>
  <c r="S33" i="41"/>
  <c r="T33" i="41"/>
  <c r="U33" i="41"/>
  <c r="K201" i="41"/>
  <c r="L201" i="41"/>
  <c r="R201" i="41"/>
  <c r="S201" i="41"/>
  <c r="T201" i="41"/>
  <c r="U201" i="41"/>
  <c r="K107" i="41"/>
  <c r="L107" i="41"/>
  <c r="R107" i="41"/>
  <c r="S107" i="41"/>
  <c r="T107" i="41"/>
  <c r="U107" i="41"/>
  <c r="K89" i="41"/>
  <c r="L89" i="41"/>
  <c r="R89" i="41"/>
  <c r="S89" i="41"/>
  <c r="T89" i="41"/>
  <c r="U89" i="41"/>
  <c r="K22" i="41"/>
  <c r="L22" i="41"/>
  <c r="R22" i="41"/>
  <c r="S22" i="41"/>
  <c r="T22" i="41"/>
  <c r="U22" i="41"/>
  <c r="K5" i="41"/>
  <c r="L5" i="41"/>
  <c r="R5" i="41"/>
  <c r="S5" i="41"/>
  <c r="T5" i="41"/>
  <c r="U5" i="41"/>
  <c r="K68" i="41"/>
  <c r="L68" i="41"/>
  <c r="R68" i="41"/>
  <c r="S68" i="41"/>
  <c r="T68" i="41"/>
  <c r="U68" i="41"/>
  <c r="K40" i="41"/>
  <c r="L40" i="41"/>
  <c r="R40" i="41"/>
  <c r="S40" i="41"/>
  <c r="T40" i="41"/>
  <c r="U40" i="41"/>
  <c r="K37" i="41"/>
  <c r="L37" i="41"/>
  <c r="R37" i="41"/>
  <c r="S37" i="41"/>
  <c r="T37" i="41"/>
  <c r="U37" i="41"/>
  <c r="K12" i="41"/>
  <c r="L12" i="41"/>
  <c r="R12" i="41"/>
  <c r="S12" i="41"/>
  <c r="T12" i="41"/>
  <c r="U12" i="41"/>
  <c r="K131" i="41"/>
  <c r="L131" i="41"/>
  <c r="R131" i="41"/>
  <c r="S131" i="41"/>
  <c r="T131" i="41"/>
  <c r="U131" i="41"/>
  <c r="K38" i="41"/>
  <c r="L38" i="41"/>
  <c r="R38" i="41"/>
  <c r="S38" i="41"/>
  <c r="T38" i="41"/>
  <c r="U38" i="41"/>
  <c r="K90" i="41"/>
  <c r="L90" i="41"/>
  <c r="R90" i="41"/>
  <c r="S90" i="41"/>
  <c r="T90" i="41"/>
  <c r="U90" i="41"/>
  <c r="K28" i="41"/>
  <c r="L28" i="41"/>
  <c r="R28" i="41"/>
  <c r="S28" i="41"/>
  <c r="T28" i="41"/>
  <c r="U28" i="41"/>
  <c r="K134" i="41"/>
  <c r="L134" i="41"/>
  <c r="R134" i="41"/>
  <c r="S134" i="41"/>
  <c r="T134" i="41"/>
  <c r="U134" i="41"/>
  <c r="K205" i="41"/>
  <c r="L205" i="41"/>
  <c r="R205" i="41"/>
  <c r="S205" i="41"/>
  <c r="T205" i="41"/>
  <c r="U205" i="41"/>
  <c r="K119" i="41"/>
  <c r="L119" i="41"/>
  <c r="R119" i="41"/>
  <c r="S119" i="41"/>
  <c r="T119" i="41"/>
  <c r="U119" i="41"/>
  <c r="K41" i="41"/>
  <c r="L41" i="41"/>
  <c r="R41" i="41"/>
  <c r="S41" i="41"/>
  <c r="T41" i="41"/>
  <c r="U41" i="41"/>
  <c r="K176" i="41"/>
  <c r="L176" i="41"/>
  <c r="R176" i="41"/>
  <c r="S176" i="41"/>
  <c r="T176" i="41"/>
  <c r="U176" i="41"/>
  <c r="K204" i="41"/>
  <c r="L204" i="41"/>
  <c r="R204" i="41"/>
  <c r="S204" i="41"/>
  <c r="T204" i="41"/>
  <c r="U204" i="41"/>
  <c r="K73" i="41"/>
  <c r="L73" i="41"/>
  <c r="R73" i="41"/>
  <c r="S73" i="41"/>
  <c r="T73" i="41"/>
  <c r="U73" i="41"/>
  <c r="K58" i="41"/>
  <c r="L58" i="41"/>
  <c r="R58" i="41"/>
  <c r="S58" i="41"/>
  <c r="T58" i="41"/>
  <c r="U58" i="41"/>
  <c r="K193" i="41"/>
  <c r="L193" i="41"/>
  <c r="R193" i="41"/>
  <c r="S193" i="41"/>
  <c r="T193" i="41"/>
  <c r="U193" i="41"/>
  <c r="K206" i="41"/>
  <c r="L206" i="41"/>
  <c r="R206" i="41"/>
  <c r="S206" i="41"/>
  <c r="T206" i="41"/>
  <c r="U206" i="41"/>
  <c r="K126" i="41"/>
  <c r="L126" i="41"/>
  <c r="R126" i="41"/>
  <c r="S126" i="41"/>
  <c r="T126" i="41"/>
  <c r="U126" i="41"/>
  <c r="K120" i="41"/>
  <c r="L120" i="41"/>
  <c r="R120" i="41"/>
  <c r="S120" i="41"/>
  <c r="T120" i="41"/>
  <c r="U120" i="41"/>
  <c r="K179" i="41"/>
  <c r="L179" i="41"/>
  <c r="R179" i="41"/>
  <c r="S179" i="41"/>
  <c r="T179" i="41"/>
  <c r="U179" i="41"/>
  <c r="K185" i="41"/>
  <c r="L185" i="41"/>
  <c r="R185" i="41"/>
  <c r="S185" i="41"/>
  <c r="T185" i="41"/>
  <c r="U185" i="41"/>
  <c r="K118" i="41"/>
  <c r="L118" i="41"/>
  <c r="R118" i="41"/>
  <c r="S118" i="41"/>
  <c r="T118" i="41"/>
  <c r="U118" i="41"/>
  <c r="K125" i="41"/>
  <c r="L125" i="41"/>
  <c r="R125" i="41"/>
  <c r="S125" i="41"/>
  <c r="T125" i="41"/>
  <c r="U125" i="41"/>
  <c r="K127" i="41"/>
  <c r="L127" i="41"/>
  <c r="R127" i="41"/>
  <c r="S127" i="41"/>
  <c r="T127" i="41"/>
  <c r="U127" i="41"/>
  <c r="K144" i="41"/>
  <c r="L144" i="41"/>
  <c r="R144" i="41"/>
  <c r="S144" i="41"/>
  <c r="T144" i="41"/>
  <c r="U144" i="41"/>
  <c r="K167" i="41"/>
  <c r="L167" i="41"/>
  <c r="R167" i="41"/>
  <c r="S167" i="41"/>
  <c r="T167" i="41"/>
  <c r="U167" i="41"/>
  <c r="K103" i="41"/>
  <c r="L103" i="41"/>
  <c r="R103" i="41"/>
  <c r="S103" i="41"/>
  <c r="T103" i="41"/>
  <c r="U103" i="41"/>
  <c r="K157" i="41"/>
  <c r="L157" i="41"/>
  <c r="R157" i="41"/>
  <c r="S157" i="41"/>
  <c r="T157" i="41"/>
  <c r="U157" i="41"/>
  <c r="K187" i="41"/>
  <c r="L187" i="41"/>
  <c r="R187" i="41"/>
  <c r="S187" i="41"/>
  <c r="T187" i="41"/>
  <c r="U187" i="41"/>
  <c r="K62" i="41"/>
  <c r="L62" i="41"/>
  <c r="R62" i="41"/>
  <c r="S62" i="41"/>
  <c r="T62" i="41"/>
  <c r="U62" i="41"/>
  <c r="K128" i="41"/>
  <c r="L128" i="41"/>
  <c r="R128" i="41"/>
  <c r="S128" i="41"/>
  <c r="T128" i="41"/>
  <c r="U128" i="41"/>
  <c r="K171" i="41"/>
  <c r="L171" i="41"/>
  <c r="R171" i="41"/>
  <c r="S171" i="41"/>
  <c r="T171" i="41"/>
  <c r="U171" i="41"/>
  <c r="K172" i="41"/>
  <c r="L172" i="41"/>
  <c r="R172" i="41"/>
  <c r="S172" i="41"/>
  <c r="T172" i="41"/>
  <c r="U172" i="41"/>
  <c r="K57" i="41"/>
  <c r="L57" i="41"/>
  <c r="R57" i="41"/>
  <c r="S57" i="41"/>
  <c r="T57" i="41"/>
  <c r="U57" i="41"/>
  <c r="K203" i="41"/>
  <c r="L203" i="41"/>
  <c r="R203" i="41"/>
  <c r="S203" i="41"/>
  <c r="T203" i="41"/>
  <c r="U203" i="41"/>
  <c r="K135" i="41"/>
  <c r="L135" i="41"/>
  <c r="R135" i="41"/>
  <c r="S135" i="41"/>
  <c r="T135" i="41"/>
  <c r="U135" i="41"/>
  <c r="K198" i="41"/>
  <c r="L198" i="41"/>
  <c r="R198" i="41"/>
  <c r="S198" i="41"/>
  <c r="T198" i="41"/>
  <c r="U198" i="41"/>
  <c r="K150" i="41"/>
  <c r="L150" i="41"/>
  <c r="R150" i="41"/>
  <c r="S150" i="41"/>
  <c r="T150" i="41"/>
  <c r="U150" i="41"/>
  <c r="K92" i="41"/>
  <c r="L92" i="41"/>
  <c r="R92" i="41"/>
  <c r="S92" i="41"/>
  <c r="T92" i="41"/>
  <c r="U92" i="41"/>
  <c r="K147" i="41"/>
  <c r="L147" i="41"/>
  <c r="R147" i="41"/>
  <c r="S147" i="41"/>
  <c r="T147" i="41"/>
  <c r="U147" i="41"/>
  <c r="K161" i="41"/>
  <c r="L161" i="41"/>
  <c r="R161" i="41"/>
  <c r="S161" i="41"/>
  <c r="T161" i="41"/>
  <c r="U161" i="41"/>
  <c r="K42" i="41"/>
  <c r="L42" i="41"/>
  <c r="R42" i="41"/>
  <c r="S42" i="41"/>
  <c r="T42" i="41"/>
  <c r="U42" i="41"/>
  <c r="K79" i="41"/>
  <c r="L79" i="41"/>
  <c r="R79" i="41"/>
  <c r="S79" i="41"/>
  <c r="T79" i="41"/>
  <c r="U79" i="41"/>
  <c r="K75" i="41"/>
  <c r="L75" i="41"/>
  <c r="R75" i="41"/>
  <c r="S75" i="41"/>
  <c r="T75" i="41"/>
  <c r="U75" i="41"/>
  <c r="K177" i="41"/>
  <c r="L177" i="41"/>
  <c r="R177" i="41"/>
  <c r="S177" i="41"/>
  <c r="T177" i="41"/>
  <c r="U177" i="41"/>
  <c r="K47" i="41"/>
  <c r="L47" i="41"/>
  <c r="R47" i="41"/>
  <c r="S47" i="41"/>
  <c r="T47" i="41"/>
  <c r="U47" i="41"/>
  <c r="K155" i="41"/>
  <c r="L155" i="41"/>
  <c r="R155" i="41"/>
  <c r="S155" i="41"/>
  <c r="T155" i="41"/>
  <c r="U155" i="41"/>
  <c r="K130" i="41"/>
  <c r="L130" i="41"/>
  <c r="R130" i="41"/>
  <c r="S130" i="41"/>
  <c r="T130" i="41"/>
  <c r="U130" i="41"/>
  <c r="K99" i="41"/>
  <c r="L99" i="41"/>
  <c r="R99" i="41"/>
  <c r="S99" i="41"/>
  <c r="T99" i="41"/>
  <c r="U99" i="41"/>
  <c r="K122" i="41"/>
  <c r="L122" i="41"/>
  <c r="R122" i="41"/>
  <c r="S122" i="41"/>
  <c r="T122" i="41"/>
  <c r="U122" i="41"/>
  <c r="K84" i="41"/>
  <c r="L84" i="41"/>
  <c r="R84" i="41"/>
  <c r="S84" i="41"/>
  <c r="T84" i="41"/>
  <c r="U84" i="41"/>
  <c r="K149" i="41"/>
  <c r="L149" i="41"/>
  <c r="R149" i="41"/>
  <c r="S149" i="41"/>
  <c r="T149" i="41"/>
  <c r="U149" i="41"/>
  <c r="K196" i="41"/>
  <c r="L196" i="41"/>
  <c r="R196" i="41"/>
  <c r="S196" i="41"/>
  <c r="T196" i="41"/>
  <c r="U196" i="41"/>
  <c r="K30" i="41"/>
  <c r="L30" i="41"/>
  <c r="R30" i="41"/>
  <c r="S30" i="41"/>
  <c r="T30" i="41"/>
  <c r="U30" i="41"/>
  <c r="K48" i="41"/>
  <c r="L48" i="41"/>
  <c r="R48" i="41"/>
  <c r="S48" i="41"/>
  <c r="T48" i="41"/>
  <c r="U48" i="41"/>
  <c r="K142" i="41"/>
  <c r="L142" i="41"/>
  <c r="R142" i="41"/>
  <c r="S142" i="41"/>
  <c r="T142" i="41"/>
  <c r="U142" i="41"/>
  <c r="K207" i="41"/>
  <c r="L207" i="41"/>
  <c r="R207" i="41"/>
  <c r="S207" i="41"/>
  <c r="T207" i="41"/>
  <c r="U207" i="41"/>
  <c r="K71" i="41"/>
  <c r="L71" i="41"/>
  <c r="R71" i="41"/>
  <c r="S71" i="41"/>
  <c r="T71" i="41"/>
  <c r="U71" i="41"/>
  <c r="K83" i="41"/>
  <c r="L83" i="41"/>
  <c r="R83" i="41"/>
  <c r="S83" i="41"/>
  <c r="T83" i="41"/>
  <c r="U83" i="41"/>
  <c r="K80" i="41"/>
  <c r="L80" i="41"/>
  <c r="R80" i="41"/>
  <c r="S80" i="41"/>
  <c r="T80" i="41"/>
  <c r="U80" i="41"/>
  <c r="K169" i="41"/>
  <c r="L169" i="41"/>
  <c r="R169" i="41"/>
  <c r="S169" i="41"/>
  <c r="T169" i="41"/>
  <c r="U169" i="41"/>
  <c r="K72" i="41"/>
  <c r="L72" i="41"/>
  <c r="R72" i="41"/>
  <c r="S72" i="41"/>
  <c r="T72" i="41"/>
  <c r="U72" i="41"/>
  <c r="K76" i="41"/>
  <c r="L76" i="41"/>
  <c r="R76" i="41"/>
  <c r="S76" i="41"/>
  <c r="T76" i="41"/>
  <c r="U76" i="41"/>
  <c r="K94" i="41"/>
  <c r="L94" i="41"/>
  <c r="R94" i="41"/>
  <c r="S94" i="41"/>
  <c r="T94" i="41"/>
  <c r="U94" i="41"/>
  <c r="K174" i="41"/>
  <c r="L174" i="41"/>
  <c r="R174" i="41"/>
  <c r="S174" i="41"/>
  <c r="T174" i="41"/>
  <c r="U174" i="41"/>
  <c r="K132" i="41"/>
  <c r="L132" i="41"/>
  <c r="R132" i="41"/>
  <c r="S132" i="41"/>
  <c r="T132" i="41"/>
  <c r="U132" i="41"/>
  <c r="K121" i="41"/>
  <c r="L121" i="41"/>
  <c r="R121" i="41"/>
  <c r="S121" i="41"/>
  <c r="T121" i="41"/>
  <c r="U121" i="41"/>
  <c r="K200" i="41"/>
  <c r="L200" i="41"/>
  <c r="R200" i="41"/>
  <c r="S200" i="41"/>
  <c r="T200" i="41"/>
  <c r="U200" i="41"/>
  <c r="K136" i="41"/>
  <c r="L136" i="41"/>
  <c r="R136" i="41"/>
  <c r="S136" i="41"/>
  <c r="T136" i="41"/>
  <c r="U136" i="41"/>
  <c r="K129" i="41"/>
  <c r="L129" i="41"/>
  <c r="R129" i="41"/>
  <c r="S129" i="41"/>
  <c r="T129" i="41"/>
  <c r="U129" i="41"/>
  <c r="K192" i="41"/>
  <c r="L192" i="41"/>
  <c r="R192" i="41"/>
  <c r="S192" i="41"/>
  <c r="T192" i="41"/>
  <c r="U192" i="41"/>
  <c r="K195" i="41"/>
  <c r="L195" i="41"/>
  <c r="R195" i="41"/>
  <c r="S195" i="41"/>
  <c r="T195" i="41"/>
  <c r="U195" i="41"/>
  <c r="K85" i="41"/>
  <c r="L85" i="41"/>
  <c r="R85" i="41"/>
  <c r="S85" i="41"/>
  <c r="T85" i="41"/>
  <c r="U85" i="41"/>
  <c r="K82" i="41"/>
  <c r="L82" i="41"/>
  <c r="R82" i="41"/>
  <c r="S82" i="41"/>
  <c r="T82" i="41"/>
  <c r="U82" i="41"/>
  <c r="K154" i="41"/>
  <c r="L154" i="41"/>
  <c r="R154" i="41"/>
  <c r="S154" i="41"/>
  <c r="T154" i="41"/>
  <c r="U154" i="41"/>
  <c r="K114" i="41"/>
  <c r="L114" i="41"/>
  <c r="R114" i="41"/>
  <c r="S114" i="41"/>
  <c r="T114" i="41"/>
  <c r="U114" i="41"/>
  <c r="K153" i="41"/>
  <c r="L153" i="41"/>
  <c r="R153" i="41"/>
  <c r="S153" i="41"/>
  <c r="T153" i="41"/>
  <c r="U153" i="41"/>
  <c r="K45" i="41"/>
  <c r="L45" i="41"/>
  <c r="R45" i="41"/>
  <c r="S45" i="41"/>
  <c r="T45" i="41"/>
  <c r="U45" i="41"/>
  <c r="K166" i="41"/>
  <c r="L166" i="41"/>
  <c r="R166" i="41"/>
  <c r="S166" i="41"/>
  <c r="T166" i="41"/>
  <c r="U166" i="41"/>
  <c r="K191" i="41"/>
  <c r="L191" i="41"/>
  <c r="R191" i="41"/>
  <c r="S191" i="41"/>
  <c r="T191" i="41"/>
  <c r="U191" i="41"/>
  <c r="K46" i="41"/>
  <c r="L46" i="41"/>
  <c r="R46" i="41"/>
  <c r="S46" i="41"/>
  <c r="T46" i="41"/>
  <c r="U46" i="41"/>
  <c r="K148" i="41"/>
  <c r="L148" i="41"/>
  <c r="R148" i="41"/>
  <c r="S148" i="41"/>
  <c r="T148" i="41"/>
  <c r="U148" i="41"/>
  <c r="K180" i="41"/>
  <c r="L180" i="41"/>
  <c r="R180" i="41"/>
  <c r="S180" i="41"/>
  <c r="T180" i="41"/>
  <c r="U180" i="41"/>
  <c r="K2" i="41"/>
  <c r="L2" i="41"/>
  <c r="R2" i="41"/>
  <c r="S2" i="41"/>
  <c r="T2" i="41"/>
  <c r="U2" i="41"/>
  <c r="K145" i="41"/>
  <c r="L145" i="41"/>
  <c r="R145" i="41"/>
  <c r="S145" i="41"/>
  <c r="T145" i="41"/>
  <c r="U145" i="41"/>
  <c r="K158" i="41"/>
  <c r="L158" i="41"/>
  <c r="R158" i="41"/>
  <c r="S158" i="41"/>
  <c r="T158" i="41"/>
  <c r="U158" i="41"/>
  <c r="K141" i="41"/>
  <c r="L141" i="41"/>
  <c r="R141" i="41"/>
  <c r="S141" i="41"/>
  <c r="T141" i="41"/>
  <c r="U141" i="41"/>
  <c r="K86" i="41"/>
  <c r="L86" i="41"/>
  <c r="R86" i="41"/>
  <c r="S86" i="41"/>
  <c r="T86" i="41"/>
  <c r="U86" i="41"/>
  <c r="K78" i="41"/>
  <c r="L78" i="41"/>
  <c r="R78" i="41"/>
  <c r="S78" i="41"/>
  <c r="T78" i="41"/>
  <c r="U78" i="41"/>
  <c r="K77" i="41"/>
  <c r="L77" i="41"/>
  <c r="R77" i="41"/>
  <c r="S77" i="41"/>
  <c r="T77" i="41"/>
  <c r="U77" i="41"/>
  <c r="K199" i="41"/>
  <c r="L199" i="41"/>
  <c r="R199" i="41"/>
  <c r="S199" i="41"/>
  <c r="T199" i="41"/>
  <c r="U199" i="41"/>
  <c r="K194" i="41"/>
  <c r="L194" i="41"/>
  <c r="R194" i="41"/>
  <c r="S194" i="41"/>
  <c r="T194" i="41"/>
  <c r="U194" i="41"/>
  <c r="K139" i="41"/>
  <c r="L139" i="41"/>
  <c r="R139" i="41"/>
  <c r="S139" i="41"/>
  <c r="T139" i="41"/>
  <c r="U139" i="41"/>
  <c r="K104" i="41"/>
  <c r="L104" i="41"/>
  <c r="R104" i="41"/>
  <c r="S104" i="41"/>
  <c r="T104" i="41"/>
  <c r="U104" i="41"/>
  <c r="L109" i="41"/>
  <c r="R109" i="41"/>
  <c r="S109" i="41"/>
  <c r="T109" i="41"/>
  <c r="U109" i="41"/>
  <c r="K182" i="41"/>
  <c r="L182" i="41"/>
  <c r="R182" i="41"/>
  <c r="S182" i="41"/>
  <c r="T182" i="41"/>
  <c r="U182" i="41"/>
  <c r="K140" i="41"/>
  <c r="L140" i="41"/>
  <c r="R140" i="41"/>
  <c r="S140" i="41"/>
  <c r="T140" i="41"/>
  <c r="U140" i="41"/>
  <c r="K156" i="41"/>
  <c r="L156" i="41"/>
  <c r="R156" i="41"/>
  <c r="S156" i="41"/>
  <c r="T156" i="41"/>
  <c r="U156" i="41"/>
  <c r="K98" i="41"/>
  <c r="L98" i="41"/>
  <c r="R98" i="41"/>
  <c r="S98" i="41"/>
  <c r="T98" i="41"/>
  <c r="U98" i="41"/>
  <c r="K190" i="41"/>
  <c r="L190" i="41"/>
  <c r="R190" i="41"/>
  <c r="S190" i="41"/>
  <c r="T190" i="41"/>
  <c r="U190" i="41"/>
  <c r="K162" i="41"/>
  <c r="L162" i="41"/>
  <c r="R162" i="41"/>
  <c r="S162" i="41"/>
  <c r="T162" i="41"/>
  <c r="U162" i="41"/>
  <c r="K202" i="41"/>
  <c r="L202" i="41"/>
  <c r="R202" i="41"/>
  <c r="S202" i="41"/>
  <c r="T202" i="41"/>
  <c r="U202" i="41"/>
  <c r="K146" i="41"/>
  <c r="L146" i="41"/>
  <c r="R146" i="41"/>
  <c r="S146" i="41"/>
  <c r="T146" i="41"/>
  <c r="U146" i="41"/>
  <c r="K137" i="41"/>
  <c r="L137" i="41"/>
  <c r="R137" i="41"/>
  <c r="S137" i="41"/>
  <c r="T137" i="41"/>
  <c r="U137" i="41"/>
  <c r="K108" i="41"/>
  <c r="L108" i="41"/>
  <c r="R108" i="41"/>
  <c r="S108" i="41"/>
  <c r="T108" i="41"/>
  <c r="U108" i="41"/>
  <c r="K74" i="41"/>
  <c r="L74" i="41"/>
  <c r="R74" i="41"/>
  <c r="S74" i="41"/>
  <c r="T74" i="41"/>
  <c r="U74" i="41"/>
  <c r="K151" i="41"/>
  <c r="L151" i="41"/>
  <c r="R151" i="41"/>
  <c r="S151" i="41"/>
  <c r="T151" i="41"/>
  <c r="U151" i="41"/>
  <c r="K189" i="41"/>
  <c r="L189" i="41"/>
  <c r="R189" i="41"/>
  <c r="S189" i="41"/>
  <c r="T189" i="41"/>
  <c r="U189" i="41"/>
  <c r="K164" i="41"/>
  <c r="L164" i="41"/>
  <c r="R164" i="41"/>
  <c r="S164" i="41"/>
  <c r="T164" i="41"/>
  <c r="U164" i="41"/>
  <c r="K110" i="41"/>
  <c r="L110" i="41"/>
  <c r="R110" i="41"/>
  <c r="S110" i="41"/>
  <c r="T110" i="41"/>
  <c r="U110" i="41"/>
  <c r="K113" i="41"/>
  <c r="L113" i="41"/>
  <c r="R113" i="41"/>
  <c r="S113" i="41"/>
  <c r="T113" i="41"/>
  <c r="U113" i="41"/>
  <c r="K160" i="41"/>
  <c r="L160" i="41"/>
  <c r="R160" i="41"/>
  <c r="S160" i="41"/>
  <c r="T160" i="41"/>
  <c r="U160" i="41"/>
  <c r="K181" i="41"/>
  <c r="L181" i="41"/>
  <c r="R181" i="41"/>
  <c r="S181" i="41"/>
  <c r="T181" i="41"/>
  <c r="U181" i="41"/>
  <c r="K173" i="41"/>
  <c r="L173" i="41"/>
  <c r="R173" i="41"/>
  <c r="S173" i="41"/>
  <c r="T173" i="41"/>
  <c r="U173" i="41"/>
  <c r="K115" i="41"/>
  <c r="L115" i="41"/>
  <c r="R115" i="41"/>
  <c r="S115" i="41"/>
  <c r="T115" i="41"/>
  <c r="U115" i="41"/>
  <c r="K178" i="41"/>
  <c r="L178" i="41"/>
  <c r="R178" i="41"/>
  <c r="S178" i="41"/>
  <c r="T178" i="41"/>
  <c r="U178" i="41"/>
  <c r="K159" i="41"/>
  <c r="L159" i="41"/>
  <c r="R159" i="41"/>
  <c r="S159" i="41"/>
  <c r="T159" i="41"/>
  <c r="U159" i="41"/>
  <c r="K143" i="41"/>
  <c r="L143" i="41"/>
  <c r="R143" i="41"/>
  <c r="S143" i="41"/>
  <c r="T143" i="41"/>
  <c r="U143" i="41"/>
  <c r="K175" i="41"/>
  <c r="L175" i="41"/>
  <c r="R175" i="41"/>
  <c r="S175" i="41"/>
  <c r="T175" i="41"/>
  <c r="U175" i="41"/>
  <c r="K63" i="41"/>
  <c r="L63" i="41"/>
  <c r="R63" i="41"/>
  <c r="S63" i="41"/>
  <c r="T63" i="41"/>
  <c r="U63" i="41"/>
  <c r="K124" i="41"/>
  <c r="L124" i="41"/>
  <c r="R124" i="41"/>
  <c r="S124" i="41"/>
  <c r="T124" i="41"/>
  <c r="U124" i="41"/>
  <c r="K168" i="41"/>
  <c r="L168" i="41"/>
  <c r="R168" i="41"/>
  <c r="S168" i="41"/>
  <c r="T168" i="41"/>
  <c r="U168" i="41"/>
  <c r="K188" i="41"/>
  <c r="L188" i="41"/>
  <c r="R188" i="41"/>
  <c r="S188" i="41"/>
  <c r="T188" i="41"/>
  <c r="U188" i="41"/>
  <c r="K163" i="41"/>
  <c r="L163" i="41"/>
  <c r="R163" i="41"/>
  <c r="S163" i="41"/>
  <c r="T163" i="41"/>
  <c r="U163" i="41"/>
  <c r="K97" i="41"/>
  <c r="L97" i="41"/>
  <c r="R97" i="41"/>
  <c r="S97" i="41"/>
  <c r="T97" i="41"/>
  <c r="U97" i="41"/>
  <c r="K123" i="41"/>
  <c r="L123" i="41"/>
  <c r="R123" i="41"/>
  <c r="S123" i="41"/>
  <c r="T123" i="41"/>
  <c r="U123" i="41"/>
  <c r="K49" i="41"/>
  <c r="L49" i="41"/>
  <c r="R49" i="41"/>
  <c r="S49" i="41"/>
  <c r="T49" i="41"/>
  <c r="U49" i="41"/>
  <c r="K186" i="41"/>
  <c r="L186" i="41"/>
  <c r="R186" i="41"/>
  <c r="S186" i="41"/>
  <c r="T186" i="41"/>
  <c r="U186" i="41"/>
  <c r="K170" i="41"/>
  <c r="L170" i="41"/>
  <c r="R170" i="41"/>
  <c r="S170" i="41"/>
  <c r="T170" i="41"/>
  <c r="U170" i="41"/>
  <c r="K152" i="41"/>
  <c r="L152" i="41"/>
  <c r="R152" i="41"/>
  <c r="S152" i="41"/>
  <c r="T152" i="41"/>
  <c r="U152" i="41"/>
  <c r="K183" i="41"/>
  <c r="L183" i="41"/>
  <c r="R183" i="41"/>
  <c r="S183" i="41"/>
  <c r="T183" i="41"/>
  <c r="U183" i="41"/>
  <c r="GR191" i="41"/>
  <c r="GS191" i="41"/>
  <c r="GT191" i="41"/>
  <c r="GU191" i="41"/>
  <c r="GV191" i="41"/>
  <c r="GW191" i="41"/>
  <c r="GX191" i="41"/>
  <c r="GY191" i="41"/>
  <c r="GZ191" i="41"/>
  <c r="HA191" i="41"/>
  <c r="HB191" i="41"/>
  <c r="HC191" i="41"/>
  <c r="HD191" i="41"/>
  <c r="HE191" i="41"/>
  <c r="HF191" i="41"/>
  <c r="HG191" i="41"/>
  <c r="HH191" i="41"/>
  <c r="HI191" i="41"/>
  <c r="HJ191" i="41"/>
  <c r="HK191" i="41"/>
  <c r="HL191" i="41"/>
  <c r="HM191" i="41"/>
  <c r="HN191" i="41"/>
  <c r="HO191" i="41"/>
  <c r="HP191" i="41"/>
  <c r="HQ191" i="41"/>
  <c r="HR191" i="41"/>
  <c r="HS191" i="41"/>
  <c r="HT191" i="41"/>
  <c r="HU191" i="41"/>
  <c r="HV191" i="41"/>
  <c r="HW191" i="41"/>
  <c r="HX191" i="41"/>
  <c r="HY191" i="41"/>
  <c r="HZ191" i="41"/>
  <c r="IA191" i="41"/>
  <c r="IB191" i="41"/>
  <c r="IC191" i="41"/>
  <c r="ID191" i="41"/>
  <c r="IE191" i="41"/>
  <c r="IF191" i="41"/>
  <c r="IG191" i="41"/>
  <c r="IH191" i="41"/>
  <c r="II191" i="41"/>
  <c r="IJ191" i="41"/>
  <c r="IK191" i="41"/>
  <c r="IL191" i="41"/>
  <c r="IM191" i="41"/>
  <c r="IN191" i="41"/>
  <c r="IO191" i="41"/>
  <c r="IP191" i="41"/>
  <c r="IQ191" i="41"/>
  <c r="IR191" i="41"/>
  <c r="IS191" i="41"/>
  <c r="IT191" i="41"/>
  <c r="IU191" i="41"/>
  <c r="IV191" i="41"/>
  <c r="IW191" i="41"/>
  <c r="IX191" i="41"/>
  <c r="IY191" i="41"/>
  <c r="IZ191" i="41"/>
  <c r="JA191" i="41"/>
  <c r="JB191" i="41"/>
  <c r="JC191" i="41"/>
  <c r="JD191" i="41"/>
  <c r="JE191" i="41"/>
  <c r="JF191" i="41"/>
  <c r="JG191" i="41"/>
  <c r="JH191" i="41"/>
  <c r="JI191" i="41"/>
  <c r="JJ191" i="41"/>
  <c r="JK191" i="41"/>
  <c r="JL191" i="41"/>
  <c r="JM191" i="41"/>
  <c r="JN191" i="41"/>
  <c r="JO191" i="41"/>
  <c r="JP191" i="41"/>
  <c r="JQ191" i="41"/>
  <c r="JR191" i="41"/>
  <c r="JS191" i="41"/>
  <c r="JT191" i="41"/>
  <c r="JU191" i="41"/>
  <c r="JV191" i="41"/>
  <c r="JW191" i="41"/>
  <c r="JX191" i="41"/>
  <c r="JY191" i="41"/>
  <c r="JZ191" i="41"/>
  <c r="KA191" i="41"/>
  <c r="KB191" i="41"/>
  <c r="KC191" i="41"/>
  <c r="KD191" i="41"/>
  <c r="KE191" i="41"/>
  <c r="KF191" i="41"/>
  <c r="KG191" i="41"/>
  <c r="KH191" i="41"/>
  <c r="KI191" i="41"/>
  <c r="KJ191" i="41"/>
  <c r="KK191" i="41"/>
  <c r="KL191" i="41"/>
  <c r="KM191" i="41"/>
  <c r="KN191" i="41"/>
  <c r="KO191" i="41"/>
  <c r="KP191" i="41"/>
  <c r="KQ191" i="41"/>
  <c r="KR191" i="41"/>
  <c r="KS191" i="41"/>
  <c r="KT191" i="41"/>
  <c r="KU191" i="41"/>
  <c r="KV191" i="41"/>
  <c r="KW191" i="41"/>
  <c r="KX191" i="41"/>
  <c r="KY191" i="41"/>
  <c r="KZ191" i="41"/>
  <c r="LA191" i="41"/>
  <c r="LB191" i="41"/>
  <c r="LC191" i="41"/>
  <c r="LD191" i="41"/>
  <c r="LE191" i="41"/>
  <c r="LF191" i="41"/>
  <c r="LG191" i="41"/>
  <c r="LH191" i="41"/>
  <c r="LI191" i="41"/>
  <c r="LJ191" i="41"/>
  <c r="LK191" i="41"/>
  <c r="LL191" i="41"/>
  <c r="LM191" i="41"/>
  <c r="LN191" i="41"/>
  <c r="LO191" i="41"/>
  <c r="LP191" i="41"/>
  <c r="LQ191" i="41"/>
  <c r="LR191" i="41"/>
  <c r="LS191" i="41"/>
  <c r="LT191" i="41"/>
  <c r="LU191" i="41"/>
  <c r="LV191" i="41"/>
  <c r="LW191" i="41"/>
  <c r="LX191" i="41"/>
  <c r="LY191" i="41"/>
  <c r="LZ191" i="41"/>
  <c r="MA191" i="41"/>
  <c r="MB191" i="41"/>
  <c r="MC191" i="41"/>
  <c r="MD191" i="41"/>
  <c r="ME191" i="41"/>
  <c r="MF191" i="41"/>
  <c r="MG191" i="41"/>
  <c r="MH191" i="41"/>
  <c r="MI191" i="41"/>
  <c r="MJ191" i="41"/>
  <c r="MK191" i="41"/>
  <c r="ML191" i="41"/>
  <c r="MM191" i="41"/>
  <c r="MN191" i="41"/>
  <c r="MO191" i="41"/>
  <c r="MP191" i="41"/>
  <c r="MQ191" i="41"/>
  <c r="MR191" i="41"/>
  <c r="MS191" i="41"/>
  <c r="MT191" i="41"/>
  <c r="MU191" i="41"/>
  <c r="MV191" i="41"/>
  <c r="MW191" i="41"/>
  <c r="MX191" i="41"/>
  <c r="MY191" i="41"/>
  <c r="MZ191" i="41"/>
  <c r="NA191" i="41"/>
  <c r="NB191" i="41"/>
  <c r="NC191" i="41"/>
  <c r="ND191" i="41"/>
  <c r="NE191" i="41"/>
  <c r="NF191" i="41"/>
  <c r="NG191" i="41"/>
  <c r="NH191" i="41"/>
  <c r="NI191" i="41"/>
  <c r="NJ191" i="41"/>
  <c r="NK191" i="41"/>
  <c r="NL191" i="41"/>
  <c r="NM191" i="41"/>
  <c r="NN191" i="41"/>
  <c r="NO191" i="41"/>
  <c r="NP191" i="41"/>
  <c r="NQ191" i="41"/>
  <c r="NR191" i="41"/>
  <c r="NS191" i="41"/>
  <c r="NT191" i="41"/>
  <c r="NU191" i="41"/>
  <c r="NV191" i="41"/>
  <c r="NW191" i="41"/>
  <c r="NX191" i="41"/>
  <c r="NY191" i="41"/>
  <c r="NZ191" i="41"/>
  <c r="OA191" i="41"/>
  <c r="OB191" i="41"/>
  <c r="OC191" i="41"/>
  <c r="OD191" i="41"/>
  <c r="OE191" i="41"/>
  <c r="OF191" i="41"/>
  <c r="OG191" i="41"/>
  <c r="OH191" i="41"/>
  <c r="OI191" i="41"/>
  <c r="OJ191" i="41"/>
  <c r="OK191" i="41"/>
  <c r="OL191" i="41"/>
  <c r="OM191" i="41"/>
  <c r="ON191" i="41"/>
  <c r="OO191" i="41"/>
  <c r="OP191" i="41"/>
  <c r="OQ191" i="41"/>
  <c r="OR191" i="41"/>
  <c r="OS191" i="41"/>
  <c r="OT191" i="41"/>
  <c r="OU191" i="41"/>
  <c r="OV191" i="41"/>
  <c r="OW191" i="41"/>
  <c r="OX191" i="41"/>
  <c r="OY191" i="41"/>
  <c r="OZ191" i="41"/>
  <c r="PA191" i="41"/>
  <c r="PB191" i="41"/>
  <c r="PC191" i="41"/>
  <c r="PD191" i="41"/>
  <c r="PE191" i="41"/>
  <c r="PF191" i="41"/>
  <c r="PG191" i="41"/>
  <c r="PH191" i="41"/>
  <c r="PI191" i="41"/>
  <c r="PJ191" i="41"/>
  <c r="PK191" i="41"/>
  <c r="PL191" i="41"/>
  <c r="PM191" i="41"/>
  <c r="PN191" i="41"/>
  <c r="PO191" i="41"/>
  <c r="PP191" i="41"/>
  <c r="PQ191" i="41"/>
  <c r="PR191" i="41"/>
  <c r="PS191" i="41"/>
  <c r="PT191" i="41"/>
  <c r="PU191" i="41"/>
  <c r="PV191" i="41"/>
  <c r="PW191" i="41"/>
  <c r="PX191" i="41"/>
  <c r="PY191" i="41"/>
  <c r="PZ191" i="41"/>
  <c r="QA191" i="41"/>
  <c r="QB191" i="41"/>
  <c r="QC191" i="41"/>
  <c r="QD191" i="41"/>
  <c r="QE191" i="41"/>
  <c r="QF191" i="41"/>
  <c r="QG191" i="41"/>
  <c r="QH191" i="41"/>
  <c r="QI191" i="41"/>
  <c r="QJ191" i="41"/>
  <c r="QK191" i="41"/>
  <c r="QL191" i="41"/>
  <c r="QM191" i="41"/>
  <c r="QN191" i="41"/>
  <c r="QO191" i="41"/>
  <c r="QP191" i="41"/>
  <c r="QQ191" i="41"/>
  <c r="QR191" i="41"/>
  <c r="QS191" i="41"/>
  <c r="QT191" i="41"/>
  <c r="QU191" i="41"/>
  <c r="QV191" i="41"/>
  <c r="QW191" i="41"/>
  <c r="QX191" i="41"/>
  <c r="QY191" i="41"/>
  <c r="QZ191" i="41"/>
  <c r="RA191" i="41"/>
  <c r="RB191" i="41"/>
  <c r="RC191" i="41"/>
  <c r="RD191" i="41"/>
  <c r="RE191" i="41"/>
  <c r="RF191" i="41"/>
  <c r="RG191" i="41"/>
  <c r="RH191" i="41"/>
  <c r="RI191" i="41"/>
  <c r="RJ191" i="41"/>
  <c r="RK191" i="41"/>
  <c r="RL191" i="41"/>
  <c r="RM191" i="41"/>
  <c r="RN191" i="41"/>
  <c r="RO191" i="41"/>
  <c r="RP191" i="41"/>
  <c r="RQ191" i="41"/>
  <c r="RR191" i="41"/>
  <c r="RS191" i="41"/>
  <c r="RT191" i="41"/>
  <c r="RU191" i="41"/>
  <c r="RV191" i="41"/>
  <c r="RW191" i="41"/>
  <c r="RX191" i="41"/>
  <c r="RY191" i="41"/>
  <c r="RZ191" i="41"/>
  <c r="SA191" i="41"/>
  <c r="SB191" i="41"/>
  <c r="SC191" i="41"/>
  <c r="SD191" i="41"/>
  <c r="SE191" i="41"/>
  <c r="SF191" i="41"/>
  <c r="SG191" i="41"/>
  <c r="SH191" i="41"/>
  <c r="SI191" i="41"/>
  <c r="SJ191" i="41"/>
  <c r="SK191" i="41"/>
  <c r="SL191" i="41"/>
  <c r="SM191" i="41"/>
  <c r="SN191" i="41"/>
  <c r="SO191" i="41"/>
  <c r="SP191" i="41"/>
  <c r="SQ191" i="41"/>
  <c r="SR191" i="41"/>
  <c r="SS191" i="41"/>
  <c r="ST191" i="41"/>
  <c r="SU191" i="41"/>
  <c r="SV191" i="41"/>
  <c r="SW191" i="41"/>
  <c r="SX191" i="41"/>
  <c r="SY191" i="41"/>
  <c r="SZ191" i="41"/>
  <c r="TA191" i="41"/>
  <c r="TB191" i="41"/>
  <c r="TC191" i="41"/>
  <c r="TD191" i="41"/>
  <c r="TE191" i="41"/>
  <c r="TF191" i="41"/>
  <c r="TG191" i="41"/>
  <c r="TH191" i="41"/>
  <c r="TI191" i="41"/>
  <c r="TJ191" i="41"/>
  <c r="TK191" i="41"/>
  <c r="TL191" i="41"/>
  <c r="TM191" i="41"/>
  <c r="TN191" i="41"/>
  <c r="TO191" i="41"/>
  <c r="TP191" i="41"/>
  <c r="TQ191" i="41"/>
  <c r="TR191" i="41"/>
  <c r="TS191" i="41"/>
  <c r="TT191" i="41"/>
  <c r="TU191" i="41"/>
  <c r="TV191" i="41"/>
  <c r="TW191" i="41"/>
  <c r="TX191" i="41"/>
  <c r="TY191" i="41"/>
  <c r="TZ191" i="41"/>
  <c r="UA191" i="41"/>
  <c r="UB191" i="41"/>
  <c r="UC191" i="41"/>
  <c r="UD191" i="41"/>
  <c r="UE191" i="41"/>
  <c r="UF191" i="41"/>
  <c r="UG191" i="41"/>
  <c r="UH191" i="41"/>
  <c r="UI191" i="41"/>
  <c r="UJ191" i="41"/>
  <c r="UK191" i="41"/>
  <c r="UL191" i="41"/>
  <c r="UM191" i="41"/>
  <c r="UN191" i="41"/>
  <c r="UO191" i="41"/>
  <c r="UP191" i="41"/>
  <c r="UQ191" i="41"/>
  <c r="UR191" i="41"/>
  <c r="US191" i="41"/>
  <c r="UT191" i="41"/>
  <c r="UU191" i="41"/>
  <c r="UV191" i="41"/>
  <c r="UW191" i="41"/>
  <c r="UX191" i="41"/>
  <c r="UY191" i="41"/>
  <c r="UZ191" i="41"/>
  <c r="VA191" i="41"/>
  <c r="VB191" i="41"/>
  <c r="VC191" i="41"/>
  <c r="VD191" i="41"/>
  <c r="VE191" i="41"/>
  <c r="VF191" i="41"/>
  <c r="VG191" i="41"/>
  <c r="VH191" i="41"/>
  <c r="VI191" i="41"/>
  <c r="VJ191" i="41"/>
  <c r="VK191" i="41"/>
  <c r="VL191" i="41"/>
  <c r="VM191" i="41"/>
  <c r="VN191" i="41"/>
  <c r="VO191" i="41"/>
  <c r="VP191" i="41"/>
  <c r="VQ191" i="41"/>
  <c r="VR191" i="41"/>
  <c r="VS191" i="41"/>
  <c r="VT191" i="41"/>
  <c r="VU191" i="41"/>
  <c r="VV191" i="41"/>
  <c r="VW191" i="41"/>
  <c r="VX191" i="41"/>
  <c r="VY191" i="41"/>
  <c r="VZ191" i="41"/>
  <c r="WA191" i="41"/>
  <c r="WB191" i="41"/>
  <c r="WC191" i="41"/>
  <c r="WD191" i="41"/>
  <c r="WE191" i="41"/>
  <c r="WF191" i="41"/>
  <c r="WG191" i="41"/>
  <c r="WH191" i="41"/>
  <c r="WI191" i="41"/>
  <c r="WJ191" i="41"/>
  <c r="WK191" i="41"/>
  <c r="WL191" i="41"/>
  <c r="WM191" i="41"/>
  <c r="WN191" i="41"/>
  <c r="WO191" i="41"/>
  <c r="WP191" i="41"/>
  <c r="WQ191" i="41"/>
  <c r="WR191" i="41"/>
  <c r="WS191" i="41"/>
  <c r="WT191" i="41"/>
  <c r="WU191" i="41"/>
  <c r="WV191" i="41"/>
  <c r="WW191" i="41"/>
  <c r="WX191" i="41"/>
  <c r="WY191" i="41"/>
  <c r="WZ191" i="41"/>
  <c r="XA191" i="41"/>
  <c r="XB191" i="41"/>
  <c r="XC191" i="41"/>
  <c r="XD191" i="41"/>
  <c r="XE191" i="41"/>
  <c r="XF191" i="41"/>
  <c r="XG191" i="41"/>
  <c r="XH191" i="41"/>
  <c r="XI191" i="41"/>
  <c r="XJ191" i="41"/>
  <c r="XK191" i="41"/>
  <c r="XL191" i="41"/>
  <c r="XM191" i="41"/>
  <c r="XN191" i="41"/>
  <c r="XO191" i="41"/>
  <c r="XP191" i="41"/>
  <c r="XQ191" i="41"/>
  <c r="XR191" i="41"/>
  <c r="XS191" i="41"/>
  <c r="XT191" i="41"/>
  <c r="XU191" i="41"/>
  <c r="XV191" i="41"/>
  <c r="XW191" i="41"/>
  <c r="XX191" i="41"/>
  <c r="XY191" i="41"/>
  <c r="XZ191" i="41"/>
  <c r="YA191" i="41"/>
  <c r="YB191" i="41"/>
  <c r="YC191" i="41"/>
  <c r="YD191" i="41"/>
  <c r="YE191" i="41"/>
  <c r="YF191" i="41"/>
  <c r="YG191" i="41"/>
  <c r="YH191" i="41"/>
  <c r="YI191" i="41"/>
  <c r="YJ191" i="41"/>
  <c r="YK191" i="41"/>
  <c r="YL191" i="41"/>
  <c r="YM191" i="41"/>
  <c r="YN191" i="41"/>
  <c r="YO191" i="41"/>
  <c r="YP191" i="41"/>
  <c r="YQ191" i="41"/>
  <c r="YR191" i="41"/>
  <c r="YS191" i="41"/>
  <c r="YT191" i="41"/>
  <c r="YU191" i="41"/>
  <c r="YV191" i="41"/>
  <c r="YW191" i="41"/>
  <c r="YX191" i="41"/>
  <c r="YY191" i="41"/>
  <c r="YZ191" i="41"/>
  <c r="ZA191" i="41"/>
  <c r="ZB191" i="41"/>
  <c r="ZC191" i="41"/>
  <c r="ZD191" i="41"/>
  <c r="ZE191" i="41"/>
  <c r="ZF191" i="41"/>
  <c r="ZG191" i="41"/>
  <c r="ZH191" i="41"/>
  <c r="ZI191" i="41"/>
  <c r="ZJ191" i="41"/>
  <c r="ZK191" i="41"/>
  <c r="ZL191" i="41"/>
  <c r="ZM191" i="41"/>
  <c r="ZN191" i="41"/>
  <c r="ZO191" i="41"/>
  <c r="ZP191" i="41"/>
  <c r="ZQ191" i="41"/>
  <c r="ZR191" i="41"/>
  <c r="ZS191" i="41"/>
  <c r="ZT191" i="41"/>
  <c r="ZU191" i="41"/>
  <c r="ZV191" i="41"/>
  <c r="ZW191" i="41"/>
  <c r="ZX191" i="41"/>
  <c r="ZY191" i="41"/>
  <c r="ZZ191" i="41"/>
  <c r="AAA191" i="41"/>
  <c r="AAB191" i="41"/>
  <c r="AAC191" i="41"/>
  <c r="AAD191" i="41"/>
  <c r="AAE191" i="41"/>
  <c r="AAF191" i="41"/>
  <c r="AAG191" i="41"/>
  <c r="AAH191" i="41"/>
  <c r="AAI191" i="41"/>
  <c r="AAJ191" i="41"/>
  <c r="AAK191" i="41"/>
  <c r="AAL191" i="41"/>
  <c r="AAM191" i="41"/>
  <c r="AAN191" i="41"/>
  <c r="AAO191" i="41"/>
  <c r="AAP191" i="41"/>
  <c r="AAQ191" i="41"/>
  <c r="AAR191" i="41"/>
  <c r="AAS191" i="41"/>
  <c r="AAT191" i="41"/>
  <c r="AAU191" i="41"/>
  <c r="AAV191" i="41"/>
  <c r="AAW191" i="41"/>
  <c r="AAX191" i="41"/>
  <c r="AAY191" i="41"/>
  <c r="AAZ191" i="41"/>
  <c r="ABA191" i="41"/>
  <c r="ABB191" i="41"/>
  <c r="ABC191" i="41"/>
  <c r="ABD191" i="41"/>
  <c r="ABE191" i="41"/>
  <c r="ABF191" i="41"/>
  <c r="ABG191" i="41"/>
  <c r="ABH191" i="41"/>
  <c r="ABI191" i="41"/>
  <c r="ABJ191" i="41"/>
  <c r="ABK191" i="41"/>
  <c r="ABL191" i="41"/>
  <c r="ABM191" i="41"/>
  <c r="ABN191" i="41"/>
  <c r="ABO191" i="41"/>
  <c r="ABP191" i="41"/>
  <c r="ABQ191" i="41"/>
  <c r="ABR191" i="41"/>
  <c r="ABS191" i="41"/>
  <c r="ABT191" i="41"/>
  <c r="ABU191" i="41"/>
  <c r="ABV191" i="41"/>
  <c r="ABW191" i="41"/>
  <c r="ABX191" i="41"/>
  <c r="ABY191" i="41"/>
  <c r="ABZ191" i="41"/>
  <c r="ACA191" i="41"/>
  <c r="ACB191" i="41"/>
  <c r="ACC191" i="41"/>
  <c r="ACD191" i="41"/>
  <c r="ACE191" i="41"/>
  <c r="ACF191" i="41"/>
  <c r="ACG191" i="41"/>
  <c r="ACH191" i="41"/>
  <c r="ACI191" i="41"/>
  <c r="ACJ191" i="41"/>
  <c r="ACK191" i="41"/>
  <c r="ACL191" i="41"/>
  <c r="ACM191" i="41"/>
  <c r="ACN191" i="41"/>
  <c r="ACO191" i="41"/>
  <c r="ACP191" i="41"/>
  <c r="ACQ191" i="41"/>
  <c r="ACR191" i="41"/>
  <c r="ACS191" i="41"/>
  <c r="ACT191" i="41"/>
  <c r="ACU191" i="41"/>
  <c r="ACV191" i="41"/>
  <c r="ACW191" i="41"/>
  <c r="ACX191" i="41"/>
  <c r="ACY191" i="41"/>
  <c r="ACZ191" i="41"/>
  <c r="ADA191" i="41"/>
  <c r="ADB191" i="41"/>
  <c r="ADC191" i="41"/>
  <c r="ADD191" i="41"/>
  <c r="ADE191" i="41"/>
  <c r="ADF191" i="41"/>
  <c r="ADG191" i="41"/>
  <c r="ADH191" i="41"/>
  <c r="ADI191" i="41"/>
  <c r="ADJ191" i="41"/>
  <c r="ADK191" i="41"/>
  <c r="ADL191" i="41"/>
  <c r="ADM191" i="41"/>
  <c r="ADN191" i="41"/>
  <c r="ADO191" i="41"/>
  <c r="ADP191" i="41"/>
  <c r="ADQ191" i="41"/>
  <c r="ADR191" i="41"/>
  <c r="ADS191" i="41"/>
  <c r="ADT191" i="41"/>
  <c r="ADU191" i="41"/>
  <c r="ADV191" i="41"/>
  <c r="ADW191" i="41"/>
  <c r="ADX191" i="41"/>
  <c r="ADY191" i="41"/>
  <c r="ADZ191" i="41"/>
  <c r="AEA191" i="41"/>
  <c r="AEB191" i="41"/>
  <c r="AEC191" i="41"/>
  <c r="AED191" i="41"/>
  <c r="AEE191" i="41"/>
  <c r="AEF191" i="41"/>
  <c r="AEG191" i="41"/>
  <c r="AEH191" i="41"/>
  <c r="AEI191" i="41"/>
  <c r="AEJ191" i="41"/>
  <c r="AEK191" i="41"/>
  <c r="AEL191" i="41"/>
  <c r="AEM191" i="41"/>
  <c r="AEN191" i="41"/>
  <c r="AEO191" i="41"/>
  <c r="AEP191" i="41"/>
  <c r="AEQ191" i="41"/>
  <c r="AER191" i="41"/>
  <c r="AES191" i="41"/>
  <c r="AET191" i="41"/>
  <c r="AEU191" i="41"/>
  <c r="AEV191" i="41"/>
  <c r="AEW191" i="41"/>
  <c r="AEX191" i="41"/>
  <c r="AEY191" i="41"/>
  <c r="AEZ191" i="41"/>
  <c r="AFA191" i="41"/>
  <c r="AFB191" i="41"/>
  <c r="AFC191" i="41"/>
  <c r="AFD191" i="41"/>
  <c r="AFE191" i="41"/>
  <c r="AFF191" i="41"/>
  <c r="AFG191" i="41"/>
  <c r="AFH191" i="41"/>
  <c r="AFI191" i="41"/>
  <c r="AFJ191" i="41"/>
  <c r="AFK191" i="41"/>
  <c r="AFL191" i="41"/>
  <c r="AFM191" i="41"/>
  <c r="AFN191" i="41"/>
  <c r="AFO191" i="41"/>
  <c r="AFP191" i="41"/>
  <c r="AFQ191" i="41"/>
  <c r="AFR191" i="41"/>
  <c r="AFS191" i="41"/>
  <c r="AFT191" i="41"/>
  <c r="AFU191" i="41"/>
  <c r="AFV191" i="41"/>
  <c r="AFW191" i="41"/>
  <c r="AFX191" i="41"/>
  <c r="AFY191" i="41"/>
  <c r="AFZ191" i="41"/>
  <c r="AGA191" i="41"/>
  <c r="AGB191" i="41"/>
  <c r="AGC191" i="41"/>
  <c r="AGD191" i="41"/>
  <c r="AGE191" i="41"/>
  <c r="AGF191" i="41"/>
  <c r="AGG191" i="41"/>
  <c r="AGH191" i="41"/>
  <c r="AGI191" i="41"/>
  <c r="AGJ191" i="41"/>
  <c r="AGK191" i="41"/>
  <c r="AGL191" i="41"/>
  <c r="AGM191" i="41"/>
  <c r="AGN191" i="41"/>
  <c r="AGO191" i="41"/>
  <c r="AGP191" i="41"/>
  <c r="AGQ191" i="41"/>
  <c r="AGR191" i="41"/>
  <c r="AGS191" i="41"/>
  <c r="AGT191" i="41"/>
  <c r="AGU191" i="41"/>
  <c r="AGV191" i="41"/>
  <c r="AGW191" i="41"/>
  <c r="AGX191" i="41"/>
  <c r="AGY191" i="41"/>
  <c r="AGZ191" i="41"/>
  <c r="AHA191" i="41"/>
  <c r="AHB191" i="41"/>
  <c r="AHC191" i="41"/>
  <c r="AHD191" i="41"/>
  <c r="AHE191" i="41"/>
  <c r="AHF191" i="41"/>
  <c r="AHG191" i="41"/>
  <c r="AHH191" i="41"/>
  <c r="AHI191" i="41"/>
  <c r="AHJ191" i="41"/>
  <c r="AHK191" i="41"/>
  <c r="AHL191" i="41"/>
  <c r="AHM191" i="41"/>
  <c r="AHN191" i="41"/>
  <c r="AHO191" i="41"/>
  <c r="AHP191" i="41"/>
  <c r="AHQ191" i="41"/>
  <c r="AHR191" i="41"/>
  <c r="AHS191" i="41"/>
  <c r="AHT191" i="41"/>
  <c r="AHU191" i="41"/>
  <c r="AHV191" i="41"/>
  <c r="AHW191" i="41"/>
  <c r="AHX191" i="41"/>
  <c r="AHY191" i="41"/>
  <c r="AHZ191" i="41"/>
  <c r="AIA191" i="41"/>
  <c r="AIB191" i="41"/>
  <c r="AIC191" i="41"/>
  <c r="AID191" i="41"/>
  <c r="AIE191" i="41"/>
  <c r="AIF191" i="41"/>
  <c r="AIG191" i="41"/>
  <c r="AIH191" i="41"/>
  <c r="AII191" i="41"/>
  <c r="AIJ191" i="41"/>
  <c r="AIK191" i="41"/>
  <c r="AIL191" i="41"/>
  <c r="AIM191" i="41"/>
  <c r="AIN191" i="41"/>
  <c r="AIO191" i="41"/>
  <c r="AIP191" i="41"/>
  <c r="AIQ191" i="41"/>
  <c r="AIR191" i="41"/>
  <c r="AIS191" i="41"/>
  <c r="AIT191" i="41"/>
  <c r="AIU191" i="41"/>
  <c r="AIV191" i="41"/>
  <c r="AIW191" i="41"/>
  <c r="AIX191" i="41"/>
  <c r="AIY191" i="41"/>
  <c r="AIZ191" i="41"/>
  <c r="AJA191" i="41"/>
  <c r="AJB191" i="41"/>
  <c r="AJC191" i="41"/>
  <c r="AJD191" i="41"/>
  <c r="AJE191" i="41"/>
  <c r="AJF191" i="41"/>
  <c r="AJG191" i="41"/>
  <c r="AJH191" i="41"/>
  <c r="AJI191" i="41"/>
  <c r="AJJ191" i="41"/>
  <c r="AJK191" i="41"/>
  <c r="AJL191" i="41"/>
  <c r="AJM191" i="41"/>
  <c r="AJN191" i="41"/>
  <c r="AJO191" i="41"/>
  <c r="AJP191" i="41"/>
  <c r="AJQ191" i="41"/>
  <c r="AJR191" i="41"/>
  <c r="AJS191" i="41"/>
  <c r="AJT191" i="41"/>
  <c r="AJU191" i="41"/>
  <c r="AJV191" i="41"/>
  <c r="AJW191" i="41"/>
  <c r="AJX191" i="41"/>
  <c r="AJY191" i="41"/>
  <c r="AJZ191" i="41"/>
  <c r="AKA191" i="41"/>
  <c r="AKB191" i="41"/>
  <c r="AKC191" i="41"/>
  <c r="AKD191" i="41"/>
  <c r="AKE191" i="41"/>
  <c r="AKF191" i="41"/>
  <c r="AKG191" i="41"/>
  <c r="AKH191" i="41"/>
  <c r="AKI191" i="41"/>
  <c r="AKJ191" i="41"/>
  <c r="AKK191" i="41"/>
  <c r="AKL191" i="41"/>
  <c r="AKM191" i="41"/>
  <c r="AKN191" i="41"/>
  <c r="AKO191" i="41"/>
  <c r="AKP191" i="41"/>
  <c r="AKQ191" i="41"/>
  <c r="AKR191" i="41"/>
  <c r="AKS191" i="41"/>
  <c r="AKT191" i="41"/>
  <c r="AKU191" i="41"/>
  <c r="AKV191" i="41"/>
  <c r="AKW191" i="41"/>
  <c r="AKX191" i="41"/>
  <c r="AKY191" i="41"/>
  <c r="AKZ191" i="41"/>
  <c r="ALA191" i="41"/>
  <c r="ALB191" i="41"/>
  <c r="ALC191" i="41"/>
  <c r="ALD191" i="41"/>
  <c r="ALE191" i="41"/>
  <c r="ALF191" i="41"/>
  <c r="ALG191" i="41"/>
  <c r="ALH191" i="41"/>
  <c r="ALI191" i="41"/>
  <c r="ALJ191" i="41"/>
  <c r="ALK191" i="41"/>
  <c r="ALL191" i="41"/>
  <c r="ALM191" i="41"/>
  <c r="ALN191" i="41"/>
  <c r="ALO191" i="41"/>
  <c r="ALP191" i="41"/>
  <c r="ALQ191" i="41"/>
  <c r="ALR191" i="41"/>
  <c r="ALS191" i="41"/>
  <c r="ALT191" i="41"/>
  <c r="ALU191" i="41"/>
  <c r="ALV191" i="41"/>
  <c r="ALW191" i="41"/>
  <c r="ALX191" i="41"/>
  <c r="ALY191" i="41"/>
  <c r="ALZ191" i="41"/>
  <c r="AMA191" i="41"/>
  <c r="AMB191" i="41"/>
  <c r="AMC191" i="41"/>
  <c r="AMD191" i="41"/>
  <c r="AME191" i="41"/>
  <c r="AMF191" i="41"/>
  <c r="AMG191" i="41"/>
  <c r="AMH191" i="41"/>
  <c r="AMI191" i="41"/>
  <c r="AMJ191" i="41"/>
  <c r="AMK191" i="41"/>
  <c r="AML191" i="41"/>
  <c r="AMM191" i="41"/>
  <c r="AMN191" i="41"/>
  <c r="AMO191" i="41"/>
  <c r="AMP191" i="41"/>
  <c r="AMQ191" i="41"/>
  <c r="AMR191" i="41"/>
  <c r="AMS191" i="41"/>
  <c r="AMT191" i="41"/>
  <c r="AMU191" i="41"/>
  <c r="AMV191" i="41"/>
  <c r="AMW191" i="41"/>
  <c r="AMX191" i="41"/>
  <c r="AMY191" i="41"/>
  <c r="AMZ191" i="41"/>
  <c r="ANA191" i="41"/>
  <c r="ANB191" i="41"/>
  <c r="ANC191" i="41"/>
  <c r="AND191" i="41"/>
  <c r="ANE191" i="41"/>
  <c r="ANF191" i="41"/>
  <c r="ANG191" i="41"/>
  <c r="ANH191" i="41"/>
  <c r="ANI191" i="41"/>
  <c r="ANJ191" i="41"/>
  <c r="ANK191" i="41"/>
  <c r="ANL191" i="41"/>
  <c r="ANM191" i="41"/>
  <c r="ANN191" i="41"/>
  <c r="ANO191" i="41"/>
  <c r="ANP191" i="41"/>
  <c r="ANQ191" i="41"/>
  <c r="ANR191" i="41"/>
  <c r="ANS191" i="41"/>
  <c r="ANT191" i="41"/>
  <c r="ANU191" i="41"/>
  <c r="ANV191" i="41"/>
  <c r="ANW191" i="41"/>
  <c r="ANX191" i="41"/>
  <c r="ANY191" i="41"/>
  <c r="ANZ191" i="41"/>
  <c r="AOA191" i="41"/>
  <c r="AOB191" i="41"/>
  <c r="AOC191" i="41"/>
  <c r="AOD191" i="41"/>
  <c r="AOE191" i="41"/>
  <c r="AOF191" i="41"/>
  <c r="AOG191" i="41"/>
  <c r="AOH191" i="41"/>
  <c r="AOI191" i="41"/>
  <c r="AOJ191" i="41"/>
  <c r="AOK191" i="41"/>
  <c r="AOL191" i="41"/>
  <c r="AOM191" i="41"/>
  <c r="AON191" i="41"/>
  <c r="AOO191" i="41"/>
  <c r="AOP191" i="41"/>
  <c r="AOQ191" i="41"/>
  <c r="AOR191" i="41"/>
  <c r="AOS191" i="41"/>
  <c r="AOT191" i="41"/>
  <c r="AOU191" i="41"/>
  <c r="AOV191" i="41"/>
  <c r="AOW191" i="41"/>
  <c r="AOX191" i="41"/>
  <c r="AOY191" i="41"/>
  <c r="AOZ191" i="41"/>
  <c r="APA191" i="41"/>
  <c r="APB191" i="41"/>
  <c r="APC191" i="41"/>
  <c r="APD191" i="41"/>
  <c r="APE191" i="41"/>
  <c r="APF191" i="41"/>
  <c r="APG191" i="41"/>
  <c r="APH191" i="41"/>
  <c r="API191" i="41"/>
  <c r="APJ191" i="41"/>
  <c r="APK191" i="41"/>
  <c r="APL191" i="41"/>
  <c r="APM191" i="41"/>
  <c r="APN191" i="41"/>
  <c r="APO191" i="41"/>
  <c r="APP191" i="41"/>
  <c r="APQ191" i="41"/>
  <c r="APR191" i="41"/>
  <c r="APS191" i="41"/>
  <c r="APT191" i="41"/>
  <c r="APU191" i="41"/>
  <c r="APV191" i="41"/>
  <c r="APW191" i="41"/>
  <c r="APX191" i="41"/>
  <c r="APY191" i="41"/>
  <c r="APZ191" i="41"/>
  <c r="AQA191" i="41"/>
  <c r="AQB191" i="41"/>
  <c r="AQC191" i="41"/>
  <c r="AQD191" i="41"/>
  <c r="AQE191" i="41"/>
  <c r="AQF191" i="41"/>
  <c r="AQG191" i="41"/>
  <c r="AQH191" i="41"/>
  <c r="AQI191" i="41"/>
  <c r="AQJ191" i="41"/>
  <c r="AQK191" i="41"/>
  <c r="AQL191" i="41"/>
  <c r="AQM191" i="41"/>
  <c r="AQN191" i="41"/>
  <c r="AQO191" i="41"/>
  <c r="AQP191" i="41"/>
  <c r="AQQ191" i="41"/>
  <c r="AQR191" i="41"/>
  <c r="AQS191" i="41"/>
  <c r="AQT191" i="41"/>
  <c r="AQU191" i="41"/>
  <c r="AQV191" i="41"/>
  <c r="AQW191" i="41"/>
  <c r="AQX191" i="41"/>
  <c r="AQY191" i="41"/>
  <c r="AQZ191" i="41"/>
  <c r="ARA191" i="41"/>
  <c r="ARB191" i="41"/>
  <c r="ARC191" i="41"/>
  <c r="ARD191" i="41"/>
  <c r="ARE191" i="41"/>
  <c r="ARF191" i="41"/>
  <c r="ARG191" i="41"/>
  <c r="ARH191" i="41"/>
  <c r="ARI191" i="41"/>
  <c r="ARJ191" i="41"/>
  <c r="ARK191" i="41"/>
  <c r="ARL191" i="41"/>
  <c r="ARM191" i="41"/>
  <c r="ARN191" i="41"/>
  <c r="ARO191" i="41"/>
  <c r="ARP191" i="41"/>
  <c r="ARQ191" i="41"/>
  <c r="ARR191" i="41"/>
  <c r="ARS191" i="41"/>
  <c r="ART191" i="41"/>
  <c r="ARU191" i="41"/>
  <c r="ARV191" i="41"/>
  <c r="ARW191" i="41"/>
  <c r="ARX191" i="41"/>
  <c r="ARY191" i="41"/>
  <c r="ARZ191" i="41"/>
  <c r="ASA191" i="41"/>
  <c r="ASB191" i="41"/>
  <c r="ASC191" i="41"/>
  <c r="ASD191" i="41"/>
  <c r="ASE191" i="41"/>
  <c r="ASF191" i="41"/>
  <c r="ASG191" i="41"/>
  <c r="ASH191" i="41"/>
  <c r="ASI191" i="41"/>
  <c r="ASJ191" i="41"/>
  <c r="ASK191" i="41"/>
  <c r="ASL191" i="41"/>
  <c r="ASM191" i="41"/>
  <c r="ASN191" i="41"/>
  <c r="ASO191" i="41"/>
  <c r="ASP191" i="41"/>
  <c r="ASQ191" i="41"/>
  <c r="ASR191" i="41"/>
  <c r="ASS191" i="41"/>
  <c r="AST191" i="41"/>
  <c r="ASU191" i="41"/>
  <c r="ASV191" i="41"/>
  <c r="ASW191" i="41"/>
  <c r="ASX191" i="41"/>
  <c r="ASY191" i="41"/>
  <c r="ASZ191" i="41"/>
  <c r="ATA191" i="41"/>
  <c r="ATB191" i="41"/>
  <c r="ATC191" i="41"/>
  <c r="ATD191" i="41"/>
  <c r="ATE191" i="41"/>
  <c r="ATF191" i="41"/>
  <c r="ATG191" i="41"/>
  <c r="ATH191" i="41"/>
  <c r="ATI191" i="41"/>
  <c r="ATJ191" i="41"/>
  <c r="ATK191" i="41"/>
  <c r="ATL191" i="41"/>
  <c r="ATM191" i="41"/>
  <c r="ATN191" i="41"/>
  <c r="ATO191" i="41"/>
  <c r="ATP191" i="41"/>
  <c r="ATQ191" i="41"/>
  <c r="ATR191" i="41"/>
  <c r="ATS191" i="41"/>
  <c r="ATT191" i="41"/>
  <c r="ATU191" i="41"/>
  <c r="ATV191" i="41"/>
  <c r="ATW191" i="41"/>
  <c r="ATX191" i="41"/>
  <c r="ATY191" i="41"/>
  <c r="ATZ191" i="41"/>
  <c r="AUA191" i="41"/>
  <c r="AUB191" i="41"/>
  <c r="AUC191" i="41"/>
  <c r="AUD191" i="41"/>
  <c r="AUE191" i="41"/>
  <c r="AUF191" i="41"/>
  <c r="AUG191" i="41"/>
  <c r="AUH191" i="41"/>
  <c r="AUI191" i="41"/>
  <c r="AUJ191" i="41"/>
  <c r="AUK191" i="41"/>
  <c r="AUL191" i="41"/>
  <c r="AUM191" i="41"/>
  <c r="AUN191" i="41"/>
  <c r="AUO191" i="41"/>
  <c r="AUP191" i="41"/>
  <c r="AUQ191" i="41"/>
  <c r="AUR191" i="41"/>
  <c r="AUS191" i="41"/>
  <c r="AUT191" i="41"/>
  <c r="AUU191" i="41"/>
  <c r="AUV191" i="41"/>
  <c r="AUW191" i="41"/>
  <c r="AUX191" i="41"/>
  <c r="AUY191" i="41"/>
  <c r="AUZ191" i="41"/>
  <c r="AVA191" i="41"/>
  <c r="AVB191" i="41"/>
  <c r="AVC191" i="41"/>
  <c r="AVD191" i="41"/>
  <c r="AVE191" i="41"/>
  <c r="AVF191" i="41"/>
  <c r="AVG191" i="41"/>
  <c r="AVH191" i="41"/>
  <c r="AVI191" i="41"/>
  <c r="AVJ191" i="41"/>
  <c r="AVK191" i="41"/>
  <c r="AVL191" i="41"/>
  <c r="AVM191" i="41"/>
  <c r="AVN191" i="41"/>
  <c r="AVO191" i="41"/>
  <c r="AVP191" i="41"/>
  <c r="AVQ191" i="41"/>
  <c r="AVR191" i="41"/>
  <c r="AVS191" i="41"/>
  <c r="AVT191" i="41"/>
  <c r="AVU191" i="41"/>
  <c r="AVV191" i="41"/>
  <c r="AVW191" i="41"/>
  <c r="AVX191" i="41"/>
  <c r="AVY191" i="41"/>
  <c r="AVZ191" i="41"/>
  <c r="AWA191" i="41"/>
  <c r="AWB191" i="41"/>
  <c r="AWC191" i="41"/>
  <c r="AWD191" i="41"/>
  <c r="AWE191" i="41"/>
  <c r="AWF191" i="41"/>
  <c r="AWG191" i="41"/>
  <c r="AWH191" i="41"/>
  <c r="AWI191" i="41"/>
  <c r="AWJ191" i="41"/>
  <c r="AWK191" i="41"/>
  <c r="AWL191" i="41"/>
  <c r="AWM191" i="41"/>
  <c r="AWN191" i="41"/>
  <c r="AWO191" i="41"/>
  <c r="AWP191" i="41"/>
  <c r="AWQ191" i="41"/>
  <c r="AWR191" i="41"/>
  <c r="AWS191" i="41"/>
  <c r="AWT191" i="41"/>
  <c r="AWU191" i="41"/>
  <c r="AWV191" i="41"/>
  <c r="AWW191" i="41"/>
  <c r="AWX191" i="41"/>
  <c r="AWY191" i="41"/>
  <c r="AWZ191" i="41"/>
  <c r="AXA191" i="41"/>
  <c r="AXB191" i="41"/>
  <c r="AXC191" i="41"/>
  <c r="AXD191" i="41"/>
  <c r="AXE191" i="41"/>
  <c r="AXF191" i="41"/>
  <c r="AXG191" i="41"/>
  <c r="AXH191" i="41"/>
  <c r="AXI191" i="41"/>
  <c r="AXJ191" i="41"/>
  <c r="AXK191" i="41"/>
  <c r="AXL191" i="41"/>
  <c r="AXM191" i="41"/>
  <c r="AXN191" i="41"/>
  <c r="AXO191" i="41"/>
  <c r="AXP191" i="41"/>
  <c r="AXQ191" i="41"/>
  <c r="AXR191" i="41"/>
  <c r="AXS191" i="41"/>
  <c r="AXT191" i="41"/>
  <c r="AXU191" i="41"/>
  <c r="AXV191" i="41"/>
  <c r="AXW191" i="41"/>
  <c r="AXX191" i="41"/>
  <c r="AXY191" i="41"/>
  <c r="AXZ191" i="41"/>
  <c r="AYA191" i="41"/>
  <c r="AYB191" i="41"/>
  <c r="AYC191" i="41"/>
  <c r="AYD191" i="41"/>
  <c r="AYE191" i="41"/>
  <c r="AYF191" i="41"/>
  <c r="AYG191" i="41"/>
  <c r="AYH191" i="41"/>
  <c r="AYI191" i="41"/>
  <c r="AYJ191" i="41"/>
  <c r="AYK191" i="41"/>
  <c r="AYL191" i="41"/>
  <c r="AYM191" i="41"/>
  <c r="AYN191" i="41"/>
  <c r="AYO191" i="41"/>
  <c r="AYP191" i="41"/>
  <c r="AYQ191" i="41"/>
  <c r="AYR191" i="41"/>
  <c r="AYS191" i="41"/>
  <c r="AYT191" i="41"/>
  <c r="AYU191" i="41"/>
  <c r="AYV191" i="41"/>
  <c r="AYW191" i="41"/>
  <c r="AYX191" i="41"/>
  <c r="AYY191" i="41"/>
  <c r="AYZ191" i="41"/>
  <c r="AZA191" i="41"/>
  <c r="AZB191" i="41"/>
  <c r="AZC191" i="41"/>
  <c r="AZD191" i="41"/>
  <c r="AZE191" i="41"/>
  <c r="AZF191" i="41"/>
  <c r="AZG191" i="41"/>
  <c r="AZH191" i="41"/>
  <c r="AZI191" i="41"/>
  <c r="AZJ191" i="41"/>
  <c r="AZK191" i="41"/>
  <c r="AZL191" i="41"/>
  <c r="AZM191" i="41"/>
  <c r="AZN191" i="41"/>
  <c r="AZO191" i="41"/>
  <c r="AZP191" i="41"/>
  <c r="AZQ191" i="41"/>
  <c r="AZR191" i="41"/>
  <c r="AZS191" i="41"/>
  <c r="AZT191" i="41"/>
  <c r="AZU191" i="41"/>
  <c r="AZV191" i="41"/>
  <c r="AZW191" i="41"/>
  <c r="AZX191" i="41"/>
  <c r="AZY191" i="41"/>
  <c r="AZZ191" i="41"/>
  <c r="BAA191" i="41"/>
  <c r="BAB191" i="41"/>
  <c r="BAC191" i="41"/>
  <c r="BAD191" i="41"/>
  <c r="BAE191" i="41"/>
  <c r="BAF191" i="41"/>
  <c r="BAG191" i="41"/>
  <c r="BAH191" i="41"/>
  <c r="BAI191" i="41"/>
  <c r="BAJ191" i="41"/>
  <c r="BAK191" i="41"/>
  <c r="BAL191" i="41"/>
  <c r="BAM191" i="41"/>
  <c r="BAN191" i="41"/>
  <c r="BAO191" i="41"/>
  <c r="BAP191" i="41"/>
  <c r="BAQ191" i="41"/>
  <c r="BAR191" i="41"/>
  <c r="BAS191" i="41"/>
  <c r="BAT191" i="41"/>
  <c r="BAU191" i="41"/>
  <c r="BAV191" i="41"/>
  <c r="BAW191" i="41"/>
  <c r="BAX191" i="41"/>
  <c r="BAY191" i="41"/>
  <c r="BAZ191" i="41"/>
  <c r="BBA191" i="41"/>
  <c r="BBB191" i="41"/>
  <c r="BBC191" i="41"/>
  <c r="BBD191" i="41"/>
  <c r="BBE191" i="41"/>
  <c r="BBF191" i="41"/>
  <c r="BBG191" i="41"/>
  <c r="BBH191" i="41"/>
  <c r="BBI191" i="41"/>
  <c r="BBJ191" i="41"/>
  <c r="BBK191" i="41"/>
  <c r="BBL191" i="41"/>
  <c r="BBM191" i="41"/>
  <c r="BBN191" i="41"/>
  <c r="BBO191" i="41"/>
  <c r="BBP191" i="41"/>
  <c r="BBQ191" i="41"/>
  <c r="BBR191" i="41"/>
  <c r="BBS191" i="41"/>
  <c r="BBT191" i="41"/>
  <c r="BBU191" i="41"/>
  <c r="BBV191" i="41"/>
  <c r="BBW191" i="41"/>
  <c r="BBX191" i="41"/>
  <c r="BBY191" i="41"/>
  <c r="BBZ191" i="41"/>
  <c r="BCA191" i="41"/>
  <c r="BCB191" i="41"/>
  <c r="BCC191" i="41"/>
  <c r="BCD191" i="41"/>
  <c r="BCE191" i="41"/>
  <c r="BCF191" i="41"/>
  <c r="BCG191" i="41"/>
  <c r="BCH191" i="41"/>
  <c r="BCI191" i="41"/>
  <c r="BCJ191" i="41"/>
  <c r="BCK191" i="41"/>
  <c r="BCL191" i="41"/>
  <c r="BCM191" i="41"/>
  <c r="BCN191" i="41"/>
  <c r="BCO191" i="41"/>
  <c r="BCP191" i="41"/>
  <c r="BCQ191" i="41"/>
  <c r="BCR191" i="41"/>
  <c r="BCS191" i="41"/>
  <c r="BCT191" i="41"/>
  <c r="BCU191" i="41"/>
  <c r="BCV191" i="41"/>
  <c r="BCW191" i="41"/>
  <c r="BCX191" i="41"/>
  <c r="BCY191" i="41"/>
  <c r="BCZ191" i="41"/>
  <c r="BDA191" i="41"/>
  <c r="BDB191" i="41"/>
  <c r="BDC191" i="41"/>
  <c r="BDD191" i="41"/>
  <c r="BDE191" i="41"/>
  <c r="BDF191" i="41"/>
  <c r="BDG191" i="41"/>
  <c r="BDH191" i="41"/>
  <c r="BDI191" i="41"/>
  <c r="BDJ191" i="41"/>
  <c r="BDK191" i="41"/>
  <c r="BDL191" i="41"/>
  <c r="BDM191" i="41"/>
  <c r="BDN191" i="41"/>
  <c r="BDO191" i="41"/>
  <c r="BDP191" i="41"/>
  <c r="BDQ191" i="41"/>
  <c r="BDR191" i="41"/>
  <c r="BDS191" i="41"/>
  <c r="BDT191" i="41"/>
  <c r="BDU191" i="41"/>
  <c r="BDV191" i="41"/>
  <c r="BDW191" i="41"/>
  <c r="BDX191" i="41"/>
  <c r="BDY191" i="41"/>
  <c r="BDZ191" i="41"/>
  <c r="BEA191" i="41"/>
  <c r="BEB191" i="41"/>
  <c r="BEC191" i="41"/>
  <c r="BED191" i="41"/>
  <c r="BEE191" i="41"/>
  <c r="BEF191" i="41"/>
  <c r="BEG191" i="41"/>
  <c r="BEH191" i="41"/>
  <c r="BEI191" i="41"/>
  <c r="BEJ191" i="41"/>
  <c r="BEK191" i="41"/>
  <c r="BEL191" i="41"/>
  <c r="BEM191" i="41"/>
  <c r="BEN191" i="41"/>
  <c r="BEO191" i="41"/>
  <c r="BEP191" i="41"/>
  <c r="BEQ191" i="41"/>
  <c r="BER191" i="41"/>
  <c r="BES191" i="41"/>
  <c r="BET191" i="41"/>
  <c r="BEU191" i="41"/>
  <c r="BEV191" i="41"/>
  <c r="BEW191" i="41"/>
  <c r="BEX191" i="41"/>
  <c r="BEY191" i="41"/>
  <c r="BEZ191" i="41"/>
  <c r="BFA191" i="41"/>
  <c r="BFB191" i="41"/>
  <c r="BFC191" i="41"/>
  <c r="BFD191" i="41"/>
  <c r="BFE191" i="41"/>
  <c r="BFF191" i="41"/>
  <c r="BFG191" i="41"/>
  <c r="BFH191" i="41"/>
  <c r="BFI191" i="41"/>
  <c r="BFJ191" i="41"/>
  <c r="BFK191" i="41"/>
  <c r="BFL191" i="41"/>
  <c r="BFM191" i="41"/>
  <c r="BFN191" i="41"/>
  <c r="BFO191" i="41"/>
  <c r="BFP191" i="41"/>
  <c r="BFQ191" i="41"/>
  <c r="BFR191" i="41"/>
  <c r="BFS191" i="41"/>
  <c r="BFT191" i="41"/>
  <c r="BFU191" i="41"/>
  <c r="BFV191" i="41"/>
  <c r="BFW191" i="41"/>
  <c r="BFX191" i="41"/>
  <c r="BFY191" i="41"/>
  <c r="BFZ191" i="41"/>
  <c r="BGA191" i="41"/>
  <c r="BGB191" i="41"/>
  <c r="BGC191" i="41"/>
  <c r="BGD191" i="41"/>
  <c r="BGE191" i="41"/>
  <c r="BGF191" i="41"/>
  <c r="BGG191" i="41"/>
  <c r="BGH191" i="41"/>
  <c r="BGI191" i="41"/>
  <c r="BGJ191" i="41"/>
  <c r="BGK191" i="41"/>
  <c r="BGL191" i="41"/>
  <c r="BGM191" i="41"/>
  <c r="BGN191" i="41"/>
  <c r="BGO191" i="41"/>
  <c r="BGP191" i="41"/>
  <c r="BGQ191" i="41"/>
  <c r="BGR191" i="41"/>
  <c r="BGS191" i="41"/>
  <c r="BGT191" i="41"/>
  <c r="BGU191" i="41"/>
  <c r="BGV191" i="41"/>
  <c r="BGW191" i="41"/>
  <c r="BGX191" i="41"/>
  <c r="BGY191" i="41"/>
  <c r="BGZ191" i="41"/>
  <c r="BHA191" i="41"/>
  <c r="BHB191" i="41"/>
  <c r="BHC191" i="41"/>
  <c r="BHD191" i="41"/>
  <c r="BHE191" i="41"/>
  <c r="BHF191" i="41"/>
  <c r="BHG191" i="41"/>
  <c r="BHH191" i="41"/>
  <c r="BHI191" i="41"/>
  <c r="BHJ191" i="41"/>
  <c r="BHK191" i="41"/>
  <c r="BHL191" i="41"/>
  <c r="BHM191" i="41"/>
  <c r="BHN191" i="41"/>
  <c r="BHO191" i="41"/>
  <c r="BHP191" i="41"/>
  <c r="BHQ191" i="41"/>
  <c r="BHR191" i="41"/>
  <c r="BHS191" i="41"/>
  <c r="BHT191" i="41"/>
  <c r="BHU191" i="41"/>
  <c r="BHV191" i="41"/>
  <c r="BHW191" i="41"/>
  <c r="BHX191" i="41"/>
  <c r="BHY191" i="41"/>
  <c r="BHZ191" i="41"/>
  <c r="BIA191" i="41"/>
  <c r="BIB191" i="41"/>
  <c r="BIC191" i="41"/>
  <c r="BID191" i="41"/>
  <c r="BIE191" i="41"/>
  <c r="BIF191" i="41"/>
  <c r="BIG191" i="41"/>
  <c r="BIH191" i="41"/>
  <c r="BII191" i="41"/>
  <c r="BIJ191" i="41"/>
  <c r="BIK191" i="41"/>
  <c r="BIL191" i="41"/>
  <c r="BIM191" i="41"/>
  <c r="BIN191" i="41"/>
  <c r="BIO191" i="41"/>
  <c r="BIP191" i="41"/>
  <c r="BIQ191" i="41"/>
  <c r="BIR191" i="41"/>
  <c r="BIS191" i="41"/>
  <c r="BIT191" i="41"/>
  <c r="BIU191" i="41"/>
  <c r="BIV191" i="41"/>
  <c r="BIW191" i="41"/>
  <c r="BIX191" i="41"/>
  <c r="BIY191" i="41"/>
  <c r="BIZ191" i="41"/>
  <c r="BJA191" i="41"/>
  <c r="BJB191" i="41"/>
  <c r="BJC191" i="41"/>
  <c r="BJD191" i="41"/>
  <c r="BJE191" i="41"/>
  <c r="BJF191" i="41"/>
  <c r="BJG191" i="41"/>
  <c r="BJH191" i="41"/>
  <c r="BJI191" i="41"/>
  <c r="BJJ191" i="41"/>
  <c r="BJK191" i="41"/>
  <c r="BJL191" i="41"/>
  <c r="BJM191" i="41"/>
  <c r="BJN191" i="41"/>
  <c r="BJO191" i="41"/>
  <c r="BJP191" i="41"/>
  <c r="BJQ191" i="41"/>
  <c r="BJR191" i="41"/>
  <c r="BJS191" i="41"/>
  <c r="BJT191" i="41"/>
  <c r="BJU191" i="41"/>
  <c r="BJV191" i="41"/>
  <c r="BJW191" i="41"/>
  <c r="BJX191" i="41"/>
  <c r="BJY191" i="41"/>
  <c r="BJZ191" i="41"/>
  <c r="BKA191" i="41"/>
  <c r="BKB191" i="41"/>
  <c r="BKC191" i="41"/>
  <c r="BKD191" i="41"/>
  <c r="BKE191" i="41"/>
  <c r="BKF191" i="41"/>
  <c r="BKG191" i="41"/>
  <c r="BKH191" i="41"/>
  <c r="BKI191" i="41"/>
  <c r="BKJ191" i="41"/>
  <c r="BKK191" i="41"/>
  <c r="BKL191" i="41"/>
  <c r="BKM191" i="41"/>
  <c r="BKN191" i="41"/>
  <c r="BKO191" i="41"/>
  <c r="BKP191" i="41"/>
  <c r="BKQ191" i="41"/>
  <c r="BKR191" i="41"/>
  <c r="BKS191" i="41"/>
  <c r="BKT191" i="41"/>
  <c r="BKU191" i="41"/>
  <c r="BKV191" i="41"/>
  <c r="BKW191" i="41"/>
  <c r="BKX191" i="41"/>
  <c r="BKY191" i="41"/>
  <c r="BKZ191" i="41"/>
  <c r="BLA191" i="41"/>
  <c r="BLB191" i="41"/>
  <c r="BLC191" i="41"/>
  <c r="BLD191" i="41"/>
  <c r="BLE191" i="41"/>
  <c r="BLF191" i="41"/>
  <c r="BLG191" i="41"/>
  <c r="BLH191" i="41"/>
  <c r="BLI191" i="41"/>
  <c r="BLJ191" i="41"/>
  <c r="BLK191" i="41"/>
  <c r="BLL191" i="41"/>
  <c r="BLM191" i="41"/>
  <c r="BLN191" i="41"/>
  <c r="BLO191" i="41"/>
  <c r="BLP191" i="41"/>
  <c r="BLQ191" i="41"/>
  <c r="BLR191" i="41"/>
  <c r="BLS191" i="41"/>
  <c r="BLT191" i="41"/>
  <c r="BLU191" i="41"/>
  <c r="BLV191" i="41"/>
  <c r="BLW191" i="41"/>
  <c r="BLX191" i="41"/>
  <c r="BLY191" i="41"/>
  <c r="BLZ191" i="41"/>
  <c r="BMA191" i="41"/>
  <c r="BMB191" i="41"/>
  <c r="BMC191" i="41"/>
  <c r="BMD191" i="41"/>
  <c r="BME191" i="41"/>
  <c r="BMF191" i="41"/>
  <c r="BMG191" i="41"/>
  <c r="BMH191" i="41"/>
  <c r="BMI191" i="41"/>
  <c r="BMJ191" i="41"/>
  <c r="BMK191" i="41"/>
  <c r="BML191" i="41"/>
  <c r="BMM191" i="41"/>
  <c r="BMN191" i="41"/>
  <c r="BMO191" i="41"/>
  <c r="BMP191" i="41"/>
  <c r="BMQ191" i="41"/>
  <c r="BMR191" i="41"/>
  <c r="BMS191" i="41"/>
  <c r="BMT191" i="41"/>
  <c r="BMU191" i="41"/>
  <c r="BMV191" i="41"/>
  <c r="BMW191" i="41"/>
  <c r="BMX191" i="41"/>
  <c r="BMY191" i="41"/>
  <c r="BMZ191" i="41"/>
  <c r="BNA191" i="41"/>
  <c r="BNB191" i="41"/>
  <c r="BNC191" i="41"/>
  <c r="BND191" i="41"/>
  <c r="BNE191" i="41"/>
  <c r="BNF191" i="41"/>
  <c r="BNG191" i="41"/>
  <c r="BNH191" i="41"/>
  <c r="BNI191" i="41"/>
  <c r="BNJ191" i="41"/>
  <c r="BNK191" i="41"/>
  <c r="BNL191" i="41"/>
  <c r="BNM191" i="41"/>
  <c r="BNN191" i="41"/>
  <c r="BNO191" i="41"/>
  <c r="BNP191" i="41"/>
  <c r="BNQ191" i="41"/>
  <c r="BNR191" i="41"/>
  <c r="BNS191" i="41"/>
  <c r="BNT191" i="41"/>
  <c r="BNU191" i="41"/>
  <c r="BNV191" i="41"/>
  <c r="BNW191" i="41"/>
  <c r="BNX191" i="41"/>
  <c r="BNY191" i="41"/>
  <c r="BNZ191" i="41"/>
  <c r="BOA191" i="41"/>
  <c r="BOB191" i="41"/>
  <c r="BOC191" i="41"/>
  <c r="BOD191" i="41"/>
  <c r="BOE191" i="41"/>
  <c r="BOF191" i="41"/>
  <c r="BOG191" i="41"/>
  <c r="BOH191" i="41"/>
  <c r="BOI191" i="41"/>
  <c r="BOJ191" i="41"/>
  <c r="BOK191" i="41"/>
  <c r="BOL191" i="41"/>
  <c r="BOM191" i="41"/>
  <c r="BON191" i="41"/>
  <c r="BOO191" i="41"/>
  <c r="BOP191" i="41"/>
  <c r="BOQ191" i="41"/>
  <c r="BOR191" i="41"/>
  <c r="BOS191" i="41"/>
  <c r="BOT191" i="41"/>
  <c r="BOU191" i="41"/>
  <c r="BOV191" i="41"/>
  <c r="BOW191" i="41"/>
  <c r="BOX191" i="41"/>
  <c r="BOY191" i="41"/>
  <c r="BOZ191" i="41"/>
  <c r="BPA191" i="41"/>
  <c r="BPB191" i="41"/>
  <c r="BPC191" i="41"/>
  <c r="BPD191" i="41"/>
  <c r="BPE191" i="41"/>
  <c r="BPF191" i="41"/>
  <c r="BPG191" i="41"/>
  <c r="BPH191" i="41"/>
  <c r="BPI191" i="41"/>
  <c r="BPJ191" i="41"/>
  <c r="BPK191" i="41"/>
  <c r="BPL191" i="41"/>
  <c r="BPM191" i="41"/>
  <c r="BPN191" i="41"/>
  <c r="BPO191" i="41"/>
  <c r="BPP191" i="41"/>
  <c r="BPQ191" i="41"/>
  <c r="BPR191" i="41"/>
  <c r="BPS191" i="41"/>
  <c r="BPT191" i="41"/>
  <c r="BPU191" i="41"/>
  <c r="BPV191" i="41"/>
  <c r="BPW191" i="41"/>
  <c r="BPX191" i="41"/>
  <c r="BPY191" i="41"/>
  <c r="BPZ191" i="41"/>
  <c r="BQA191" i="41"/>
  <c r="BQB191" i="41"/>
  <c r="BQC191" i="41"/>
  <c r="BQD191" i="41"/>
  <c r="BQE191" i="41"/>
  <c r="BQF191" i="41"/>
  <c r="BQG191" i="41"/>
  <c r="BQH191" i="41"/>
  <c r="BQI191" i="41"/>
  <c r="BQJ191" i="41"/>
  <c r="BQK191" i="41"/>
  <c r="BQL191" i="41"/>
  <c r="BQM191" i="41"/>
  <c r="BQN191" i="41"/>
  <c r="BQO191" i="41"/>
  <c r="BQP191" i="41"/>
  <c r="BQQ191" i="41"/>
  <c r="BQR191" i="41"/>
  <c r="BQS191" i="41"/>
  <c r="BQT191" i="41"/>
  <c r="BQU191" i="41"/>
  <c r="BQV191" i="41"/>
  <c r="BQW191" i="41"/>
  <c r="BQX191" i="41"/>
  <c r="BQY191" i="41"/>
  <c r="BQZ191" i="41"/>
  <c r="BRA191" i="41"/>
  <c r="BRB191" i="41"/>
  <c r="BRC191" i="41"/>
  <c r="BRD191" i="41"/>
  <c r="BRE191" i="41"/>
  <c r="BRF191" i="41"/>
  <c r="BRG191" i="41"/>
  <c r="BRH191" i="41"/>
  <c r="BRI191" i="41"/>
  <c r="BRJ191" i="41"/>
  <c r="BRK191" i="41"/>
  <c r="BRL191" i="41"/>
  <c r="BRM191" i="41"/>
  <c r="BRN191" i="41"/>
  <c r="BRO191" i="41"/>
  <c r="BRP191" i="41"/>
  <c r="BRQ191" i="41"/>
  <c r="BRR191" i="41"/>
  <c r="BRS191" i="41"/>
  <c r="BRT191" i="41"/>
  <c r="BRU191" i="41"/>
  <c r="BRV191" i="41"/>
  <c r="BRW191" i="41"/>
  <c r="BRX191" i="41"/>
  <c r="BRY191" i="41"/>
  <c r="BRZ191" i="41"/>
  <c r="BSA191" i="41"/>
  <c r="BSB191" i="41"/>
  <c r="BSC191" i="41"/>
  <c r="BSD191" i="41"/>
  <c r="BSE191" i="41"/>
  <c r="BSF191" i="41"/>
  <c r="BSG191" i="41"/>
  <c r="BSH191" i="41"/>
  <c r="BSI191" i="41"/>
  <c r="BSJ191" i="41"/>
  <c r="BSK191" i="41"/>
  <c r="BSL191" i="41"/>
  <c r="BSM191" i="41"/>
  <c r="BSN191" i="41"/>
  <c r="BSO191" i="41"/>
  <c r="BSP191" i="41"/>
  <c r="BSQ191" i="41"/>
  <c r="BSR191" i="41"/>
  <c r="BSS191" i="41"/>
  <c r="BST191" i="41"/>
  <c r="BSU191" i="41"/>
  <c r="BSV191" i="41"/>
  <c r="BSW191" i="41"/>
  <c r="BSX191" i="41"/>
  <c r="BSY191" i="41"/>
  <c r="BSZ191" i="41"/>
  <c r="BTA191" i="41"/>
  <c r="BTB191" i="41"/>
  <c r="BTC191" i="41"/>
  <c r="BTD191" i="41"/>
  <c r="BTE191" i="41"/>
  <c r="BTF191" i="41"/>
  <c r="BTG191" i="41"/>
  <c r="BTH191" i="41"/>
  <c r="BTI191" i="41"/>
  <c r="BTJ191" i="41"/>
  <c r="BTK191" i="41"/>
  <c r="BTL191" i="41"/>
  <c r="BTM191" i="41"/>
  <c r="BTN191" i="41"/>
  <c r="BTO191" i="41"/>
  <c r="BTP191" i="41"/>
  <c r="BTQ191" i="41"/>
  <c r="BTR191" i="41"/>
  <c r="BTS191" i="41"/>
  <c r="BTT191" i="41"/>
  <c r="BTU191" i="41"/>
  <c r="BTV191" i="41"/>
  <c r="BTW191" i="41"/>
  <c r="BTX191" i="41"/>
  <c r="BTY191" i="41"/>
  <c r="BTZ191" i="41"/>
  <c r="BUA191" i="41"/>
  <c r="BUB191" i="41"/>
  <c r="BUC191" i="41"/>
  <c r="BUD191" i="41"/>
  <c r="BUE191" i="41"/>
  <c r="BUF191" i="41"/>
  <c r="BUG191" i="41"/>
  <c r="BUH191" i="41"/>
  <c r="BUI191" i="41"/>
  <c r="BUJ191" i="41"/>
  <c r="BUK191" i="41"/>
  <c r="BUL191" i="41"/>
  <c r="BUM191" i="41"/>
  <c r="BUN191" i="41"/>
  <c r="BUO191" i="41"/>
  <c r="BUP191" i="41"/>
  <c r="BUQ191" i="41"/>
  <c r="BUR191" i="41"/>
  <c r="BUS191" i="41"/>
  <c r="BUT191" i="41"/>
  <c r="BUU191" i="41"/>
  <c r="BUV191" i="41"/>
  <c r="BUW191" i="41"/>
  <c r="BUX191" i="41"/>
  <c r="BUY191" i="41"/>
  <c r="BUZ191" i="41"/>
  <c r="BVA191" i="41"/>
  <c r="BVB191" i="41"/>
  <c r="BVC191" i="41"/>
  <c r="BVD191" i="41"/>
  <c r="BVE191" i="41"/>
  <c r="BVF191" i="41"/>
  <c r="BVG191" i="41"/>
  <c r="BVH191" i="41"/>
  <c r="BVI191" i="41"/>
  <c r="BVJ191" i="41"/>
  <c r="BVK191" i="41"/>
  <c r="BVL191" i="41"/>
  <c r="BVM191" i="41"/>
  <c r="BVN191" i="41"/>
  <c r="BVO191" i="41"/>
  <c r="BVP191" i="41"/>
  <c r="BVQ191" i="41"/>
  <c r="BVR191" i="41"/>
  <c r="BVS191" i="41"/>
  <c r="BVT191" i="41"/>
  <c r="BVU191" i="41"/>
  <c r="BVV191" i="41"/>
  <c r="BVW191" i="41"/>
  <c r="BVX191" i="41"/>
  <c r="BVY191" i="41"/>
  <c r="BVZ191" i="41"/>
  <c r="BWA191" i="41"/>
  <c r="BWB191" i="41"/>
  <c r="BWC191" i="41"/>
  <c r="BWD191" i="41"/>
  <c r="BWE191" i="41"/>
  <c r="BWF191" i="41"/>
  <c r="BWG191" i="41"/>
  <c r="BWH191" i="41"/>
  <c r="BWI191" i="41"/>
  <c r="BWJ191" i="41"/>
  <c r="BWK191" i="41"/>
  <c r="BWL191" i="41"/>
  <c r="BWM191" i="41"/>
  <c r="BWN191" i="41"/>
  <c r="BWO191" i="41"/>
  <c r="BWP191" i="41"/>
  <c r="BWQ191" i="41"/>
  <c r="BWR191" i="41"/>
  <c r="BWS191" i="41"/>
  <c r="BWT191" i="41"/>
  <c r="BWU191" i="41"/>
  <c r="BWV191" i="41"/>
  <c r="BWW191" i="41"/>
  <c r="BWX191" i="41"/>
  <c r="BWY191" i="41"/>
  <c r="BWZ191" i="41"/>
  <c r="BXA191" i="41"/>
  <c r="BXB191" i="41"/>
  <c r="BXC191" i="41"/>
  <c r="BXD191" i="41"/>
  <c r="BXE191" i="41"/>
  <c r="BXF191" i="41"/>
  <c r="BXG191" i="41"/>
  <c r="BXH191" i="41"/>
  <c r="BXI191" i="41"/>
  <c r="BXJ191" i="41"/>
  <c r="BXK191" i="41"/>
  <c r="BXL191" i="41"/>
  <c r="BXM191" i="41"/>
  <c r="BXN191" i="41"/>
  <c r="BXO191" i="41"/>
  <c r="BXP191" i="41"/>
  <c r="BXQ191" i="41"/>
  <c r="BXR191" i="41"/>
  <c r="BXS191" i="41"/>
  <c r="BXT191" i="41"/>
  <c r="BXU191" i="41"/>
  <c r="BXV191" i="41"/>
  <c r="BXW191" i="41"/>
  <c r="BXX191" i="41"/>
  <c r="BXY191" i="41"/>
  <c r="BXZ191" i="41"/>
  <c r="BYA191" i="41"/>
  <c r="BYB191" i="41"/>
  <c r="BYC191" i="41"/>
  <c r="BYD191" i="41"/>
  <c r="BYE191" i="41"/>
  <c r="BYF191" i="41"/>
  <c r="BYG191" i="41"/>
  <c r="BYH191" i="41"/>
  <c r="BYI191" i="41"/>
  <c r="BYJ191" i="41"/>
  <c r="BYK191" i="41"/>
  <c r="BYL191" i="41"/>
  <c r="BYM191" i="41"/>
  <c r="BYN191" i="41"/>
  <c r="BYO191" i="41"/>
  <c r="BYP191" i="41"/>
  <c r="BYQ191" i="41"/>
  <c r="BYR191" i="41"/>
  <c r="BYS191" i="41"/>
  <c r="BYT191" i="41"/>
  <c r="BYU191" i="41"/>
  <c r="BYV191" i="41"/>
  <c r="BYW191" i="41"/>
  <c r="BYX191" i="41"/>
  <c r="BYY191" i="41"/>
  <c r="BYZ191" i="41"/>
  <c r="BZA191" i="41"/>
  <c r="BZB191" i="41"/>
  <c r="BZC191" i="41"/>
  <c r="BZD191" i="41"/>
  <c r="BZE191" i="41"/>
  <c r="BZF191" i="41"/>
  <c r="BZG191" i="41"/>
  <c r="BZH191" i="41"/>
  <c r="BZI191" i="41"/>
  <c r="BZJ191" i="41"/>
  <c r="BZK191" i="41"/>
  <c r="BZL191" i="41"/>
  <c r="BZM191" i="41"/>
  <c r="BZN191" i="41"/>
  <c r="BZO191" i="41"/>
  <c r="BZP191" i="41"/>
  <c r="BZQ191" i="41"/>
  <c r="BZR191" i="41"/>
  <c r="BZS191" i="41"/>
  <c r="BZT191" i="41"/>
  <c r="BZU191" i="41"/>
  <c r="BZV191" i="41"/>
  <c r="BZW191" i="41"/>
  <c r="BZX191" i="41"/>
  <c r="BZY191" i="41"/>
  <c r="BZZ191" i="41"/>
  <c r="CAA191" i="41"/>
  <c r="CAB191" i="41"/>
  <c r="CAC191" i="41"/>
  <c r="CAD191" i="41"/>
  <c r="CAE191" i="41"/>
  <c r="CAF191" i="41"/>
  <c r="CAG191" i="41"/>
  <c r="CAH191" i="41"/>
  <c r="CAI191" i="41"/>
  <c r="CAJ191" i="41"/>
  <c r="CAK191" i="41"/>
  <c r="CAL191" i="41"/>
  <c r="CAM191" i="41"/>
  <c r="CAN191" i="41"/>
  <c r="CAO191" i="41"/>
  <c r="CAP191" i="41"/>
  <c r="CAQ191" i="41"/>
  <c r="CAR191" i="41"/>
  <c r="CAS191" i="41"/>
  <c r="CAT191" i="41"/>
  <c r="CAU191" i="41"/>
  <c r="CAV191" i="41"/>
  <c r="CAW191" i="41"/>
  <c r="CAX191" i="41"/>
  <c r="CAY191" i="41"/>
  <c r="CAZ191" i="41"/>
  <c r="CBA191" i="41"/>
  <c r="CBB191" i="41"/>
  <c r="CBC191" i="41"/>
  <c r="CBD191" i="41"/>
  <c r="CBE191" i="41"/>
  <c r="CBF191" i="41"/>
  <c r="CBG191" i="41"/>
  <c r="CBH191" i="41"/>
  <c r="CBI191" i="41"/>
  <c r="CBJ191" i="41"/>
  <c r="CBK191" i="41"/>
  <c r="CBL191" i="41"/>
  <c r="CBM191" i="41"/>
  <c r="CBN191" i="41"/>
  <c r="CBO191" i="41"/>
  <c r="CBP191" i="41"/>
  <c r="CBQ191" i="41"/>
  <c r="CBR191" i="41"/>
  <c r="CBS191" i="41"/>
  <c r="CBT191" i="41"/>
  <c r="CBU191" i="41"/>
  <c r="CBV191" i="41"/>
  <c r="CBW191" i="41"/>
  <c r="CBX191" i="41"/>
  <c r="CBY191" i="41"/>
  <c r="CBZ191" i="41"/>
  <c r="CCA191" i="41"/>
  <c r="CCB191" i="41"/>
  <c r="CCC191" i="41"/>
  <c r="CCD191" i="41"/>
  <c r="CCE191" i="41"/>
  <c r="CCF191" i="41"/>
  <c r="CCG191" i="41"/>
  <c r="CCH191" i="41"/>
  <c r="CCI191" i="41"/>
  <c r="CCJ191" i="41"/>
  <c r="CCK191" i="41"/>
  <c r="CCL191" i="41"/>
  <c r="CCM191" i="41"/>
  <c r="CCN191" i="41"/>
  <c r="CCO191" i="41"/>
  <c r="CCP191" i="41"/>
  <c r="CCQ191" i="41"/>
  <c r="CCR191" i="41"/>
  <c r="CCS191" i="41"/>
  <c r="CCT191" i="41"/>
  <c r="CCU191" i="41"/>
  <c r="CCV191" i="41"/>
  <c r="CCW191" i="41"/>
  <c r="CCX191" i="41"/>
  <c r="CCY191" i="41"/>
  <c r="CCZ191" i="41"/>
  <c r="CDA191" i="41"/>
  <c r="CDB191" i="41"/>
  <c r="CDC191" i="41"/>
  <c r="CDD191" i="41"/>
  <c r="CDE191" i="41"/>
  <c r="CDF191" i="41"/>
  <c r="CDG191" i="41"/>
  <c r="CDH191" i="41"/>
  <c r="CDI191" i="41"/>
  <c r="CDJ191" i="41"/>
  <c r="CDK191" i="41"/>
  <c r="CDL191" i="41"/>
  <c r="CDM191" i="41"/>
  <c r="CDN191" i="41"/>
  <c r="CDO191" i="41"/>
  <c r="CDP191" i="41"/>
  <c r="CDQ191" i="41"/>
  <c r="CDR191" i="41"/>
  <c r="CDS191" i="41"/>
  <c r="CDT191" i="41"/>
  <c r="CDU191" i="41"/>
  <c r="CDV191" i="41"/>
  <c r="CDW191" i="41"/>
  <c r="CDX191" i="41"/>
  <c r="CDY191" i="41"/>
  <c r="CDZ191" i="41"/>
  <c r="CEA191" i="41"/>
  <c r="CEB191" i="41"/>
  <c r="CEC191" i="41"/>
  <c r="CED191" i="41"/>
  <c r="CEE191" i="41"/>
  <c r="CEF191" i="41"/>
  <c r="CEG191" i="41"/>
  <c r="CEH191" i="41"/>
  <c r="CEI191" i="41"/>
  <c r="CEJ191" i="41"/>
  <c r="CEK191" i="41"/>
  <c r="CEL191" i="41"/>
  <c r="CEM191" i="41"/>
  <c r="CEN191" i="41"/>
  <c r="CEO191" i="41"/>
  <c r="CEP191" i="41"/>
  <c r="CEQ191" i="41"/>
  <c r="CER191" i="41"/>
  <c r="CES191" i="41"/>
  <c r="CET191" i="41"/>
  <c r="CEU191" i="41"/>
  <c r="CEV191" i="41"/>
  <c r="CEW191" i="41"/>
  <c r="CEX191" i="41"/>
  <c r="CEY191" i="41"/>
  <c r="CEZ191" i="41"/>
  <c r="CFA191" i="41"/>
  <c r="CFB191" i="41"/>
  <c r="CFC191" i="41"/>
  <c r="CFD191" i="41"/>
  <c r="CFE191" i="41"/>
  <c r="CFF191" i="41"/>
  <c r="CFG191" i="41"/>
  <c r="CFH191" i="41"/>
  <c r="CFI191" i="41"/>
  <c r="CFJ191" i="41"/>
  <c r="CFK191" i="41"/>
  <c r="CFL191" i="41"/>
  <c r="CFM191" i="41"/>
  <c r="CFN191" i="41"/>
  <c r="CFO191" i="41"/>
  <c r="CFP191" i="41"/>
  <c r="CFQ191" i="41"/>
  <c r="CFR191" i="41"/>
  <c r="CFS191" i="41"/>
  <c r="CFT191" i="41"/>
  <c r="CFU191" i="41"/>
  <c r="CFV191" i="41"/>
  <c r="CFW191" i="41"/>
  <c r="CFX191" i="41"/>
  <c r="CFY191" i="41"/>
  <c r="CFZ191" i="41"/>
  <c r="CGA191" i="41"/>
  <c r="CGB191" i="41"/>
  <c r="CGC191" i="41"/>
  <c r="CGD191" i="41"/>
  <c r="CGE191" i="41"/>
  <c r="CGF191" i="41"/>
  <c r="CGG191" i="41"/>
  <c r="CGH191" i="41"/>
  <c r="CGI191" i="41"/>
  <c r="CGJ191" i="41"/>
  <c r="CGK191" i="41"/>
  <c r="CGL191" i="41"/>
  <c r="CGM191" i="41"/>
  <c r="CGN191" i="41"/>
  <c r="CGO191" i="41"/>
  <c r="CGP191" i="41"/>
  <c r="CGQ191" i="41"/>
  <c r="CGR191" i="41"/>
  <c r="CGS191" i="41"/>
  <c r="CGT191" i="41"/>
  <c r="CGU191" i="41"/>
  <c r="CGV191" i="41"/>
  <c r="CGW191" i="41"/>
  <c r="CGX191" i="41"/>
  <c r="CGY191" i="41"/>
  <c r="CGZ191" i="41"/>
  <c r="CHA191" i="41"/>
  <c r="CHB191" i="41"/>
  <c r="CHC191" i="41"/>
  <c r="CHD191" i="41"/>
  <c r="CHE191" i="41"/>
  <c r="CHF191" i="41"/>
  <c r="CHG191" i="41"/>
  <c r="CHH191" i="41"/>
  <c r="CHI191" i="41"/>
  <c r="CHJ191" i="41"/>
  <c r="CHK191" i="41"/>
  <c r="CHL191" i="41"/>
  <c r="CHM191" i="41"/>
  <c r="CHN191" i="41"/>
  <c r="CHO191" i="41"/>
  <c r="CHP191" i="41"/>
  <c r="CHQ191" i="41"/>
  <c r="CHR191" i="41"/>
  <c r="CHS191" i="41"/>
  <c r="CHT191" i="41"/>
  <c r="CHU191" i="41"/>
  <c r="CHV191" i="41"/>
  <c r="CHW191" i="41"/>
  <c r="CHX191" i="41"/>
  <c r="CHY191" i="41"/>
  <c r="CHZ191" i="41"/>
  <c r="CIA191" i="41"/>
  <c r="CIB191" i="41"/>
  <c r="CIC191" i="41"/>
  <c r="CID191" i="41"/>
  <c r="CIE191" i="41"/>
  <c r="CIF191" i="41"/>
  <c r="CIG191" i="41"/>
  <c r="CIH191" i="41"/>
  <c r="CII191" i="41"/>
  <c r="CIJ191" i="41"/>
  <c r="CIK191" i="41"/>
  <c r="CIL191" i="41"/>
  <c r="CIM191" i="41"/>
  <c r="CIN191" i="41"/>
  <c r="CIO191" i="41"/>
  <c r="CIP191" i="41"/>
  <c r="CIQ191" i="41"/>
  <c r="CIR191" i="41"/>
  <c r="CIS191" i="41"/>
  <c r="CIT191" i="41"/>
  <c r="CIU191" i="41"/>
  <c r="CIV191" i="41"/>
  <c r="CIW191" i="41"/>
  <c r="CIX191" i="41"/>
  <c r="CIY191" i="41"/>
  <c r="CIZ191" i="41"/>
  <c r="CJA191" i="41"/>
  <c r="CJB191" i="41"/>
  <c r="CJC191" i="41"/>
  <c r="CJD191" i="41"/>
  <c r="CJE191" i="41"/>
  <c r="CJF191" i="41"/>
  <c r="CJG191" i="41"/>
  <c r="CJH191" i="41"/>
  <c r="CJI191" i="41"/>
  <c r="CJJ191" i="41"/>
  <c r="CJK191" i="41"/>
  <c r="CJL191" i="41"/>
  <c r="CJM191" i="41"/>
  <c r="CJN191" i="41"/>
  <c r="CJO191" i="41"/>
  <c r="CJP191" i="41"/>
  <c r="CJQ191" i="41"/>
  <c r="CJR191" i="41"/>
  <c r="CJS191" i="41"/>
  <c r="CJT191" i="41"/>
  <c r="CJU191" i="41"/>
  <c r="CJV191" i="41"/>
  <c r="CJW191" i="41"/>
  <c r="CJX191" i="41"/>
  <c r="CJY191" i="41"/>
  <c r="CJZ191" i="41"/>
  <c r="CKA191" i="41"/>
  <c r="CKB191" i="41"/>
  <c r="CKC191" i="41"/>
  <c r="CKD191" i="41"/>
  <c r="CKE191" i="41"/>
  <c r="CKF191" i="41"/>
  <c r="CKG191" i="41"/>
  <c r="CKH191" i="41"/>
  <c r="CKI191" i="41"/>
  <c r="CKJ191" i="41"/>
  <c r="CKK191" i="41"/>
  <c r="CKL191" i="41"/>
  <c r="CKM191" i="41"/>
  <c r="CKN191" i="41"/>
  <c r="CKO191" i="41"/>
  <c r="CKP191" i="41"/>
  <c r="CKQ191" i="41"/>
  <c r="CKR191" i="41"/>
  <c r="CKS191" i="41"/>
  <c r="CKT191" i="41"/>
  <c r="CKU191" i="41"/>
  <c r="CKV191" i="41"/>
  <c r="CKW191" i="41"/>
  <c r="CKX191" i="41"/>
  <c r="CKY191" i="41"/>
  <c r="CKZ191" i="41"/>
  <c r="CLA191" i="41"/>
  <c r="CLB191" i="41"/>
  <c r="CLC191" i="41"/>
  <c r="CLD191" i="41"/>
  <c r="CLE191" i="41"/>
  <c r="CLF191" i="41"/>
  <c r="CLG191" i="41"/>
  <c r="CLH191" i="41"/>
  <c r="CLI191" i="41"/>
  <c r="CLJ191" i="41"/>
  <c r="CLK191" i="41"/>
  <c r="CLL191" i="41"/>
  <c r="CLM191" i="41"/>
  <c r="CLN191" i="41"/>
  <c r="CLO191" i="41"/>
  <c r="CLP191" i="41"/>
  <c r="CLQ191" i="41"/>
  <c r="CLR191" i="41"/>
  <c r="CLS191" i="41"/>
  <c r="CLT191" i="41"/>
  <c r="CLU191" i="41"/>
  <c r="CLV191" i="41"/>
  <c r="CLW191" i="41"/>
  <c r="CLX191" i="41"/>
  <c r="CLY191" i="41"/>
  <c r="CLZ191" i="41"/>
  <c r="CMA191" i="41"/>
  <c r="CMB191" i="41"/>
  <c r="CMC191" i="41"/>
  <c r="CMD191" i="41"/>
  <c r="CME191" i="41"/>
  <c r="CMF191" i="41"/>
  <c r="CMG191" i="41"/>
  <c r="CMH191" i="41"/>
  <c r="CMI191" i="41"/>
  <c r="CMJ191" i="41"/>
  <c r="CMK191" i="41"/>
  <c r="CML191" i="41"/>
  <c r="CMM191" i="41"/>
  <c r="CMN191" i="41"/>
  <c r="CMO191" i="41"/>
  <c r="CMP191" i="41"/>
  <c r="CMQ191" i="41"/>
  <c r="CMR191" i="41"/>
  <c r="CMS191" i="41"/>
  <c r="CMT191" i="41"/>
  <c r="CMU191" i="41"/>
  <c r="CMV191" i="41"/>
  <c r="CMW191" i="41"/>
  <c r="CMX191" i="41"/>
  <c r="CMY191" i="41"/>
  <c r="CMZ191" i="41"/>
  <c r="CNA191" i="41"/>
  <c r="CNB191" i="41"/>
  <c r="CNC191" i="41"/>
  <c r="CND191" i="41"/>
  <c r="CNE191" i="41"/>
  <c r="CNF191" i="41"/>
  <c r="CNG191" i="41"/>
  <c r="CNH191" i="41"/>
  <c r="CNI191" i="41"/>
  <c r="CNJ191" i="41"/>
  <c r="CNK191" i="41"/>
  <c r="CNL191" i="41"/>
  <c r="CNM191" i="41"/>
  <c r="CNN191" i="41"/>
  <c r="CNO191" i="41"/>
  <c r="CNP191" i="41"/>
  <c r="CNQ191" i="41"/>
  <c r="CNR191" i="41"/>
  <c r="CNS191" i="41"/>
  <c r="CNT191" i="41"/>
  <c r="CNU191" i="41"/>
  <c r="CNV191" i="41"/>
  <c r="CNW191" i="41"/>
  <c r="CNX191" i="41"/>
  <c r="CNY191" i="41"/>
  <c r="CNZ191" i="41"/>
  <c r="COA191" i="41"/>
  <c r="COB191" i="41"/>
  <c r="COC191" i="41"/>
  <c r="COD191" i="41"/>
  <c r="COE191" i="41"/>
  <c r="COF191" i="41"/>
  <c r="COG191" i="41"/>
  <c r="COH191" i="41"/>
  <c r="COI191" i="41"/>
  <c r="COJ191" i="41"/>
  <c r="COK191" i="41"/>
  <c r="COL191" i="41"/>
  <c r="COM191" i="41"/>
  <c r="CON191" i="41"/>
  <c r="COO191" i="41"/>
  <c r="COP191" i="41"/>
  <c r="COQ191" i="41"/>
  <c r="COR191" i="41"/>
  <c r="COS191" i="41"/>
  <c r="COT191" i="41"/>
  <c r="COU191" i="41"/>
  <c r="COV191" i="41"/>
  <c r="COW191" i="41"/>
  <c r="COX191" i="41"/>
  <c r="COY191" i="41"/>
  <c r="COZ191" i="41"/>
  <c r="CPA191" i="41"/>
  <c r="CPB191" i="41"/>
  <c r="CPC191" i="41"/>
  <c r="CPD191" i="41"/>
  <c r="CPE191" i="41"/>
  <c r="CPF191" i="41"/>
  <c r="CPG191" i="41"/>
  <c r="CPH191" i="41"/>
  <c r="CPI191" i="41"/>
  <c r="CPJ191" i="41"/>
  <c r="CPK191" i="41"/>
  <c r="CPL191" i="41"/>
  <c r="CPM191" i="41"/>
  <c r="CPN191" i="41"/>
  <c r="CPO191" i="41"/>
  <c r="CPP191" i="41"/>
  <c r="CPQ191" i="41"/>
  <c r="CPR191" i="41"/>
  <c r="CPS191" i="41"/>
  <c r="CPT191" i="41"/>
  <c r="CPU191" i="41"/>
  <c r="CPV191" i="41"/>
  <c r="CPW191" i="41"/>
  <c r="CPX191" i="41"/>
  <c r="CPY191" i="41"/>
  <c r="CPZ191" i="41"/>
  <c r="CQA191" i="41"/>
  <c r="CQB191" i="41"/>
  <c r="CQC191" i="41"/>
  <c r="CQD191" i="41"/>
  <c r="CQE191" i="41"/>
  <c r="CQF191" i="41"/>
  <c r="CQG191" i="41"/>
  <c r="CQH191" i="41"/>
  <c r="CQI191" i="41"/>
  <c r="CQJ191" i="41"/>
  <c r="CQK191" i="41"/>
  <c r="CQL191" i="41"/>
  <c r="CQM191" i="41"/>
  <c r="CQN191" i="41"/>
  <c r="CQO191" i="41"/>
  <c r="CQP191" i="41"/>
  <c r="CQQ191" i="41"/>
  <c r="CQR191" i="41"/>
  <c r="CQS191" i="41"/>
  <c r="CQT191" i="41"/>
  <c r="CQU191" i="41"/>
  <c r="CQV191" i="41"/>
  <c r="CQW191" i="41"/>
  <c r="CQX191" i="41"/>
  <c r="CQY191" i="41"/>
  <c r="CQZ191" i="41"/>
  <c r="CRA191" i="41"/>
  <c r="CRB191" i="41"/>
  <c r="CRC191" i="41"/>
  <c r="CRD191" i="41"/>
  <c r="CRE191" i="41"/>
  <c r="CRF191" i="41"/>
  <c r="CRG191" i="41"/>
  <c r="CRH191" i="41"/>
  <c r="CRI191" i="41"/>
  <c r="CRJ191" i="41"/>
  <c r="CRK191" i="41"/>
  <c r="CRL191" i="41"/>
  <c r="CRM191" i="41"/>
  <c r="CRN191" i="41"/>
  <c r="CRO191" i="41"/>
  <c r="CRP191" i="41"/>
  <c r="CRQ191" i="41"/>
  <c r="CRR191" i="41"/>
  <c r="CRS191" i="41"/>
  <c r="CRT191" i="41"/>
  <c r="CRU191" i="41"/>
  <c r="CRV191" i="41"/>
  <c r="CRW191" i="41"/>
  <c r="CRX191" i="41"/>
  <c r="CRY191" i="41"/>
  <c r="CRZ191" i="41"/>
  <c r="CSA191" i="41"/>
  <c r="CSB191" i="41"/>
  <c r="CSC191" i="41"/>
  <c r="CSD191" i="41"/>
  <c r="CSE191" i="41"/>
  <c r="CSF191" i="41"/>
  <c r="CSG191" i="41"/>
  <c r="CSH191" i="41"/>
  <c r="CSI191" i="41"/>
  <c r="CSJ191" i="41"/>
  <c r="CSK191" i="41"/>
  <c r="CSL191" i="41"/>
  <c r="CSM191" i="41"/>
  <c r="CSN191" i="41"/>
  <c r="CSO191" i="41"/>
  <c r="CSP191" i="41"/>
  <c r="CSQ191" i="41"/>
  <c r="CSR191" i="41"/>
  <c r="CSS191" i="41"/>
  <c r="CST191" i="41"/>
  <c r="CSU191" i="41"/>
  <c r="CSV191" i="41"/>
  <c r="CSW191" i="41"/>
  <c r="CSX191" i="41"/>
  <c r="CSY191" i="41"/>
  <c r="CSZ191" i="41"/>
  <c r="CTA191" i="41"/>
  <c r="CTB191" i="41"/>
  <c r="CTC191" i="41"/>
  <c r="CTD191" i="41"/>
  <c r="CTE191" i="41"/>
  <c r="CTF191" i="41"/>
  <c r="CTG191" i="41"/>
  <c r="CTH191" i="41"/>
  <c r="CTI191" i="41"/>
  <c r="CTJ191" i="41"/>
  <c r="CTK191" i="41"/>
  <c r="CTL191" i="41"/>
  <c r="CTM191" i="41"/>
  <c r="CTN191" i="41"/>
  <c r="CTO191" i="41"/>
  <c r="CTP191" i="41"/>
  <c r="CTQ191" i="41"/>
  <c r="CTR191" i="41"/>
  <c r="CTS191" i="41"/>
  <c r="CTT191" i="41"/>
  <c r="CTU191" i="41"/>
  <c r="CTV191" i="41"/>
  <c r="CTW191" i="41"/>
  <c r="CTX191" i="41"/>
  <c r="CTY191" i="41"/>
  <c r="CTZ191" i="41"/>
  <c r="CUA191" i="41"/>
  <c r="CUB191" i="41"/>
  <c r="CUC191" i="41"/>
  <c r="CUD191" i="41"/>
  <c r="CUE191" i="41"/>
  <c r="CUF191" i="41"/>
  <c r="CUG191" i="41"/>
  <c r="CUH191" i="41"/>
  <c r="CUI191" i="41"/>
  <c r="CUJ191" i="41"/>
  <c r="CUK191" i="41"/>
  <c r="CUL191" i="41"/>
  <c r="CUM191" i="41"/>
  <c r="CUN191" i="41"/>
  <c r="CUO191" i="41"/>
  <c r="CUP191" i="41"/>
  <c r="CUQ191" i="41"/>
  <c r="CUR191" i="41"/>
  <c r="CUS191" i="41"/>
  <c r="CUT191" i="41"/>
  <c r="CUU191" i="41"/>
  <c r="CUV191" i="41"/>
  <c r="CUW191" i="41"/>
  <c r="CUX191" i="41"/>
  <c r="CUY191" i="41"/>
  <c r="CUZ191" i="41"/>
  <c r="CVA191" i="41"/>
  <c r="CVB191" i="41"/>
  <c r="CVC191" i="41"/>
  <c r="CVD191" i="41"/>
  <c r="CVE191" i="41"/>
  <c r="CVF191" i="41"/>
  <c r="CVG191" i="41"/>
  <c r="CVH191" i="41"/>
  <c r="CVI191" i="41"/>
  <c r="CVJ191" i="41"/>
  <c r="CVK191" i="41"/>
  <c r="CVL191" i="41"/>
  <c r="CVM191" i="41"/>
  <c r="CVN191" i="41"/>
  <c r="CVO191" i="41"/>
  <c r="CVP191" i="41"/>
  <c r="CVQ191" i="41"/>
  <c r="CVR191" i="41"/>
  <c r="CVS191" i="41"/>
  <c r="CVT191" i="41"/>
  <c r="CVU191" i="41"/>
  <c r="CVV191" i="41"/>
  <c r="CVW191" i="41"/>
  <c r="CVX191" i="41"/>
  <c r="CVY191" i="41"/>
  <c r="CVZ191" i="41"/>
  <c r="CWA191" i="41"/>
  <c r="CWB191" i="41"/>
  <c r="CWC191" i="41"/>
  <c r="CWD191" i="41"/>
  <c r="CWE191" i="41"/>
  <c r="CWF191" i="41"/>
  <c r="CWG191" i="41"/>
  <c r="CWH191" i="41"/>
  <c r="CWI191" i="41"/>
  <c r="CWJ191" i="41"/>
  <c r="CWK191" i="41"/>
  <c r="CWL191" i="41"/>
  <c r="CWM191" i="41"/>
  <c r="CWN191" i="41"/>
  <c r="CWO191" i="41"/>
  <c r="CWP191" i="41"/>
  <c r="CWQ191" i="41"/>
  <c r="CWR191" i="41"/>
  <c r="CWS191" i="41"/>
  <c r="CWT191" i="41"/>
  <c r="CWU191" i="41"/>
  <c r="CWV191" i="41"/>
  <c r="CWW191" i="41"/>
  <c r="CWX191" i="41"/>
  <c r="CWY191" i="41"/>
  <c r="CWZ191" i="41"/>
  <c r="CXA191" i="41"/>
  <c r="CXB191" i="41"/>
  <c r="CXC191" i="41"/>
  <c r="CXD191" i="41"/>
  <c r="CXE191" i="41"/>
  <c r="CXF191" i="41"/>
  <c r="CXG191" i="41"/>
  <c r="CXH191" i="41"/>
  <c r="CXI191" i="41"/>
  <c r="CXJ191" i="41"/>
  <c r="CXK191" i="41"/>
  <c r="CXL191" i="41"/>
  <c r="CXM191" i="41"/>
  <c r="CXN191" i="41"/>
  <c r="CXO191" i="41"/>
  <c r="CXP191" i="41"/>
  <c r="CXQ191" i="41"/>
  <c r="CXR191" i="41"/>
  <c r="CXS191" i="41"/>
  <c r="CXT191" i="41"/>
  <c r="CXU191" i="41"/>
  <c r="CXV191" i="41"/>
  <c r="CXW191" i="41"/>
  <c r="CXX191" i="41"/>
  <c r="CXY191" i="41"/>
  <c r="CXZ191" i="41"/>
  <c r="CYA191" i="41"/>
  <c r="CYB191" i="41"/>
  <c r="CYC191" i="41"/>
  <c r="CYD191" i="41"/>
  <c r="CYE191" i="41"/>
  <c r="CYF191" i="41"/>
  <c r="CYG191" i="41"/>
  <c r="CYH191" i="41"/>
  <c r="CYI191" i="41"/>
  <c r="CYJ191" i="41"/>
  <c r="CYK191" i="41"/>
  <c r="CYL191" i="41"/>
  <c r="CYM191" i="41"/>
  <c r="CYN191" i="41"/>
  <c r="CYO191" i="41"/>
  <c r="CYP191" i="41"/>
  <c r="CYQ191" i="41"/>
  <c r="CYR191" i="41"/>
  <c r="CYS191" i="41"/>
  <c r="CYT191" i="41"/>
  <c r="CYU191" i="41"/>
  <c r="CYV191" i="41"/>
  <c r="CYW191" i="41"/>
  <c r="CYX191" i="41"/>
  <c r="CYY191" i="41"/>
  <c r="CYZ191" i="41"/>
  <c r="CZA191" i="41"/>
  <c r="CZB191" i="41"/>
  <c r="CZC191" i="41"/>
  <c r="CZD191" i="41"/>
  <c r="CZE191" i="41"/>
  <c r="CZF191" i="41"/>
  <c r="CZG191" i="41"/>
  <c r="CZH191" i="41"/>
  <c r="CZI191" i="41"/>
  <c r="CZJ191" i="41"/>
  <c r="CZK191" i="41"/>
  <c r="CZL191" i="41"/>
  <c r="CZM191" i="41"/>
  <c r="CZN191" i="41"/>
  <c r="CZO191" i="41"/>
  <c r="CZP191" i="41"/>
  <c r="CZQ191" i="41"/>
  <c r="CZR191" i="41"/>
  <c r="CZS191" i="41"/>
  <c r="CZT191" i="41"/>
  <c r="CZU191" i="41"/>
  <c r="CZV191" i="41"/>
  <c r="CZW191" i="41"/>
  <c r="CZX191" i="41"/>
  <c r="CZY191" i="41"/>
  <c r="CZZ191" i="41"/>
  <c r="DAA191" i="41"/>
  <c r="DAB191" i="41"/>
  <c r="DAC191" i="41"/>
  <c r="DAD191" i="41"/>
  <c r="DAE191" i="41"/>
  <c r="DAF191" i="41"/>
  <c r="DAG191" i="41"/>
  <c r="DAH191" i="41"/>
  <c r="DAI191" i="41"/>
  <c r="DAJ191" i="41"/>
  <c r="DAK191" i="41"/>
  <c r="DAL191" i="41"/>
  <c r="DAM191" i="41"/>
  <c r="DAN191" i="41"/>
  <c r="DAO191" i="41"/>
  <c r="DAP191" i="41"/>
  <c r="DAQ191" i="41"/>
  <c r="DAR191" i="41"/>
  <c r="DAS191" i="41"/>
  <c r="DAT191" i="41"/>
  <c r="DAU191" i="41"/>
  <c r="DAV191" i="41"/>
  <c r="DAW191" i="41"/>
  <c r="DAX191" i="41"/>
  <c r="DAY191" i="41"/>
  <c r="DAZ191" i="41"/>
  <c r="DBA191" i="41"/>
  <c r="DBB191" i="41"/>
  <c r="DBC191" i="41"/>
  <c r="DBD191" i="41"/>
  <c r="DBE191" i="41"/>
  <c r="DBF191" i="41"/>
  <c r="DBG191" i="41"/>
  <c r="DBH191" i="41"/>
  <c r="DBI191" i="41"/>
  <c r="DBJ191" i="41"/>
  <c r="DBK191" i="41"/>
  <c r="DBL191" i="41"/>
  <c r="DBM191" i="41"/>
  <c r="DBN191" i="41"/>
  <c r="DBO191" i="41"/>
  <c r="DBP191" i="41"/>
  <c r="DBQ191" i="41"/>
  <c r="DBR191" i="41"/>
  <c r="DBS191" i="41"/>
  <c r="DBT191" i="41"/>
  <c r="DBU191" i="41"/>
  <c r="DBV191" i="41"/>
  <c r="DBW191" i="41"/>
  <c r="DBX191" i="41"/>
  <c r="DBY191" i="41"/>
  <c r="DBZ191" i="41"/>
  <c r="DCA191" i="41"/>
  <c r="DCB191" i="41"/>
  <c r="DCC191" i="41"/>
  <c r="DCD191" i="41"/>
  <c r="DCE191" i="41"/>
  <c r="DCF191" i="41"/>
  <c r="DCG191" i="41"/>
  <c r="DCH191" i="41"/>
  <c r="DCI191" i="41"/>
  <c r="DCJ191" i="41"/>
  <c r="DCK191" i="41"/>
  <c r="DCL191" i="41"/>
  <c r="DCM191" i="41"/>
  <c r="DCN191" i="41"/>
  <c r="DCO191" i="41"/>
  <c r="DCP191" i="41"/>
  <c r="DCQ191" i="41"/>
  <c r="DCR191" i="41"/>
  <c r="DCS191" i="41"/>
  <c r="DCT191" i="41"/>
  <c r="DCU191" i="41"/>
  <c r="DCV191" i="41"/>
  <c r="DCW191" i="41"/>
  <c r="DCX191" i="41"/>
  <c r="DCY191" i="41"/>
  <c r="DCZ191" i="41"/>
  <c r="DDA191" i="41"/>
  <c r="DDB191" i="41"/>
  <c r="DDC191" i="41"/>
  <c r="DDD191" i="41"/>
  <c r="DDE191" i="41"/>
  <c r="DDF191" i="41"/>
  <c r="DDG191" i="41"/>
  <c r="DDH191" i="41"/>
  <c r="DDI191" i="41"/>
  <c r="DDJ191" i="41"/>
  <c r="DDK191" i="41"/>
  <c r="DDL191" i="41"/>
  <c r="DDM191" i="41"/>
  <c r="DDN191" i="41"/>
  <c r="DDO191" i="41"/>
  <c r="DDP191" i="41"/>
  <c r="DDQ191" i="41"/>
  <c r="DDR191" i="41"/>
  <c r="DDS191" i="41"/>
  <c r="DDT191" i="41"/>
  <c r="DDU191" i="41"/>
  <c r="DDV191" i="41"/>
  <c r="DDW191" i="41"/>
  <c r="DDX191" i="41"/>
  <c r="DDY191" i="41"/>
  <c r="DDZ191" i="41"/>
  <c r="DEA191" i="41"/>
  <c r="DEB191" i="41"/>
  <c r="DEC191" i="41"/>
  <c r="DED191" i="41"/>
  <c r="DEE191" i="41"/>
  <c r="DEF191" i="41"/>
  <c r="DEG191" i="41"/>
  <c r="DEH191" i="41"/>
  <c r="DEI191" i="41"/>
  <c r="DEJ191" i="41"/>
  <c r="DEK191" i="41"/>
  <c r="DEL191" i="41"/>
  <c r="DEM191" i="41"/>
  <c r="DEN191" i="41"/>
  <c r="DEO191" i="41"/>
  <c r="DEP191" i="41"/>
  <c r="DEQ191" i="41"/>
  <c r="DER191" i="41"/>
  <c r="DES191" i="41"/>
  <c r="DET191" i="41"/>
  <c r="DEU191" i="41"/>
  <c r="DEV191" i="41"/>
  <c r="DEW191" i="41"/>
  <c r="DEX191" i="41"/>
  <c r="DEY191" i="41"/>
  <c r="DEZ191" i="41"/>
  <c r="DFA191" i="41"/>
  <c r="DFB191" i="41"/>
  <c r="DFC191" i="41"/>
  <c r="DFD191" i="41"/>
  <c r="DFE191" i="41"/>
  <c r="DFF191" i="41"/>
  <c r="DFG191" i="41"/>
  <c r="DFH191" i="41"/>
  <c r="DFI191" i="41"/>
  <c r="DFJ191" i="41"/>
  <c r="DFK191" i="41"/>
  <c r="DFL191" i="41"/>
  <c r="DFM191" i="41"/>
  <c r="DFN191" i="41"/>
  <c r="DFO191" i="41"/>
  <c r="DFP191" i="41"/>
  <c r="DFQ191" i="41"/>
  <c r="DFR191" i="41"/>
  <c r="DFS191" i="41"/>
  <c r="DFT191" i="41"/>
  <c r="DFU191" i="41"/>
  <c r="DFV191" i="41"/>
  <c r="DFW191" i="41"/>
  <c r="DFX191" i="41"/>
  <c r="DFY191" i="41"/>
  <c r="DFZ191" i="41"/>
  <c r="DGA191" i="41"/>
  <c r="DGB191" i="41"/>
  <c r="DGC191" i="41"/>
  <c r="DGD191" i="41"/>
  <c r="DGE191" i="41"/>
  <c r="DGF191" i="41"/>
  <c r="DGG191" i="41"/>
  <c r="DGH191" i="41"/>
  <c r="DGI191" i="41"/>
  <c r="DGJ191" i="41"/>
  <c r="DGK191" i="41"/>
  <c r="DGL191" i="41"/>
  <c r="DGM191" i="41"/>
  <c r="DGN191" i="41"/>
  <c r="DGO191" i="41"/>
  <c r="DGP191" i="41"/>
  <c r="DGQ191" i="41"/>
  <c r="DGR191" i="41"/>
  <c r="DGS191" i="41"/>
  <c r="DGT191" i="41"/>
  <c r="DGU191" i="41"/>
  <c r="DGV191" i="41"/>
  <c r="DGW191" i="41"/>
  <c r="DGX191" i="41"/>
  <c r="DGY191" i="41"/>
  <c r="DGZ191" i="41"/>
  <c r="DHA191" i="41"/>
  <c r="DHB191" i="41"/>
  <c r="DHC191" i="41"/>
  <c r="DHD191" i="41"/>
  <c r="DHE191" i="41"/>
  <c r="DHF191" i="41"/>
  <c r="DHG191" i="41"/>
  <c r="DHH191" i="41"/>
  <c r="DHI191" i="41"/>
  <c r="DHJ191" i="41"/>
  <c r="DHK191" i="41"/>
  <c r="DHL191" i="41"/>
  <c r="DHM191" i="41"/>
  <c r="DHN191" i="41"/>
  <c r="DHO191" i="41"/>
  <c r="DHP191" i="41"/>
  <c r="DHQ191" i="41"/>
  <c r="DHR191" i="41"/>
  <c r="DHS191" i="41"/>
  <c r="DHT191" i="41"/>
  <c r="DHU191" i="41"/>
  <c r="DHV191" i="41"/>
  <c r="DHW191" i="41"/>
  <c r="DHX191" i="41"/>
  <c r="DHY191" i="41"/>
  <c r="DHZ191" i="41"/>
  <c r="DIA191" i="41"/>
  <c r="DIB191" i="41"/>
  <c r="DIC191" i="41"/>
  <c r="DID191" i="41"/>
  <c r="DIE191" i="41"/>
  <c r="DIF191" i="41"/>
  <c r="DIG191" i="41"/>
  <c r="DIH191" i="41"/>
  <c r="DII191" i="41"/>
  <c r="DIJ191" i="41"/>
  <c r="DIK191" i="41"/>
  <c r="DIL191" i="41"/>
  <c r="DIM191" i="41"/>
  <c r="DIN191" i="41"/>
  <c r="DIO191" i="41"/>
  <c r="DIP191" i="41"/>
  <c r="DIQ191" i="41"/>
  <c r="DIR191" i="41"/>
  <c r="DIS191" i="41"/>
  <c r="DIT191" i="41"/>
  <c r="DIU191" i="41"/>
  <c r="DIV191" i="41"/>
  <c r="DIW191" i="41"/>
  <c r="DIX191" i="41"/>
  <c r="DIY191" i="41"/>
  <c r="DIZ191" i="41"/>
  <c r="DJA191" i="41"/>
  <c r="DJB191" i="41"/>
  <c r="DJC191" i="41"/>
  <c r="DJD191" i="41"/>
  <c r="DJE191" i="41"/>
  <c r="DJF191" i="41"/>
  <c r="DJG191" i="41"/>
  <c r="DJH191" i="41"/>
  <c r="DJI191" i="41"/>
  <c r="DJJ191" i="41"/>
  <c r="DJK191" i="41"/>
  <c r="DJL191" i="41"/>
  <c r="DJM191" i="41"/>
  <c r="DJN191" i="41"/>
  <c r="DJO191" i="41"/>
  <c r="DJP191" i="41"/>
  <c r="DJQ191" i="41"/>
  <c r="DJR191" i="41"/>
  <c r="DJS191" i="41"/>
  <c r="DJT191" i="41"/>
  <c r="DJU191" i="41"/>
  <c r="DJV191" i="41"/>
  <c r="DJW191" i="41"/>
  <c r="DJX191" i="41"/>
  <c r="DJY191" i="41"/>
  <c r="DJZ191" i="41"/>
  <c r="DKA191" i="41"/>
  <c r="DKB191" i="41"/>
  <c r="DKC191" i="41"/>
  <c r="DKD191" i="41"/>
  <c r="DKE191" i="41"/>
  <c r="DKF191" i="41"/>
  <c r="DKG191" i="41"/>
  <c r="DKH191" i="41"/>
  <c r="DKI191" i="41"/>
  <c r="DKJ191" i="41"/>
  <c r="DKK191" i="41"/>
  <c r="DKL191" i="41"/>
  <c r="DKM191" i="41"/>
  <c r="DKN191" i="41"/>
  <c r="DKO191" i="41"/>
  <c r="DKP191" i="41"/>
  <c r="DKQ191" i="41"/>
  <c r="DKR191" i="41"/>
  <c r="DKS191" i="41"/>
  <c r="DKT191" i="41"/>
  <c r="DKU191" i="41"/>
  <c r="DKV191" i="41"/>
  <c r="DKW191" i="41"/>
  <c r="DKX191" i="41"/>
  <c r="DKY191" i="41"/>
  <c r="DKZ191" i="41"/>
  <c r="DLA191" i="41"/>
  <c r="DLB191" i="41"/>
  <c r="DLC191" i="41"/>
  <c r="DLD191" i="41"/>
  <c r="DLE191" i="41"/>
  <c r="DLF191" i="41"/>
  <c r="DLG191" i="41"/>
  <c r="DLH191" i="41"/>
  <c r="DLI191" i="41"/>
  <c r="DLJ191" i="41"/>
  <c r="DLK191" i="41"/>
  <c r="DLL191" i="41"/>
  <c r="DLM191" i="41"/>
  <c r="DLN191" i="41"/>
  <c r="DLO191" i="41"/>
  <c r="DLP191" i="41"/>
  <c r="DLQ191" i="41"/>
  <c r="DLR191" i="41"/>
  <c r="DLS191" i="41"/>
  <c r="DLT191" i="41"/>
  <c r="DLU191" i="41"/>
  <c r="DLV191" i="41"/>
  <c r="DLW191" i="41"/>
  <c r="DLX191" i="41"/>
  <c r="DLY191" i="41"/>
  <c r="DLZ191" i="41"/>
  <c r="DMA191" i="41"/>
  <c r="DMB191" i="41"/>
  <c r="DMC191" i="41"/>
  <c r="DMD191" i="41"/>
  <c r="DME191" i="41"/>
  <c r="DMF191" i="41"/>
  <c r="DMG191" i="41"/>
  <c r="DMH191" i="41"/>
  <c r="DMI191" i="41"/>
  <c r="DMJ191" i="41"/>
  <c r="DMK191" i="41"/>
  <c r="DML191" i="41"/>
  <c r="DMM191" i="41"/>
  <c r="DMN191" i="41"/>
  <c r="DMO191" i="41"/>
  <c r="DMP191" i="41"/>
  <c r="DMQ191" i="41"/>
  <c r="DMR191" i="41"/>
  <c r="DMS191" i="41"/>
  <c r="DMT191" i="41"/>
  <c r="DMU191" i="41"/>
  <c r="DMV191" i="41"/>
  <c r="DMW191" i="41"/>
  <c r="DMX191" i="41"/>
  <c r="DMY191" i="41"/>
  <c r="DMZ191" i="41"/>
  <c r="DNA191" i="41"/>
  <c r="DNB191" i="41"/>
  <c r="DNC191" i="41"/>
  <c r="DND191" i="41"/>
  <c r="DNE191" i="41"/>
  <c r="DNF191" i="41"/>
  <c r="DNG191" i="41"/>
  <c r="DNH191" i="41"/>
  <c r="DNI191" i="41"/>
  <c r="DNJ191" i="41"/>
  <c r="DNK191" i="41"/>
  <c r="DNL191" i="41"/>
  <c r="DNM191" i="41"/>
  <c r="DNN191" i="41"/>
  <c r="DNO191" i="41"/>
  <c r="DNP191" i="41"/>
  <c r="DNQ191" i="41"/>
  <c r="DNR191" i="41"/>
  <c r="DNS191" i="41"/>
  <c r="DNT191" i="41"/>
  <c r="DNU191" i="41"/>
  <c r="DNV191" i="41"/>
  <c r="DNW191" i="41"/>
  <c r="DNX191" i="41"/>
  <c r="DNY191" i="41"/>
  <c r="DNZ191" i="41"/>
  <c r="DOA191" i="41"/>
  <c r="DOB191" i="41"/>
  <c r="DOC191" i="41"/>
  <c r="DOD191" i="41"/>
  <c r="DOE191" i="41"/>
  <c r="DOF191" i="41"/>
  <c r="DOG191" i="41"/>
  <c r="DOH191" i="41"/>
  <c r="DOI191" i="41"/>
  <c r="DOJ191" i="41"/>
  <c r="DOK191" i="41"/>
  <c r="DOL191" i="41"/>
  <c r="DOM191" i="41"/>
  <c r="DON191" i="41"/>
  <c r="DOO191" i="41"/>
  <c r="DOP191" i="41"/>
  <c r="DOQ191" i="41"/>
  <c r="DOR191" i="41"/>
  <c r="DOS191" i="41"/>
  <c r="DOT191" i="41"/>
  <c r="DOU191" i="41"/>
  <c r="DOV191" i="41"/>
  <c r="DOW191" i="41"/>
  <c r="DOX191" i="41"/>
  <c r="DOY191" i="41"/>
  <c r="DOZ191" i="41"/>
  <c r="DPA191" i="41"/>
  <c r="DPB191" i="41"/>
  <c r="DPC191" i="41"/>
  <c r="DPD191" i="41"/>
  <c r="DPE191" i="41"/>
  <c r="DPF191" i="41"/>
  <c r="DPG191" i="41"/>
  <c r="DPH191" i="41"/>
  <c r="DPI191" i="41"/>
  <c r="DPJ191" i="41"/>
  <c r="DPK191" i="41"/>
  <c r="DPL191" i="41"/>
  <c r="DPM191" i="41"/>
  <c r="DPN191" i="41"/>
  <c r="DPO191" i="41"/>
  <c r="DPP191" i="41"/>
  <c r="DPQ191" i="41"/>
  <c r="DPR191" i="41"/>
  <c r="DPS191" i="41"/>
  <c r="DPT191" i="41"/>
  <c r="DPU191" i="41"/>
  <c r="DPV191" i="41"/>
  <c r="DPW191" i="41"/>
  <c r="DPX191" i="41"/>
  <c r="DPY191" i="41"/>
  <c r="DPZ191" i="41"/>
  <c r="DQA191" i="41"/>
  <c r="DQB191" i="41"/>
  <c r="DQC191" i="41"/>
  <c r="DQD191" i="41"/>
  <c r="DQE191" i="41"/>
  <c r="DQF191" i="41"/>
  <c r="DQG191" i="41"/>
  <c r="DQH191" i="41"/>
  <c r="DQI191" i="41"/>
  <c r="DQJ191" i="41"/>
  <c r="DQK191" i="41"/>
  <c r="DQL191" i="41"/>
  <c r="DQM191" i="41"/>
  <c r="DQN191" i="41"/>
  <c r="DQO191" i="41"/>
  <c r="DQP191" i="41"/>
  <c r="DQQ191" i="41"/>
  <c r="DQR191" i="41"/>
  <c r="DQS191" i="41"/>
  <c r="DQT191" i="41"/>
  <c r="DQU191" i="41"/>
  <c r="DQV191" i="41"/>
  <c r="DQW191" i="41"/>
  <c r="DQX191" i="41"/>
  <c r="DQY191" i="41"/>
  <c r="DQZ191" i="41"/>
  <c r="DRA191" i="41"/>
  <c r="DRB191" i="41"/>
  <c r="DRC191" i="41"/>
  <c r="DRD191" i="41"/>
  <c r="DRE191" i="41"/>
  <c r="DRF191" i="41"/>
  <c r="DRG191" i="41"/>
  <c r="DRH191" i="41"/>
  <c r="DRI191" i="41"/>
  <c r="DRJ191" i="41"/>
  <c r="DRK191" i="41"/>
  <c r="DRL191" i="41"/>
  <c r="DRM191" i="41"/>
  <c r="DRN191" i="41"/>
  <c r="DRO191" i="41"/>
  <c r="DRP191" i="41"/>
  <c r="DRQ191" i="41"/>
  <c r="DRR191" i="41"/>
  <c r="DRS191" i="41"/>
  <c r="DRT191" i="41"/>
  <c r="DRU191" i="41"/>
  <c r="DRV191" i="41"/>
  <c r="DRW191" i="41"/>
  <c r="DRX191" i="41"/>
  <c r="DRY191" i="41"/>
  <c r="DRZ191" i="41"/>
  <c r="DSA191" i="41"/>
  <c r="DSB191" i="41"/>
  <c r="DSC191" i="41"/>
  <c r="DSD191" i="41"/>
  <c r="DSE191" i="41"/>
  <c r="DSF191" i="41"/>
  <c r="DSG191" i="41"/>
  <c r="DSH191" i="41"/>
  <c r="DSI191" i="41"/>
  <c r="DSJ191" i="41"/>
  <c r="DSK191" i="41"/>
  <c r="DSL191" i="41"/>
  <c r="DSM191" i="41"/>
  <c r="DSN191" i="41"/>
  <c r="DSO191" i="41"/>
  <c r="DSP191" i="41"/>
  <c r="DSQ191" i="41"/>
  <c r="DSR191" i="41"/>
  <c r="DSS191" i="41"/>
  <c r="DST191" i="41"/>
  <c r="DSU191" i="41"/>
  <c r="DSV191" i="41"/>
  <c r="DSW191" i="41"/>
  <c r="DSX191" i="41"/>
  <c r="DSY191" i="41"/>
  <c r="DSZ191" i="41"/>
  <c r="DTA191" i="41"/>
  <c r="DTB191" i="41"/>
  <c r="DTC191" i="41"/>
  <c r="DTD191" i="41"/>
  <c r="DTE191" i="41"/>
  <c r="DTF191" i="41"/>
  <c r="DTG191" i="41"/>
  <c r="DTH191" i="41"/>
  <c r="DTI191" i="41"/>
  <c r="DTJ191" i="41"/>
  <c r="DTK191" i="41"/>
  <c r="DTL191" i="41"/>
  <c r="DTM191" i="41"/>
  <c r="DTN191" i="41"/>
  <c r="DTO191" i="41"/>
  <c r="DTP191" i="41"/>
  <c r="DTQ191" i="41"/>
  <c r="DTR191" i="41"/>
  <c r="DTS191" i="41"/>
  <c r="DTT191" i="41"/>
  <c r="DTU191" i="41"/>
  <c r="DTV191" i="41"/>
  <c r="DTW191" i="41"/>
  <c r="DTX191" i="41"/>
  <c r="DTY191" i="41"/>
  <c r="DTZ191" i="41"/>
  <c r="DUA191" i="41"/>
  <c r="DUB191" i="41"/>
  <c r="DUC191" i="41"/>
  <c r="DUD191" i="41"/>
  <c r="DUE191" i="41"/>
  <c r="DUF191" i="41"/>
  <c r="DUG191" i="41"/>
  <c r="DUH191" i="41"/>
  <c r="DUI191" i="41"/>
  <c r="DUJ191" i="41"/>
  <c r="DUK191" i="41"/>
  <c r="DUL191" i="41"/>
  <c r="DUM191" i="41"/>
  <c r="DUN191" i="41"/>
  <c r="DUO191" i="41"/>
  <c r="DUP191" i="41"/>
  <c r="DUQ191" i="41"/>
  <c r="DUR191" i="41"/>
  <c r="DUS191" i="41"/>
  <c r="DUT191" i="41"/>
  <c r="DUU191" i="41"/>
  <c r="DUV191" i="41"/>
  <c r="DUW191" i="41"/>
  <c r="DUX191" i="41"/>
  <c r="DUY191" i="41"/>
  <c r="DUZ191" i="41"/>
  <c r="DVA191" i="41"/>
  <c r="DVB191" i="41"/>
  <c r="DVC191" i="41"/>
  <c r="DVD191" i="41"/>
  <c r="DVE191" i="41"/>
  <c r="DVF191" i="41"/>
  <c r="DVG191" i="41"/>
  <c r="DVH191" i="41"/>
  <c r="DVI191" i="41"/>
  <c r="DVJ191" i="41"/>
  <c r="DVK191" i="41"/>
  <c r="DVL191" i="41"/>
  <c r="DVM191" i="41"/>
  <c r="DVN191" i="41"/>
  <c r="DVO191" i="41"/>
  <c r="DVP191" i="41"/>
  <c r="DVQ191" i="41"/>
  <c r="DVR191" i="41"/>
  <c r="DVS191" i="41"/>
  <c r="DVT191" i="41"/>
  <c r="DVU191" i="41"/>
  <c r="DVV191" i="41"/>
  <c r="DVW191" i="41"/>
  <c r="DVX191" i="41"/>
  <c r="DVY191" i="41"/>
  <c r="DVZ191" i="41"/>
  <c r="DWA191" i="41"/>
  <c r="DWB191" i="41"/>
  <c r="DWC191" i="41"/>
  <c r="DWD191" i="41"/>
  <c r="DWE191" i="41"/>
  <c r="DWF191" i="41"/>
  <c r="DWG191" i="41"/>
  <c r="DWH191" i="41"/>
  <c r="DWI191" i="41"/>
  <c r="DWJ191" i="41"/>
  <c r="DWK191" i="41"/>
  <c r="DWL191" i="41"/>
  <c r="DWM191" i="41"/>
  <c r="DWN191" i="41"/>
  <c r="DWO191" i="41"/>
  <c r="DWP191" i="41"/>
  <c r="DWQ191" i="41"/>
  <c r="DWR191" i="41"/>
  <c r="DWS191" i="41"/>
  <c r="DWT191" i="41"/>
  <c r="DWU191" i="41"/>
  <c r="DWV191" i="41"/>
  <c r="DWW191" i="41"/>
  <c r="DWX191" i="41"/>
  <c r="DWY191" i="41"/>
  <c r="DWZ191" i="41"/>
  <c r="DXA191" i="41"/>
  <c r="DXB191" i="41"/>
  <c r="DXC191" i="41"/>
  <c r="DXD191" i="41"/>
  <c r="DXE191" i="41"/>
  <c r="DXF191" i="41"/>
  <c r="DXG191" i="41"/>
  <c r="DXH191" i="41"/>
  <c r="DXI191" i="41"/>
  <c r="DXJ191" i="41"/>
  <c r="DXK191" i="41"/>
  <c r="DXL191" i="41"/>
  <c r="DXM191" i="41"/>
  <c r="DXN191" i="41"/>
  <c r="DXO191" i="41"/>
  <c r="DXP191" i="41"/>
  <c r="DXQ191" i="41"/>
  <c r="DXR191" i="41"/>
  <c r="DXS191" i="41"/>
  <c r="DXT191" i="41"/>
  <c r="DXU191" i="41"/>
  <c r="DXV191" i="41"/>
  <c r="DXW191" i="41"/>
  <c r="DXX191" i="41"/>
  <c r="DXY191" i="41"/>
  <c r="DXZ191" i="41"/>
  <c r="DYA191" i="41"/>
  <c r="DYB191" i="41"/>
  <c r="DYC191" i="41"/>
  <c r="DYD191" i="41"/>
  <c r="DYE191" i="41"/>
  <c r="DYF191" i="41"/>
  <c r="DYG191" i="41"/>
  <c r="DYH191" i="41"/>
  <c r="DYI191" i="41"/>
  <c r="DYJ191" i="41"/>
  <c r="DYK191" i="41"/>
  <c r="DYL191" i="41"/>
  <c r="DYM191" i="41"/>
  <c r="DYN191" i="41"/>
  <c r="DYO191" i="41"/>
  <c r="DYP191" i="41"/>
  <c r="DYQ191" i="41"/>
  <c r="DYR191" i="41"/>
  <c r="DYS191" i="41"/>
  <c r="DYT191" i="41"/>
  <c r="DYU191" i="41"/>
  <c r="DYV191" i="41"/>
  <c r="DYW191" i="41"/>
  <c r="DYX191" i="41"/>
  <c r="DYY191" i="41"/>
  <c r="DYZ191" i="41"/>
  <c r="DZA191" i="41"/>
  <c r="DZB191" i="41"/>
  <c r="DZC191" i="41"/>
  <c r="DZD191" i="41"/>
  <c r="DZE191" i="41"/>
  <c r="DZF191" i="41"/>
  <c r="DZG191" i="41"/>
  <c r="DZH191" i="41"/>
  <c r="DZI191" i="41"/>
  <c r="DZJ191" i="41"/>
  <c r="DZK191" i="41"/>
  <c r="DZL191" i="41"/>
  <c r="DZM191" i="41"/>
  <c r="DZN191" i="41"/>
  <c r="DZO191" i="41"/>
  <c r="DZP191" i="41"/>
  <c r="DZQ191" i="41"/>
  <c r="DZR191" i="41"/>
  <c r="DZS191" i="41"/>
  <c r="DZT191" i="41"/>
  <c r="DZU191" i="41"/>
  <c r="DZV191" i="41"/>
  <c r="DZW191" i="41"/>
  <c r="DZX191" i="41"/>
  <c r="DZY191" i="41"/>
  <c r="DZZ191" i="41"/>
  <c r="EAA191" i="41"/>
  <c r="EAB191" i="41"/>
  <c r="EAC191" i="41"/>
  <c r="EAD191" i="41"/>
  <c r="EAE191" i="41"/>
  <c r="EAF191" i="41"/>
  <c r="EAG191" i="41"/>
  <c r="EAH191" i="41"/>
  <c r="EAI191" i="41"/>
  <c r="EAJ191" i="41"/>
  <c r="EAK191" i="41"/>
  <c r="EAL191" i="41"/>
  <c r="EAM191" i="41"/>
  <c r="EAN191" i="41"/>
  <c r="EAO191" i="41"/>
  <c r="EAP191" i="41"/>
  <c r="EAQ191" i="41"/>
  <c r="EAR191" i="41"/>
  <c r="EAS191" i="41"/>
  <c r="EAT191" i="41"/>
  <c r="EAU191" i="41"/>
  <c r="EAV191" i="41"/>
  <c r="EAW191" i="41"/>
  <c r="EAX191" i="41"/>
  <c r="EAY191" i="41"/>
  <c r="EAZ191" i="41"/>
  <c r="EBA191" i="41"/>
  <c r="EBB191" i="41"/>
  <c r="EBC191" i="41"/>
  <c r="EBD191" i="41"/>
  <c r="EBE191" i="41"/>
  <c r="EBF191" i="41"/>
  <c r="EBG191" i="41"/>
  <c r="EBH191" i="41"/>
  <c r="EBI191" i="41"/>
  <c r="EBJ191" i="41"/>
  <c r="EBK191" i="41"/>
  <c r="EBL191" i="41"/>
  <c r="EBM191" i="41"/>
  <c r="EBN191" i="41"/>
  <c r="EBO191" i="41"/>
  <c r="EBP191" i="41"/>
  <c r="EBQ191" i="41"/>
  <c r="EBR191" i="41"/>
  <c r="EBS191" i="41"/>
  <c r="EBT191" i="41"/>
  <c r="EBU191" i="41"/>
  <c r="EBV191" i="41"/>
  <c r="EBW191" i="41"/>
  <c r="EBX191" i="41"/>
  <c r="EBY191" i="41"/>
  <c r="EBZ191" i="41"/>
  <c r="ECA191" i="41"/>
  <c r="ECB191" i="41"/>
  <c r="ECC191" i="41"/>
  <c r="ECD191" i="41"/>
  <c r="ECE191" i="41"/>
  <c r="ECF191" i="41"/>
  <c r="ECG191" i="41"/>
  <c r="ECH191" i="41"/>
  <c r="ECI191" i="41"/>
  <c r="ECJ191" i="41"/>
  <c r="ECK191" i="41"/>
  <c r="ECL191" i="41"/>
  <c r="ECM191" i="41"/>
  <c r="ECN191" i="41"/>
  <c r="ECO191" i="41"/>
  <c r="ECP191" i="41"/>
  <c r="ECQ191" i="41"/>
  <c r="ECR191" i="41"/>
  <c r="ECS191" i="41"/>
  <c r="ECT191" i="41"/>
  <c r="ECU191" i="41"/>
  <c r="ECV191" i="41"/>
  <c r="ECW191" i="41"/>
  <c r="ECX191" i="41"/>
  <c r="ECY191" i="41"/>
  <c r="ECZ191" i="41"/>
  <c r="EDA191" i="41"/>
  <c r="EDB191" i="41"/>
  <c r="EDC191" i="41"/>
  <c r="EDD191" i="41"/>
  <c r="EDE191" i="41"/>
  <c r="EDF191" i="41"/>
  <c r="EDG191" i="41"/>
  <c r="EDH191" i="41"/>
  <c r="EDI191" i="41"/>
  <c r="EDJ191" i="41"/>
  <c r="EDK191" i="41"/>
  <c r="EDL191" i="41"/>
  <c r="EDM191" i="41"/>
  <c r="EDN191" i="41"/>
  <c r="EDO191" i="41"/>
  <c r="EDP191" i="41"/>
  <c r="EDQ191" i="41"/>
  <c r="EDR191" i="41"/>
  <c r="EDS191" i="41"/>
  <c r="EDT191" i="41"/>
  <c r="EDU191" i="41"/>
  <c r="EDV191" i="41"/>
  <c r="EDW191" i="41"/>
  <c r="EDX191" i="41"/>
  <c r="EDY191" i="41"/>
  <c r="EDZ191" i="41"/>
  <c r="EEA191" i="41"/>
  <c r="EEB191" i="41"/>
  <c r="EEC191" i="41"/>
  <c r="EED191" i="41"/>
  <c r="EEE191" i="41"/>
  <c r="EEF191" i="41"/>
  <c r="EEG191" i="41"/>
  <c r="EEH191" i="41"/>
  <c r="EEI191" i="41"/>
  <c r="EEJ191" i="41"/>
  <c r="EEK191" i="41"/>
  <c r="EEL191" i="41"/>
  <c r="EEM191" i="41"/>
  <c r="EEN191" i="41"/>
  <c r="EEO191" i="41"/>
  <c r="EEP191" i="41"/>
  <c r="EEQ191" i="41"/>
  <c r="EER191" i="41"/>
  <c r="EES191" i="41"/>
  <c r="EET191" i="41"/>
  <c r="EEU191" i="41"/>
  <c r="EEV191" i="41"/>
  <c r="EEW191" i="41"/>
  <c r="EEX191" i="41"/>
  <c r="EEY191" i="41"/>
  <c r="EEZ191" i="41"/>
  <c r="EFA191" i="41"/>
  <c r="EFB191" i="41"/>
  <c r="EFC191" i="41"/>
  <c r="EFD191" i="41"/>
  <c r="EFE191" i="41"/>
  <c r="EFF191" i="41"/>
  <c r="EFG191" i="41"/>
  <c r="EFH191" i="41"/>
  <c r="EFI191" i="41"/>
  <c r="EFJ191" i="41"/>
  <c r="EFK191" i="41"/>
  <c r="EFL191" i="41"/>
  <c r="EFM191" i="41"/>
  <c r="EFN191" i="41"/>
  <c r="EFO191" i="41"/>
  <c r="EFP191" i="41"/>
  <c r="EFQ191" i="41"/>
  <c r="EFR191" i="41"/>
  <c r="EFS191" i="41"/>
  <c r="EFT191" i="41"/>
  <c r="EFU191" i="41"/>
  <c r="EFV191" i="41"/>
  <c r="EFW191" i="41"/>
  <c r="EFX191" i="41"/>
  <c r="EFY191" i="41"/>
  <c r="EFZ191" i="41"/>
  <c r="EGA191" i="41"/>
  <c r="EGB191" i="41"/>
  <c r="EGC191" i="41"/>
  <c r="EGD191" i="41"/>
  <c r="EGE191" i="41"/>
  <c r="EGF191" i="41"/>
  <c r="EGG191" i="41"/>
  <c r="EGH191" i="41"/>
  <c r="EGI191" i="41"/>
  <c r="EGJ191" i="41"/>
  <c r="EGK191" i="41"/>
  <c r="EGL191" i="41"/>
  <c r="EGM191" i="41"/>
  <c r="EGN191" i="41"/>
  <c r="EGO191" i="41"/>
  <c r="EGP191" i="41"/>
  <c r="EGQ191" i="41"/>
  <c r="EGR191" i="41"/>
  <c r="EGS191" i="41"/>
  <c r="EGT191" i="41"/>
  <c r="EGU191" i="41"/>
  <c r="EGV191" i="41"/>
  <c r="EGW191" i="41"/>
  <c r="EGX191" i="41"/>
  <c r="EGY191" i="41"/>
  <c r="EGZ191" i="41"/>
  <c r="EHA191" i="41"/>
  <c r="EHB191" i="41"/>
  <c r="EHC191" i="41"/>
  <c r="EHD191" i="41"/>
  <c r="EHE191" i="41"/>
  <c r="EHF191" i="41"/>
  <c r="EHG191" i="41"/>
  <c r="EHH191" i="41"/>
  <c r="EHI191" i="41"/>
  <c r="EHJ191" i="41"/>
  <c r="EHK191" i="41"/>
  <c r="EHL191" i="41"/>
  <c r="EHM191" i="41"/>
  <c r="EHN191" i="41"/>
  <c r="EHO191" i="41"/>
  <c r="EHP191" i="41"/>
  <c r="EHQ191" i="41"/>
  <c r="EHR191" i="41"/>
  <c r="EHS191" i="41"/>
  <c r="EHT191" i="41"/>
  <c r="EHU191" i="41"/>
  <c r="EHV191" i="41"/>
  <c r="EHW191" i="41"/>
  <c r="EHX191" i="41"/>
  <c r="EHY191" i="41"/>
  <c r="EHZ191" i="41"/>
  <c r="EIA191" i="41"/>
  <c r="EIB191" i="41"/>
  <c r="EIC191" i="41"/>
  <c r="EID191" i="41"/>
  <c r="EIE191" i="41"/>
  <c r="EIF191" i="41"/>
  <c r="EIG191" i="41"/>
  <c r="EIH191" i="41"/>
  <c r="EII191" i="41"/>
  <c r="EIJ191" i="41"/>
  <c r="EIK191" i="41"/>
  <c r="EIL191" i="41"/>
  <c r="EIM191" i="41"/>
  <c r="EIN191" i="41"/>
  <c r="EIO191" i="41"/>
  <c r="EIP191" i="41"/>
  <c r="EIQ191" i="41"/>
  <c r="EIR191" i="41"/>
  <c r="EIS191" i="41"/>
  <c r="EIT191" i="41"/>
  <c r="EIU191" i="41"/>
  <c r="EIV191" i="41"/>
  <c r="EIW191" i="41"/>
  <c r="EIX191" i="41"/>
  <c r="EIY191" i="41"/>
  <c r="EIZ191" i="41"/>
  <c r="EJA191" i="41"/>
  <c r="EJB191" i="41"/>
  <c r="EJC191" i="41"/>
  <c r="EJD191" i="41"/>
  <c r="EJE191" i="41"/>
  <c r="EJF191" i="41"/>
  <c r="EJG191" i="41"/>
  <c r="EJH191" i="41"/>
  <c r="EJI191" i="41"/>
  <c r="EJJ191" i="41"/>
  <c r="EJK191" i="41"/>
  <c r="EJL191" i="41"/>
  <c r="EJM191" i="41"/>
  <c r="EJN191" i="41"/>
  <c r="EJO191" i="41"/>
  <c r="EJP191" i="41"/>
  <c r="EJQ191" i="41"/>
  <c r="EJR191" i="41"/>
  <c r="EJS191" i="41"/>
  <c r="EJT191" i="41"/>
  <c r="EJU191" i="41"/>
  <c r="EJV191" i="41"/>
  <c r="EJW191" i="41"/>
  <c r="EJX191" i="41"/>
  <c r="EJY191" i="41"/>
  <c r="EJZ191" i="41"/>
  <c r="EKA191" i="41"/>
  <c r="EKB191" i="41"/>
  <c r="EKC191" i="41"/>
  <c r="EKD191" i="41"/>
  <c r="EKE191" i="41"/>
  <c r="EKF191" i="41"/>
  <c r="EKG191" i="41"/>
  <c r="EKH191" i="41"/>
  <c r="EKI191" i="41"/>
  <c r="EKJ191" i="41"/>
  <c r="EKK191" i="41"/>
  <c r="EKL191" i="41"/>
  <c r="EKM191" i="41"/>
  <c r="EKN191" i="41"/>
  <c r="EKO191" i="41"/>
  <c r="EKP191" i="41"/>
  <c r="EKQ191" i="41"/>
  <c r="EKR191" i="41"/>
  <c r="EKS191" i="41"/>
  <c r="EKT191" i="41"/>
  <c r="EKU191" i="41"/>
  <c r="EKV191" i="41"/>
  <c r="EKW191" i="41"/>
  <c r="EKX191" i="41"/>
  <c r="EKY191" i="41"/>
  <c r="EKZ191" i="41"/>
  <c r="ELA191" i="41"/>
  <c r="ELB191" i="41"/>
  <c r="ELC191" i="41"/>
  <c r="ELD191" i="41"/>
  <c r="ELE191" i="41"/>
  <c r="ELF191" i="41"/>
  <c r="ELG191" i="41"/>
  <c r="ELH191" i="41"/>
  <c r="ELI191" i="41"/>
  <c r="ELJ191" i="41"/>
  <c r="ELK191" i="41"/>
  <c r="ELL191" i="41"/>
  <c r="ELM191" i="41"/>
  <c r="ELN191" i="41"/>
  <c r="ELO191" i="41"/>
  <c r="ELP191" i="41"/>
  <c r="ELQ191" i="41"/>
  <c r="ELR191" i="41"/>
  <c r="ELS191" i="41"/>
  <c r="ELT191" i="41"/>
  <c r="ELU191" i="41"/>
  <c r="ELV191" i="41"/>
  <c r="ELW191" i="41"/>
  <c r="ELX191" i="41"/>
  <c r="ELY191" i="41"/>
  <c r="ELZ191" i="41"/>
  <c r="EMA191" i="41"/>
  <c r="EMB191" i="41"/>
  <c r="EMC191" i="41"/>
  <c r="EMD191" i="41"/>
  <c r="EME191" i="41"/>
  <c r="EMF191" i="41"/>
  <c r="EMG191" i="41"/>
  <c r="EMH191" i="41"/>
  <c r="EMI191" i="41"/>
  <c r="EMJ191" i="41"/>
  <c r="EMK191" i="41"/>
  <c r="EML191" i="41"/>
  <c r="EMM191" i="41"/>
  <c r="EMN191" i="41"/>
  <c r="EMO191" i="41"/>
  <c r="EMP191" i="41"/>
  <c r="EMQ191" i="41"/>
  <c r="EMR191" i="41"/>
  <c r="EMS191" i="41"/>
  <c r="EMT191" i="41"/>
  <c r="EMU191" i="41"/>
  <c r="EMV191" i="41"/>
  <c r="EMW191" i="41"/>
  <c r="EMX191" i="41"/>
  <c r="EMY191" i="41"/>
  <c r="EMZ191" i="41"/>
  <c r="ENA191" i="41"/>
  <c r="ENB191" i="41"/>
  <c r="ENC191" i="41"/>
  <c r="END191" i="41"/>
  <c r="ENE191" i="41"/>
  <c r="ENF191" i="41"/>
  <c r="ENG191" i="41"/>
  <c r="ENH191" i="41"/>
  <c r="ENI191" i="41"/>
  <c r="ENJ191" i="41"/>
  <c r="ENK191" i="41"/>
  <c r="ENL191" i="41"/>
  <c r="ENM191" i="41"/>
  <c r="ENN191" i="41"/>
  <c r="ENO191" i="41"/>
  <c r="ENP191" i="41"/>
  <c r="ENQ191" i="41"/>
  <c r="ENR191" i="41"/>
  <c r="ENS191" i="41"/>
  <c r="ENT191" i="41"/>
  <c r="ENU191" i="41"/>
  <c r="ENV191" i="41"/>
  <c r="ENW191" i="41"/>
  <c r="ENX191" i="41"/>
  <c r="ENY191" i="41"/>
  <c r="ENZ191" i="41"/>
  <c r="EOA191" i="41"/>
  <c r="EOB191" i="41"/>
  <c r="EOC191" i="41"/>
  <c r="EOD191" i="41"/>
  <c r="EOE191" i="41"/>
  <c r="EOF191" i="41"/>
  <c r="EOG191" i="41"/>
  <c r="EOH191" i="41"/>
  <c r="EOI191" i="41"/>
  <c r="EOJ191" i="41"/>
  <c r="EOK191" i="41"/>
  <c r="EOL191" i="41"/>
  <c r="EOM191" i="41"/>
  <c r="EON191" i="41"/>
  <c r="EOO191" i="41"/>
  <c r="EOP191" i="41"/>
  <c r="EOQ191" i="41"/>
  <c r="EOR191" i="41"/>
  <c r="EOS191" i="41"/>
  <c r="EOT191" i="41"/>
  <c r="EOU191" i="41"/>
  <c r="EOV191" i="41"/>
  <c r="EOW191" i="41"/>
  <c r="EOX191" i="41"/>
  <c r="EOY191" i="41"/>
  <c r="EOZ191" i="41"/>
  <c r="EPA191" i="41"/>
  <c r="EPB191" i="41"/>
  <c r="EPC191" i="41"/>
  <c r="EPD191" i="41"/>
  <c r="EPE191" i="41"/>
  <c r="EPF191" i="41"/>
  <c r="EPG191" i="41"/>
  <c r="EPH191" i="41"/>
  <c r="EPI191" i="41"/>
  <c r="EPJ191" i="41"/>
  <c r="EPK191" i="41"/>
  <c r="EPL191" i="41"/>
  <c r="EPM191" i="41"/>
  <c r="EPN191" i="41"/>
  <c r="EPO191" i="41"/>
  <c r="EPP191" i="41"/>
  <c r="EPQ191" i="41"/>
  <c r="EPR191" i="41"/>
  <c r="EPS191" i="41"/>
  <c r="EPT191" i="41"/>
  <c r="EPU191" i="41"/>
  <c r="EPV191" i="41"/>
  <c r="EPW191" i="41"/>
  <c r="EPX191" i="41"/>
  <c r="EPY191" i="41"/>
  <c r="EPZ191" i="41"/>
  <c r="EQA191" i="41"/>
  <c r="EQB191" i="41"/>
  <c r="EQC191" i="41"/>
  <c r="EQD191" i="41"/>
  <c r="EQE191" i="41"/>
  <c r="EQF191" i="41"/>
  <c r="EQG191" i="41"/>
  <c r="EQH191" i="41"/>
  <c r="EQI191" i="41"/>
  <c r="EQJ191" i="41"/>
  <c r="EQK191" i="41"/>
  <c r="EQL191" i="41"/>
  <c r="EQM191" i="41"/>
  <c r="EQN191" i="41"/>
  <c r="EQO191" i="41"/>
  <c r="EQP191" i="41"/>
  <c r="EQQ191" i="41"/>
  <c r="EQR191" i="41"/>
  <c r="EQS191" i="41"/>
  <c r="EQT191" i="41"/>
  <c r="EQU191" i="41"/>
  <c r="EQV191" i="41"/>
  <c r="EQW191" i="41"/>
  <c r="EQX191" i="41"/>
  <c r="EQY191" i="41"/>
  <c r="EQZ191" i="41"/>
  <c r="ERA191" i="41"/>
  <c r="ERB191" i="41"/>
  <c r="ERC191" i="41"/>
  <c r="ERD191" i="41"/>
  <c r="ERE191" i="41"/>
  <c r="ERF191" i="41"/>
  <c r="ERG191" i="41"/>
  <c r="ERH191" i="41"/>
  <c r="ERI191" i="41"/>
  <c r="ERJ191" i="41"/>
  <c r="ERK191" i="41"/>
  <c r="ERL191" i="41"/>
  <c r="ERM191" i="41"/>
  <c r="ERN191" i="41"/>
  <c r="ERO191" i="41"/>
  <c r="ERP191" i="41"/>
  <c r="ERQ191" i="41"/>
  <c r="ERR191" i="41"/>
  <c r="ERS191" i="41"/>
  <c r="ERT191" i="41"/>
  <c r="ERU191" i="41"/>
  <c r="ERV191" i="41"/>
  <c r="ERW191" i="41"/>
  <c r="ERX191" i="41"/>
  <c r="ERY191" i="41"/>
  <c r="ERZ191" i="41"/>
  <c r="ESA191" i="41"/>
  <c r="ESB191" i="41"/>
  <c r="ESC191" i="41"/>
  <c r="ESD191" i="41"/>
  <c r="ESE191" i="41"/>
  <c r="ESF191" i="41"/>
  <c r="ESG191" i="41"/>
  <c r="ESH191" i="41"/>
  <c r="ESI191" i="41"/>
  <c r="ESJ191" i="41"/>
  <c r="ESK191" i="41"/>
  <c r="ESL191" i="41"/>
  <c r="ESM191" i="41"/>
  <c r="ESN191" i="41"/>
  <c r="ESO191" i="41"/>
  <c r="ESP191" i="41"/>
  <c r="ESQ191" i="41"/>
  <c r="ESR191" i="41"/>
  <c r="ESS191" i="41"/>
  <c r="EST191" i="41"/>
  <c r="ESU191" i="41"/>
  <c r="ESV191" i="41"/>
  <c r="ESW191" i="41"/>
  <c r="ESX191" i="41"/>
  <c r="ESY191" i="41"/>
  <c r="ESZ191" i="41"/>
  <c r="ETA191" i="41"/>
  <c r="ETB191" i="41"/>
  <c r="ETC191" i="41"/>
  <c r="ETD191" i="41"/>
  <c r="ETE191" i="41"/>
  <c r="ETF191" i="41"/>
  <c r="ETG191" i="41"/>
  <c r="ETH191" i="41"/>
  <c r="ETI191" i="41"/>
  <c r="ETJ191" i="41"/>
  <c r="ETK191" i="41"/>
  <c r="ETL191" i="41"/>
  <c r="ETM191" i="41"/>
  <c r="ETN191" i="41"/>
  <c r="ETO191" i="41"/>
  <c r="ETP191" i="41"/>
  <c r="ETQ191" i="41"/>
  <c r="ETR191" i="41"/>
  <c r="ETS191" i="41"/>
  <c r="ETT191" i="41"/>
  <c r="ETU191" i="41"/>
  <c r="ETV191" i="41"/>
  <c r="ETW191" i="41"/>
  <c r="ETX191" i="41"/>
  <c r="ETY191" i="41"/>
  <c r="ETZ191" i="41"/>
  <c r="EUA191" i="41"/>
  <c r="EUB191" i="41"/>
  <c r="EUC191" i="41"/>
  <c r="EUD191" i="41"/>
  <c r="EUE191" i="41"/>
  <c r="EUF191" i="41"/>
  <c r="EUG191" i="41"/>
  <c r="EUH191" i="41"/>
  <c r="EUI191" i="41"/>
  <c r="EUJ191" i="41"/>
  <c r="EUK191" i="41"/>
  <c r="EUL191" i="41"/>
  <c r="EUM191" i="41"/>
  <c r="EUN191" i="41"/>
  <c r="EUO191" i="41"/>
  <c r="EUP191" i="41"/>
  <c r="EUQ191" i="41"/>
  <c r="EUR191" i="41"/>
  <c r="EUS191" i="41"/>
  <c r="EUT191" i="41"/>
  <c r="EUU191" i="41"/>
  <c r="EUV191" i="41"/>
  <c r="EUW191" i="41"/>
  <c r="EUX191" i="41"/>
  <c r="EUY191" i="41"/>
  <c r="EUZ191" i="41"/>
  <c r="EVA191" i="41"/>
  <c r="EVB191" i="41"/>
  <c r="EVC191" i="41"/>
  <c r="EVD191" i="41"/>
  <c r="EVE191" i="41"/>
  <c r="EVF191" i="41"/>
  <c r="EVG191" i="41"/>
  <c r="EVH191" i="41"/>
  <c r="EVI191" i="41"/>
  <c r="EVJ191" i="41"/>
  <c r="EVK191" i="41"/>
  <c r="EVL191" i="41"/>
  <c r="EVM191" i="41"/>
  <c r="EVN191" i="41"/>
  <c r="EVO191" i="41"/>
  <c r="EVP191" i="41"/>
  <c r="EVQ191" i="41"/>
  <c r="EVR191" i="41"/>
  <c r="EVS191" i="41"/>
  <c r="EVT191" i="41"/>
  <c r="EVU191" i="41"/>
  <c r="EVV191" i="41"/>
  <c r="EVW191" i="41"/>
  <c r="EVX191" i="41"/>
  <c r="EVY191" i="41"/>
  <c r="EVZ191" i="41"/>
  <c r="EWA191" i="41"/>
  <c r="EWB191" i="41"/>
  <c r="EWC191" i="41"/>
  <c r="EWD191" i="41"/>
  <c r="EWE191" i="41"/>
  <c r="EWF191" i="41"/>
  <c r="EWG191" i="41"/>
  <c r="EWH191" i="41"/>
  <c r="EWI191" i="41"/>
  <c r="EWJ191" i="41"/>
  <c r="EWK191" i="41"/>
  <c r="EWL191" i="41"/>
  <c r="EWM191" i="41"/>
  <c r="EWN191" i="41"/>
  <c r="EWO191" i="41"/>
  <c r="EWP191" i="41"/>
  <c r="EWQ191" i="41"/>
  <c r="EWR191" i="41"/>
  <c r="EWS191" i="41"/>
  <c r="EWT191" i="41"/>
  <c r="EWU191" i="41"/>
  <c r="EWV191" i="41"/>
  <c r="EWW191" i="41"/>
  <c r="EWX191" i="41"/>
  <c r="EWY191" i="41"/>
  <c r="EWZ191" i="41"/>
  <c r="EXA191" i="41"/>
  <c r="EXB191" i="41"/>
  <c r="EXC191" i="41"/>
  <c r="EXD191" i="41"/>
  <c r="EXE191" i="41"/>
  <c r="EXF191" i="41"/>
  <c r="EXG191" i="41"/>
  <c r="EXH191" i="41"/>
  <c r="EXI191" i="41"/>
  <c r="EXJ191" i="41"/>
  <c r="EXK191" i="41"/>
  <c r="EXL191" i="41"/>
  <c r="EXM191" i="41"/>
  <c r="EXN191" i="41"/>
  <c r="EXO191" i="41"/>
  <c r="EXP191" i="41"/>
  <c r="EXQ191" i="41"/>
  <c r="EXR191" i="41"/>
  <c r="EXS191" i="41"/>
  <c r="EXT191" i="41"/>
  <c r="EXU191" i="41"/>
  <c r="EXV191" i="41"/>
  <c r="EXW191" i="41"/>
  <c r="EXX191" i="41"/>
  <c r="EXY191" i="41"/>
  <c r="EXZ191" i="41"/>
  <c r="EYA191" i="41"/>
  <c r="EYB191" i="41"/>
  <c r="EYC191" i="41"/>
  <c r="EYD191" i="41"/>
  <c r="EYE191" i="41"/>
  <c r="EYF191" i="41"/>
  <c r="EYG191" i="41"/>
  <c r="EYH191" i="41"/>
  <c r="EYI191" i="41"/>
  <c r="EYJ191" i="41"/>
  <c r="EYK191" i="41"/>
  <c r="EYL191" i="41"/>
  <c r="EYM191" i="41"/>
  <c r="EYN191" i="41"/>
  <c r="EYO191" i="41"/>
  <c r="EYP191" i="41"/>
  <c r="EYQ191" i="41"/>
  <c r="EYR191" i="41"/>
  <c r="EYS191" i="41"/>
  <c r="EYT191" i="41"/>
  <c r="EYU191" i="41"/>
  <c r="EYV191" i="41"/>
  <c r="EYW191" i="41"/>
  <c r="EYX191" i="41"/>
  <c r="EYY191" i="41"/>
  <c r="EYZ191" i="41"/>
  <c r="EZA191" i="41"/>
  <c r="EZB191" i="41"/>
  <c r="EZC191" i="41"/>
  <c r="EZD191" i="41"/>
  <c r="EZE191" i="41"/>
  <c r="EZF191" i="41"/>
  <c r="EZG191" i="41"/>
  <c r="EZH191" i="41"/>
  <c r="EZI191" i="41"/>
  <c r="EZJ191" i="41"/>
  <c r="EZK191" i="41"/>
  <c r="EZL191" i="41"/>
  <c r="EZM191" i="41"/>
  <c r="EZN191" i="41"/>
  <c r="EZO191" i="41"/>
  <c r="EZP191" i="41"/>
  <c r="EZQ191" i="41"/>
  <c r="EZR191" i="41"/>
  <c r="EZS191" i="41"/>
  <c r="EZT191" i="41"/>
  <c r="EZU191" i="41"/>
  <c r="EZV191" i="41"/>
  <c r="EZW191" i="41"/>
  <c r="EZX191" i="41"/>
  <c r="EZY191" i="41"/>
  <c r="EZZ191" i="41"/>
  <c r="FAA191" i="41"/>
  <c r="FAB191" i="41"/>
  <c r="FAC191" i="41"/>
  <c r="FAD191" i="41"/>
  <c r="FAE191" i="41"/>
  <c r="FAF191" i="41"/>
  <c r="FAG191" i="41"/>
  <c r="FAH191" i="41"/>
  <c r="FAI191" i="41"/>
  <c r="FAJ191" i="41"/>
  <c r="FAK191" i="41"/>
  <c r="FAL191" i="41"/>
  <c r="FAM191" i="41"/>
  <c r="FAN191" i="41"/>
  <c r="FAO191" i="41"/>
  <c r="FAP191" i="41"/>
  <c r="FAQ191" i="41"/>
  <c r="FAR191" i="41"/>
  <c r="FAS191" i="41"/>
  <c r="FAT191" i="41"/>
  <c r="FAU191" i="41"/>
  <c r="FAV191" i="41"/>
  <c r="FAW191" i="41"/>
  <c r="FAX191" i="41"/>
  <c r="FAY191" i="41"/>
  <c r="FAZ191" i="41"/>
  <c r="FBA191" i="41"/>
  <c r="FBB191" i="41"/>
  <c r="FBC191" i="41"/>
  <c r="FBD191" i="41"/>
  <c r="FBE191" i="41"/>
  <c r="FBF191" i="41"/>
  <c r="FBG191" i="41"/>
  <c r="FBH191" i="41"/>
  <c r="FBI191" i="41"/>
  <c r="FBJ191" i="41"/>
  <c r="FBK191" i="41"/>
  <c r="FBL191" i="41"/>
  <c r="FBM191" i="41"/>
  <c r="FBN191" i="41"/>
  <c r="FBO191" i="41"/>
  <c r="FBP191" i="41"/>
  <c r="FBQ191" i="41"/>
  <c r="FBR191" i="41"/>
  <c r="FBS191" i="41"/>
  <c r="FBT191" i="41"/>
  <c r="FBU191" i="41"/>
  <c r="FBV191" i="41"/>
  <c r="FBW191" i="41"/>
  <c r="FBX191" i="41"/>
  <c r="FBY191" i="41"/>
  <c r="FBZ191" i="41"/>
  <c r="FCA191" i="41"/>
  <c r="FCB191" i="41"/>
  <c r="FCC191" i="41"/>
  <c r="FCD191" i="41"/>
  <c r="FCE191" i="41"/>
  <c r="FCF191" i="41"/>
  <c r="FCG191" i="41"/>
  <c r="FCH191" i="41"/>
  <c r="FCI191" i="41"/>
  <c r="FCJ191" i="41"/>
  <c r="FCK191" i="41"/>
  <c r="FCL191" i="41"/>
  <c r="FCM191" i="41"/>
  <c r="FCN191" i="41"/>
  <c r="FCO191" i="41"/>
  <c r="FCP191" i="41"/>
  <c r="FCQ191" i="41"/>
  <c r="FCR191" i="41"/>
  <c r="FCS191" i="41"/>
  <c r="FCT191" i="41"/>
  <c r="FCU191" i="41"/>
  <c r="FCV191" i="41"/>
  <c r="FCW191" i="41"/>
  <c r="FCX191" i="41"/>
  <c r="FCY191" i="41"/>
  <c r="FCZ191" i="41"/>
  <c r="FDA191" i="41"/>
  <c r="FDB191" i="41"/>
  <c r="FDC191" i="41"/>
  <c r="FDD191" i="41"/>
  <c r="FDE191" i="41"/>
  <c r="FDF191" i="41"/>
  <c r="FDG191" i="41"/>
  <c r="FDH191" i="41"/>
  <c r="FDI191" i="41"/>
  <c r="FDJ191" i="41"/>
  <c r="FDK191" i="41"/>
  <c r="FDL191" i="41"/>
  <c r="FDM191" i="41"/>
  <c r="FDN191" i="41"/>
  <c r="FDO191" i="41"/>
  <c r="FDP191" i="41"/>
  <c r="FDQ191" i="41"/>
  <c r="FDR191" i="41"/>
  <c r="FDS191" i="41"/>
  <c r="FDT191" i="41"/>
  <c r="FDU191" i="41"/>
  <c r="FDV191" i="41"/>
  <c r="FDW191" i="41"/>
  <c r="FDX191" i="41"/>
  <c r="FDY191" i="41"/>
  <c r="FDZ191" i="41"/>
  <c r="FEA191" i="41"/>
  <c r="FEB191" i="41"/>
  <c r="FEC191" i="41"/>
  <c r="FED191" i="41"/>
  <c r="FEE191" i="41"/>
  <c r="FEF191" i="41"/>
  <c r="FEG191" i="41"/>
  <c r="FEH191" i="41"/>
  <c r="FEI191" i="41"/>
  <c r="FEJ191" i="41"/>
  <c r="FEK191" i="41"/>
  <c r="FEL191" i="41"/>
  <c r="FEM191" i="41"/>
  <c r="FEN191" i="41"/>
  <c r="FEO191" i="41"/>
  <c r="FEP191" i="41"/>
  <c r="FEQ191" i="41"/>
  <c r="FER191" i="41"/>
  <c r="FES191" i="41"/>
  <c r="FET191" i="41"/>
  <c r="FEU191" i="41"/>
  <c r="FEV191" i="41"/>
  <c r="FEW191" i="41"/>
  <c r="FEX191" i="41"/>
  <c r="FEY191" i="41"/>
  <c r="FEZ191" i="41"/>
  <c r="FFA191" i="41"/>
  <c r="FFB191" i="41"/>
  <c r="FFC191" i="41"/>
  <c r="FFD191" i="41"/>
  <c r="FFE191" i="41"/>
  <c r="FFF191" i="41"/>
  <c r="FFG191" i="41"/>
  <c r="FFH191" i="41"/>
  <c r="FFI191" i="41"/>
  <c r="FFJ191" i="41"/>
  <c r="FFK191" i="41"/>
  <c r="FFL191" i="41"/>
  <c r="FFM191" i="41"/>
  <c r="FFN191" i="41"/>
  <c r="FFO191" i="41"/>
  <c r="FFP191" i="41"/>
  <c r="FFQ191" i="41"/>
  <c r="FFR191" i="41"/>
  <c r="FFS191" i="41"/>
  <c r="FFT191" i="41"/>
  <c r="FFU191" i="41"/>
  <c r="FFV191" i="41"/>
  <c r="FFW191" i="41"/>
  <c r="FFX191" i="41"/>
  <c r="FFY191" i="41"/>
  <c r="FFZ191" i="41"/>
  <c r="FGA191" i="41"/>
  <c r="FGB191" i="41"/>
  <c r="FGC191" i="41"/>
  <c r="FGD191" i="41"/>
  <c r="FGE191" i="41"/>
  <c r="FGF191" i="41"/>
  <c r="FGG191" i="41"/>
  <c r="FGH191" i="41"/>
  <c r="FGI191" i="41"/>
  <c r="FGJ191" i="41"/>
  <c r="FGK191" i="41"/>
  <c r="FGL191" i="41"/>
  <c r="FGM191" i="41"/>
  <c r="FGN191" i="41"/>
  <c r="FGO191" i="41"/>
  <c r="FGP191" i="41"/>
  <c r="FGQ191" i="41"/>
  <c r="FGR191" i="41"/>
  <c r="FGS191" i="41"/>
  <c r="FGT191" i="41"/>
  <c r="FGU191" i="41"/>
  <c r="FGV191" i="41"/>
  <c r="FGW191" i="41"/>
  <c r="FGX191" i="41"/>
  <c r="FGY191" i="41"/>
  <c r="FGZ191" i="41"/>
  <c r="FHA191" i="41"/>
  <c r="FHB191" i="41"/>
  <c r="FHC191" i="41"/>
  <c r="FHD191" i="41"/>
  <c r="FHE191" i="41"/>
  <c r="FHF191" i="41"/>
  <c r="FHG191" i="41"/>
  <c r="FHH191" i="41"/>
  <c r="FHI191" i="41"/>
  <c r="FHJ191" i="41"/>
  <c r="FHK191" i="41"/>
  <c r="FHL191" i="41"/>
  <c r="FHM191" i="41"/>
  <c r="FHN191" i="41"/>
  <c r="FHO191" i="41"/>
  <c r="FHP191" i="41"/>
  <c r="FHQ191" i="41"/>
  <c r="FHR191" i="41"/>
  <c r="FHS191" i="41"/>
  <c r="FHT191" i="41"/>
  <c r="FHU191" i="41"/>
  <c r="FHV191" i="41"/>
  <c r="FHW191" i="41"/>
  <c r="FHX191" i="41"/>
  <c r="FHY191" i="41"/>
  <c r="FHZ191" i="41"/>
  <c r="FIA191" i="41"/>
  <c r="FIB191" i="41"/>
  <c r="FIC191" i="41"/>
  <c r="FID191" i="41"/>
  <c r="FIE191" i="41"/>
  <c r="FIF191" i="41"/>
  <c r="FIG191" i="41"/>
  <c r="FIH191" i="41"/>
  <c r="FII191" i="41"/>
  <c r="FIJ191" i="41"/>
  <c r="FIK191" i="41"/>
  <c r="FIL191" i="41"/>
  <c r="FIM191" i="41"/>
  <c r="FIN191" i="41"/>
  <c r="FIO191" i="41"/>
  <c r="FIP191" i="41"/>
  <c r="FIQ191" i="41"/>
  <c r="FIR191" i="41"/>
  <c r="FIS191" i="41"/>
  <c r="FIT191" i="41"/>
  <c r="FIU191" i="41"/>
  <c r="FIV191" i="41"/>
  <c r="FIW191" i="41"/>
  <c r="FIX191" i="41"/>
  <c r="FIY191" i="41"/>
  <c r="FIZ191" i="41"/>
  <c r="FJA191" i="41"/>
  <c r="FJB191" i="41"/>
  <c r="FJC191" i="41"/>
  <c r="FJD191" i="41"/>
  <c r="FJE191" i="41"/>
  <c r="FJF191" i="41"/>
  <c r="FJG191" i="41"/>
  <c r="FJH191" i="41"/>
  <c r="FJI191" i="41"/>
  <c r="FJJ191" i="41"/>
  <c r="FJK191" i="41"/>
  <c r="FJL191" i="41"/>
  <c r="FJM191" i="41"/>
  <c r="FJN191" i="41"/>
  <c r="FJO191" i="41"/>
  <c r="FJP191" i="41"/>
  <c r="FJQ191" i="41"/>
  <c r="FJR191" i="41"/>
  <c r="FJS191" i="41"/>
  <c r="FJT191" i="41"/>
  <c r="FJU191" i="41"/>
  <c r="FJV191" i="41"/>
  <c r="FJW191" i="41"/>
  <c r="FJX191" i="41"/>
  <c r="FJY191" i="41"/>
  <c r="FJZ191" i="41"/>
  <c r="FKA191" i="41"/>
  <c r="FKB191" i="41"/>
  <c r="FKC191" i="41"/>
  <c r="FKD191" i="41"/>
  <c r="FKE191" i="41"/>
  <c r="FKF191" i="41"/>
  <c r="FKG191" i="41"/>
  <c r="FKH191" i="41"/>
  <c r="FKI191" i="41"/>
  <c r="FKJ191" i="41"/>
  <c r="FKK191" i="41"/>
  <c r="FKL191" i="41"/>
  <c r="FKM191" i="41"/>
  <c r="FKN191" i="41"/>
  <c r="FKO191" i="41"/>
  <c r="FKP191" i="41"/>
  <c r="FKQ191" i="41"/>
  <c r="FKR191" i="41"/>
  <c r="FKS191" i="41"/>
  <c r="FKT191" i="41"/>
  <c r="FKU191" i="41"/>
  <c r="FKV191" i="41"/>
  <c r="FKW191" i="41"/>
  <c r="FKX191" i="41"/>
  <c r="FKY191" i="41"/>
  <c r="FKZ191" i="41"/>
  <c r="FLA191" i="41"/>
  <c r="FLB191" i="41"/>
  <c r="FLC191" i="41"/>
  <c r="FLD191" i="41"/>
  <c r="FLE191" i="41"/>
  <c r="FLF191" i="41"/>
  <c r="FLG191" i="41"/>
  <c r="FLH191" i="41"/>
  <c r="FLI191" i="41"/>
  <c r="FLJ191" i="41"/>
  <c r="FLK191" i="41"/>
  <c r="FLL191" i="41"/>
  <c r="FLM191" i="41"/>
  <c r="FLN191" i="41"/>
  <c r="FLO191" i="41"/>
  <c r="FLP191" i="41"/>
  <c r="FLQ191" i="41"/>
  <c r="FLR191" i="41"/>
  <c r="FLS191" i="41"/>
  <c r="FLT191" i="41"/>
  <c r="FLU191" i="41"/>
  <c r="FLV191" i="41"/>
  <c r="FLW191" i="41"/>
  <c r="FLX191" i="41"/>
  <c r="FLY191" i="41"/>
  <c r="FLZ191" i="41"/>
  <c r="FMA191" i="41"/>
  <c r="FMB191" i="41"/>
  <c r="FMC191" i="41"/>
  <c r="FMD191" i="41"/>
  <c r="FME191" i="41"/>
  <c r="FMF191" i="41"/>
  <c r="FMG191" i="41"/>
  <c r="FMH191" i="41"/>
  <c r="FMI191" i="41"/>
  <c r="FMJ191" i="41"/>
  <c r="FMK191" i="41"/>
  <c r="FML191" i="41"/>
  <c r="FMM191" i="41"/>
  <c r="FMN191" i="41"/>
  <c r="FMO191" i="41"/>
  <c r="FMP191" i="41"/>
  <c r="FMQ191" i="41"/>
  <c r="FMR191" i="41"/>
  <c r="FMS191" i="41"/>
  <c r="FMT191" i="41"/>
  <c r="FMU191" i="41"/>
  <c r="FMV191" i="41"/>
  <c r="FMW191" i="41"/>
  <c r="FMX191" i="41"/>
  <c r="FMY191" i="41"/>
  <c r="FMZ191" i="41"/>
  <c r="FNA191" i="41"/>
  <c r="FNB191" i="41"/>
  <c r="FNC191" i="41"/>
  <c r="FND191" i="41"/>
  <c r="FNE191" i="41"/>
  <c r="FNF191" i="41"/>
  <c r="FNG191" i="41"/>
  <c r="FNH191" i="41"/>
  <c r="FNI191" i="41"/>
  <c r="FNJ191" i="41"/>
  <c r="FNK191" i="41"/>
  <c r="FNL191" i="41"/>
  <c r="FNM191" i="41"/>
  <c r="FNN191" i="41"/>
  <c r="FNO191" i="41"/>
  <c r="FNP191" i="41"/>
  <c r="FNQ191" i="41"/>
  <c r="FNR191" i="41"/>
  <c r="FNS191" i="41"/>
  <c r="FNT191" i="41"/>
  <c r="FNU191" i="41"/>
  <c r="FNV191" i="41"/>
  <c r="FNW191" i="41"/>
  <c r="FNX191" i="41"/>
  <c r="FNY191" i="41"/>
  <c r="FNZ191" i="41"/>
  <c r="FOA191" i="41"/>
  <c r="FOB191" i="41"/>
  <c r="FOC191" i="41"/>
  <c r="FOD191" i="41"/>
  <c r="FOE191" i="41"/>
  <c r="FOF191" i="41"/>
  <c r="FOG191" i="41"/>
  <c r="FOH191" i="41"/>
  <c r="FOI191" i="41"/>
  <c r="FOJ191" i="41"/>
  <c r="FOK191" i="41"/>
  <c r="FOL191" i="41"/>
  <c r="FOM191" i="41"/>
  <c r="FON191" i="41"/>
  <c r="FOO191" i="41"/>
  <c r="FOP191" i="41"/>
  <c r="FOQ191" i="41"/>
  <c r="FOR191" i="41"/>
  <c r="FOS191" i="41"/>
  <c r="FOT191" i="41"/>
  <c r="FOU191" i="41"/>
  <c r="FOV191" i="41"/>
  <c r="FOW191" i="41"/>
  <c r="FOX191" i="41"/>
  <c r="FOY191" i="41"/>
  <c r="FOZ191" i="41"/>
  <c r="FPA191" i="41"/>
  <c r="FPB191" i="41"/>
  <c r="FPC191" i="41"/>
  <c r="FPD191" i="41"/>
  <c r="FPE191" i="41"/>
  <c r="FPF191" i="41"/>
  <c r="FPG191" i="41"/>
  <c r="FPH191" i="41"/>
  <c r="FPI191" i="41"/>
  <c r="FPJ191" i="41"/>
  <c r="FPK191" i="41"/>
  <c r="FPL191" i="41"/>
  <c r="FPM191" i="41"/>
  <c r="FPN191" i="41"/>
  <c r="FPO191" i="41"/>
  <c r="FPP191" i="41"/>
  <c r="FPQ191" i="41"/>
  <c r="FPR191" i="41"/>
  <c r="FPS191" i="41"/>
  <c r="FPT191" i="41"/>
  <c r="FPU191" i="41"/>
  <c r="FPV191" i="41"/>
  <c r="FPW191" i="41"/>
  <c r="FPX191" i="41"/>
  <c r="FPY191" i="41"/>
  <c r="FPZ191" i="41"/>
  <c r="FQA191" i="41"/>
  <c r="FQB191" i="41"/>
  <c r="FQC191" i="41"/>
  <c r="FQD191" i="41"/>
  <c r="FQE191" i="41"/>
  <c r="FQF191" i="41"/>
  <c r="FQG191" i="41"/>
  <c r="FQH191" i="41"/>
  <c r="FQI191" i="41"/>
  <c r="FQJ191" i="41"/>
  <c r="FQK191" i="41"/>
  <c r="FQL191" i="41"/>
  <c r="FQM191" i="41"/>
  <c r="FQN191" i="41"/>
  <c r="FQO191" i="41"/>
  <c r="FQP191" i="41"/>
  <c r="FQQ191" i="41"/>
  <c r="FQR191" i="41"/>
  <c r="FQS191" i="41"/>
  <c r="FQT191" i="41"/>
  <c r="FQU191" i="41"/>
  <c r="FQV191" i="41"/>
  <c r="FQW191" i="41"/>
  <c r="FQX191" i="41"/>
  <c r="FQY191" i="41"/>
  <c r="FQZ191" i="41"/>
  <c r="FRA191" i="41"/>
  <c r="FRB191" i="41"/>
  <c r="FRC191" i="41"/>
  <c r="FRD191" i="41"/>
  <c r="FRE191" i="41"/>
  <c r="FRF191" i="41"/>
  <c r="FRG191" i="41"/>
  <c r="FRH191" i="41"/>
  <c r="FRI191" i="41"/>
  <c r="FRJ191" i="41"/>
  <c r="FRK191" i="41"/>
  <c r="FRL191" i="41"/>
  <c r="FRM191" i="41"/>
  <c r="FRN191" i="41"/>
  <c r="FRO191" i="41"/>
  <c r="FRP191" i="41"/>
  <c r="FRQ191" i="41"/>
  <c r="FRR191" i="41"/>
  <c r="FRS191" i="41"/>
  <c r="FRT191" i="41"/>
  <c r="FRU191" i="41"/>
  <c r="FRV191" i="41"/>
  <c r="FRW191" i="41"/>
  <c r="FRX191" i="41"/>
  <c r="FRY191" i="41"/>
  <c r="FRZ191" i="41"/>
  <c r="FSA191" i="41"/>
  <c r="FSB191" i="41"/>
  <c r="FSC191" i="41"/>
  <c r="FSD191" i="41"/>
  <c r="FSE191" i="41"/>
  <c r="FSF191" i="41"/>
  <c r="FSG191" i="41"/>
  <c r="FSH191" i="41"/>
  <c r="FSI191" i="41"/>
  <c r="FSJ191" i="41"/>
  <c r="FSK191" i="41"/>
  <c r="FSL191" i="41"/>
  <c r="FSM191" i="41"/>
  <c r="FSN191" i="41"/>
  <c r="FSO191" i="41"/>
  <c r="FSP191" i="41"/>
  <c r="FSQ191" i="41"/>
  <c r="FSR191" i="41"/>
  <c r="FSS191" i="41"/>
  <c r="FST191" i="41"/>
  <c r="FSU191" i="41"/>
  <c r="FSV191" i="41"/>
  <c r="FSW191" i="41"/>
  <c r="FSX191" i="41"/>
  <c r="FSY191" i="41"/>
  <c r="FSZ191" i="41"/>
  <c r="FTA191" i="41"/>
  <c r="FTB191" i="41"/>
  <c r="FTC191" i="41"/>
  <c r="FTD191" i="41"/>
  <c r="FTE191" i="41"/>
  <c r="FTF191" i="41"/>
  <c r="FTG191" i="41"/>
  <c r="FTH191" i="41"/>
  <c r="FTI191" i="41"/>
  <c r="FTJ191" i="41"/>
  <c r="FTK191" i="41"/>
  <c r="FTL191" i="41"/>
  <c r="FTM191" i="41"/>
  <c r="FTN191" i="41"/>
  <c r="FTO191" i="41"/>
  <c r="FTP191" i="41"/>
  <c r="FTQ191" i="41"/>
  <c r="FTR191" i="41"/>
  <c r="FTS191" i="41"/>
  <c r="FTT191" i="41"/>
  <c r="FTU191" i="41"/>
  <c r="FTV191" i="41"/>
  <c r="FTW191" i="41"/>
  <c r="FTX191" i="41"/>
  <c r="FTY191" i="41"/>
  <c r="FTZ191" i="41"/>
  <c r="FUA191" i="41"/>
  <c r="FUB191" i="41"/>
  <c r="FUC191" i="41"/>
  <c r="FUD191" i="41"/>
  <c r="FUE191" i="41"/>
  <c r="FUF191" i="41"/>
  <c r="FUG191" i="41"/>
  <c r="FUH191" i="41"/>
  <c r="FUI191" i="41"/>
  <c r="FUJ191" i="41"/>
  <c r="FUK191" i="41"/>
  <c r="FUL191" i="41"/>
  <c r="FUM191" i="41"/>
  <c r="FUN191" i="41"/>
  <c r="FUO191" i="41"/>
  <c r="FUP191" i="41"/>
  <c r="FUQ191" i="41"/>
  <c r="FUR191" i="41"/>
  <c r="FUS191" i="41"/>
  <c r="FUT191" i="41"/>
  <c r="FUU191" i="41"/>
  <c r="FUV191" i="41"/>
  <c r="FUW191" i="41"/>
  <c r="FUX191" i="41"/>
  <c r="FUY191" i="41"/>
  <c r="FUZ191" i="41"/>
  <c r="FVA191" i="41"/>
  <c r="FVB191" i="41"/>
  <c r="FVC191" i="41"/>
  <c r="FVD191" i="41"/>
  <c r="FVE191" i="41"/>
  <c r="FVF191" i="41"/>
  <c r="FVG191" i="41"/>
  <c r="FVH191" i="41"/>
  <c r="FVI191" i="41"/>
  <c r="FVJ191" i="41"/>
  <c r="FVK191" i="41"/>
  <c r="FVL191" i="41"/>
  <c r="FVM191" i="41"/>
  <c r="FVN191" i="41"/>
  <c r="FVO191" i="41"/>
  <c r="FVP191" i="41"/>
  <c r="FVQ191" i="41"/>
  <c r="FVR191" i="41"/>
  <c r="FVS191" i="41"/>
  <c r="FVT191" i="41"/>
  <c r="FVU191" i="41"/>
  <c r="FVV191" i="41"/>
  <c r="FVW191" i="41"/>
  <c r="FVX191" i="41"/>
  <c r="FVY191" i="41"/>
  <c r="FVZ191" i="41"/>
  <c r="FWA191" i="41"/>
  <c r="FWB191" i="41"/>
  <c r="FWC191" i="41"/>
  <c r="FWD191" i="41"/>
  <c r="FWE191" i="41"/>
  <c r="FWF191" i="41"/>
  <c r="FWG191" i="41"/>
  <c r="FWH191" i="41"/>
  <c r="FWI191" i="41"/>
  <c r="FWJ191" i="41"/>
  <c r="FWK191" i="41"/>
  <c r="FWL191" i="41"/>
  <c r="FWM191" i="41"/>
  <c r="FWN191" i="41"/>
  <c r="FWO191" i="41"/>
  <c r="FWP191" i="41"/>
  <c r="FWQ191" i="41"/>
  <c r="FWR191" i="41"/>
  <c r="FWS191" i="41"/>
  <c r="FWT191" i="41"/>
  <c r="FWU191" i="41"/>
  <c r="FWV191" i="41"/>
  <c r="FWW191" i="41"/>
  <c r="FWX191" i="41"/>
  <c r="FWY191" i="41"/>
  <c r="FWZ191" i="41"/>
  <c r="FXA191" i="41"/>
  <c r="FXB191" i="41"/>
  <c r="FXC191" i="41"/>
  <c r="FXD191" i="41"/>
  <c r="FXE191" i="41"/>
  <c r="FXF191" i="41"/>
  <c r="FXG191" i="41"/>
  <c r="FXH191" i="41"/>
  <c r="FXI191" i="41"/>
  <c r="FXJ191" i="41"/>
  <c r="FXK191" i="41"/>
  <c r="FXL191" i="41"/>
  <c r="FXM191" i="41"/>
  <c r="FXN191" i="41"/>
  <c r="FXO191" i="41"/>
  <c r="FXP191" i="41"/>
  <c r="FXQ191" i="41"/>
  <c r="FXR191" i="41"/>
  <c r="FXS191" i="41"/>
  <c r="FXT191" i="41"/>
  <c r="FXU191" i="41"/>
  <c r="FXV191" i="41"/>
  <c r="FXW191" i="41"/>
  <c r="FXX191" i="41"/>
  <c r="FXY191" i="41"/>
  <c r="FXZ191" i="41"/>
  <c r="FYA191" i="41"/>
  <c r="FYB191" i="41"/>
  <c r="FYC191" i="41"/>
  <c r="FYD191" i="41"/>
  <c r="FYE191" i="41"/>
  <c r="FYF191" i="41"/>
  <c r="FYG191" i="41"/>
  <c r="FYH191" i="41"/>
  <c r="FYI191" i="41"/>
  <c r="FYJ191" i="41"/>
  <c r="FYK191" i="41"/>
  <c r="FYL191" i="41"/>
  <c r="FYM191" i="41"/>
  <c r="FYN191" i="41"/>
  <c r="FYO191" i="41"/>
  <c r="FYP191" i="41"/>
  <c r="FYQ191" i="41"/>
  <c r="FYR191" i="41"/>
  <c r="FYS191" i="41"/>
  <c r="FYT191" i="41"/>
  <c r="FYU191" i="41"/>
  <c r="FYV191" i="41"/>
  <c r="FYW191" i="41"/>
  <c r="FYX191" i="41"/>
  <c r="FYY191" i="41"/>
  <c r="FYZ191" i="41"/>
  <c r="FZA191" i="41"/>
  <c r="FZB191" i="41"/>
  <c r="FZC191" i="41"/>
  <c r="FZD191" i="41"/>
  <c r="FZE191" i="41"/>
  <c r="FZF191" i="41"/>
  <c r="FZG191" i="41"/>
  <c r="FZH191" i="41"/>
  <c r="FZI191" i="41"/>
  <c r="FZJ191" i="41"/>
  <c r="FZK191" i="41"/>
  <c r="FZL191" i="41"/>
  <c r="FZM191" i="41"/>
  <c r="FZN191" i="41"/>
  <c r="FZO191" i="41"/>
  <c r="FZP191" i="41"/>
  <c r="FZQ191" i="41"/>
  <c r="FZR191" i="41"/>
  <c r="FZS191" i="41"/>
  <c r="FZT191" i="41"/>
  <c r="FZU191" i="41"/>
  <c r="FZV191" i="41"/>
  <c r="FZW191" i="41"/>
  <c r="FZX191" i="41"/>
  <c r="FZY191" i="41"/>
  <c r="FZZ191" i="41"/>
  <c r="GAA191" i="41"/>
  <c r="GAB191" i="41"/>
  <c r="GAC191" i="41"/>
  <c r="GAD191" i="41"/>
  <c r="GAE191" i="41"/>
  <c r="GAF191" i="41"/>
  <c r="GAG191" i="41"/>
  <c r="GAH191" i="41"/>
  <c r="GAI191" i="41"/>
  <c r="GAJ191" i="41"/>
  <c r="GAK191" i="41"/>
  <c r="GAL191" i="41"/>
  <c r="GAM191" i="41"/>
  <c r="GAN191" i="41"/>
  <c r="GAO191" i="41"/>
  <c r="GAP191" i="41"/>
  <c r="GAQ191" i="41"/>
  <c r="GAR191" i="41"/>
  <c r="GAS191" i="41"/>
  <c r="GAT191" i="41"/>
  <c r="GAU191" i="41"/>
  <c r="GAV191" i="41"/>
  <c r="GAW191" i="41"/>
  <c r="GAX191" i="41"/>
  <c r="GAY191" i="41"/>
  <c r="GAZ191" i="41"/>
  <c r="GBA191" i="41"/>
  <c r="GBB191" i="41"/>
  <c r="GBC191" i="41"/>
  <c r="GBD191" i="41"/>
  <c r="GBE191" i="41"/>
  <c r="GBF191" i="41"/>
  <c r="GBG191" i="41"/>
  <c r="GBH191" i="41"/>
  <c r="GBI191" i="41"/>
  <c r="GBJ191" i="41"/>
  <c r="GBK191" i="41"/>
  <c r="GBL191" i="41"/>
  <c r="GBM191" i="41"/>
  <c r="GBN191" i="41"/>
  <c r="GBO191" i="41"/>
  <c r="GBP191" i="41"/>
  <c r="GBQ191" i="41"/>
  <c r="GBR191" i="41"/>
  <c r="GBS191" i="41"/>
  <c r="GBT191" i="41"/>
  <c r="GBU191" i="41"/>
  <c r="GBV191" i="41"/>
  <c r="GBW191" i="41"/>
  <c r="GBX191" i="41"/>
  <c r="GBY191" i="41"/>
  <c r="GBZ191" i="41"/>
  <c r="GCA191" i="41"/>
  <c r="GCB191" i="41"/>
  <c r="GCC191" i="41"/>
  <c r="GCD191" i="41"/>
  <c r="GCE191" i="41"/>
  <c r="GCF191" i="41"/>
  <c r="GCG191" i="41"/>
  <c r="GCH191" i="41"/>
  <c r="GCI191" i="41"/>
  <c r="GCJ191" i="41"/>
  <c r="GCK191" i="41"/>
  <c r="GCL191" i="41"/>
  <c r="GCM191" i="41"/>
  <c r="GCN191" i="41"/>
  <c r="GCO191" i="41"/>
  <c r="GCP191" i="41"/>
  <c r="GCQ191" i="41"/>
  <c r="GCR191" i="41"/>
  <c r="GCS191" i="41"/>
  <c r="GCT191" i="41"/>
  <c r="GCU191" i="41"/>
  <c r="GCV191" i="41"/>
  <c r="GCW191" i="41"/>
  <c r="GCX191" i="41"/>
  <c r="GCY191" i="41"/>
  <c r="GCZ191" i="41"/>
  <c r="GDA191" i="41"/>
  <c r="GDB191" i="41"/>
  <c r="GDC191" i="41"/>
  <c r="GDD191" i="41"/>
  <c r="GDE191" i="41"/>
  <c r="GDF191" i="41"/>
  <c r="GDG191" i="41"/>
  <c r="GDH191" i="41"/>
  <c r="GDI191" i="41"/>
  <c r="GDJ191" i="41"/>
  <c r="GDK191" i="41"/>
  <c r="GDL191" i="41"/>
  <c r="GDM191" i="41"/>
  <c r="GDN191" i="41"/>
  <c r="GDO191" i="41"/>
  <c r="GDP191" i="41"/>
  <c r="GDQ191" i="41"/>
  <c r="GDR191" i="41"/>
  <c r="GDS191" i="41"/>
  <c r="GDT191" i="41"/>
  <c r="GDU191" i="41"/>
  <c r="GDV191" i="41"/>
  <c r="GDW191" i="41"/>
  <c r="GDX191" i="41"/>
  <c r="GDY191" i="41"/>
  <c r="GDZ191" i="41"/>
  <c r="GEA191" i="41"/>
  <c r="GEB191" i="41"/>
  <c r="GEC191" i="41"/>
  <c r="GED191" i="41"/>
  <c r="GEE191" i="41"/>
  <c r="GEF191" i="41"/>
  <c r="GEG191" i="41"/>
  <c r="GEH191" i="41"/>
  <c r="GEI191" i="41"/>
  <c r="GEJ191" i="41"/>
  <c r="GEK191" i="41"/>
  <c r="GEL191" i="41"/>
  <c r="GEM191" i="41"/>
  <c r="GEN191" i="41"/>
  <c r="GEO191" i="41"/>
  <c r="GEP191" i="41"/>
  <c r="GEQ191" i="41"/>
  <c r="GER191" i="41"/>
  <c r="GES191" i="41"/>
  <c r="GET191" i="41"/>
  <c r="GEU191" i="41"/>
  <c r="GEV191" i="41"/>
  <c r="GEW191" i="41"/>
  <c r="GEX191" i="41"/>
  <c r="GEY191" i="41"/>
  <c r="GEZ191" i="41"/>
  <c r="GFA191" i="41"/>
  <c r="GFB191" i="41"/>
  <c r="GFC191" i="41"/>
  <c r="GFD191" i="41"/>
  <c r="GFE191" i="41"/>
  <c r="GFF191" i="41"/>
  <c r="GFG191" i="41"/>
  <c r="GFH191" i="41"/>
  <c r="GFI191" i="41"/>
  <c r="GFJ191" i="41"/>
  <c r="GFK191" i="41"/>
  <c r="GFL191" i="41"/>
  <c r="GFM191" i="41"/>
  <c r="GFN191" i="41"/>
  <c r="GFO191" i="41"/>
  <c r="GFP191" i="41"/>
  <c r="GFQ191" i="41"/>
  <c r="GFR191" i="41"/>
  <c r="GFS191" i="41"/>
  <c r="GFT191" i="41"/>
  <c r="GFU191" i="41"/>
  <c r="GFV191" i="41"/>
  <c r="GFW191" i="41"/>
  <c r="GFX191" i="41"/>
  <c r="GFY191" i="41"/>
  <c r="GFZ191" i="41"/>
  <c r="GGA191" i="41"/>
  <c r="GGB191" i="41"/>
  <c r="GGC191" i="41"/>
  <c r="GGD191" i="41"/>
  <c r="GGE191" i="41"/>
  <c r="GGF191" i="41"/>
  <c r="GGG191" i="41"/>
  <c r="GGH191" i="41"/>
  <c r="GGI191" i="41"/>
  <c r="GGJ191" i="41"/>
  <c r="GGK191" i="41"/>
  <c r="GGL191" i="41"/>
  <c r="GGM191" i="41"/>
  <c r="GGN191" i="41"/>
  <c r="GGO191" i="41"/>
  <c r="GGP191" i="41"/>
  <c r="GGQ191" i="41"/>
  <c r="GGR191" i="41"/>
  <c r="GGS191" i="41"/>
  <c r="GGT191" i="41"/>
  <c r="GGU191" i="41"/>
  <c r="GGV191" i="41"/>
  <c r="GGW191" i="41"/>
  <c r="GGX191" i="41"/>
  <c r="GGY191" i="41"/>
  <c r="GGZ191" i="41"/>
  <c r="GHA191" i="41"/>
  <c r="GHB191" i="41"/>
  <c r="GHC191" i="41"/>
  <c r="GHD191" i="41"/>
  <c r="GHE191" i="41"/>
  <c r="GHF191" i="41"/>
  <c r="GHG191" i="41"/>
  <c r="GHH191" i="41"/>
  <c r="GHI191" i="41"/>
  <c r="GHJ191" i="41"/>
  <c r="GHK191" i="41"/>
  <c r="GHL191" i="41"/>
  <c r="GHM191" i="41"/>
  <c r="GHN191" i="41"/>
  <c r="GHO191" i="41"/>
  <c r="GHP191" i="41"/>
  <c r="GHQ191" i="41"/>
  <c r="GHR191" i="41"/>
  <c r="GHS191" i="41"/>
  <c r="GHT191" i="41"/>
  <c r="GHU191" i="41"/>
  <c r="GHV191" i="41"/>
  <c r="GHW191" i="41"/>
  <c r="GHX191" i="41"/>
  <c r="GHY191" i="41"/>
  <c r="GHZ191" i="41"/>
  <c r="GIA191" i="41"/>
  <c r="GIB191" i="41"/>
  <c r="GIC191" i="41"/>
  <c r="GID191" i="41"/>
  <c r="GIE191" i="41"/>
  <c r="GIF191" i="41"/>
  <c r="GIG191" i="41"/>
  <c r="GIH191" i="41"/>
  <c r="GII191" i="41"/>
  <c r="GIJ191" i="41"/>
  <c r="GIK191" i="41"/>
  <c r="GIL191" i="41"/>
  <c r="GIM191" i="41"/>
  <c r="GIN191" i="41"/>
  <c r="GIO191" i="41"/>
  <c r="GIP191" i="41"/>
  <c r="GIQ191" i="41"/>
  <c r="GIR191" i="41"/>
  <c r="GIS191" i="41"/>
  <c r="GIT191" i="41"/>
  <c r="GIU191" i="41"/>
  <c r="GIV191" i="41"/>
  <c r="GIW191" i="41"/>
  <c r="GIX191" i="41"/>
  <c r="GIY191" i="41"/>
  <c r="GIZ191" i="41"/>
  <c r="GJA191" i="41"/>
  <c r="GJB191" i="41"/>
  <c r="GJC191" i="41"/>
  <c r="GJD191" i="41"/>
  <c r="GJE191" i="41"/>
  <c r="GJF191" i="41"/>
  <c r="GJG191" i="41"/>
  <c r="GJH191" i="41"/>
  <c r="GJI191" i="41"/>
  <c r="GJJ191" i="41"/>
  <c r="GJK191" i="41"/>
  <c r="GJL191" i="41"/>
  <c r="GJM191" i="41"/>
  <c r="GJN191" i="41"/>
  <c r="GJO191" i="41"/>
  <c r="GJP191" i="41"/>
  <c r="GJQ191" i="41"/>
  <c r="GJR191" i="41"/>
  <c r="GJS191" i="41"/>
  <c r="GJT191" i="41"/>
  <c r="GJU191" i="41"/>
  <c r="GJV191" i="41"/>
  <c r="GJW191" i="41"/>
  <c r="GJX191" i="41"/>
  <c r="GJY191" i="41"/>
  <c r="GJZ191" i="41"/>
  <c r="GKA191" i="41"/>
  <c r="GKB191" i="41"/>
  <c r="GKC191" i="41"/>
  <c r="GKD191" i="41"/>
  <c r="GKE191" i="41"/>
  <c r="GKF191" i="41"/>
  <c r="GKG191" i="41"/>
  <c r="GKH191" i="41"/>
  <c r="GKI191" i="41"/>
  <c r="GKJ191" i="41"/>
  <c r="GKK191" i="41"/>
  <c r="GKL191" i="41"/>
  <c r="GKM191" i="41"/>
  <c r="GKN191" i="41"/>
  <c r="GKO191" i="41"/>
  <c r="GKP191" i="41"/>
  <c r="GKQ191" i="41"/>
  <c r="GKR191" i="41"/>
  <c r="GKS191" i="41"/>
  <c r="GKT191" i="41"/>
  <c r="GKU191" i="41"/>
  <c r="GKV191" i="41"/>
  <c r="GKW191" i="41"/>
  <c r="GKX191" i="41"/>
  <c r="GKY191" i="41"/>
  <c r="GKZ191" i="41"/>
  <c r="GLA191" i="41"/>
  <c r="GLB191" i="41"/>
  <c r="GLC191" i="41"/>
  <c r="GLD191" i="41"/>
  <c r="GLE191" i="41"/>
  <c r="GLF191" i="41"/>
  <c r="GLG191" i="41"/>
  <c r="GLH191" i="41"/>
  <c r="GLI191" i="41"/>
  <c r="GLJ191" i="41"/>
  <c r="GLK191" i="41"/>
  <c r="GLL191" i="41"/>
  <c r="GLM191" i="41"/>
  <c r="GLN191" i="41"/>
  <c r="GLO191" i="41"/>
  <c r="GLP191" i="41"/>
  <c r="GLQ191" i="41"/>
  <c r="GLR191" i="41"/>
  <c r="GLS191" i="41"/>
  <c r="GLT191" i="41"/>
  <c r="GLU191" i="41"/>
  <c r="GLV191" i="41"/>
  <c r="GLW191" i="41"/>
  <c r="GLX191" i="41"/>
  <c r="GLY191" i="41"/>
  <c r="GLZ191" i="41"/>
  <c r="GMA191" i="41"/>
  <c r="GMB191" i="41"/>
  <c r="GMC191" i="41"/>
  <c r="GMD191" i="41"/>
  <c r="GME191" i="41"/>
  <c r="GMF191" i="41"/>
  <c r="GMG191" i="41"/>
  <c r="GMH191" i="41"/>
  <c r="GMI191" i="41"/>
  <c r="GMJ191" i="41"/>
  <c r="GMK191" i="41"/>
  <c r="GML191" i="41"/>
  <c r="GMM191" i="41"/>
  <c r="GMN191" i="41"/>
  <c r="GMO191" i="41"/>
  <c r="GMP191" i="41"/>
  <c r="GMQ191" i="41"/>
  <c r="GMR191" i="41"/>
  <c r="GMS191" i="41"/>
  <c r="GMT191" i="41"/>
  <c r="GMU191" i="41"/>
  <c r="GMV191" i="41"/>
  <c r="GMW191" i="41"/>
  <c r="GMX191" i="41"/>
  <c r="GMY191" i="41"/>
  <c r="GMZ191" i="41"/>
  <c r="GNA191" i="41"/>
  <c r="GNB191" i="41"/>
  <c r="GNC191" i="41"/>
  <c r="GND191" i="41"/>
  <c r="GNE191" i="41"/>
  <c r="GNF191" i="41"/>
  <c r="GNG191" i="41"/>
  <c r="GNH191" i="41"/>
  <c r="GNI191" i="41"/>
  <c r="GNJ191" i="41"/>
  <c r="GNK191" i="41"/>
  <c r="GNL191" i="41"/>
  <c r="GNM191" i="41"/>
  <c r="GNN191" i="41"/>
  <c r="GNO191" i="41"/>
  <c r="GNP191" i="41"/>
  <c r="GNQ191" i="41"/>
  <c r="GNR191" i="41"/>
  <c r="GNS191" i="41"/>
  <c r="GNT191" i="41"/>
  <c r="GNU191" i="41"/>
  <c r="GNV191" i="41"/>
  <c r="GNW191" i="41"/>
  <c r="GNX191" i="41"/>
  <c r="GNY191" i="41"/>
  <c r="GNZ191" i="41"/>
  <c r="GOA191" i="41"/>
  <c r="GOB191" i="41"/>
  <c r="GOC191" i="41"/>
  <c r="GOD191" i="41"/>
  <c r="GOE191" i="41"/>
  <c r="GOF191" i="41"/>
  <c r="GOG191" i="41"/>
  <c r="GOH191" i="41"/>
  <c r="GOI191" i="41"/>
  <c r="GOJ191" i="41"/>
  <c r="GOK191" i="41"/>
  <c r="GOL191" i="41"/>
  <c r="GOM191" i="41"/>
  <c r="GON191" i="41"/>
  <c r="GOO191" i="41"/>
  <c r="GOP191" i="41"/>
  <c r="GOQ191" i="41"/>
  <c r="GOR191" i="41"/>
  <c r="GOS191" i="41"/>
  <c r="GOT191" i="41"/>
  <c r="GOU191" i="41"/>
  <c r="GOV191" i="41"/>
  <c r="GOW191" i="41"/>
  <c r="GOX191" i="41"/>
  <c r="GOY191" i="41"/>
  <c r="GOZ191" i="41"/>
  <c r="GPA191" i="41"/>
  <c r="GPB191" i="41"/>
  <c r="GPC191" i="41"/>
  <c r="GPD191" i="41"/>
  <c r="GPE191" i="41"/>
  <c r="GPF191" i="41"/>
  <c r="GPG191" i="41"/>
  <c r="GPH191" i="41"/>
  <c r="GPI191" i="41"/>
  <c r="GPJ191" i="41"/>
  <c r="GPK191" i="41"/>
  <c r="GPL191" i="41"/>
  <c r="GPM191" i="41"/>
  <c r="GPN191" i="41"/>
  <c r="GPO191" i="41"/>
  <c r="GPP191" i="41"/>
  <c r="GPQ191" i="41"/>
  <c r="GPR191" i="41"/>
  <c r="GPS191" i="41"/>
  <c r="GPT191" i="41"/>
  <c r="GPU191" i="41"/>
  <c r="GPV191" i="41"/>
  <c r="GPW191" i="41"/>
  <c r="GPX191" i="41"/>
  <c r="GPY191" i="41"/>
  <c r="GPZ191" i="41"/>
  <c r="GQA191" i="41"/>
  <c r="GQB191" i="41"/>
  <c r="GQC191" i="41"/>
  <c r="GQD191" i="41"/>
  <c r="GQE191" i="41"/>
  <c r="GQF191" i="41"/>
  <c r="GQG191" i="41"/>
  <c r="GQH191" i="41"/>
  <c r="GQI191" i="41"/>
  <c r="GQJ191" i="41"/>
  <c r="GQK191" i="41"/>
  <c r="GQL191" i="41"/>
  <c r="GQM191" i="41"/>
  <c r="GQN191" i="41"/>
  <c r="GQO191" i="41"/>
  <c r="GQP191" i="41"/>
  <c r="GQQ191" i="41"/>
  <c r="GQR191" i="41"/>
  <c r="GQS191" i="41"/>
  <c r="GQT191" i="41"/>
  <c r="GQU191" i="41"/>
  <c r="GQV191" i="41"/>
  <c r="GQW191" i="41"/>
  <c r="GQX191" i="41"/>
  <c r="GQY191" i="41"/>
  <c r="GQZ191" i="41"/>
  <c r="GRA191" i="41"/>
  <c r="GRB191" i="41"/>
  <c r="GRC191" i="41"/>
  <c r="GRD191" i="41"/>
  <c r="GRE191" i="41"/>
  <c r="GRF191" i="41"/>
  <c r="GRG191" i="41"/>
  <c r="GRH191" i="41"/>
  <c r="GRI191" i="41"/>
  <c r="GRJ191" i="41"/>
  <c r="GRK191" i="41"/>
  <c r="GRL191" i="41"/>
  <c r="GRM191" i="41"/>
  <c r="GRN191" i="41"/>
  <c r="GRO191" i="41"/>
  <c r="GRP191" i="41"/>
  <c r="GRQ191" i="41"/>
  <c r="GRR191" i="41"/>
  <c r="GRS191" i="41"/>
  <c r="GRT191" i="41"/>
  <c r="GRU191" i="41"/>
  <c r="GRV191" i="41"/>
  <c r="GRW191" i="41"/>
  <c r="GRX191" i="41"/>
  <c r="GRY191" i="41"/>
  <c r="GRZ191" i="41"/>
  <c r="GSA191" i="41"/>
  <c r="GSB191" i="41"/>
  <c r="GSC191" i="41"/>
  <c r="GSD191" i="41"/>
  <c r="GSE191" i="41"/>
  <c r="GSF191" i="41"/>
  <c r="GSG191" i="41"/>
  <c r="GSH191" i="41"/>
  <c r="GSI191" i="41"/>
  <c r="GSJ191" i="41"/>
  <c r="GSK191" i="41"/>
  <c r="GSL191" i="41"/>
  <c r="GSM191" i="41"/>
  <c r="GSN191" i="41"/>
  <c r="GSO191" i="41"/>
  <c r="GSP191" i="41"/>
  <c r="GSQ191" i="41"/>
  <c r="GSR191" i="41"/>
  <c r="GSS191" i="41"/>
  <c r="GST191" i="41"/>
  <c r="GSU191" i="41"/>
  <c r="GSV191" i="41"/>
  <c r="GSW191" i="41"/>
  <c r="GSX191" i="41"/>
  <c r="GSY191" i="41"/>
  <c r="GSZ191" i="41"/>
  <c r="GTA191" i="41"/>
  <c r="GTB191" i="41"/>
  <c r="GTC191" i="41"/>
  <c r="GTD191" i="41"/>
  <c r="GTE191" i="41"/>
  <c r="GTF191" i="41"/>
  <c r="GTG191" i="41"/>
  <c r="GTH191" i="41"/>
  <c r="GTI191" i="41"/>
  <c r="GTJ191" i="41"/>
  <c r="GTK191" i="41"/>
  <c r="GTL191" i="41"/>
  <c r="GTM191" i="41"/>
  <c r="GTN191" i="41"/>
  <c r="GTO191" i="41"/>
  <c r="GTP191" i="41"/>
  <c r="GTQ191" i="41"/>
  <c r="GTR191" i="41"/>
  <c r="GTS191" i="41"/>
  <c r="GTT191" i="41"/>
  <c r="GTU191" i="41"/>
  <c r="GTV191" i="41"/>
  <c r="GTW191" i="41"/>
  <c r="GTX191" i="41"/>
  <c r="GTY191" i="41"/>
  <c r="GTZ191" i="41"/>
  <c r="GUA191" i="41"/>
  <c r="GUB191" i="41"/>
  <c r="GUC191" i="41"/>
  <c r="GUD191" i="41"/>
  <c r="GUE191" i="41"/>
  <c r="GUF191" i="41"/>
  <c r="GUG191" i="41"/>
  <c r="GUH191" i="41"/>
  <c r="GUI191" i="41"/>
  <c r="GUJ191" i="41"/>
  <c r="GUK191" i="41"/>
  <c r="GUL191" i="41"/>
  <c r="GUM191" i="41"/>
  <c r="GUN191" i="41"/>
  <c r="GUO191" i="41"/>
  <c r="GUP191" i="41"/>
  <c r="GUQ191" i="41"/>
  <c r="GUR191" i="41"/>
  <c r="GUS191" i="41"/>
  <c r="GUT191" i="41"/>
  <c r="GUU191" i="41"/>
  <c r="GUV191" i="41"/>
  <c r="GUW191" i="41"/>
  <c r="GUX191" i="41"/>
  <c r="GUY191" i="41"/>
  <c r="GUZ191" i="41"/>
  <c r="GVA191" i="41"/>
  <c r="GVB191" i="41"/>
  <c r="GVC191" i="41"/>
  <c r="GVD191" i="41"/>
  <c r="GVE191" i="41"/>
  <c r="GVF191" i="41"/>
  <c r="GVG191" i="41"/>
  <c r="GVH191" i="41"/>
  <c r="GVI191" i="41"/>
  <c r="GVJ191" i="41"/>
  <c r="GVK191" i="41"/>
  <c r="GVL191" i="41"/>
  <c r="GVM191" i="41"/>
  <c r="GVN191" i="41"/>
  <c r="GVO191" i="41"/>
  <c r="GVP191" i="41"/>
  <c r="GVQ191" i="41"/>
  <c r="GVR191" i="41"/>
  <c r="GVS191" i="41"/>
  <c r="GVT191" i="41"/>
  <c r="GVU191" i="41"/>
  <c r="GVV191" i="41"/>
  <c r="GVW191" i="41"/>
  <c r="GVX191" i="41"/>
  <c r="GVY191" i="41"/>
  <c r="GVZ191" i="41"/>
  <c r="GWA191" i="41"/>
  <c r="GWB191" i="41"/>
  <c r="GWC191" i="41"/>
  <c r="GWD191" i="41"/>
  <c r="GWE191" i="41"/>
  <c r="GWF191" i="41"/>
  <c r="GWG191" i="41"/>
  <c r="GWH191" i="41"/>
  <c r="GWI191" i="41"/>
  <c r="GWJ191" i="41"/>
  <c r="GWK191" i="41"/>
  <c r="GWL191" i="41"/>
  <c r="GWM191" i="41"/>
  <c r="GWN191" i="41"/>
  <c r="GWO191" i="41"/>
  <c r="GWP191" i="41"/>
  <c r="GWQ191" i="41"/>
  <c r="GWR191" i="41"/>
  <c r="GWS191" i="41"/>
  <c r="GWT191" i="41"/>
  <c r="GWU191" i="41"/>
  <c r="GWV191" i="41"/>
  <c r="GWW191" i="41"/>
  <c r="GWX191" i="41"/>
  <c r="GWY191" i="41"/>
  <c r="GWZ191" i="41"/>
  <c r="GXA191" i="41"/>
  <c r="GXB191" i="41"/>
  <c r="GXC191" i="41"/>
  <c r="GXD191" i="41"/>
  <c r="GXE191" i="41"/>
  <c r="GXF191" i="41"/>
  <c r="GXG191" i="41"/>
  <c r="GXH191" i="41"/>
  <c r="GXI191" i="41"/>
  <c r="GXJ191" i="41"/>
  <c r="GXK191" i="41"/>
  <c r="GXL191" i="41"/>
  <c r="GXM191" i="41"/>
  <c r="GXN191" i="41"/>
  <c r="GXO191" i="41"/>
  <c r="GXP191" i="41"/>
  <c r="GXQ191" i="41"/>
  <c r="GXR191" i="41"/>
  <c r="GXS191" i="41"/>
  <c r="GXT191" i="41"/>
  <c r="GXU191" i="41"/>
  <c r="GXV191" i="41"/>
  <c r="GXW191" i="41"/>
  <c r="GXX191" i="41"/>
  <c r="GXY191" i="41"/>
  <c r="GXZ191" i="41"/>
  <c r="GYA191" i="41"/>
  <c r="GYB191" i="41"/>
  <c r="GYC191" i="41"/>
  <c r="GYD191" i="41"/>
  <c r="GYE191" i="41"/>
  <c r="GYF191" i="41"/>
  <c r="GYG191" i="41"/>
  <c r="GYH191" i="41"/>
  <c r="GYI191" i="41"/>
  <c r="GYJ191" i="41"/>
  <c r="GYK191" i="41"/>
  <c r="GYL191" i="41"/>
  <c r="GYM191" i="41"/>
  <c r="GYN191" i="41"/>
  <c r="GYO191" i="41"/>
  <c r="GYP191" i="41"/>
  <c r="GYQ191" i="41"/>
  <c r="GYR191" i="41"/>
  <c r="GYS191" i="41"/>
  <c r="GYT191" i="41"/>
  <c r="GYU191" i="41"/>
  <c r="GYV191" i="41"/>
  <c r="GYW191" i="41"/>
  <c r="GYX191" i="41"/>
  <c r="GYY191" i="41"/>
  <c r="GYZ191" i="41"/>
  <c r="GZA191" i="41"/>
  <c r="GZB191" i="41"/>
  <c r="GZC191" i="41"/>
  <c r="GZD191" i="41"/>
  <c r="GZE191" i="41"/>
  <c r="GZF191" i="41"/>
  <c r="GZG191" i="41"/>
  <c r="GZH191" i="41"/>
  <c r="GZI191" i="41"/>
  <c r="GZJ191" i="41"/>
  <c r="GZK191" i="41"/>
  <c r="GZL191" i="41"/>
  <c r="GZM191" i="41"/>
  <c r="GZN191" i="41"/>
  <c r="GZO191" i="41"/>
  <c r="GZP191" i="41"/>
  <c r="GZQ191" i="41"/>
  <c r="GZR191" i="41"/>
  <c r="GZS191" i="41"/>
  <c r="GZT191" i="41"/>
  <c r="GZU191" i="41"/>
  <c r="GZV191" i="41"/>
  <c r="GZW191" i="41"/>
  <c r="GZX191" i="41"/>
  <c r="GZY191" i="41"/>
  <c r="GZZ191" i="41"/>
  <c r="HAA191" i="41"/>
  <c r="HAB191" i="41"/>
  <c r="HAC191" i="41"/>
  <c r="HAD191" i="41"/>
  <c r="HAE191" i="41"/>
  <c r="HAF191" i="41"/>
  <c r="HAG191" i="41"/>
  <c r="HAH191" i="41"/>
  <c r="HAI191" i="41"/>
  <c r="HAJ191" i="41"/>
  <c r="HAK191" i="41"/>
  <c r="HAL191" i="41"/>
  <c r="HAM191" i="41"/>
  <c r="HAN191" i="41"/>
  <c r="HAO191" i="41"/>
  <c r="HAP191" i="41"/>
  <c r="HAQ191" i="41"/>
  <c r="HAR191" i="41"/>
  <c r="HAS191" i="41"/>
  <c r="HAT191" i="41"/>
  <c r="HAU191" i="41"/>
  <c r="HAV191" i="41"/>
  <c r="HAW191" i="41"/>
  <c r="HAX191" i="41"/>
  <c r="HAY191" i="41"/>
  <c r="HAZ191" i="41"/>
  <c r="HBA191" i="41"/>
  <c r="HBB191" i="41"/>
  <c r="HBC191" i="41"/>
  <c r="HBD191" i="41"/>
  <c r="HBE191" i="41"/>
  <c r="HBF191" i="41"/>
  <c r="HBG191" i="41"/>
  <c r="HBH191" i="41"/>
  <c r="HBI191" i="41"/>
  <c r="HBJ191" i="41"/>
  <c r="HBK191" i="41"/>
  <c r="HBL191" i="41"/>
  <c r="HBM191" i="41"/>
  <c r="HBN191" i="41"/>
  <c r="HBO191" i="41"/>
  <c r="HBP191" i="41"/>
  <c r="HBQ191" i="41"/>
  <c r="HBR191" i="41"/>
  <c r="HBS191" i="41"/>
  <c r="HBT191" i="41"/>
  <c r="HBU191" i="41"/>
  <c r="HBV191" i="41"/>
  <c r="HBW191" i="41"/>
  <c r="HBX191" i="41"/>
  <c r="HBY191" i="41"/>
  <c r="HBZ191" i="41"/>
  <c r="HCA191" i="41"/>
  <c r="HCB191" i="41"/>
  <c r="HCC191" i="41"/>
  <c r="HCD191" i="41"/>
  <c r="HCE191" i="41"/>
  <c r="HCF191" i="41"/>
  <c r="HCG191" i="41"/>
  <c r="HCH191" i="41"/>
  <c r="HCI191" i="41"/>
  <c r="HCJ191" i="41"/>
  <c r="HCK191" i="41"/>
  <c r="HCL191" i="41"/>
  <c r="HCM191" i="41"/>
  <c r="HCN191" i="41"/>
  <c r="HCO191" i="41"/>
  <c r="HCP191" i="41"/>
  <c r="HCQ191" i="41"/>
  <c r="HCR191" i="41"/>
  <c r="HCS191" i="41"/>
  <c r="HCT191" i="41"/>
  <c r="HCU191" i="41"/>
  <c r="HCV191" i="41"/>
  <c r="HCW191" i="41"/>
  <c r="HCX191" i="41"/>
  <c r="HCY191" i="41"/>
  <c r="HCZ191" i="41"/>
  <c r="HDA191" i="41"/>
  <c r="HDB191" i="41"/>
  <c r="HDC191" i="41"/>
  <c r="HDD191" i="41"/>
  <c r="HDE191" i="41"/>
  <c r="HDF191" i="41"/>
  <c r="HDG191" i="41"/>
  <c r="HDH191" i="41"/>
  <c r="HDI191" i="41"/>
  <c r="HDJ191" i="41"/>
  <c r="HDK191" i="41"/>
  <c r="HDL191" i="41"/>
  <c r="HDM191" i="41"/>
  <c r="HDN191" i="41"/>
  <c r="HDO191" i="41"/>
  <c r="HDP191" i="41"/>
  <c r="HDQ191" i="41"/>
  <c r="HDR191" i="41"/>
  <c r="HDS191" i="41"/>
  <c r="HDT191" i="41"/>
  <c r="HDU191" i="41"/>
  <c r="HDV191" i="41"/>
  <c r="HDW191" i="41"/>
  <c r="HDX191" i="41"/>
  <c r="HDY191" i="41"/>
  <c r="HDZ191" i="41"/>
  <c r="HEA191" i="41"/>
  <c r="HEB191" i="41"/>
  <c r="HEC191" i="41"/>
  <c r="HED191" i="41"/>
  <c r="HEE191" i="41"/>
  <c r="HEF191" i="41"/>
  <c r="HEG191" i="41"/>
  <c r="HEH191" i="41"/>
  <c r="HEI191" i="41"/>
  <c r="HEJ191" i="41"/>
  <c r="HEK191" i="41"/>
  <c r="HEL191" i="41"/>
  <c r="HEM191" i="41"/>
  <c r="HEN191" i="41"/>
  <c r="HEO191" i="41"/>
  <c r="HEP191" i="41"/>
  <c r="HEQ191" i="41"/>
  <c r="HER191" i="41"/>
  <c r="HES191" i="41"/>
  <c r="HET191" i="41"/>
  <c r="HEU191" i="41"/>
  <c r="HEV191" i="41"/>
  <c r="HEW191" i="41"/>
  <c r="HEX191" i="41"/>
  <c r="HEY191" i="41"/>
  <c r="HEZ191" i="41"/>
  <c r="HFA191" i="41"/>
  <c r="HFB191" i="41"/>
  <c r="HFC191" i="41"/>
  <c r="HFD191" i="41"/>
  <c r="HFE191" i="41"/>
  <c r="HFF191" i="41"/>
  <c r="HFG191" i="41"/>
  <c r="HFH191" i="41"/>
  <c r="HFI191" i="41"/>
  <c r="HFJ191" i="41"/>
  <c r="HFK191" i="41"/>
  <c r="HFL191" i="41"/>
  <c r="HFM191" i="41"/>
  <c r="HFN191" i="41"/>
  <c r="HFO191" i="41"/>
  <c r="HFP191" i="41"/>
  <c r="HFQ191" i="41"/>
  <c r="HFR191" i="41"/>
  <c r="HFS191" i="41"/>
  <c r="HFT191" i="41"/>
  <c r="HFU191" i="41"/>
  <c r="HFV191" i="41"/>
  <c r="HFW191" i="41"/>
  <c r="HFX191" i="41"/>
  <c r="HFY191" i="41"/>
  <c r="HFZ191" i="41"/>
  <c r="HGA191" i="41"/>
  <c r="HGB191" i="41"/>
  <c r="HGC191" i="41"/>
  <c r="HGD191" i="41"/>
  <c r="HGE191" i="41"/>
  <c r="HGF191" i="41"/>
  <c r="HGG191" i="41"/>
  <c r="HGH191" i="41"/>
  <c r="HGI191" i="41"/>
  <c r="HGJ191" i="41"/>
  <c r="HGK191" i="41"/>
  <c r="HGL191" i="41"/>
  <c r="HGM191" i="41"/>
  <c r="HGN191" i="41"/>
  <c r="HGO191" i="41"/>
  <c r="HGP191" i="41"/>
  <c r="HGQ191" i="41"/>
  <c r="HGR191" i="41"/>
  <c r="HGS191" i="41"/>
  <c r="HGT191" i="41"/>
  <c r="HGU191" i="41"/>
  <c r="HGV191" i="41"/>
  <c r="HGW191" i="41"/>
  <c r="HGX191" i="41"/>
  <c r="HGY191" i="41"/>
  <c r="HGZ191" i="41"/>
  <c r="HHA191" i="41"/>
  <c r="HHB191" i="41"/>
  <c r="HHC191" i="41"/>
  <c r="HHD191" i="41"/>
  <c r="HHE191" i="41"/>
  <c r="HHF191" i="41"/>
  <c r="HHG191" i="41"/>
  <c r="HHH191" i="41"/>
  <c r="HHI191" i="41"/>
  <c r="HHJ191" i="41"/>
  <c r="HHK191" i="41"/>
  <c r="HHL191" i="41"/>
  <c r="HHM191" i="41"/>
  <c r="HHN191" i="41"/>
  <c r="HHO191" i="41"/>
  <c r="HHP191" i="41"/>
  <c r="HHQ191" i="41"/>
  <c r="HHR191" i="41"/>
  <c r="HHS191" i="41"/>
  <c r="HHT191" i="41"/>
  <c r="HHU191" i="41"/>
  <c r="HHV191" i="41"/>
  <c r="HHW191" i="41"/>
  <c r="HHX191" i="41"/>
  <c r="HHY191" i="41"/>
  <c r="HHZ191" i="41"/>
  <c r="HIA191" i="41"/>
  <c r="HIB191" i="41"/>
  <c r="HIC191" i="41"/>
  <c r="HID191" i="41"/>
  <c r="HIE191" i="41"/>
  <c r="HIF191" i="41"/>
  <c r="HIG191" i="41"/>
  <c r="HIH191" i="41"/>
  <c r="HII191" i="41"/>
  <c r="HIJ191" i="41"/>
  <c r="HIK191" i="41"/>
  <c r="HIL191" i="41"/>
  <c r="HIM191" i="41"/>
  <c r="HIN191" i="41"/>
  <c r="HIO191" i="41"/>
  <c r="HIP191" i="41"/>
  <c r="HIQ191" i="41"/>
  <c r="HIR191" i="41"/>
  <c r="HIS191" i="41"/>
  <c r="HIT191" i="41"/>
  <c r="HIU191" i="41"/>
  <c r="HIV191" i="41"/>
  <c r="HIW191" i="41"/>
  <c r="HIX191" i="41"/>
  <c r="HIY191" i="41"/>
  <c r="HIZ191" i="41"/>
  <c r="HJA191" i="41"/>
  <c r="HJB191" i="41"/>
  <c r="HJC191" i="41"/>
  <c r="HJD191" i="41"/>
  <c r="HJE191" i="41"/>
  <c r="HJF191" i="41"/>
  <c r="HJG191" i="41"/>
  <c r="HJH191" i="41"/>
  <c r="HJI191" i="41"/>
  <c r="HJJ191" i="41"/>
  <c r="HJK191" i="41"/>
  <c r="HJL191" i="41"/>
  <c r="HJM191" i="41"/>
  <c r="HJN191" i="41"/>
  <c r="HJO191" i="41"/>
  <c r="HJP191" i="41"/>
  <c r="HJQ191" i="41"/>
  <c r="HJR191" i="41"/>
  <c r="HJS191" i="41"/>
  <c r="HJT191" i="41"/>
  <c r="HJU191" i="41"/>
  <c r="HJV191" i="41"/>
  <c r="HJW191" i="41"/>
  <c r="HJX191" i="41"/>
  <c r="HJY191" i="41"/>
  <c r="HJZ191" i="41"/>
  <c r="HKA191" i="41"/>
  <c r="HKB191" i="41"/>
  <c r="HKC191" i="41"/>
  <c r="HKD191" i="41"/>
  <c r="HKE191" i="41"/>
  <c r="HKF191" i="41"/>
  <c r="HKG191" i="41"/>
  <c r="HKH191" i="41"/>
  <c r="HKI191" i="41"/>
  <c r="HKJ191" i="41"/>
  <c r="HKK191" i="41"/>
  <c r="HKL191" i="41"/>
  <c r="HKM191" i="41"/>
  <c r="HKN191" i="41"/>
  <c r="HKO191" i="41"/>
  <c r="HKP191" i="41"/>
  <c r="HKQ191" i="41"/>
  <c r="HKR191" i="41"/>
  <c r="HKS191" i="41"/>
  <c r="HKT191" i="41"/>
  <c r="HKU191" i="41"/>
  <c r="HKV191" i="41"/>
  <c r="HKW191" i="41"/>
  <c r="HKX191" i="41"/>
  <c r="HKY191" i="41"/>
  <c r="HKZ191" i="41"/>
  <c r="HLA191" i="41"/>
  <c r="HLB191" i="41"/>
  <c r="HLC191" i="41"/>
  <c r="HLD191" i="41"/>
  <c r="HLE191" i="41"/>
  <c r="HLF191" i="41"/>
  <c r="HLG191" i="41"/>
  <c r="HLH191" i="41"/>
  <c r="HLI191" i="41"/>
  <c r="HLJ191" i="41"/>
  <c r="HLK191" i="41"/>
  <c r="HLL191" i="41"/>
  <c r="HLM191" i="41"/>
  <c r="HLN191" i="41"/>
  <c r="HLO191" i="41"/>
  <c r="HLP191" i="41"/>
  <c r="HLQ191" i="41"/>
  <c r="HLR191" i="41"/>
  <c r="HLS191" i="41"/>
  <c r="HLT191" i="41"/>
  <c r="HLU191" i="41"/>
  <c r="HLV191" i="41"/>
  <c r="HLW191" i="41"/>
  <c r="HLX191" i="41"/>
  <c r="HLY191" i="41"/>
  <c r="HLZ191" i="41"/>
  <c r="HMA191" i="41"/>
  <c r="HMB191" i="41"/>
  <c r="HMC191" i="41"/>
  <c r="HMD191" i="41"/>
  <c r="HME191" i="41"/>
  <c r="HMF191" i="41"/>
  <c r="HMG191" i="41"/>
  <c r="HMH191" i="41"/>
  <c r="HMI191" i="41"/>
  <c r="HMJ191" i="41"/>
  <c r="HMK191" i="41"/>
  <c r="HML191" i="41"/>
  <c r="HMM191" i="41"/>
  <c r="HMN191" i="41"/>
  <c r="HMO191" i="41"/>
  <c r="HMP191" i="41"/>
  <c r="HMQ191" i="41"/>
  <c r="HMR191" i="41"/>
  <c r="HMS191" i="41"/>
  <c r="HMT191" i="41"/>
  <c r="HMU191" i="41"/>
  <c r="HMV191" i="41"/>
  <c r="HMW191" i="41"/>
  <c r="HMX191" i="41"/>
  <c r="HMY191" i="41"/>
  <c r="HMZ191" i="41"/>
  <c r="HNA191" i="41"/>
  <c r="HNB191" i="41"/>
  <c r="HNC191" i="41"/>
  <c r="HND191" i="41"/>
  <c r="HNE191" i="41"/>
  <c r="HNF191" i="41"/>
  <c r="HNG191" i="41"/>
  <c r="HNH191" i="41"/>
  <c r="HNI191" i="41"/>
  <c r="HNJ191" i="41"/>
  <c r="HNK191" i="41"/>
  <c r="HNL191" i="41"/>
  <c r="HNM191" i="41"/>
  <c r="HNN191" i="41"/>
  <c r="HNO191" i="41"/>
  <c r="HNP191" i="41"/>
  <c r="HNQ191" i="41"/>
  <c r="HNR191" i="41"/>
  <c r="HNS191" i="41"/>
  <c r="HNT191" i="41"/>
  <c r="HNU191" i="41"/>
  <c r="HNV191" i="41"/>
  <c r="HNW191" i="41"/>
  <c r="HNX191" i="41"/>
  <c r="HNY191" i="41"/>
  <c r="HNZ191" i="41"/>
  <c r="HOA191" i="41"/>
  <c r="HOB191" i="41"/>
  <c r="HOC191" i="41"/>
  <c r="HOD191" i="41"/>
  <c r="HOE191" i="41"/>
  <c r="HOF191" i="41"/>
  <c r="HOG191" i="41"/>
  <c r="HOH191" i="41"/>
  <c r="HOI191" i="41"/>
  <c r="HOJ191" i="41"/>
  <c r="HOK191" i="41"/>
  <c r="HOL191" i="41"/>
  <c r="HOM191" i="41"/>
  <c r="HON191" i="41"/>
  <c r="HOO191" i="41"/>
  <c r="HOP191" i="41"/>
  <c r="HOQ191" i="41"/>
  <c r="HOR191" i="41"/>
  <c r="HOS191" i="41"/>
  <c r="HOT191" i="41"/>
  <c r="HOU191" i="41"/>
  <c r="HOV191" i="41"/>
  <c r="HOW191" i="41"/>
  <c r="HOX191" i="41"/>
  <c r="HOY191" i="41"/>
  <c r="HOZ191" i="41"/>
  <c r="HPA191" i="41"/>
  <c r="HPB191" i="41"/>
  <c r="HPC191" i="41"/>
  <c r="HPD191" i="41"/>
  <c r="HPE191" i="41"/>
  <c r="HPF191" i="41"/>
  <c r="HPG191" i="41"/>
  <c r="HPH191" i="41"/>
  <c r="HPI191" i="41"/>
  <c r="HPJ191" i="41"/>
  <c r="HPK191" i="41"/>
  <c r="HPL191" i="41"/>
  <c r="HPM191" i="41"/>
  <c r="HPN191" i="41"/>
  <c r="HPO191" i="41"/>
  <c r="HPP191" i="41"/>
  <c r="HPQ191" i="41"/>
  <c r="HPR191" i="41"/>
  <c r="HPS191" i="41"/>
  <c r="HPT191" i="41"/>
  <c r="HPU191" i="41"/>
  <c r="HPV191" i="41"/>
  <c r="HPW191" i="41"/>
  <c r="HPX191" i="41"/>
  <c r="HPY191" i="41"/>
  <c r="HPZ191" i="41"/>
  <c r="HQA191" i="41"/>
  <c r="HQB191" i="41"/>
  <c r="HQC191" i="41"/>
  <c r="HQD191" i="41"/>
  <c r="HQE191" i="41"/>
  <c r="HQF191" i="41"/>
  <c r="HQG191" i="41"/>
  <c r="HQH191" i="41"/>
  <c r="HQI191" i="41"/>
  <c r="HQJ191" i="41"/>
  <c r="HQK191" i="41"/>
  <c r="HQL191" i="41"/>
  <c r="HQM191" i="41"/>
  <c r="HQN191" i="41"/>
  <c r="HQO191" i="41"/>
  <c r="HQP191" i="41"/>
  <c r="HQQ191" i="41"/>
  <c r="HQR191" i="41"/>
  <c r="HQS191" i="41"/>
  <c r="HQT191" i="41"/>
  <c r="HQU191" i="41"/>
  <c r="HQV191" i="41"/>
  <c r="HQW191" i="41"/>
  <c r="HQX191" i="41"/>
  <c r="HQY191" i="41"/>
  <c r="HQZ191" i="41"/>
  <c r="HRA191" i="41"/>
  <c r="HRB191" i="41"/>
  <c r="HRC191" i="41"/>
  <c r="HRD191" i="41"/>
  <c r="HRE191" i="41"/>
  <c r="HRF191" i="41"/>
  <c r="HRG191" i="41"/>
  <c r="HRH191" i="41"/>
  <c r="HRI191" i="41"/>
  <c r="HRJ191" i="41"/>
  <c r="HRK191" i="41"/>
  <c r="HRL191" i="41"/>
  <c r="HRM191" i="41"/>
  <c r="HRN191" i="41"/>
  <c r="HRO191" i="41"/>
  <c r="HRP191" i="41"/>
  <c r="HRQ191" i="41"/>
  <c r="HRR191" i="41"/>
  <c r="HRS191" i="41"/>
  <c r="HRT191" i="41"/>
  <c r="HRU191" i="41"/>
  <c r="HRV191" i="41"/>
  <c r="HRW191" i="41"/>
  <c r="HRX191" i="41"/>
  <c r="HRY191" i="41"/>
  <c r="HRZ191" i="41"/>
  <c r="HSA191" i="41"/>
  <c r="HSB191" i="41"/>
  <c r="HSC191" i="41"/>
  <c r="HSD191" i="41"/>
  <c r="HSE191" i="41"/>
  <c r="HSF191" i="41"/>
  <c r="HSG191" i="41"/>
  <c r="HSH191" i="41"/>
  <c r="HSI191" i="41"/>
  <c r="HSJ191" i="41"/>
  <c r="HSK191" i="41"/>
  <c r="HSL191" i="41"/>
  <c r="HSM191" i="41"/>
  <c r="HSN191" i="41"/>
  <c r="HSO191" i="41"/>
  <c r="HSP191" i="41"/>
  <c r="HSQ191" i="41"/>
  <c r="HSR191" i="41"/>
  <c r="HSS191" i="41"/>
  <c r="HST191" i="41"/>
  <c r="HSU191" i="41"/>
  <c r="HSV191" i="41"/>
  <c r="HSW191" i="41"/>
  <c r="HSX191" i="41"/>
  <c r="HSY191" i="41"/>
  <c r="HSZ191" i="41"/>
  <c r="HTA191" i="41"/>
  <c r="HTB191" i="41"/>
  <c r="HTC191" i="41"/>
  <c r="HTD191" i="41"/>
  <c r="HTE191" i="41"/>
  <c r="HTF191" i="41"/>
  <c r="HTG191" i="41"/>
  <c r="HTH191" i="41"/>
  <c r="HTI191" i="41"/>
  <c r="HTJ191" i="41"/>
  <c r="HTK191" i="41"/>
  <c r="HTL191" i="41"/>
  <c r="HTM191" i="41"/>
  <c r="HTN191" i="41"/>
  <c r="HTO191" i="41"/>
  <c r="HTP191" i="41"/>
  <c r="HTQ191" i="41"/>
  <c r="HTR191" i="41"/>
  <c r="HTS191" i="41"/>
  <c r="HTT191" i="41"/>
  <c r="HTU191" i="41"/>
  <c r="HTV191" i="41"/>
  <c r="HTW191" i="41"/>
  <c r="HTX191" i="41"/>
  <c r="HTY191" i="41"/>
  <c r="HTZ191" i="41"/>
  <c r="HUA191" i="41"/>
  <c r="HUB191" i="41"/>
  <c r="HUC191" i="41"/>
  <c r="HUD191" i="41"/>
  <c r="HUE191" i="41"/>
  <c r="HUF191" i="41"/>
  <c r="HUG191" i="41"/>
  <c r="HUH191" i="41"/>
  <c r="HUI191" i="41"/>
  <c r="HUJ191" i="41"/>
  <c r="HUK191" i="41"/>
  <c r="HUL191" i="41"/>
  <c r="HUM191" i="41"/>
  <c r="HUN191" i="41"/>
  <c r="HUO191" i="41"/>
  <c r="HUP191" i="41"/>
  <c r="HUQ191" i="41"/>
  <c r="HUR191" i="41"/>
  <c r="HUS191" i="41"/>
  <c r="HUT191" i="41"/>
  <c r="HUU191" i="41"/>
  <c r="HUV191" i="41"/>
  <c r="HUW191" i="41"/>
  <c r="HUX191" i="41"/>
  <c r="HUY191" i="41"/>
  <c r="HUZ191" i="41"/>
  <c r="HVA191" i="41"/>
  <c r="HVB191" i="41"/>
  <c r="HVC191" i="41"/>
  <c r="HVD191" i="41"/>
  <c r="HVE191" i="41"/>
  <c r="HVF191" i="41"/>
  <c r="HVG191" i="41"/>
  <c r="HVH191" i="41"/>
  <c r="HVI191" i="41"/>
  <c r="HVJ191" i="41"/>
  <c r="HVK191" i="41"/>
  <c r="HVL191" i="41"/>
  <c r="HVM191" i="41"/>
  <c r="HVN191" i="41"/>
  <c r="HVO191" i="41"/>
  <c r="HVP191" i="41"/>
  <c r="HVQ191" i="41"/>
  <c r="HVR191" i="41"/>
  <c r="HVS191" i="41"/>
  <c r="HVT191" i="41"/>
  <c r="HVU191" i="41"/>
  <c r="HVV191" i="41"/>
  <c r="HVW191" i="41"/>
  <c r="HVX191" i="41"/>
  <c r="HVY191" i="41"/>
  <c r="HVZ191" i="41"/>
  <c r="HWA191" i="41"/>
  <c r="HWB191" i="41"/>
  <c r="HWC191" i="41"/>
  <c r="HWD191" i="41"/>
  <c r="HWE191" i="41"/>
  <c r="HWF191" i="41"/>
  <c r="HWG191" i="41"/>
  <c r="HWH191" i="41"/>
  <c r="HWI191" i="41"/>
  <c r="HWJ191" i="41"/>
  <c r="HWK191" i="41"/>
  <c r="HWL191" i="41"/>
  <c r="HWM191" i="41"/>
  <c r="HWN191" i="41"/>
  <c r="HWO191" i="41"/>
  <c r="HWP191" i="41"/>
  <c r="HWQ191" i="41"/>
  <c r="HWR191" i="41"/>
  <c r="HWS191" i="41"/>
  <c r="HWT191" i="41"/>
  <c r="HWU191" i="41"/>
  <c r="HWV191" i="41"/>
  <c r="HWW191" i="41"/>
  <c r="HWX191" i="41"/>
  <c r="HWY191" i="41"/>
  <c r="HWZ191" i="41"/>
  <c r="HXA191" i="41"/>
  <c r="HXB191" i="41"/>
  <c r="HXC191" i="41"/>
  <c r="HXD191" i="41"/>
  <c r="HXE191" i="41"/>
  <c r="HXF191" i="41"/>
  <c r="HXG191" i="41"/>
  <c r="HXH191" i="41"/>
  <c r="HXI191" i="41"/>
  <c r="HXJ191" i="41"/>
  <c r="HXK191" i="41"/>
  <c r="HXL191" i="41"/>
  <c r="HXM191" i="41"/>
  <c r="HXN191" i="41"/>
  <c r="HXO191" i="41"/>
  <c r="HXP191" i="41"/>
  <c r="HXQ191" i="41"/>
  <c r="HXR191" i="41"/>
  <c r="HXS191" i="41"/>
  <c r="HXT191" i="41"/>
  <c r="HXU191" i="41"/>
  <c r="HXV191" i="41"/>
  <c r="HXW191" i="41"/>
  <c r="HXX191" i="41"/>
  <c r="HXY191" i="41"/>
  <c r="HXZ191" i="41"/>
  <c r="HYA191" i="41"/>
  <c r="HYB191" i="41"/>
  <c r="HYC191" i="41"/>
  <c r="HYD191" i="41"/>
  <c r="HYE191" i="41"/>
  <c r="HYF191" i="41"/>
  <c r="HYG191" i="41"/>
  <c r="HYH191" i="41"/>
  <c r="HYI191" i="41"/>
  <c r="HYJ191" i="41"/>
  <c r="HYK191" i="41"/>
  <c r="HYL191" i="41"/>
  <c r="HYM191" i="41"/>
  <c r="HYN191" i="41"/>
  <c r="HYO191" i="41"/>
  <c r="HYP191" i="41"/>
  <c r="HYQ191" i="41"/>
  <c r="HYR191" i="41"/>
  <c r="HYS191" i="41"/>
  <c r="HYT191" i="41"/>
  <c r="HYU191" i="41"/>
  <c r="HYV191" i="41"/>
  <c r="HYW191" i="41"/>
  <c r="HYX191" i="41"/>
  <c r="HYY191" i="41"/>
  <c r="HYZ191" i="41"/>
  <c r="HZA191" i="41"/>
  <c r="HZB191" i="41"/>
  <c r="HZC191" i="41"/>
  <c r="HZD191" i="41"/>
  <c r="HZE191" i="41"/>
  <c r="HZF191" i="41"/>
  <c r="HZG191" i="41"/>
  <c r="HZH191" i="41"/>
  <c r="HZI191" i="41"/>
  <c r="HZJ191" i="41"/>
  <c r="HZK191" i="41"/>
  <c r="HZL191" i="41"/>
  <c r="HZM191" i="41"/>
  <c r="HZN191" i="41"/>
  <c r="HZO191" i="41"/>
  <c r="HZP191" i="41"/>
  <c r="HZQ191" i="41"/>
  <c r="HZR191" i="41"/>
  <c r="HZS191" i="41"/>
  <c r="HZT191" i="41"/>
  <c r="HZU191" i="41"/>
  <c r="HZV191" i="41"/>
  <c r="HZW191" i="41"/>
  <c r="HZX191" i="41"/>
  <c r="HZY191" i="41"/>
  <c r="HZZ191" i="41"/>
  <c r="IAA191" i="41"/>
  <c r="IAB191" i="41"/>
  <c r="IAC191" i="41"/>
  <c r="IAD191" i="41"/>
  <c r="IAE191" i="41"/>
  <c r="IAF191" i="41"/>
  <c r="IAG191" i="41"/>
  <c r="IAH191" i="41"/>
  <c r="IAI191" i="41"/>
  <c r="IAJ191" i="41"/>
  <c r="IAK191" i="41"/>
  <c r="IAL191" i="41"/>
  <c r="IAM191" i="41"/>
  <c r="IAN191" i="41"/>
  <c r="IAO191" i="41"/>
  <c r="IAP191" i="41"/>
  <c r="IAQ191" i="41"/>
  <c r="IAR191" i="41"/>
  <c r="IAS191" i="41"/>
  <c r="IAT191" i="41"/>
  <c r="IAU191" i="41"/>
  <c r="IAV191" i="41"/>
  <c r="IAW191" i="41"/>
  <c r="IAX191" i="41"/>
  <c r="IAY191" i="41"/>
  <c r="IAZ191" i="41"/>
  <c r="IBA191" i="41"/>
  <c r="IBB191" i="41"/>
  <c r="IBC191" i="41"/>
  <c r="IBD191" i="41"/>
  <c r="IBE191" i="41"/>
  <c r="IBF191" i="41"/>
  <c r="IBG191" i="41"/>
  <c r="IBH191" i="41"/>
  <c r="IBI191" i="41"/>
  <c r="IBJ191" i="41"/>
  <c r="IBK191" i="41"/>
  <c r="IBL191" i="41"/>
  <c r="IBM191" i="41"/>
  <c r="IBN191" i="41"/>
  <c r="IBO191" i="41"/>
  <c r="IBP191" i="41"/>
  <c r="IBQ191" i="41"/>
  <c r="IBR191" i="41"/>
  <c r="IBS191" i="41"/>
  <c r="IBT191" i="41"/>
  <c r="IBU191" i="41"/>
  <c r="IBV191" i="41"/>
  <c r="IBW191" i="41"/>
  <c r="IBX191" i="41"/>
  <c r="IBY191" i="41"/>
  <c r="IBZ191" i="41"/>
  <c r="ICA191" i="41"/>
  <c r="ICB191" i="41"/>
  <c r="ICC191" i="41"/>
  <c r="ICD191" i="41"/>
  <c r="ICE191" i="41"/>
  <c r="ICF191" i="41"/>
  <c r="ICG191" i="41"/>
  <c r="ICH191" i="41"/>
  <c r="ICI191" i="41"/>
  <c r="ICJ191" i="41"/>
  <c r="ICK191" i="41"/>
  <c r="ICL191" i="41"/>
  <c r="ICM191" i="41"/>
  <c r="ICN191" i="41"/>
  <c r="ICO191" i="41"/>
  <c r="ICP191" i="41"/>
  <c r="ICQ191" i="41"/>
  <c r="ICR191" i="41"/>
  <c r="ICS191" i="41"/>
  <c r="ICT191" i="41"/>
  <c r="ICU191" i="41"/>
  <c r="ICV191" i="41"/>
  <c r="ICW191" i="41"/>
  <c r="ICX191" i="41"/>
  <c r="ICY191" i="41"/>
  <c r="ICZ191" i="41"/>
  <c r="IDA191" i="41"/>
  <c r="IDB191" i="41"/>
  <c r="IDC191" i="41"/>
  <c r="IDD191" i="41"/>
  <c r="IDE191" i="41"/>
  <c r="IDF191" i="41"/>
  <c r="IDG191" i="41"/>
  <c r="IDH191" i="41"/>
  <c r="IDI191" i="41"/>
  <c r="IDJ191" i="41"/>
  <c r="IDK191" i="41"/>
  <c r="IDL191" i="41"/>
  <c r="IDM191" i="41"/>
  <c r="IDN191" i="41"/>
  <c r="IDO191" i="41"/>
  <c r="IDP191" i="41"/>
  <c r="IDQ191" i="41"/>
  <c r="IDR191" i="41"/>
  <c r="IDS191" i="41"/>
  <c r="IDT191" i="41"/>
  <c r="IDU191" i="41"/>
  <c r="IDV191" i="41"/>
  <c r="IDW191" i="41"/>
  <c r="IDX191" i="41"/>
  <c r="IDY191" i="41"/>
  <c r="IDZ191" i="41"/>
  <c r="IEA191" i="41"/>
  <c r="IEB191" i="41"/>
  <c r="IEC191" i="41"/>
  <c r="IED191" i="41"/>
  <c r="IEE191" i="41"/>
  <c r="IEF191" i="41"/>
  <c r="IEG191" i="41"/>
  <c r="IEH191" i="41"/>
  <c r="IEI191" i="41"/>
  <c r="IEJ191" i="41"/>
  <c r="IEK191" i="41"/>
  <c r="IEL191" i="41"/>
  <c r="IEM191" i="41"/>
  <c r="IEN191" i="41"/>
  <c r="IEO191" i="41"/>
  <c r="IEP191" i="41"/>
  <c r="IEQ191" i="41"/>
  <c r="IER191" i="41"/>
  <c r="IES191" i="41"/>
  <c r="IET191" i="41"/>
  <c r="IEU191" i="41"/>
  <c r="IEV191" i="41"/>
  <c r="IEW191" i="41"/>
  <c r="IEX191" i="41"/>
  <c r="IEY191" i="41"/>
  <c r="IEZ191" i="41"/>
  <c r="IFA191" i="41"/>
  <c r="IFB191" i="41"/>
  <c r="IFC191" i="41"/>
  <c r="IFD191" i="41"/>
  <c r="IFE191" i="41"/>
  <c r="IFF191" i="41"/>
  <c r="IFG191" i="41"/>
  <c r="IFH191" i="41"/>
  <c r="IFI191" i="41"/>
  <c r="IFJ191" i="41"/>
  <c r="IFK191" i="41"/>
  <c r="IFL191" i="41"/>
  <c r="IFM191" i="41"/>
  <c r="IFN191" i="41"/>
  <c r="IFO191" i="41"/>
  <c r="IFP191" i="41"/>
  <c r="IFQ191" i="41"/>
  <c r="IFR191" i="41"/>
  <c r="IFS191" i="41"/>
  <c r="IFT191" i="41"/>
  <c r="IFU191" i="41"/>
  <c r="IFV191" i="41"/>
  <c r="IFW191" i="41"/>
  <c r="IFX191" i="41"/>
  <c r="IFY191" i="41"/>
  <c r="IFZ191" i="41"/>
  <c r="IGA191" i="41"/>
  <c r="IGB191" i="41"/>
  <c r="IGC191" i="41"/>
  <c r="IGD191" i="41"/>
  <c r="IGE191" i="41"/>
  <c r="IGF191" i="41"/>
  <c r="IGG191" i="41"/>
  <c r="IGH191" i="41"/>
  <c r="IGI191" i="41"/>
  <c r="IGJ191" i="41"/>
  <c r="IGK191" i="41"/>
  <c r="IGL191" i="41"/>
  <c r="IGM191" i="41"/>
  <c r="IGN191" i="41"/>
  <c r="IGO191" i="41"/>
  <c r="IGP191" i="41"/>
  <c r="IGQ191" i="41"/>
  <c r="IGR191" i="41"/>
  <c r="IGS191" i="41"/>
  <c r="IGT191" i="41"/>
  <c r="IGU191" i="41"/>
  <c r="IGV191" i="41"/>
  <c r="IGW191" i="41"/>
  <c r="IGX191" i="41"/>
  <c r="IGY191" i="41"/>
  <c r="IGZ191" i="41"/>
  <c r="IHA191" i="41"/>
  <c r="IHB191" i="41"/>
  <c r="IHC191" i="41"/>
  <c r="IHD191" i="41"/>
  <c r="IHE191" i="41"/>
  <c r="IHF191" i="41"/>
  <c r="IHG191" i="41"/>
  <c r="IHH191" i="41"/>
  <c r="IHI191" i="41"/>
  <c r="IHJ191" i="41"/>
  <c r="IHK191" i="41"/>
  <c r="IHL191" i="41"/>
  <c r="IHM191" i="41"/>
  <c r="IHN191" i="41"/>
  <c r="IHO191" i="41"/>
  <c r="IHP191" i="41"/>
  <c r="IHQ191" i="41"/>
  <c r="IHR191" i="41"/>
  <c r="IHS191" i="41"/>
  <c r="IHT191" i="41"/>
  <c r="IHU191" i="41"/>
  <c r="IHV191" i="41"/>
  <c r="IHW191" i="41"/>
  <c r="IHX191" i="41"/>
  <c r="IHY191" i="41"/>
  <c r="IHZ191" i="41"/>
  <c r="IIA191" i="41"/>
  <c r="IIB191" i="41"/>
  <c r="IIC191" i="41"/>
  <c r="IID191" i="41"/>
  <c r="IIE191" i="41"/>
  <c r="IIF191" i="41"/>
  <c r="IIG191" i="41"/>
  <c r="IIH191" i="41"/>
  <c r="III191" i="41"/>
  <c r="IIJ191" i="41"/>
  <c r="IIK191" i="41"/>
  <c r="IIL191" i="41"/>
  <c r="IIM191" i="41"/>
  <c r="IIN191" i="41"/>
  <c r="IIO191" i="41"/>
  <c r="IIP191" i="41"/>
  <c r="IIQ191" i="41"/>
  <c r="IIR191" i="41"/>
  <c r="IIS191" i="41"/>
  <c r="IIT191" i="41"/>
  <c r="IIU191" i="41"/>
  <c r="IIV191" i="41"/>
  <c r="IIW191" i="41"/>
  <c r="IIX191" i="41"/>
  <c r="IIY191" i="41"/>
  <c r="IIZ191" i="41"/>
  <c r="IJA191" i="41"/>
  <c r="IJB191" i="41"/>
  <c r="IJC191" i="41"/>
  <c r="IJD191" i="41"/>
  <c r="IJE191" i="41"/>
  <c r="IJF191" i="41"/>
  <c r="IJG191" i="41"/>
  <c r="IJH191" i="41"/>
  <c r="IJI191" i="41"/>
  <c r="IJJ191" i="41"/>
  <c r="IJK191" i="41"/>
  <c r="IJL191" i="41"/>
  <c r="IJM191" i="41"/>
  <c r="IJN191" i="41"/>
  <c r="IJO191" i="41"/>
  <c r="IJP191" i="41"/>
  <c r="IJQ191" i="41"/>
  <c r="IJR191" i="41"/>
  <c r="IJS191" i="41"/>
  <c r="IJT191" i="41"/>
  <c r="IJU191" i="41"/>
  <c r="IJV191" i="41"/>
  <c r="IJW191" i="41"/>
  <c r="IJX191" i="41"/>
  <c r="IJY191" i="41"/>
  <c r="IJZ191" i="41"/>
  <c r="IKA191" i="41"/>
  <c r="IKB191" i="41"/>
  <c r="IKC191" i="41"/>
  <c r="IKD191" i="41"/>
  <c r="IKE191" i="41"/>
  <c r="IKF191" i="41"/>
  <c r="IKG191" i="41"/>
  <c r="IKH191" i="41"/>
  <c r="IKI191" i="41"/>
  <c r="IKJ191" i="41"/>
  <c r="IKK191" i="41"/>
  <c r="IKL191" i="41"/>
  <c r="IKM191" i="41"/>
  <c r="IKN191" i="41"/>
  <c r="IKO191" i="41"/>
  <c r="IKP191" i="41"/>
  <c r="IKQ191" i="41"/>
  <c r="IKR191" i="41"/>
  <c r="IKS191" i="41"/>
  <c r="IKT191" i="41"/>
  <c r="IKU191" i="41"/>
  <c r="IKV191" i="41"/>
  <c r="IKW191" i="41"/>
  <c r="IKX191" i="41"/>
  <c r="IKY191" i="41"/>
  <c r="IKZ191" i="41"/>
  <c r="ILA191" i="41"/>
  <c r="ILB191" i="41"/>
  <c r="ILC191" i="41"/>
  <c r="ILD191" i="41"/>
  <c r="ILE191" i="41"/>
  <c r="ILF191" i="41"/>
  <c r="ILG191" i="41"/>
  <c r="ILH191" i="41"/>
  <c r="ILI191" i="41"/>
  <c r="ILJ191" i="41"/>
  <c r="ILK191" i="41"/>
  <c r="ILL191" i="41"/>
  <c r="ILM191" i="41"/>
  <c r="ILN191" i="41"/>
  <c r="ILO191" i="41"/>
  <c r="ILP191" i="41"/>
  <c r="ILQ191" i="41"/>
  <c r="ILR191" i="41"/>
  <c r="ILS191" i="41"/>
  <c r="ILT191" i="41"/>
  <c r="ILU191" i="41"/>
  <c r="ILV191" i="41"/>
  <c r="ILW191" i="41"/>
  <c r="ILX191" i="41"/>
  <c r="ILY191" i="41"/>
  <c r="ILZ191" i="41"/>
  <c r="IMA191" i="41"/>
  <c r="IMB191" i="41"/>
  <c r="IMC191" i="41"/>
  <c r="IMD191" i="41"/>
  <c r="IME191" i="41"/>
  <c r="IMF191" i="41"/>
  <c r="IMG191" i="41"/>
  <c r="IMH191" i="41"/>
  <c r="IMI191" i="41"/>
  <c r="IMJ191" i="41"/>
  <c r="IMK191" i="41"/>
  <c r="IML191" i="41"/>
  <c r="IMM191" i="41"/>
  <c r="IMN191" i="41"/>
  <c r="IMO191" i="41"/>
  <c r="IMP191" i="41"/>
  <c r="IMQ191" i="41"/>
  <c r="IMR191" i="41"/>
  <c r="IMS191" i="41"/>
  <c r="IMT191" i="41"/>
  <c r="IMU191" i="41"/>
  <c r="IMV191" i="41"/>
  <c r="IMW191" i="41"/>
  <c r="IMX191" i="41"/>
  <c r="IMY191" i="41"/>
  <c r="IMZ191" i="41"/>
  <c r="INA191" i="41"/>
  <c r="INB191" i="41"/>
  <c r="INC191" i="41"/>
  <c r="IND191" i="41"/>
  <c r="INE191" i="41"/>
  <c r="INF191" i="41"/>
  <c r="ING191" i="41"/>
  <c r="INH191" i="41"/>
  <c r="INI191" i="41"/>
  <c r="INJ191" i="41"/>
  <c r="INK191" i="41"/>
  <c r="INL191" i="41"/>
  <c r="INM191" i="41"/>
  <c r="INN191" i="41"/>
  <c r="INO191" i="41"/>
  <c r="INP191" i="41"/>
  <c r="INQ191" i="41"/>
  <c r="INR191" i="41"/>
  <c r="INS191" i="41"/>
  <c r="INT191" i="41"/>
  <c r="INU191" i="41"/>
  <c r="INV191" i="41"/>
  <c r="INW191" i="41"/>
  <c r="INX191" i="41"/>
  <c r="INY191" i="41"/>
  <c r="INZ191" i="41"/>
  <c r="IOA191" i="41"/>
  <c r="IOB191" i="41"/>
  <c r="IOC191" i="41"/>
  <c r="IOD191" i="41"/>
  <c r="IOE191" i="41"/>
  <c r="IOF191" i="41"/>
  <c r="IOG191" i="41"/>
  <c r="IOH191" i="41"/>
  <c r="IOI191" i="41"/>
  <c r="IOJ191" i="41"/>
  <c r="IOK191" i="41"/>
  <c r="IOL191" i="41"/>
  <c r="IOM191" i="41"/>
  <c r="ION191" i="41"/>
  <c r="IOO191" i="41"/>
  <c r="IOP191" i="41"/>
  <c r="IOQ191" i="41"/>
  <c r="IOR191" i="41"/>
  <c r="IOS191" i="41"/>
  <c r="IOT191" i="41"/>
  <c r="IOU191" i="41"/>
  <c r="IOV191" i="41"/>
  <c r="IOW191" i="41"/>
  <c r="IOX191" i="41"/>
  <c r="IOY191" i="41"/>
  <c r="IOZ191" i="41"/>
  <c r="IPA191" i="41"/>
  <c r="IPB191" i="41"/>
  <c r="IPC191" i="41"/>
  <c r="IPD191" i="41"/>
  <c r="IPE191" i="41"/>
  <c r="IPF191" i="41"/>
  <c r="IPG191" i="41"/>
  <c r="IPH191" i="41"/>
  <c r="IPI191" i="41"/>
  <c r="IPJ191" i="41"/>
  <c r="IPK191" i="41"/>
  <c r="IPL191" i="41"/>
  <c r="IPM191" i="41"/>
  <c r="IPN191" i="41"/>
  <c r="IPO191" i="41"/>
  <c r="IPP191" i="41"/>
  <c r="IPQ191" i="41"/>
  <c r="IPR191" i="41"/>
  <c r="IPS191" i="41"/>
  <c r="IPT191" i="41"/>
  <c r="IPU191" i="41"/>
  <c r="IPV191" i="41"/>
  <c r="IPW191" i="41"/>
  <c r="IPX191" i="41"/>
  <c r="IPY191" i="41"/>
  <c r="IPZ191" i="41"/>
  <c r="IQA191" i="41"/>
  <c r="IQB191" i="41"/>
  <c r="IQC191" i="41"/>
  <c r="IQD191" i="41"/>
  <c r="IQE191" i="41"/>
  <c r="IQF191" i="41"/>
  <c r="IQG191" i="41"/>
  <c r="IQH191" i="41"/>
  <c r="IQI191" i="41"/>
  <c r="IQJ191" i="41"/>
  <c r="IQK191" i="41"/>
  <c r="IQL191" i="41"/>
  <c r="IQM191" i="41"/>
  <c r="IQN191" i="41"/>
  <c r="IQO191" i="41"/>
  <c r="IQP191" i="41"/>
  <c r="IQQ191" i="41"/>
  <c r="IQR191" i="41"/>
  <c r="IQS191" i="41"/>
  <c r="IQT191" i="41"/>
  <c r="IQU191" i="41"/>
  <c r="IQV191" i="41"/>
  <c r="IQW191" i="41"/>
  <c r="IQX191" i="41"/>
  <c r="IQY191" i="41"/>
  <c r="IQZ191" i="41"/>
  <c r="IRA191" i="41"/>
  <c r="IRB191" i="41"/>
  <c r="IRC191" i="41"/>
  <c r="IRD191" i="41"/>
  <c r="IRE191" i="41"/>
  <c r="IRF191" i="41"/>
  <c r="IRG191" i="41"/>
  <c r="IRH191" i="41"/>
  <c r="IRI191" i="41"/>
  <c r="IRJ191" i="41"/>
  <c r="IRK191" i="41"/>
  <c r="IRL191" i="41"/>
  <c r="IRM191" i="41"/>
  <c r="IRN191" i="41"/>
  <c r="IRO191" i="41"/>
  <c r="IRP191" i="41"/>
  <c r="IRQ191" i="41"/>
  <c r="IRR191" i="41"/>
  <c r="IRS191" i="41"/>
  <c r="IRT191" i="41"/>
  <c r="IRU191" i="41"/>
  <c r="IRV191" i="41"/>
  <c r="IRW191" i="41"/>
  <c r="IRX191" i="41"/>
  <c r="IRY191" i="41"/>
  <c r="IRZ191" i="41"/>
  <c r="ISA191" i="41"/>
  <c r="ISB191" i="41"/>
  <c r="ISC191" i="41"/>
  <c r="ISD191" i="41"/>
  <c r="ISE191" i="41"/>
  <c r="ISF191" i="41"/>
  <c r="ISG191" i="41"/>
  <c r="ISH191" i="41"/>
  <c r="ISI191" i="41"/>
  <c r="ISJ191" i="41"/>
  <c r="ISK191" i="41"/>
  <c r="ISL191" i="41"/>
  <c r="ISM191" i="41"/>
  <c r="ISN191" i="41"/>
  <c r="ISO191" i="41"/>
  <c r="ISP191" i="41"/>
  <c r="ISQ191" i="41"/>
  <c r="ISR191" i="41"/>
  <c r="ISS191" i="41"/>
  <c r="IST191" i="41"/>
  <c r="ISU191" i="41"/>
  <c r="ISV191" i="41"/>
  <c r="ISW191" i="41"/>
  <c r="ISX191" i="41"/>
  <c r="ISY191" i="41"/>
  <c r="ISZ191" i="41"/>
  <c r="ITA191" i="41"/>
  <c r="ITB191" i="41"/>
  <c r="ITC191" i="41"/>
  <c r="ITD191" i="41"/>
  <c r="ITE191" i="41"/>
  <c r="ITF191" i="41"/>
  <c r="ITG191" i="41"/>
  <c r="ITH191" i="41"/>
  <c r="ITI191" i="41"/>
  <c r="ITJ191" i="41"/>
  <c r="ITK191" i="41"/>
  <c r="ITL191" i="41"/>
  <c r="ITM191" i="41"/>
  <c r="ITN191" i="41"/>
  <c r="ITO191" i="41"/>
  <c r="ITP191" i="41"/>
  <c r="ITQ191" i="41"/>
  <c r="ITR191" i="41"/>
  <c r="ITS191" i="41"/>
  <c r="ITT191" i="41"/>
  <c r="ITU191" i="41"/>
  <c r="ITV191" i="41"/>
  <c r="ITW191" i="41"/>
  <c r="ITX191" i="41"/>
  <c r="ITY191" i="41"/>
  <c r="ITZ191" i="41"/>
  <c r="IUA191" i="41"/>
  <c r="IUB191" i="41"/>
  <c r="IUC191" i="41"/>
  <c r="IUD191" i="41"/>
  <c r="IUE191" i="41"/>
  <c r="IUF191" i="41"/>
  <c r="IUG191" i="41"/>
  <c r="IUH191" i="41"/>
  <c r="IUI191" i="41"/>
  <c r="IUJ191" i="41"/>
  <c r="IUK191" i="41"/>
  <c r="IUL191" i="41"/>
  <c r="IUM191" i="41"/>
  <c r="IUN191" i="41"/>
  <c r="IUO191" i="41"/>
  <c r="IUP191" i="41"/>
  <c r="IUQ191" i="41"/>
  <c r="IUR191" i="41"/>
  <c r="IUS191" i="41"/>
  <c r="IUT191" i="41"/>
  <c r="IUU191" i="41"/>
  <c r="IUV191" i="41"/>
  <c r="IUW191" i="41"/>
  <c r="IUX191" i="41"/>
  <c r="IUY191" i="41"/>
  <c r="IUZ191" i="41"/>
  <c r="IVA191" i="41"/>
  <c r="IVB191" i="41"/>
  <c r="IVC191" i="41"/>
  <c r="IVD191" i="41"/>
  <c r="IVE191" i="41"/>
  <c r="IVF191" i="41"/>
  <c r="IVG191" i="41"/>
  <c r="IVH191" i="41"/>
  <c r="IVI191" i="41"/>
  <c r="IVJ191" i="41"/>
  <c r="IVK191" i="41"/>
  <c r="IVL191" i="41"/>
  <c r="IVM191" i="41"/>
  <c r="IVN191" i="41"/>
  <c r="IVO191" i="41"/>
  <c r="IVP191" i="41"/>
  <c r="IVQ191" i="41"/>
  <c r="IVR191" i="41"/>
  <c r="IVS191" i="41"/>
  <c r="IVT191" i="41"/>
  <c r="IVU191" i="41"/>
  <c r="IVV191" i="41"/>
  <c r="IVW191" i="41"/>
  <c r="IVX191" i="41"/>
  <c r="IVY191" i="41"/>
  <c r="IVZ191" i="41"/>
  <c r="IWA191" i="41"/>
  <c r="IWB191" i="41"/>
  <c r="IWC191" i="41"/>
  <c r="IWD191" i="41"/>
  <c r="IWE191" i="41"/>
  <c r="IWF191" i="41"/>
  <c r="IWG191" i="41"/>
  <c r="IWH191" i="41"/>
  <c r="IWI191" i="41"/>
  <c r="IWJ191" i="41"/>
  <c r="IWK191" i="41"/>
  <c r="IWL191" i="41"/>
  <c r="IWM191" i="41"/>
  <c r="IWN191" i="41"/>
  <c r="IWO191" i="41"/>
  <c r="IWP191" i="41"/>
  <c r="IWQ191" i="41"/>
  <c r="IWR191" i="41"/>
  <c r="IWS191" i="41"/>
  <c r="IWT191" i="41"/>
  <c r="IWU191" i="41"/>
  <c r="IWV191" i="41"/>
  <c r="IWW191" i="41"/>
  <c r="IWX191" i="41"/>
  <c r="IWY191" i="41"/>
  <c r="IWZ191" i="41"/>
  <c r="IXA191" i="41"/>
  <c r="IXB191" i="41"/>
  <c r="IXC191" i="41"/>
  <c r="IXD191" i="41"/>
  <c r="IXE191" i="41"/>
  <c r="IXF191" i="41"/>
  <c r="IXG191" i="41"/>
  <c r="IXH191" i="41"/>
  <c r="IXI191" i="41"/>
  <c r="IXJ191" i="41"/>
  <c r="IXK191" i="41"/>
  <c r="IXL191" i="41"/>
  <c r="IXM191" i="41"/>
  <c r="IXN191" i="41"/>
  <c r="IXO191" i="41"/>
  <c r="IXP191" i="41"/>
  <c r="IXQ191" i="41"/>
  <c r="IXR191" i="41"/>
  <c r="IXS191" i="41"/>
  <c r="IXT191" i="41"/>
  <c r="IXU191" i="41"/>
  <c r="IXV191" i="41"/>
  <c r="IXW191" i="41"/>
  <c r="IXX191" i="41"/>
  <c r="IXY191" i="41"/>
  <c r="IXZ191" i="41"/>
  <c r="IYA191" i="41"/>
  <c r="IYB191" i="41"/>
  <c r="IYC191" i="41"/>
  <c r="IYD191" i="41"/>
  <c r="IYE191" i="41"/>
  <c r="IYF191" i="41"/>
  <c r="IYG191" i="41"/>
  <c r="IYH191" i="41"/>
  <c r="IYI191" i="41"/>
  <c r="IYJ191" i="41"/>
  <c r="IYK191" i="41"/>
  <c r="IYL191" i="41"/>
  <c r="IYM191" i="41"/>
  <c r="IYN191" i="41"/>
  <c r="IYO191" i="41"/>
  <c r="IYP191" i="41"/>
  <c r="IYQ191" i="41"/>
  <c r="IYR191" i="41"/>
  <c r="IYS191" i="41"/>
  <c r="IYT191" i="41"/>
  <c r="IYU191" i="41"/>
  <c r="IYV191" i="41"/>
  <c r="IYW191" i="41"/>
  <c r="IYX191" i="41"/>
  <c r="IYY191" i="41"/>
  <c r="IYZ191" i="41"/>
  <c r="IZA191" i="41"/>
  <c r="IZB191" i="41"/>
  <c r="IZC191" i="41"/>
  <c r="IZD191" i="41"/>
  <c r="IZE191" i="41"/>
  <c r="IZF191" i="41"/>
  <c r="IZG191" i="41"/>
  <c r="IZH191" i="41"/>
  <c r="IZI191" i="41"/>
  <c r="IZJ191" i="41"/>
  <c r="IZK191" i="41"/>
  <c r="IZL191" i="41"/>
  <c r="IZM191" i="41"/>
  <c r="IZN191" i="41"/>
  <c r="IZO191" i="41"/>
  <c r="IZP191" i="41"/>
  <c r="IZQ191" i="41"/>
  <c r="IZR191" i="41"/>
  <c r="IZS191" i="41"/>
  <c r="IZT191" i="41"/>
  <c r="IZU191" i="41"/>
  <c r="IZV191" i="41"/>
  <c r="IZW191" i="41"/>
  <c r="IZX191" i="41"/>
  <c r="IZY191" i="41"/>
  <c r="IZZ191" i="41"/>
  <c r="JAA191" i="41"/>
  <c r="JAB191" i="41"/>
  <c r="JAC191" i="41"/>
  <c r="JAD191" i="41"/>
  <c r="JAE191" i="41"/>
  <c r="JAF191" i="41"/>
  <c r="JAG191" i="41"/>
  <c r="JAH191" i="41"/>
  <c r="JAI191" i="41"/>
  <c r="JAJ191" i="41"/>
  <c r="JAK191" i="41"/>
  <c r="JAL191" i="41"/>
  <c r="JAM191" i="41"/>
  <c r="JAN191" i="41"/>
  <c r="JAO191" i="41"/>
  <c r="JAP191" i="41"/>
  <c r="JAQ191" i="41"/>
  <c r="JAR191" i="41"/>
  <c r="JAS191" i="41"/>
  <c r="JAT191" i="41"/>
  <c r="JAU191" i="41"/>
  <c r="JAV191" i="41"/>
  <c r="JAW191" i="41"/>
  <c r="JAX191" i="41"/>
  <c r="JAY191" i="41"/>
  <c r="JAZ191" i="41"/>
  <c r="JBA191" i="41"/>
  <c r="JBB191" i="41"/>
  <c r="JBC191" i="41"/>
  <c r="JBD191" i="41"/>
  <c r="JBE191" i="41"/>
  <c r="JBF191" i="41"/>
  <c r="JBG191" i="41"/>
  <c r="JBH191" i="41"/>
  <c r="JBI191" i="41"/>
  <c r="JBJ191" i="41"/>
  <c r="JBK191" i="41"/>
  <c r="JBL191" i="41"/>
  <c r="JBM191" i="41"/>
  <c r="JBN191" i="41"/>
  <c r="JBO191" i="41"/>
  <c r="JBP191" i="41"/>
  <c r="JBQ191" i="41"/>
  <c r="JBR191" i="41"/>
  <c r="JBS191" i="41"/>
  <c r="JBT191" i="41"/>
  <c r="JBU191" i="41"/>
  <c r="JBV191" i="41"/>
  <c r="JBW191" i="41"/>
  <c r="JBX191" i="41"/>
  <c r="JBY191" i="41"/>
  <c r="JBZ191" i="41"/>
  <c r="JCA191" i="41"/>
  <c r="JCB191" i="41"/>
  <c r="JCC191" i="41"/>
  <c r="JCD191" i="41"/>
  <c r="JCE191" i="41"/>
  <c r="JCF191" i="41"/>
  <c r="JCG191" i="41"/>
  <c r="JCH191" i="41"/>
  <c r="JCI191" i="41"/>
  <c r="JCJ191" i="41"/>
  <c r="JCK191" i="41"/>
  <c r="JCL191" i="41"/>
  <c r="JCM191" i="41"/>
  <c r="JCN191" i="41"/>
  <c r="JCO191" i="41"/>
  <c r="JCP191" i="41"/>
  <c r="JCQ191" i="41"/>
  <c r="JCR191" i="41"/>
  <c r="JCS191" i="41"/>
  <c r="JCT191" i="41"/>
  <c r="JCU191" i="41"/>
  <c r="JCV191" i="41"/>
  <c r="JCW191" i="41"/>
  <c r="JCX191" i="41"/>
  <c r="JCY191" i="41"/>
  <c r="JCZ191" i="41"/>
  <c r="JDA191" i="41"/>
  <c r="JDB191" i="41"/>
  <c r="JDC191" i="41"/>
  <c r="JDD191" i="41"/>
  <c r="JDE191" i="41"/>
  <c r="JDF191" i="41"/>
  <c r="JDG191" i="41"/>
  <c r="JDH191" i="41"/>
  <c r="JDI191" i="41"/>
  <c r="JDJ191" i="41"/>
  <c r="JDK191" i="41"/>
  <c r="JDL191" i="41"/>
  <c r="JDM191" i="41"/>
  <c r="JDN191" i="41"/>
  <c r="JDO191" i="41"/>
  <c r="JDP191" i="41"/>
  <c r="JDQ191" i="41"/>
  <c r="JDR191" i="41"/>
  <c r="JDS191" i="41"/>
  <c r="JDT191" i="41"/>
  <c r="JDU191" i="41"/>
  <c r="JDV191" i="41"/>
  <c r="JDW191" i="41"/>
  <c r="JDX191" i="41"/>
  <c r="JDY191" i="41"/>
  <c r="JDZ191" i="41"/>
  <c r="JEA191" i="41"/>
  <c r="JEB191" i="41"/>
  <c r="JEC191" i="41"/>
  <c r="JED191" i="41"/>
  <c r="JEE191" i="41"/>
  <c r="JEF191" i="41"/>
  <c r="JEG191" i="41"/>
  <c r="JEH191" i="41"/>
  <c r="JEI191" i="41"/>
  <c r="JEJ191" i="41"/>
  <c r="JEK191" i="41"/>
  <c r="JEL191" i="41"/>
  <c r="JEM191" i="41"/>
  <c r="JEN191" i="41"/>
  <c r="JEO191" i="41"/>
  <c r="JEP191" i="41"/>
  <c r="JEQ191" i="41"/>
  <c r="JER191" i="41"/>
  <c r="JES191" i="41"/>
  <c r="JET191" i="41"/>
  <c r="JEU191" i="41"/>
  <c r="JEV191" i="41"/>
  <c r="JEW191" i="41"/>
  <c r="JEX191" i="41"/>
  <c r="JEY191" i="41"/>
  <c r="JEZ191" i="41"/>
  <c r="JFA191" i="41"/>
  <c r="JFB191" i="41"/>
  <c r="JFC191" i="41"/>
  <c r="JFD191" i="41"/>
  <c r="JFE191" i="41"/>
  <c r="JFF191" i="41"/>
  <c r="JFG191" i="41"/>
  <c r="JFH191" i="41"/>
  <c r="JFI191" i="41"/>
  <c r="JFJ191" i="41"/>
  <c r="JFK191" i="41"/>
  <c r="JFL191" i="41"/>
  <c r="JFM191" i="41"/>
  <c r="JFN191" i="41"/>
  <c r="JFO191" i="41"/>
  <c r="JFP191" i="41"/>
  <c r="JFQ191" i="41"/>
  <c r="JFR191" i="41"/>
  <c r="JFS191" i="41"/>
  <c r="JFT191" i="41"/>
  <c r="JFU191" i="41"/>
  <c r="JFV191" i="41"/>
  <c r="JFW191" i="41"/>
  <c r="JFX191" i="41"/>
  <c r="JFY191" i="41"/>
  <c r="JFZ191" i="41"/>
  <c r="JGA191" i="41"/>
  <c r="JGB191" i="41"/>
  <c r="JGC191" i="41"/>
  <c r="JGD191" i="41"/>
  <c r="JGE191" i="41"/>
  <c r="JGF191" i="41"/>
  <c r="JGG191" i="41"/>
  <c r="JGH191" i="41"/>
  <c r="JGI191" i="41"/>
  <c r="JGJ191" i="41"/>
  <c r="JGK191" i="41"/>
  <c r="JGL191" i="41"/>
  <c r="JGM191" i="41"/>
  <c r="JGN191" i="41"/>
  <c r="JGO191" i="41"/>
  <c r="JGP191" i="41"/>
  <c r="JGQ191" i="41"/>
  <c r="JGR191" i="41"/>
  <c r="JGS191" i="41"/>
  <c r="JGT191" i="41"/>
  <c r="JGU191" i="41"/>
  <c r="JGV191" i="41"/>
  <c r="JGW191" i="41"/>
  <c r="JGX191" i="41"/>
  <c r="JGY191" i="41"/>
  <c r="JGZ191" i="41"/>
  <c r="JHA191" i="41"/>
  <c r="JHB191" i="41"/>
  <c r="JHC191" i="41"/>
  <c r="JHD191" i="41"/>
  <c r="JHE191" i="41"/>
  <c r="JHF191" i="41"/>
  <c r="JHG191" i="41"/>
  <c r="JHH191" i="41"/>
  <c r="JHI191" i="41"/>
  <c r="JHJ191" i="41"/>
  <c r="JHK191" i="41"/>
  <c r="JHL191" i="41"/>
  <c r="JHM191" i="41"/>
  <c r="JHN191" i="41"/>
  <c r="JHO191" i="41"/>
  <c r="JHP191" i="41"/>
  <c r="JHQ191" i="41"/>
  <c r="JHR191" i="41"/>
  <c r="JHS191" i="41"/>
  <c r="JHT191" i="41"/>
  <c r="JHU191" i="41"/>
  <c r="JHV191" i="41"/>
  <c r="JHW191" i="41"/>
  <c r="JHX191" i="41"/>
  <c r="JHY191" i="41"/>
  <c r="JHZ191" i="41"/>
  <c r="JIA191" i="41"/>
  <c r="JIB191" i="41"/>
  <c r="JIC191" i="41"/>
  <c r="JID191" i="41"/>
  <c r="JIE191" i="41"/>
  <c r="JIF191" i="41"/>
  <c r="JIG191" i="41"/>
  <c r="JIH191" i="41"/>
  <c r="JII191" i="41"/>
  <c r="JIJ191" i="41"/>
  <c r="JIK191" i="41"/>
  <c r="JIL191" i="41"/>
  <c r="JIM191" i="41"/>
  <c r="JIN191" i="41"/>
  <c r="JIO191" i="41"/>
  <c r="JIP191" i="41"/>
  <c r="JIQ191" i="41"/>
  <c r="JIR191" i="41"/>
  <c r="JIS191" i="41"/>
  <c r="JIT191" i="41"/>
  <c r="JIU191" i="41"/>
  <c r="JIV191" i="41"/>
  <c r="JIW191" i="41"/>
  <c r="JIX191" i="41"/>
  <c r="JIY191" i="41"/>
  <c r="JIZ191" i="41"/>
  <c r="JJA191" i="41"/>
  <c r="JJB191" i="41"/>
  <c r="JJC191" i="41"/>
  <c r="JJD191" i="41"/>
  <c r="JJE191" i="41"/>
  <c r="JJF191" i="41"/>
  <c r="JJG191" i="41"/>
  <c r="JJH191" i="41"/>
  <c r="JJI191" i="41"/>
  <c r="JJJ191" i="41"/>
  <c r="JJK191" i="41"/>
  <c r="JJL191" i="41"/>
  <c r="JJM191" i="41"/>
  <c r="JJN191" i="41"/>
  <c r="JJO191" i="41"/>
  <c r="JJP191" i="41"/>
  <c r="JJQ191" i="41"/>
  <c r="JJR191" i="41"/>
  <c r="JJS191" i="41"/>
  <c r="JJT191" i="41"/>
  <c r="JJU191" i="41"/>
  <c r="JJV191" i="41"/>
  <c r="JJW191" i="41"/>
  <c r="JJX191" i="41"/>
  <c r="JJY191" i="41"/>
  <c r="JJZ191" i="41"/>
  <c r="JKA191" i="41"/>
  <c r="JKB191" i="41"/>
  <c r="JKC191" i="41"/>
  <c r="JKD191" i="41"/>
  <c r="JKE191" i="41"/>
  <c r="JKF191" i="41"/>
  <c r="JKG191" i="41"/>
  <c r="JKH191" i="41"/>
  <c r="JKI191" i="41"/>
  <c r="JKJ191" i="41"/>
  <c r="JKK191" i="41"/>
  <c r="JKL191" i="41"/>
  <c r="JKM191" i="41"/>
  <c r="JKN191" i="41"/>
  <c r="JKO191" i="41"/>
  <c r="JKP191" i="41"/>
  <c r="JKQ191" i="41"/>
  <c r="JKR191" i="41"/>
  <c r="JKS191" i="41"/>
  <c r="JKT191" i="41"/>
  <c r="JKU191" i="41"/>
  <c r="JKV191" i="41"/>
  <c r="JKW191" i="41"/>
  <c r="JKX191" i="41"/>
  <c r="JKY191" i="41"/>
  <c r="JKZ191" i="41"/>
  <c r="JLA191" i="41"/>
  <c r="JLB191" i="41"/>
  <c r="JLC191" i="41"/>
  <c r="JLD191" i="41"/>
  <c r="JLE191" i="41"/>
  <c r="JLF191" i="41"/>
  <c r="JLG191" i="41"/>
  <c r="JLH191" i="41"/>
  <c r="JLI191" i="41"/>
  <c r="JLJ191" i="41"/>
  <c r="JLK191" i="41"/>
  <c r="JLL191" i="41"/>
  <c r="JLM191" i="41"/>
  <c r="JLN191" i="41"/>
  <c r="JLO191" i="41"/>
  <c r="JLP191" i="41"/>
  <c r="JLQ191" i="41"/>
  <c r="JLR191" i="41"/>
  <c r="JLS191" i="41"/>
  <c r="JLT191" i="41"/>
  <c r="JLU191" i="41"/>
  <c r="JLV191" i="41"/>
  <c r="JLW191" i="41"/>
  <c r="JLX191" i="41"/>
  <c r="JLY191" i="41"/>
  <c r="JLZ191" i="41"/>
  <c r="JMA191" i="41"/>
  <c r="JMB191" i="41"/>
  <c r="JMC191" i="41"/>
  <c r="JMD191" i="41"/>
  <c r="JME191" i="41"/>
  <c r="JMF191" i="41"/>
  <c r="JMG191" i="41"/>
  <c r="JMH191" i="41"/>
  <c r="JMI191" i="41"/>
  <c r="JMJ191" i="41"/>
  <c r="JMK191" i="41"/>
  <c r="JML191" i="41"/>
  <c r="JMM191" i="41"/>
  <c r="JMN191" i="41"/>
  <c r="JMO191" i="41"/>
  <c r="JMP191" i="41"/>
  <c r="JMQ191" i="41"/>
  <c r="JMR191" i="41"/>
  <c r="JMS191" i="41"/>
  <c r="JMT191" i="41"/>
  <c r="JMU191" i="41"/>
  <c r="JMV191" i="41"/>
  <c r="JMW191" i="41"/>
  <c r="JMX191" i="41"/>
  <c r="JMY191" i="41"/>
  <c r="JMZ191" i="41"/>
  <c r="JNA191" i="41"/>
  <c r="JNB191" i="41"/>
  <c r="JNC191" i="41"/>
  <c r="JND191" i="41"/>
  <c r="JNE191" i="41"/>
  <c r="JNF191" i="41"/>
  <c r="JNG191" i="41"/>
  <c r="JNH191" i="41"/>
  <c r="JNI191" i="41"/>
  <c r="JNJ191" i="41"/>
  <c r="JNK191" i="41"/>
  <c r="JNL191" i="41"/>
  <c r="JNM191" i="41"/>
  <c r="JNN191" i="41"/>
  <c r="JNO191" i="41"/>
  <c r="JNP191" i="41"/>
  <c r="JNQ191" i="41"/>
  <c r="JNR191" i="41"/>
  <c r="JNS191" i="41"/>
  <c r="JNT191" i="41"/>
  <c r="JNU191" i="41"/>
  <c r="JNV191" i="41"/>
  <c r="JNW191" i="41"/>
  <c r="JNX191" i="41"/>
  <c r="JNY191" i="41"/>
  <c r="JNZ191" i="41"/>
  <c r="JOA191" i="41"/>
  <c r="JOB191" i="41"/>
  <c r="JOC191" i="41"/>
  <c r="JOD191" i="41"/>
  <c r="JOE191" i="41"/>
  <c r="JOF191" i="41"/>
  <c r="JOG191" i="41"/>
  <c r="JOH191" i="41"/>
  <c r="JOI191" i="41"/>
  <c r="JOJ191" i="41"/>
  <c r="JOK191" i="41"/>
  <c r="JOL191" i="41"/>
  <c r="JOM191" i="41"/>
  <c r="JON191" i="41"/>
  <c r="JOO191" i="41"/>
  <c r="JOP191" i="41"/>
  <c r="JOQ191" i="41"/>
  <c r="JOR191" i="41"/>
  <c r="JOS191" i="41"/>
  <c r="JOT191" i="41"/>
  <c r="JOU191" i="41"/>
  <c r="JOV191" i="41"/>
  <c r="JOW191" i="41"/>
  <c r="JOX191" i="41"/>
  <c r="JOY191" i="41"/>
  <c r="JOZ191" i="41"/>
  <c r="JPA191" i="41"/>
  <c r="JPB191" i="41"/>
  <c r="JPC191" i="41"/>
  <c r="JPD191" i="41"/>
  <c r="JPE191" i="41"/>
  <c r="JPF191" i="41"/>
  <c r="JPG191" i="41"/>
  <c r="JPH191" i="41"/>
  <c r="JPI191" i="41"/>
  <c r="JPJ191" i="41"/>
  <c r="JPK191" i="41"/>
  <c r="JPL191" i="41"/>
  <c r="JPM191" i="41"/>
  <c r="JPN191" i="41"/>
  <c r="JPO191" i="41"/>
  <c r="JPP191" i="41"/>
  <c r="JPQ191" i="41"/>
  <c r="JPR191" i="41"/>
  <c r="JPS191" i="41"/>
  <c r="JPT191" i="41"/>
  <c r="JPU191" i="41"/>
  <c r="JPV191" i="41"/>
  <c r="JPW191" i="41"/>
  <c r="JPX191" i="41"/>
  <c r="JPY191" i="41"/>
  <c r="JPZ191" i="41"/>
  <c r="JQA191" i="41"/>
  <c r="JQB191" i="41"/>
  <c r="JQC191" i="41"/>
  <c r="JQD191" i="41"/>
  <c r="JQE191" i="41"/>
  <c r="JQF191" i="41"/>
  <c r="JQG191" i="41"/>
  <c r="JQH191" i="41"/>
  <c r="JQI191" i="41"/>
  <c r="JQJ191" i="41"/>
  <c r="JQK191" i="41"/>
  <c r="JQL191" i="41"/>
  <c r="JQM191" i="41"/>
  <c r="JQN191" i="41"/>
  <c r="JQO191" i="41"/>
  <c r="JQP191" i="41"/>
  <c r="JQQ191" i="41"/>
  <c r="JQR191" i="41"/>
  <c r="JQS191" i="41"/>
  <c r="JQT191" i="41"/>
  <c r="JQU191" i="41"/>
  <c r="JQV191" i="41"/>
  <c r="JQW191" i="41"/>
  <c r="JQX191" i="41"/>
  <c r="JQY191" i="41"/>
  <c r="JQZ191" i="41"/>
  <c r="JRA191" i="41"/>
  <c r="JRB191" i="41"/>
  <c r="JRC191" i="41"/>
  <c r="JRD191" i="41"/>
  <c r="JRE191" i="41"/>
  <c r="JRF191" i="41"/>
  <c r="JRG191" i="41"/>
  <c r="JRH191" i="41"/>
  <c r="JRI191" i="41"/>
  <c r="JRJ191" i="41"/>
  <c r="JRK191" i="41"/>
  <c r="JRL191" i="41"/>
  <c r="JRM191" i="41"/>
  <c r="JRN191" i="41"/>
  <c r="JRO191" i="41"/>
  <c r="JRP191" i="41"/>
  <c r="JRQ191" i="41"/>
  <c r="JRR191" i="41"/>
  <c r="JRS191" i="41"/>
  <c r="JRT191" i="41"/>
  <c r="JRU191" i="41"/>
  <c r="JRV191" i="41"/>
  <c r="JRW191" i="41"/>
  <c r="JRX191" i="41"/>
  <c r="JRY191" i="41"/>
  <c r="JRZ191" i="41"/>
  <c r="JSA191" i="41"/>
  <c r="JSB191" i="41"/>
  <c r="JSC191" i="41"/>
  <c r="JSD191" i="41"/>
  <c r="JSE191" i="41"/>
  <c r="JSF191" i="41"/>
  <c r="JSG191" i="41"/>
  <c r="JSH191" i="41"/>
  <c r="JSI191" i="41"/>
  <c r="JSJ191" i="41"/>
  <c r="JSK191" i="41"/>
  <c r="JSL191" i="41"/>
  <c r="JSM191" i="41"/>
  <c r="JSN191" i="41"/>
  <c r="JSO191" i="41"/>
  <c r="JSP191" i="41"/>
  <c r="JSQ191" i="41"/>
  <c r="JSR191" i="41"/>
  <c r="JSS191" i="41"/>
  <c r="JST191" i="41"/>
  <c r="JSU191" i="41"/>
  <c r="JSV191" i="41"/>
  <c r="JSW191" i="41"/>
  <c r="JSX191" i="41"/>
  <c r="JSY191" i="41"/>
  <c r="JSZ191" i="41"/>
  <c r="JTA191" i="41"/>
  <c r="JTB191" i="41"/>
  <c r="JTC191" i="41"/>
  <c r="JTD191" i="41"/>
  <c r="JTE191" i="41"/>
  <c r="JTF191" i="41"/>
  <c r="JTG191" i="41"/>
  <c r="JTH191" i="41"/>
  <c r="JTI191" i="41"/>
  <c r="JTJ191" i="41"/>
  <c r="JTK191" i="41"/>
  <c r="JTL191" i="41"/>
  <c r="JTM191" i="41"/>
  <c r="JTN191" i="41"/>
  <c r="JTO191" i="41"/>
  <c r="JTP191" i="41"/>
  <c r="JTQ191" i="41"/>
  <c r="JTR191" i="41"/>
  <c r="JTS191" i="41"/>
  <c r="JTT191" i="41"/>
  <c r="JTU191" i="41"/>
  <c r="JTV191" i="41"/>
  <c r="JTW191" i="41"/>
  <c r="JTX191" i="41"/>
  <c r="JTY191" i="41"/>
  <c r="JTZ191" i="41"/>
  <c r="JUA191" i="41"/>
  <c r="JUB191" i="41"/>
  <c r="JUC191" i="41"/>
  <c r="JUD191" i="41"/>
  <c r="JUE191" i="41"/>
  <c r="JUF191" i="41"/>
  <c r="JUG191" i="41"/>
  <c r="JUH191" i="41"/>
  <c r="JUI191" i="41"/>
  <c r="JUJ191" i="41"/>
  <c r="JUK191" i="41"/>
  <c r="JUL191" i="41"/>
  <c r="JUM191" i="41"/>
  <c r="JUN191" i="41"/>
  <c r="JUO191" i="41"/>
  <c r="JUP191" i="41"/>
  <c r="JUQ191" i="41"/>
  <c r="JUR191" i="41"/>
  <c r="JUS191" i="41"/>
  <c r="JUT191" i="41"/>
  <c r="JUU191" i="41"/>
  <c r="JUV191" i="41"/>
  <c r="JUW191" i="41"/>
  <c r="JUX191" i="41"/>
  <c r="JUY191" i="41"/>
  <c r="JUZ191" i="41"/>
  <c r="JVA191" i="41"/>
  <c r="JVB191" i="41"/>
  <c r="JVC191" i="41"/>
  <c r="JVD191" i="41"/>
  <c r="JVE191" i="41"/>
  <c r="JVF191" i="41"/>
  <c r="JVG191" i="41"/>
  <c r="JVH191" i="41"/>
  <c r="JVI191" i="41"/>
  <c r="JVJ191" i="41"/>
  <c r="JVK191" i="41"/>
  <c r="JVL191" i="41"/>
  <c r="JVM191" i="41"/>
  <c r="JVN191" i="41"/>
  <c r="JVO191" i="41"/>
  <c r="JVP191" i="41"/>
  <c r="JVQ191" i="41"/>
  <c r="JVR191" i="41"/>
  <c r="JVS191" i="41"/>
  <c r="JVT191" i="41"/>
  <c r="JVU191" i="41"/>
  <c r="JVV191" i="41"/>
  <c r="JVW191" i="41"/>
  <c r="JVX191" i="41"/>
  <c r="JVY191" i="41"/>
  <c r="JVZ191" i="41"/>
  <c r="JWA191" i="41"/>
  <c r="JWB191" i="41"/>
  <c r="JWC191" i="41"/>
  <c r="JWD191" i="41"/>
  <c r="JWE191" i="41"/>
  <c r="JWF191" i="41"/>
  <c r="JWG191" i="41"/>
  <c r="JWH191" i="41"/>
  <c r="JWI191" i="41"/>
  <c r="JWJ191" i="41"/>
  <c r="JWK191" i="41"/>
  <c r="JWL191" i="41"/>
  <c r="JWM191" i="41"/>
  <c r="JWN191" i="41"/>
  <c r="JWO191" i="41"/>
  <c r="JWP191" i="41"/>
  <c r="JWQ191" i="41"/>
  <c r="JWR191" i="41"/>
  <c r="JWS191" i="41"/>
  <c r="JWT191" i="41"/>
  <c r="JWU191" i="41"/>
  <c r="JWV191" i="41"/>
  <c r="JWW191" i="41"/>
  <c r="JWX191" i="41"/>
  <c r="JWY191" i="41"/>
  <c r="JWZ191" i="41"/>
  <c r="JXA191" i="41"/>
  <c r="JXB191" i="41"/>
  <c r="JXC191" i="41"/>
  <c r="JXD191" i="41"/>
  <c r="JXE191" i="41"/>
  <c r="JXF191" i="41"/>
  <c r="JXG191" i="41"/>
  <c r="JXH191" i="41"/>
  <c r="JXI191" i="41"/>
  <c r="JXJ191" i="41"/>
  <c r="JXK191" i="41"/>
  <c r="JXL191" i="41"/>
  <c r="JXM191" i="41"/>
  <c r="JXN191" i="41"/>
  <c r="JXO191" i="41"/>
  <c r="JXP191" i="41"/>
  <c r="JXQ191" i="41"/>
  <c r="JXR191" i="41"/>
  <c r="JXS191" i="41"/>
  <c r="JXT191" i="41"/>
  <c r="JXU191" i="41"/>
  <c r="JXV191" i="41"/>
  <c r="JXW191" i="41"/>
  <c r="JXX191" i="41"/>
  <c r="JXY191" i="41"/>
  <c r="JXZ191" i="41"/>
  <c r="JYA191" i="41"/>
  <c r="JYB191" i="41"/>
  <c r="JYC191" i="41"/>
  <c r="JYD191" i="41"/>
  <c r="JYE191" i="41"/>
  <c r="JYF191" i="41"/>
  <c r="JYG191" i="41"/>
  <c r="JYH191" i="41"/>
  <c r="JYI191" i="41"/>
  <c r="JYJ191" i="41"/>
  <c r="JYK191" i="41"/>
  <c r="JYL191" i="41"/>
  <c r="JYM191" i="41"/>
  <c r="JYN191" i="41"/>
  <c r="JYO191" i="41"/>
  <c r="JYP191" i="41"/>
  <c r="JYQ191" i="41"/>
  <c r="JYR191" i="41"/>
  <c r="JYS191" i="41"/>
  <c r="JYT191" i="41"/>
  <c r="JYU191" i="41"/>
  <c r="JYV191" i="41"/>
  <c r="JYW191" i="41"/>
  <c r="JYX191" i="41"/>
  <c r="JYY191" i="41"/>
  <c r="JYZ191" i="41"/>
  <c r="JZA191" i="41"/>
  <c r="JZB191" i="41"/>
  <c r="JZC191" i="41"/>
  <c r="JZD191" i="41"/>
  <c r="JZE191" i="41"/>
  <c r="JZF191" i="41"/>
  <c r="JZG191" i="41"/>
  <c r="JZH191" i="41"/>
  <c r="JZI191" i="41"/>
  <c r="JZJ191" i="41"/>
  <c r="JZK191" i="41"/>
  <c r="JZL191" i="41"/>
  <c r="JZM191" i="41"/>
  <c r="JZN191" i="41"/>
  <c r="JZO191" i="41"/>
  <c r="JZP191" i="41"/>
  <c r="JZQ191" i="41"/>
  <c r="JZR191" i="41"/>
  <c r="JZS191" i="41"/>
  <c r="JZT191" i="41"/>
  <c r="JZU191" i="41"/>
  <c r="JZV191" i="41"/>
  <c r="JZW191" i="41"/>
  <c r="JZX191" i="41"/>
  <c r="JZY191" i="41"/>
  <c r="JZZ191" i="41"/>
  <c r="KAA191" i="41"/>
  <c r="KAB191" i="41"/>
  <c r="KAC191" i="41"/>
  <c r="KAD191" i="41"/>
  <c r="KAE191" i="41"/>
  <c r="KAF191" i="41"/>
  <c r="KAG191" i="41"/>
  <c r="KAH191" i="41"/>
  <c r="KAI191" i="41"/>
  <c r="KAJ191" i="41"/>
  <c r="KAK191" i="41"/>
  <c r="KAL191" i="41"/>
  <c r="KAM191" i="41"/>
  <c r="KAN191" i="41"/>
  <c r="KAO191" i="41"/>
  <c r="KAP191" i="41"/>
  <c r="KAQ191" i="41"/>
  <c r="KAR191" i="41"/>
  <c r="KAS191" i="41"/>
  <c r="KAT191" i="41"/>
  <c r="KAU191" i="41"/>
  <c r="KAV191" i="41"/>
  <c r="KAW191" i="41"/>
  <c r="KAX191" i="41"/>
  <c r="KAY191" i="41"/>
  <c r="KAZ191" i="41"/>
  <c r="KBA191" i="41"/>
  <c r="KBB191" i="41"/>
  <c r="KBC191" i="41"/>
  <c r="KBD191" i="41"/>
  <c r="KBE191" i="41"/>
  <c r="KBF191" i="41"/>
  <c r="KBG191" i="41"/>
  <c r="KBH191" i="41"/>
  <c r="KBI191" i="41"/>
  <c r="KBJ191" i="41"/>
  <c r="KBK191" i="41"/>
  <c r="KBL191" i="41"/>
  <c r="KBM191" i="41"/>
  <c r="KBN191" i="41"/>
  <c r="KBO191" i="41"/>
  <c r="KBP191" i="41"/>
  <c r="KBQ191" i="41"/>
  <c r="KBR191" i="41"/>
  <c r="KBS191" i="41"/>
  <c r="KBT191" i="41"/>
  <c r="KBU191" i="41"/>
  <c r="KBV191" i="41"/>
  <c r="KBW191" i="41"/>
  <c r="KBX191" i="41"/>
  <c r="KBY191" i="41"/>
  <c r="KBZ191" i="41"/>
  <c r="KCA191" i="41"/>
  <c r="KCB191" i="41"/>
  <c r="KCC191" i="41"/>
  <c r="KCD191" i="41"/>
  <c r="KCE191" i="41"/>
  <c r="KCF191" i="41"/>
  <c r="KCG191" i="41"/>
  <c r="KCH191" i="41"/>
  <c r="KCI191" i="41"/>
  <c r="KCJ191" i="41"/>
  <c r="KCK191" i="41"/>
  <c r="KCL191" i="41"/>
  <c r="KCM191" i="41"/>
  <c r="KCN191" i="41"/>
  <c r="KCO191" i="41"/>
  <c r="KCP191" i="41"/>
  <c r="KCQ191" i="41"/>
  <c r="KCR191" i="41"/>
  <c r="KCS191" i="41"/>
  <c r="KCT191" i="41"/>
  <c r="KCU191" i="41"/>
  <c r="KCV191" i="41"/>
  <c r="KCW191" i="41"/>
  <c r="KCX191" i="41"/>
  <c r="KCY191" i="41"/>
  <c r="KCZ191" i="41"/>
  <c r="KDA191" i="41"/>
  <c r="KDB191" i="41"/>
  <c r="KDC191" i="41"/>
  <c r="KDD191" i="41"/>
  <c r="KDE191" i="41"/>
  <c r="KDF191" i="41"/>
  <c r="KDG191" i="41"/>
  <c r="KDH191" i="41"/>
  <c r="KDI191" i="41"/>
  <c r="KDJ191" i="41"/>
  <c r="KDK191" i="41"/>
  <c r="KDL191" i="41"/>
  <c r="KDM191" i="41"/>
  <c r="KDN191" i="41"/>
  <c r="KDO191" i="41"/>
  <c r="KDP191" i="41"/>
  <c r="KDQ191" i="41"/>
  <c r="KDR191" i="41"/>
  <c r="KDS191" i="41"/>
  <c r="KDT191" i="41"/>
  <c r="KDU191" i="41"/>
  <c r="KDV191" i="41"/>
  <c r="KDW191" i="41"/>
  <c r="KDX191" i="41"/>
  <c r="KDY191" i="41"/>
  <c r="KDZ191" i="41"/>
  <c r="KEA191" i="41"/>
  <c r="KEB191" i="41"/>
  <c r="KEC191" i="41"/>
  <c r="KED191" i="41"/>
  <c r="KEE191" i="41"/>
  <c r="KEF191" i="41"/>
  <c r="KEG191" i="41"/>
  <c r="KEH191" i="41"/>
  <c r="KEI191" i="41"/>
  <c r="KEJ191" i="41"/>
  <c r="KEK191" i="41"/>
  <c r="KEL191" i="41"/>
  <c r="KEM191" i="41"/>
  <c r="KEN191" i="41"/>
  <c r="KEO191" i="41"/>
  <c r="KEP191" i="41"/>
  <c r="KEQ191" i="41"/>
  <c r="KER191" i="41"/>
  <c r="KES191" i="41"/>
  <c r="KET191" i="41"/>
  <c r="KEU191" i="41"/>
  <c r="KEV191" i="41"/>
  <c r="KEW191" i="41"/>
  <c r="KEX191" i="41"/>
  <c r="KEY191" i="41"/>
  <c r="KEZ191" i="41"/>
  <c r="KFA191" i="41"/>
  <c r="KFB191" i="41"/>
  <c r="KFC191" i="41"/>
  <c r="KFD191" i="41"/>
  <c r="KFE191" i="41"/>
  <c r="KFF191" i="41"/>
  <c r="KFG191" i="41"/>
  <c r="KFH191" i="41"/>
  <c r="KFI191" i="41"/>
  <c r="KFJ191" i="41"/>
  <c r="KFK191" i="41"/>
  <c r="KFL191" i="41"/>
  <c r="KFM191" i="41"/>
  <c r="KFN191" i="41"/>
  <c r="KFO191" i="41"/>
  <c r="KFP191" i="41"/>
  <c r="KFQ191" i="41"/>
  <c r="KFR191" i="41"/>
  <c r="KFS191" i="41"/>
  <c r="KFT191" i="41"/>
  <c r="KFU191" i="41"/>
  <c r="KFV191" i="41"/>
  <c r="KFW191" i="41"/>
  <c r="KFX191" i="41"/>
  <c r="KFY191" i="41"/>
  <c r="KFZ191" i="41"/>
  <c r="KGA191" i="41"/>
  <c r="KGB191" i="41"/>
  <c r="KGC191" i="41"/>
  <c r="KGD191" i="41"/>
  <c r="KGE191" i="41"/>
  <c r="KGF191" i="41"/>
  <c r="KGG191" i="41"/>
  <c r="KGH191" i="41"/>
  <c r="KGI191" i="41"/>
  <c r="KGJ191" i="41"/>
  <c r="KGK191" i="41"/>
  <c r="KGL191" i="41"/>
  <c r="KGM191" i="41"/>
  <c r="KGN191" i="41"/>
  <c r="KGO191" i="41"/>
  <c r="KGP191" i="41"/>
  <c r="KGQ191" i="41"/>
  <c r="KGR191" i="41"/>
  <c r="KGS191" i="41"/>
  <c r="KGT191" i="41"/>
  <c r="KGU191" i="41"/>
  <c r="KGV191" i="41"/>
  <c r="KGW191" i="41"/>
  <c r="KGX191" i="41"/>
  <c r="KGY191" i="41"/>
  <c r="KGZ191" i="41"/>
  <c r="KHA191" i="41"/>
  <c r="KHB191" i="41"/>
  <c r="KHC191" i="41"/>
  <c r="KHD191" i="41"/>
  <c r="KHE191" i="41"/>
  <c r="KHF191" i="41"/>
  <c r="KHG191" i="41"/>
  <c r="KHH191" i="41"/>
  <c r="KHI191" i="41"/>
  <c r="KHJ191" i="41"/>
  <c r="KHK191" i="41"/>
  <c r="KHL191" i="41"/>
  <c r="KHM191" i="41"/>
  <c r="KHN191" i="41"/>
  <c r="KHO191" i="41"/>
  <c r="KHP191" i="41"/>
  <c r="KHQ191" i="41"/>
  <c r="KHR191" i="41"/>
  <c r="KHS191" i="41"/>
  <c r="KHT191" i="41"/>
  <c r="KHU191" i="41"/>
  <c r="KHV191" i="41"/>
  <c r="KHW191" i="41"/>
  <c r="KHX191" i="41"/>
  <c r="KHY191" i="41"/>
  <c r="KHZ191" i="41"/>
  <c r="KIA191" i="41"/>
  <c r="KIB191" i="41"/>
  <c r="KIC191" i="41"/>
  <c r="KID191" i="41"/>
  <c r="KIE191" i="41"/>
  <c r="KIF191" i="41"/>
  <c r="KIG191" i="41"/>
  <c r="KIH191" i="41"/>
  <c r="KII191" i="41"/>
  <c r="KIJ191" i="41"/>
  <c r="KIK191" i="41"/>
  <c r="KIL191" i="41"/>
  <c r="KIM191" i="41"/>
  <c r="KIN191" i="41"/>
  <c r="KIO191" i="41"/>
  <c r="KIP191" i="41"/>
  <c r="KIQ191" i="41"/>
  <c r="KIR191" i="41"/>
  <c r="KIS191" i="41"/>
  <c r="KIT191" i="41"/>
  <c r="KIU191" i="41"/>
  <c r="KIV191" i="41"/>
  <c r="KIW191" i="41"/>
  <c r="KIX191" i="41"/>
  <c r="KIY191" i="41"/>
  <c r="KIZ191" i="41"/>
  <c r="KJA191" i="41"/>
  <c r="KJB191" i="41"/>
  <c r="KJC191" i="41"/>
  <c r="KJD191" i="41"/>
  <c r="KJE191" i="41"/>
  <c r="KJF191" i="41"/>
  <c r="KJG191" i="41"/>
  <c r="KJH191" i="41"/>
  <c r="KJI191" i="41"/>
  <c r="KJJ191" i="41"/>
  <c r="KJK191" i="41"/>
  <c r="KJL191" i="41"/>
  <c r="KJM191" i="41"/>
  <c r="KJN191" i="41"/>
  <c r="KJO191" i="41"/>
  <c r="KJP191" i="41"/>
  <c r="KJQ191" i="41"/>
  <c r="KJR191" i="41"/>
  <c r="KJS191" i="41"/>
  <c r="KJT191" i="41"/>
  <c r="KJU191" i="41"/>
  <c r="KJV191" i="41"/>
  <c r="KJW191" i="41"/>
  <c r="KJX191" i="41"/>
  <c r="KJY191" i="41"/>
  <c r="KJZ191" i="41"/>
  <c r="KKA191" i="41"/>
  <c r="KKB191" i="41"/>
  <c r="KKC191" i="41"/>
  <c r="KKD191" i="41"/>
  <c r="KKE191" i="41"/>
  <c r="KKF191" i="41"/>
  <c r="KKG191" i="41"/>
  <c r="KKH191" i="41"/>
  <c r="KKI191" i="41"/>
  <c r="KKJ191" i="41"/>
  <c r="KKK191" i="41"/>
  <c r="KKL191" i="41"/>
  <c r="KKM191" i="41"/>
  <c r="KKN191" i="41"/>
  <c r="KKO191" i="41"/>
  <c r="KKP191" i="41"/>
  <c r="KKQ191" i="41"/>
  <c r="KKR191" i="41"/>
  <c r="KKS191" i="41"/>
  <c r="KKT191" i="41"/>
  <c r="KKU191" i="41"/>
  <c r="KKV191" i="41"/>
  <c r="KKW191" i="41"/>
  <c r="KKX191" i="41"/>
  <c r="KKY191" i="41"/>
  <c r="KKZ191" i="41"/>
  <c r="KLA191" i="41"/>
  <c r="KLB191" i="41"/>
  <c r="KLC191" i="41"/>
  <c r="KLD191" i="41"/>
  <c r="KLE191" i="41"/>
  <c r="KLF191" i="41"/>
  <c r="KLG191" i="41"/>
  <c r="KLH191" i="41"/>
  <c r="KLI191" i="41"/>
  <c r="KLJ191" i="41"/>
  <c r="KLK191" i="41"/>
  <c r="KLL191" i="41"/>
  <c r="KLM191" i="41"/>
  <c r="KLN191" i="41"/>
  <c r="KLO191" i="41"/>
  <c r="KLP191" i="41"/>
  <c r="KLQ191" i="41"/>
  <c r="KLR191" i="41"/>
  <c r="KLS191" i="41"/>
  <c r="KLT191" i="41"/>
  <c r="KLU191" i="41"/>
  <c r="KLV191" i="41"/>
  <c r="KLW191" i="41"/>
  <c r="KLX191" i="41"/>
  <c r="KLY191" i="41"/>
  <c r="KLZ191" i="41"/>
  <c r="KMA191" i="41"/>
  <c r="KMB191" i="41"/>
  <c r="KMC191" i="41"/>
  <c r="KMD191" i="41"/>
  <c r="KME191" i="41"/>
  <c r="KMF191" i="41"/>
  <c r="KMG191" i="41"/>
  <c r="KMH191" i="41"/>
  <c r="KMI191" i="41"/>
  <c r="KMJ191" i="41"/>
  <c r="KMK191" i="41"/>
  <c r="KML191" i="41"/>
  <c r="KMM191" i="41"/>
  <c r="KMN191" i="41"/>
  <c r="KMO191" i="41"/>
  <c r="KMP191" i="41"/>
  <c r="KMQ191" i="41"/>
  <c r="KMR191" i="41"/>
  <c r="KMS191" i="41"/>
  <c r="KMT191" i="41"/>
  <c r="KMU191" i="41"/>
  <c r="KMV191" i="41"/>
  <c r="KMW191" i="41"/>
  <c r="KMX191" i="41"/>
  <c r="KMY191" i="41"/>
  <c r="KMZ191" i="41"/>
  <c r="KNA191" i="41"/>
  <c r="KNB191" i="41"/>
  <c r="KNC191" i="41"/>
  <c r="KND191" i="41"/>
  <c r="KNE191" i="41"/>
  <c r="KNF191" i="41"/>
  <c r="KNG191" i="41"/>
  <c r="KNH191" i="41"/>
  <c r="KNI191" i="41"/>
  <c r="KNJ191" i="41"/>
  <c r="KNK191" i="41"/>
  <c r="KNL191" i="41"/>
  <c r="KNM191" i="41"/>
  <c r="KNN191" i="41"/>
  <c r="KNO191" i="41"/>
  <c r="KNP191" i="41"/>
  <c r="KNQ191" i="41"/>
  <c r="KNR191" i="41"/>
  <c r="KNS191" i="41"/>
  <c r="KNT191" i="41"/>
  <c r="KNU191" i="41"/>
  <c r="KNV191" i="41"/>
  <c r="KNW191" i="41"/>
  <c r="KNX191" i="41"/>
  <c r="KNY191" i="41"/>
  <c r="KNZ191" i="41"/>
  <c r="KOA191" i="41"/>
  <c r="KOB191" i="41"/>
  <c r="KOC191" i="41"/>
  <c r="KOD191" i="41"/>
  <c r="KOE191" i="41"/>
  <c r="KOF191" i="41"/>
  <c r="KOG191" i="41"/>
  <c r="KOH191" i="41"/>
  <c r="KOI191" i="41"/>
  <c r="KOJ191" i="41"/>
  <c r="KOK191" i="41"/>
  <c r="KOL191" i="41"/>
  <c r="KOM191" i="41"/>
  <c r="KON191" i="41"/>
  <c r="KOO191" i="41"/>
  <c r="KOP191" i="41"/>
  <c r="KOQ191" i="41"/>
  <c r="KOR191" i="41"/>
  <c r="KOS191" i="41"/>
  <c r="KOT191" i="41"/>
  <c r="KOU191" i="41"/>
  <c r="KOV191" i="41"/>
  <c r="KOW191" i="41"/>
  <c r="KOX191" i="41"/>
  <c r="KOY191" i="41"/>
  <c r="KOZ191" i="41"/>
  <c r="KPA191" i="41"/>
  <c r="KPB191" i="41"/>
  <c r="KPC191" i="41"/>
  <c r="KPD191" i="41"/>
  <c r="KPE191" i="41"/>
  <c r="KPF191" i="41"/>
  <c r="KPG191" i="41"/>
  <c r="KPH191" i="41"/>
  <c r="KPI191" i="41"/>
  <c r="KPJ191" i="41"/>
  <c r="KPK191" i="41"/>
  <c r="KPL191" i="41"/>
  <c r="KPM191" i="41"/>
  <c r="KPN191" i="41"/>
  <c r="KPO191" i="41"/>
  <c r="KPP191" i="41"/>
  <c r="KPQ191" i="41"/>
  <c r="KPR191" i="41"/>
  <c r="KPS191" i="41"/>
  <c r="KPT191" i="41"/>
  <c r="KPU191" i="41"/>
  <c r="KPV191" i="41"/>
  <c r="KPW191" i="41"/>
  <c r="KPX191" i="41"/>
  <c r="KPY191" i="41"/>
  <c r="KPZ191" i="41"/>
  <c r="KQA191" i="41"/>
  <c r="KQB191" i="41"/>
  <c r="KQC191" i="41"/>
  <c r="KQD191" i="41"/>
  <c r="KQE191" i="41"/>
  <c r="KQF191" i="41"/>
  <c r="KQG191" i="41"/>
  <c r="KQH191" i="41"/>
  <c r="KQI191" i="41"/>
  <c r="KQJ191" i="41"/>
  <c r="KQK191" i="41"/>
  <c r="KQL191" i="41"/>
  <c r="KQM191" i="41"/>
  <c r="KQN191" i="41"/>
  <c r="KQO191" i="41"/>
  <c r="KQP191" i="41"/>
  <c r="KQQ191" i="41"/>
  <c r="KQR191" i="41"/>
  <c r="KQS191" i="41"/>
  <c r="KQT191" i="41"/>
  <c r="KQU191" i="41"/>
  <c r="KQV191" i="41"/>
  <c r="KQW191" i="41"/>
  <c r="KQX191" i="41"/>
  <c r="KQY191" i="41"/>
  <c r="KQZ191" i="41"/>
  <c r="KRA191" i="41"/>
  <c r="KRB191" i="41"/>
  <c r="KRC191" i="41"/>
  <c r="KRD191" i="41"/>
  <c r="KRE191" i="41"/>
  <c r="KRF191" i="41"/>
  <c r="KRG191" i="41"/>
  <c r="KRH191" i="41"/>
  <c r="KRI191" i="41"/>
  <c r="KRJ191" i="41"/>
  <c r="KRK191" i="41"/>
  <c r="KRL191" i="41"/>
  <c r="KRM191" i="41"/>
  <c r="KRN191" i="41"/>
  <c r="KRO191" i="41"/>
  <c r="KRP191" i="41"/>
  <c r="KRQ191" i="41"/>
  <c r="KRR191" i="41"/>
  <c r="KRS191" i="41"/>
  <c r="KRT191" i="41"/>
  <c r="KRU191" i="41"/>
  <c r="KRV191" i="41"/>
  <c r="KRW191" i="41"/>
  <c r="KRX191" i="41"/>
  <c r="KRY191" i="41"/>
  <c r="KRZ191" i="41"/>
  <c r="KSA191" i="41"/>
  <c r="KSB191" i="41"/>
  <c r="KSC191" i="41"/>
  <c r="KSD191" i="41"/>
  <c r="KSE191" i="41"/>
  <c r="KSF191" i="41"/>
  <c r="KSG191" i="41"/>
  <c r="KSH191" i="41"/>
  <c r="KSI191" i="41"/>
  <c r="KSJ191" i="41"/>
  <c r="KSK191" i="41"/>
  <c r="KSL191" i="41"/>
  <c r="KSM191" i="41"/>
  <c r="KSN191" i="41"/>
  <c r="KSO191" i="41"/>
  <c r="KSP191" i="41"/>
  <c r="KSQ191" i="41"/>
  <c r="KSR191" i="41"/>
  <c r="KSS191" i="41"/>
  <c r="KST191" i="41"/>
  <c r="KSU191" i="41"/>
  <c r="KSV191" i="41"/>
  <c r="KSW191" i="41"/>
  <c r="KSX191" i="41"/>
  <c r="KSY191" i="41"/>
  <c r="KSZ191" i="41"/>
  <c r="KTA191" i="41"/>
  <c r="KTB191" i="41"/>
  <c r="KTC191" i="41"/>
  <c r="KTD191" i="41"/>
  <c r="KTE191" i="41"/>
  <c r="KTF191" i="41"/>
  <c r="KTG191" i="41"/>
  <c r="KTH191" i="41"/>
  <c r="KTI191" i="41"/>
  <c r="KTJ191" i="41"/>
  <c r="KTK191" i="41"/>
  <c r="KTL191" i="41"/>
  <c r="KTM191" i="41"/>
  <c r="KTN191" i="41"/>
  <c r="KTO191" i="41"/>
  <c r="KTP191" i="41"/>
  <c r="KTQ191" i="41"/>
  <c r="KTR191" i="41"/>
  <c r="KTS191" i="41"/>
  <c r="KTT191" i="41"/>
  <c r="KTU191" i="41"/>
  <c r="KTV191" i="41"/>
  <c r="KTW191" i="41"/>
  <c r="KTX191" i="41"/>
  <c r="KTY191" i="41"/>
  <c r="KTZ191" i="41"/>
  <c r="KUA191" i="41"/>
  <c r="KUB191" i="41"/>
  <c r="KUC191" i="41"/>
  <c r="KUD191" i="41"/>
  <c r="KUE191" i="41"/>
  <c r="KUF191" i="41"/>
  <c r="KUG191" i="41"/>
  <c r="KUH191" i="41"/>
  <c r="KUI191" i="41"/>
  <c r="KUJ191" i="41"/>
  <c r="KUK191" i="41"/>
  <c r="KUL191" i="41"/>
  <c r="KUM191" i="41"/>
  <c r="KUN191" i="41"/>
  <c r="KUO191" i="41"/>
  <c r="KUP191" i="41"/>
  <c r="KUQ191" i="41"/>
  <c r="KUR191" i="41"/>
  <c r="KUS191" i="41"/>
  <c r="KUT191" i="41"/>
  <c r="KUU191" i="41"/>
  <c r="KUV191" i="41"/>
  <c r="KUW191" i="41"/>
  <c r="KUX191" i="41"/>
  <c r="KUY191" i="41"/>
  <c r="KUZ191" i="41"/>
  <c r="KVA191" i="41"/>
  <c r="KVB191" i="41"/>
  <c r="KVC191" i="41"/>
  <c r="KVD191" i="41"/>
  <c r="KVE191" i="41"/>
  <c r="KVF191" i="41"/>
  <c r="KVG191" i="41"/>
  <c r="KVH191" i="41"/>
  <c r="KVI191" i="41"/>
  <c r="KVJ191" i="41"/>
  <c r="KVK191" i="41"/>
  <c r="KVL191" i="41"/>
  <c r="KVM191" i="41"/>
  <c r="KVN191" i="41"/>
  <c r="KVO191" i="41"/>
  <c r="KVP191" i="41"/>
  <c r="KVQ191" i="41"/>
  <c r="KVR191" i="41"/>
  <c r="KVS191" i="41"/>
  <c r="KVT191" i="41"/>
  <c r="KVU191" i="41"/>
  <c r="KVV191" i="41"/>
  <c r="KVW191" i="41"/>
  <c r="KVX191" i="41"/>
  <c r="KVY191" i="41"/>
  <c r="KVZ191" i="41"/>
  <c r="KWA191" i="41"/>
  <c r="KWB191" i="41"/>
  <c r="KWC191" i="41"/>
  <c r="KWD191" i="41"/>
  <c r="KWE191" i="41"/>
  <c r="KWF191" i="41"/>
  <c r="KWG191" i="41"/>
  <c r="KWH191" i="41"/>
  <c r="KWI191" i="41"/>
  <c r="KWJ191" i="41"/>
  <c r="KWK191" i="41"/>
  <c r="KWL191" i="41"/>
  <c r="KWM191" i="41"/>
  <c r="KWN191" i="41"/>
  <c r="KWO191" i="41"/>
  <c r="KWP191" i="41"/>
  <c r="KWQ191" i="41"/>
  <c r="KWR191" i="41"/>
  <c r="KWS191" i="41"/>
  <c r="KWT191" i="41"/>
  <c r="KWU191" i="41"/>
  <c r="KWV191" i="41"/>
  <c r="KWW191" i="41"/>
  <c r="KWX191" i="41"/>
  <c r="KWY191" i="41"/>
  <c r="KWZ191" i="41"/>
  <c r="KXA191" i="41"/>
  <c r="KXB191" i="41"/>
  <c r="KXC191" i="41"/>
  <c r="KXD191" i="41"/>
  <c r="KXE191" i="41"/>
  <c r="KXF191" i="41"/>
  <c r="KXG191" i="41"/>
  <c r="KXH191" i="41"/>
  <c r="KXI191" i="41"/>
  <c r="KXJ191" i="41"/>
  <c r="KXK191" i="41"/>
  <c r="KXL191" i="41"/>
  <c r="KXM191" i="41"/>
  <c r="KXN191" i="41"/>
  <c r="KXO191" i="41"/>
  <c r="KXP191" i="41"/>
  <c r="KXQ191" i="41"/>
  <c r="KXR191" i="41"/>
  <c r="KXS191" i="41"/>
  <c r="KXT191" i="41"/>
  <c r="KXU191" i="41"/>
  <c r="KXV191" i="41"/>
  <c r="KXW191" i="41"/>
  <c r="KXX191" i="41"/>
  <c r="KXY191" i="41"/>
  <c r="KXZ191" i="41"/>
  <c r="KYA191" i="41"/>
  <c r="KYB191" i="41"/>
  <c r="KYC191" i="41"/>
  <c r="KYD191" i="41"/>
  <c r="KYE191" i="41"/>
  <c r="KYF191" i="41"/>
  <c r="KYG191" i="41"/>
  <c r="KYH191" i="41"/>
  <c r="KYI191" i="41"/>
  <c r="KYJ191" i="41"/>
  <c r="KYK191" i="41"/>
  <c r="KYL191" i="41"/>
  <c r="KYM191" i="41"/>
  <c r="KYN191" i="41"/>
  <c r="KYO191" i="41"/>
  <c r="KYP191" i="41"/>
  <c r="KYQ191" i="41"/>
  <c r="KYR191" i="41"/>
  <c r="KYS191" i="41"/>
  <c r="KYT191" i="41"/>
  <c r="KYU191" i="41"/>
  <c r="KYV191" i="41"/>
  <c r="KYW191" i="41"/>
  <c r="KYX191" i="41"/>
  <c r="KYY191" i="41"/>
  <c r="KYZ191" i="41"/>
  <c r="KZA191" i="41"/>
  <c r="KZB191" i="41"/>
  <c r="KZC191" i="41"/>
  <c r="KZD191" i="41"/>
  <c r="KZE191" i="41"/>
  <c r="KZF191" i="41"/>
  <c r="KZG191" i="41"/>
  <c r="KZH191" i="41"/>
  <c r="KZI191" i="41"/>
  <c r="KZJ191" i="41"/>
  <c r="KZK191" i="41"/>
  <c r="KZL191" i="41"/>
  <c r="KZM191" i="41"/>
  <c r="KZN191" i="41"/>
  <c r="KZO191" i="41"/>
  <c r="KZP191" i="41"/>
  <c r="KZQ191" i="41"/>
  <c r="KZR191" i="41"/>
  <c r="KZS191" i="41"/>
  <c r="KZT191" i="41"/>
  <c r="KZU191" i="41"/>
  <c r="KZV191" i="41"/>
  <c r="KZW191" i="41"/>
  <c r="KZX191" i="41"/>
  <c r="KZY191" i="41"/>
  <c r="KZZ191" i="41"/>
  <c r="LAA191" i="41"/>
  <c r="LAB191" i="41"/>
  <c r="LAC191" i="41"/>
  <c r="LAD191" i="41"/>
  <c r="LAE191" i="41"/>
  <c r="LAF191" i="41"/>
  <c r="LAG191" i="41"/>
  <c r="LAH191" i="41"/>
  <c r="LAI191" i="41"/>
  <c r="LAJ191" i="41"/>
  <c r="LAK191" i="41"/>
  <c r="LAL191" i="41"/>
  <c r="LAM191" i="41"/>
  <c r="LAN191" i="41"/>
  <c r="LAO191" i="41"/>
  <c r="LAP191" i="41"/>
  <c r="LAQ191" i="41"/>
  <c r="LAR191" i="41"/>
  <c r="LAS191" i="41"/>
  <c r="LAT191" i="41"/>
  <c r="LAU191" i="41"/>
  <c r="LAV191" i="41"/>
  <c r="LAW191" i="41"/>
  <c r="LAX191" i="41"/>
  <c r="LAY191" i="41"/>
  <c r="LAZ191" i="41"/>
  <c r="LBA191" i="41"/>
  <c r="LBB191" i="41"/>
  <c r="LBC191" i="41"/>
  <c r="LBD191" i="41"/>
  <c r="LBE191" i="41"/>
  <c r="LBF191" i="41"/>
  <c r="LBG191" i="41"/>
  <c r="LBH191" i="41"/>
  <c r="LBI191" i="41"/>
  <c r="LBJ191" i="41"/>
  <c r="LBK191" i="41"/>
  <c r="LBL191" i="41"/>
  <c r="LBM191" i="41"/>
  <c r="LBN191" i="41"/>
  <c r="LBO191" i="41"/>
  <c r="LBP191" i="41"/>
  <c r="LBQ191" i="41"/>
  <c r="LBR191" i="41"/>
  <c r="LBS191" i="41"/>
  <c r="LBT191" i="41"/>
  <c r="LBU191" i="41"/>
  <c r="LBV191" i="41"/>
  <c r="LBW191" i="41"/>
  <c r="LBX191" i="41"/>
  <c r="LBY191" i="41"/>
  <c r="LBZ191" i="41"/>
  <c r="LCA191" i="41"/>
  <c r="LCB191" i="41"/>
  <c r="LCC191" i="41"/>
  <c r="LCD191" i="41"/>
  <c r="LCE191" i="41"/>
  <c r="LCF191" i="41"/>
  <c r="LCG191" i="41"/>
  <c r="LCH191" i="41"/>
  <c r="LCI191" i="41"/>
  <c r="LCJ191" i="41"/>
  <c r="LCK191" i="41"/>
  <c r="LCL191" i="41"/>
  <c r="LCM191" i="41"/>
  <c r="LCN191" i="41"/>
  <c r="LCO191" i="41"/>
  <c r="LCP191" i="41"/>
  <c r="LCQ191" i="41"/>
  <c r="LCR191" i="41"/>
  <c r="LCS191" i="41"/>
  <c r="LCT191" i="41"/>
  <c r="LCU191" i="41"/>
  <c r="LCV191" i="41"/>
  <c r="LCW191" i="41"/>
  <c r="LCX191" i="41"/>
  <c r="LCY191" i="41"/>
  <c r="LCZ191" i="41"/>
  <c r="LDA191" i="41"/>
  <c r="LDB191" i="41"/>
  <c r="LDC191" i="41"/>
  <c r="LDD191" i="41"/>
  <c r="LDE191" i="41"/>
  <c r="LDF191" i="41"/>
  <c r="LDG191" i="41"/>
  <c r="LDH191" i="41"/>
  <c r="LDI191" i="41"/>
  <c r="LDJ191" i="41"/>
  <c r="LDK191" i="41"/>
  <c r="LDL191" i="41"/>
  <c r="LDM191" i="41"/>
  <c r="LDN191" i="41"/>
  <c r="LDO191" i="41"/>
  <c r="LDP191" i="41"/>
  <c r="LDQ191" i="41"/>
  <c r="LDR191" i="41"/>
  <c r="LDS191" i="41"/>
  <c r="LDT191" i="41"/>
  <c r="LDU191" i="41"/>
  <c r="LDV191" i="41"/>
  <c r="LDW191" i="41"/>
  <c r="LDX191" i="41"/>
  <c r="LDY191" i="41"/>
  <c r="LDZ191" i="41"/>
  <c r="LEA191" i="41"/>
  <c r="LEB191" i="41"/>
  <c r="LEC191" i="41"/>
  <c r="LED191" i="41"/>
  <c r="LEE191" i="41"/>
  <c r="LEF191" i="41"/>
  <c r="LEG191" i="41"/>
  <c r="LEH191" i="41"/>
  <c r="LEI191" i="41"/>
  <c r="LEJ191" i="41"/>
  <c r="LEK191" i="41"/>
  <c r="LEL191" i="41"/>
  <c r="LEM191" i="41"/>
  <c r="LEN191" i="41"/>
  <c r="LEO191" i="41"/>
  <c r="LEP191" i="41"/>
  <c r="LEQ191" i="41"/>
  <c r="LER191" i="41"/>
  <c r="LES191" i="41"/>
  <c r="LET191" i="41"/>
  <c r="LEU191" i="41"/>
  <c r="LEV191" i="41"/>
  <c r="LEW191" i="41"/>
  <c r="LEX191" i="41"/>
  <c r="LEY191" i="41"/>
  <c r="LEZ191" i="41"/>
  <c r="LFA191" i="41"/>
  <c r="LFB191" i="41"/>
  <c r="LFC191" i="41"/>
  <c r="LFD191" i="41"/>
  <c r="LFE191" i="41"/>
  <c r="LFF191" i="41"/>
  <c r="LFG191" i="41"/>
  <c r="LFH191" i="41"/>
  <c r="LFI191" i="41"/>
  <c r="LFJ191" i="41"/>
  <c r="LFK191" i="41"/>
  <c r="LFL191" i="41"/>
  <c r="LFM191" i="41"/>
  <c r="LFN191" i="41"/>
  <c r="LFO191" i="41"/>
  <c r="LFP191" i="41"/>
  <c r="LFQ191" i="41"/>
  <c r="LFR191" i="41"/>
  <c r="LFS191" i="41"/>
  <c r="LFT191" i="41"/>
  <c r="LFU191" i="41"/>
  <c r="LFV191" i="41"/>
  <c r="LFW191" i="41"/>
  <c r="LFX191" i="41"/>
  <c r="LFY191" i="41"/>
  <c r="LFZ191" i="41"/>
  <c r="LGA191" i="41"/>
  <c r="LGB191" i="41"/>
  <c r="LGC191" i="41"/>
  <c r="LGD191" i="41"/>
  <c r="LGE191" i="41"/>
  <c r="LGF191" i="41"/>
  <c r="LGG191" i="41"/>
  <c r="LGH191" i="41"/>
  <c r="LGI191" i="41"/>
  <c r="LGJ191" i="41"/>
  <c r="LGK191" i="41"/>
  <c r="LGL191" i="41"/>
  <c r="LGM191" i="41"/>
  <c r="LGN191" i="41"/>
  <c r="LGO191" i="41"/>
  <c r="LGP191" i="41"/>
  <c r="LGQ191" i="41"/>
  <c r="LGR191" i="41"/>
  <c r="LGS191" i="41"/>
  <c r="LGT191" i="41"/>
  <c r="LGU191" i="41"/>
  <c r="LGV191" i="41"/>
  <c r="LGW191" i="41"/>
  <c r="LGX191" i="41"/>
  <c r="LGY191" i="41"/>
  <c r="LGZ191" i="41"/>
  <c r="LHA191" i="41"/>
  <c r="LHB191" i="41"/>
  <c r="LHC191" i="41"/>
  <c r="LHD191" i="41"/>
  <c r="LHE191" i="41"/>
  <c r="LHF191" i="41"/>
  <c r="LHG191" i="41"/>
  <c r="LHH191" i="41"/>
  <c r="LHI191" i="41"/>
  <c r="LHJ191" i="41"/>
  <c r="LHK191" i="41"/>
  <c r="LHL191" i="41"/>
  <c r="LHM191" i="41"/>
  <c r="LHN191" i="41"/>
  <c r="LHO191" i="41"/>
  <c r="LHP191" i="41"/>
  <c r="LHQ191" i="41"/>
  <c r="LHR191" i="41"/>
  <c r="LHS191" i="41"/>
  <c r="LHT191" i="41"/>
  <c r="LHU191" i="41"/>
  <c r="LHV191" i="41"/>
  <c r="LHW191" i="41"/>
  <c r="LHX191" i="41"/>
  <c r="LHY191" i="41"/>
  <c r="LHZ191" i="41"/>
  <c r="LIA191" i="41"/>
  <c r="LIB191" i="41"/>
  <c r="LIC191" i="41"/>
  <c r="LID191" i="41"/>
  <c r="LIE191" i="41"/>
  <c r="LIF191" i="41"/>
  <c r="LIG191" i="41"/>
  <c r="LIH191" i="41"/>
  <c r="LII191" i="41"/>
  <c r="LIJ191" i="41"/>
  <c r="LIK191" i="41"/>
  <c r="LIL191" i="41"/>
  <c r="LIM191" i="41"/>
  <c r="LIN191" i="41"/>
  <c r="LIO191" i="41"/>
  <c r="LIP191" i="41"/>
  <c r="LIQ191" i="41"/>
  <c r="LIR191" i="41"/>
  <c r="LIS191" i="41"/>
  <c r="LIT191" i="41"/>
  <c r="LIU191" i="41"/>
  <c r="LIV191" i="41"/>
  <c r="LIW191" i="41"/>
  <c r="LIX191" i="41"/>
  <c r="LIY191" i="41"/>
  <c r="LIZ191" i="41"/>
  <c r="LJA191" i="41"/>
  <c r="LJB191" i="41"/>
  <c r="LJC191" i="41"/>
  <c r="LJD191" i="41"/>
  <c r="LJE191" i="41"/>
  <c r="LJF191" i="41"/>
  <c r="LJG191" i="41"/>
  <c r="LJH191" i="41"/>
  <c r="LJI191" i="41"/>
  <c r="LJJ191" i="41"/>
  <c r="LJK191" i="41"/>
  <c r="LJL191" i="41"/>
  <c r="LJM191" i="41"/>
  <c r="LJN191" i="41"/>
  <c r="LJO191" i="41"/>
  <c r="LJP191" i="41"/>
  <c r="LJQ191" i="41"/>
  <c r="LJR191" i="41"/>
  <c r="LJS191" i="41"/>
  <c r="LJT191" i="41"/>
  <c r="LJU191" i="41"/>
  <c r="LJV191" i="41"/>
  <c r="LJW191" i="41"/>
  <c r="LJX191" i="41"/>
  <c r="LJY191" i="41"/>
  <c r="LJZ191" i="41"/>
  <c r="LKA191" i="41"/>
  <c r="LKB191" i="41"/>
  <c r="LKC191" i="41"/>
  <c r="LKD191" i="41"/>
  <c r="LKE191" i="41"/>
  <c r="LKF191" i="41"/>
  <c r="LKG191" i="41"/>
  <c r="LKH191" i="41"/>
  <c r="LKI191" i="41"/>
  <c r="LKJ191" i="41"/>
  <c r="LKK191" i="41"/>
  <c r="LKL191" i="41"/>
  <c r="LKM191" i="41"/>
  <c r="LKN191" i="41"/>
  <c r="LKO191" i="41"/>
  <c r="LKP191" i="41"/>
  <c r="LKQ191" i="41"/>
  <c r="LKR191" i="41"/>
  <c r="LKS191" i="41"/>
  <c r="LKT191" i="41"/>
  <c r="LKU191" i="41"/>
  <c r="LKV191" i="41"/>
  <c r="LKW191" i="41"/>
  <c r="LKX191" i="41"/>
  <c r="LKY191" i="41"/>
  <c r="LKZ191" i="41"/>
  <c r="LLA191" i="41"/>
  <c r="LLB191" i="41"/>
  <c r="LLC191" i="41"/>
  <c r="LLD191" i="41"/>
  <c r="LLE191" i="41"/>
  <c r="LLF191" i="41"/>
  <c r="LLG191" i="41"/>
  <c r="LLH191" i="41"/>
  <c r="LLI191" i="41"/>
  <c r="LLJ191" i="41"/>
  <c r="LLK191" i="41"/>
  <c r="LLL191" i="41"/>
  <c r="LLM191" i="41"/>
  <c r="LLN191" i="41"/>
  <c r="LLO191" i="41"/>
  <c r="LLP191" i="41"/>
  <c r="LLQ191" i="41"/>
  <c r="LLR191" i="41"/>
  <c r="LLS191" i="41"/>
  <c r="LLT191" i="41"/>
  <c r="LLU191" i="41"/>
  <c r="LLV191" i="41"/>
  <c r="LLW191" i="41"/>
  <c r="LLX191" i="41"/>
  <c r="LLY191" i="41"/>
  <c r="LLZ191" i="41"/>
  <c r="LMA191" i="41"/>
  <c r="LMB191" i="41"/>
  <c r="LMC191" i="41"/>
  <c r="LMD191" i="41"/>
  <c r="LME191" i="41"/>
  <c r="LMF191" i="41"/>
  <c r="LMG191" i="41"/>
  <c r="LMH191" i="41"/>
  <c r="LMI191" i="41"/>
  <c r="LMJ191" i="41"/>
  <c r="LMK191" i="41"/>
  <c r="LML191" i="41"/>
  <c r="LMM191" i="41"/>
  <c r="LMN191" i="41"/>
  <c r="LMO191" i="41"/>
  <c r="LMP191" i="41"/>
  <c r="LMQ191" i="41"/>
  <c r="LMR191" i="41"/>
  <c r="LMS191" i="41"/>
  <c r="LMT191" i="41"/>
  <c r="LMU191" i="41"/>
  <c r="LMV191" i="41"/>
  <c r="LMW191" i="41"/>
  <c r="LMX191" i="41"/>
  <c r="LMY191" i="41"/>
  <c r="LMZ191" i="41"/>
  <c r="LNA191" i="41"/>
  <c r="LNB191" i="41"/>
  <c r="LNC191" i="41"/>
  <c r="LND191" i="41"/>
  <c r="LNE191" i="41"/>
  <c r="LNF191" i="41"/>
  <c r="LNG191" i="41"/>
  <c r="LNH191" i="41"/>
  <c r="LNI191" i="41"/>
  <c r="LNJ191" i="41"/>
  <c r="LNK191" i="41"/>
  <c r="LNL191" i="41"/>
  <c r="LNM191" i="41"/>
  <c r="LNN191" i="41"/>
  <c r="LNO191" i="41"/>
  <c r="LNP191" i="41"/>
  <c r="LNQ191" i="41"/>
  <c r="LNR191" i="41"/>
  <c r="LNS191" i="41"/>
  <c r="LNT191" i="41"/>
  <c r="LNU191" i="41"/>
  <c r="LNV191" i="41"/>
  <c r="LNW191" i="41"/>
  <c r="LNX191" i="41"/>
  <c r="LNY191" i="41"/>
  <c r="LNZ191" i="41"/>
  <c r="LOA191" i="41"/>
  <c r="LOB191" i="41"/>
  <c r="LOC191" i="41"/>
  <c r="LOD191" i="41"/>
  <c r="LOE191" i="41"/>
  <c r="LOF191" i="41"/>
  <c r="LOG191" i="41"/>
  <c r="LOH191" i="41"/>
  <c r="LOI191" i="41"/>
  <c r="LOJ191" i="41"/>
  <c r="LOK191" i="41"/>
  <c r="LOL191" i="41"/>
  <c r="LOM191" i="41"/>
  <c r="LON191" i="41"/>
  <c r="LOO191" i="41"/>
  <c r="LOP191" i="41"/>
  <c r="LOQ191" i="41"/>
  <c r="LOR191" i="41"/>
  <c r="LOS191" i="41"/>
  <c r="LOT191" i="41"/>
  <c r="LOU191" i="41"/>
  <c r="LOV191" i="41"/>
  <c r="LOW191" i="41"/>
  <c r="LOX191" i="41"/>
  <c r="LOY191" i="41"/>
  <c r="LOZ191" i="41"/>
  <c r="LPA191" i="41"/>
  <c r="LPB191" i="41"/>
  <c r="LPC191" i="41"/>
  <c r="LPD191" i="41"/>
  <c r="LPE191" i="41"/>
  <c r="LPF191" i="41"/>
  <c r="LPG191" i="41"/>
  <c r="LPH191" i="41"/>
  <c r="LPI191" i="41"/>
  <c r="LPJ191" i="41"/>
  <c r="LPK191" i="41"/>
  <c r="LPL191" i="41"/>
  <c r="LPM191" i="41"/>
  <c r="LPN191" i="41"/>
  <c r="LPO191" i="41"/>
  <c r="LPP191" i="41"/>
  <c r="LPQ191" i="41"/>
  <c r="LPR191" i="41"/>
  <c r="LPS191" i="41"/>
  <c r="LPT191" i="41"/>
  <c r="LPU191" i="41"/>
  <c r="LPV191" i="41"/>
  <c r="LPW191" i="41"/>
  <c r="LPX191" i="41"/>
  <c r="LPY191" i="41"/>
  <c r="LPZ191" i="41"/>
  <c r="LQA191" i="41"/>
  <c r="LQB191" i="41"/>
  <c r="LQC191" i="41"/>
  <c r="LQD191" i="41"/>
  <c r="LQE191" i="41"/>
  <c r="LQF191" i="41"/>
  <c r="LQG191" i="41"/>
  <c r="LQH191" i="41"/>
  <c r="LQI191" i="41"/>
  <c r="LQJ191" i="41"/>
  <c r="LQK191" i="41"/>
  <c r="LQL191" i="41"/>
  <c r="LQM191" i="41"/>
  <c r="LQN191" i="41"/>
  <c r="LQO191" i="41"/>
  <c r="LQP191" i="41"/>
  <c r="LQQ191" i="41"/>
  <c r="LQR191" i="41"/>
  <c r="LQS191" i="41"/>
  <c r="LQT191" i="41"/>
  <c r="LQU191" i="41"/>
  <c r="LQV191" i="41"/>
  <c r="LQW191" i="41"/>
  <c r="LQX191" i="41"/>
  <c r="LQY191" i="41"/>
  <c r="LQZ191" i="41"/>
  <c r="LRA191" i="41"/>
  <c r="LRB191" i="41"/>
  <c r="LRC191" i="41"/>
  <c r="LRD191" i="41"/>
  <c r="LRE191" i="41"/>
  <c r="LRF191" i="41"/>
  <c r="LRG191" i="41"/>
  <c r="LRH191" i="41"/>
  <c r="LRI191" i="41"/>
  <c r="LRJ191" i="41"/>
  <c r="LRK191" i="41"/>
  <c r="LRL191" i="41"/>
  <c r="LRM191" i="41"/>
  <c r="LRN191" i="41"/>
  <c r="LRO191" i="41"/>
  <c r="LRP191" i="41"/>
  <c r="LRQ191" i="41"/>
  <c r="LRR191" i="41"/>
  <c r="LRS191" i="41"/>
  <c r="LRT191" i="41"/>
  <c r="LRU191" i="41"/>
  <c r="LRV191" i="41"/>
  <c r="LRW191" i="41"/>
  <c r="LRX191" i="41"/>
  <c r="LRY191" i="41"/>
  <c r="LRZ191" i="41"/>
  <c r="LSA191" i="41"/>
  <c r="LSB191" i="41"/>
  <c r="LSC191" i="41"/>
  <c r="LSD191" i="41"/>
  <c r="LSE191" i="41"/>
  <c r="LSF191" i="41"/>
  <c r="LSG191" i="41"/>
  <c r="LSH191" i="41"/>
  <c r="LSI191" i="41"/>
  <c r="LSJ191" i="41"/>
  <c r="LSK191" i="41"/>
  <c r="LSL191" i="41"/>
  <c r="LSM191" i="41"/>
  <c r="LSN191" i="41"/>
  <c r="LSO191" i="41"/>
  <c r="LSP191" i="41"/>
  <c r="LSQ191" i="41"/>
  <c r="LSR191" i="41"/>
  <c r="LSS191" i="41"/>
  <c r="LST191" i="41"/>
  <c r="LSU191" i="41"/>
  <c r="LSV191" i="41"/>
  <c r="LSW191" i="41"/>
  <c r="LSX191" i="41"/>
  <c r="LSY191" i="41"/>
  <c r="LSZ191" i="41"/>
  <c r="LTA191" i="41"/>
  <c r="LTB191" i="41"/>
  <c r="LTC191" i="41"/>
  <c r="LTD191" i="41"/>
  <c r="LTE191" i="41"/>
  <c r="LTF191" i="41"/>
  <c r="LTG191" i="41"/>
  <c r="LTH191" i="41"/>
  <c r="LTI191" i="41"/>
  <c r="LTJ191" i="41"/>
  <c r="LTK191" i="41"/>
  <c r="LTL191" i="41"/>
  <c r="LTM191" i="41"/>
  <c r="LTN191" i="41"/>
  <c r="LTO191" i="41"/>
  <c r="LTP191" i="41"/>
  <c r="LTQ191" i="41"/>
  <c r="LTR191" i="41"/>
  <c r="LTS191" i="41"/>
  <c r="LTT191" i="41"/>
  <c r="LTU191" i="41"/>
  <c r="LTV191" i="41"/>
  <c r="LTW191" i="41"/>
  <c r="LTX191" i="41"/>
  <c r="LTY191" i="41"/>
  <c r="LTZ191" i="41"/>
  <c r="LUA191" i="41"/>
  <c r="LUB191" i="41"/>
  <c r="LUC191" i="41"/>
  <c r="LUD191" i="41"/>
  <c r="LUE191" i="41"/>
  <c r="LUF191" i="41"/>
  <c r="LUG191" i="41"/>
  <c r="LUH191" i="41"/>
  <c r="LUI191" i="41"/>
  <c r="LUJ191" i="41"/>
  <c r="LUK191" i="41"/>
  <c r="LUL191" i="41"/>
  <c r="LUM191" i="41"/>
  <c r="LUN191" i="41"/>
  <c r="LUO191" i="41"/>
  <c r="LUP191" i="41"/>
  <c r="LUQ191" i="41"/>
  <c r="LUR191" i="41"/>
  <c r="LUS191" i="41"/>
  <c r="LUT191" i="41"/>
  <c r="LUU191" i="41"/>
  <c r="LUV191" i="41"/>
  <c r="LUW191" i="41"/>
  <c r="LUX191" i="41"/>
  <c r="LUY191" i="41"/>
  <c r="LUZ191" i="41"/>
  <c r="LVA191" i="41"/>
  <c r="LVB191" i="41"/>
  <c r="LVC191" i="41"/>
  <c r="LVD191" i="41"/>
  <c r="LVE191" i="41"/>
  <c r="LVF191" i="41"/>
  <c r="LVG191" i="41"/>
  <c r="LVH191" i="41"/>
  <c r="LVI191" i="41"/>
  <c r="LVJ191" i="41"/>
  <c r="LVK191" i="41"/>
  <c r="LVL191" i="41"/>
  <c r="LVM191" i="41"/>
  <c r="LVN191" i="41"/>
  <c r="LVO191" i="41"/>
  <c r="LVP191" i="41"/>
  <c r="LVQ191" i="41"/>
  <c r="LVR191" i="41"/>
  <c r="LVS191" i="41"/>
  <c r="LVT191" i="41"/>
  <c r="LVU191" i="41"/>
  <c r="LVV191" i="41"/>
  <c r="LVW191" i="41"/>
  <c r="LVX191" i="41"/>
  <c r="LVY191" i="41"/>
  <c r="LVZ191" i="41"/>
  <c r="LWA191" i="41"/>
  <c r="LWB191" i="41"/>
  <c r="LWC191" i="41"/>
  <c r="LWD191" i="41"/>
  <c r="LWE191" i="41"/>
  <c r="LWF191" i="41"/>
  <c r="LWG191" i="41"/>
  <c r="LWH191" i="41"/>
  <c r="LWI191" i="41"/>
  <c r="LWJ191" i="41"/>
  <c r="LWK191" i="41"/>
  <c r="LWL191" i="41"/>
  <c r="LWM191" i="41"/>
  <c r="LWN191" i="41"/>
  <c r="LWO191" i="41"/>
  <c r="LWP191" i="41"/>
  <c r="LWQ191" i="41"/>
  <c r="LWR191" i="41"/>
  <c r="LWS191" i="41"/>
  <c r="LWT191" i="41"/>
  <c r="LWU191" i="41"/>
  <c r="LWV191" i="41"/>
  <c r="LWW191" i="41"/>
  <c r="LWX191" i="41"/>
  <c r="LWY191" i="41"/>
  <c r="LWZ191" i="41"/>
  <c r="LXA191" i="41"/>
  <c r="LXB191" i="41"/>
  <c r="LXC191" i="41"/>
  <c r="LXD191" i="41"/>
  <c r="LXE191" i="41"/>
  <c r="LXF191" i="41"/>
  <c r="LXG191" i="41"/>
  <c r="LXH191" i="41"/>
  <c r="LXI191" i="41"/>
  <c r="LXJ191" i="41"/>
  <c r="LXK191" i="41"/>
  <c r="LXL191" i="41"/>
  <c r="LXM191" i="41"/>
  <c r="LXN191" i="41"/>
  <c r="LXO191" i="41"/>
  <c r="LXP191" i="41"/>
  <c r="LXQ191" i="41"/>
  <c r="LXR191" i="41"/>
  <c r="LXS191" i="41"/>
  <c r="LXT191" i="41"/>
  <c r="LXU191" i="41"/>
  <c r="LXV191" i="41"/>
  <c r="LXW191" i="41"/>
  <c r="LXX191" i="41"/>
  <c r="LXY191" i="41"/>
  <c r="LXZ191" i="41"/>
  <c r="LYA191" i="41"/>
  <c r="LYB191" i="41"/>
  <c r="LYC191" i="41"/>
  <c r="LYD191" i="41"/>
  <c r="LYE191" i="41"/>
  <c r="LYF191" i="41"/>
  <c r="LYG191" i="41"/>
  <c r="LYH191" i="41"/>
  <c r="LYI191" i="41"/>
  <c r="LYJ191" i="41"/>
  <c r="LYK191" i="41"/>
  <c r="LYL191" i="41"/>
  <c r="LYM191" i="41"/>
  <c r="LYN191" i="41"/>
  <c r="LYO191" i="41"/>
  <c r="LYP191" i="41"/>
  <c r="LYQ191" i="41"/>
  <c r="LYR191" i="41"/>
  <c r="LYS191" i="41"/>
  <c r="LYT191" i="41"/>
  <c r="LYU191" i="41"/>
  <c r="LYV191" i="41"/>
  <c r="LYW191" i="41"/>
  <c r="LYX191" i="41"/>
  <c r="LYY191" i="41"/>
  <c r="LYZ191" i="41"/>
  <c r="LZA191" i="41"/>
  <c r="LZB191" i="41"/>
  <c r="LZC191" i="41"/>
  <c r="LZD191" i="41"/>
  <c r="LZE191" i="41"/>
  <c r="LZF191" i="41"/>
  <c r="LZG191" i="41"/>
  <c r="LZH191" i="41"/>
  <c r="LZI191" i="41"/>
  <c r="LZJ191" i="41"/>
  <c r="LZK191" i="41"/>
  <c r="LZL191" i="41"/>
  <c r="LZM191" i="41"/>
  <c r="LZN191" i="41"/>
  <c r="LZO191" i="41"/>
  <c r="LZP191" i="41"/>
  <c r="LZQ191" i="41"/>
  <c r="LZR191" i="41"/>
  <c r="LZS191" i="41"/>
  <c r="LZT191" i="41"/>
  <c r="LZU191" i="41"/>
  <c r="LZV191" i="41"/>
  <c r="LZW191" i="41"/>
  <c r="LZX191" i="41"/>
  <c r="LZY191" i="41"/>
  <c r="LZZ191" i="41"/>
  <c r="MAA191" i="41"/>
  <c r="MAB191" i="41"/>
  <c r="MAC191" i="41"/>
  <c r="MAD191" i="41"/>
  <c r="MAE191" i="41"/>
  <c r="MAF191" i="41"/>
  <c r="MAG191" i="41"/>
  <c r="MAH191" i="41"/>
  <c r="MAI191" i="41"/>
  <c r="MAJ191" i="41"/>
  <c r="MAK191" i="41"/>
  <c r="MAL191" i="41"/>
  <c r="MAM191" i="41"/>
  <c r="MAN191" i="41"/>
  <c r="MAO191" i="41"/>
  <c r="MAP191" i="41"/>
  <c r="MAQ191" i="41"/>
  <c r="MAR191" i="41"/>
  <c r="MAS191" i="41"/>
  <c r="MAT191" i="41"/>
  <c r="MAU191" i="41"/>
  <c r="MAV191" i="41"/>
  <c r="MAW191" i="41"/>
  <c r="MAX191" i="41"/>
  <c r="MAY191" i="41"/>
  <c r="MAZ191" i="41"/>
  <c r="MBA191" i="41"/>
  <c r="MBB191" i="41"/>
  <c r="MBC191" i="41"/>
  <c r="MBD191" i="41"/>
  <c r="MBE191" i="41"/>
  <c r="MBF191" i="41"/>
  <c r="MBG191" i="41"/>
  <c r="MBH191" i="41"/>
  <c r="MBI191" i="41"/>
  <c r="MBJ191" i="41"/>
  <c r="MBK191" i="41"/>
  <c r="MBL191" i="41"/>
  <c r="MBM191" i="41"/>
  <c r="MBN191" i="41"/>
  <c r="MBO191" i="41"/>
  <c r="MBP191" i="41"/>
  <c r="MBQ191" i="41"/>
  <c r="MBR191" i="41"/>
  <c r="MBS191" i="41"/>
  <c r="MBT191" i="41"/>
  <c r="MBU191" i="41"/>
  <c r="MBV191" i="41"/>
  <c r="MBW191" i="41"/>
  <c r="MBX191" i="41"/>
  <c r="MBY191" i="41"/>
  <c r="MBZ191" i="41"/>
  <c r="MCA191" i="41"/>
  <c r="MCB191" i="41"/>
  <c r="MCC191" i="41"/>
  <c r="MCD191" i="41"/>
  <c r="MCE191" i="41"/>
  <c r="MCF191" i="41"/>
  <c r="MCG191" i="41"/>
  <c r="MCH191" i="41"/>
  <c r="MCI191" i="41"/>
  <c r="MCJ191" i="41"/>
  <c r="MCK191" i="41"/>
  <c r="MCL191" i="41"/>
  <c r="MCM191" i="41"/>
  <c r="MCN191" i="41"/>
  <c r="MCO191" i="41"/>
  <c r="MCP191" i="41"/>
  <c r="MCQ191" i="41"/>
  <c r="MCR191" i="41"/>
  <c r="MCS191" i="41"/>
  <c r="MCT191" i="41"/>
  <c r="MCU191" i="41"/>
  <c r="MCV191" i="41"/>
  <c r="MCW191" i="41"/>
  <c r="MCX191" i="41"/>
  <c r="MCY191" i="41"/>
  <c r="MCZ191" i="41"/>
  <c r="MDA191" i="41"/>
  <c r="MDB191" i="41"/>
  <c r="MDC191" i="41"/>
  <c r="MDD191" i="41"/>
  <c r="MDE191" i="41"/>
  <c r="MDF191" i="41"/>
  <c r="MDG191" i="41"/>
  <c r="MDH191" i="41"/>
  <c r="MDI191" i="41"/>
  <c r="MDJ191" i="41"/>
  <c r="MDK191" i="41"/>
  <c r="MDL191" i="41"/>
  <c r="MDM191" i="41"/>
  <c r="MDN191" i="41"/>
  <c r="MDO191" i="41"/>
  <c r="MDP191" i="41"/>
  <c r="MDQ191" i="41"/>
  <c r="MDR191" i="41"/>
  <c r="MDS191" i="41"/>
  <c r="MDT191" i="41"/>
  <c r="MDU191" i="41"/>
  <c r="MDV191" i="41"/>
  <c r="MDW191" i="41"/>
  <c r="MDX191" i="41"/>
  <c r="MDY191" i="41"/>
  <c r="MDZ191" i="41"/>
  <c r="MEA191" i="41"/>
  <c r="MEB191" i="41"/>
  <c r="MEC191" i="41"/>
  <c r="MED191" i="41"/>
  <c r="MEE191" i="41"/>
  <c r="MEF191" i="41"/>
  <c r="MEG191" i="41"/>
  <c r="MEH191" i="41"/>
  <c r="MEI191" i="41"/>
  <c r="MEJ191" i="41"/>
  <c r="MEK191" i="41"/>
  <c r="MEL191" i="41"/>
  <c r="MEM191" i="41"/>
  <c r="MEN191" i="41"/>
  <c r="MEO191" i="41"/>
  <c r="MEP191" i="41"/>
  <c r="MEQ191" i="41"/>
  <c r="MER191" i="41"/>
  <c r="MES191" i="41"/>
  <c r="MET191" i="41"/>
  <c r="MEU191" i="41"/>
  <c r="MEV191" i="41"/>
  <c r="MEW191" i="41"/>
  <c r="MEX191" i="41"/>
  <c r="MEY191" i="41"/>
  <c r="MEZ191" i="41"/>
  <c r="MFA191" i="41"/>
  <c r="MFB191" i="41"/>
  <c r="MFC191" i="41"/>
  <c r="MFD191" i="41"/>
  <c r="MFE191" i="41"/>
  <c r="MFF191" i="41"/>
  <c r="MFG191" i="41"/>
  <c r="MFH191" i="41"/>
  <c r="MFI191" i="41"/>
  <c r="MFJ191" i="41"/>
  <c r="MFK191" i="41"/>
  <c r="MFL191" i="41"/>
  <c r="MFM191" i="41"/>
  <c r="MFN191" i="41"/>
  <c r="MFO191" i="41"/>
  <c r="MFP191" i="41"/>
  <c r="MFQ191" i="41"/>
  <c r="MFR191" i="41"/>
  <c r="MFS191" i="41"/>
  <c r="MFT191" i="41"/>
  <c r="MFU191" i="41"/>
  <c r="MFV191" i="41"/>
  <c r="MFW191" i="41"/>
  <c r="MFX191" i="41"/>
  <c r="MFY191" i="41"/>
  <c r="MFZ191" i="41"/>
  <c r="MGA191" i="41"/>
  <c r="MGB191" i="41"/>
  <c r="MGC191" i="41"/>
  <c r="MGD191" i="41"/>
  <c r="MGE191" i="41"/>
  <c r="MGF191" i="41"/>
  <c r="MGG191" i="41"/>
  <c r="MGH191" i="41"/>
  <c r="MGI191" i="41"/>
  <c r="MGJ191" i="41"/>
  <c r="MGK191" i="41"/>
  <c r="MGL191" i="41"/>
  <c r="MGM191" i="41"/>
  <c r="MGN191" i="41"/>
  <c r="MGO191" i="41"/>
  <c r="MGP191" i="41"/>
  <c r="MGQ191" i="41"/>
  <c r="MGR191" i="41"/>
  <c r="MGS191" i="41"/>
  <c r="MGT191" i="41"/>
  <c r="MGU191" i="41"/>
  <c r="MGV191" i="41"/>
  <c r="MGW191" i="41"/>
  <c r="MGX191" i="41"/>
  <c r="MGY191" i="41"/>
  <c r="MGZ191" i="41"/>
  <c r="MHA191" i="41"/>
  <c r="MHB191" i="41"/>
  <c r="MHC191" i="41"/>
  <c r="MHD191" i="41"/>
  <c r="MHE191" i="41"/>
  <c r="MHF191" i="41"/>
  <c r="MHG191" i="41"/>
  <c r="MHH191" i="41"/>
  <c r="MHI191" i="41"/>
  <c r="MHJ191" i="41"/>
  <c r="MHK191" i="41"/>
  <c r="MHL191" i="41"/>
  <c r="MHM191" i="41"/>
  <c r="MHN191" i="41"/>
  <c r="MHO191" i="41"/>
  <c r="MHP191" i="41"/>
  <c r="MHQ191" i="41"/>
  <c r="MHR191" i="41"/>
  <c r="MHS191" i="41"/>
  <c r="MHT191" i="41"/>
  <c r="MHU191" i="41"/>
  <c r="MHV191" i="41"/>
  <c r="MHW191" i="41"/>
  <c r="MHX191" i="41"/>
  <c r="MHY191" i="41"/>
  <c r="MHZ191" i="41"/>
  <c r="MIA191" i="41"/>
  <c r="MIB191" i="41"/>
  <c r="MIC191" i="41"/>
  <c r="MID191" i="41"/>
  <c r="MIE191" i="41"/>
  <c r="MIF191" i="41"/>
  <c r="MIG191" i="41"/>
  <c r="MIH191" i="41"/>
  <c r="MII191" i="41"/>
  <c r="MIJ191" i="41"/>
  <c r="MIK191" i="41"/>
  <c r="MIL191" i="41"/>
  <c r="MIM191" i="41"/>
  <c r="MIN191" i="41"/>
  <c r="MIO191" i="41"/>
  <c r="MIP191" i="41"/>
  <c r="MIQ191" i="41"/>
  <c r="MIR191" i="41"/>
  <c r="MIS191" i="41"/>
  <c r="MIT191" i="41"/>
  <c r="MIU191" i="41"/>
  <c r="MIV191" i="41"/>
  <c r="MIW191" i="41"/>
  <c r="MIX191" i="41"/>
  <c r="MIY191" i="41"/>
  <c r="MIZ191" i="41"/>
  <c r="MJA191" i="41"/>
  <c r="MJB191" i="41"/>
  <c r="MJC191" i="41"/>
  <c r="MJD191" i="41"/>
  <c r="MJE191" i="41"/>
  <c r="MJF191" i="41"/>
  <c r="MJG191" i="41"/>
  <c r="MJH191" i="41"/>
  <c r="MJI191" i="41"/>
  <c r="MJJ191" i="41"/>
  <c r="MJK191" i="41"/>
  <c r="MJL191" i="41"/>
  <c r="MJM191" i="41"/>
  <c r="MJN191" i="41"/>
  <c r="MJO191" i="41"/>
  <c r="MJP191" i="41"/>
  <c r="MJQ191" i="41"/>
  <c r="MJR191" i="41"/>
  <c r="MJS191" i="41"/>
  <c r="MJT191" i="41"/>
  <c r="MJU191" i="41"/>
  <c r="MJV191" i="41"/>
  <c r="MJW191" i="41"/>
  <c r="MJX191" i="41"/>
  <c r="MJY191" i="41"/>
  <c r="MJZ191" i="41"/>
  <c r="MKA191" i="41"/>
  <c r="MKB191" i="41"/>
  <c r="MKC191" i="41"/>
  <c r="MKD191" i="41"/>
  <c r="MKE191" i="41"/>
  <c r="MKF191" i="41"/>
  <c r="MKG191" i="41"/>
  <c r="MKH191" i="41"/>
  <c r="MKI191" i="41"/>
  <c r="MKJ191" i="41"/>
  <c r="MKK191" i="41"/>
  <c r="MKL191" i="41"/>
  <c r="MKM191" i="41"/>
  <c r="MKN191" i="41"/>
  <c r="MKO191" i="41"/>
  <c r="MKP191" i="41"/>
  <c r="MKQ191" i="41"/>
  <c r="MKR191" i="41"/>
  <c r="MKS191" i="41"/>
  <c r="MKT191" i="41"/>
  <c r="MKU191" i="41"/>
  <c r="MKV191" i="41"/>
  <c r="MKW191" i="41"/>
  <c r="MKX191" i="41"/>
  <c r="MKY191" i="41"/>
  <c r="MKZ191" i="41"/>
  <c r="MLA191" i="41"/>
  <c r="MLB191" i="41"/>
  <c r="MLC191" i="41"/>
  <c r="MLD191" i="41"/>
  <c r="MLE191" i="41"/>
  <c r="MLF191" i="41"/>
  <c r="MLG191" i="41"/>
  <c r="MLH191" i="41"/>
  <c r="MLI191" i="41"/>
  <c r="MLJ191" i="41"/>
  <c r="MLK191" i="41"/>
  <c r="MLL191" i="41"/>
  <c r="MLM191" i="41"/>
  <c r="MLN191" i="41"/>
  <c r="MLO191" i="41"/>
  <c r="MLP191" i="41"/>
  <c r="MLQ191" i="41"/>
  <c r="MLR191" i="41"/>
  <c r="MLS191" i="41"/>
  <c r="MLT191" i="41"/>
  <c r="MLU191" i="41"/>
  <c r="MLV191" i="41"/>
  <c r="MLW191" i="41"/>
  <c r="MLX191" i="41"/>
  <c r="MLY191" i="41"/>
  <c r="MLZ191" i="41"/>
  <c r="MMA191" i="41"/>
  <c r="MMB191" i="41"/>
  <c r="MMC191" i="41"/>
  <c r="MMD191" i="41"/>
  <c r="MME191" i="41"/>
  <c r="MMF191" i="41"/>
  <c r="MMG191" i="41"/>
  <c r="MMH191" i="41"/>
  <c r="MMI191" i="41"/>
  <c r="MMJ191" i="41"/>
  <c r="MMK191" i="41"/>
  <c r="MML191" i="41"/>
  <c r="MMM191" i="41"/>
  <c r="MMN191" i="41"/>
  <c r="MMO191" i="41"/>
  <c r="MMP191" i="41"/>
  <c r="MMQ191" i="41"/>
  <c r="MMR191" i="41"/>
  <c r="MMS191" i="41"/>
  <c r="MMT191" i="41"/>
  <c r="MMU191" i="41"/>
  <c r="MMV191" i="41"/>
  <c r="MMW191" i="41"/>
  <c r="MMX191" i="41"/>
  <c r="MMY191" i="41"/>
  <c r="MMZ191" i="41"/>
  <c r="MNA191" i="41"/>
  <c r="MNB191" i="41"/>
  <c r="MNC191" i="41"/>
  <c r="MND191" i="41"/>
  <c r="MNE191" i="41"/>
  <c r="MNF191" i="41"/>
  <c r="MNG191" i="41"/>
  <c r="MNH191" i="41"/>
  <c r="MNI191" i="41"/>
  <c r="MNJ191" i="41"/>
  <c r="MNK191" i="41"/>
  <c r="MNL191" i="41"/>
  <c r="MNM191" i="41"/>
  <c r="MNN191" i="41"/>
  <c r="MNO191" i="41"/>
  <c r="MNP191" i="41"/>
  <c r="MNQ191" i="41"/>
  <c r="MNR191" i="41"/>
  <c r="MNS191" i="41"/>
  <c r="MNT191" i="41"/>
  <c r="MNU191" i="41"/>
  <c r="MNV191" i="41"/>
  <c r="MNW191" i="41"/>
  <c r="MNX191" i="41"/>
  <c r="MNY191" i="41"/>
  <c r="MNZ191" i="41"/>
  <c r="MOA191" i="41"/>
  <c r="MOB191" i="41"/>
  <c r="MOC191" i="41"/>
  <c r="MOD191" i="41"/>
  <c r="MOE191" i="41"/>
  <c r="MOF191" i="41"/>
  <c r="MOG191" i="41"/>
  <c r="MOH191" i="41"/>
  <c r="MOI191" i="41"/>
  <c r="MOJ191" i="41"/>
  <c r="MOK191" i="41"/>
  <c r="MOL191" i="41"/>
  <c r="MOM191" i="41"/>
  <c r="MON191" i="41"/>
  <c r="MOO191" i="41"/>
  <c r="MOP191" i="41"/>
  <c r="MOQ191" i="41"/>
  <c r="MOR191" i="41"/>
  <c r="MOS191" i="41"/>
  <c r="MOT191" i="41"/>
  <c r="MOU191" i="41"/>
  <c r="MOV191" i="41"/>
  <c r="MOW191" i="41"/>
  <c r="MOX191" i="41"/>
  <c r="MOY191" i="41"/>
  <c r="MOZ191" i="41"/>
  <c r="MPA191" i="41"/>
  <c r="MPB191" i="41"/>
  <c r="MPC191" i="41"/>
  <c r="MPD191" i="41"/>
  <c r="MPE191" i="41"/>
  <c r="MPF191" i="41"/>
  <c r="MPG191" i="41"/>
  <c r="MPH191" i="41"/>
  <c r="MPI191" i="41"/>
  <c r="MPJ191" i="41"/>
  <c r="MPK191" i="41"/>
  <c r="MPL191" i="41"/>
  <c r="MPM191" i="41"/>
  <c r="MPN191" i="41"/>
  <c r="MPO191" i="41"/>
  <c r="MPP191" i="41"/>
  <c r="MPQ191" i="41"/>
  <c r="MPR191" i="41"/>
  <c r="MPS191" i="41"/>
  <c r="MPT191" i="41"/>
  <c r="MPU191" i="41"/>
  <c r="MPV191" i="41"/>
  <c r="MPW191" i="41"/>
  <c r="MPX191" i="41"/>
  <c r="MPY191" i="41"/>
  <c r="MPZ191" i="41"/>
  <c r="MQA191" i="41"/>
  <c r="MQB191" i="41"/>
  <c r="MQC191" i="41"/>
  <c r="MQD191" i="41"/>
  <c r="MQE191" i="41"/>
  <c r="MQF191" i="41"/>
  <c r="MQG191" i="41"/>
  <c r="MQH191" i="41"/>
  <c r="MQI191" i="41"/>
  <c r="MQJ191" i="41"/>
  <c r="MQK191" i="41"/>
  <c r="MQL191" i="41"/>
  <c r="MQM191" i="41"/>
  <c r="MQN191" i="41"/>
  <c r="MQO191" i="41"/>
  <c r="MQP191" i="41"/>
  <c r="MQQ191" i="41"/>
  <c r="MQR191" i="41"/>
  <c r="MQS191" i="41"/>
  <c r="MQT191" i="41"/>
  <c r="MQU191" i="41"/>
  <c r="MQV191" i="41"/>
  <c r="MQW191" i="41"/>
  <c r="MQX191" i="41"/>
  <c r="MQY191" i="41"/>
  <c r="MQZ191" i="41"/>
  <c r="MRA191" i="41"/>
  <c r="MRB191" i="41"/>
  <c r="MRC191" i="41"/>
  <c r="MRD191" i="41"/>
  <c r="MRE191" i="41"/>
  <c r="MRF191" i="41"/>
  <c r="MRG191" i="41"/>
  <c r="MRH191" i="41"/>
  <c r="MRI191" i="41"/>
  <c r="MRJ191" i="41"/>
  <c r="MRK191" i="41"/>
  <c r="MRL191" i="41"/>
  <c r="MRM191" i="41"/>
  <c r="MRN191" i="41"/>
  <c r="MRO191" i="41"/>
  <c r="MRP191" i="41"/>
  <c r="MRQ191" i="41"/>
  <c r="MRR191" i="41"/>
  <c r="MRS191" i="41"/>
  <c r="MRT191" i="41"/>
  <c r="MRU191" i="41"/>
  <c r="MRV191" i="41"/>
  <c r="MRW191" i="41"/>
  <c r="MRX191" i="41"/>
  <c r="MRY191" i="41"/>
  <c r="MRZ191" i="41"/>
  <c r="MSA191" i="41"/>
  <c r="MSB191" i="41"/>
  <c r="MSC191" i="41"/>
  <c r="MSD191" i="41"/>
  <c r="MSE191" i="41"/>
  <c r="MSF191" i="41"/>
  <c r="MSG191" i="41"/>
  <c r="MSH191" i="41"/>
  <c r="MSI191" i="41"/>
  <c r="MSJ191" i="41"/>
  <c r="MSK191" i="41"/>
  <c r="MSL191" i="41"/>
  <c r="MSM191" i="41"/>
  <c r="MSN191" i="41"/>
  <c r="MSO191" i="41"/>
  <c r="MSP191" i="41"/>
  <c r="MSQ191" i="41"/>
  <c r="MSR191" i="41"/>
  <c r="MSS191" i="41"/>
  <c r="MST191" i="41"/>
  <c r="MSU191" i="41"/>
  <c r="MSV191" i="41"/>
  <c r="MSW191" i="41"/>
  <c r="MSX191" i="41"/>
  <c r="MSY191" i="41"/>
  <c r="MSZ191" i="41"/>
  <c r="MTA191" i="41"/>
  <c r="MTB191" i="41"/>
  <c r="MTC191" i="41"/>
  <c r="MTD191" i="41"/>
  <c r="MTE191" i="41"/>
  <c r="MTF191" i="41"/>
  <c r="MTG191" i="41"/>
  <c r="MTH191" i="41"/>
  <c r="MTI191" i="41"/>
  <c r="MTJ191" i="41"/>
  <c r="MTK191" i="41"/>
  <c r="MTL191" i="41"/>
  <c r="MTM191" i="41"/>
  <c r="MTN191" i="41"/>
  <c r="MTO191" i="41"/>
  <c r="MTP191" i="41"/>
  <c r="MTQ191" i="41"/>
  <c r="MTR191" i="41"/>
  <c r="MTS191" i="41"/>
  <c r="MTT191" i="41"/>
  <c r="MTU191" i="41"/>
  <c r="MTV191" i="41"/>
  <c r="MTW191" i="41"/>
  <c r="MTX191" i="41"/>
  <c r="MTY191" i="41"/>
  <c r="MTZ191" i="41"/>
  <c r="MUA191" i="41"/>
  <c r="MUB191" i="41"/>
  <c r="MUC191" i="41"/>
  <c r="MUD191" i="41"/>
  <c r="MUE191" i="41"/>
  <c r="MUF191" i="41"/>
  <c r="MUG191" i="41"/>
  <c r="MUH191" i="41"/>
  <c r="MUI191" i="41"/>
  <c r="MUJ191" i="41"/>
  <c r="MUK191" i="41"/>
  <c r="MUL191" i="41"/>
  <c r="MUM191" i="41"/>
  <c r="MUN191" i="41"/>
  <c r="MUO191" i="41"/>
  <c r="MUP191" i="41"/>
  <c r="MUQ191" i="41"/>
  <c r="MUR191" i="41"/>
  <c r="MUS191" i="41"/>
  <c r="MUT191" i="41"/>
  <c r="MUU191" i="41"/>
  <c r="MUV191" i="41"/>
  <c r="MUW191" i="41"/>
  <c r="MUX191" i="41"/>
  <c r="MUY191" i="41"/>
  <c r="MUZ191" i="41"/>
  <c r="MVA191" i="41"/>
  <c r="MVB191" i="41"/>
  <c r="MVC191" i="41"/>
  <c r="MVD191" i="41"/>
  <c r="MVE191" i="41"/>
  <c r="MVF191" i="41"/>
  <c r="MVG191" i="41"/>
  <c r="MVH191" i="41"/>
  <c r="MVI191" i="41"/>
  <c r="MVJ191" i="41"/>
  <c r="MVK191" i="41"/>
  <c r="MVL191" i="41"/>
  <c r="MVM191" i="41"/>
  <c r="MVN191" i="41"/>
  <c r="MVO191" i="41"/>
  <c r="MVP191" i="41"/>
  <c r="MVQ191" i="41"/>
  <c r="MVR191" i="41"/>
  <c r="MVS191" i="41"/>
  <c r="MVT191" i="41"/>
  <c r="MVU191" i="41"/>
  <c r="MVV191" i="41"/>
  <c r="MVW191" i="41"/>
  <c r="MVX191" i="41"/>
  <c r="MVY191" i="41"/>
  <c r="MVZ191" i="41"/>
  <c r="MWA191" i="41"/>
  <c r="MWB191" i="41"/>
  <c r="MWC191" i="41"/>
  <c r="MWD191" i="41"/>
  <c r="MWE191" i="41"/>
  <c r="MWF191" i="41"/>
  <c r="MWG191" i="41"/>
  <c r="MWH191" i="41"/>
  <c r="MWI191" i="41"/>
  <c r="MWJ191" i="41"/>
  <c r="MWK191" i="41"/>
  <c r="MWL191" i="41"/>
  <c r="MWM191" i="41"/>
  <c r="MWN191" i="41"/>
  <c r="MWO191" i="41"/>
  <c r="MWP191" i="41"/>
  <c r="MWQ191" i="41"/>
  <c r="MWR191" i="41"/>
  <c r="MWS191" i="41"/>
  <c r="MWT191" i="41"/>
  <c r="MWU191" i="41"/>
  <c r="MWV191" i="41"/>
  <c r="MWW191" i="41"/>
  <c r="MWX191" i="41"/>
  <c r="MWY191" i="41"/>
  <c r="MWZ191" i="41"/>
  <c r="MXA191" i="41"/>
  <c r="MXB191" i="41"/>
  <c r="MXC191" i="41"/>
  <c r="MXD191" i="41"/>
  <c r="MXE191" i="41"/>
  <c r="MXF191" i="41"/>
  <c r="MXG191" i="41"/>
  <c r="MXH191" i="41"/>
  <c r="MXI191" i="41"/>
  <c r="MXJ191" i="41"/>
  <c r="MXK191" i="41"/>
  <c r="MXL191" i="41"/>
  <c r="MXM191" i="41"/>
  <c r="MXN191" i="41"/>
  <c r="MXO191" i="41"/>
  <c r="MXP191" i="41"/>
  <c r="MXQ191" i="41"/>
  <c r="MXR191" i="41"/>
  <c r="MXS191" i="41"/>
  <c r="MXT191" i="41"/>
  <c r="MXU191" i="41"/>
  <c r="MXV191" i="41"/>
  <c r="MXW191" i="41"/>
  <c r="MXX191" i="41"/>
  <c r="MXY191" i="41"/>
  <c r="MXZ191" i="41"/>
  <c r="MYA191" i="41"/>
  <c r="MYB191" i="41"/>
  <c r="MYC191" i="41"/>
  <c r="MYD191" i="41"/>
  <c r="MYE191" i="41"/>
  <c r="MYF191" i="41"/>
  <c r="MYG191" i="41"/>
  <c r="MYH191" i="41"/>
  <c r="MYI191" i="41"/>
  <c r="MYJ191" i="41"/>
  <c r="MYK191" i="41"/>
  <c r="MYL191" i="41"/>
  <c r="MYM191" i="41"/>
  <c r="MYN191" i="41"/>
  <c r="MYO191" i="41"/>
  <c r="MYP191" i="41"/>
  <c r="MYQ191" i="41"/>
  <c r="MYR191" i="41"/>
  <c r="MYS191" i="41"/>
  <c r="MYT191" i="41"/>
  <c r="MYU191" i="41"/>
  <c r="MYV191" i="41"/>
  <c r="MYW191" i="41"/>
  <c r="MYX191" i="41"/>
  <c r="MYY191" i="41"/>
  <c r="MYZ191" i="41"/>
  <c r="MZA191" i="41"/>
  <c r="MZB191" i="41"/>
  <c r="MZC191" i="41"/>
  <c r="MZD191" i="41"/>
  <c r="MZE191" i="41"/>
  <c r="MZF191" i="41"/>
  <c r="MZG191" i="41"/>
  <c r="MZH191" i="41"/>
  <c r="MZI191" i="41"/>
  <c r="MZJ191" i="41"/>
  <c r="MZK191" i="41"/>
  <c r="MZL191" i="41"/>
  <c r="MZM191" i="41"/>
  <c r="MZN191" i="41"/>
  <c r="MZO191" i="41"/>
  <c r="MZP191" i="41"/>
  <c r="MZQ191" i="41"/>
  <c r="MZR191" i="41"/>
  <c r="MZS191" i="41"/>
  <c r="MZT191" i="41"/>
  <c r="MZU191" i="41"/>
  <c r="MZV191" i="41"/>
  <c r="MZW191" i="41"/>
  <c r="MZX191" i="41"/>
  <c r="MZY191" i="41"/>
  <c r="MZZ191" i="41"/>
  <c r="NAA191" i="41"/>
  <c r="NAB191" i="41"/>
  <c r="NAC191" i="41"/>
  <c r="NAD191" i="41"/>
  <c r="NAE191" i="41"/>
  <c r="NAF191" i="41"/>
  <c r="NAG191" i="41"/>
  <c r="NAH191" i="41"/>
  <c r="NAI191" i="41"/>
  <c r="NAJ191" i="41"/>
  <c r="NAK191" i="41"/>
  <c r="NAL191" i="41"/>
  <c r="NAM191" i="41"/>
  <c r="NAN191" i="41"/>
  <c r="NAO191" i="41"/>
  <c r="NAP191" i="41"/>
  <c r="NAQ191" i="41"/>
  <c r="NAR191" i="41"/>
  <c r="NAS191" i="41"/>
  <c r="NAT191" i="41"/>
  <c r="NAU191" i="41"/>
  <c r="NAV191" i="41"/>
  <c r="NAW191" i="41"/>
  <c r="NAX191" i="41"/>
  <c r="NAY191" i="41"/>
  <c r="NAZ191" i="41"/>
  <c r="NBA191" i="41"/>
  <c r="NBB191" i="41"/>
  <c r="NBC191" i="41"/>
  <c r="NBD191" i="41"/>
  <c r="NBE191" i="41"/>
  <c r="NBF191" i="41"/>
  <c r="NBG191" i="41"/>
  <c r="NBH191" i="41"/>
  <c r="NBI191" i="41"/>
  <c r="NBJ191" i="41"/>
  <c r="NBK191" i="41"/>
  <c r="NBL191" i="41"/>
  <c r="NBM191" i="41"/>
  <c r="NBN191" i="41"/>
  <c r="NBO191" i="41"/>
  <c r="NBP191" i="41"/>
  <c r="NBQ191" i="41"/>
  <c r="NBR191" i="41"/>
  <c r="NBS191" i="41"/>
  <c r="NBT191" i="41"/>
  <c r="NBU191" i="41"/>
  <c r="NBV191" i="41"/>
  <c r="NBW191" i="41"/>
  <c r="NBX191" i="41"/>
  <c r="NBY191" i="41"/>
  <c r="NBZ191" i="41"/>
  <c r="NCA191" i="41"/>
  <c r="NCB191" i="41"/>
  <c r="NCC191" i="41"/>
  <c r="NCD191" i="41"/>
  <c r="NCE191" i="41"/>
  <c r="NCF191" i="41"/>
  <c r="NCG191" i="41"/>
  <c r="NCH191" i="41"/>
  <c r="NCI191" i="41"/>
  <c r="NCJ191" i="41"/>
  <c r="NCK191" i="41"/>
  <c r="NCL191" i="41"/>
  <c r="NCM191" i="41"/>
  <c r="NCN191" i="41"/>
  <c r="NCO191" i="41"/>
  <c r="NCP191" i="41"/>
  <c r="NCQ191" i="41"/>
  <c r="NCR191" i="41"/>
  <c r="NCS191" i="41"/>
  <c r="NCT191" i="41"/>
  <c r="NCU191" i="41"/>
  <c r="NCV191" i="41"/>
  <c r="NCW191" i="41"/>
  <c r="NCX191" i="41"/>
  <c r="NCY191" i="41"/>
  <c r="NCZ191" i="41"/>
  <c r="NDA191" i="41"/>
  <c r="NDB191" i="41"/>
  <c r="NDC191" i="41"/>
  <c r="NDD191" i="41"/>
  <c r="NDE191" i="41"/>
  <c r="NDF191" i="41"/>
  <c r="NDG191" i="41"/>
  <c r="NDH191" i="41"/>
  <c r="NDI191" i="41"/>
  <c r="NDJ191" i="41"/>
  <c r="NDK191" i="41"/>
  <c r="NDL191" i="41"/>
  <c r="NDM191" i="41"/>
  <c r="NDN191" i="41"/>
  <c r="NDO191" i="41"/>
  <c r="NDP191" i="41"/>
  <c r="NDQ191" i="41"/>
  <c r="NDR191" i="41"/>
  <c r="NDS191" i="41"/>
  <c r="NDT191" i="41"/>
  <c r="NDU191" i="41"/>
  <c r="NDV191" i="41"/>
  <c r="NDW191" i="41"/>
  <c r="NDX191" i="41"/>
  <c r="NDY191" i="41"/>
  <c r="NDZ191" i="41"/>
  <c r="NEA191" i="41"/>
  <c r="NEB191" i="41"/>
  <c r="NEC191" i="41"/>
  <c r="NED191" i="41"/>
  <c r="NEE191" i="41"/>
  <c r="NEF191" i="41"/>
  <c r="NEG191" i="41"/>
  <c r="NEH191" i="41"/>
  <c r="NEI191" i="41"/>
  <c r="NEJ191" i="41"/>
  <c r="NEK191" i="41"/>
  <c r="NEL191" i="41"/>
  <c r="NEM191" i="41"/>
  <c r="NEN191" i="41"/>
  <c r="NEO191" i="41"/>
  <c r="NEP191" i="41"/>
  <c r="NEQ191" i="41"/>
  <c r="NER191" i="41"/>
  <c r="NES191" i="41"/>
  <c r="NET191" i="41"/>
  <c r="NEU191" i="41"/>
  <c r="NEV191" i="41"/>
  <c r="NEW191" i="41"/>
  <c r="NEX191" i="41"/>
  <c r="NEY191" i="41"/>
  <c r="NEZ191" i="41"/>
  <c r="NFA191" i="41"/>
  <c r="NFB191" i="41"/>
  <c r="NFC191" i="41"/>
  <c r="NFD191" i="41"/>
  <c r="NFE191" i="41"/>
  <c r="NFF191" i="41"/>
  <c r="NFG191" i="41"/>
  <c r="NFH191" i="41"/>
  <c r="NFI191" i="41"/>
  <c r="NFJ191" i="41"/>
  <c r="NFK191" i="41"/>
  <c r="NFL191" i="41"/>
  <c r="NFM191" i="41"/>
  <c r="NFN191" i="41"/>
  <c r="NFO191" i="41"/>
  <c r="NFP191" i="41"/>
  <c r="NFQ191" i="41"/>
  <c r="NFR191" i="41"/>
  <c r="NFS191" i="41"/>
  <c r="NFT191" i="41"/>
  <c r="NFU191" i="41"/>
  <c r="NFV191" i="41"/>
  <c r="NFW191" i="41"/>
  <c r="NFX191" i="41"/>
  <c r="NFY191" i="41"/>
  <c r="NFZ191" i="41"/>
  <c r="NGA191" i="41"/>
  <c r="NGB191" i="41"/>
  <c r="NGC191" i="41"/>
  <c r="NGD191" i="41"/>
  <c r="NGE191" i="41"/>
  <c r="NGF191" i="41"/>
  <c r="NGG191" i="41"/>
  <c r="NGH191" i="41"/>
  <c r="NGI191" i="41"/>
  <c r="NGJ191" i="41"/>
  <c r="NGK191" i="41"/>
  <c r="NGL191" i="41"/>
  <c r="NGM191" i="41"/>
  <c r="NGN191" i="41"/>
  <c r="NGO191" i="41"/>
  <c r="NGP191" i="41"/>
  <c r="NGQ191" i="41"/>
  <c r="NGR191" i="41"/>
  <c r="NGS191" i="41"/>
  <c r="NGT191" i="41"/>
  <c r="NGU191" i="41"/>
  <c r="NGV191" i="41"/>
  <c r="NGW191" i="41"/>
  <c r="NGX191" i="41"/>
  <c r="NGY191" i="41"/>
  <c r="NGZ191" i="41"/>
  <c r="NHA191" i="41"/>
  <c r="NHB191" i="41"/>
  <c r="NHC191" i="41"/>
  <c r="NHD191" i="41"/>
  <c r="NHE191" i="41"/>
  <c r="NHF191" i="41"/>
  <c r="NHG191" i="41"/>
  <c r="NHH191" i="41"/>
  <c r="NHI191" i="41"/>
  <c r="NHJ191" i="41"/>
  <c r="NHK191" i="41"/>
  <c r="NHL191" i="41"/>
  <c r="NHM191" i="41"/>
  <c r="NHN191" i="41"/>
  <c r="NHO191" i="41"/>
  <c r="NHP191" i="41"/>
  <c r="NHQ191" i="41"/>
  <c r="NHR191" i="41"/>
  <c r="NHS191" i="41"/>
  <c r="NHT191" i="41"/>
  <c r="NHU191" i="41"/>
  <c r="NHV191" i="41"/>
  <c r="NHW191" i="41"/>
  <c r="NHX191" i="41"/>
  <c r="NHY191" i="41"/>
  <c r="NHZ191" i="41"/>
  <c r="NIA191" i="41"/>
  <c r="NIB191" i="41"/>
  <c r="NIC191" i="41"/>
  <c r="NID191" i="41"/>
  <c r="NIE191" i="41"/>
  <c r="NIF191" i="41"/>
  <c r="NIG191" i="41"/>
  <c r="NIH191" i="41"/>
  <c r="NII191" i="41"/>
  <c r="NIJ191" i="41"/>
  <c r="NIK191" i="41"/>
  <c r="NIL191" i="41"/>
  <c r="NIM191" i="41"/>
  <c r="NIN191" i="41"/>
  <c r="NIO191" i="41"/>
  <c r="NIP191" i="41"/>
  <c r="NIQ191" i="41"/>
  <c r="NIR191" i="41"/>
  <c r="NIS191" i="41"/>
  <c r="NIT191" i="41"/>
  <c r="NIU191" i="41"/>
  <c r="NIV191" i="41"/>
  <c r="NIW191" i="41"/>
  <c r="NIX191" i="41"/>
  <c r="NIY191" i="41"/>
  <c r="NIZ191" i="41"/>
  <c r="NJA191" i="41"/>
  <c r="NJB191" i="41"/>
  <c r="NJC191" i="41"/>
  <c r="NJD191" i="41"/>
  <c r="NJE191" i="41"/>
  <c r="NJF191" i="41"/>
  <c r="NJG191" i="41"/>
  <c r="NJH191" i="41"/>
  <c r="NJI191" i="41"/>
  <c r="NJJ191" i="41"/>
  <c r="NJK191" i="41"/>
  <c r="NJL191" i="41"/>
  <c r="NJM191" i="41"/>
  <c r="NJN191" i="41"/>
  <c r="NJO191" i="41"/>
  <c r="NJP191" i="41"/>
  <c r="NJQ191" i="41"/>
  <c r="NJR191" i="41"/>
  <c r="NJS191" i="41"/>
  <c r="NJT191" i="41"/>
  <c r="NJU191" i="41"/>
  <c r="NJV191" i="41"/>
  <c r="NJW191" i="41"/>
  <c r="NJX191" i="41"/>
  <c r="NJY191" i="41"/>
  <c r="NJZ191" i="41"/>
  <c r="NKA191" i="41"/>
  <c r="NKB191" i="41"/>
  <c r="NKC191" i="41"/>
  <c r="NKD191" i="41"/>
  <c r="NKE191" i="41"/>
  <c r="NKF191" i="41"/>
  <c r="NKG191" i="41"/>
  <c r="NKH191" i="41"/>
  <c r="NKI191" i="41"/>
  <c r="NKJ191" i="41"/>
  <c r="NKK191" i="41"/>
  <c r="NKL191" i="41"/>
  <c r="NKM191" i="41"/>
  <c r="NKN191" i="41"/>
  <c r="NKO191" i="41"/>
  <c r="NKP191" i="41"/>
  <c r="NKQ191" i="41"/>
  <c r="NKR191" i="41"/>
  <c r="NKS191" i="41"/>
  <c r="NKT191" i="41"/>
  <c r="NKU191" i="41"/>
  <c r="NKV191" i="41"/>
  <c r="NKW191" i="41"/>
  <c r="NKX191" i="41"/>
  <c r="NKY191" i="41"/>
  <c r="NKZ191" i="41"/>
  <c r="NLA191" i="41"/>
  <c r="NLB191" i="41"/>
  <c r="NLC191" i="41"/>
  <c r="NLD191" i="41"/>
  <c r="NLE191" i="41"/>
  <c r="NLF191" i="41"/>
  <c r="NLG191" i="41"/>
  <c r="NLH191" i="41"/>
  <c r="NLI191" i="41"/>
  <c r="NLJ191" i="41"/>
  <c r="NLK191" i="41"/>
  <c r="NLL191" i="41"/>
  <c r="NLM191" i="41"/>
  <c r="NLN191" i="41"/>
  <c r="NLO191" i="41"/>
  <c r="NLP191" i="41"/>
  <c r="NLQ191" i="41"/>
  <c r="NLR191" i="41"/>
  <c r="NLS191" i="41"/>
  <c r="NLT191" i="41"/>
  <c r="NLU191" i="41"/>
  <c r="NLV191" i="41"/>
  <c r="NLW191" i="41"/>
  <c r="NLX191" i="41"/>
  <c r="NLY191" i="41"/>
  <c r="NLZ191" i="41"/>
  <c r="NMA191" i="41"/>
  <c r="NMB191" i="41"/>
  <c r="NMC191" i="41"/>
  <c r="NMD191" i="41"/>
  <c r="NME191" i="41"/>
  <c r="NMF191" i="41"/>
  <c r="NMG191" i="41"/>
  <c r="NMH191" i="41"/>
  <c r="NMI191" i="41"/>
  <c r="NMJ191" i="41"/>
  <c r="NMK191" i="41"/>
  <c r="NML191" i="41"/>
  <c r="NMM191" i="41"/>
  <c r="NMN191" i="41"/>
  <c r="NMO191" i="41"/>
  <c r="NMP191" i="41"/>
  <c r="NMQ191" i="41"/>
  <c r="NMR191" i="41"/>
  <c r="NMS191" i="41"/>
  <c r="NMT191" i="41"/>
  <c r="NMU191" i="41"/>
  <c r="NMV191" i="41"/>
  <c r="NMW191" i="41"/>
  <c r="NMX191" i="41"/>
  <c r="NMY191" i="41"/>
  <c r="NMZ191" i="41"/>
  <c r="NNA191" i="41"/>
  <c r="NNB191" i="41"/>
  <c r="NNC191" i="41"/>
  <c r="NND191" i="41"/>
  <c r="NNE191" i="41"/>
  <c r="NNF191" i="41"/>
  <c r="NNG191" i="41"/>
  <c r="NNH191" i="41"/>
  <c r="NNI191" i="41"/>
  <c r="NNJ191" i="41"/>
  <c r="NNK191" i="41"/>
  <c r="NNL191" i="41"/>
  <c r="NNM191" i="41"/>
  <c r="NNN191" i="41"/>
  <c r="NNO191" i="41"/>
  <c r="NNP191" i="41"/>
  <c r="NNQ191" i="41"/>
  <c r="NNR191" i="41"/>
  <c r="NNS191" i="41"/>
  <c r="NNT191" i="41"/>
  <c r="NNU191" i="41"/>
  <c r="NNV191" i="41"/>
  <c r="NNW191" i="41"/>
  <c r="NNX191" i="41"/>
  <c r="NNY191" i="41"/>
  <c r="NNZ191" i="41"/>
  <c r="NOA191" i="41"/>
  <c r="NOB191" i="41"/>
  <c r="NOC191" i="41"/>
  <c r="NOD191" i="41"/>
  <c r="NOE191" i="41"/>
  <c r="NOF191" i="41"/>
  <c r="NOG191" i="41"/>
  <c r="NOH191" i="41"/>
  <c r="NOI191" i="41"/>
  <c r="NOJ191" i="41"/>
  <c r="NOK191" i="41"/>
  <c r="NOL191" i="41"/>
  <c r="NOM191" i="41"/>
  <c r="NON191" i="41"/>
  <c r="NOO191" i="41"/>
  <c r="NOP191" i="41"/>
  <c r="NOQ191" i="41"/>
  <c r="NOR191" i="41"/>
  <c r="NOS191" i="41"/>
  <c r="NOT191" i="41"/>
  <c r="NOU191" i="41"/>
  <c r="NOV191" i="41"/>
  <c r="NOW191" i="41"/>
  <c r="NOX191" i="41"/>
  <c r="NOY191" i="41"/>
  <c r="NOZ191" i="41"/>
  <c r="NPA191" i="41"/>
  <c r="NPB191" i="41"/>
  <c r="NPC191" i="41"/>
  <c r="NPD191" i="41"/>
  <c r="NPE191" i="41"/>
  <c r="NPF191" i="41"/>
  <c r="NPG191" i="41"/>
  <c r="NPH191" i="41"/>
  <c r="NPI191" i="41"/>
  <c r="NPJ191" i="41"/>
  <c r="NPK191" i="41"/>
  <c r="NPL191" i="41"/>
  <c r="NPM191" i="41"/>
  <c r="NPN191" i="41"/>
  <c r="NPO191" i="41"/>
  <c r="NPP191" i="41"/>
  <c r="NPQ191" i="41"/>
  <c r="NPR191" i="41"/>
  <c r="NPS191" i="41"/>
  <c r="NPT191" i="41"/>
  <c r="NPU191" i="41"/>
  <c r="NPV191" i="41"/>
  <c r="NPW191" i="41"/>
  <c r="NPX191" i="41"/>
  <c r="NPY191" i="41"/>
  <c r="NPZ191" i="41"/>
  <c r="NQA191" i="41"/>
  <c r="NQB191" i="41"/>
  <c r="NQC191" i="41"/>
  <c r="NQD191" i="41"/>
  <c r="NQE191" i="41"/>
  <c r="NQF191" i="41"/>
  <c r="NQG191" i="41"/>
  <c r="NQH191" i="41"/>
  <c r="NQI191" i="41"/>
  <c r="NQJ191" i="41"/>
  <c r="NQK191" i="41"/>
  <c r="NQL191" i="41"/>
  <c r="NQM191" i="41"/>
  <c r="NQN191" i="41"/>
  <c r="NQO191" i="41"/>
  <c r="NQP191" i="41"/>
  <c r="NQQ191" i="41"/>
  <c r="NQR191" i="41"/>
  <c r="NQS191" i="41"/>
  <c r="NQT191" i="41"/>
  <c r="NQU191" i="41"/>
  <c r="NQV191" i="41"/>
  <c r="NQW191" i="41"/>
  <c r="NQX191" i="41"/>
  <c r="NQY191" i="41"/>
  <c r="NQZ191" i="41"/>
  <c r="NRA191" i="41"/>
  <c r="NRB191" i="41"/>
  <c r="NRC191" i="41"/>
  <c r="NRD191" i="41"/>
  <c r="NRE191" i="41"/>
  <c r="NRF191" i="41"/>
  <c r="NRG191" i="41"/>
  <c r="NRH191" i="41"/>
  <c r="NRI191" i="41"/>
  <c r="NRJ191" i="41"/>
  <c r="NRK191" i="41"/>
  <c r="NRL191" i="41"/>
  <c r="NRM191" i="41"/>
  <c r="NRN191" i="41"/>
  <c r="NRO191" i="41"/>
  <c r="NRP191" i="41"/>
  <c r="NRQ191" i="41"/>
  <c r="NRR191" i="41"/>
  <c r="NRS191" i="41"/>
  <c r="NRT191" i="41"/>
  <c r="NRU191" i="41"/>
  <c r="NRV191" i="41"/>
  <c r="NRW191" i="41"/>
  <c r="NRX191" i="41"/>
  <c r="NRY191" i="41"/>
  <c r="NRZ191" i="41"/>
  <c r="NSA191" i="41"/>
  <c r="NSB191" i="41"/>
  <c r="NSC191" i="41"/>
  <c r="NSD191" i="41"/>
  <c r="NSE191" i="41"/>
  <c r="NSF191" i="41"/>
  <c r="NSG191" i="41"/>
  <c r="NSH191" i="41"/>
  <c r="NSI191" i="41"/>
  <c r="NSJ191" i="41"/>
  <c r="NSK191" i="41"/>
  <c r="NSL191" i="41"/>
  <c r="NSM191" i="41"/>
  <c r="NSN191" i="41"/>
  <c r="NSO191" i="41"/>
  <c r="NSP191" i="41"/>
  <c r="NSQ191" i="41"/>
  <c r="NSR191" i="41"/>
  <c r="NSS191" i="41"/>
  <c r="NST191" i="41"/>
  <c r="NSU191" i="41"/>
  <c r="NSV191" i="41"/>
  <c r="NSW191" i="41"/>
  <c r="NSX191" i="41"/>
  <c r="NSY191" i="41"/>
  <c r="NSZ191" i="41"/>
  <c r="NTA191" i="41"/>
  <c r="NTB191" i="41"/>
  <c r="NTC191" i="41"/>
  <c r="NTD191" i="41"/>
  <c r="NTE191" i="41"/>
  <c r="NTF191" i="41"/>
  <c r="NTG191" i="41"/>
  <c r="NTH191" i="41"/>
  <c r="NTI191" i="41"/>
  <c r="NTJ191" i="41"/>
  <c r="NTK191" i="41"/>
  <c r="NTL191" i="41"/>
  <c r="NTM191" i="41"/>
  <c r="NTN191" i="41"/>
  <c r="NTO191" i="41"/>
  <c r="NTP191" i="41"/>
  <c r="NTQ191" i="41"/>
  <c r="NTR191" i="41"/>
  <c r="NTS191" i="41"/>
  <c r="NTT191" i="41"/>
  <c r="NTU191" i="41"/>
  <c r="NTV191" i="41"/>
  <c r="NTW191" i="41"/>
  <c r="NTX191" i="41"/>
  <c r="NTY191" i="41"/>
  <c r="NTZ191" i="41"/>
  <c r="NUA191" i="41"/>
  <c r="NUB191" i="41"/>
  <c r="NUC191" i="41"/>
  <c r="NUD191" i="41"/>
  <c r="NUE191" i="41"/>
  <c r="NUF191" i="41"/>
  <c r="NUG191" i="41"/>
  <c r="NUH191" i="41"/>
  <c r="NUI191" i="41"/>
  <c r="NUJ191" i="41"/>
  <c r="NUK191" i="41"/>
  <c r="NUL191" i="41"/>
  <c r="NUM191" i="41"/>
  <c r="NUN191" i="41"/>
  <c r="NUO191" i="41"/>
  <c r="NUP191" i="41"/>
  <c r="NUQ191" i="41"/>
  <c r="NUR191" i="41"/>
  <c r="NUS191" i="41"/>
  <c r="NUT191" i="41"/>
  <c r="NUU191" i="41"/>
  <c r="NUV191" i="41"/>
  <c r="NUW191" i="41"/>
  <c r="NUX191" i="41"/>
  <c r="NUY191" i="41"/>
  <c r="NUZ191" i="41"/>
  <c r="NVA191" i="41"/>
  <c r="NVB191" i="41"/>
  <c r="NVC191" i="41"/>
  <c r="NVD191" i="41"/>
  <c r="NVE191" i="41"/>
  <c r="NVF191" i="41"/>
  <c r="NVG191" i="41"/>
  <c r="NVH191" i="41"/>
  <c r="NVI191" i="41"/>
  <c r="NVJ191" i="41"/>
  <c r="NVK191" i="41"/>
  <c r="NVL191" i="41"/>
  <c r="NVM191" i="41"/>
  <c r="NVN191" i="41"/>
  <c r="NVO191" i="41"/>
  <c r="NVP191" i="41"/>
  <c r="NVQ191" i="41"/>
  <c r="NVR191" i="41"/>
  <c r="NVS191" i="41"/>
  <c r="NVT191" i="41"/>
  <c r="NVU191" i="41"/>
  <c r="NVV191" i="41"/>
  <c r="NVW191" i="41"/>
  <c r="NVX191" i="41"/>
  <c r="NVY191" i="41"/>
  <c r="NVZ191" i="41"/>
  <c r="NWA191" i="41"/>
  <c r="NWB191" i="41"/>
  <c r="NWC191" i="41"/>
  <c r="NWD191" i="41"/>
  <c r="NWE191" i="41"/>
  <c r="NWF191" i="41"/>
  <c r="NWG191" i="41"/>
  <c r="NWH191" i="41"/>
  <c r="NWI191" i="41"/>
  <c r="NWJ191" i="41"/>
  <c r="NWK191" i="41"/>
  <c r="NWL191" i="41"/>
  <c r="NWM191" i="41"/>
  <c r="NWN191" i="41"/>
  <c r="NWO191" i="41"/>
  <c r="NWP191" i="41"/>
  <c r="NWQ191" i="41"/>
  <c r="NWR191" i="41"/>
  <c r="NWS191" i="41"/>
  <c r="NWT191" i="41"/>
  <c r="NWU191" i="41"/>
  <c r="NWV191" i="41"/>
  <c r="NWW191" i="41"/>
  <c r="NWX191" i="41"/>
  <c r="NWY191" i="41"/>
  <c r="NWZ191" i="41"/>
  <c r="NXA191" i="41"/>
  <c r="NXB191" i="41"/>
  <c r="NXC191" i="41"/>
  <c r="NXD191" i="41"/>
  <c r="NXE191" i="41"/>
  <c r="NXF191" i="41"/>
  <c r="NXG191" i="41"/>
  <c r="NXH191" i="41"/>
  <c r="NXI191" i="41"/>
  <c r="NXJ191" i="41"/>
  <c r="NXK191" i="41"/>
  <c r="NXL191" i="41"/>
  <c r="NXM191" i="41"/>
  <c r="NXN191" i="41"/>
  <c r="NXO191" i="41"/>
  <c r="NXP191" i="41"/>
  <c r="NXQ191" i="41"/>
  <c r="NXR191" i="41"/>
  <c r="NXS191" i="41"/>
  <c r="NXT191" i="41"/>
  <c r="NXU191" i="41"/>
  <c r="NXV191" i="41"/>
  <c r="NXW191" i="41"/>
  <c r="NXX191" i="41"/>
  <c r="NXY191" i="41"/>
  <c r="NXZ191" i="41"/>
  <c r="NYA191" i="41"/>
  <c r="NYB191" i="41"/>
  <c r="NYC191" i="41"/>
  <c r="NYD191" i="41"/>
  <c r="NYE191" i="41"/>
  <c r="NYF191" i="41"/>
  <c r="NYG191" i="41"/>
  <c r="NYH191" i="41"/>
  <c r="NYI191" i="41"/>
  <c r="NYJ191" i="41"/>
  <c r="NYK191" i="41"/>
  <c r="NYL191" i="41"/>
  <c r="NYM191" i="41"/>
  <c r="NYN191" i="41"/>
  <c r="NYO191" i="41"/>
  <c r="NYP191" i="41"/>
  <c r="NYQ191" i="41"/>
  <c r="NYR191" i="41"/>
  <c r="NYS191" i="41"/>
  <c r="NYT191" i="41"/>
  <c r="NYU191" i="41"/>
  <c r="NYV191" i="41"/>
  <c r="NYW191" i="41"/>
  <c r="NYX191" i="41"/>
  <c r="NYY191" i="41"/>
  <c r="NYZ191" i="41"/>
  <c r="NZA191" i="41"/>
  <c r="NZB191" i="41"/>
  <c r="NZC191" i="41"/>
  <c r="NZD191" i="41"/>
  <c r="NZE191" i="41"/>
  <c r="NZF191" i="41"/>
  <c r="NZG191" i="41"/>
  <c r="NZH191" i="41"/>
  <c r="NZI191" i="41"/>
  <c r="NZJ191" i="41"/>
  <c r="NZK191" i="41"/>
  <c r="NZL191" i="41"/>
  <c r="NZM191" i="41"/>
  <c r="NZN191" i="41"/>
  <c r="NZO191" i="41"/>
  <c r="NZP191" i="41"/>
  <c r="NZQ191" i="41"/>
  <c r="NZR191" i="41"/>
  <c r="NZS191" i="41"/>
  <c r="NZT191" i="41"/>
  <c r="NZU191" i="41"/>
  <c r="NZV191" i="41"/>
  <c r="NZW191" i="41"/>
  <c r="NZX191" i="41"/>
  <c r="NZY191" i="41"/>
  <c r="NZZ191" i="41"/>
  <c r="OAA191" i="41"/>
  <c r="OAB191" i="41"/>
  <c r="OAC191" i="41"/>
  <c r="OAD191" i="41"/>
  <c r="OAE191" i="41"/>
  <c r="OAF191" i="41"/>
  <c r="OAG191" i="41"/>
  <c r="OAH191" i="41"/>
  <c r="OAI191" i="41"/>
  <c r="OAJ191" i="41"/>
  <c r="OAK191" i="41"/>
  <c r="OAL191" i="41"/>
  <c r="OAM191" i="41"/>
  <c r="OAN191" i="41"/>
  <c r="OAO191" i="41"/>
  <c r="OAP191" i="41"/>
  <c r="OAQ191" i="41"/>
  <c r="OAR191" i="41"/>
  <c r="OAS191" i="41"/>
  <c r="OAT191" i="41"/>
  <c r="OAU191" i="41"/>
  <c r="OAV191" i="41"/>
  <c r="OAW191" i="41"/>
  <c r="OAX191" i="41"/>
  <c r="OAY191" i="41"/>
  <c r="OAZ191" i="41"/>
  <c r="OBA191" i="41"/>
  <c r="OBB191" i="41"/>
  <c r="OBC191" i="41"/>
  <c r="OBD191" i="41"/>
  <c r="OBE191" i="41"/>
  <c r="OBF191" i="41"/>
  <c r="OBG191" i="41"/>
  <c r="OBH191" i="41"/>
  <c r="OBI191" i="41"/>
  <c r="OBJ191" i="41"/>
  <c r="OBK191" i="41"/>
  <c r="OBL191" i="41"/>
  <c r="OBM191" i="41"/>
  <c r="OBN191" i="41"/>
  <c r="OBO191" i="41"/>
  <c r="OBP191" i="41"/>
  <c r="OBQ191" i="41"/>
  <c r="OBR191" i="41"/>
  <c r="OBS191" i="41"/>
  <c r="OBT191" i="41"/>
  <c r="OBU191" i="41"/>
  <c r="OBV191" i="41"/>
  <c r="OBW191" i="41"/>
  <c r="OBX191" i="41"/>
  <c r="OBY191" i="41"/>
  <c r="OBZ191" i="41"/>
  <c r="OCA191" i="41"/>
  <c r="OCB191" i="41"/>
  <c r="OCC191" i="41"/>
  <c r="OCD191" i="41"/>
  <c r="OCE191" i="41"/>
  <c r="OCF191" i="41"/>
  <c r="OCG191" i="41"/>
  <c r="OCH191" i="41"/>
  <c r="OCI191" i="41"/>
  <c r="OCJ191" i="41"/>
  <c r="OCK191" i="41"/>
  <c r="OCL191" i="41"/>
  <c r="OCM191" i="41"/>
  <c r="OCN191" i="41"/>
  <c r="OCO191" i="41"/>
  <c r="OCP191" i="41"/>
  <c r="OCQ191" i="41"/>
  <c r="OCR191" i="41"/>
  <c r="OCS191" i="41"/>
  <c r="OCT191" i="41"/>
  <c r="OCU191" i="41"/>
  <c r="OCV191" i="41"/>
  <c r="OCW191" i="41"/>
  <c r="OCX191" i="41"/>
  <c r="OCY191" i="41"/>
  <c r="OCZ191" i="41"/>
  <c r="ODA191" i="41"/>
  <c r="ODB191" i="41"/>
  <c r="ODC191" i="41"/>
  <c r="ODD191" i="41"/>
  <c r="ODE191" i="41"/>
  <c r="ODF191" i="41"/>
  <c r="ODG191" i="41"/>
  <c r="ODH191" i="41"/>
  <c r="ODI191" i="41"/>
  <c r="ODJ191" i="41"/>
  <c r="ODK191" i="41"/>
  <c r="ODL191" i="41"/>
  <c r="ODM191" i="41"/>
  <c r="ODN191" i="41"/>
  <c r="ODO191" i="41"/>
  <c r="ODP191" i="41"/>
  <c r="ODQ191" i="41"/>
  <c r="ODR191" i="41"/>
  <c r="ODS191" i="41"/>
  <c r="ODT191" i="41"/>
  <c r="ODU191" i="41"/>
  <c r="ODV191" i="41"/>
  <c r="ODW191" i="41"/>
  <c r="ODX191" i="41"/>
  <c r="ODY191" i="41"/>
  <c r="ODZ191" i="41"/>
  <c r="OEA191" i="41"/>
  <c r="OEB191" i="41"/>
  <c r="OEC191" i="41"/>
  <c r="OED191" i="41"/>
  <c r="OEE191" i="41"/>
  <c r="OEF191" i="41"/>
  <c r="OEG191" i="41"/>
  <c r="OEH191" i="41"/>
  <c r="OEI191" i="41"/>
  <c r="OEJ191" i="41"/>
  <c r="OEK191" i="41"/>
  <c r="OEL191" i="41"/>
  <c r="OEM191" i="41"/>
  <c r="OEN191" i="41"/>
  <c r="OEO191" i="41"/>
  <c r="OEP191" i="41"/>
  <c r="OEQ191" i="41"/>
  <c r="OER191" i="41"/>
  <c r="OES191" i="41"/>
  <c r="OET191" i="41"/>
  <c r="OEU191" i="41"/>
  <c r="OEV191" i="41"/>
  <c r="OEW191" i="41"/>
  <c r="OEX191" i="41"/>
  <c r="OEY191" i="41"/>
  <c r="OEZ191" i="41"/>
  <c r="OFA191" i="41"/>
  <c r="OFB191" i="41"/>
  <c r="OFC191" i="41"/>
  <c r="OFD191" i="41"/>
  <c r="OFE191" i="41"/>
  <c r="OFF191" i="41"/>
  <c r="OFG191" i="41"/>
  <c r="OFH191" i="41"/>
  <c r="OFI191" i="41"/>
  <c r="OFJ191" i="41"/>
  <c r="OFK191" i="41"/>
  <c r="OFL191" i="41"/>
  <c r="OFM191" i="41"/>
  <c r="OFN191" i="41"/>
  <c r="OFO191" i="41"/>
  <c r="OFP191" i="41"/>
  <c r="OFQ191" i="41"/>
  <c r="OFR191" i="41"/>
  <c r="OFS191" i="41"/>
  <c r="OFT191" i="41"/>
  <c r="OFU191" i="41"/>
  <c r="OFV191" i="41"/>
  <c r="OFW191" i="41"/>
  <c r="OFX191" i="41"/>
  <c r="OFY191" i="41"/>
  <c r="OFZ191" i="41"/>
  <c r="OGA191" i="41"/>
  <c r="OGB191" i="41"/>
  <c r="OGC191" i="41"/>
  <c r="OGD191" i="41"/>
  <c r="OGE191" i="41"/>
  <c r="OGF191" i="41"/>
  <c r="OGG191" i="41"/>
  <c r="OGH191" i="41"/>
  <c r="OGI191" i="41"/>
  <c r="OGJ191" i="41"/>
  <c r="OGK191" i="41"/>
  <c r="OGL191" i="41"/>
  <c r="OGM191" i="41"/>
  <c r="OGN191" i="41"/>
  <c r="OGO191" i="41"/>
  <c r="OGP191" i="41"/>
  <c r="OGQ191" i="41"/>
  <c r="OGR191" i="41"/>
  <c r="OGS191" i="41"/>
  <c r="OGT191" i="41"/>
  <c r="OGU191" i="41"/>
  <c r="OGV191" i="41"/>
  <c r="OGW191" i="41"/>
  <c r="OGX191" i="41"/>
  <c r="OGY191" i="41"/>
  <c r="OGZ191" i="41"/>
  <c r="OHA191" i="41"/>
  <c r="OHB191" i="41"/>
  <c r="OHC191" i="41"/>
  <c r="OHD191" i="41"/>
  <c r="OHE191" i="41"/>
  <c r="OHF191" i="41"/>
  <c r="OHG191" i="41"/>
  <c r="OHH191" i="41"/>
  <c r="OHI191" i="41"/>
  <c r="OHJ191" i="41"/>
  <c r="OHK191" i="41"/>
  <c r="OHL191" i="41"/>
  <c r="OHM191" i="41"/>
  <c r="OHN191" i="41"/>
  <c r="OHO191" i="41"/>
  <c r="OHP191" i="41"/>
  <c r="OHQ191" i="41"/>
  <c r="OHR191" i="41"/>
  <c r="OHS191" i="41"/>
  <c r="OHT191" i="41"/>
  <c r="OHU191" i="41"/>
  <c r="OHV191" i="41"/>
  <c r="OHW191" i="41"/>
  <c r="OHX191" i="41"/>
  <c r="OHY191" i="41"/>
  <c r="OHZ191" i="41"/>
  <c r="OIA191" i="41"/>
  <c r="OIB191" i="41"/>
  <c r="OIC191" i="41"/>
  <c r="OID191" i="41"/>
  <c r="OIE191" i="41"/>
  <c r="OIF191" i="41"/>
  <c r="OIG191" i="41"/>
  <c r="OIH191" i="41"/>
  <c r="OII191" i="41"/>
  <c r="OIJ191" i="41"/>
  <c r="OIK191" i="41"/>
  <c r="OIL191" i="41"/>
  <c r="OIM191" i="41"/>
  <c r="OIN191" i="41"/>
  <c r="OIO191" i="41"/>
  <c r="OIP191" i="41"/>
  <c r="OIQ191" i="41"/>
  <c r="OIR191" i="41"/>
  <c r="OIS191" i="41"/>
  <c r="OIT191" i="41"/>
  <c r="OIU191" i="41"/>
  <c r="OIV191" i="41"/>
  <c r="OIW191" i="41"/>
  <c r="OIX191" i="41"/>
  <c r="OIY191" i="41"/>
  <c r="OIZ191" i="41"/>
  <c r="OJA191" i="41"/>
  <c r="OJB191" i="41"/>
  <c r="OJC191" i="41"/>
  <c r="OJD191" i="41"/>
  <c r="OJE191" i="41"/>
  <c r="OJF191" i="41"/>
  <c r="OJG191" i="41"/>
  <c r="OJH191" i="41"/>
  <c r="OJI191" i="41"/>
  <c r="OJJ191" i="41"/>
  <c r="OJK191" i="41"/>
  <c r="OJL191" i="41"/>
  <c r="OJM191" i="41"/>
  <c r="OJN191" i="41"/>
  <c r="OJO191" i="41"/>
  <c r="OJP191" i="41"/>
  <c r="OJQ191" i="41"/>
  <c r="OJR191" i="41"/>
  <c r="OJS191" i="41"/>
  <c r="OJT191" i="41"/>
  <c r="OJU191" i="41"/>
  <c r="OJV191" i="41"/>
  <c r="OJW191" i="41"/>
  <c r="OJX191" i="41"/>
  <c r="OJY191" i="41"/>
  <c r="OJZ191" i="41"/>
  <c r="OKA191" i="41"/>
  <c r="OKB191" i="41"/>
  <c r="OKC191" i="41"/>
  <c r="OKD191" i="41"/>
  <c r="OKE191" i="41"/>
  <c r="OKF191" i="41"/>
  <c r="OKG191" i="41"/>
  <c r="OKH191" i="41"/>
  <c r="OKI191" i="41"/>
  <c r="OKJ191" i="41"/>
  <c r="OKK191" i="41"/>
  <c r="OKL191" i="41"/>
  <c r="OKM191" i="41"/>
  <c r="OKN191" i="41"/>
  <c r="OKO191" i="41"/>
  <c r="OKP191" i="41"/>
  <c r="OKQ191" i="41"/>
  <c r="OKR191" i="41"/>
  <c r="OKS191" i="41"/>
  <c r="OKT191" i="41"/>
  <c r="OKU191" i="41"/>
  <c r="OKV191" i="41"/>
  <c r="OKW191" i="41"/>
  <c r="OKX191" i="41"/>
  <c r="OKY191" i="41"/>
  <c r="OKZ191" i="41"/>
  <c r="OLA191" i="41"/>
  <c r="OLB191" i="41"/>
  <c r="OLC191" i="41"/>
  <c r="OLD191" i="41"/>
  <c r="OLE191" i="41"/>
  <c r="OLF191" i="41"/>
  <c r="OLG191" i="41"/>
  <c r="OLH191" i="41"/>
  <c r="OLI191" i="41"/>
  <c r="OLJ191" i="41"/>
  <c r="OLK191" i="41"/>
  <c r="OLL191" i="41"/>
  <c r="OLM191" i="41"/>
  <c r="OLN191" i="41"/>
  <c r="OLO191" i="41"/>
  <c r="OLP191" i="41"/>
  <c r="OLQ191" i="41"/>
  <c r="OLR191" i="41"/>
  <c r="OLS191" i="41"/>
  <c r="OLT191" i="41"/>
  <c r="OLU191" i="41"/>
  <c r="OLV191" i="41"/>
  <c r="OLW191" i="41"/>
  <c r="OLX191" i="41"/>
  <c r="OLY191" i="41"/>
  <c r="OLZ191" i="41"/>
  <c r="OMA191" i="41"/>
  <c r="OMB191" i="41"/>
  <c r="OMC191" i="41"/>
  <c r="OMD191" i="41"/>
  <c r="OME191" i="41"/>
  <c r="OMF191" i="41"/>
  <c r="OMG191" i="41"/>
  <c r="OMH191" i="41"/>
  <c r="OMI191" i="41"/>
  <c r="OMJ191" i="41"/>
  <c r="OMK191" i="41"/>
  <c r="OML191" i="41"/>
  <c r="OMM191" i="41"/>
  <c r="OMN191" i="41"/>
  <c r="OMO191" i="41"/>
  <c r="OMP191" i="41"/>
  <c r="OMQ191" i="41"/>
  <c r="OMR191" i="41"/>
  <c r="OMS191" i="41"/>
  <c r="OMT191" i="41"/>
  <c r="OMU191" i="41"/>
  <c r="OMV191" i="41"/>
  <c r="OMW191" i="41"/>
  <c r="OMX191" i="41"/>
  <c r="OMY191" i="41"/>
  <c r="OMZ191" i="41"/>
  <c r="ONA191" i="41"/>
  <c r="ONB191" i="41"/>
  <c r="ONC191" i="41"/>
  <c r="OND191" i="41"/>
  <c r="ONE191" i="41"/>
  <c r="ONF191" i="41"/>
  <c r="ONG191" i="41"/>
  <c r="ONH191" i="41"/>
  <c r="ONI191" i="41"/>
  <c r="ONJ191" i="41"/>
  <c r="ONK191" i="41"/>
  <c r="ONL191" i="41"/>
  <c r="ONM191" i="41"/>
  <c r="ONN191" i="41"/>
  <c r="ONO191" i="41"/>
  <c r="ONP191" i="41"/>
  <c r="ONQ191" i="41"/>
  <c r="ONR191" i="41"/>
  <c r="ONS191" i="41"/>
  <c r="ONT191" i="41"/>
  <c r="ONU191" i="41"/>
  <c r="ONV191" i="41"/>
  <c r="ONW191" i="41"/>
  <c r="ONX191" i="41"/>
  <c r="ONY191" i="41"/>
  <c r="ONZ191" i="41"/>
  <c r="OOA191" i="41"/>
  <c r="OOB191" i="41"/>
  <c r="OOC191" i="41"/>
  <c r="OOD191" i="41"/>
  <c r="OOE191" i="41"/>
  <c r="OOF191" i="41"/>
  <c r="OOG191" i="41"/>
  <c r="OOH191" i="41"/>
  <c r="OOI191" i="41"/>
  <c r="OOJ191" i="41"/>
  <c r="OOK191" i="41"/>
  <c r="OOL191" i="41"/>
  <c r="OOM191" i="41"/>
  <c r="OON191" i="41"/>
  <c r="OOO191" i="41"/>
  <c r="OOP191" i="41"/>
  <c r="OOQ191" i="41"/>
  <c r="OOR191" i="41"/>
  <c r="OOS191" i="41"/>
  <c r="OOT191" i="41"/>
  <c r="OOU191" i="41"/>
  <c r="OOV191" i="41"/>
  <c r="OOW191" i="41"/>
  <c r="OOX191" i="41"/>
  <c r="OOY191" i="41"/>
  <c r="OOZ191" i="41"/>
  <c r="OPA191" i="41"/>
  <c r="OPB191" i="41"/>
  <c r="OPC191" i="41"/>
  <c r="OPD191" i="41"/>
  <c r="OPE191" i="41"/>
  <c r="OPF191" i="41"/>
  <c r="OPG191" i="41"/>
  <c r="OPH191" i="41"/>
  <c r="OPI191" i="41"/>
  <c r="OPJ191" i="41"/>
  <c r="OPK191" i="41"/>
  <c r="OPL191" i="41"/>
  <c r="OPM191" i="41"/>
  <c r="OPN191" i="41"/>
  <c r="OPO191" i="41"/>
  <c r="OPP191" i="41"/>
  <c r="OPQ191" i="41"/>
  <c r="OPR191" i="41"/>
  <c r="OPS191" i="41"/>
  <c r="OPT191" i="41"/>
  <c r="OPU191" i="41"/>
  <c r="OPV191" i="41"/>
  <c r="OPW191" i="41"/>
  <c r="OPX191" i="41"/>
  <c r="OPY191" i="41"/>
  <c r="OPZ191" i="41"/>
  <c r="OQA191" i="41"/>
  <c r="OQB191" i="41"/>
  <c r="OQC191" i="41"/>
  <c r="OQD191" i="41"/>
  <c r="OQE191" i="41"/>
  <c r="OQF191" i="41"/>
  <c r="OQG191" i="41"/>
  <c r="OQH191" i="41"/>
  <c r="OQI191" i="41"/>
  <c r="OQJ191" i="41"/>
  <c r="OQK191" i="41"/>
  <c r="OQL191" i="41"/>
  <c r="OQM191" i="41"/>
  <c r="OQN191" i="41"/>
  <c r="OQO191" i="41"/>
  <c r="OQP191" i="41"/>
  <c r="OQQ191" i="41"/>
  <c r="OQR191" i="41"/>
  <c r="OQS191" i="41"/>
  <c r="OQT191" i="41"/>
  <c r="OQU191" i="41"/>
  <c r="OQV191" i="41"/>
  <c r="OQW191" i="41"/>
  <c r="OQX191" i="41"/>
  <c r="OQY191" i="41"/>
  <c r="OQZ191" i="41"/>
  <c r="ORA191" i="41"/>
  <c r="ORB191" i="41"/>
  <c r="ORC191" i="41"/>
  <c r="ORD191" i="41"/>
  <c r="ORE191" i="41"/>
  <c r="ORF191" i="41"/>
  <c r="ORG191" i="41"/>
  <c r="ORH191" i="41"/>
  <c r="ORI191" i="41"/>
  <c r="ORJ191" i="41"/>
  <c r="ORK191" i="41"/>
  <c r="ORL191" i="41"/>
  <c r="ORM191" i="41"/>
  <c r="ORN191" i="41"/>
  <c r="ORO191" i="41"/>
  <c r="ORP191" i="41"/>
  <c r="ORQ191" i="41"/>
  <c r="ORR191" i="41"/>
  <c r="ORS191" i="41"/>
  <c r="ORT191" i="41"/>
  <c r="ORU191" i="41"/>
  <c r="ORV191" i="41"/>
  <c r="ORW191" i="41"/>
  <c r="ORX191" i="41"/>
  <c r="ORY191" i="41"/>
  <c r="ORZ191" i="41"/>
  <c r="OSA191" i="41"/>
  <c r="OSB191" i="41"/>
  <c r="OSC191" i="41"/>
  <c r="OSD191" i="41"/>
  <c r="OSE191" i="41"/>
  <c r="OSF191" i="41"/>
  <c r="OSG191" i="41"/>
  <c r="OSH191" i="41"/>
  <c r="OSI191" i="41"/>
  <c r="OSJ191" i="41"/>
  <c r="OSK191" i="41"/>
  <c r="OSL191" i="41"/>
  <c r="OSM191" i="41"/>
  <c r="OSN191" i="41"/>
  <c r="OSO191" i="41"/>
  <c r="OSP191" i="41"/>
  <c r="OSQ191" i="41"/>
  <c r="OSR191" i="41"/>
  <c r="OSS191" i="41"/>
  <c r="OST191" i="41"/>
  <c r="OSU191" i="41"/>
  <c r="OSV191" i="41"/>
  <c r="OSW191" i="41"/>
  <c r="OSX191" i="41"/>
  <c r="OSY191" i="41"/>
  <c r="OSZ191" i="41"/>
  <c r="OTA191" i="41"/>
  <c r="OTB191" i="41"/>
  <c r="OTC191" i="41"/>
  <c r="OTD191" i="41"/>
  <c r="OTE191" i="41"/>
  <c r="OTF191" i="41"/>
  <c r="OTG191" i="41"/>
  <c r="OTH191" i="41"/>
  <c r="OTI191" i="41"/>
  <c r="OTJ191" i="41"/>
  <c r="OTK191" i="41"/>
  <c r="OTL191" i="41"/>
  <c r="OTM191" i="41"/>
  <c r="OTN191" i="41"/>
  <c r="OTO191" i="41"/>
  <c r="OTP191" i="41"/>
  <c r="OTQ191" i="41"/>
  <c r="OTR191" i="41"/>
  <c r="OTS191" i="41"/>
  <c r="OTT191" i="41"/>
  <c r="OTU191" i="41"/>
  <c r="OTV191" i="41"/>
  <c r="OTW191" i="41"/>
  <c r="OTX191" i="41"/>
  <c r="OTY191" i="41"/>
  <c r="OTZ191" i="41"/>
  <c r="OUA191" i="41"/>
  <c r="OUB191" i="41"/>
  <c r="OUC191" i="41"/>
  <c r="OUD191" i="41"/>
  <c r="OUE191" i="41"/>
  <c r="OUF191" i="41"/>
  <c r="OUG191" i="41"/>
  <c r="OUH191" i="41"/>
  <c r="OUI191" i="41"/>
  <c r="OUJ191" i="41"/>
  <c r="OUK191" i="41"/>
  <c r="OUL191" i="41"/>
  <c r="OUM191" i="41"/>
  <c r="OUN191" i="41"/>
  <c r="OUO191" i="41"/>
  <c r="OUP191" i="41"/>
  <c r="OUQ191" i="41"/>
  <c r="OUR191" i="41"/>
  <c r="OUS191" i="41"/>
  <c r="OUT191" i="41"/>
  <c r="OUU191" i="41"/>
  <c r="OUV191" i="41"/>
  <c r="OUW191" i="41"/>
  <c r="OUX191" i="41"/>
  <c r="OUY191" i="41"/>
  <c r="OUZ191" i="41"/>
  <c r="OVA191" i="41"/>
  <c r="OVB191" i="41"/>
  <c r="OVC191" i="41"/>
  <c r="OVD191" i="41"/>
  <c r="OVE191" i="41"/>
  <c r="OVF191" i="41"/>
  <c r="OVG191" i="41"/>
  <c r="OVH191" i="41"/>
  <c r="OVI191" i="41"/>
  <c r="OVJ191" i="41"/>
  <c r="OVK191" i="41"/>
  <c r="OVL191" i="41"/>
  <c r="OVM191" i="41"/>
  <c r="OVN191" i="41"/>
  <c r="OVO191" i="41"/>
  <c r="OVP191" i="41"/>
  <c r="OVQ191" i="41"/>
  <c r="OVR191" i="41"/>
  <c r="OVS191" i="41"/>
  <c r="OVT191" i="41"/>
  <c r="OVU191" i="41"/>
  <c r="OVV191" i="41"/>
  <c r="OVW191" i="41"/>
  <c r="OVX191" i="41"/>
  <c r="OVY191" i="41"/>
  <c r="OVZ191" i="41"/>
  <c r="OWA191" i="41"/>
  <c r="OWB191" i="41"/>
  <c r="OWC191" i="41"/>
  <c r="OWD191" i="41"/>
  <c r="OWE191" i="41"/>
  <c r="OWF191" i="41"/>
  <c r="OWG191" i="41"/>
  <c r="OWH191" i="41"/>
  <c r="OWI191" i="41"/>
  <c r="OWJ191" i="41"/>
  <c r="OWK191" i="41"/>
  <c r="OWL191" i="41"/>
  <c r="OWM191" i="41"/>
  <c r="OWN191" i="41"/>
  <c r="OWO191" i="41"/>
  <c r="OWP191" i="41"/>
  <c r="OWQ191" i="41"/>
  <c r="OWR191" i="41"/>
  <c r="OWS191" i="41"/>
  <c r="OWT191" i="41"/>
  <c r="OWU191" i="41"/>
  <c r="OWV191" i="41"/>
  <c r="OWW191" i="41"/>
  <c r="OWX191" i="41"/>
  <c r="OWY191" i="41"/>
  <c r="OWZ191" i="41"/>
  <c r="OXA191" i="41"/>
  <c r="OXB191" i="41"/>
  <c r="OXC191" i="41"/>
  <c r="OXD191" i="41"/>
  <c r="OXE191" i="41"/>
  <c r="OXF191" i="41"/>
  <c r="OXG191" i="41"/>
  <c r="OXH191" i="41"/>
  <c r="OXI191" i="41"/>
  <c r="OXJ191" i="41"/>
  <c r="OXK191" i="41"/>
  <c r="OXL191" i="41"/>
  <c r="OXM191" i="41"/>
  <c r="OXN191" i="41"/>
  <c r="OXO191" i="41"/>
  <c r="OXP191" i="41"/>
  <c r="OXQ191" i="41"/>
  <c r="OXR191" i="41"/>
  <c r="OXS191" i="41"/>
  <c r="OXT191" i="41"/>
  <c r="OXU191" i="41"/>
  <c r="OXV191" i="41"/>
  <c r="OXW191" i="41"/>
  <c r="OXX191" i="41"/>
  <c r="OXY191" i="41"/>
  <c r="OXZ191" i="41"/>
  <c r="OYA191" i="41"/>
  <c r="OYB191" i="41"/>
  <c r="OYC191" i="41"/>
  <c r="OYD191" i="41"/>
  <c r="OYE191" i="41"/>
  <c r="OYF191" i="41"/>
  <c r="OYG191" i="41"/>
  <c r="OYH191" i="41"/>
  <c r="OYI191" i="41"/>
  <c r="OYJ191" i="41"/>
  <c r="OYK191" i="41"/>
  <c r="OYL191" i="41"/>
  <c r="OYM191" i="41"/>
  <c r="OYN191" i="41"/>
  <c r="OYO191" i="41"/>
  <c r="OYP191" i="41"/>
  <c r="OYQ191" i="41"/>
  <c r="OYR191" i="41"/>
  <c r="OYS191" i="41"/>
  <c r="OYT191" i="41"/>
  <c r="OYU191" i="41"/>
  <c r="OYV191" i="41"/>
  <c r="OYW191" i="41"/>
  <c r="OYX191" i="41"/>
  <c r="OYY191" i="41"/>
  <c r="OYZ191" i="41"/>
  <c r="OZA191" i="41"/>
  <c r="OZB191" i="41"/>
  <c r="OZC191" i="41"/>
  <c r="OZD191" i="41"/>
  <c r="OZE191" i="41"/>
  <c r="OZF191" i="41"/>
  <c r="OZG191" i="41"/>
  <c r="OZH191" i="41"/>
  <c r="OZI191" i="41"/>
  <c r="OZJ191" i="41"/>
  <c r="OZK191" i="41"/>
  <c r="OZL191" i="41"/>
  <c r="OZM191" i="41"/>
  <c r="OZN191" i="41"/>
  <c r="OZO191" i="41"/>
  <c r="OZP191" i="41"/>
  <c r="OZQ191" i="41"/>
  <c r="OZR191" i="41"/>
  <c r="OZS191" i="41"/>
  <c r="OZT191" i="41"/>
  <c r="OZU191" i="41"/>
  <c r="OZV191" i="41"/>
  <c r="OZW191" i="41"/>
  <c r="OZX191" i="41"/>
  <c r="OZY191" i="41"/>
  <c r="OZZ191" i="41"/>
  <c r="PAA191" i="41"/>
  <c r="PAB191" i="41"/>
  <c r="PAC191" i="41"/>
  <c r="PAD191" i="41"/>
  <c r="PAE191" i="41"/>
  <c r="PAF191" i="41"/>
  <c r="PAG191" i="41"/>
  <c r="PAH191" i="41"/>
  <c r="PAI191" i="41"/>
  <c r="PAJ191" i="41"/>
  <c r="PAK191" i="41"/>
  <c r="PAL191" i="41"/>
  <c r="PAM191" i="41"/>
  <c r="PAN191" i="41"/>
  <c r="PAO191" i="41"/>
  <c r="PAP191" i="41"/>
  <c r="PAQ191" i="41"/>
  <c r="PAR191" i="41"/>
  <c r="PAS191" i="41"/>
  <c r="PAT191" i="41"/>
  <c r="PAU191" i="41"/>
  <c r="PAV191" i="41"/>
  <c r="PAW191" i="41"/>
  <c r="PAX191" i="41"/>
  <c r="PAY191" i="41"/>
  <c r="PAZ191" i="41"/>
  <c r="PBA191" i="41"/>
  <c r="PBB191" i="41"/>
  <c r="PBC191" i="41"/>
  <c r="PBD191" i="41"/>
  <c r="PBE191" i="41"/>
  <c r="PBF191" i="41"/>
  <c r="PBG191" i="41"/>
  <c r="PBH191" i="41"/>
  <c r="PBI191" i="41"/>
  <c r="PBJ191" i="41"/>
  <c r="PBK191" i="41"/>
  <c r="PBL191" i="41"/>
  <c r="PBM191" i="41"/>
  <c r="PBN191" i="41"/>
  <c r="PBO191" i="41"/>
  <c r="PBP191" i="41"/>
  <c r="PBQ191" i="41"/>
  <c r="PBR191" i="41"/>
  <c r="PBS191" i="41"/>
  <c r="PBT191" i="41"/>
  <c r="PBU191" i="41"/>
  <c r="PBV191" i="41"/>
  <c r="PBW191" i="41"/>
  <c r="PBX191" i="41"/>
  <c r="PBY191" i="41"/>
  <c r="PBZ191" i="41"/>
  <c r="PCA191" i="41"/>
  <c r="PCB191" i="41"/>
  <c r="PCC191" i="41"/>
  <c r="PCD191" i="41"/>
  <c r="PCE191" i="41"/>
  <c r="PCF191" i="41"/>
  <c r="PCG191" i="41"/>
  <c r="PCH191" i="41"/>
  <c r="PCI191" i="41"/>
  <c r="PCJ191" i="41"/>
  <c r="PCK191" i="41"/>
  <c r="PCL191" i="41"/>
  <c r="PCM191" i="41"/>
  <c r="PCN191" i="41"/>
  <c r="PCO191" i="41"/>
  <c r="PCP191" i="41"/>
  <c r="PCQ191" i="41"/>
  <c r="PCR191" i="41"/>
  <c r="PCS191" i="41"/>
  <c r="PCT191" i="41"/>
  <c r="PCU191" i="41"/>
  <c r="PCV191" i="41"/>
  <c r="PCW191" i="41"/>
  <c r="PCX191" i="41"/>
  <c r="PCY191" i="41"/>
  <c r="PCZ191" i="41"/>
  <c r="PDA191" i="41"/>
  <c r="PDB191" i="41"/>
  <c r="PDC191" i="41"/>
  <c r="PDD191" i="41"/>
  <c r="PDE191" i="41"/>
  <c r="PDF191" i="41"/>
  <c r="PDG191" i="41"/>
  <c r="PDH191" i="41"/>
  <c r="PDI191" i="41"/>
  <c r="PDJ191" i="41"/>
  <c r="PDK191" i="41"/>
  <c r="PDL191" i="41"/>
  <c r="PDM191" i="41"/>
  <c r="PDN191" i="41"/>
  <c r="PDO191" i="41"/>
  <c r="PDP191" i="41"/>
  <c r="PDQ191" i="41"/>
  <c r="PDR191" i="41"/>
  <c r="PDS191" i="41"/>
  <c r="PDT191" i="41"/>
  <c r="PDU191" i="41"/>
  <c r="PDV191" i="41"/>
  <c r="PDW191" i="41"/>
  <c r="PDX191" i="41"/>
  <c r="PDY191" i="41"/>
  <c r="PDZ191" i="41"/>
  <c r="PEA191" i="41"/>
  <c r="PEB191" i="41"/>
  <c r="PEC191" i="41"/>
  <c r="PED191" i="41"/>
  <c r="PEE191" i="41"/>
  <c r="PEF191" i="41"/>
  <c r="PEG191" i="41"/>
  <c r="PEH191" i="41"/>
  <c r="PEI191" i="41"/>
  <c r="PEJ191" i="41"/>
  <c r="PEK191" i="41"/>
  <c r="PEL191" i="41"/>
  <c r="PEM191" i="41"/>
  <c r="PEN191" i="41"/>
  <c r="PEO191" i="41"/>
  <c r="PEP191" i="41"/>
  <c r="PEQ191" i="41"/>
  <c r="PER191" i="41"/>
  <c r="PES191" i="41"/>
  <c r="PET191" i="41"/>
  <c r="PEU191" i="41"/>
  <c r="PEV191" i="41"/>
  <c r="PEW191" i="41"/>
  <c r="PEX191" i="41"/>
  <c r="PEY191" i="41"/>
  <c r="PEZ191" i="41"/>
  <c r="PFA191" i="41"/>
  <c r="PFB191" i="41"/>
  <c r="PFC191" i="41"/>
  <c r="PFD191" i="41"/>
  <c r="PFE191" i="41"/>
  <c r="PFF191" i="41"/>
  <c r="PFG191" i="41"/>
  <c r="PFH191" i="41"/>
  <c r="PFI191" i="41"/>
  <c r="PFJ191" i="41"/>
  <c r="PFK191" i="41"/>
  <c r="PFL191" i="41"/>
  <c r="PFM191" i="41"/>
  <c r="PFN191" i="41"/>
  <c r="PFO191" i="41"/>
  <c r="PFP191" i="41"/>
  <c r="PFQ191" i="41"/>
  <c r="PFR191" i="41"/>
  <c r="PFS191" i="41"/>
  <c r="PFT191" i="41"/>
  <c r="PFU191" i="41"/>
  <c r="PFV191" i="41"/>
  <c r="PFW191" i="41"/>
  <c r="PFX191" i="41"/>
  <c r="PFY191" i="41"/>
  <c r="PFZ191" i="41"/>
  <c r="PGA191" i="41"/>
  <c r="PGB191" i="41"/>
  <c r="PGC191" i="41"/>
  <c r="PGD191" i="41"/>
  <c r="PGE191" i="41"/>
  <c r="PGF191" i="41"/>
  <c r="PGG191" i="41"/>
  <c r="PGH191" i="41"/>
  <c r="PGI191" i="41"/>
  <c r="PGJ191" i="41"/>
  <c r="PGK191" i="41"/>
  <c r="PGL191" i="41"/>
  <c r="PGM191" i="41"/>
  <c r="PGN191" i="41"/>
  <c r="PGO191" i="41"/>
  <c r="PGP191" i="41"/>
  <c r="PGQ191" i="41"/>
  <c r="PGR191" i="41"/>
  <c r="PGS191" i="41"/>
  <c r="PGT191" i="41"/>
  <c r="PGU191" i="41"/>
  <c r="PGV191" i="41"/>
  <c r="PGW191" i="41"/>
  <c r="PGX191" i="41"/>
  <c r="PGY191" i="41"/>
  <c r="PGZ191" i="41"/>
  <c r="PHA191" i="41"/>
  <c r="PHB191" i="41"/>
  <c r="PHC191" i="41"/>
  <c r="PHD191" i="41"/>
  <c r="PHE191" i="41"/>
  <c r="PHF191" i="41"/>
  <c r="PHG191" i="41"/>
  <c r="PHH191" i="41"/>
  <c r="PHI191" i="41"/>
  <c r="PHJ191" i="41"/>
  <c r="PHK191" i="41"/>
  <c r="PHL191" i="41"/>
  <c r="PHM191" i="41"/>
  <c r="PHN191" i="41"/>
  <c r="PHO191" i="41"/>
  <c r="PHP191" i="41"/>
  <c r="PHQ191" i="41"/>
  <c r="PHR191" i="41"/>
  <c r="PHS191" i="41"/>
  <c r="PHT191" i="41"/>
  <c r="PHU191" i="41"/>
  <c r="PHV191" i="41"/>
  <c r="PHW191" i="41"/>
  <c r="PHX191" i="41"/>
  <c r="PHY191" i="41"/>
  <c r="PHZ191" i="41"/>
  <c r="PIA191" i="41"/>
  <c r="PIB191" i="41"/>
  <c r="PIC191" i="41"/>
  <c r="PID191" i="41"/>
  <c r="PIE191" i="41"/>
  <c r="PIF191" i="41"/>
  <c r="PIG191" i="41"/>
  <c r="PIH191" i="41"/>
  <c r="PII191" i="41"/>
  <c r="PIJ191" i="41"/>
  <c r="PIK191" i="41"/>
  <c r="PIL191" i="41"/>
  <c r="PIM191" i="41"/>
  <c r="PIN191" i="41"/>
  <c r="PIO191" i="41"/>
  <c r="PIP191" i="41"/>
  <c r="PIQ191" i="41"/>
  <c r="PIR191" i="41"/>
  <c r="PIS191" i="41"/>
  <c r="PIT191" i="41"/>
  <c r="PIU191" i="41"/>
  <c r="PIV191" i="41"/>
  <c r="PIW191" i="41"/>
  <c r="PIX191" i="41"/>
  <c r="PIY191" i="41"/>
  <c r="PIZ191" i="41"/>
  <c r="PJA191" i="41"/>
  <c r="PJB191" i="41"/>
  <c r="PJC191" i="41"/>
  <c r="PJD191" i="41"/>
  <c r="PJE191" i="41"/>
  <c r="PJF191" i="41"/>
  <c r="PJG191" i="41"/>
  <c r="PJH191" i="41"/>
  <c r="PJI191" i="41"/>
  <c r="PJJ191" i="41"/>
  <c r="PJK191" i="41"/>
  <c r="PJL191" i="41"/>
  <c r="PJM191" i="41"/>
  <c r="PJN191" i="41"/>
  <c r="PJO191" i="41"/>
  <c r="PJP191" i="41"/>
  <c r="PJQ191" i="41"/>
  <c r="PJR191" i="41"/>
  <c r="PJS191" i="41"/>
  <c r="PJT191" i="41"/>
  <c r="PJU191" i="41"/>
  <c r="PJV191" i="41"/>
  <c r="PJW191" i="41"/>
  <c r="PJX191" i="41"/>
  <c r="PJY191" i="41"/>
  <c r="PJZ191" i="41"/>
  <c r="PKA191" i="41"/>
  <c r="PKB191" i="41"/>
  <c r="PKC191" i="41"/>
  <c r="PKD191" i="41"/>
  <c r="PKE191" i="41"/>
  <c r="PKF191" i="41"/>
  <c r="PKG191" i="41"/>
  <c r="PKH191" i="41"/>
  <c r="PKI191" i="41"/>
  <c r="PKJ191" i="41"/>
  <c r="PKK191" i="41"/>
  <c r="PKL191" i="41"/>
  <c r="PKM191" i="41"/>
  <c r="PKN191" i="41"/>
  <c r="PKO191" i="41"/>
  <c r="PKP191" i="41"/>
  <c r="PKQ191" i="41"/>
  <c r="PKR191" i="41"/>
  <c r="PKS191" i="41"/>
  <c r="PKT191" i="41"/>
  <c r="PKU191" i="41"/>
  <c r="PKV191" i="41"/>
  <c r="PKW191" i="41"/>
  <c r="PKX191" i="41"/>
  <c r="PKY191" i="41"/>
  <c r="PKZ191" i="41"/>
  <c r="PLA191" i="41"/>
  <c r="PLB191" i="41"/>
  <c r="PLC191" i="41"/>
  <c r="PLD191" i="41"/>
  <c r="PLE191" i="41"/>
  <c r="PLF191" i="41"/>
  <c r="PLG191" i="41"/>
  <c r="PLH191" i="41"/>
  <c r="PLI191" i="41"/>
  <c r="PLJ191" i="41"/>
  <c r="PLK191" i="41"/>
  <c r="PLL191" i="41"/>
  <c r="PLM191" i="41"/>
  <c r="PLN191" i="41"/>
  <c r="PLO191" i="41"/>
  <c r="PLP191" i="41"/>
  <c r="PLQ191" i="41"/>
  <c r="PLR191" i="41"/>
  <c r="PLS191" i="41"/>
  <c r="PLT191" i="41"/>
  <c r="PLU191" i="41"/>
  <c r="PLV191" i="41"/>
  <c r="PLW191" i="41"/>
  <c r="PLX191" i="41"/>
  <c r="PLY191" i="41"/>
  <c r="PLZ191" i="41"/>
  <c r="PMA191" i="41"/>
  <c r="PMB191" i="41"/>
  <c r="PMC191" i="41"/>
  <c r="PMD191" i="41"/>
  <c r="PME191" i="41"/>
  <c r="PMF191" i="41"/>
  <c r="PMG191" i="41"/>
  <c r="PMH191" i="41"/>
  <c r="PMI191" i="41"/>
  <c r="PMJ191" i="41"/>
  <c r="PMK191" i="41"/>
  <c r="PML191" i="41"/>
  <c r="PMM191" i="41"/>
  <c r="PMN191" i="41"/>
  <c r="PMO191" i="41"/>
  <c r="PMP191" i="41"/>
  <c r="PMQ191" i="41"/>
  <c r="PMR191" i="41"/>
  <c r="PMS191" i="41"/>
  <c r="PMT191" i="41"/>
  <c r="PMU191" i="41"/>
  <c r="PMV191" i="41"/>
  <c r="PMW191" i="41"/>
  <c r="PMX191" i="41"/>
  <c r="PMY191" i="41"/>
  <c r="PMZ191" i="41"/>
  <c r="PNA191" i="41"/>
  <c r="PNB191" i="41"/>
  <c r="PNC191" i="41"/>
  <c r="PND191" i="41"/>
  <c r="PNE191" i="41"/>
  <c r="PNF191" i="41"/>
  <c r="PNG191" i="41"/>
  <c r="PNH191" i="41"/>
  <c r="PNI191" i="41"/>
  <c r="PNJ191" i="41"/>
  <c r="PNK191" i="41"/>
  <c r="PNL191" i="41"/>
  <c r="PNM191" i="41"/>
  <c r="PNN191" i="41"/>
  <c r="PNO191" i="41"/>
  <c r="PNP191" i="41"/>
  <c r="PNQ191" i="41"/>
  <c r="PNR191" i="41"/>
  <c r="PNS191" i="41"/>
  <c r="PNT191" i="41"/>
  <c r="PNU191" i="41"/>
  <c r="PNV191" i="41"/>
  <c r="PNW191" i="41"/>
  <c r="PNX191" i="41"/>
  <c r="PNY191" i="41"/>
  <c r="PNZ191" i="41"/>
  <c r="POA191" i="41"/>
  <c r="POB191" i="41"/>
  <c r="POC191" i="41"/>
  <c r="POD191" i="41"/>
  <c r="POE191" i="41"/>
  <c r="POF191" i="41"/>
  <c r="POG191" i="41"/>
  <c r="POH191" i="41"/>
  <c r="POI191" i="41"/>
  <c r="POJ191" i="41"/>
  <c r="POK191" i="41"/>
  <c r="POL191" i="41"/>
  <c r="POM191" i="41"/>
  <c r="PON191" i="41"/>
  <c r="POO191" i="41"/>
  <c r="POP191" i="41"/>
  <c r="POQ191" i="41"/>
  <c r="POR191" i="41"/>
  <c r="POS191" i="41"/>
  <c r="POT191" i="41"/>
  <c r="POU191" i="41"/>
  <c r="POV191" i="41"/>
  <c r="POW191" i="41"/>
  <c r="POX191" i="41"/>
  <c r="POY191" i="41"/>
  <c r="POZ191" i="41"/>
  <c r="PPA191" i="41"/>
  <c r="PPB191" i="41"/>
  <c r="PPC191" i="41"/>
  <c r="PPD191" i="41"/>
  <c r="PPE191" i="41"/>
  <c r="PPF191" i="41"/>
  <c r="PPG191" i="41"/>
  <c r="PPH191" i="41"/>
  <c r="PPI191" i="41"/>
  <c r="PPJ191" i="41"/>
  <c r="PPK191" i="41"/>
  <c r="PPL191" i="41"/>
  <c r="PPM191" i="41"/>
  <c r="PPN191" i="41"/>
  <c r="PPO191" i="41"/>
  <c r="PPP191" i="41"/>
  <c r="PPQ191" i="41"/>
  <c r="PPR191" i="41"/>
  <c r="PPS191" i="41"/>
  <c r="PPT191" i="41"/>
  <c r="PPU191" i="41"/>
  <c r="PPV191" i="41"/>
  <c r="PPW191" i="41"/>
  <c r="PPX191" i="41"/>
  <c r="PPY191" i="41"/>
  <c r="PPZ191" i="41"/>
  <c r="PQA191" i="41"/>
  <c r="PQB191" i="41"/>
  <c r="PQC191" i="41"/>
  <c r="PQD191" i="41"/>
  <c r="PQE191" i="41"/>
  <c r="PQF191" i="41"/>
  <c r="PQG191" i="41"/>
  <c r="PQH191" i="41"/>
  <c r="PQI191" i="41"/>
  <c r="PQJ191" i="41"/>
  <c r="PQK191" i="41"/>
  <c r="PQL191" i="41"/>
  <c r="PQM191" i="41"/>
  <c r="PQN191" i="41"/>
  <c r="PQO191" i="41"/>
  <c r="PQP191" i="41"/>
  <c r="PQQ191" i="41"/>
  <c r="PQR191" i="41"/>
  <c r="PQS191" i="41"/>
  <c r="PQT191" i="41"/>
  <c r="PQU191" i="41"/>
  <c r="PQV191" i="41"/>
  <c r="PQW191" i="41"/>
  <c r="PQX191" i="41"/>
  <c r="PQY191" i="41"/>
  <c r="PQZ191" i="41"/>
  <c r="PRA191" i="41"/>
  <c r="PRB191" i="41"/>
  <c r="PRC191" i="41"/>
  <c r="PRD191" i="41"/>
  <c r="PRE191" i="41"/>
  <c r="PRF191" i="41"/>
  <c r="PRG191" i="41"/>
  <c r="PRH191" i="41"/>
  <c r="PRI191" i="41"/>
  <c r="PRJ191" i="41"/>
  <c r="PRK191" i="41"/>
  <c r="PRL191" i="41"/>
  <c r="PRM191" i="41"/>
  <c r="PRN191" i="41"/>
  <c r="PRO191" i="41"/>
  <c r="PRP191" i="41"/>
  <c r="PRQ191" i="41"/>
  <c r="PRR191" i="41"/>
  <c r="PRS191" i="41"/>
  <c r="PRT191" i="41"/>
  <c r="PRU191" i="41"/>
  <c r="PRV191" i="41"/>
  <c r="PRW191" i="41"/>
  <c r="PRX191" i="41"/>
  <c r="PRY191" i="41"/>
  <c r="PRZ191" i="41"/>
  <c r="PSA191" i="41"/>
  <c r="PSB191" i="41"/>
  <c r="PSC191" i="41"/>
  <c r="PSD191" i="41"/>
  <c r="PSE191" i="41"/>
  <c r="PSF191" i="41"/>
  <c r="PSG191" i="41"/>
  <c r="PSH191" i="41"/>
  <c r="PSI191" i="41"/>
  <c r="PSJ191" i="41"/>
  <c r="PSK191" i="41"/>
  <c r="PSL191" i="41"/>
  <c r="PSM191" i="41"/>
  <c r="PSN191" i="41"/>
  <c r="PSO191" i="41"/>
  <c r="PSP191" i="41"/>
  <c r="PSQ191" i="41"/>
  <c r="PSR191" i="41"/>
  <c r="PSS191" i="41"/>
  <c r="PST191" i="41"/>
  <c r="PSU191" i="41"/>
  <c r="PSV191" i="41"/>
  <c r="PSW191" i="41"/>
  <c r="PSX191" i="41"/>
  <c r="PSY191" i="41"/>
  <c r="PSZ191" i="41"/>
  <c r="PTA191" i="41"/>
  <c r="PTB191" i="41"/>
  <c r="PTC191" i="41"/>
  <c r="PTD191" i="41"/>
  <c r="PTE191" i="41"/>
  <c r="PTF191" i="41"/>
  <c r="PTG191" i="41"/>
  <c r="PTH191" i="41"/>
  <c r="PTI191" i="41"/>
  <c r="PTJ191" i="41"/>
  <c r="PTK191" i="41"/>
  <c r="PTL191" i="41"/>
  <c r="PTM191" i="41"/>
  <c r="PTN191" i="41"/>
  <c r="PTO191" i="41"/>
  <c r="PTP191" i="41"/>
  <c r="PTQ191" i="41"/>
  <c r="PTR191" i="41"/>
  <c r="PTS191" i="41"/>
  <c r="PTT191" i="41"/>
  <c r="PTU191" i="41"/>
  <c r="PTV191" i="41"/>
  <c r="PTW191" i="41"/>
  <c r="PTX191" i="41"/>
  <c r="PTY191" i="41"/>
  <c r="PTZ191" i="41"/>
  <c r="PUA191" i="41"/>
  <c r="PUB191" i="41"/>
  <c r="PUC191" i="41"/>
  <c r="PUD191" i="41"/>
  <c r="PUE191" i="41"/>
  <c r="PUF191" i="41"/>
  <c r="PUG191" i="41"/>
  <c r="PUH191" i="41"/>
  <c r="PUI191" i="41"/>
  <c r="PUJ191" i="41"/>
  <c r="PUK191" i="41"/>
  <c r="PUL191" i="41"/>
  <c r="PUM191" i="41"/>
  <c r="PUN191" i="41"/>
  <c r="PUO191" i="41"/>
  <c r="PUP191" i="41"/>
  <c r="PUQ191" i="41"/>
  <c r="PUR191" i="41"/>
  <c r="PUS191" i="41"/>
  <c r="PUT191" i="41"/>
  <c r="PUU191" i="41"/>
  <c r="PUV191" i="41"/>
  <c r="PUW191" i="41"/>
  <c r="PUX191" i="41"/>
  <c r="PUY191" i="41"/>
  <c r="PUZ191" i="41"/>
  <c r="PVA191" i="41"/>
  <c r="PVB191" i="41"/>
  <c r="PVC191" i="41"/>
  <c r="PVD191" i="41"/>
  <c r="PVE191" i="41"/>
  <c r="PVF191" i="41"/>
  <c r="PVG191" i="41"/>
  <c r="PVH191" i="41"/>
  <c r="PVI191" i="41"/>
  <c r="PVJ191" i="41"/>
  <c r="PVK191" i="41"/>
  <c r="PVL191" i="41"/>
  <c r="PVM191" i="41"/>
  <c r="PVN191" i="41"/>
  <c r="PVO191" i="41"/>
  <c r="PVP191" i="41"/>
  <c r="PVQ191" i="41"/>
  <c r="PVR191" i="41"/>
  <c r="PVS191" i="41"/>
  <c r="PVT191" i="41"/>
  <c r="PVU191" i="41"/>
  <c r="PVV191" i="41"/>
  <c r="PVW191" i="41"/>
  <c r="PVX191" i="41"/>
  <c r="PVY191" i="41"/>
  <c r="PVZ191" i="41"/>
  <c r="PWA191" i="41"/>
  <c r="PWB191" i="41"/>
  <c r="PWC191" i="41"/>
  <c r="PWD191" i="41"/>
  <c r="PWE191" i="41"/>
  <c r="PWF191" i="41"/>
  <c r="PWG191" i="41"/>
  <c r="PWH191" i="41"/>
  <c r="PWI191" i="41"/>
  <c r="PWJ191" i="41"/>
  <c r="PWK191" i="41"/>
  <c r="PWL191" i="41"/>
  <c r="PWM191" i="41"/>
  <c r="PWN191" i="41"/>
  <c r="PWO191" i="41"/>
  <c r="PWP191" i="41"/>
  <c r="PWQ191" i="41"/>
  <c r="PWR191" i="41"/>
  <c r="PWS191" i="41"/>
  <c r="PWT191" i="41"/>
  <c r="PWU191" i="41"/>
  <c r="PWV191" i="41"/>
  <c r="PWW191" i="41"/>
  <c r="PWX191" i="41"/>
  <c r="PWY191" i="41"/>
  <c r="PWZ191" i="41"/>
  <c r="PXA191" i="41"/>
  <c r="PXB191" i="41"/>
  <c r="PXC191" i="41"/>
  <c r="PXD191" i="41"/>
  <c r="PXE191" i="41"/>
  <c r="PXF191" i="41"/>
  <c r="PXG191" i="41"/>
  <c r="PXH191" i="41"/>
  <c r="PXI191" i="41"/>
  <c r="PXJ191" i="41"/>
  <c r="PXK191" i="41"/>
  <c r="PXL191" i="41"/>
  <c r="PXM191" i="41"/>
  <c r="PXN191" i="41"/>
  <c r="PXO191" i="41"/>
  <c r="PXP191" i="41"/>
  <c r="PXQ191" i="41"/>
  <c r="PXR191" i="41"/>
  <c r="PXS191" i="41"/>
  <c r="PXT191" i="41"/>
  <c r="PXU191" i="41"/>
  <c r="PXV191" i="41"/>
  <c r="PXW191" i="41"/>
  <c r="PXX191" i="41"/>
  <c r="PXY191" i="41"/>
  <c r="PXZ191" i="41"/>
  <c r="PYA191" i="41"/>
  <c r="PYB191" i="41"/>
  <c r="PYC191" i="41"/>
  <c r="PYD191" i="41"/>
  <c r="PYE191" i="41"/>
  <c r="PYF191" i="41"/>
  <c r="PYG191" i="41"/>
  <c r="PYH191" i="41"/>
  <c r="PYI191" i="41"/>
  <c r="PYJ191" i="41"/>
  <c r="PYK191" i="41"/>
  <c r="PYL191" i="41"/>
  <c r="PYM191" i="41"/>
  <c r="PYN191" i="41"/>
  <c r="PYO191" i="41"/>
  <c r="PYP191" i="41"/>
  <c r="PYQ191" i="41"/>
  <c r="PYR191" i="41"/>
  <c r="PYS191" i="41"/>
  <c r="PYT191" i="41"/>
  <c r="PYU191" i="41"/>
  <c r="PYV191" i="41"/>
  <c r="PYW191" i="41"/>
  <c r="PYX191" i="41"/>
  <c r="PYY191" i="41"/>
  <c r="PYZ191" i="41"/>
  <c r="PZA191" i="41"/>
  <c r="PZB191" i="41"/>
  <c r="PZC191" i="41"/>
  <c r="PZD191" i="41"/>
  <c r="PZE191" i="41"/>
  <c r="PZF191" i="41"/>
  <c r="PZG191" i="41"/>
  <c r="PZH191" i="41"/>
  <c r="PZI191" i="41"/>
  <c r="PZJ191" i="41"/>
  <c r="PZK191" i="41"/>
  <c r="PZL191" i="41"/>
  <c r="PZM191" i="41"/>
  <c r="PZN191" i="41"/>
  <c r="PZO191" i="41"/>
  <c r="PZP191" i="41"/>
  <c r="PZQ191" i="41"/>
  <c r="PZR191" i="41"/>
  <c r="PZS191" i="41"/>
  <c r="PZT191" i="41"/>
  <c r="PZU191" i="41"/>
  <c r="PZV191" i="41"/>
  <c r="PZW191" i="41"/>
  <c r="PZX191" i="41"/>
  <c r="PZY191" i="41"/>
  <c r="PZZ191" i="41"/>
  <c r="QAA191" i="41"/>
  <c r="QAB191" i="41"/>
  <c r="QAC191" i="41"/>
  <c r="QAD191" i="41"/>
  <c r="QAE191" i="41"/>
  <c r="QAF191" i="41"/>
  <c r="QAG191" i="41"/>
  <c r="QAH191" i="41"/>
  <c r="QAI191" i="41"/>
  <c r="QAJ191" i="41"/>
  <c r="QAK191" i="41"/>
  <c r="QAL191" i="41"/>
  <c r="QAM191" i="41"/>
  <c r="QAN191" i="41"/>
  <c r="QAO191" i="41"/>
  <c r="QAP191" i="41"/>
  <c r="QAQ191" i="41"/>
  <c r="QAR191" i="41"/>
  <c r="QAS191" i="41"/>
  <c r="QAT191" i="41"/>
  <c r="QAU191" i="41"/>
  <c r="QAV191" i="41"/>
  <c r="QAW191" i="41"/>
  <c r="QAX191" i="41"/>
  <c r="QAY191" i="41"/>
  <c r="QAZ191" i="41"/>
  <c r="QBA191" i="41"/>
  <c r="QBB191" i="41"/>
  <c r="QBC191" i="41"/>
  <c r="QBD191" i="41"/>
  <c r="QBE191" i="41"/>
  <c r="QBF191" i="41"/>
  <c r="QBG191" i="41"/>
  <c r="QBH191" i="41"/>
  <c r="QBI191" i="41"/>
  <c r="QBJ191" i="41"/>
  <c r="QBK191" i="41"/>
  <c r="QBL191" i="41"/>
  <c r="QBM191" i="41"/>
  <c r="QBN191" i="41"/>
  <c r="QBO191" i="41"/>
  <c r="QBP191" i="41"/>
  <c r="QBQ191" i="41"/>
  <c r="QBR191" i="41"/>
  <c r="QBS191" i="41"/>
  <c r="QBT191" i="41"/>
  <c r="QBU191" i="41"/>
  <c r="QBV191" i="41"/>
  <c r="QBW191" i="41"/>
  <c r="QBX191" i="41"/>
  <c r="QBY191" i="41"/>
  <c r="QBZ191" i="41"/>
  <c r="QCA191" i="41"/>
  <c r="QCB191" i="41"/>
  <c r="QCC191" i="41"/>
  <c r="QCD191" i="41"/>
  <c r="QCE191" i="41"/>
  <c r="QCF191" i="41"/>
  <c r="QCG191" i="41"/>
  <c r="QCH191" i="41"/>
  <c r="QCI191" i="41"/>
  <c r="QCJ191" i="41"/>
  <c r="QCK191" i="41"/>
  <c r="QCL191" i="41"/>
  <c r="QCM191" i="41"/>
  <c r="QCN191" i="41"/>
  <c r="QCO191" i="41"/>
  <c r="QCP191" i="41"/>
  <c r="QCQ191" i="41"/>
  <c r="QCR191" i="41"/>
  <c r="QCS191" i="41"/>
  <c r="QCT191" i="41"/>
  <c r="QCU191" i="41"/>
  <c r="QCV191" i="41"/>
  <c r="QCW191" i="41"/>
  <c r="QCX191" i="41"/>
  <c r="QCY191" i="41"/>
  <c r="QCZ191" i="41"/>
  <c r="QDA191" i="41"/>
  <c r="QDB191" i="41"/>
  <c r="QDC191" i="41"/>
  <c r="QDD191" i="41"/>
  <c r="QDE191" i="41"/>
  <c r="QDF191" i="41"/>
  <c r="QDG191" i="41"/>
  <c r="QDH191" i="41"/>
  <c r="QDI191" i="41"/>
  <c r="QDJ191" i="41"/>
  <c r="QDK191" i="41"/>
  <c r="QDL191" i="41"/>
  <c r="QDM191" i="41"/>
  <c r="QDN191" i="41"/>
  <c r="QDO191" i="41"/>
  <c r="QDP191" i="41"/>
  <c r="QDQ191" i="41"/>
  <c r="QDR191" i="41"/>
  <c r="QDS191" i="41"/>
  <c r="QDT191" i="41"/>
  <c r="QDU191" i="41"/>
  <c r="QDV191" i="41"/>
  <c r="QDW191" i="41"/>
  <c r="QDX191" i="41"/>
  <c r="QDY191" i="41"/>
  <c r="QDZ191" i="41"/>
  <c r="QEA191" i="41"/>
  <c r="QEB191" i="41"/>
  <c r="QEC191" i="41"/>
  <c r="QED191" i="41"/>
  <c r="QEE191" i="41"/>
  <c r="QEF191" i="41"/>
  <c r="QEG191" i="41"/>
  <c r="QEH191" i="41"/>
  <c r="QEI191" i="41"/>
  <c r="QEJ191" i="41"/>
  <c r="QEK191" i="41"/>
  <c r="QEL191" i="41"/>
  <c r="QEM191" i="41"/>
  <c r="QEN191" i="41"/>
  <c r="QEO191" i="41"/>
  <c r="QEP191" i="41"/>
  <c r="QEQ191" i="41"/>
  <c r="QER191" i="41"/>
  <c r="QES191" i="41"/>
  <c r="QET191" i="41"/>
  <c r="QEU191" i="41"/>
  <c r="QEV191" i="41"/>
  <c r="QEW191" i="41"/>
  <c r="QEX191" i="41"/>
  <c r="QEY191" i="41"/>
  <c r="QEZ191" i="41"/>
  <c r="QFA191" i="41"/>
  <c r="QFB191" i="41"/>
  <c r="QFC191" i="41"/>
  <c r="QFD191" i="41"/>
  <c r="QFE191" i="41"/>
  <c r="QFF191" i="41"/>
  <c r="QFG191" i="41"/>
  <c r="QFH191" i="41"/>
  <c r="QFI191" i="41"/>
  <c r="QFJ191" i="41"/>
  <c r="QFK191" i="41"/>
  <c r="QFL191" i="41"/>
  <c r="QFM191" i="41"/>
  <c r="QFN191" i="41"/>
  <c r="QFO191" i="41"/>
  <c r="QFP191" i="41"/>
  <c r="QFQ191" i="41"/>
  <c r="QFR191" i="41"/>
  <c r="QFS191" i="41"/>
  <c r="QFT191" i="41"/>
  <c r="QFU191" i="41"/>
  <c r="QFV191" i="41"/>
  <c r="QFW191" i="41"/>
  <c r="QFX191" i="41"/>
  <c r="QFY191" i="41"/>
  <c r="QFZ191" i="41"/>
  <c r="QGA191" i="41"/>
  <c r="QGB191" i="41"/>
  <c r="QGC191" i="41"/>
  <c r="QGD191" i="41"/>
  <c r="QGE191" i="41"/>
  <c r="QGF191" i="41"/>
  <c r="QGG191" i="41"/>
  <c r="QGH191" i="41"/>
  <c r="QGI191" i="41"/>
  <c r="QGJ191" i="41"/>
  <c r="QGK191" i="41"/>
  <c r="QGL191" i="41"/>
  <c r="QGM191" i="41"/>
  <c r="QGN191" i="41"/>
  <c r="QGO191" i="41"/>
  <c r="QGP191" i="41"/>
  <c r="QGQ191" i="41"/>
  <c r="QGR191" i="41"/>
  <c r="QGS191" i="41"/>
  <c r="QGT191" i="41"/>
  <c r="QGU191" i="41"/>
  <c r="QGV191" i="41"/>
  <c r="QGW191" i="41"/>
  <c r="QGX191" i="41"/>
  <c r="QGY191" i="41"/>
  <c r="QGZ191" i="41"/>
  <c r="QHA191" i="41"/>
  <c r="QHB191" i="41"/>
  <c r="QHC191" i="41"/>
  <c r="QHD191" i="41"/>
  <c r="QHE191" i="41"/>
  <c r="QHF191" i="41"/>
  <c r="QHG191" i="41"/>
  <c r="QHH191" i="41"/>
  <c r="QHI191" i="41"/>
  <c r="QHJ191" i="41"/>
  <c r="QHK191" i="41"/>
  <c r="QHL191" i="41"/>
  <c r="QHM191" i="41"/>
  <c r="QHN191" i="41"/>
  <c r="QHO191" i="41"/>
  <c r="QHP191" i="41"/>
  <c r="QHQ191" i="41"/>
  <c r="QHR191" i="41"/>
  <c r="QHS191" i="41"/>
  <c r="QHT191" i="41"/>
  <c r="QHU191" i="41"/>
  <c r="QHV191" i="41"/>
  <c r="QHW191" i="41"/>
  <c r="QHX191" i="41"/>
  <c r="QHY191" i="41"/>
  <c r="QHZ191" i="41"/>
  <c r="QIA191" i="41"/>
  <c r="QIB191" i="41"/>
  <c r="QIC191" i="41"/>
  <c r="QID191" i="41"/>
  <c r="QIE191" i="41"/>
  <c r="QIF191" i="41"/>
  <c r="QIG191" i="41"/>
  <c r="QIH191" i="41"/>
  <c r="QII191" i="41"/>
  <c r="QIJ191" i="41"/>
  <c r="QIK191" i="41"/>
  <c r="QIL191" i="41"/>
  <c r="QIM191" i="41"/>
  <c r="QIN191" i="41"/>
  <c r="QIO191" i="41"/>
  <c r="QIP191" i="41"/>
  <c r="QIQ191" i="41"/>
  <c r="QIR191" i="41"/>
  <c r="QIS191" i="41"/>
  <c r="QIT191" i="41"/>
  <c r="QIU191" i="41"/>
  <c r="QIV191" i="41"/>
  <c r="QIW191" i="41"/>
  <c r="QIX191" i="41"/>
  <c r="QIY191" i="41"/>
  <c r="QIZ191" i="41"/>
  <c r="QJA191" i="41"/>
  <c r="QJB191" i="41"/>
  <c r="QJC191" i="41"/>
  <c r="QJD191" i="41"/>
  <c r="QJE191" i="41"/>
  <c r="QJF191" i="41"/>
  <c r="QJG191" i="41"/>
  <c r="QJH191" i="41"/>
  <c r="QJI191" i="41"/>
  <c r="QJJ191" i="41"/>
  <c r="QJK191" i="41"/>
  <c r="QJL191" i="41"/>
  <c r="QJM191" i="41"/>
  <c r="QJN191" i="41"/>
  <c r="QJO191" i="41"/>
  <c r="QJP191" i="41"/>
  <c r="QJQ191" i="41"/>
  <c r="QJR191" i="41"/>
  <c r="QJS191" i="41"/>
  <c r="QJT191" i="41"/>
  <c r="QJU191" i="41"/>
  <c r="QJV191" i="41"/>
  <c r="QJW191" i="41"/>
  <c r="QJX191" i="41"/>
  <c r="QJY191" i="41"/>
  <c r="QJZ191" i="41"/>
  <c r="QKA191" i="41"/>
  <c r="QKB191" i="41"/>
  <c r="QKC191" i="41"/>
  <c r="QKD191" i="41"/>
  <c r="QKE191" i="41"/>
  <c r="QKF191" i="41"/>
  <c r="QKG191" i="41"/>
  <c r="QKH191" i="41"/>
  <c r="QKI191" i="41"/>
  <c r="QKJ191" i="41"/>
  <c r="QKK191" i="41"/>
  <c r="QKL191" i="41"/>
  <c r="QKM191" i="41"/>
  <c r="QKN191" i="41"/>
  <c r="QKO191" i="41"/>
  <c r="QKP191" i="41"/>
  <c r="QKQ191" i="41"/>
  <c r="QKR191" i="41"/>
  <c r="QKS191" i="41"/>
  <c r="QKT191" i="41"/>
  <c r="QKU191" i="41"/>
  <c r="QKV191" i="41"/>
  <c r="QKW191" i="41"/>
  <c r="QKX191" i="41"/>
  <c r="QKY191" i="41"/>
  <c r="QKZ191" i="41"/>
  <c r="QLA191" i="41"/>
  <c r="QLB191" i="41"/>
  <c r="QLC191" i="41"/>
  <c r="QLD191" i="41"/>
  <c r="QLE191" i="41"/>
  <c r="QLF191" i="41"/>
  <c r="QLG191" i="41"/>
  <c r="QLH191" i="41"/>
  <c r="QLI191" i="41"/>
  <c r="QLJ191" i="41"/>
  <c r="QLK191" i="41"/>
  <c r="QLL191" i="41"/>
  <c r="QLM191" i="41"/>
  <c r="QLN191" i="41"/>
  <c r="QLO191" i="41"/>
  <c r="QLP191" i="41"/>
  <c r="QLQ191" i="41"/>
  <c r="QLR191" i="41"/>
  <c r="QLS191" i="41"/>
  <c r="QLT191" i="41"/>
  <c r="QLU191" i="41"/>
  <c r="QLV191" i="41"/>
  <c r="QLW191" i="41"/>
  <c r="QLX191" i="41"/>
  <c r="QLY191" i="41"/>
  <c r="QLZ191" i="41"/>
  <c r="QMA191" i="41"/>
  <c r="QMB191" i="41"/>
  <c r="QMC191" i="41"/>
  <c r="QMD191" i="41"/>
  <c r="QME191" i="41"/>
  <c r="QMF191" i="41"/>
  <c r="QMG191" i="41"/>
  <c r="QMH191" i="41"/>
  <c r="QMI191" i="41"/>
  <c r="QMJ191" i="41"/>
  <c r="QMK191" i="41"/>
  <c r="QML191" i="41"/>
  <c r="QMM191" i="41"/>
  <c r="QMN191" i="41"/>
  <c r="QMO191" i="41"/>
  <c r="QMP191" i="41"/>
  <c r="QMQ191" i="41"/>
  <c r="QMR191" i="41"/>
  <c r="QMS191" i="41"/>
  <c r="QMT191" i="41"/>
  <c r="QMU191" i="41"/>
  <c r="QMV191" i="41"/>
  <c r="QMW191" i="41"/>
  <c r="QMX191" i="41"/>
  <c r="QMY191" i="41"/>
  <c r="QMZ191" i="41"/>
  <c r="QNA191" i="41"/>
  <c r="QNB191" i="41"/>
  <c r="QNC191" i="41"/>
  <c r="QND191" i="41"/>
  <c r="QNE191" i="41"/>
  <c r="QNF191" i="41"/>
  <c r="QNG191" i="41"/>
  <c r="QNH191" i="41"/>
  <c r="QNI191" i="41"/>
  <c r="QNJ191" i="41"/>
  <c r="QNK191" i="41"/>
  <c r="QNL191" i="41"/>
  <c r="QNM191" i="41"/>
  <c r="QNN191" i="41"/>
  <c r="QNO191" i="41"/>
  <c r="QNP191" i="41"/>
  <c r="QNQ191" i="41"/>
  <c r="QNR191" i="41"/>
  <c r="QNS191" i="41"/>
  <c r="QNT191" i="41"/>
  <c r="QNU191" i="41"/>
  <c r="QNV191" i="41"/>
  <c r="QNW191" i="41"/>
  <c r="QNX191" i="41"/>
  <c r="QNY191" i="41"/>
  <c r="QNZ191" i="41"/>
  <c r="QOA191" i="41"/>
  <c r="QOB191" i="41"/>
  <c r="QOC191" i="41"/>
  <c r="QOD191" i="41"/>
  <c r="QOE191" i="41"/>
  <c r="QOF191" i="41"/>
  <c r="QOG191" i="41"/>
  <c r="QOH191" i="41"/>
  <c r="QOI191" i="41"/>
  <c r="QOJ191" i="41"/>
  <c r="QOK191" i="41"/>
  <c r="QOL191" i="41"/>
  <c r="QOM191" i="41"/>
  <c r="QON191" i="41"/>
  <c r="QOO191" i="41"/>
  <c r="QOP191" i="41"/>
  <c r="QOQ191" i="41"/>
  <c r="QOR191" i="41"/>
  <c r="QOS191" i="41"/>
  <c r="QOT191" i="41"/>
  <c r="QOU191" i="41"/>
  <c r="QOV191" i="41"/>
  <c r="QOW191" i="41"/>
  <c r="QOX191" i="41"/>
  <c r="QOY191" i="41"/>
  <c r="QOZ191" i="41"/>
  <c r="QPA191" i="41"/>
  <c r="QPB191" i="41"/>
  <c r="QPC191" i="41"/>
  <c r="QPD191" i="41"/>
  <c r="QPE191" i="41"/>
  <c r="QPF191" i="41"/>
  <c r="QPG191" i="41"/>
  <c r="QPH191" i="41"/>
  <c r="QPI191" i="41"/>
  <c r="QPJ191" i="41"/>
  <c r="QPK191" i="41"/>
  <c r="QPL191" i="41"/>
  <c r="QPM191" i="41"/>
  <c r="QPN191" i="41"/>
  <c r="QPO191" i="41"/>
  <c r="QPP191" i="41"/>
  <c r="QPQ191" i="41"/>
  <c r="QPR191" i="41"/>
  <c r="QPS191" i="41"/>
  <c r="QPT191" i="41"/>
  <c r="QPU191" i="41"/>
  <c r="QPV191" i="41"/>
  <c r="QPW191" i="41"/>
  <c r="QPX191" i="41"/>
  <c r="QPY191" i="41"/>
  <c r="QPZ191" i="41"/>
  <c r="QQA191" i="41"/>
  <c r="QQB191" i="41"/>
  <c r="QQC191" i="41"/>
  <c r="QQD191" i="41"/>
  <c r="QQE191" i="41"/>
  <c r="QQF191" i="41"/>
  <c r="QQG191" i="41"/>
  <c r="QQH191" i="41"/>
  <c r="QQI191" i="41"/>
  <c r="QQJ191" i="41"/>
  <c r="QQK191" i="41"/>
  <c r="QQL191" i="41"/>
  <c r="QQM191" i="41"/>
  <c r="QQN191" i="41"/>
  <c r="QQO191" i="41"/>
  <c r="QQP191" i="41"/>
  <c r="QQQ191" i="41"/>
  <c r="QQR191" i="41"/>
  <c r="QQS191" i="41"/>
  <c r="QQT191" i="41"/>
  <c r="QQU191" i="41"/>
  <c r="QQV191" i="41"/>
  <c r="QQW191" i="41"/>
  <c r="QQX191" i="41"/>
  <c r="QQY191" i="41"/>
  <c r="QQZ191" i="41"/>
  <c r="QRA191" i="41"/>
  <c r="QRB191" i="41"/>
  <c r="QRC191" i="41"/>
  <c r="QRD191" i="41"/>
  <c r="QRE191" i="41"/>
  <c r="QRF191" i="41"/>
  <c r="QRG191" i="41"/>
  <c r="QRH191" i="41"/>
  <c r="QRI191" i="41"/>
  <c r="QRJ191" i="41"/>
  <c r="QRK191" i="41"/>
  <c r="QRL191" i="41"/>
  <c r="QRM191" i="41"/>
  <c r="QRN191" i="41"/>
  <c r="QRO191" i="41"/>
  <c r="QRP191" i="41"/>
  <c r="QRQ191" i="41"/>
  <c r="QRR191" i="41"/>
  <c r="QRS191" i="41"/>
  <c r="QRT191" i="41"/>
  <c r="QRU191" i="41"/>
  <c r="QRV191" i="41"/>
  <c r="QRW191" i="41"/>
  <c r="QRX191" i="41"/>
  <c r="QRY191" i="41"/>
  <c r="QRZ191" i="41"/>
  <c r="QSA191" i="41"/>
  <c r="QSB191" i="41"/>
  <c r="QSC191" i="41"/>
  <c r="QSD191" i="41"/>
  <c r="QSE191" i="41"/>
  <c r="QSF191" i="41"/>
  <c r="QSG191" i="41"/>
  <c r="QSH191" i="41"/>
  <c r="QSI191" i="41"/>
  <c r="QSJ191" i="41"/>
  <c r="QSK191" i="41"/>
  <c r="QSL191" i="41"/>
  <c r="QSM191" i="41"/>
  <c r="QSN191" i="41"/>
  <c r="QSO191" i="41"/>
  <c r="QSP191" i="41"/>
  <c r="QSQ191" i="41"/>
  <c r="QSR191" i="41"/>
  <c r="QSS191" i="41"/>
  <c r="QST191" i="41"/>
  <c r="QSU191" i="41"/>
  <c r="QSV191" i="41"/>
  <c r="QSW191" i="41"/>
  <c r="QSX191" i="41"/>
  <c r="QSY191" i="41"/>
  <c r="QSZ191" i="41"/>
  <c r="QTA191" i="41"/>
  <c r="QTB191" i="41"/>
  <c r="QTC191" i="41"/>
  <c r="QTD191" i="41"/>
  <c r="QTE191" i="41"/>
  <c r="QTF191" i="41"/>
  <c r="QTG191" i="41"/>
  <c r="QTH191" i="41"/>
  <c r="QTI191" i="41"/>
  <c r="QTJ191" i="41"/>
  <c r="QTK191" i="41"/>
  <c r="QTL191" i="41"/>
  <c r="QTM191" i="41"/>
  <c r="QTN191" i="41"/>
  <c r="QTO191" i="41"/>
  <c r="QTP191" i="41"/>
  <c r="QTQ191" i="41"/>
  <c r="QTR191" i="41"/>
  <c r="QTS191" i="41"/>
  <c r="QTT191" i="41"/>
  <c r="QTU191" i="41"/>
  <c r="QTV191" i="41"/>
  <c r="QTW191" i="41"/>
  <c r="QTX191" i="41"/>
  <c r="QTY191" i="41"/>
  <c r="QTZ191" i="41"/>
  <c r="QUA191" i="41"/>
  <c r="QUB191" i="41"/>
  <c r="QUC191" i="41"/>
  <c r="QUD191" i="41"/>
  <c r="QUE191" i="41"/>
  <c r="QUF191" i="41"/>
  <c r="QUG191" i="41"/>
  <c r="QUH191" i="41"/>
  <c r="QUI191" i="41"/>
  <c r="QUJ191" i="41"/>
  <c r="QUK191" i="41"/>
  <c r="QUL191" i="41"/>
  <c r="QUM191" i="41"/>
  <c r="QUN191" i="41"/>
  <c r="QUO191" i="41"/>
  <c r="QUP191" i="41"/>
  <c r="QUQ191" i="41"/>
  <c r="QUR191" i="41"/>
  <c r="QUS191" i="41"/>
  <c r="QUT191" i="41"/>
  <c r="QUU191" i="41"/>
  <c r="QUV191" i="41"/>
  <c r="QUW191" i="41"/>
  <c r="QUX191" i="41"/>
  <c r="QUY191" i="41"/>
  <c r="QUZ191" i="41"/>
  <c r="QVA191" i="41"/>
  <c r="QVB191" i="41"/>
  <c r="QVC191" i="41"/>
  <c r="QVD191" i="41"/>
  <c r="QVE191" i="41"/>
  <c r="QVF191" i="41"/>
  <c r="QVG191" i="41"/>
  <c r="QVH191" i="41"/>
  <c r="QVI191" i="41"/>
  <c r="QVJ191" i="41"/>
  <c r="QVK191" i="41"/>
  <c r="QVL191" i="41"/>
  <c r="QVM191" i="41"/>
  <c r="QVN191" i="41"/>
  <c r="QVO191" i="41"/>
  <c r="QVP191" i="41"/>
  <c r="QVQ191" i="41"/>
  <c r="QVR191" i="41"/>
  <c r="QVS191" i="41"/>
  <c r="QVT191" i="41"/>
  <c r="QVU191" i="41"/>
  <c r="QVV191" i="41"/>
  <c r="QVW191" i="41"/>
  <c r="QVX191" i="41"/>
  <c r="QVY191" i="41"/>
  <c r="QVZ191" i="41"/>
  <c r="QWA191" i="41"/>
  <c r="QWB191" i="41"/>
  <c r="QWC191" i="41"/>
  <c r="QWD191" i="41"/>
  <c r="QWE191" i="41"/>
  <c r="QWF191" i="41"/>
  <c r="QWG191" i="41"/>
  <c r="QWH191" i="41"/>
  <c r="QWI191" i="41"/>
  <c r="QWJ191" i="41"/>
  <c r="QWK191" i="41"/>
  <c r="QWL191" i="41"/>
  <c r="QWM191" i="41"/>
  <c r="QWN191" i="41"/>
  <c r="QWO191" i="41"/>
  <c r="QWP191" i="41"/>
  <c r="QWQ191" i="41"/>
  <c r="QWR191" i="41"/>
  <c r="QWS191" i="41"/>
  <c r="QWT191" i="41"/>
  <c r="QWU191" i="41"/>
  <c r="QWV191" i="41"/>
  <c r="QWW191" i="41"/>
  <c r="QWX191" i="41"/>
  <c r="QWY191" i="41"/>
  <c r="QWZ191" i="41"/>
  <c r="QXA191" i="41"/>
  <c r="QXB191" i="41"/>
  <c r="QXC191" i="41"/>
  <c r="QXD191" i="41"/>
  <c r="QXE191" i="41"/>
  <c r="QXF191" i="41"/>
  <c r="QXG191" i="41"/>
  <c r="QXH191" i="41"/>
  <c r="QXI191" i="41"/>
  <c r="QXJ191" i="41"/>
  <c r="QXK191" i="41"/>
  <c r="QXL191" i="41"/>
  <c r="QXM191" i="41"/>
  <c r="QXN191" i="41"/>
  <c r="QXO191" i="41"/>
  <c r="QXP191" i="41"/>
  <c r="QXQ191" i="41"/>
  <c r="QXR191" i="41"/>
  <c r="QXS191" i="41"/>
  <c r="QXT191" i="41"/>
  <c r="QXU191" i="41"/>
  <c r="QXV191" i="41"/>
  <c r="QXW191" i="41"/>
  <c r="QXX191" i="41"/>
  <c r="QXY191" i="41"/>
  <c r="QXZ191" i="41"/>
  <c r="QYA191" i="41"/>
  <c r="QYB191" i="41"/>
  <c r="QYC191" i="41"/>
  <c r="QYD191" i="41"/>
  <c r="QYE191" i="41"/>
  <c r="QYF191" i="41"/>
  <c r="QYG191" i="41"/>
  <c r="QYH191" i="41"/>
  <c r="QYI191" i="41"/>
  <c r="QYJ191" i="41"/>
  <c r="QYK191" i="41"/>
  <c r="QYL191" i="41"/>
  <c r="QYM191" i="41"/>
  <c r="QYN191" i="41"/>
  <c r="QYO191" i="41"/>
  <c r="QYP191" i="41"/>
  <c r="QYQ191" i="41"/>
  <c r="QYR191" i="41"/>
  <c r="QYS191" i="41"/>
  <c r="QYT191" i="41"/>
  <c r="QYU191" i="41"/>
  <c r="QYV191" i="41"/>
  <c r="QYW191" i="41"/>
  <c r="QYX191" i="41"/>
  <c r="QYY191" i="41"/>
  <c r="QYZ191" i="41"/>
  <c r="QZA191" i="41"/>
  <c r="QZB191" i="41"/>
  <c r="QZC191" i="41"/>
  <c r="QZD191" i="41"/>
  <c r="QZE191" i="41"/>
  <c r="QZF191" i="41"/>
  <c r="QZG191" i="41"/>
  <c r="QZH191" i="41"/>
  <c r="QZI191" i="41"/>
  <c r="QZJ191" i="41"/>
  <c r="QZK191" i="41"/>
  <c r="QZL191" i="41"/>
  <c r="QZM191" i="41"/>
  <c r="QZN191" i="41"/>
  <c r="QZO191" i="41"/>
  <c r="QZP191" i="41"/>
  <c r="QZQ191" i="41"/>
  <c r="QZR191" i="41"/>
  <c r="QZS191" i="41"/>
  <c r="QZT191" i="41"/>
  <c r="QZU191" i="41"/>
  <c r="QZV191" i="41"/>
  <c r="QZW191" i="41"/>
  <c r="QZX191" i="41"/>
  <c r="QZY191" i="41"/>
  <c r="QZZ191" i="41"/>
  <c r="RAA191" i="41"/>
  <c r="RAB191" i="41"/>
  <c r="RAC191" i="41"/>
  <c r="RAD191" i="41"/>
  <c r="RAE191" i="41"/>
  <c r="RAF191" i="41"/>
  <c r="RAG191" i="41"/>
  <c r="RAH191" i="41"/>
  <c r="RAI191" i="41"/>
  <c r="RAJ191" i="41"/>
  <c r="RAK191" i="41"/>
  <c r="RAL191" i="41"/>
  <c r="RAM191" i="41"/>
  <c r="RAN191" i="41"/>
  <c r="RAO191" i="41"/>
  <c r="RAP191" i="41"/>
  <c r="RAQ191" i="41"/>
  <c r="RAR191" i="41"/>
  <c r="RAS191" i="41"/>
  <c r="RAT191" i="41"/>
  <c r="RAU191" i="41"/>
  <c r="RAV191" i="41"/>
  <c r="RAW191" i="41"/>
  <c r="RAX191" i="41"/>
  <c r="RAY191" i="41"/>
  <c r="RAZ191" i="41"/>
  <c r="RBA191" i="41"/>
  <c r="RBB191" i="41"/>
  <c r="RBC191" i="41"/>
  <c r="RBD191" i="41"/>
  <c r="RBE191" i="41"/>
  <c r="RBF191" i="41"/>
  <c r="RBG191" i="41"/>
  <c r="RBH191" i="41"/>
  <c r="RBI191" i="41"/>
  <c r="RBJ191" i="41"/>
  <c r="RBK191" i="41"/>
  <c r="RBL191" i="41"/>
  <c r="RBM191" i="41"/>
  <c r="RBN191" i="41"/>
  <c r="RBO191" i="41"/>
  <c r="RBP191" i="41"/>
  <c r="RBQ191" i="41"/>
  <c r="RBR191" i="41"/>
  <c r="RBS191" i="41"/>
  <c r="RBT191" i="41"/>
  <c r="RBU191" i="41"/>
  <c r="RBV191" i="41"/>
  <c r="RBW191" i="41"/>
  <c r="RBX191" i="41"/>
  <c r="RBY191" i="41"/>
  <c r="RBZ191" i="41"/>
  <c r="RCA191" i="41"/>
  <c r="RCB191" i="41"/>
  <c r="RCC191" i="41"/>
  <c r="RCD191" i="41"/>
  <c r="RCE191" i="41"/>
  <c r="RCF191" i="41"/>
  <c r="RCG191" i="41"/>
  <c r="RCH191" i="41"/>
  <c r="RCI191" i="41"/>
  <c r="RCJ191" i="41"/>
  <c r="RCK191" i="41"/>
  <c r="RCL191" i="41"/>
  <c r="RCM191" i="41"/>
  <c r="RCN191" i="41"/>
  <c r="RCO191" i="41"/>
  <c r="RCP191" i="41"/>
  <c r="RCQ191" i="41"/>
  <c r="RCR191" i="41"/>
  <c r="RCS191" i="41"/>
  <c r="RCT191" i="41"/>
  <c r="RCU191" i="41"/>
  <c r="RCV191" i="41"/>
  <c r="RCW191" i="41"/>
  <c r="RCX191" i="41"/>
  <c r="RCY191" i="41"/>
  <c r="RCZ191" i="41"/>
  <c r="RDA191" i="41"/>
  <c r="RDB191" i="41"/>
  <c r="RDC191" i="41"/>
  <c r="RDD191" i="41"/>
  <c r="RDE191" i="41"/>
  <c r="RDF191" i="41"/>
  <c r="RDG191" i="41"/>
  <c r="RDH191" i="41"/>
  <c r="RDI191" i="41"/>
  <c r="RDJ191" i="41"/>
  <c r="RDK191" i="41"/>
  <c r="RDL191" i="41"/>
  <c r="RDM191" i="41"/>
  <c r="RDN191" i="41"/>
  <c r="RDO191" i="41"/>
  <c r="RDP191" i="41"/>
  <c r="RDQ191" i="41"/>
  <c r="RDR191" i="41"/>
  <c r="RDS191" i="41"/>
  <c r="RDT191" i="41"/>
  <c r="RDU191" i="41"/>
  <c r="RDV191" i="41"/>
  <c r="RDW191" i="41"/>
  <c r="RDX191" i="41"/>
  <c r="RDY191" i="41"/>
  <c r="RDZ191" i="41"/>
  <c r="REA191" i="41"/>
  <c r="REB191" i="41"/>
  <c r="REC191" i="41"/>
  <c r="RED191" i="41"/>
  <c r="REE191" i="41"/>
  <c r="REF191" i="41"/>
  <c r="REG191" i="41"/>
  <c r="REH191" i="41"/>
  <c r="REI191" i="41"/>
  <c r="REJ191" i="41"/>
  <c r="REK191" i="41"/>
  <c r="REL191" i="41"/>
  <c r="REM191" i="41"/>
  <c r="REN191" i="41"/>
  <c r="REO191" i="41"/>
  <c r="REP191" i="41"/>
  <c r="REQ191" i="41"/>
  <c r="RER191" i="41"/>
  <c r="RES191" i="41"/>
  <c r="RET191" i="41"/>
  <c r="REU191" i="41"/>
  <c r="REV191" i="41"/>
  <c r="REW191" i="41"/>
  <c r="REX191" i="41"/>
  <c r="REY191" i="41"/>
  <c r="REZ191" i="41"/>
  <c r="RFA191" i="41"/>
  <c r="RFB191" i="41"/>
  <c r="RFC191" i="41"/>
  <c r="RFD191" i="41"/>
  <c r="RFE191" i="41"/>
  <c r="RFF191" i="41"/>
  <c r="RFG191" i="41"/>
  <c r="RFH191" i="41"/>
  <c r="RFI191" i="41"/>
  <c r="RFJ191" i="41"/>
  <c r="RFK191" i="41"/>
  <c r="RFL191" i="41"/>
  <c r="RFM191" i="41"/>
  <c r="RFN191" i="41"/>
  <c r="RFO191" i="41"/>
  <c r="RFP191" i="41"/>
  <c r="RFQ191" i="41"/>
  <c r="RFR191" i="41"/>
  <c r="RFS191" i="41"/>
  <c r="RFT191" i="41"/>
  <c r="RFU191" i="41"/>
  <c r="RFV191" i="41"/>
  <c r="RFW191" i="41"/>
  <c r="RFX191" i="41"/>
  <c r="RFY191" i="41"/>
  <c r="RFZ191" i="41"/>
  <c r="RGA191" i="41"/>
  <c r="RGB191" i="41"/>
  <c r="RGC191" i="41"/>
  <c r="RGD191" i="41"/>
  <c r="RGE191" i="41"/>
  <c r="RGF191" i="41"/>
  <c r="RGG191" i="41"/>
  <c r="RGH191" i="41"/>
  <c r="RGI191" i="41"/>
  <c r="RGJ191" i="41"/>
  <c r="RGK191" i="41"/>
  <c r="RGL191" i="41"/>
  <c r="RGM191" i="41"/>
  <c r="RGN191" i="41"/>
  <c r="RGO191" i="41"/>
  <c r="RGP191" i="41"/>
  <c r="RGQ191" i="41"/>
  <c r="RGR191" i="41"/>
  <c r="RGS191" i="41"/>
  <c r="RGT191" i="41"/>
  <c r="RGU191" i="41"/>
  <c r="RGV191" i="41"/>
  <c r="RGW191" i="41"/>
  <c r="RGX191" i="41"/>
  <c r="RGY191" i="41"/>
  <c r="RGZ191" i="41"/>
  <c r="RHA191" i="41"/>
  <c r="RHB191" i="41"/>
  <c r="RHC191" i="41"/>
  <c r="RHD191" i="41"/>
  <c r="RHE191" i="41"/>
  <c r="RHF191" i="41"/>
  <c r="RHG191" i="41"/>
  <c r="RHH191" i="41"/>
  <c r="RHI191" i="41"/>
  <c r="RHJ191" i="41"/>
  <c r="RHK191" i="41"/>
  <c r="RHL191" i="41"/>
  <c r="RHM191" i="41"/>
  <c r="RHN191" i="41"/>
  <c r="RHO191" i="41"/>
  <c r="RHP191" i="41"/>
  <c r="RHQ191" i="41"/>
  <c r="RHR191" i="41"/>
  <c r="RHS191" i="41"/>
  <c r="RHT191" i="41"/>
  <c r="RHU191" i="41"/>
  <c r="RHV191" i="41"/>
  <c r="RHW191" i="41"/>
  <c r="RHX191" i="41"/>
  <c r="RHY191" i="41"/>
  <c r="RHZ191" i="41"/>
  <c r="RIA191" i="41"/>
  <c r="RIB191" i="41"/>
  <c r="RIC191" i="41"/>
  <c r="RID191" i="41"/>
  <c r="RIE191" i="41"/>
  <c r="RIF191" i="41"/>
  <c r="RIG191" i="41"/>
  <c r="RIH191" i="41"/>
  <c r="RII191" i="41"/>
  <c r="RIJ191" i="41"/>
  <c r="RIK191" i="41"/>
  <c r="RIL191" i="41"/>
  <c r="RIM191" i="41"/>
  <c r="RIN191" i="41"/>
  <c r="RIO191" i="41"/>
  <c r="RIP191" i="41"/>
  <c r="RIQ191" i="41"/>
  <c r="RIR191" i="41"/>
  <c r="RIS191" i="41"/>
  <c r="RIT191" i="41"/>
  <c r="RIU191" i="41"/>
  <c r="RIV191" i="41"/>
  <c r="RIW191" i="41"/>
  <c r="RIX191" i="41"/>
  <c r="RIY191" i="41"/>
  <c r="RIZ191" i="41"/>
  <c r="RJA191" i="41"/>
  <c r="RJB191" i="41"/>
  <c r="RJC191" i="41"/>
  <c r="RJD191" i="41"/>
  <c r="RJE191" i="41"/>
  <c r="RJF191" i="41"/>
  <c r="RJG191" i="41"/>
  <c r="RJH191" i="41"/>
  <c r="RJI191" i="41"/>
  <c r="RJJ191" i="41"/>
  <c r="RJK191" i="41"/>
  <c r="RJL191" i="41"/>
  <c r="RJM191" i="41"/>
  <c r="RJN191" i="41"/>
  <c r="RJO191" i="41"/>
  <c r="RJP191" i="41"/>
  <c r="RJQ191" i="41"/>
  <c r="RJR191" i="41"/>
  <c r="RJS191" i="41"/>
  <c r="RJT191" i="41"/>
  <c r="RJU191" i="41"/>
  <c r="RJV191" i="41"/>
  <c r="RJW191" i="41"/>
  <c r="RJX191" i="41"/>
  <c r="RJY191" i="41"/>
  <c r="RJZ191" i="41"/>
  <c r="RKA191" i="41"/>
  <c r="RKB191" i="41"/>
  <c r="RKC191" i="41"/>
  <c r="RKD191" i="41"/>
  <c r="RKE191" i="41"/>
  <c r="RKF191" i="41"/>
  <c r="RKG191" i="41"/>
  <c r="RKH191" i="41"/>
  <c r="RKI191" i="41"/>
  <c r="RKJ191" i="41"/>
  <c r="RKK191" i="41"/>
  <c r="RKL191" i="41"/>
  <c r="RKM191" i="41"/>
  <c r="RKN191" i="41"/>
  <c r="RKO191" i="41"/>
  <c r="RKP191" i="41"/>
  <c r="RKQ191" i="41"/>
  <c r="RKR191" i="41"/>
  <c r="RKS191" i="41"/>
  <c r="RKT191" i="41"/>
  <c r="RKU191" i="41"/>
  <c r="RKV191" i="41"/>
  <c r="RKW191" i="41"/>
  <c r="RKX191" i="41"/>
  <c r="RKY191" i="41"/>
  <c r="RKZ191" i="41"/>
  <c r="RLA191" i="41"/>
  <c r="RLB191" i="41"/>
  <c r="RLC191" i="41"/>
  <c r="RLD191" i="41"/>
  <c r="RLE191" i="41"/>
  <c r="RLF191" i="41"/>
  <c r="RLG191" i="41"/>
  <c r="RLH191" i="41"/>
  <c r="RLI191" i="41"/>
  <c r="RLJ191" i="41"/>
  <c r="RLK191" i="41"/>
  <c r="RLL191" i="41"/>
  <c r="RLM191" i="41"/>
  <c r="RLN191" i="41"/>
  <c r="RLO191" i="41"/>
  <c r="RLP191" i="41"/>
  <c r="RLQ191" i="41"/>
  <c r="RLR191" i="41"/>
  <c r="RLS191" i="41"/>
  <c r="RLT191" i="41"/>
  <c r="RLU191" i="41"/>
  <c r="RLV191" i="41"/>
  <c r="RLW191" i="41"/>
  <c r="RLX191" i="41"/>
  <c r="RLY191" i="41"/>
  <c r="RLZ191" i="41"/>
  <c r="RMA191" i="41"/>
  <c r="RMB191" i="41"/>
  <c r="RMC191" i="41"/>
  <c r="RMD191" i="41"/>
  <c r="RME191" i="41"/>
  <c r="RMF191" i="41"/>
  <c r="RMG191" i="41"/>
  <c r="RMH191" i="41"/>
  <c r="RMI191" i="41"/>
  <c r="RMJ191" i="41"/>
  <c r="RMK191" i="41"/>
  <c r="RML191" i="41"/>
  <c r="RMM191" i="41"/>
  <c r="RMN191" i="41"/>
  <c r="RMO191" i="41"/>
  <c r="RMP191" i="41"/>
  <c r="RMQ191" i="41"/>
  <c r="RMR191" i="41"/>
  <c r="RMS191" i="41"/>
  <c r="RMT191" i="41"/>
  <c r="RMU191" i="41"/>
  <c r="RMV191" i="41"/>
  <c r="RMW191" i="41"/>
  <c r="RMX191" i="41"/>
  <c r="RMY191" i="41"/>
  <c r="RMZ191" i="41"/>
  <c r="RNA191" i="41"/>
  <c r="RNB191" i="41"/>
  <c r="RNC191" i="41"/>
  <c r="RND191" i="41"/>
  <c r="RNE191" i="41"/>
  <c r="RNF191" i="41"/>
  <c r="RNG191" i="41"/>
  <c r="RNH191" i="41"/>
  <c r="RNI191" i="41"/>
  <c r="RNJ191" i="41"/>
  <c r="RNK191" i="41"/>
  <c r="RNL191" i="41"/>
  <c r="RNM191" i="41"/>
  <c r="RNN191" i="41"/>
  <c r="RNO191" i="41"/>
  <c r="RNP191" i="41"/>
  <c r="RNQ191" i="41"/>
  <c r="RNR191" i="41"/>
  <c r="RNS191" i="41"/>
  <c r="RNT191" i="41"/>
  <c r="RNU191" i="41"/>
  <c r="RNV191" i="41"/>
  <c r="RNW191" i="41"/>
  <c r="RNX191" i="41"/>
  <c r="RNY191" i="41"/>
  <c r="RNZ191" i="41"/>
  <c r="ROA191" i="41"/>
  <c r="ROB191" i="41"/>
  <c r="ROC191" i="41"/>
  <c r="ROD191" i="41"/>
  <c r="ROE191" i="41"/>
  <c r="ROF191" i="41"/>
  <c r="ROG191" i="41"/>
  <c r="ROH191" i="41"/>
  <c r="ROI191" i="41"/>
  <c r="ROJ191" i="41"/>
  <c r="ROK191" i="41"/>
  <c r="ROL191" i="41"/>
  <c r="ROM191" i="41"/>
  <c r="RON191" i="41"/>
  <c r="ROO191" i="41"/>
  <c r="ROP191" i="41"/>
  <c r="ROQ191" i="41"/>
  <c r="ROR191" i="41"/>
  <c r="ROS191" i="41"/>
  <c r="ROT191" i="41"/>
  <c r="ROU191" i="41"/>
  <c r="ROV191" i="41"/>
  <c r="ROW191" i="41"/>
  <c r="ROX191" i="41"/>
  <c r="ROY191" i="41"/>
  <c r="ROZ191" i="41"/>
  <c r="RPA191" i="41"/>
  <c r="RPB191" i="41"/>
  <c r="RPC191" i="41"/>
  <c r="RPD191" i="41"/>
  <c r="RPE191" i="41"/>
  <c r="RPF191" i="41"/>
  <c r="RPG191" i="41"/>
  <c r="RPH191" i="41"/>
  <c r="RPI191" i="41"/>
  <c r="RPJ191" i="41"/>
  <c r="RPK191" i="41"/>
  <c r="RPL191" i="41"/>
  <c r="RPM191" i="41"/>
  <c r="RPN191" i="41"/>
  <c r="RPO191" i="41"/>
  <c r="RPP191" i="41"/>
  <c r="RPQ191" i="41"/>
  <c r="RPR191" i="41"/>
  <c r="RPS191" i="41"/>
  <c r="RPT191" i="41"/>
  <c r="RPU191" i="41"/>
  <c r="RPV191" i="41"/>
  <c r="RPW191" i="41"/>
  <c r="RPX191" i="41"/>
  <c r="RPY191" i="41"/>
  <c r="RPZ191" i="41"/>
  <c r="RQA191" i="41"/>
  <c r="RQB191" i="41"/>
  <c r="RQC191" i="41"/>
  <c r="RQD191" i="41"/>
  <c r="RQE191" i="41"/>
  <c r="RQF191" i="41"/>
  <c r="RQG191" i="41"/>
  <c r="RQH191" i="41"/>
  <c r="RQI191" i="41"/>
  <c r="RQJ191" i="41"/>
  <c r="RQK191" i="41"/>
  <c r="RQL191" i="41"/>
  <c r="RQM191" i="41"/>
  <c r="RQN191" i="41"/>
  <c r="RQO191" i="41"/>
  <c r="RQP191" i="41"/>
  <c r="RQQ191" i="41"/>
  <c r="RQR191" i="41"/>
  <c r="RQS191" i="41"/>
  <c r="RQT191" i="41"/>
  <c r="RQU191" i="41"/>
  <c r="RQV191" i="41"/>
  <c r="RQW191" i="41"/>
  <c r="RQX191" i="41"/>
  <c r="RQY191" i="41"/>
  <c r="RQZ191" i="41"/>
  <c r="RRA191" i="41"/>
  <c r="RRB191" i="41"/>
  <c r="RRC191" i="41"/>
  <c r="RRD191" i="41"/>
  <c r="RRE191" i="41"/>
  <c r="RRF191" i="41"/>
  <c r="RRG191" i="41"/>
  <c r="RRH191" i="41"/>
  <c r="RRI191" i="41"/>
  <c r="RRJ191" i="41"/>
  <c r="RRK191" i="41"/>
  <c r="RRL191" i="41"/>
  <c r="RRM191" i="41"/>
  <c r="RRN191" i="41"/>
  <c r="RRO191" i="41"/>
  <c r="RRP191" i="41"/>
  <c r="RRQ191" i="41"/>
  <c r="RRR191" i="41"/>
  <c r="RRS191" i="41"/>
  <c r="RRT191" i="41"/>
  <c r="RRU191" i="41"/>
  <c r="RRV191" i="41"/>
  <c r="RRW191" i="41"/>
  <c r="RRX191" i="41"/>
  <c r="RRY191" i="41"/>
  <c r="RRZ191" i="41"/>
  <c r="RSA191" i="41"/>
  <c r="RSB191" i="41"/>
  <c r="RSC191" i="41"/>
  <c r="RSD191" i="41"/>
  <c r="RSE191" i="41"/>
  <c r="RSF191" i="41"/>
  <c r="RSG191" i="41"/>
  <c r="RSH191" i="41"/>
  <c r="RSI191" i="41"/>
  <c r="RSJ191" i="41"/>
  <c r="RSK191" i="41"/>
  <c r="RSL191" i="41"/>
  <c r="RSM191" i="41"/>
  <c r="RSN191" i="41"/>
  <c r="RSO191" i="41"/>
  <c r="RSP191" i="41"/>
  <c r="RSQ191" i="41"/>
  <c r="RSR191" i="41"/>
  <c r="RSS191" i="41"/>
  <c r="RST191" i="41"/>
  <c r="RSU191" i="41"/>
  <c r="RSV191" i="41"/>
  <c r="RSW191" i="41"/>
  <c r="RSX191" i="41"/>
  <c r="RSY191" i="41"/>
  <c r="RSZ191" i="41"/>
  <c r="RTA191" i="41"/>
  <c r="RTB191" i="41"/>
  <c r="RTC191" i="41"/>
  <c r="RTD191" i="41"/>
  <c r="RTE191" i="41"/>
  <c r="RTF191" i="41"/>
  <c r="RTG191" i="41"/>
  <c r="RTH191" i="41"/>
  <c r="RTI191" i="41"/>
  <c r="RTJ191" i="41"/>
  <c r="RTK191" i="41"/>
  <c r="RTL191" i="41"/>
  <c r="RTM191" i="41"/>
  <c r="RTN191" i="41"/>
  <c r="RTO191" i="41"/>
  <c r="RTP191" i="41"/>
  <c r="RTQ191" i="41"/>
  <c r="RTR191" i="41"/>
  <c r="RTS191" i="41"/>
  <c r="RTT191" i="41"/>
  <c r="RTU191" i="41"/>
  <c r="RTV191" i="41"/>
  <c r="RTW191" i="41"/>
  <c r="RTX191" i="41"/>
  <c r="RTY191" i="41"/>
  <c r="RTZ191" i="41"/>
  <c r="RUA191" i="41"/>
  <c r="RUB191" i="41"/>
  <c r="RUC191" i="41"/>
  <c r="RUD191" i="41"/>
  <c r="RUE191" i="41"/>
  <c r="RUF191" i="41"/>
  <c r="RUG191" i="41"/>
  <c r="RUH191" i="41"/>
  <c r="RUI191" i="41"/>
  <c r="RUJ191" i="41"/>
  <c r="RUK191" i="41"/>
  <c r="RUL191" i="41"/>
  <c r="RUM191" i="41"/>
  <c r="RUN191" i="41"/>
  <c r="RUO191" i="41"/>
  <c r="RUP191" i="41"/>
  <c r="RUQ191" i="41"/>
  <c r="RUR191" i="41"/>
  <c r="RUS191" i="41"/>
  <c r="RUT191" i="41"/>
  <c r="RUU191" i="41"/>
  <c r="RUV191" i="41"/>
  <c r="RUW191" i="41"/>
  <c r="RUX191" i="41"/>
  <c r="RUY191" i="41"/>
  <c r="RUZ191" i="41"/>
  <c r="RVA191" i="41"/>
  <c r="RVB191" i="41"/>
  <c r="RVC191" i="41"/>
  <c r="RVD191" i="41"/>
  <c r="RVE191" i="41"/>
  <c r="RVF191" i="41"/>
  <c r="RVG191" i="41"/>
  <c r="RVH191" i="41"/>
  <c r="RVI191" i="41"/>
  <c r="RVJ191" i="41"/>
  <c r="RVK191" i="41"/>
  <c r="RVL191" i="41"/>
  <c r="RVM191" i="41"/>
  <c r="RVN191" i="41"/>
  <c r="RVO191" i="41"/>
  <c r="RVP191" i="41"/>
  <c r="RVQ191" i="41"/>
  <c r="RVR191" i="41"/>
  <c r="RVS191" i="41"/>
  <c r="RVT191" i="41"/>
  <c r="RVU191" i="41"/>
  <c r="RVV191" i="41"/>
  <c r="RVW191" i="41"/>
  <c r="RVX191" i="41"/>
  <c r="RVY191" i="41"/>
  <c r="RVZ191" i="41"/>
  <c r="RWA191" i="41"/>
  <c r="RWB191" i="41"/>
  <c r="RWC191" i="41"/>
  <c r="RWD191" i="41"/>
  <c r="RWE191" i="41"/>
  <c r="RWF191" i="41"/>
  <c r="RWG191" i="41"/>
  <c r="RWH191" i="41"/>
  <c r="RWI191" i="41"/>
  <c r="RWJ191" i="41"/>
  <c r="RWK191" i="41"/>
  <c r="RWL191" i="41"/>
  <c r="RWM191" i="41"/>
  <c r="RWN191" i="41"/>
  <c r="RWO191" i="41"/>
  <c r="RWP191" i="41"/>
  <c r="RWQ191" i="41"/>
  <c r="RWR191" i="41"/>
  <c r="RWS191" i="41"/>
  <c r="RWT191" i="41"/>
  <c r="RWU191" i="41"/>
  <c r="RWV191" i="41"/>
  <c r="RWW191" i="41"/>
  <c r="RWX191" i="41"/>
  <c r="RWY191" i="41"/>
  <c r="RWZ191" i="41"/>
  <c r="RXA191" i="41"/>
  <c r="RXB191" i="41"/>
  <c r="RXC191" i="41"/>
  <c r="RXD191" i="41"/>
  <c r="RXE191" i="41"/>
  <c r="RXF191" i="41"/>
  <c r="RXG191" i="41"/>
  <c r="RXH191" i="41"/>
  <c r="RXI191" i="41"/>
  <c r="RXJ191" i="41"/>
  <c r="RXK191" i="41"/>
  <c r="RXL191" i="41"/>
  <c r="RXM191" i="41"/>
  <c r="RXN191" i="41"/>
  <c r="RXO191" i="41"/>
  <c r="RXP191" i="41"/>
  <c r="RXQ191" i="41"/>
  <c r="RXR191" i="41"/>
  <c r="RXS191" i="41"/>
  <c r="RXT191" i="41"/>
  <c r="RXU191" i="41"/>
  <c r="RXV191" i="41"/>
  <c r="RXW191" i="41"/>
  <c r="RXX191" i="41"/>
  <c r="RXY191" i="41"/>
  <c r="RXZ191" i="41"/>
  <c r="RYA191" i="41"/>
  <c r="RYB191" i="41"/>
  <c r="RYC191" i="41"/>
  <c r="RYD191" i="41"/>
  <c r="RYE191" i="41"/>
  <c r="RYF191" i="41"/>
  <c r="RYG191" i="41"/>
  <c r="RYH191" i="41"/>
  <c r="RYI191" i="41"/>
  <c r="RYJ191" i="41"/>
  <c r="RYK191" i="41"/>
  <c r="RYL191" i="41"/>
  <c r="RYM191" i="41"/>
  <c r="RYN191" i="41"/>
  <c r="RYO191" i="41"/>
  <c r="RYP191" i="41"/>
  <c r="RYQ191" i="41"/>
  <c r="RYR191" i="41"/>
  <c r="RYS191" i="41"/>
  <c r="RYT191" i="41"/>
  <c r="RYU191" i="41"/>
  <c r="RYV191" i="41"/>
  <c r="RYW191" i="41"/>
  <c r="RYX191" i="41"/>
  <c r="RYY191" i="41"/>
  <c r="RYZ191" i="41"/>
  <c r="RZA191" i="41"/>
  <c r="RZB191" i="41"/>
  <c r="RZC191" i="41"/>
  <c r="RZD191" i="41"/>
  <c r="RZE191" i="41"/>
  <c r="RZF191" i="41"/>
  <c r="RZG191" i="41"/>
  <c r="RZH191" i="41"/>
  <c r="RZI191" i="41"/>
  <c r="RZJ191" i="41"/>
  <c r="RZK191" i="41"/>
  <c r="RZL191" i="41"/>
  <c r="RZM191" i="41"/>
  <c r="RZN191" i="41"/>
  <c r="RZO191" i="41"/>
  <c r="RZP191" i="41"/>
  <c r="RZQ191" i="41"/>
  <c r="RZR191" i="41"/>
  <c r="RZS191" i="41"/>
  <c r="RZT191" i="41"/>
  <c r="RZU191" i="41"/>
  <c r="RZV191" i="41"/>
  <c r="RZW191" i="41"/>
  <c r="RZX191" i="41"/>
  <c r="RZY191" i="41"/>
  <c r="RZZ191" i="41"/>
  <c r="SAA191" i="41"/>
  <c r="SAB191" i="41"/>
  <c r="SAC191" i="41"/>
  <c r="SAD191" i="41"/>
  <c r="SAE191" i="41"/>
  <c r="SAF191" i="41"/>
  <c r="SAG191" i="41"/>
  <c r="SAH191" i="41"/>
  <c r="SAI191" i="41"/>
  <c r="SAJ191" i="41"/>
  <c r="SAK191" i="41"/>
  <c r="SAL191" i="41"/>
  <c r="SAM191" i="41"/>
  <c r="SAN191" i="41"/>
  <c r="SAO191" i="41"/>
  <c r="SAP191" i="41"/>
  <c r="SAQ191" i="41"/>
  <c r="SAR191" i="41"/>
  <c r="SAS191" i="41"/>
  <c r="SAT191" i="41"/>
  <c r="SAU191" i="41"/>
  <c r="SAV191" i="41"/>
  <c r="SAW191" i="41"/>
  <c r="SAX191" i="41"/>
  <c r="SAY191" i="41"/>
  <c r="SAZ191" i="41"/>
  <c r="SBA191" i="41"/>
  <c r="SBB191" i="41"/>
  <c r="SBC191" i="41"/>
  <c r="SBD191" i="41"/>
  <c r="SBE191" i="41"/>
  <c r="SBF191" i="41"/>
  <c r="SBG191" i="41"/>
  <c r="SBH191" i="41"/>
  <c r="SBI191" i="41"/>
  <c r="SBJ191" i="41"/>
  <c r="SBK191" i="41"/>
  <c r="SBL191" i="41"/>
  <c r="SBM191" i="41"/>
  <c r="SBN191" i="41"/>
  <c r="SBO191" i="41"/>
  <c r="SBP191" i="41"/>
  <c r="SBQ191" i="41"/>
  <c r="SBR191" i="41"/>
  <c r="SBS191" i="41"/>
  <c r="SBT191" i="41"/>
  <c r="SBU191" i="41"/>
  <c r="SBV191" i="41"/>
  <c r="SBW191" i="41"/>
  <c r="SBX191" i="41"/>
  <c r="SBY191" i="41"/>
  <c r="SBZ191" i="41"/>
  <c r="SCA191" i="41"/>
  <c r="SCB191" i="41"/>
  <c r="SCC191" i="41"/>
  <c r="SCD191" i="41"/>
  <c r="SCE191" i="41"/>
  <c r="SCF191" i="41"/>
  <c r="SCG191" i="41"/>
  <c r="SCH191" i="41"/>
  <c r="SCI191" i="41"/>
  <c r="SCJ191" i="41"/>
  <c r="SCK191" i="41"/>
  <c r="SCL191" i="41"/>
  <c r="SCM191" i="41"/>
  <c r="SCN191" i="41"/>
  <c r="SCO191" i="41"/>
  <c r="SCP191" i="41"/>
  <c r="SCQ191" i="41"/>
  <c r="SCR191" i="41"/>
  <c r="SCS191" i="41"/>
  <c r="SCT191" i="41"/>
  <c r="SCU191" i="41"/>
  <c r="SCV191" i="41"/>
  <c r="SCW191" i="41"/>
  <c r="SCX191" i="41"/>
  <c r="SCY191" i="41"/>
  <c r="SCZ191" i="41"/>
  <c r="SDA191" i="41"/>
  <c r="SDB191" i="41"/>
  <c r="SDC191" i="41"/>
  <c r="SDD191" i="41"/>
  <c r="SDE191" i="41"/>
  <c r="SDF191" i="41"/>
  <c r="SDG191" i="41"/>
  <c r="SDH191" i="41"/>
  <c r="SDI191" i="41"/>
  <c r="SDJ191" i="41"/>
  <c r="SDK191" i="41"/>
  <c r="SDL191" i="41"/>
  <c r="SDM191" i="41"/>
  <c r="SDN191" i="41"/>
  <c r="SDO191" i="41"/>
  <c r="SDP191" i="41"/>
  <c r="SDQ191" i="41"/>
  <c r="SDR191" i="41"/>
  <c r="SDS191" i="41"/>
  <c r="SDT191" i="41"/>
  <c r="SDU191" i="41"/>
  <c r="SDV191" i="41"/>
  <c r="SDW191" i="41"/>
  <c r="SDX191" i="41"/>
  <c r="SDY191" i="41"/>
  <c r="SDZ191" i="41"/>
  <c r="SEA191" i="41"/>
  <c r="SEB191" i="41"/>
  <c r="SEC191" i="41"/>
  <c r="SED191" i="41"/>
  <c r="SEE191" i="41"/>
  <c r="SEF191" i="41"/>
  <c r="SEG191" i="41"/>
  <c r="SEH191" i="41"/>
  <c r="SEI191" i="41"/>
  <c r="SEJ191" i="41"/>
  <c r="SEK191" i="41"/>
  <c r="SEL191" i="41"/>
  <c r="SEM191" i="41"/>
  <c r="SEN191" i="41"/>
  <c r="SEO191" i="41"/>
  <c r="SEP191" i="41"/>
  <c r="SEQ191" i="41"/>
  <c r="SER191" i="41"/>
  <c r="SES191" i="41"/>
  <c r="SET191" i="41"/>
  <c r="SEU191" i="41"/>
  <c r="SEV191" i="41"/>
  <c r="SEW191" i="41"/>
  <c r="SEX191" i="41"/>
  <c r="SEY191" i="41"/>
  <c r="SEZ191" i="41"/>
  <c r="SFA191" i="41"/>
  <c r="SFB191" i="41"/>
  <c r="SFC191" i="41"/>
  <c r="SFD191" i="41"/>
  <c r="SFE191" i="41"/>
  <c r="SFF191" i="41"/>
  <c r="SFG191" i="41"/>
  <c r="SFH191" i="41"/>
  <c r="SFI191" i="41"/>
  <c r="SFJ191" i="41"/>
  <c r="SFK191" i="41"/>
  <c r="SFL191" i="41"/>
  <c r="SFM191" i="41"/>
  <c r="SFN191" i="41"/>
  <c r="SFO191" i="41"/>
  <c r="SFP191" i="41"/>
  <c r="SFQ191" i="41"/>
  <c r="SFR191" i="41"/>
  <c r="SFS191" i="41"/>
  <c r="SFT191" i="41"/>
  <c r="SFU191" i="41"/>
  <c r="SFV191" i="41"/>
  <c r="SFW191" i="41"/>
  <c r="SFX191" i="41"/>
  <c r="SFY191" i="41"/>
  <c r="SFZ191" i="41"/>
  <c r="SGA191" i="41"/>
  <c r="SGB191" i="41"/>
  <c r="SGC191" i="41"/>
  <c r="SGD191" i="41"/>
  <c r="SGE191" i="41"/>
  <c r="SGF191" i="41"/>
  <c r="SGG191" i="41"/>
  <c r="SGH191" i="41"/>
  <c r="SGI191" i="41"/>
  <c r="SGJ191" i="41"/>
  <c r="SGK191" i="41"/>
  <c r="SGL191" i="41"/>
  <c r="SGM191" i="41"/>
  <c r="SGN191" i="41"/>
  <c r="SGO191" i="41"/>
  <c r="SGP191" i="41"/>
  <c r="SGQ191" i="41"/>
  <c r="SGR191" i="41"/>
  <c r="SGS191" i="41"/>
  <c r="SGT191" i="41"/>
  <c r="SGU191" i="41"/>
  <c r="SGV191" i="41"/>
  <c r="SGW191" i="41"/>
  <c r="SGX191" i="41"/>
  <c r="SGY191" i="41"/>
  <c r="SGZ191" i="41"/>
  <c r="SHA191" i="41"/>
  <c r="SHB191" i="41"/>
  <c r="SHC191" i="41"/>
  <c r="SHD191" i="41"/>
  <c r="SHE191" i="41"/>
  <c r="SHF191" i="41"/>
  <c r="SHG191" i="41"/>
  <c r="SHH191" i="41"/>
  <c r="SHI191" i="41"/>
  <c r="SHJ191" i="41"/>
  <c r="SHK191" i="41"/>
  <c r="SHL191" i="41"/>
  <c r="SHM191" i="41"/>
  <c r="SHN191" i="41"/>
  <c r="SHO191" i="41"/>
  <c r="SHP191" i="41"/>
  <c r="SHQ191" i="41"/>
  <c r="SHR191" i="41"/>
  <c r="SHS191" i="41"/>
  <c r="SHT191" i="41"/>
  <c r="SHU191" i="41"/>
  <c r="SHV191" i="41"/>
  <c r="SHW191" i="41"/>
  <c r="SHX191" i="41"/>
  <c r="SHY191" i="41"/>
  <c r="SHZ191" i="41"/>
  <c r="SIA191" i="41"/>
  <c r="SIB191" i="41"/>
  <c r="SIC191" i="41"/>
  <c r="SID191" i="41"/>
  <c r="SIE191" i="41"/>
  <c r="SIF191" i="41"/>
  <c r="SIG191" i="41"/>
  <c r="SIH191" i="41"/>
  <c r="SII191" i="41"/>
  <c r="SIJ191" i="41"/>
  <c r="SIK191" i="41"/>
  <c r="SIL191" i="41"/>
  <c r="SIM191" i="41"/>
  <c r="SIN191" i="41"/>
  <c r="SIO191" i="41"/>
  <c r="SIP191" i="41"/>
  <c r="SIQ191" i="41"/>
  <c r="SIR191" i="41"/>
  <c r="SIS191" i="41"/>
  <c r="SIT191" i="41"/>
  <c r="SIU191" i="41"/>
  <c r="SIV191" i="41"/>
  <c r="SIW191" i="41"/>
  <c r="SIX191" i="41"/>
  <c r="SIY191" i="41"/>
  <c r="SIZ191" i="41"/>
  <c r="SJA191" i="41"/>
  <c r="SJB191" i="41"/>
  <c r="SJC191" i="41"/>
  <c r="SJD191" i="41"/>
  <c r="SJE191" i="41"/>
  <c r="SJF191" i="41"/>
  <c r="SJG191" i="41"/>
  <c r="SJH191" i="41"/>
  <c r="SJI191" i="41"/>
  <c r="SJJ191" i="41"/>
  <c r="SJK191" i="41"/>
  <c r="SJL191" i="41"/>
  <c r="SJM191" i="41"/>
  <c r="SJN191" i="41"/>
  <c r="SJO191" i="41"/>
  <c r="SJP191" i="41"/>
  <c r="SJQ191" i="41"/>
  <c r="SJR191" i="41"/>
  <c r="SJS191" i="41"/>
  <c r="SJT191" i="41"/>
  <c r="SJU191" i="41"/>
  <c r="SJV191" i="41"/>
  <c r="SJW191" i="41"/>
  <c r="SJX191" i="41"/>
  <c r="SJY191" i="41"/>
  <c r="SJZ191" i="41"/>
  <c r="SKA191" i="41"/>
  <c r="SKB191" i="41"/>
  <c r="SKC191" i="41"/>
  <c r="SKD191" i="41"/>
  <c r="SKE191" i="41"/>
  <c r="SKF191" i="41"/>
  <c r="SKG191" i="41"/>
  <c r="SKH191" i="41"/>
  <c r="SKI191" i="41"/>
  <c r="SKJ191" i="41"/>
  <c r="SKK191" i="41"/>
  <c r="SKL191" i="41"/>
  <c r="SKM191" i="41"/>
  <c r="SKN191" i="41"/>
  <c r="SKO191" i="41"/>
  <c r="SKP191" i="41"/>
  <c r="SKQ191" i="41"/>
  <c r="SKR191" i="41"/>
  <c r="SKS191" i="41"/>
  <c r="SKT191" i="41"/>
  <c r="SKU191" i="41"/>
  <c r="SKV191" i="41"/>
  <c r="SKW191" i="41"/>
  <c r="SKX191" i="41"/>
  <c r="SKY191" i="41"/>
  <c r="SKZ191" i="41"/>
  <c r="SLA191" i="41"/>
  <c r="SLB191" i="41"/>
  <c r="SLC191" i="41"/>
  <c r="SLD191" i="41"/>
  <c r="SLE191" i="41"/>
  <c r="SLF191" i="41"/>
  <c r="SLG191" i="41"/>
  <c r="SLH191" i="41"/>
  <c r="SLI191" i="41"/>
  <c r="SLJ191" i="41"/>
  <c r="SLK191" i="41"/>
  <c r="SLL191" i="41"/>
  <c r="SLM191" i="41"/>
  <c r="SLN191" i="41"/>
  <c r="SLO191" i="41"/>
  <c r="SLP191" i="41"/>
  <c r="SLQ191" i="41"/>
  <c r="SLR191" i="41"/>
  <c r="SLS191" i="41"/>
  <c r="SLT191" i="41"/>
  <c r="SLU191" i="41"/>
  <c r="SLV191" i="41"/>
  <c r="SLW191" i="41"/>
  <c r="SLX191" i="41"/>
  <c r="SLY191" i="41"/>
  <c r="SLZ191" i="41"/>
  <c r="SMA191" i="41"/>
  <c r="SMB191" i="41"/>
  <c r="SMC191" i="41"/>
  <c r="SMD191" i="41"/>
  <c r="SME191" i="41"/>
  <c r="SMF191" i="41"/>
  <c r="SMG191" i="41"/>
  <c r="SMH191" i="41"/>
  <c r="SMI191" i="41"/>
  <c r="SMJ191" i="41"/>
  <c r="SMK191" i="41"/>
  <c r="SML191" i="41"/>
  <c r="SMM191" i="41"/>
  <c r="SMN191" i="41"/>
  <c r="SMO191" i="41"/>
  <c r="SMP191" i="41"/>
  <c r="SMQ191" i="41"/>
  <c r="SMR191" i="41"/>
  <c r="SMS191" i="41"/>
  <c r="SMT191" i="41"/>
  <c r="SMU191" i="41"/>
  <c r="SMV191" i="41"/>
  <c r="SMW191" i="41"/>
  <c r="SMX191" i="41"/>
  <c r="SMY191" i="41"/>
  <c r="SMZ191" i="41"/>
  <c r="SNA191" i="41"/>
  <c r="SNB191" i="41"/>
  <c r="SNC191" i="41"/>
  <c r="SND191" i="41"/>
  <c r="SNE191" i="41"/>
  <c r="SNF191" i="41"/>
  <c r="SNG191" i="41"/>
  <c r="SNH191" i="41"/>
  <c r="SNI191" i="41"/>
  <c r="SNJ191" i="41"/>
  <c r="SNK191" i="41"/>
  <c r="SNL191" i="41"/>
  <c r="SNM191" i="41"/>
  <c r="SNN191" i="41"/>
  <c r="SNO191" i="41"/>
  <c r="SNP191" i="41"/>
  <c r="SNQ191" i="41"/>
  <c r="SNR191" i="41"/>
  <c r="SNS191" i="41"/>
  <c r="SNT191" i="41"/>
  <c r="SNU191" i="41"/>
  <c r="SNV191" i="41"/>
  <c r="SNW191" i="41"/>
  <c r="SNX191" i="41"/>
  <c r="SNY191" i="41"/>
  <c r="SNZ191" i="41"/>
  <c r="SOA191" i="41"/>
  <c r="SOB191" i="41"/>
  <c r="SOC191" i="41"/>
  <c r="SOD191" i="41"/>
  <c r="SOE191" i="41"/>
  <c r="SOF191" i="41"/>
  <c r="SOG191" i="41"/>
  <c r="SOH191" i="41"/>
  <c r="SOI191" i="41"/>
  <c r="SOJ191" i="41"/>
  <c r="SOK191" i="41"/>
  <c r="SOL191" i="41"/>
  <c r="SOM191" i="41"/>
  <c r="SON191" i="41"/>
  <c r="SOO191" i="41"/>
  <c r="SOP191" i="41"/>
  <c r="SOQ191" i="41"/>
  <c r="SOR191" i="41"/>
  <c r="SOS191" i="41"/>
  <c r="SOT191" i="41"/>
  <c r="SOU191" i="41"/>
  <c r="SOV191" i="41"/>
  <c r="SOW191" i="41"/>
  <c r="SOX191" i="41"/>
  <c r="SOY191" i="41"/>
  <c r="SOZ191" i="41"/>
  <c r="SPA191" i="41"/>
  <c r="SPB191" i="41"/>
  <c r="SPC191" i="41"/>
  <c r="SPD191" i="41"/>
  <c r="SPE191" i="41"/>
  <c r="SPF191" i="41"/>
  <c r="SPG191" i="41"/>
  <c r="SPH191" i="41"/>
  <c r="SPI191" i="41"/>
  <c r="SPJ191" i="41"/>
  <c r="SPK191" i="41"/>
  <c r="SPL191" i="41"/>
  <c r="SPM191" i="41"/>
  <c r="SPN191" i="41"/>
  <c r="SPO191" i="41"/>
  <c r="SPP191" i="41"/>
  <c r="SPQ191" i="41"/>
  <c r="SPR191" i="41"/>
  <c r="SPS191" i="41"/>
  <c r="SPT191" i="41"/>
  <c r="SPU191" i="41"/>
  <c r="SPV191" i="41"/>
  <c r="SPW191" i="41"/>
  <c r="SPX191" i="41"/>
  <c r="SPY191" i="41"/>
  <c r="SPZ191" i="41"/>
  <c r="SQA191" i="41"/>
  <c r="SQB191" i="41"/>
  <c r="SQC191" i="41"/>
  <c r="SQD191" i="41"/>
  <c r="SQE191" i="41"/>
  <c r="SQF191" i="41"/>
  <c r="SQG191" i="41"/>
  <c r="SQH191" i="41"/>
  <c r="SQI191" i="41"/>
  <c r="SQJ191" i="41"/>
  <c r="SQK191" i="41"/>
  <c r="SQL191" i="41"/>
  <c r="SQM191" i="41"/>
  <c r="SQN191" i="41"/>
  <c r="SQO191" i="41"/>
  <c r="SQP191" i="41"/>
  <c r="SQQ191" i="41"/>
  <c r="SQR191" i="41"/>
  <c r="SQS191" i="41"/>
  <c r="SQT191" i="41"/>
  <c r="SQU191" i="41"/>
  <c r="SQV191" i="41"/>
  <c r="SQW191" i="41"/>
  <c r="SQX191" i="41"/>
  <c r="SQY191" i="41"/>
  <c r="SQZ191" i="41"/>
  <c r="SRA191" i="41"/>
  <c r="SRB191" i="41"/>
  <c r="SRC191" i="41"/>
  <c r="SRD191" i="41"/>
  <c r="SRE191" i="41"/>
  <c r="SRF191" i="41"/>
  <c r="SRG191" i="41"/>
  <c r="SRH191" i="41"/>
  <c r="SRI191" i="41"/>
  <c r="SRJ191" i="41"/>
  <c r="SRK191" i="41"/>
  <c r="SRL191" i="41"/>
  <c r="SRM191" i="41"/>
  <c r="SRN191" i="41"/>
  <c r="SRO191" i="41"/>
  <c r="SRP191" i="41"/>
  <c r="SRQ191" i="41"/>
  <c r="SRR191" i="41"/>
  <c r="SRS191" i="41"/>
  <c r="SRT191" i="41"/>
  <c r="SRU191" i="41"/>
  <c r="SRV191" i="41"/>
  <c r="SRW191" i="41"/>
  <c r="SRX191" i="41"/>
  <c r="SRY191" i="41"/>
  <c r="SRZ191" i="41"/>
  <c r="SSA191" i="41"/>
  <c r="SSB191" i="41"/>
  <c r="SSC191" i="41"/>
  <c r="SSD191" i="41"/>
  <c r="SSE191" i="41"/>
  <c r="SSF191" i="41"/>
  <c r="SSG191" i="41"/>
  <c r="SSH191" i="41"/>
  <c r="SSI191" i="41"/>
  <c r="SSJ191" i="41"/>
  <c r="SSK191" i="41"/>
  <c r="SSL191" i="41"/>
  <c r="SSM191" i="41"/>
  <c r="SSN191" i="41"/>
  <c r="SSO191" i="41"/>
  <c r="SSP191" i="41"/>
  <c r="SSQ191" i="41"/>
  <c r="SSR191" i="41"/>
  <c r="SSS191" i="41"/>
  <c r="SST191" i="41"/>
  <c r="SSU191" i="41"/>
  <c r="SSV191" i="41"/>
  <c r="SSW191" i="41"/>
  <c r="SSX191" i="41"/>
  <c r="SSY191" i="41"/>
  <c r="SSZ191" i="41"/>
  <c r="STA191" i="41"/>
  <c r="STB191" i="41"/>
  <c r="STC191" i="41"/>
  <c r="STD191" i="41"/>
  <c r="STE191" i="41"/>
  <c r="STF191" i="41"/>
  <c r="STG191" i="41"/>
  <c r="STH191" i="41"/>
  <c r="STI191" i="41"/>
  <c r="STJ191" i="41"/>
  <c r="STK191" i="41"/>
  <c r="STL191" i="41"/>
  <c r="STM191" i="41"/>
  <c r="STN191" i="41"/>
  <c r="STO191" i="41"/>
  <c r="STP191" i="41"/>
  <c r="STQ191" i="41"/>
  <c r="STR191" i="41"/>
  <c r="STS191" i="41"/>
  <c r="STT191" i="41"/>
  <c r="STU191" i="41"/>
  <c r="STV191" i="41"/>
  <c r="STW191" i="41"/>
  <c r="STX191" i="41"/>
  <c r="STY191" i="41"/>
  <c r="STZ191" i="41"/>
  <c r="SUA191" i="41"/>
  <c r="SUB191" i="41"/>
  <c r="SUC191" i="41"/>
  <c r="SUD191" i="41"/>
  <c r="SUE191" i="41"/>
  <c r="SUF191" i="41"/>
  <c r="SUG191" i="41"/>
  <c r="SUH191" i="41"/>
  <c r="SUI191" i="41"/>
  <c r="SUJ191" i="41"/>
  <c r="SUK191" i="41"/>
  <c r="SUL191" i="41"/>
  <c r="SUM191" i="41"/>
  <c r="SUN191" i="41"/>
  <c r="SUO191" i="41"/>
  <c r="SUP191" i="41"/>
  <c r="SUQ191" i="41"/>
  <c r="SUR191" i="41"/>
  <c r="SUS191" i="41"/>
  <c r="SUT191" i="41"/>
  <c r="SUU191" i="41"/>
  <c r="SUV191" i="41"/>
  <c r="SUW191" i="41"/>
  <c r="SUX191" i="41"/>
  <c r="SUY191" i="41"/>
  <c r="SUZ191" i="41"/>
  <c r="SVA191" i="41"/>
  <c r="SVB191" i="41"/>
  <c r="SVC191" i="41"/>
  <c r="SVD191" i="41"/>
  <c r="SVE191" i="41"/>
  <c r="SVF191" i="41"/>
  <c r="SVG191" i="41"/>
  <c r="SVH191" i="41"/>
  <c r="SVI191" i="41"/>
  <c r="SVJ191" i="41"/>
  <c r="SVK191" i="41"/>
  <c r="SVL191" i="41"/>
  <c r="SVM191" i="41"/>
  <c r="SVN191" i="41"/>
  <c r="SVO191" i="41"/>
  <c r="SVP191" i="41"/>
  <c r="SVQ191" i="41"/>
  <c r="SVR191" i="41"/>
  <c r="SVS191" i="41"/>
  <c r="SVT191" i="41"/>
  <c r="SVU191" i="41"/>
  <c r="SVV191" i="41"/>
  <c r="SVW191" i="41"/>
  <c r="SVX191" i="41"/>
  <c r="SVY191" i="41"/>
  <c r="SVZ191" i="41"/>
  <c r="SWA191" i="41"/>
  <c r="SWB191" i="41"/>
  <c r="SWC191" i="41"/>
  <c r="SWD191" i="41"/>
  <c r="SWE191" i="41"/>
  <c r="SWF191" i="41"/>
  <c r="SWG191" i="41"/>
  <c r="SWH191" i="41"/>
  <c r="SWI191" i="41"/>
  <c r="SWJ191" i="41"/>
  <c r="SWK191" i="41"/>
  <c r="SWL191" i="41"/>
  <c r="SWM191" i="41"/>
  <c r="SWN191" i="41"/>
  <c r="SWO191" i="41"/>
  <c r="SWP191" i="41"/>
  <c r="SWQ191" i="41"/>
  <c r="SWR191" i="41"/>
  <c r="SWS191" i="41"/>
  <c r="SWT191" i="41"/>
  <c r="SWU191" i="41"/>
  <c r="SWV191" i="41"/>
  <c r="SWW191" i="41"/>
  <c r="SWX191" i="41"/>
  <c r="SWY191" i="41"/>
  <c r="SWZ191" i="41"/>
  <c r="SXA191" i="41"/>
  <c r="SXB191" i="41"/>
  <c r="SXC191" i="41"/>
  <c r="SXD191" i="41"/>
  <c r="SXE191" i="41"/>
  <c r="SXF191" i="41"/>
  <c r="SXG191" i="41"/>
  <c r="SXH191" i="41"/>
  <c r="SXI191" i="41"/>
  <c r="SXJ191" i="41"/>
  <c r="SXK191" i="41"/>
  <c r="SXL191" i="41"/>
  <c r="SXM191" i="41"/>
  <c r="SXN191" i="41"/>
  <c r="SXO191" i="41"/>
  <c r="SXP191" i="41"/>
  <c r="SXQ191" i="41"/>
  <c r="SXR191" i="41"/>
  <c r="SXS191" i="41"/>
  <c r="SXT191" i="41"/>
  <c r="SXU191" i="41"/>
  <c r="SXV191" i="41"/>
  <c r="SXW191" i="41"/>
  <c r="SXX191" i="41"/>
  <c r="SXY191" i="41"/>
  <c r="SXZ191" i="41"/>
  <c r="SYA191" i="41"/>
  <c r="SYB191" i="41"/>
  <c r="SYC191" i="41"/>
  <c r="SYD191" i="41"/>
  <c r="SYE191" i="41"/>
  <c r="SYF191" i="41"/>
  <c r="SYG191" i="41"/>
  <c r="SYH191" i="41"/>
  <c r="SYI191" i="41"/>
  <c r="SYJ191" i="41"/>
  <c r="SYK191" i="41"/>
  <c r="SYL191" i="41"/>
  <c r="SYM191" i="41"/>
  <c r="SYN191" i="41"/>
  <c r="SYO191" i="41"/>
  <c r="SYP191" i="41"/>
  <c r="SYQ191" i="41"/>
  <c r="SYR191" i="41"/>
  <c r="SYS191" i="41"/>
  <c r="SYT191" i="41"/>
  <c r="SYU191" i="41"/>
  <c r="SYV191" i="41"/>
  <c r="SYW191" i="41"/>
  <c r="SYX191" i="41"/>
  <c r="SYY191" i="41"/>
  <c r="SYZ191" i="41"/>
  <c r="SZA191" i="41"/>
  <c r="SZB191" i="41"/>
  <c r="SZC191" i="41"/>
  <c r="SZD191" i="41"/>
  <c r="SZE191" i="41"/>
  <c r="SZF191" i="41"/>
  <c r="SZG191" i="41"/>
  <c r="SZH191" i="41"/>
  <c r="SZI191" i="41"/>
  <c r="SZJ191" i="41"/>
  <c r="SZK191" i="41"/>
  <c r="SZL191" i="41"/>
  <c r="SZM191" i="41"/>
  <c r="SZN191" i="41"/>
  <c r="SZO191" i="41"/>
  <c r="SZP191" i="41"/>
  <c r="SZQ191" i="41"/>
  <c r="SZR191" i="41"/>
  <c r="SZS191" i="41"/>
  <c r="SZT191" i="41"/>
  <c r="SZU191" i="41"/>
  <c r="SZV191" i="41"/>
  <c r="SZW191" i="41"/>
  <c r="SZX191" i="41"/>
  <c r="SZY191" i="41"/>
  <c r="SZZ191" i="41"/>
  <c r="TAA191" i="41"/>
  <c r="TAB191" i="41"/>
  <c r="TAC191" i="41"/>
  <c r="TAD191" i="41"/>
  <c r="TAE191" i="41"/>
  <c r="TAF191" i="41"/>
  <c r="TAG191" i="41"/>
  <c r="TAH191" i="41"/>
  <c r="TAI191" i="41"/>
  <c r="TAJ191" i="41"/>
  <c r="TAK191" i="41"/>
  <c r="TAL191" i="41"/>
  <c r="TAM191" i="41"/>
  <c r="TAN191" i="41"/>
  <c r="TAO191" i="41"/>
  <c r="TAP191" i="41"/>
  <c r="TAQ191" i="41"/>
  <c r="TAR191" i="41"/>
  <c r="TAS191" i="41"/>
  <c r="TAT191" i="41"/>
  <c r="TAU191" i="41"/>
  <c r="TAV191" i="41"/>
  <c r="TAW191" i="41"/>
  <c r="TAX191" i="41"/>
  <c r="TAY191" i="41"/>
  <c r="TAZ191" i="41"/>
  <c r="TBA191" i="41"/>
  <c r="TBB191" i="41"/>
  <c r="TBC191" i="41"/>
  <c r="TBD191" i="41"/>
  <c r="TBE191" i="41"/>
  <c r="TBF191" i="41"/>
  <c r="TBG191" i="41"/>
  <c r="TBH191" i="41"/>
  <c r="TBI191" i="41"/>
  <c r="TBJ191" i="41"/>
  <c r="TBK191" i="41"/>
  <c r="TBL191" i="41"/>
  <c r="TBM191" i="41"/>
  <c r="TBN191" i="41"/>
  <c r="TBO191" i="41"/>
  <c r="TBP191" i="41"/>
  <c r="TBQ191" i="41"/>
  <c r="TBR191" i="41"/>
  <c r="TBS191" i="41"/>
  <c r="TBT191" i="41"/>
  <c r="TBU191" i="41"/>
  <c r="TBV191" i="41"/>
  <c r="TBW191" i="41"/>
  <c r="TBX191" i="41"/>
  <c r="TBY191" i="41"/>
  <c r="TBZ191" i="41"/>
  <c r="TCA191" i="41"/>
  <c r="TCB191" i="41"/>
  <c r="TCC191" i="41"/>
  <c r="TCD191" i="41"/>
  <c r="TCE191" i="41"/>
  <c r="TCF191" i="41"/>
  <c r="TCG191" i="41"/>
  <c r="TCH191" i="41"/>
  <c r="TCI191" i="41"/>
  <c r="TCJ191" i="41"/>
  <c r="TCK191" i="41"/>
  <c r="TCL191" i="41"/>
  <c r="TCM191" i="41"/>
  <c r="TCN191" i="41"/>
  <c r="TCO191" i="41"/>
  <c r="TCP191" i="41"/>
  <c r="TCQ191" i="41"/>
  <c r="TCR191" i="41"/>
  <c r="TCS191" i="41"/>
  <c r="TCT191" i="41"/>
  <c r="TCU191" i="41"/>
  <c r="TCV191" i="41"/>
  <c r="TCW191" i="41"/>
  <c r="TCX191" i="41"/>
  <c r="TCY191" i="41"/>
  <c r="TCZ191" i="41"/>
  <c r="TDA191" i="41"/>
  <c r="TDB191" i="41"/>
  <c r="TDC191" i="41"/>
  <c r="TDD191" i="41"/>
  <c r="TDE191" i="41"/>
  <c r="TDF191" i="41"/>
  <c r="TDG191" i="41"/>
  <c r="TDH191" i="41"/>
  <c r="TDI191" i="41"/>
  <c r="TDJ191" i="41"/>
  <c r="TDK191" i="41"/>
  <c r="TDL191" i="41"/>
  <c r="TDM191" i="41"/>
  <c r="TDN191" i="41"/>
  <c r="TDO191" i="41"/>
  <c r="TDP191" i="41"/>
  <c r="TDQ191" i="41"/>
  <c r="TDR191" i="41"/>
  <c r="TDS191" i="41"/>
  <c r="TDT191" i="41"/>
  <c r="TDU191" i="41"/>
  <c r="TDV191" i="41"/>
  <c r="TDW191" i="41"/>
  <c r="TDX191" i="41"/>
  <c r="TDY191" i="41"/>
  <c r="TDZ191" i="41"/>
  <c r="TEA191" i="41"/>
  <c r="TEB191" i="41"/>
  <c r="TEC191" i="41"/>
  <c r="TED191" i="41"/>
  <c r="TEE191" i="41"/>
  <c r="TEF191" i="41"/>
  <c r="TEG191" i="41"/>
  <c r="TEH191" i="41"/>
  <c r="TEI191" i="41"/>
  <c r="TEJ191" i="41"/>
  <c r="TEK191" i="41"/>
  <c r="TEL191" i="41"/>
  <c r="TEM191" i="41"/>
  <c r="TEN191" i="41"/>
  <c r="TEO191" i="41"/>
  <c r="TEP191" i="41"/>
  <c r="TEQ191" i="41"/>
  <c r="TER191" i="41"/>
  <c r="TES191" i="41"/>
  <c r="TET191" i="41"/>
  <c r="TEU191" i="41"/>
  <c r="TEV191" i="41"/>
  <c r="TEW191" i="41"/>
  <c r="TEX191" i="41"/>
  <c r="TEY191" i="41"/>
  <c r="TEZ191" i="41"/>
  <c r="TFA191" i="41"/>
  <c r="TFB191" i="41"/>
  <c r="TFC191" i="41"/>
  <c r="TFD191" i="41"/>
  <c r="TFE191" i="41"/>
  <c r="TFF191" i="41"/>
  <c r="TFG191" i="41"/>
  <c r="TFH191" i="41"/>
  <c r="TFI191" i="41"/>
  <c r="TFJ191" i="41"/>
  <c r="TFK191" i="41"/>
  <c r="TFL191" i="41"/>
  <c r="TFM191" i="41"/>
  <c r="TFN191" i="41"/>
  <c r="TFO191" i="41"/>
  <c r="TFP191" i="41"/>
  <c r="TFQ191" i="41"/>
  <c r="TFR191" i="41"/>
  <c r="TFS191" i="41"/>
  <c r="TFT191" i="41"/>
  <c r="TFU191" i="41"/>
  <c r="TFV191" i="41"/>
  <c r="TFW191" i="41"/>
  <c r="TFX191" i="41"/>
  <c r="TFY191" i="41"/>
  <c r="TFZ191" i="41"/>
  <c r="TGA191" i="41"/>
  <c r="TGB191" i="41"/>
  <c r="TGC191" i="41"/>
  <c r="TGD191" i="41"/>
  <c r="TGE191" i="41"/>
  <c r="TGF191" i="41"/>
  <c r="TGG191" i="41"/>
  <c r="TGH191" i="41"/>
  <c r="TGI191" i="41"/>
  <c r="TGJ191" i="41"/>
  <c r="TGK191" i="41"/>
  <c r="TGL191" i="41"/>
  <c r="TGM191" i="41"/>
  <c r="TGN191" i="41"/>
  <c r="TGO191" i="41"/>
  <c r="TGP191" i="41"/>
  <c r="TGQ191" i="41"/>
  <c r="TGR191" i="41"/>
  <c r="TGS191" i="41"/>
  <c r="TGT191" i="41"/>
  <c r="TGU191" i="41"/>
  <c r="TGV191" i="41"/>
  <c r="TGW191" i="41"/>
  <c r="TGX191" i="41"/>
  <c r="TGY191" i="41"/>
  <c r="TGZ191" i="41"/>
  <c r="THA191" i="41"/>
  <c r="THB191" i="41"/>
  <c r="THC191" i="41"/>
  <c r="THD191" i="41"/>
  <c r="THE191" i="41"/>
  <c r="THF191" i="41"/>
  <c r="THG191" i="41"/>
  <c r="THH191" i="41"/>
  <c r="THI191" i="41"/>
  <c r="THJ191" i="41"/>
  <c r="THK191" i="41"/>
  <c r="THL191" i="41"/>
  <c r="THM191" i="41"/>
  <c r="THN191" i="41"/>
  <c r="THO191" i="41"/>
  <c r="THP191" i="41"/>
  <c r="THQ191" i="41"/>
  <c r="THR191" i="41"/>
  <c r="THS191" i="41"/>
  <c r="THT191" i="41"/>
  <c r="THU191" i="41"/>
  <c r="THV191" i="41"/>
  <c r="THW191" i="41"/>
  <c r="THX191" i="41"/>
  <c r="THY191" i="41"/>
  <c r="THZ191" i="41"/>
  <c r="TIA191" i="41"/>
  <c r="TIB191" i="41"/>
  <c r="TIC191" i="41"/>
  <c r="TID191" i="41"/>
  <c r="TIE191" i="41"/>
  <c r="TIF191" i="41"/>
  <c r="TIG191" i="41"/>
  <c r="TIH191" i="41"/>
  <c r="TII191" i="41"/>
  <c r="TIJ191" i="41"/>
  <c r="TIK191" i="41"/>
  <c r="TIL191" i="41"/>
  <c r="TIM191" i="41"/>
  <c r="TIN191" i="41"/>
  <c r="TIO191" i="41"/>
  <c r="TIP191" i="41"/>
  <c r="TIQ191" i="41"/>
  <c r="TIR191" i="41"/>
  <c r="TIS191" i="41"/>
  <c r="TIT191" i="41"/>
  <c r="TIU191" i="41"/>
  <c r="TIV191" i="41"/>
  <c r="TIW191" i="41"/>
  <c r="TIX191" i="41"/>
  <c r="TIY191" i="41"/>
  <c r="TIZ191" i="41"/>
  <c r="TJA191" i="41"/>
  <c r="TJB191" i="41"/>
  <c r="TJC191" i="41"/>
  <c r="TJD191" i="41"/>
  <c r="TJE191" i="41"/>
  <c r="TJF191" i="41"/>
  <c r="TJG191" i="41"/>
  <c r="TJH191" i="41"/>
  <c r="TJI191" i="41"/>
  <c r="TJJ191" i="41"/>
  <c r="TJK191" i="41"/>
  <c r="TJL191" i="41"/>
  <c r="TJM191" i="41"/>
  <c r="TJN191" i="41"/>
  <c r="TJO191" i="41"/>
  <c r="TJP191" i="41"/>
  <c r="TJQ191" i="41"/>
  <c r="TJR191" i="41"/>
  <c r="TJS191" i="41"/>
  <c r="TJT191" i="41"/>
  <c r="TJU191" i="41"/>
  <c r="TJV191" i="41"/>
  <c r="TJW191" i="41"/>
  <c r="TJX191" i="41"/>
  <c r="TJY191" i="41"/>
  <c r="TJZ191" i="41"/>
  <c r="TKA191" i="41"/>
  <c r="TKB191" i="41"/>
  <c r="TKC191" i="41"/>
  <c r="TKD191" i="41"/>
  <c r="TKE191" i="41"/>
  <c r="TKF191" i="41"/>
  <c r="TKG191" i="41"/>
  <c r="TKH191" i="41"/>
  <c r="TKI191" i="41"/>
  <c r="TKJ191" i="41"/>
  <c r="TKK191" i="41"/>
  <c r="TKL191" i="41"/>
  <c r="TKM191" i="41"/>
  <c r="TKN191" i="41"/>
  <c r="TKO191" i="41"/>
  <c r="TKP191" i="41"/>
  <c r="TKQ191" i="41"/>
  <c r="TKR191" i="41"/>
  <c r="TKS191" i="41"/>
  <c r="TKT191" i="41"/>
  <c r="TKU191" i="41"/>
  <c r="TKV191" i="41"/>
  <c r="TKW191" i="41"/>
  <c r="TKX191" i="41"/>
  <c r="TKY191" i="41"/>
  <c r="TKZ191" i="41"/>
  <c r="TLA191" i="41"/>
  <c r="TLB191" i="41"/>
  <c r="TLC191" i="41"/>
  <c r="TLD191" i="41"/>
  <c r="TLE191" i="41"/>
  <c r="TLF191" i="41"/>
  <c r="TLG191" i="41"/>
  <c r="TLH191" i="41"/>
  <c r="TLI191" i="41"/>
  <c r="TLJ191" i="41"/>
  <c r="TLK191" i="41"/>
  <c r="TLL191" i="41"/>
  <c r="TLM191" i="41"/>
  <c r="TLN191" i="41"/>
  <c r="TLO191" i="41"/>
  <c r="TLP191" i="41"/>
  <c r="TLQ191" i="41"/>
  <c r="TLR191" i="41"/>
  <c r="TLS191" i="41"/>
  <c r="TLT191" i="41"/>
  <c r="TLU191" i="41"/>
  <c r="TLV191" i="41"/>
  <c r="TLW191" i="41"/>
  <c r="TLX191" i="41"/>
  <c r="TLY191" i="41"/>
  <c r="TLZ191" i="41"/>
  <c r="TMA191" i="41"/>
  <c r="TMB191" i="41"/>
  <c r="TMC191" i="41"/>
  <c r="TMD191" i="41"/>
  <c r="TME191" i="41"/>
  <c r="TMF191" i="41"/>
  <c r="TMG191" i="41"/>
  <c r="TMH191" i="41"/>
  <c r="TMI191" i="41"/>
  <c r="TMJ191" i="41"/>
  <c r="TMK191" i="41"/>
  <c r="TML191" i="41"/>
  <c r="TMM191" i="41"/>
  <c r="TMN191" i="41"/>
  <c r="TMO191" i="41"/>
  <c r="TMP191" i="41"/>
  <c r="TMQ191" i="41"/>
  <c r="TMR191" i="41"/>
  <c r="TMS191" i="41"/>
  <c r="TMT191" i="41"/>
  <c r="TMU191" i="41"/>
  <c r="TMV191" i="41"/>
  <c r="TMW191" i="41"/>
  <c r="TMX191" i="41"/>
  <c r="TMY191" i="41"/>
  <c r="TMZ191" i="41"/>
  <c r="TNA191" i="41"/>
  <c r="TNB191" i="41"/>
  <c r="TNC191" i="41"/>
  <c r="TND191" i="41"/>
  <c r="TNE191" i="41"/>
  <c r="TNF191" i="41"/>
  <c r="TNG191" i="41"/>
  <c r="TNH191" i="41"/>
  <c r="TNI191" i="41"/>
  <c r="TNJ191" i="41"/>
  <c r="TNK191" i="41"/>
  <c r="TNL191" i="41"/>
  <c r="TNM191" i="41"/>
  <c r="TNN191" i="41"/>
  <c r="TNO191" i="41"/>
  <c r="TNP191" i="41"/>
  <c r="TNQ191" i="41"/>
  <c r="TNR191" i="41"/>
  <c r="TNS191" i="41"/>
  <c r="TNT191" i="41"/>
  <c r="TNU191" i="41"/>
  <c r="TNV191" i="41"/>
  <c r="TNW191" i="41"/>
  <c r="TNX191" i="41"/>
  <c r="TNY191" i="41"/>
  <c r="TNZ191" i="41"/>
  <c r="TOA191" i="41"/>
  <c r="TOB191" i="41"/>
  <c r="TOC191" i="41"/>
  <c r="TOD191" i="41"/>
  <c r="TOE191" i="41"/>
  <c r="TOF191" i="41"/>
  <c r="TOG191" i="41"/>
  <c r="TOH191" i="41"/>
  <c r="TOI191" i="41"/>
  <c r="TOJ191" i="41"/>
  <c r="TOK191" i="41"/>
  <c r="TOL191" i="41"/>
  <c r="TOM191" i="41"/>
  <c r="TON191" i="41"/>
  <c r="TOO191" i="41"/>
  <c r="TOP191" i="41"/>
  <c r="TOQ191" i="41"/>
  <c r="TOR191" i="41"/>
  <c r="TOS191" i="41"/>
  <c r="TOT191" i="41"/>
  <c r="TOU191" i="41"/>
  <c r="TOV191" i="41"/>
  <c r="TOW191" i="41"/>
  <c r="TOX191" i="41"/>
  <c r="TOY191" i="41"/>
  <c r="TOZ191" i="41"/>
  <c r="TPA191" i="41"/>
  <c r="TPB191" i="41"/>
  <c r="TPC191" i="41"/>
  <c r="TPD191" i="41"/>
  <c r="TPE191" i="41"/>
  <c r="TPF191" i="41"/>
  <c r="TPG191" i="41"/>
  <c r="TPH191" i="41"/>
  <c r="TPI191" i="41"/>
  <c r="TPJ191" i="41"/>
  <c r="TPK191" i="41"/>
  <c r="TPL191" i="41"/>
  <c r="TPM191" i="41"/>
  <c r="TPN191" i="41"/>
  <c r="TPO191" i="41"/>
  <c r="TPP191" i="41"/>
  <c r="TPQ191" i="41"/>
  <c r="TPR191" i="41"/>
  <c r="TPS191" i="41"/>
  <c r="TPT191" i="41"/>
  <c r="TPU191" i="41"/>
  <c r="TPV191" i="41"/>
  <c r="TPW191" i="41"/>
  <c r="TPX191" i="41"/>
  <c r="TPY191" i="41"/>
  <c r="TPZ191" i="41"/>
  <c r="TQA191" i="41"/>
  <c r="TQB191" i="41"/>
  <c r="TQC191" i="41"/>
  <c r="TQD191" i="41"/>
  <c r="TQE191" i="41"/>
  <c r="TQF191" i="41"/>
  <c r="TQG191" i="41"/>
  <c r="TQH191" i="41"/>
  <c r="TQI191" i="41"/>
  <c r="TQJ191" i="41"/>
  <c r="TQK191" i="41"/>
  <c r="TQL191" i="41"/>
  <c r="TQM191" i="41"/>
  <c r="TQN191" i="41"/>
  <c r="TQO191" i="41"/>
  <c r="TQP191" i="41"/>
  <c r="TQQ191" i="41"/>
  <c r="TQR191" i="41"/>
  <c r="TQS191" i="41"/>
  <c r="TQT191" i="41"/>
  <c r="TQU191" i="41"/>
  <c r="TQV191" i="41"/>
  <c r="TQW191" i="41"/>
  <c r="TQX191" i="41"/>
  <c r="TQY191" i="41"/>
  <c r="TQZ191" i="41"/>
  <c r="TRA191" i="41"/>
  <c r="TRB191" i="41"/>
  <c r="TRC191" i="41"/>
  <c r="TRD191" i="41"/>
  <c r="TRE191" i="41"/>
  <c r="TRF191" i="41"/>
  <c r="TRG191" i="41"/>
  <c r="TRH191" i="41"/>
  <c r="TRI191" i="41"/>
  <c r="TRJ191" i="41"/>
  <c r="TRK191" i="41"/>
  <c r="TRL191" i="41"/>
  <c r="TRM191" i="41"/>
  <c r="TRN191" i="41"/>
  <c r="TRO191" i="41"/>
  <c r="TRP191" i="41"/>
  <c r="TRQ191" i="41"/>
  <c r="TRR191" i="41"/>
  <c r="TRS191" i="41"/>
  <c r="TRT191" i="41"/>
  <c r="TRU191" i="41"/>
  <c r="TRV191" i="41"/>
  <c r="TRW191" i="41"/>
  <c r="TRX191" i="41"/>
  <c r="TRY191" i="41"/>
  <c r="TRZ191" i="41"/>
  <c r="TSA191" i="41"/>
  <c r="TSB191" i="41"/>
  <c r="TSC191" i="41"/>
  <c r="TSD191" i="41"/>
  <c r="TSE191" i="41"/>
  <c r="TSF191" i="41"/>
  <c r="TSG191" i="41"/>
  <c r="TSH191" i="41"/>
  <c r="TSI191" i="41"/>
  <c r="TSJ191" i="41"/>
  <c r="TSK191" i="41"/>
  <c r="TSL191" i="41"/>
  <c r="TSM191" i="41"/>
  <c r="TSN191" i="41"/>
  <c r="TSO191" i="41"/>
  <c r="TSP191" i="41"/>
  <c r="TSQ191" i="41"/>
  <c r="TSR191" i="41"/>
  <c r="TSS191" i="41"/>
  <c r="TST191" i="41"/>
  <c r="TSU191" i="41"/>
  <c r="TSV191" i="41"/>
  <c r="TSW191" i="41"/>
  <c r="TSX191" i="41"/>
  <c r="TSY191" i="41"/>
  <c r="TSZ191" i="41"/>
  <c r="TTA191" i="41"/>
  <c r="TTB191" i="41"/>
  <c r="TTC191" i="41"/>
  <c r="TTD191" i="41"/>
  <c r="TTE191" i="41"/>
  <c r="TTF191" i="41"/>
  <c r="TTG191" i="41"/>
  <c r="TTH191" i="41"/>
  <c r="TTI191" i="41"/>
  <c r="TTJ191" i="41"/>
  <c r="TTK191" i="41"/>
  <c r="TTL191" i="41"/>
  <c r="TTM191" i="41"/>
  <c r="TTN191" i="41"/>
  <c r="TTO191" i="41"/>
  <c r="TTP191" i="41"/>
  <c r="TTQ191" i="41"/>
  <c r="TTR191" i="41"/>
  <c r="TTS191" i="41"/>
  <c r="TTT191" i="41"/>
  <c r="TTU191" i="41"/>
  <c r="TTV191" i="41"/>
  <c r="TTW191" i="41"/>
  <c r="TTX191" i="41"/>
  <c r="TTY191" i="41"/>
  <c r="TTZ191" i="41"/>
  <c r="TUA191" i="41"/>
  <c r="TUB191" i="41"/>
  <c r="TUC191" i="41"/>
  <c r="TUD191" i="41"/>
  <c r="TUE191" i="41"/>
  <c r="TUF191" i="41"/>
  <c r="TUG191" i="41"/>
  <c r="TUH191" i="41"/>
  <c r="TUI191" i="41"/>
  <c r="TUJ191" i="41"/>
  <c r="TUK191" i="41"/>
  <c r="TUL191" i="41"/>
  <c r="TUM191" i="41"/>
  <c r="TUN191" i="41"/>
  <c r="TUO191" i="41"/>
  <c r="TUP191" i="41"/>
  <c r="TUQ191" i="41"/>
  <c r="TUR191" i="41"/>
  <c r="TUS191" i="41"/>
  <c r="TUT191" i="41"/>
  <c r="TUU191" i="41"/>
  <c r="TUV191" i="41"/>
  <c r="TUW191" i="41"/>
  <c r="TUX191" i="41"/>
  <c r="TUY191" i="41"/>
  <c r="TUZ191" i="41"/>
  <c r="TVA191" i="41"/>
  <c r="TVB191" i="41"/>
  <c r="TVC191" i="41"/>
  <c r="TVD191" i="41"/>
  <c r="TVE191" i="41"/>
  <c r="TVF191" i="41"/>
  <c r="TVG191" i="41"/>
  <c r="TVH191" i="41"/>
  <c r="TVI191" i="41"/>
  <c r="TVJ191" i="41"/>
  <c r="TVK191" i="41"/>
  <c r="TVL191" i="41"/>
  <c r="TVM191" i="41"/>
  <c r="TVN191" i="41"/>
  <c r="TVO191" i="41"/>
  <c r="TVP191" i="41"/>
  <c r="TVQ191" i="41"/>
  <c r="TVR191" i="41"/>
  <c r="TVS191" i="41"/>
  <c r="TVT191" i="41"/>
  <c r="TVU191" i="41"/>
  <c r="TVV191" i="41"/>
  <c r="TVW191" i="41"/>
  <c r="TVX191" i="41"/>
  <c r="TVY191" i="41"/>
  <c r="TVZ191" i="41"/>
  <c r="TWA191" i="41"/>
  <c r="TWB191" i="41"/>
  <c r="TWC191" i="41"/>
  <c r="TWD191" i="41"/>
  <c r="TWE191" i="41"/>
  <c r="TWF191" i="41"/>
  <c r="TWG191" i="41"/>
  <c r="TWH191" i="41"/>
  <c r="TWI191" i="41"/>
  <c r="TWJ191" i="41"/>
  <c r="TWK191" i="41"/>
  <c r="TWL191" i="41"/>
  <c r="TWM191" i="41"/>
  <c r="TWN191" i="41"/>
  <c r="TWO191" i="41"/>
  <c r="TWP191" i="41"/>
  <c r="TWQ191" i="41"/>
  <c r="TWR191" i="41"/>
  <c r="TWS191" i="41"/>
  <c r="TWT191" i="41"/>
  <c r="TWU191" i="41"/>
  <c r="TWV191" i="41"/>
  <c r="TWW191" i="41"/>
  <c r="TWX191" i="41"/>
  <c r="TWY191" i="41"/>
  <c r="TWZ191" i="41"/>
  <c r="TXA191" i="41"/>
  <c r="TXB191" i="41"/>
  <c r="TXC191" i="41"/>
  <c r="TXD191" i="41"/>
  <c r="TXE191" i="41"/>
  <c r="TXF191" i="41"/>
  <c r="TXG191" i="41"/>
  <c r="TXH191" i="41"/>
  <c r="TXI191" i="41"/>
  <c r="TXJ191" i="41"/>
  <c r="TXK191" i="41"/>
  <c r="TXL191" i="41"/>
  <c r="TXM191" i="41"/>
  <c r="TXN191" i="41"/>
  <c r="TXO191" i="41"/>
  <c r="TXP191" i="41"/>
  <c r="TXQ191" i="41"/>
  <c r="TXR191" i="41"/>
  <c r="TXS191" i="41"/>
  <c r="TXT191" i="41"/>
  <c r="TXU191" i="41"/>
  <c r="TXV191" i="41"/>
  <c r="TXW191" i="41"/>
  <c r="TXX191" i="41"/>
  <c r="TXY191" i="41"/>
  <c r="TXZ191" i="41"/>
  <c r="TYA191" i="41"/>
  <c r="TYB191" i="41"/>
  <c r="TYC191" i="41"/>
  <c r="TYD191" i="41"/>
  <c r="TYE191" i="41"/>
  <c r="TYF191" i="41"/>
  <c r="TYG191" i="41"/>
  <c r="TYH191" i="41"/>
  <c r="TYI191" i="41"/>
  <c r="TYJ191" i="41"/>
  <c r="TYK191" i="41"/>
  <c r="TYL191" i="41"/>
  <c r="TYM191" i="41"/>
  <c r="TYN191" i="41"/>
  <c r="TYO191" i="41"/>
  <c r="TYP191" i="41"/>
  <c r="TYQ191" i="41"/>
  <c r="TYR191" i="41"/>
  <c r="TYS191" i="41"/>
  <c r="TYT191" i="41"/>
  <c r="TYU191" i="41"/>
  <c r="TYV191" i="41"/>
  <c r="TYW191" i="41"/>
  <c r="TYX191" i="41"/>
  <c r="TYY191" i="41"/>
  <c r="TYZ191" i="41"/>
  <c r="TZA191" i="41"/>
  <c r="TZB191" i="41"/>
  <c r="TZC191" i="41"/>
  <c r="TZD191" i="41"/>
  <c r="TZE191" i="41"/>
  <c r="TZF191" i="41"/>
  <c r="TZG191" i="41"/>
  <c r="TZH191" i="41"/>
  <c r="TZI191" i="41"/>
  <c r="TZJ191" i="41"/>
  <c r="TZK191" i="41"/>
  <c r="TZL191" i="41"/>
  <c r="TZM191" i="41"/>
  <c r="TZN191" i="41"/>
  <c r="TZO191" i="41"/>
  <c r="TZP191" i="41"/>
  <c r="TZQ191" i="41"/>
  <c r="TZR191" i="41"/>
  <c r="TZS191" i="41"/>
  <c r="TZT191" i="41"/>
  <c r="TZU191" i="41"/>
  <c r="TZV191" i="41"/>
  <c r="TZW191" i="41"/>
  <c r="TZX191" i="41"/>
  <c r="TZY191" i="41"/>
  <c r="TZZ191" i="41"/>
  <c r="UAA191" i="41"/>
  <c r="UAB191" i="41"/>
  <c r="UAC191" i="41"/>
  <c r="UAD191" i="41"/>
  <c r="UAE191" i="41"/>
  <c r="UAF191" i="41"/>
  <c r="UAG191" i="41"/>
  <c r="UAH191" i="41"/>
  <c r="UAI191" i="41"/>
  <c r="UAJ191" i="41"/>
  <c r="UAK191" i="41"/>
  <c r="UAL191" i="41"/>
  <c r="UAM191" i="41"/>
  <c r="UAN191" i="41"/>
  <c r="UAO191" i="41"/>
  <c r="UAP191" i="41"/>
  <c r="UAQ191" i="41"/>
  <c r="UAR191" i="41"/>
  <c r="UAS191" i="41"/>
  <c r="UAT191" i="41"/>
  <c r="UAU191" i="41"/>
  <c r="UAV191" i="41"/>
  <c r="UAW191" i="41"/>
  <c r="UAX191" i="41"/>
  <c r="UAY191" i="41"/>
  <c r="UAZ191" i="41"/>
  <c r="UBA191" i="41"/>
  <c r="UBB191" i="41"/>
  <c r="UBC191" i="41"/>
  <c r="UBD191" i="41"/>
  <c r="UBE191" i="41"/>
  <c r="UBF191" i="41"/>
  <c r="UBG191" i="41"/>
  <c r="UBH191" i="41"/>
  <c r="UBI191" i="41"/>
  <c r="UBJ191" i="41"/>
  <c r="UBK191" i="41"/>
  <c r="UBL191" i="41"/>
  <c r="UBM191" i="41"/>
  <c r="UBN191" i="41"/>
  <c r="UBO191" i="41"/>
  <c r="UBP191" i="41"/>
  <c r="UBQ191" i="41"/>
  <c r="UBR191" i="41"/>
  <c r="UBS191" i="41"/>
  <c r="UBT191" i="41"/>
  <c r="UBU191" i="41"/>
  <c r="UBV191" i="41"/>
  <c r="UBW191" i="41"/>
  <c r="UBX191" i="41"/>
  <c r="UBY191" i="41"/>
  <c r="UBZ191" i="41"/>
  <c r="UCA191" i="41"/>
  <c r="UCB191" i="41"/>
  <c r="UCC191" i="41"/>
  <c r="UCD191" i="41"/>
  <c r="UCE191" i="41"/>
  <c r="UCF191" i="41"/>
  <c r="UCG191" i="41"/>
  <c r="UCH191" i="41"/>
  <c r="UCI191" i="41"/>
  <c r="UCJ191" i="41"/>
  <c r="UCK191" i="41"/>
  <c r="UCL191" i="41"/>
  <c r="UCM191" i="41"/>
  <c r="UCN191" i="41"/>
  <c r="UCO191" i="41"/>
  <c r="UCP191" i="41"/>
  <c r="UCQ191" i="41"/>
  <c r="UCR191" i="41"/>
  <c r="UCS191" i="41"/>
  <c r="UCT191" i="41"/>
  <c r="UCU191" i="41"/>
  <c r="UCV191" i="41"/>
  <c r="UCW191" i="41"/>
  <c r="UCX191" i="41"/>
  <c r="UCY191" i="41"/>
  <c r="UCZ191" i="41"/>
  <c r="UDA191" i="41"/>
  <c r="UDB191" i="41"/>
  <c r="UDC191" i="41"/>
  <c r="UDD191" i="41"/>
  <c r="UDE191" i="41"/>
  <c r="UDF191" i="41"/>
  <c r="UDG191" i="41"/>
  <c r="UDH191" i="41"/>
  <c r="UDI191" i="41"/>
  <c r="UDJ191" i="41"/>
  <c r="UDK191" i="41"/>
  <c r="UDL191" i="41"/>
  <c r="UDM191" i="41"/>
  <c r="UDN191" i="41"/>
  <c r="UDO191" i="41"/>
  <c r="UDP191" i="41"/>
  <c r="UDQ191" i="41"/>
  <c r="UDR191" i="41"/>
  <c r="UDS191" i="41"/>
  <c r="UDT191" i="41"/>
  <c r="UDU191" i="41"/>
  <c r="UDV191" i="41"/>
  <c r="UDW191" i="41"/>
  <c r="UDX191" i="41"/>
  <c r="UDY191" i="41"/>
  <c r="UDZ191" i="41"/>
  <c r="UEA191" i="41"/>
  <c r="UEB191" i="41"/>
  <c r="UEC191" i="41"/>
  <c r="UED191" i="41"/>
  <c r="UEE191" i="41"/>
  <c r="UEF191" i="41"/>
  <c r="UEG191" i="41"/>
  <c r="UEH191" i="41"/>
  <c r="UEI191" i="41"/>
  <c r="UEJ191" i="41"/>
  <c r="UEK191" i="41"/>
  <c r="UEL191" i="41"/>
  <c r="UEM191" i="41"/>
  <c r="UEN191" i="41"/>
  <c r="UEO191" i="41"/>
  <c r="UEP191" i="41"/>
  <c r="UEQ191" i="41"/>
  <c r="UER191" i="41"/>
  <c r="UES191" i="41"/>
  <c r="UET191" i="41"/>
  <c r="UEU191" i="41"/>
  <c r="UEV191" i="41"/>
  <c r="UEW191" i="41"/>
  <c r="UEX191" i="41"/>
  <c r="UEY191" i="41"/>
  <c r="UEZ191" i="41"/>
  <c r="UFA191" i="41"/>
  <c r="UFB191" i="41"/>
  <c r="UFC191" i="41"/>
  <c r="UFD191" i="41"/>
  <c r="UFE191" i="41"/>
  <c r="UFF191" i="41"/>
  <c r="UFG191" i="41"/>
  <c r="UFH191" i="41"/>
  <c r="UFI191" i="41"/>
  <c r="UFJ191" i="41"/>
  <c r="UFK191" i="41"/>
  <c r="UFL191" i="41"/>
  <c r="UFM191" i="41"/>
  <c r="UFN191" i="41"/>
  <c r="UFO191" i="41"/>
  <c r="UFP191" i="41"/>
  <c r="UFQ191" i="41"/>
  <c r="UFR191" i="41"/>
  <c r="UFS191" i="41"/>
  <c r="UFT191" i="41"/>
  <c r="UFU191" i="41"/>
  <c r="UFV191" i="41"/>
  <c r="UFW191" i="41"/>
  <c r="UFX191" i="41"/>
  <c r="UFY191" i="41"/>
  <c r="UFZ191" i="41"/>
  <c r="UGA191" i="41"/>
  <c r="UGB191" i="41"/>
  <c r="UGC191" i="41"/>
  <c r="UGD191" i="41"/>
  <c r="UGE191" i="41"/>
  <c r="UGF191" i="41"/>
  <c r="UGG191" i="41"/>
  <c r="UGH191" i="41"/>
  <c r="UGI191" i="41"/>
  <c r="UGJ191" i="41"/>
  <c r="UGK191" i="41"/>
  <c r="UGL191" i="41"/>
  <c r="UGM191" i="41"/>
  <c r="UGN191" i="41"/>
  <c r="UGO191" i="41"/>
  <c r="UGP191" i="41"/>
  <c r="UGQ191" i="41"/>
  <c r="UGR191" i="41"/>
  <c r="UGS191" i="41"/>
  <c r="UGT191" i="41"/>
  <c r="UGU191" i="41"/>
  <c r="UGV191" i="41"/>
  <c r="UGW191" i="41"/>
  <c r="UGX191" i="41"/>
  <c r="UGY191" i="41"/>
  <c r="UGZ191" i="41"/>
  <c r="UHA191" i="41"/>
  <c r="UHB191" i="41"/>
  <c r="UHC191" i="41"/>
  <c r="UHD191" i="41"/>
  <c r="UHE191" i="41"/>
  <c r="UHF191" i="41"/>
  <c r="UHG191" i="41"/>
  <c r="UHH191" i="41"/>
  <c r="UHI191" i="41"/>
  <c r="UHJ191" i="41"/>
  <c r="UHK191" i="41"/>
  <c r="UHL191" i="41"/>
  <c r="UHM191" i="41"/>
  <c r="UHN191" i="41"/>
  <c r="UHO191" i="41"/>
  <c r="UHP191" i="41"/>
  <c r="UHQ191" i="41"/>
  <c r="UHR191" i="41"/>
  <c r="UHS191" i="41"/>
  <c r="UHT191" i="41"/>
  <c r="UHU191" i="41"/>
  <c r="UHV191" i="41"/>
  <c r="UHW191" i="41"/>
  <c r="UHX191" i="41"/>
  <c r="UHY191" i="41"/>
  <c r="UHZ191" i="41"/>
  <c r="UIA191" i="41"/>
  <c r="UIB191" i="41"/>
  <c r="UIC191" i="41"/>
  <c r="UID191" i="41"/>
  <c r="UIE191" i="41"/>
  <c r="UIF191" i="41"/>
  <c r="UIG191" i="41"/>
  <c r="UIH191" i="41"/>
  <c r="UII191" i="41"/>
  <c r="UIJ191" i="41"/>
  <c r="UIK191" i="41"/>
  <c r="UIL191" i="41"/>
  <c r="UIM191" i="41"/>
  <c r="UIN191" i="41"/>
  <c r="UIO191" i="41"/>
  <c r="UIP191" i="41"/>
  <c r="UIQ191" i="41"/>
  <c r="UIR191" i="41"/>
  <c r="UIS191" i="41"/>
  <c r="UIT191" i="41"/>
  <c r="UIU191" i="41"/>
  <c r="UIV191" i="41"/>
  <c r="UIW191" i="41"/>
  <c r="UIX191" i="41"/>
  <c r="UIY191" i="41"/>
  <c r="UIZ191" i="41"/>
  <c r="UJA191" i="41"/>
  <c r="UJB191" i="41"/>
  <c r="UJC191" i="41"/>
  <c r="UJD191" i="41"/>
  <c r="UJE191" i="41"/>
  <c r="UJF191" i="41"/>
  <c r="UJG191" i="41"/>
  <c r="UJH191" i="41"/>
  <c r="UJI191" i="41"/>
  <c r="UJJ191" i="41"/>
  <c r="UJK191" i="41"/>
  <c r="UJL191" i="41"/>
  <c r="UJM191" i="41"/>
  <c r="UJN191" i="41"/>
  <c r="UJO191" i="41"/>
  <c r="UJP191" i="41"/>
  <c r="UJQ191" i="41"/>
  <c r="UJR191" i="41"/>
  <c r="UJS191" i="41"/>
  <c r="UJT191" i="41"/>
  <c r="UJU191" i="41"/>
  <c r="UJV191" i="41"/>
  <c r="UJW191" i="41"/>
  <c r="UJX191" i="41"/>
  <c r="UJY191" i="41"/>
  <c r="UJZ191" i="41"/>
  <c r="UKA191" i="41"/>
  <c r="UKB191" i="41"/>
  <c r="UKC191" i="41"/>
  <c r="UKD191" i="41"/>
  <c r="UKE191" i="41"/>
  <c r="UKF191" i="41"/>
  <c r="UKG191" i="41"/>
  <c r="UKH191" i="41"/>
  <c r="UKI191" i="41"/>
  <c r="UKJ191" i="41"/>
  <c r="UKK191" i="41"/>
  <c r="UKL191" i="41"/>
  <c r="UKM191" i="41"/>
  <c r="UKN191" i="41"/>
  <c r="UKO191" i="41"/>
  <c r="UKP191" i="41"/>
  <c r="UKQ191" i="41"/>
  <c r="UKR191" i="41"/>
  <c r="UKS191" i="41"/>
  <c r="UKT191" i="41"/>
  <c r="UKU191" i="41"/>
  <c r="UKV191" i="41"/>
  <c r="UKW191" i="41"/>
  <c r="UKX191" i="41"/>
  <c r="UKY191" i="41"/>
  <c r="UKZ191" i="41"/>
  <c r="ULA191" i="41"/>
  <c r="ULB191" i="41"/>
  <c r="ULC191" i="41"/>
  <c r="ULD191" i="41"/>
  <c r="ULE191" i="41"/>
  <c r="ULF191" i="41"/>
  <c r="ULG191" i="41"/>
  <c r="ULH191" i="41"/>
  <c r="ULI191" i="41"/>
  <c r="ULJ191" i="41"/>
  <c r="ULK191" i="41"/>
  <c r="ULL191" i="41"/>
  <c r="ULM191" i="41"/>
  <c r="ULN191" i="41"/>
  <c r="ULO191" i="41"/>
  <c r="ULP191" i="41"/>
  <c r="ULQ191" i="41"/>
  <c r="ULR191" i="41"/>
  <c r="ULS191" i="41"/>
  <c r="ULT191" i="41"/>
  <c r="ULU191" i="41"/>
  <c r="ULV191" i="41"/>
  <c r="ULW191" i="41"/>
  <c r="ULX191" i="41"/>
  <c r="ULY191" i="41"/>
  <c r="ULZ191" i="41"/>
  <c r="UMA191" i="41"/>
  <c r="UMB191" i="41"/>
  <c r="UMC191" i="41"/>
  <c r="UMD191" i="41"/>
  <c r="UME191" i="41"/>
  <c r="UMF191" i="41"/>
  <c r="UMG191" i="41"/>
  <c r="UMH191" i="41"/>
  <c r="UMI191" i="41"/>
  <c r="UMJ191" i="41"/>
  <c r="UMK191" i="41"/>
  <c r="UML191" i="41"/>
  <c r="UMM191" i="41"/>
  <c r="UMN191" i="41"/>
  <c r="UMO191" i="41"/>
  <c r="UMP191" i="41"/>
  <c r="UMQ191" i="41"/>
  <c r="UMR191" i="41"/>
  <c r="UMS191" i="41"/>
  <c r="UMT191" i="41"/>
  <c r="UMU191" i="41"/>
  <c r="UMV191" i="41"/>
  <c r="UMW191" i="41"/>
  <c r="UMX191" i="41"/>
  <c r="UMY191" i="41"/>
  <c r="UMZ191" i="41"/>
  <c r="UNA191" i="41"/>
  <c r="UNB191" i="41"/>
  <c r="UNC191" i="41"/>
  <c r="UND191" i="41"/>
  <c r="UNE191" i="41"/>
  <c r="UNF191" i="41"/>
  <c r="UNG191" i="41"/>
  <c r="UNH191" i="41"/>
  <c r="UNI191" i="41"/>
  <c r="UNJ191" i="41"/>
  <c r="UNK191" i="41"/>
  <c r="UNL191" i="41"/>
  <c r="UNM191" i="41"/>
  <c r="UNN191" i="41"/>
  <c r="UNO191" i="41"/>
  <c r="UNP191" i="41"/>
  <c r="UNQ191" i="41"/>
  <c r="UNR191" i="41"/>
  <c r="UNS191" i="41"/>
  <c r="UNT191" i="41"/>
  <c r="UNU191" i="41"/>
  <c r="UNV191" i="41"/>
  <c r="UNW191" i="41"/>
  <c r="UNX191" i="41"/>
  <c r="UNY191" i="41"/>
  <c r="UNZ191" i="41"/>
  <c r="UOA191" i="41"/>
  <c r="UOB191" i="41"/>
  <c r="UOC191" i="41"/>
  <c r="UOD191" i="41"/>
  <c r="UOE191" i="41"/>
  <c r="UOF191" i="41"/>
  <c r="UOG191" i="41"/>
  <c r="UOH191" i="41"/>
  <c r="UOI191" i="41"/>
  <c r="UOJ191" i="41"/>
  <c r="UOK191" i="41"/>
  <c r="UOL191" i="41"/>
  <c r="UOM191" i="41"/>
  <c r="UON191" i="41"/>
  <c r="UOO191" i="41"/>
  <c r="UOP191" i="41"/>
  <c r="UOQ191" i="41"/>
  <c r="UOR191" i="41"/>
  <c r="UOS191" i="41"/>
  <c r="UOT191" i="41"/>
  <c r="UOU191" i="41"/>
  <c r="UOV191" i="41"/>
  <c r="UOW191" i="41"/>
  <c r="UOX191" i="41"/>
  <c r="UOY191" i="41"/>
  <c r="UOZ191" i="41"/>
  <c r="UPA191" i="41"/>
  <c r="UPB191" i="41"/>
  <c r="UPC191" i="41"/>
  <c r="UPD191" i="41"/>
  <c r="UPE191" i="41"/>
  <c r="UPF191" i="41"/>
  <c r="UPG191" i="41"/>
  <c r="UPH191" i="41"/>
  <c r="UPI191" i="41"/>
  <c r="UPJ191" i="41"/>
  <c r="UPK191" i="41"/>
  <c r="UPL191" i="41"/>
  <c r="UPM191" i="41"/>
  <c r="UPN191" i="41"/>
  <c r="UPO191" i="41"/>
  <c r="UPP191" i="41"/>
  <c r="UPQ191" i="41"/>
  <c r="UPR191" i="41"/>
  <c r="UPS191" i="41"/>
  <c r="UPT191" i="41"/>
  <c r="UPU191" i="41"/>
  <c r="UPV191" i="41"/>
  <c r="UPW191" i="41"/>
  <c r="UPX191" i="41"/>
  <c r="UPY191" i="41"/>
  <c r="UPZ191" i="41"/>
  <c r="UQA191" i="41"/>
  <c r="UQB191" i="41"/>
  <c r="UQC191" i="41"/>
  <c r="UQD191" i="41"/>
  <c r="UQE191" i="41"/>
  <c r="UQF191" i="41"/>
  <c r="UQG191" i="41"/>
  <c r="UQH191" i="41"/>
  <c r="UQI191" i="41"/>
  <c r="UQJ191" i="41"/>
  <c r="UQK191" i="41"/>
  <c r="UQL191" i="41"/>
  <c r="UQM191" i="41"/>
  <c r="UQN191" i="41"/>
  <c r="UQO191" i="41"/>
  <c r="UQP191" i="41"/>
  <c r="UQQ191" i="41"/>
  <c r="UQR191" i="41"/>
  <c r="UQS191" i="41"/>
  <c r="UQT191" i="41"/>
  <c r="UQU191" i="41"/>
  <c r="UQV191" i="41"/>
  <c r="UQW191" i="41"/>
  <c r="UQX191" i="41"/>
  <c r="UQY191" i="41"/>
  <c r="UQZ191" i="41"/>
  <c r="URA191" i="41"/>
  <c r="URB191" i="41"/>
  <c r="URC191" i="41"/>
  <c r="URD191" i="41"/>
  <c r="URE191" i="41"/>
  <c r="URF191" i="41"/>
  <c r="URG191" i="41"/>
  <c r="URH191" i="41"/>
  <c r="URI191" i="41"/>
  <c r="URJ191" i="41"/>
  <c r="URK191" i="41"/>
  <c r="URL191" i="41"/>
  <c r="URM191" i="41"/>
  <c r="URN191" i="41"/>
  <c r="URO191" i="41"/>
  <c r="URP191" i="41"/>
  <c r="URQ191" i="41"/>
  <c r="URR191" i="41"/>
  <c r="URS191" i="41"/>
  <c r="URT191" i="41"/>
  <c r="URU191" i="41"/>
  <c r="URV191" i="41"/>
  <c r="URW191" i="41"/>
  <c r="URX191" i="41"/>
  <c r="URY191" i="41"/>
  <c r="URZ191" i="41"/>
  <c r="USA191" i="41"/>
  <c r="USB191" i="41"/>
  <c r="USC191" i="41"/>
  <c r="USD191" i="41"/>
  <c r="USE191" i="41"/>
  <c r="USF191" i="41"/>
  <c r="USG191" i="41"/>
  <c r="USH191" i="41"/>
  <c r="USI191" i="41"/>
  <c r="USJ191" i="41"/>
  <c r="USK191" i="41"/>
  <c r="USL191" i="41"/>
  <c r="USM191" i="41"/>
  <c r="USN191" i="41"/>
  <c r="USO191" i="41"/>
  <c r="USP191" i="41"/>
  <c r="USQ191" i="41"/>
  <c r="USR191" i="41"/>
  <c r="USS191" i="41"/>
  <c r="UST191" i="41"/>
  <c r="USU191" i="41"/>
  <c r="USV191" i="41"/>
  <c r="USW191" i="41"/>
  <c r="USX191" i="41"/>
  <c r="USY191" i="41"/>
  <c r="USZ191" i="41"/>
  <c r="UTA191" i="41"/>
  <c r="UTB191" i="41"/>
  <c r="UTC191" i="41"/>
  <c r="UTD191" i="41"/>
  <c r="UTE191" i="41"/>
  <c r="UTF191" i="41"/>
  <c r="UTG191" i="41"/>
  <c r="UTH191" i="41"/>
  <c r="UTI191" i="41"/>
  <c r="UTJ191" i="41"/>
  <c r="UTK191" i="41"/>
  <c r="UTL191" i="41"/>
  <c r="UTM191" i="41"/>
  <c r="UTN191" i="41"/>
  <c r="UTO191" i="41"/>
  <c r="UTP191" i="41"/>
  <c r="UTQ191" i="41"/>
  <c r="UTR191" i="41"/>
  <c r="UTS191" i="41"/>
  <c r="UTT191" i="41"/>
  <c r="UTU191" i="41"/>
  <c r="UTV191" i="41"/>
  <c r="UTW191" i="41"/>
  <c r="UTX191" i="41"/>
  <c r="UTY191" i="41"/>
  <c r="UTZ191" i="41"/>
  <c r="UUA191" i="41"/>
  <c r="UUB191" i="41"/>
  <c r="UUC191" i="41"/>
  <c r="UUD191" i="41"/>
  <c r="UUE191" i="41"/>
  <c r="UUF191" i="41"/>
  <c r="UUG191" i="41"/>
  <c r="UUH191" i="41"/>
  <c r="UUI191" i="41"/>
  <c r="UUJ191" i="41"/>
  <c r="UUK191" i="41"/>
  <c r="UUL191" i="41"/>
  <c r="UUM191" i="41"/>
  <c r="UUN191" i="41"/>
  <c r="UUO191" i="41"/>
  <c r="UUP191" i="41"/>
  <c r="UUQ191" i="41"/>
  <c r="UUR191" i="41"/>
  <c r="UUS191" i="41"/>
  <c r="UUT191" i="41"/>
  <c r="UUU191" i="41"/>
  <c r="UUV191" i="41"/>
  <c r="UUW191" i="41"/>
  <c r="UUX191" i="41"/>
  <c r="UUY191" i="41"/>
  <c r="UUZ191" i="41"/>
  <c r="UVA191" i="41"/>
  <c r="UVB191" i="41"/>
  <c r="UVC191" i="41"/>
  <c r="UVD191" i="41"/>
  <c r="UVE191" i="41"/>
  <c r="UVF191" i="41"/>
  <c r="UVG191" i="41"/>
  <c r="UVH191" i="41"/>
  <c r="UVI191" i="41"/>
  <c r="UVJ191" i="41"/>
  <c r="UVK191" i="41"/>
  <c r="UVL191" i="41"/>
  <c r="UVM191" i="41"/>
  <c r="UVN191" i="41"/>
  <c r="UVO191" i="41"/>
  <c r="UVP191" i="41"/>
  <c r="UVQ191" i="41"/>
  <c r="UVR191" i="41"/>
  <c r="UVS191" i="41"/>
  <c r="UVT191" i="41"/>
  <c r="UVU191" i="41"/>
  <c r="UVV191" i="41"/>
  <c r="UVW191" i="41"/>
  <c r="UVX191" i="41"/>
  <c r="UVY191" i="41"/>
  <c r="UVZ191" i="41"/>
  <c r="UWA191" i="41"/>
  <c r="UWB191" i="41"/>
  <c r="UWC191" i="41"/>
  <c r="UWD191" i="41"/>
  <c r="UWE191" i="41"/>
  <c r="UWF191" i="41"/>
  <c r="UWG191" i="41"/>
  <c r="UWH191" i="41"/>
  <c r="UWI191" i="41"/>
  <c r="UWJ191" i="41"/>
  <c r="UWK191" i="41"/>
  <c r="UWL191" i="41"/>
  <c r="UWM191" i="41"/>
  <c r="UWN191" i="41"/>
  <c r="UWO191" i="41"/>
  <c r="UWP191" i="41"/>
  <c r="UWQ191" i="41"/>
  <c r="UWR191" i="41"/>
  <c r="UWS191" i="41"/>
  <c r="UWT191" i="41"/>
  <c r="UWU191" i="41"/>
  <c r="UWV191" i="41"/>
  <c r="UWW191" i="41"/>
  <c r="UWX191" i="41"/>
  <c r="UWY191" i="41"/>
  <c r="UWZ191" i="41"/>
  <c r="UXA191" i="41"/>
  <c r="UXB191" i="41"/>
  <c r="UXC191" i="41"/>
  <c r="UXD191" i="41"/>
  <c r="UXE191" i="41"/>
  <c r="UXF191" i="41"/>
  <c r="UXG191" i="41"/>
  <c r="UXH191" i="41"/>
  <c r="UXI191" i="41"/>
  <c r="UXJ191" i="41"/>
  <c r="UXK191" i="41"/>
  <c r="UXL191" i="41"/>
  <c r="UXM191" i="41"/>
  <c r="UXN191" i="41"/>
  <c r="UXO191" i="41"/>
  <c r="UXP191" i="41"/>
  <c r="UXQ191" i="41"/>
  <c r="UXR191" i="41"/>
  <c r="UXS191" i="41"/>
  <c r="UXT191" i="41"/>
  <c r="UXU191" i="41"/>
  <c r="UXV191" i="41"/>
  <c r="UXW191" i="41"/>
  <c r="UXX191" i="41"/>
  <c r="UXY191" i="41"/>
  <c r="UXZ191" i="41"/>
  <c r="UYA191" i="41"/>
  <c r="UYB191" i="41"/>
  <c r="UYC191" i="41"/>
  <c r="UYD191" i="41"/>
  <c r="UYE191" i="41"/>
  <c r="UYF191" i="41"/>
  <c r="UYG191" i="41"/>
  <c r="UYH191" i="41"/>
  <c r="UYI191" i="41"/>
  <c r="UYJ191" i="41"/>
  <c r="UYK191" i="41"/>
  <c r="UYL191" i="41"/>
  <c r="UYM191" i="41"/>
  <c r="UYN191" i="41"/>
  <c r="UYO191" i="41"/>
  <c r="UYP191" i="41"/>
  <c r="UYQ191" i="41"/>
  <c r="UYR191" i="41"/>
  <c r="UYS191" i="41"/>
  <c r="UYT191" i="41"/>
  <c r="UYU191" i="41"/>
  <c r="UYV191" i="41"/>
  <c r="UYW191" i="41"/>
  <c r="UYX191" i="41"/>
  <c r="UYY191" i="41"/>
  <c r="UYZ191" i="41"/>
  <c r="UZA191" i="41"/>
  <c r="UZB191" i="41"/>
  <c r="UZC191" i="41"/>
  <c r="UZD191" i="41"/>
  <c r="UZE191" i="41"/>
  <c r="UZF191" i="41"/>
  <c r="UZG191" i="41"/>
  <c r="UZH191" i="41"/>
  <c r="UZI191" i="41"/>
  <c r="UZJ191" i="41"/>
  <c r="UZK191" i="41"/>
  <c r="UZL191" i="41"/>
  <c r="UZM191" i="41"/>
  <c r="UZN191" i="41"/>
  <c r="UZO191" i="41"/>
  <c r="UZP191" i="41"/>
  <c r="UZQ191" i="41"/>
  <c r="UZR191" i="41"/>
  <c r="UZS191" i="41"/>
  <c r="UZT191" i="41"/>
  <c r="UZU191" i="41"/>
  <c r="UZV191" i="41"/>
  <c r="UZW191" i="41"/>
  <c r="UZX191" i="41"/>
  <c r="UZY191" i="41"/>
  <c r="UZZ191" i="41"/>
  <c r="VAA191" i="41"/>
  <c r="VAB191" i="41"/>
  <c r="VAC191" i="41"/>
  <c r="VAD191" i="41"/>
  <c r="VAE191" i="41"/>
  <c r="VAF191" i="41"/>
  <c r="VAG191" i="41"/>
  <c r="VAH191" i="41"/>
  <c r="VAI191" i="41"/>
  <c r="VAJ191" i="41"/>
  <c r="VAK191" i="41"/>
  <c r="VAL191" i="41"/>
  <c r="VAM191" i="41"/>
  <c r="VAN191" i="41"/>
  <c r="VAO191" i="41"/>
  <c r="VAP191" i="41"/>
  <c r="VAQ191" i="41"/>
  <c r="VAR191" i="41"/>
  <c r="VAS191" i="41"/>
  <c r="VAT191" i="41"/>
  <c r="VAU191" i="41"/>
  <c r="VAV191" i="41"/>
  <c r="VAW191" i="41"/>
  <c r="VAX191" i="41"/>
  <c r="VAY191" i="41"/>
  <c r="VAZ191" i="41"/>
  <c r="VBA191" i="41"/>
  <c r="VBB191" i="41"/>
  <c r="VBC191" i="41"/>
  <c r="VBD191" i="41"/>
  <c r="VBE191" i="41"/>
  <c r="VBF191" i="41"/>
  <c r="VBG191" i="41"/>
  <c r="VBH191" i="41"/>
  <c r="VBI191" i="41"/>
  <c r="VBJ191" i="41"/>
  <c r="VBK191" i="41"/>
  <c r="VBL191" i="41"/>
  <c r="VBM191" i="41"/>
  <c r="VBN191" i="41"/>
  <c r="VBO191" i="41"/>
  <c r="VBP191" i="41"/>
  <c r="VBQ191" i="41"/>
  <c r="VBR191" i="41"/>
  <c r="VBS191" i="41"/>
  <c r="VBT191" i="41"/>
  <c r="VBU191" i="41"/>
  <c r="VBV191" i="41"/>
  <c r="VBW191" i="41"/>
  <c r="VBX191" i="41"/>
  <c r="VBY191" i="41"/>
  <c r="VBZ191" i="41"/>
  <c r="VCA191" i="41"/>
  <c r="VCB191" i="41"/>
  <c r="VCC191" i="41"/>
  <c r="VCD191" i="41"/>
  <c r="VCE191" i="41"/>
  <c r="VCF191" i="41"/>
  <c r="VCG191" i="41"/>
  <c r="VCH191" i="41"/>
  <c r="VCI191" i="41"/>
  <c r="VCJ191" i="41"/>
  <c r="VCK191" i="41"/>
  <c r="VCL191" i="41"/>
  <c r="VCM191" i="41"/>
  <c r="VCN191" i="41"/>
  <c r="VCO191" i="41"/>
  <c r="VCP191" i="41"/>
  <c r="VCQ191" i="41"/>
  <c r="VCR191" i="41"/>
  <c r="VCS191" i="41"/>
  <c r="VCT191" i="41"/>
  <c r="VCU191" i="41"/>
  <c r="VCV191" i="41"/>
  <c r="VCW191" i="41"/>
  <c r="VCX191" i="41"/>
  <c r="VCY191" i="41"/>
  <c r="VCZ191" i="41"/>
  <c r="VDA191" i="41"/>
  <c r="VDB191" i="41"/>
  <c r="VDC191" i="41"/>
  <c r="VDD191" i="41"/>
  <c r="VDE191" i="41"/>
  <c r="VDF191" i="41"/>
  <c r="VDG191" i="41"/>
  <c r="VDH191" i="41"/>
  <c r="VDI191" i="41"/>
  <c r="VDJ191" i="41"/>
  <c r="VDK191" i="41"/>
  <c r="VDL191" i="41"/>
  <c r="VDM191" i="41"/>
  <c r="VDN191" i="41"/>
  <c r="VDO191" i="41"/>
  <c r="VDP191" i="41"/>
  <c r="VDQ191" i="41"/>
  <c r="VDR191" i="41"/>
  <c r="VDS191" i="41"/>
  <c r="VDT191" i="41"/>
  <c r="VDU191" i="41"/>
  <c r="VDV191" i="41"/>
  <c r="VDW191" i="41"/>
  <c r="VDX191" i="41"/>
  <c r="VDY191" i="41"/>
  <c r="VDZ191" i="41"/>
  <c r="VEA191" i="41"/>
  <c r="VEB191" i="41"/>
  <c r="VEC191" i="41"/>
  <c r="VED191" i="41"/>
  <c r="VEE191" i="41"/>
  <c r="VEF191" i="41"/>
  <c r="VEG191" i="41"/>
  <c r="VEH191" i="41"/>
  <c r="VEI191" i="41"/>
  <c r="VEJ191" i="41"/>
  <c r="VEK191" i="41"/>
  <c r="VEL191" i="41"/>
  <c r="VEM191" i="41"/>
  <c r="VEN191" i="41"/>
  <c r="VEO191" i="41"/>
  <c r="VEP191" i="41"/>
  <c r="VEQ191" i="41"/>
  <c r="VER191" i="41"/>
  <c r="VES191" i="41"/>
  <c r="VET191" i="41"/>
  <c r="VEU191" i="41"/>
  <c r="VEV191" i="41"/>
  <c r="VEW191" i="41"/>
  <c r="VEX191" i="41"/>
  <c r="VEY191" i="41"/>
  <c r="VEZ191" i="41"/>
  <c r="VFA191" i="41"/>
  <c r="VFB191" i="41"/>
  <c r="VFC191" i="41"/>
  <c r="VFD191" i="41"/>
  <c r="VFE191" i="41"/>
  <c r="VFF191" i="41"/>
  <c r="VFG191" i="41"/>
  <c r="VFH191" i="41"/>
  <c r="VFI191" i="41"/>
  <c r="VFJ191" i="41"/>
  <c r="VFK191" i="41"/>
  <c r="VFL191" i="41"/>
  <c r="VFM191" i="41"/>
  <c r="VFN191" i="41"/>
  <c r="VFO191" i="41"/>
  <c r="VFP191" i="41"/>
  <c r="VFQ191" i="41"/>
  <c r="VFR191" i="41"/>
  <c r="VFS191" i="41"/>
  <c r="VFT191" i="41"/>
  <c r="VFU191" i="41"/>
  <c r="VFV191" i="41"/>
  <c r="VFW191" i="41"/>
  <c r="VFX191" i="41"/>
  <c r="VFY191" i="41"/>
  <c r="VFZ191" i="41"/>
  <c r="VGA191" i="41"/>
  <c r="VGB191" i="41"/>
  <c r="VGC191" i="41"/>
  <c r="VGD191" i="41"/>
  <c r="VGE191" i="41"/>
  <c r="VGF191" i="41"/>
  <c r="VGG191" i="41"/>
  <c r="VGH191" i="41"/>
  <c r="VGI191" i="41"/>
  <c r="VGJ191" i="41"/>
  <c r="VGK191" i="41"/>
  <c r="VGL191" i="41"/>
  <c r="VGM191" i="41"/>
  <c r="VGN191" i="41"/>
  <c r="VGO191" i="41"/>
  <c r="VGP191" i="41"/>
  <c r="VGQ191" i="41"/>
  <c r="VGR191" i="41"/>
  <c r="VGS191" i="41"/>
  <c r="VGT191" i="41"/>
  <c r="VGU191" i="41"/>
  <c r="VGV191" i="41"/>
  <c r="VGW191" i="41"/>
  <c r="VGX191" i="41"/>
  <c r="VGY191" i="41"/>
  <c r="VGZ191" i="41"/>
  <c r="VHA191" i="41"/>
  <c r="VHB191" i="41"/>
  <c r="VHC191" i="41"/>
  <c r="VHD191" i="41"/>
  <c r="VHE191" i="41"/>
  <c r="VHF191" i="41"/>
  <c r="VHG191" i="41"/>
  <c r="VHH191" i="41"/>
  <c r="VHI191" i="41"/>
  <c r="VHJ191" i="41"/>
  <c r="VHK191" i="41"/>
  <c r="VHL191" i="41"/>
  <c r="VHM191" i="41"/>
  <c r="VHN191" i="41"/>
  <c r="VHO191" i="41"/>
  <c r="VHP191" i="41"/>
  <c r="VHQ191" i="41"/>
  <c r="VHR191" i="41"/>
  <c r="VHS191" i="41"/>
  <c r="VHT191" i="41"/>
  <c r="VHU191" i="41"/>
  <c r="VHV191" i="41"/>
  <c r="VHW191" i="41"/>
  <c r="VHX191" i="41"/>
  <c r="VHY191" i="41"/>
  <c r="VHZ191" i="41"/>
  <c r="VIA191" i="41"/>
  <c r="VIB191" i="41"/>
  <c r="VIC191" i="41"/>
  <c r="VID191" i="41"/>
  <c r="VIE191" i="41"/>
  <c r="VIF191" i="41"/>
  <c r="VIG191" i="41"/>
  <c r="VIH191" i="41"/>
  <c r="VII191" i="41"/>
  <c r="VIJ191" i="41"/>
  <c r="VIK191" i="41"/>
  <c r="VIL191" i="41"/>
  <c r="VIM191" i="41"/>
  <c r="VIN191" i="41"/>
  <c r="VIO191" i="41"/>
  <c r="VIP191" i="41"/>
  <c r="VIQ191" i="41"/>
  <c r="VIR191" i="41"/>
  <c r="VIS191" i="41"/>
  <c r="VIT191" i="41"/>
  <c r="VIU191" i="41"/>
  <c r="VIV191" i="41"/>
  <c r="VIW191" i="41"/>
  <c r="VIX191" i="41"/>
  <c r="VIY191" i="41"/>
  <c r="VIZ191" i="41"/>
  <c r="VJA191" i="41"/>
  <c r="VJB191" i="41"/>
  <c r="VJC191" i="41"/>
  <c r="VJD191" i="41"/>
  <c r="VJE191" i="41"/>
  <c r="VJF191" i="41"/>
  <c r="VJG191" i="41"/>
  <c r="VJH191" i="41"/>
  <c r="VJI191" i="41"/>
  <c r="VJJ191" i="41"/>
  <c r="VJK191" i="41"/>
  <c r="VJL191" i="41"/>
  <c r="VJM191" i="41"/>
  <c r="VJN191" i="41"/>
  <c r="VJO191" i="41"/>
  <c r="VJP191" i="41"/>
  <c r="VJQ191" i="41"/>
  <c r="VJR191" i="41"/>
  <c r="VJS191" i="41"/>
  <c r="VJT191" i="41"/>
  <c r="VJU191" i="41"/>
  <c r="VJV191" i="41"/>
  <c r="VJW191" i="41"/>
  <c r="VJX191" i="41"/>
  <c r="VJY191" i="41"/>
  <c r="VJZ191" i="41"/>
  <c r="VKA191" i="41"/>
  <c r="VKB191" i="41"/>
  <c r="VKC191" i="41"/>
  <c r="VKD191" i="41"/>
  <c r="VKE191" i="41"/>
  <c r="VKF191" i="41"/>
  <c r="VKG191" i="41"/>
  <c r="VKH191" i="41"/>
  <c r="VKI191" i="41"/>
  <c r="VKJ191" i="41"/>
  <c r="VKK191" i="41"/>
  <c r="VKL191" i="41"/>
  <c r="VKM191" i="41"/>
  <c r="VKN191" i="41"/>
  <c r="VKO191" i="41"/>
  <c r="VKP191" i="41"/>
  <c r="VKQ191" i="41"/>
  <c r="VKR191" i="41"/>
  <c r="VKS191" i="41"/>
  <c r="VKT191" i="41"/>
  <c r="VKU191" i="41"/>
  <c r="VKV191" i="41"/>
  <c r="VKW191" i="41"/>
  <c r="VKX191" i="41"/>
  <c r="VKY191" i="41"/>
  <c r="VKZ191" i="41"/>
  <c r="VLA191" i="41"/>
  <c r="VLB191" i="41"/>
  <c r="VLC191" i="41"/>
  <c r="VLD191" i="41"/>
  <c r="VLE191" i="41"/>
  <c r="VLF191" i="41"/>
  <c r="VLG191" i="41"/>
  <c r="VLH191" i="41"/>
  <c r="VLI191" i="41"/>
  <c r="VLJ191" i="41"/>
  <c r="VLK191" i="41"/>
  <c r="VLL191" i="41"/>
  <c r="VLM191" i="41"/>
  <c r="VLN191" i="41"/>
  <c r="VLO191" i="41"/>
  <c r="VLP191" i="41"/>
  <c r="VLQ191" i="41"/>
  <c r="VLR191" i="41"/>
  <c r="VLS191" i="41"/>
  <c r="VLT191" i="41"/>
  <c r="VLU191" i="41"/>
  <c r="VLV191" i="41"/>
  <c r="VLW191" i="41"/>
  <c r="VLX191" i="41"/>
  <c r="VLY191" i="41"/>
  <c r="VLZ191" i="41"/>
  <c r="VMA191" i="41"/>
  <c r="VMB191" i="41"/>
  <c r="VMC191" i="41"/>
  <c r="VMD191" i="41"/>
  <c r="VME191" i="41"/>
  <c r="VMF191" i="41"/>
  <c r="VMG191" i="41"/>
  <c r="VMH191" i="41"/>
  <c r="VMI191" i="41"/>
  <c r="VMJ191" i="41"/>
  <c r="VMK191" i="41"/>
  <c r="VML191" i="41"/>
  <c r="VMM191" i="41"/>
  <c r="VMN191" i="41"/>
  <c r="VMO191" i="41"/>
  <c r="VMP191" i="41"/>
  <c r="VMQ191" i="41"/>
  <c r="VMR191" i="41"/>
  <c r="VMS191" i="41"/>
  <c r="VMT191" i="41"/>
  <c r="VMU191" i="41"/>
  <c r="VMV191" i="41"/>
  <c r="VMW191" i="41"/>
  <c r="VMX191" i="41"/>
  <c r="VMY191" i="41"/>
  <c r="VMZ191" i="41"/>
  <c r="VNA191" i="41"/>
  <c r="VNB191" i="41"/>
  <c r="VNC191" i="41"/>
  <c r="VND191" i="41"/>
  <c r="VNE191" i="41"/>
  <c r="VNF191" i="41"/>
  <c r="VNG191" i="41"/>
  <c r="VNH191" i="41"/>
  <c r="VNI191" i="41"/>
  <c r="VNJ191" i="41"/>
  <c r="VNK191" i="41"/>
  <c r="VNL191" i="41"/>
  <c r="VNM191" i="41"/>
  <c r="VNN191" i="41"/>
  <c r="VNO191" i="41"/>
  <c r="VNP191" i="41"/>
  <c r="VNQ191" i="41"/>
  <c r="VNR191" i="41"/>
  <c r="VNS191" i="41"/>
  <c r="VNT191" i="41"/>
  <c r="VNU191" i="41"/>
  <c r="VNV191" i="41"/>
  <c r="VNW191" i="41"/>
  <c r="VNX191" i="41"/>
  <c r="VNY191" i="41"/>
  <c r="VNZ191" i="41"/>
  <c r="VOA191" i="41"/>
  <c r="VOB191" i="41"/>
  <c r="VOC191" i="41"/>
  <c r="VOD191" i="41"/>
  <c r="VOE191" i="41"/>
  <c r="VOF191" i="41"/>
  <c r="VOG191" i="41"/>
  <c r="VOH191" i="41"/>
  <c r="VOI191" i="41"/>
  <c r="VOJ191" i="41"/>
  <c r="VOK191" i="41"/>
  <c r="VOL191" i="41"/>
  <c r="VOM191" i="41"/>
  <c r="VON191" i="41"/>
  <c r="VOO191" i="41"/>
  <c r="VOP191" i="41"/>
  <c r="VOQ191" i="41"/>
  <c r="VOR191" i="41"/>
  <c r="VOS191" i="41"/>
  <c r="VOT191" i="41"/>
  <c r="VOU191" i="41"/>
  <c r="VOV191" i="41"/>
  <c r="VOW191" i="41"/>
  <c r="VOX191" i="41"/>
  <c r="VOY191" i="41"/>
  <c r="VOZ191" i="41"/>
  <c r="VPA191" i="41"/>
  <c r="VPB191" i="41"/>
  <c r="VPC191" i="41"/>
  <c r="VPD191" i="41"/>
  <c r="VPE191" i="41"/>
  <c r="VPF191" i="41"/>
  <c r="VPG191" i="41"/>
  <c r="VPH191" i="41"/>
  <c r="VPI191" i="41"/>
  <c r="VPJ191" i="41"/>
  <c r="VPK191" i="41"/>
  <c r="VPL191" i="41"/>
  <c r="VPM191" i="41"/>
  <c r="VPN191" i="41"/>
  <c r="VPO191" i="41"/>
  <c r="VPP191" i="41"/>
  <c r="VPQ191" i="41"/>
  <c r="VPR191" i="41"/>
  <c r="VPS191" i="41"/>
  <c r="VPT191" i="41"/>
  <c r="VPU191" i="41"/>
  <c r="VPV191" i="41"/>
  <c r="VPW191" i="41"/>
  <c r="VPX191" i="41"/>
  <c r="VPY191" i="41"/>
  <c r="VPZ191" i="41"/>
  <c r="VQA191" i="41"/>
  <c r="VQB191" i="41"/>
  <c r="VQC191" i="41"/>
  <c r="VQD191" i="41"/>
  <c r="VQE191" i="41"/>
  <c r="VQF191" i="41"/>
  <c r="VQG191" i="41"/>
  <c r="VQH191" i="41"/>
  <c r="VQI191" i="41"/>
  <c r="VQJ191" i="41"/>
  <c r="VQK191" i="41"/>
  <c r="VQL191" i="41"/>
  <c r="VQM191" i="41"/>
  <c r="VQN191" i="41"/>
  <c r="VQO191" i="41"/>
  <c r="VQP191" i="41"/>
  <c r="VQQ191" i="41"/>
  <c r="VQR191" i="41"/>
  <c r="VQS191" i="41"/>
  <c r="VQT191" i="41"/>
  <c r="VQU191" i="41"/>
  <c r="VQV191" i="41"/>
  <c r="VQW191" i="41"/>
  <c r="VQX191" i="41"/>
  <c r="VQY191" i="41"/>
  <c r="VQZ191" i="41"/>
  <c r="VRA191" i="41"/>
  <c r="VRB191" i="41"/>
  <c r="VRC191" i="41"/>
  <c r="VRD191" i="41"/>
  <c r="VRE191" i="41"/>
  <c r="VRF191" i="41"/>
  <c r="VRG191" i="41"/>
  <c r="VRH191" i="41"/>
  <c r="VRI191" i="41"/>
  <c r="VRJ191" i="41"/>
  <c r="VRK191" i="41"/>
  <c r="VRL191" i="41"/>
  <c r="VRM191" i="41"/>
  <c r="VRN191" i="41"/>
  <c r="VRO191" i="41"/>
  <c r="VRP191" i="41"/>
  <c r="VRQ191" i="41"/>
  <c r="VRR191" i="41"/>
  <c r="VRS191" i="41"/>
  <c r="VRT191" i="41"/>
  <c r="VRU191" i="41"/>
  <c r="VRV191" i="41"/>
  <c r="VRW191" i="41"/>
  <c r="VRX191" i="41"/>
  <c r="VRY191" i="41"/>
  <c r="VRZ191" i="41"/>
  <c r="VSA191" i="41"/>
  <c r="VSB191" i="41"/>
  <c r="VSC191" i="41"/>
  <c r="VSD191" i="41"/>
  <c r="VSE191" i="41"/>
  <c r="VSF191" i="41"/>
  <c r="VSG191" i="41"/>
  <c r="VSH191" i="41"/>
  <c r="VSI191" i="41"/>
  <c r="VSJ191" i="41"/>
  <c r="VSK191" i="41"/>
  <c r="VSL191" i="41"/>
  <c r="VSM191" i="41"/>
  <c r="VSN191" i="41"/>
  <c r="VSO191" i="41"/>
  <c r="VSP191" i="41"/>
  <c r="VSQ191" i="41"/>
  <c r="VSR191" i="41"/>
  <c r="VSS191" i="41"/>
  <c r="VST191" i="41"/>
  <c r="VSU191" i="41"/>
  <c r="VSV191" i="41"/>
  <c r="VSW191" i="41"/>
  <c r="VSX191" i="41"/>
  <c r="VSY191" i="41"/>
  <c r="VSZ191" i="41"/>
  <c r="VTA191" i="41"/>
  <c r="VTB191" i="41"/>
  <c r="VTC191" i="41"/>
  <c r="VTD191" i="41"/>
  <c r="VTE191" i="41"/>
  <c r="VTF191" i="41"/>
  <c r="VTG191" i="41"/>
  <c r="VTH191" i="41"/>
  <c r="VTI191" i="41"/>
  <c r="VTJ191" i="41"/>
  <c r="VTK191" i="41"/>
  <c r="VTL191" i="41"/>
  <c r="VTM191" i="41"/>
  <c r="VTN191" i="41"/>
  <c r="VTO191" i="41"/>
  <c r="VTP191" i="41"/>
  <c r="VTQ191" i="41"/>
  <c r="VTR191" i="41"/>
  <c r="VTS191" i="41"/>
  <c r="VTT191" i="41"/>
  <c r="VTU191" i="41"/>
  <c r="VTV191" i="41"/>
  <c r="VTW191" i="41"/>
  <c r="VTX191" i="41"/>
  <c r="VTY191" i="41"/>
  <c r="VTZ191" i="41"/>
  <c r="VUA191" i="41"/>
  <c r="VUB191" i="41"/>
  <c r="VUC191" i="41"/>
  <c r="VUD191" i="41"/>
  <c r="VUE191" i="41"/>
  <c r="VUF191" i="41"/>
  <c r="VUG191" i="41"/>
  <c r="VUH191" i="41"/>
  <c r="VUI191" i="41"/>
  <c r="VUJ191" i="41"/>
  <c r="VUK191" i="41"/>
  <c r="VUL191" i="41"/>
  <c r="VUM191" i="41"/>
  <c r="VUN191" i="41"/>
  <c r="VUO191" i="41"/>
  <c r="VUP191" i="41"/>
  <c r="VUQ191" i="41"/>
  <c r="VUR191" i="41"/>
  <c r="VUS191" i="41"/>
  <c r="VUT191" i="41"/>
  <c r="VUU191" i="41"/>
  <c r="VUV191" i="41"/>
  <c r="VUW191" i="41"/>
  <c r="VUX191" i="41"/>
  <c r="VUY191" i="41"/>
  <c r="VUZ191" i="41"/>
  <c r="VVA191" i="41"/>
  <c r="VVB191" i="41"/>
  <c r="VVC191" i="41"/>
  <c r="VVD191" i="41"/>
  <c r="VVE191" i="41"/>
  <c r="VVF191" i="41"/>
  <c r="VVG191" i="41"/>
  <c r="VVH191" i="41"/>
  <c r="VVI191" i="41"/>
  <c r="VVJ191" i="41"/>
  <c r="VVK191" i="41"/>
  <c r="VVL191" i="41"/>
  <c r="VVM191" i="41"/>
  <c r="VVN191" i="41"/>
  <c r="VVO191" i="41"/>
  <c r="VVP191" i="41"/>
  <c r="VVQ191" i="41"/>
  <c r="VVR191" i="41"/>
  <c r="VVS191" i="41"/>
  <c r="VVT191" i="41"/>
  <c r="VVU191" i="41"/>
  <c r="VVV191" i="41"/>
  <c r="VVW191" i="41"/>
  <c r="VVX191" i="41"/>
  <c r="VVY191" i="41"/>
  <c r="VVZ191" i="41"/>
  <c r="VWA191" i="41"/>
  <c r="VWB191" i="41"/>
  <c r="VWC191" i="41"/>
  <c r="VWD191" i="41"/>
  <c r="VWE191" i="41"/>
  <c r="VWF191" i="41"/>
  <c r="VWG191" i="41"/>
  <c r="VWH191" i="41"/>
  <c r="VWI191" i="41"/>
  <c r="VWJ191" i="41"/>
  <c r="VWK191" i="41"/>
  <c r="VWL191" i="41"/>
  <c r="VWM191" i="41"/>
  <c r="VWN191" i="41"/>
  <c r="VWO191" i="41"/>
  <c r="VWP191" i="41"/>
  <c r="VWQ191" i="41"/>
  <c r="VWR191" i="41"/>
  <c r="VWS191" i="41"/>
  <c r="VWT191" i="41"/>
  <c r="VWU191" i="41"/>
  <c r="VWV191" i="41"/>
  <c r="VWW191" i="41"/>
  <c r="VWX191" i="41"/>
  <c r="VWY191" i="41"/>
  <c r="VWZ191" i="41"/>
  <c r="VXA191" i="41"/>
  <c r="VXB191" i="41"/>
  <c r="VXC191" i="41"/>
  <c r="VXD191" i="41"/>
  <c r="VXE191" i="41"/>
  <c r="VXF191" i="41"/>
  <c r="VXG191" i="41"/>
  <c r="VXH191" i="41"/>
  <c r="VXI191" i="41"/>
  <c r="VXJ191" i="41"/>
  <c r="VXK191" i="41"/>
  <c r="VXL191" i="41"/>
  <c r="VXM191" i="41"/>
  <c r="VXN191" i="41"/>
  <c r="VXO191" i="41"/>
  <c r="VXP191" i="41"/>
  <c r="VXQ191" i="41"/>
  <c r="VXR191" i="41"/>
  <c r="VXS191" i="41"/>
  <c r="VXT191" i="41"/>
  <c r="VXU191" i="41"/>
  <c r="VXV191" i="41"/>
  <c r="VXW191" i="41"/>
  <c r="VXX191" i="41"/>
  <c r="VXY191" i="41"/>
  <c r="VXZ191" i="41"/>
  <c r="VYA191" i="41"/>
  <c r="VYB191" i="41"/>
  <c r="VYC191" i="41"/>
  <c r="VYD191" i="41"/>
  <c r="VYE191" i="41"/>
  <c r="VYF191" i="41"/>
  <c r="VYG191" i="41"/>
  <c r="VYH191" i="41"/>
  <c r="VYI191" i="41"/>
  <c r="VYJ191" i="41"/>
  <c r="VYK191" i="41"/>
  <c r="VYL191" i="41"/>
  <c r="VYM191" i="41"/>
  <c r="VYN191" i="41"/>
  <c r="VYO191" i="41"/>
  <c r="VYP191" i="41"/>
  <c r="VYQ191" i="41"/>
  <c r="VYR191" i="41"/>
  <c r="VYS191" i="41"/>
  <c r="VYT191" i="41"/>
  <c r="VYU191" i="41"/>
  <c r="VYV191" i="41"/>
  <c r="VYW191" i="41"/>
  <c r="VYX191" i="41"/>
  <c r="VYY191" i="41"/>
  <c r="VYZ191" i="41"/>
  <c r="VZA191" i="41"/>
  <c r="VZB191" i="41"/>
  <c r="VZC191" i="41"/>
  <c r="VZD191" i="41"/>
  <c r="VZE191" i="41"/>
  <c r="VZF191" i="41"/>
  <c r="VZG191" i="41"/>
  <c r="VZH191" i="41"/>
  <c r="VZI191" i="41"/>
  <c r="VZJ191" i="41"/>
  <c r="VZK191" i="41"/>
  <c r="VZL191" i="41"/>
  <c r="VZM191" i="41"/>
  <c r="VZN191" i="41"/>
  <c r="VZO191" i="41"/>
  <c r="VZP191" i="41"/>
  <c r="VZQ191" i="41"/>
  <c r="VZR191" i="41"/>
  <c r="VZS191" i="41"/>
  <c r="VZT191" i="41"/>
  <c r="VZU191" i="41"/>
  <c r="VZV191" i="41"/>
  <c r="VZW191" i="41"/>
  <c r="VZX191" i="41"/>
  <c r="VZY191" i="41"/>
  <c r="VZZ191" i="41"/>
  <c r="WAA191" i="41"/>
  <c r="WAB191" i="41"/>
  <c r="WAC191" i="41"/>
  <c r="WAD191" i="41"/>
  <c r="WAE191" i="41"/>
  <c r="WAF191" i="41"/>
  <c r="WAG191" i="41"/>
  <c r="WAH191" i="41"/>
  <c r="WAI191" i="41"/>
  <c r="WAJ191" i="41"/>
  <c r="WAK191" i="41"/>
  <c r="WAL191" i="41"/>
  <c r="WAM191" i="41"/>
  <c r="WAN191" i="41"/>
  <c r="WAO191" i="41"/>
  <c r="WAP191" i="41"/>
  <c r="WAQ191" i="41"/>
  <c r="WAR191" i="41"/>
  <c r="WAS191" i="41"/>
  <c r="WAT191" i="41"/>
  <c r="WAU191" i="41"/>
  <c r="WAV191" i="41"/>
  <c r="WAW191" i="41"/>
  <c r="WAX191" i="41"/>
  <c r="WAY191" i="41"/>
  <c r="WAZ191" i="41"/>
  <c r="WBA191" i="41"/>
  <c r="WBB191" i="41"/>
  <c r="WBC191" i="41"/>
  <c r="WBD191" i="41"/>
  <c r="WBE191" i="41"/>
  <c r="WBF191" i="41"/>
  <c r="WBG191" i="41"/>
  <c r="WBH191" i="41"/>
  <c r="WBI191" i="41"/>
  <c r="WBJ191" i="41"/>
  <c r="WBK191" i="41"/>
  <c r="WBL191" i="41"/>
  <c r="WBM191" i="41"/>
  <c r="WBN191" i="41"/>
  <c r="WBO191" i="41"/>
  <c r="WBP191" i="41"/>
  <c r="WBQ191" i="41"/>
  <c r="WBR191" i="41"/>
  <c r="WBS191" i="41"/>
  <c r="WBT191" i="41"/>
  <c r="WBU191" i="41"/>
  <c r="WBV191" i="41"/>
  <c r="WBW191" i="41"/>
  <c r="WBX191" i="41"/>
  <c r="WBY191" i="41"/>
  <c r="WBZ191" i="41"/>
  <c r="WCA191" i="41"/>
  <c r="WCB191" i="41"/>
  <c r="WCC191" i="41"/>
  <c r="WCD191" i="41"/>
  <c r="WCE191" i="41"/>
  <c r="WCF191" i="41"/>
  <c r="WCG191" i="41"/>
  <c r="WCH191" i="41"/>
  <c r="WCI191" i="41"/>
  <c r="WCJ191" i="41"/>
  <c r="WCK191" i="41"/>
  <c r="WCL191" i="41"/>
  <c r="WCM191" i="41"/>
  <c r="WCN191" i="41"/>
  <c r="WCO191" i="41"/>
  <c r="WCP191" i="41"/>
  <c r="WCQ191" i="41"/>
  <c r="WCR191" i="41"/>
  <c r="WCS191" i="41"/>
  <c r="WCT191" i="41"/>
  <c r="WCU191" i="41"/>
  <c r="WCV191" i="41"/>
  <c r="WCW191" i="41"/>
  <c r="WCX191" i="41"/>
  <c r="WCY191" i="41"/>
  <c r="WCZ191" i="41"/>
  <c r="WDA191" i="41"/>
  <c r="WDB191" i="41"/>
  <c r="WDC191" i="41"/>
  <c r="WDD191" i="41"/>
  <c r="WDE191" i="41"/>
  <c r="WDF191" i="41"/>
  <c r="WDG191" i="41"/>
  <c r="WDH191" i="41"/>
  <c r="WDI191" i="41"/>
  <c r="WDJ191" i="41"/>
  <c r="WDK191" i="41"/>
  <c r="WDL191" i="41"/>
  <c r="WDM191" i="41"/>
  <c r="WDN191" i="41"/>
  <c r="WDO191" i="41"/>
  <c r="WDP191" i="41"/>
  <c r="WDQ191" i="41"/>
  <c r="WDR191" i="41"/>
  <c r="WDS191" i="41"/>
  <c r="WDT191" i="41"/>
  <c r="WDU191" i="41"/>
  <c r="WDV191" i="41"/>
  <c r="WDW191" i="41"/>
  <c r="WDX191" i="41"/>
  <c r="WDY191" i="41"/>
  <c r="WDZ191" i="41"/>
  <c r="WEA191" i="41"/>
  <c r="WEB191" i="41"/>
  <c r="WEC191" i="41"/>
  <c r="WED191" i="41"/>
  <c r="WEE191" i="41"/>
  <c r="WEF191" i="41"/>
  <c r="WEG191" i="41"/>
  <c r="WEH191" i="41"/>
  <c r="WEI191" i="41"/>
  <c r="WEJ191" i="41"/>
  <c r="WEK191" i="41"/>
  <c r="WEL191" i="41"/>
  <c r="WEM191" i="41"/>
  <c r="WEN191" i="41"/>
  <c r="WEO191" i="41"/>
  <c r="WEP191" i="41"/>
  <c r="WEQ191" i="41"/>
  <c r="WER191" i="41"/>
  <c r="WES191" i="41"/>
  <c r="WET191" i="41"/>
  <c r="WEU191" i="41"/>
  <c r="WEV191" i="41"/>
  <c r="WEW191" i="41"/>
  <c r="WEX191" i="41"/>
  <c r="WEY191" i="41"/>
  <c r="WEZ191" i="41"/>
  <c r="WFA191" i="41"/>
  <c r="WFB191" i="41"/>
  <c r="WFC191" i="41"/>
  <c r="WFD191" i="41"/>
  <c r="WFE191" i="41"/>
  <c r="WFF191" i="41"/>
  <c r="WFG191" i="41"/>
  <c r="WFH191" i="41"/>
  <c r="WFI191" i="41"/>
  <c r="WFJ191" i="41"/>
  <c r="WFK191" i="41"/>
  <c r="WFL191" i="41"/>
  <c r="WFM191" i="41"/>
  <c r="WFN191" i="41"/>
  <c r="WFO191" i="41"/>
  <c r="WFP191" i="41"/>
  <c r="WFQ191" i="41"/>
  <c r="WFR191" i="41"/>
  <c r="WFS191" i="41"/>
  <c r="WFT191" i="41"/>
  <c r="WFU191" i="41"/>
  <c r="WFV191" i="41"/>
  <c r="WFW191" i="41"/>
  <c r="WFX191" i="41"/>
  <c r="WFY191" i="41"/>
  <c r="WFZ191" i="41"/>
  <c r="WGA191" i="41"/>
  <c r="WGB191" i="41"/>
  <c r="WGC191" i="41"/>
  <c r="WGD191" i="41"/>
  <c r="WGE191" i="41"/>
  <c r="WGF191" i="41"/>
  <c r="WGG191" i="41"/>
  <c r="WGH191" i="41"/>
  <c r="WGI191" i="41"/>
  <c r="WGJ191" i="41"/>
  <c r="WGK191" i="41"/>
  <c r="WGL191" i="41"/>
  <c r="WGM191" i="41"/>
  <c r="WGN191" i="41"/>
  <c r="WGO191" i="41"/>
  <c r="WGP191" i="41"/>
  <c r="WGQ191" i="41"/>
  <c r="WGR191" i="41"/>
  <c r="WGS191" i="41"/>
  <c r="WGT191" i="41"/>
  <c r="WGU191" i="41"/>
  <c r="WGV191" i="41"/>
  <c r="WGW191" i="41"/>
  <c r="WGX191" i="41"/>
  <c r="WGY191" i="41"/>
  <c r="WGZ191" i="41"/>
  <c r="WHA191" i="41"/>
  <c r="WHB191" i="41"/>
  <c r="WHC191" i="41"/>
  <c r="WHD191" i="41"/>
  <c r="WHE191" i="41"/>
  <c r="WHF191" i="41"/>
  <c r="WHG191" i="41"/>
  <c r="WHH191" i="41"/>
  <c r="WHI191" i="41"/>
  <c r="WHJ191" i="41"/>
  <c r="WHK191" i="41"/>
  <c r="WHL191" i="41"/>
  <c r="WHM191" i="41"/>
  <c r="WHN191" i="41"/>
  <c r="WHO191" i="41"/>
  <c r="WHP191" i="41"/>
  <c r="WHQ191" i="41"/>
  <c r="WHR191" i="41"/>
  <c r="WHS191" i="41"/>
  <c r="WHT191" i="41"/>
  <c r="WHU191" i="41"/>
  <c r="WHV191" i="41"/>
  <c r="WHW191" i="41"/>
  <c r="WHX191" i="41"/>
  <c r="WHY191" i="41"/>
  <c r="WHZ191" i="41"/>
  <c r="WIA191" i="41"/>
  <c r="WIB191" i="41"/>
  <c r="WIC191" i="41"/>
  <c r="WID191" i="41"/>
  <c r="WIE191" i="41"/>
  <c r="WIF191" i="41"/>
  <c r="WIG191" i="41"/>
  <c r="WIH191" i="41"/>
  <c r="WII191" i="41"/>
  <c r="WIJ191" i="41"/>
  <c r="WIK191" i="41"/>
  <c r="WIL191" i="41"/>
  <c r="WIM191" i="41"/>
  <c r="WIN191" i="41"/>
  <c r="WIO191" i="41"/>
  <c r="WIP191" i="41"/>
  <c r="WIQ191" i="41"/>
  <c r="WIR191" i="41"/>
  <c r="WIS191" i="41"/>
  <c r="WIT191" i="41"/>
  <c r="WIU191" i="41"/>
  <c r="WIV191" i="41"/>
  <c r="WIW191" i="41"/>
  <c r="WIX191" i="41"/>
  <c r="WIY191" i="41"/>
  <c r="WIZ191" i="41"/>
  <c r="WJA191" i="41"/>
  <c r="WJB191" i="41"/>
  <c r="WJC191" i="41"/>
  <c r="WJD191" i="41"/>
  <c r="WJE191" i="41"/>
  <c r="WJF191" i="41"/>
  <c r="WJG191" i="41"/>
  <c r="WJH191" i="41"/>
  <c r="WJI191" i="41"/>
  <c r="WJJ191" i="41"/>
  <c r="WJK191" i="41"/>
  <c r="WJL191" i="41"/>
  <c r="WJM191" i="41"/>
  <c r="WJN191" i="41"/>
  <c r="WJO191" i="41"/>
  <c r="WJP191" i="41"/>
  <c r="WJQ191" i="41"/>
  <c r="WJR191" i="41"/>
  <c r="WJS191" i="41"/>
  <c r="WJT191" i="41"/>
  <c r="WJU191" i="41"/>
  <c r="WJV191" i="41"/>
  <c r="WJW191" i="41"/>
  <c r="WJX191" i="41"/>
  <c r="WJY191" i="41"/>
  <c r="WJZ191" i="41"/>
  <c r="WKA191" i="41"/>
  <c r="WKB191" i="41"/>
  <c r="WKC191" i="41"/>
  <c r="WKD191" i="41"/>
  <c r="WKE191" i="41"/>
  <c r="WKF191" i="41"/>
  <c r="WKG191" i="41"/>
  <c r="WKH191" i="41"/>
  <c r="WKI191" i="41"/>
  <c r="WKJ191" i="41"/>
  <c r="WKK191" i="41"/>
  <c r="WKL191" i="41"/>
  <c r="WKM191" i="41"/>
  <c r="WKN191" i="41"/>
  <c r="WKO191" i="41"/>
  <c r="WKP191" i="41"/>
  <c r="WKQ191" i="41"/>
  <c r="WKR191" i="41"/>
  <c r="WKS191" i="41"/>
  <c r="WKT191" i="41"/>
  <c r="WKU191" i="41"/>
  <c r="WKV191" i="41"/>
  <c r="WKW191" i="41"/>
  <c r="WKX191" i="41"/>
  <c r="WKY191" i="41"/>
  <c r="WKZ191" i="41"/>
  <c r="WLA191" i="41"/>
  <c r="WLB191" i="41"/>
  <c r="WLC191" i="41"/>
  <c r="WLD191" i="41"/>
  <c r="WLE191" i="41"/>
  <c r="WLF191" i="41"/>
  <c r="WLG191" i="41"/>
  <c r="WLH191" i="41"/>
  <c r="WLI191" i="41"/>
  <c r="WLJ191" i="41"/>
  <c r="WLK191" i="41"/>
  <c r="WLL191" i="41"/>
  <c r="WLM191" i="41"/>
  <c r="WLN191" i="41"/>
  <c r="WLO191" i="41"/>
  <c r="WLP191" i="41"/>
  <c r="WLQ191" i="41"/>
  <c r="WLR191" i="41"/>
  <c r="WLS191" i="41"/>
  <c r="WLT191" i="41"/>
  <c r="WLU191" i="41"/>
  <c r="WLV191" i="41"/>
  <c r="WLW191" i="41"/>
  <c r="WLX191" i="41"/>
  <c r="WLY191" i="41"/>
  <c r="WLZ191" i="41"/>
  <c r="WMA191" i="41"/>
  <c r="WMB191" i="41"/>
  <c r="WMC191" i="41"/>
  <c r="WMD191" i="41"/>
  <c r="WME191" i="41"/>
  <c r="WMF191" i="41"/>
  <c r="WMG191" i="41"/>
  <c r="WMH191" i="41"/>
  <c r="WMI191" i="41"/>
  <c r="WMJ191" i="41"/>
  <c r="WMK191" i="41"/>
  <c r="WML191" i="41"/>
  <c r="WMM191" i="41"/>
  <c r="WMN191" i="41"/>
  <c r="WMO191" i="41"/>
  <c r="WMP191" i="41"/>
  <c r="WMQ191" i="41"/>
  <c r="WMR191" i="41"/>
  <c r="WMS191" i="41"/>
  <c r="WMT191" i="41"/>
  <c r="WMU191" i="41"/>
  <c r="WMV191" i="41"/>
  <c r="WMW191" i="41"/>
  <c r="WMX191" i="41"/>
  <c r="WMY191" i="41"/>
  <c r="WMZ191" i="41"/>
  <c r="WNA191" i="41"/>
  <c r="WNB191" i="41"/>
  <c r="WNC191" i="41"/>
  <c r="WND191" i="41"/>
  <c r="WNE191" i="41"/>
  <c r="WNF191" i="41"/>
  <c r="WNG191" i="41"/>
  <c r="WNH191" i="41"/>
  <c r="WNI191" i="41"/>
  <c r="WNJ191" i="41"/>
  <c r="WNK191" i="41"/>
  <c r="WNL191" i="41"/>
  <c r="WNM191" i="41"/>
  <c r="WNN191" i="41"/>
  <c r="WNO191" i="41"/>
  <c r="WNP191" i="41"/>
  <c r="WNQ191" i="41"/>
  <c r="WNR191" i="41"/>
  <c r="WNS191" i="41"/>
  <c r="WNT191" i="41"/>
  <c r="WNU191" i="41"/>
  <c r="WNV191" i="41"/>
  <c r="WNW191" i="41"/>
  <c r="WNX191" i="41"/>
  <c r="WNY191" i="41"/>
  <c r="WNZ191" i="41"/>
  <c r="WOA191" i="41"/>
  <c r="WOB191" i="41"/>
  <c r="WOC191" i="41"/>
  <c r="WOD191" i="41"/>
  <c r="WOE191" i="41"/>
  <c r="WOF191" i="41"/>
  <c r="WOG191" i="41"/>
  <c r="WOH191" i="41"/>
  <c r="WOI191" i="41"/>
  <c r="WOJ191" i="41"/>
  <c r="WOK191" i="41"/>
  <c r="WOL191" i="41"/>
  <c r="WOM191" i="41"/>
  <c r="WON191" i="41"/>
  <c r="WOO191" i="41"/>
  <c r="WOP191" i="41"/>
  <c r="WOQ191" i="41"/>
  <c r="WOR191" i="41"/>
  <c r="WOS191" i="41"/>
  <c r="WOT191" i="41"/>
  <c r="WOU191" i="41"/>
  <c r="WOV191" i="41"/>
  <c r="WOW191" i="41"/>
  <c r="WOX191" i="41"/>
  <c r="WOY191" i="41"/>
  <c r="WOZ191" i="41"/>
  <c r="WPA191" i="41"/>
  <c r="WPB191" i="41"/>
  <c r="WPC191" i="41"/>
  <c r="WPD191" i="41"/>
  <c r="WPE191" i="41"/>
  <c r="WPF191" i="41"/>
  <c r="WPG191" i="41"/>
  <c r="WPH191" i="41"/>
  <c r="WPI191" i="41"/>
  <c r="WPJ191" i="41"/>
  <c r="WPK191" i="41"/>
  <c r="WPL191" i="41"/>
  <c r="WPM191" i="41"/>
  <c r="WPN191" i="41"/>
  <c r="WPO191" i="41"/>
  <c r="WPP191" i="41"/>
  <c r="WPQ191" i="41"/>
  <c r="WPR191" i="41"/>
  <c r="WPS191" i="41"/>
  <c r="WPT191" i="41"/>
  <c r="WPU191" i="41"/>
  <c r="WPV191" i="41"/>
  <c r="WPW191" i="41"/>
  <c r="WPX191" i="41"/>
  <c r="WPY191" i="41"/>
  <c r="WPZ191" i="41"/>
  <c r="WQA191" i="41"/>
  <c r="WQB191" i="41"/>
  <c r="WQC191" i="41"/>
  <c r="WQD191" i="41"/>
  <c r="WQE191" i="41"/>
  <c r="WQF191" i="41"/>
  <c r="WQG191" i="41"/>
  <c r="WQH191" i="41"/>
  <c r="WQI191" i="41"/>
  <c r="WQJ191" i="41"/>
  <c r="WQK191" i="41"/>
  <c r="WQL191" i="41"/>
  <c r="WQM191" i="41"/>
  <c r="WQN191" i="41"/>
  <c r="WQO191" i="41"/>
  <c r="WQP191" i="41"/>
  <c r="WQQ191" i="41"/>
  <c r="WQR191" i="41"/>
  <c r="WQS191" i="41"/>
  <c r="WQT191" i="41"/>
  <c r="WQU191" i="41"/>
  <c r="WQV191" i="41"/>
  <c r="WQW191" i="41"/>
  <c r="WQX191" i="41"/>
  <c r="WQY191" i="41"/>
  <c r="WQZ191" i="41"/>
  <c r="WRA191" i="41"/>
  <c r="WRB191" i="41"/>
  <c r="WRC191" i="41"/>
  <c r="WRD191" i="41"/>
  <c r="WRE191" i="41"/>
  <c r="WRF191" i="41"/>
  <c r="WRG191" i="41"/>
  <c r="WRH191" i="41"/>
  <c r="WRI191" i="41"/>
  <c r="WRJ191" i="41"/>
  <c r="WRK191" i="41"/>
  <c r="WRL191" i="41"/>
  <c r="WRM191" i="41"/>
  <c r="WRN191" i="41"/>
  <c r="WRO191" i="41"/>
  <c r="WRP191" i="41"/>
  <c r="WRQ191" i="41"/>
  <c r="WRR191" i="41"/>
  <c r="WRS191" i="41"/>
  <c r="WRT191" i="41"/>
  <c r="WRU191" i="41"/>
  <c r="WRV191" i="41"/>
  <c r="WRW191" i="41"/>
  <c r="WRX191" i="41"/>
  <c r="WRY191" i="41"/>
  <c r="WRZ191" i="41"/>
  <c r="WSA191" i="41"/>
  <c r="WSB191" i="41"/>
  <c r="WSC191" i="41"/>
  <c r="WSD191" i="41"/>
  <c r="WSE191" i="41"/>
  <c r="WSF191" i="41"/>
  <c r="WSG191" i="41"/>
  <c r="WSH191" i="41"/>
  <c r="WSI191" i="41"/>
  <c r="WSJ191" i="41"/>
  <c r="WSK191" i="41"/>
  <c r="WSL191" i="41"/>
  <c r="WSM191" i="41"/>
  <c r="WSN191" i="41"/>
  <c r="WSO191" i="41"/>
  <c r="WSP191" i="41"/>
  <c r="WSQ191" i="41"/>
  <c r="WSR191" i="41"/>
  <c r="WSS191" i="41"/>
  <c r="WST191" i="41"/>
  <c r="WSU191" i="41"/>
  <c r="WSV191" i="41"/>
  <c r="WSW191" i="41"/>
  <c r="WSX191" i="41"/>
  <c r="WSY191" i="41"/>
  <c r="WSZ191" i="41"/>
  <c r="WTA191" i="41"/>
  <c r="WTB191" i="41"/>
  <c r="WTC191" i="41"/>
  <c r="WTD191" i="41"/>
  <c r="WTE191" i="41"/>
  <c r="WTF191" i="41"/>
  <c r="WTG191" i="41"/>
  <c r="WTH191" i="41"/>
  <c r="WTI191" i="41"/>
  <c r="WTJ191" i="41"/>
  <c r="WTK191" i="41"/>
  <c r="WTL191" i="41"/>
  <c r="WTM191" i="41"/>
  <c r="WTN191" i="41"/>
  <c r="WTO191" i="41"/>
  <c r="WTP191" i="41"/>
  <c r="WTQ191" i="41"/>
  <c r="WTR191" i="41"/>
  <c r="WTS191" i="41"/>
  <c r="WTT191" i="41"/>
  <c r="WTU191" i="41"/>
  <c r="WTV191" i="41"/>
  <c r="WTW191" i="41"/>
  <c r="WTX191" i="41"/>
  <c r="WTY191" i="41"/>
  <c r="WTZ191" i="41"/>
  <c r="WUA191" i="41"/>
  <c r="WUB191" i="41"/>
  <c r="WUC191" i="41"/>
  <c r="WUD191" i="41"/>
  <c r="WUE191" i="41"/>
  <c r="WUF191" i="41"/>
  <c r="WUG191" i="41"/>
  <c r="WUH191" i="41"/>
  <c r="WUI191" i="41"/>
  <c r="WUJ191" i="41"/>
  <c r="WUK191" i="41"/>
  <c r="WUL191" i="41"/>
  <c r="WUM191" i="41"/>
  <c r="WUN191" i="41"/>
  <c r="WUO191" i="41"/>
  <c r="WUP191" i="41"/>
  <c r="WUQ191" i="41"/>
  <c r="WUR191" i="41"/>
  <c r="WUS191" i="41"/>
  <c r="WUT191" i="41"/>
  <c r="WUU191" i="41"/>
  <c r="WUV191" i="41"/>
  <c r="WUW191" i="41"/>
  <c r="WUX191" i="41"/>
  <c r="WUY191" i="41"/>
  <c r="WUZ191" i="41"/>
  <c r="WVA191" i="41"/>
  <c r="WVB191" i="41"/>
  <c r="WVC191" i="41"/>
  <c r="WVD191" i="41"/>
  <c r="WVE191" i="41"/>
  <c r="WVF191" i="41"/>
  <c r="WVG191" i="41"/>
  <c r="WVH191" i="41"/>
  <c r="WVI191" i="41"/>
  <c r="WVJ191" i="41"/>
  <c r="WVK191" i="41"/>
  <c r="WVL191" i="41"/>
  <c r="WVM191" i="41"/>
  <c r="WVN191" i="41"/>
  <c r="WVO191" i="41"/>
  <c r="WVP191" i="41"/>
  <c r="WVQ191" i="41"/>
  <c r="WVR191" i="41"/>
  <c r="WVS191" i="41"/>
  <c r="WVT191" i="41"/>
  <c r="WVU191" i="41"/>
  <c r="WVV191" i="41"/>
  <c r="WVW191" i="41"/>
  <c r="WVX191" i="41"/>
  <c r="WVY191" i="41"/>
  <c r="WVZ191" i="41"/>
  <c r="WWA191" i="41"/>
  <c r="WWB191" i="41"/>
  <c r="WWC191" i="41"/>
  <c r="WWD191" i="41"/>
  <c r="WWE191" i="41"/>
  <c r="WWF191" i="41"/>
  <c r="WWG191" i="41"/>
  <c r="WWH191" i="41"/>
  <c r="WWI191" i="41"/>
  <c r="WWJ191" i="41"/>
  <c r="WWK191" i="41"/>
  <c r="WWL191" i="41"/>
  <c r="WWM191" i="41"/>
  <c r="WWN191" i="41"/>
  <c r="WWO191" i="41"/>
  <c r="WWP191" i="41"/>
  <c r="WWQ191" i="41"/>
  <c r="WWR191" i="41"/>
  <c r="WWS191" i="41"/>
  <c r="WWT191" i="41"/>
  <c r="WWU191" i="41"/>
  <c r="WWV191" i="41"/>
  <c r="WWW191" i="41"/>
  <c r="WWX191" i="41"/>
  <c r="WWY191" i="41"/>
  <c r="WWZ191" i="41"/>
  <c r="WXA191" i="41"/>
  <c r="WXB191" i="41"/>
  <c r="WXC191" i="41"/>
  <c r="WXD191" i="41"/>
  <c r="WXE191" i="41"/>
  <c r="WXF191" i="41"/>
  <c r="WXG191" i="41"/>
  <c r="WXH191" i="41"/>
  <c r="WXI191" i="41"/>
  <c r="WXJ191" i="41"/>
  <c r="WXK191" i="41"/>
  <c r="WXL191" i="41"/>
  <c r="WXM191" i="41"/>
  <c r="WXN191" i="41"/>
  <c r="WXO191" i="41"/>
  <c r="WXP191" i="41"/>
  <c r="WXQ191" i="41"/>
  <c r="WXR191" i="41"/>
  <c r="WXS191" i="41"/>
  <c r="WXT191" i="41"/>
  <c r="WXU191" i="41"/>
  <c r="WXV191" i="41"/>
  <c r="WXW191" i="41"/>
  <c r="WXX191" i="41"/>
  <c r="WXY191" i="41"/>
  <c r="WXZ191" i="41"/>
  <c r="WYA191" i="41"/>
  <c r="WYB191" i="41"/>
  <c r="WYC191" i="41"/>
  <c r="WYD191" i="41"/>
  <c r="WYE191" i="41"/>
  <c r="WYF191" i="41"/>
  <c r="WYG191" i="41"/>
  <c r="WYH191" i="41"/>
  <c r="WYI191" i="41"/>
  <c r="WYJ191" i="41"/>
  <c r="WYK191" i="41"/>
  <c r="WYL191" i="41"/>
  <c r="WYM191" i="41"/>
  <c r="WYN191" i="41"/>
  <c r="WYO191" i="41"/>
  <c r="WYP191" i="41"/>
  <c r="WYQ191" i="41"/>
  <c r="WYR191" i="41"/>
  <c r="WYS191" i="41"/>
  <c r="WYT191" i="41"/>
  <c r="WYU191" i="41"/>
  <c r="WYV191" i="41"/>
  <c r="WYW191" i="41"/>
  <c r="WYX191" i="41"/>
  <c r="WYY191" i="41"/>
  <c r="WYZ191" i="41"/>
  <c r="WZA191" i="41"/>
  <c r="WZB191" i="41"/>
  <c r="WZC191" i="41"/>
  <c r="WZD191" i="41"/>
  <c r="WZE191" i="41"/>
  <c r="WZF191" i="41"/>
  <c r="WZG191" i="41"/>
  <c r="WZH191" i="41"/>
  <c r="WZI191" i="41"/>
  <c r="WZJ191" i="41"/>
  <c r="WZK191" i="41"/>
  <c r="WZL191" i="41"/>
  <c r="WZM191" i="41"/>
  <c r="WZN191" i="41"/>
  <c r="WZO191" i="41"/>
  <c r="WZP191" i="41"/>
  <c r="WZQ191" i="41"/>
  <c r="WZR191" i="41"/>
  <c r="WZS191" i="41"/>
  <c r="WZT191" i="41"/>
  <c r="WZU191" i="41"/>
  <c r="WZV191" i="41"/>
  <c r="WZW191" i="41"/>
  <c r="WZX191" i="41"/>
  <c r="WZY191" i="41"/>
  <c r="WZZ191" i="41"/>
  <c r="XAA191" i="41"/>
  <c r="XAB191" i="41"/>
  <c r="XAC191" i="41"/>
  <c r="XAD191" i="41"/>
  <c r="XAE191" i="41"/>
  <c r="XAF191" i="41"/>
  <c r="XAG191" i="41"/>
  <c r="XAH191" i="41"/>
  <c r="XAI191" i="41"/>
  <c r="XAJ191" i="41"/>
  <c r="XAK191" i="41"/>
  <c r="XAL191" i="41"/>
  <c r="XAM191" i="41"/>
  <c r="XAN191" i="41"/>
  <c r="XAO191" i="41"/>
  <c r="XAP191" i="41"/>
  <c r="XAQ191" i="41"/>
  <c r="XAR191" i="41"/>
  <c r="XAS191" i="41"/>
  <c r="XAT191" i="41"/>
  <c r="XAU191" i="41"/>
  <c r="XAV191" i="41"/>
  <c r="XAW191" i="41"/>
  <c r="XAX191" i="41"/>
  <c r="XAY191" i="41"/>
  <c r="XAZ191" i="41"/>
  <c r="XBA191" i="41"/>
  <c r="XBB191" i="41"/>
  <c r="XBC191" i="41"/>
  <c r="XBD191" i="41"/>
  <c r="XBE191" i="41"/>
  <c r="XBF191" i="41"/>
  <c r="XBG191" i="41"/>
  <c r="XBH191" i="41"/>
  <c r="XBI191" i="41"/>
  <c r="XBJ191" i="41"/>
  <c r="XBK191" i="41"/>
  <c r="XBL191" i="41"/>
  <c r="XBM191" i="41"/>
  <c r="XBN191" i="41"/>
  <c r="XBO191" i="41"/>
  <c r="XBP191" i="41"/>
  <c r="XBQ191" i="41"/>
  <c r="XBR191" i="41"/>
  <c r="XBS191" i="41"/>
  <c r="XBT191" i="41"/>
  <c r="XBU191" i="41"/>
  <c r="XBV191" i="41"/>
  <c r="XBW191" i="41"/>
  <c r="XBX191" i="41"/>
  <c r="XBY191" i="41"/>
  <c r="XBZ191" i="41"/>
  <c r="XCA191" i="41"/>
  <c r="XCB191" i="41"/>
  <c r="XCC191" i="41"/>
  <c r="XCD191" i="41"/>
  <c r="XCE191" i="41"/>
  <c r="XCF191" i="41"/>
  <c r="XCG191" i="41"/>
  <c r="XCH191" i="41"/>
  <c r="XCI191" i="41"/>
  <c r="XCJ191" i="41"/>
  <c r="XCK191" i="41"/>
  <c r="XCL191" i="41"/>
  <c r="XCM191" i="41"/>
  <c r="XCN191" i="41"/>
  <c r="XCO191" i="41"/>
  <c r="XCP191" i="41"/>
  <c r="XCQ191" i="41"/>
  <c r="XCR191" i="41"/>
  <c r="XCS191" i="41"/>
  <c r="XCT191" i="41"/>
  <c r="XCU191" i="41"/>
  <c r="XCV191" i="41"/>
  <c r="XCW191" i="41"/>
  <c r="XCX191" i="41"/>
  <c r="XCY191" i="41"/>
  <c r="XCZ191" i="41"/>
  <c r="XDA191" i="41"/>
  <c r="XDB191" i="41"/>
  <c r="XDC191" i="41"/>
  <c r="XDD191" i="41"/>
  <c r="XDE191" i="41"/>
  <c r="XDF191" i="41"/>
  <c r="XDG191" i="41"/>
  <c r="XDH191" i="41"/>
  <c r="XDI191" i="41"/>
  <c r="XDJ191" i="41"/>
  <c r="XDK191" i="41"/>
  <c r="XDL191" i="41"/>
  <c r="XDM191" i="41"/>
  <c r="XDN191" i="41"/>
  <c r="XDO191" i="41"/>
  <c r="XDP191" i="41"/>
  <c r="XDQ191" i="41"/>
  <c r="XDR191" i="41"/>
  <c r="XDS191" i="41"/>
  <c r="XDT191" i="41"/>
  <c r="XDU191" i="41"/>
  <c r="XDV191" i="41"/>
  <c r="XDW191" i="41"/>
  <c r="XDX191" i="41"/>
  <c r="XDY191" i="41"/>
  <c r="XDZ191" i="41"/>
  <c r="XEA191" i="41"/>
  <c r="XEB191" i="41"/>
  <c r="XEC191" i="41"/>
  <c r="XED191" i="41"/>
  <c r="XEE191" i="41"/>
  <c r="XEF191" i="41"/>
  <c r="XEG191" i="41"/>
  <c r="XEH191" i="41"/>
  <c r="XEI191" i="41"/>
  <c r="XEJ191" i="41"/>
  <c r="XEK191" i="41"/>
  <c r="XEL191" i="41"/>
  <c r="XEM191" i="41"/>
  <c r="XEN191" i="41"/>
  <c r="XEO191" i="41"/>
  <c r="XEP191" i="41"/>
  <c r="XEQ191" i="41"/>
  <c r="XER191" i="41"/>
  <c r="XES191" i="41"/>
  <c r="XET191" i="41"/>
  <c r="XEU191" i="41"/>
  <c r="XEV191" i="41"/>
  <c r="XEW191" i="41"/>
  <c r="XEX191" i="41"/>
  <c r="XEY191" i="41"/>
  <c r="XEZ191" i="41"/>
  <c r="XFA191" i="41"/>
  <c r="XFB191" i="41"/>
  <c r="XFC191" i="41"/>
  <c r="XFD191" i="41"/>
  <c r="L156" i="39"/>
  <c r="M156" i="39"/>
  <c r="L150" i="39"/>
  <c r="M150" i="39"/>
  <c r="L186" i="39"/>
  <c r="M186" i="39"/>
  <c r="L137" i="39"/>
  <c r="M137" i="39"/>
  <c r="L151" i="39"/>
  <c r="M151" i="39"/>
  <c r="L71" i="39"/>
  <c r="M71" i="39"/>
  <c r="L191" i="39"/>
  <c r="M191" i="39"/>
  <c r="L72" i="39"/>
  <c r="M72" i="39"/>
  <c r="L80" i="39"/>
  <c r="M80" i="39"/>
  <c r="L203" i="39"/>
  <c r="M203" i="39"/>
  <c r="L204" i="39"/>
  <c r="M204" i="39"/>
  <c r="L99" i="39"/>
  <c r="M99" i="39"/>
  <c r="L200" i="39"/>
  <c r="M200" i="39"/>
  <c r="L79" i="39"/>
  <c r="M79" i="39"/>
  <c r="L104" i="39"/>
  <c r="M104" i="39"/>
  <c r="L145" i="39"/>
  <c r="M145" i="39"/>
  <c r="L81" i="39"/>
  <c r="M81" i="39"/>
  <c r="L155" i="39"/>
  <c r="M155" i="39"/>
  <c r="L147" i="39"/>
  <c r="M147" i="39"/>
  <c r="L141" i="39"/>
  <c r="M141" i="39"/>
  <c r="L195" i="39"/>
  <c r="M195" i="39"/>
  <c r="L197" i="39"/>
  <c r="M197" i="39"/>
  <c r="L40" i="39"/>
  <c r="M40" i="39"/>
  <c r="L38" i="39"/>
  <c r="M38" i="39"/>
  <c r="L196" i="39"/>
  <c r="M196" i="39"/>
  <c r="L153" i="39"/>
  <c r="M153" i="39"/>
  <c r="L144" i="39"/>
  <c r="M144" i="39"/>
  <c r="L136" i="39"/>
  <c r="M136" i="39"/>
  <c r="L194" i="39"/>
  <c r="M194" i="39"/>
  <c r="L182" i="39"/>
  <c r="M182" i="39"/>
  <c r="L183" i="39"/>
  <c r="M183" i="39"/>
  <c r="L138" i="39"/>
  <c r="M138" i="39"/>
  <c r="L152" i="39"/>
  <c r="M152" i="39"/>
  <c r="L201" i="39"/>
  <c r="M201" i="39"/>
  <c r="L181" i="39"/>
  <c r="M181" i="39"/>
  <c r="L41" i="39"/>
  <c r="M41" i="39"/>
  <c r="L54" i="39"/>
  <c r="M54" i="39"/>
  <c r="L125" i="39"/>
  <c r="M125" i="39"/>
  <c r="L162" i="39"/>
  <c r="M162" i="39"/>
  <c r="L47" i="39"/>
  <c r="M47" i="39"/>
  <c r="L122" i="39"/>
  <c r="M122" i="39"/>
  <c r="L24" i="39"/>
  <c r="M24" i="39"/>
  <c r="L48" i="39"/>
  <c r="M48" i="39"/>
  <c r="L166" i="39"/>
  <c r="M166" i="39"/>
  <c r="L206" i="39"/>
  <c r="M206" i="39"/>
  <c r="L73" i="39"/>
  <c r="M73" i="39"/>
  <c r="L146" i="39"/>
  <c r="M146" i="39"/>
  <c r="L42" i="39"/>
  <c r="M42" i="39"/>
  <c r="L149" i="39"/>
  <c r="M149" i="39"/>
  <c r="L148" i="39"/>
  <c r="M148" i="39"/>
  <c r="L97" i="39"/>
  <c r="M97" i="39"/>
  <c r="L98" i="39"/>
  <c r="M98" i="39"/>
  <c r="L154" i="39"/>
  <c r="M154" i="39"/>
  <c r="L205" i="39"/>
  <c r="M205" i="39"/>
  <c r="L140" i="39"/>
  <c r="M140" i="39"/>
  <c r="L101" i="39"/>
  <c r="M101" i="39"/>
  <c r="L103" i="39"/>
  <c r="M103" i="39"/>
  <c r="L139" i="39"/>
  <c r="M139" i="39"/>
  <c r="L102" i="39"/>
  <c r="M102" i="39"/>
  <c r="L142" i="39"/>
  <c r="M142" i="39"/>
  <c r="L198" i="39"/>
  <c r="M198" i="39"/>
  <c r="L199" i="39"/>
  <c r="M199" i="39"/>
  <c r="L190" i="39"/>
  <c r="M190" i="39"/>
  <c r="L192" i="39"/>
  <c r="M192" i="39"/>
  <c r="L202" i="39"/>
  <c r="M202" i="39"/>
  <c r="L189" i="39"/>
  <c r="M189" i="39"/>
  <c r="L185" i="39"/>
  <c r="M185" i="39"/>
  <c r="L39" i="39"/>
  <c r="M39" i="39"/>
  <c r="L76" i="39"/>
  <c r="M76" i="39"/>
  <c r="L188" i="39"/>
  <c r="M188" i="39"/>
  <c r="L184" i="39"/>
  <c r="M184" i="39"/>
  <c r="L74" i="39"/>
  <c r="M74" i="39"/>
  <c r="L77" i="39"/>
  <c r="M77" i="39"/>
  <c r="L143" i="39"/>
  <c r="M143" i="39"/>
  <c r="L187" i="39"/>
  <c r="M187" i="39"/>
  <c r="L43" i="39"/>
  <c r="M43" i="39"/>
  <c r="L75" i="39"/>
  <c r="M75" i="39"/>
  <c r="L78" i="39"/>
  <c r="M78" i="39"/>
  <c r="L193" i="39"/>
  <c r="M193" i="39"/>
  <c r="L100" i="39"/>
  <c r="M100" i="39"/>
  <c r="L177" i="39"/>
  <c r="M177" i="39"/>
  <c r="L34" i="39"/>
  <c r="M34" i="39"/>
  <c r="L32" i="39"/>
  <c r="M32" i="39"/>
  <c r="L13" i="39"/>
  <c r="M13" i="39"/>
  <c r="L60" i="39"/>
  <c r="M60" i="39"/>
  <c r="L88" i="39"/>
  <c r="M88" i="39"/>
  <c r="L29" i="39"/>
  <c r="M29" i="39"/>
  <c r="L14" i="39"/>
  <c r="M14" i="39"/>
  <c r="L172" i="39"/>
  <c r="M172" i="39"/>
  <c r="L23" i="39"/>
  <c r="M23" i="39"/>
  <c r="L28" i="39"/>
  <c r="M28" i="39"/>
  <c r="L161" i="39"/>
  <c r="M161" i="39"/>
  <c r="L180" i="39"/>
  <c r="M180" i="39"/>
  <c r="L135" i="39"/>
  <c r="M135" i="39"/>
  <c r="L25" i="39"/>
  <c r="M25" i="39"/>
  <c r="L21" i="39"/>
  <c r="M21" i="39"/>
  <c r="L22" i="39"/>
  <c r="M22" i="39"/>
  <c r="L27" i="39"/>
  <c r="M27" i="39"/>
  <c r="L87" i="39"/>
  <c r="M87" i="39"/>
  <c r="L53" i="39"/>
  <c r="M53" i="39"/>
  <c r="L126" i="39"/>
  <c r="M126" i="39"/>
  <c r="L89" i="39"/>
  <c r="M89" i="39"/>
  <c r="L92" i="39"/>
  <c r="M92" i="39"/>
  <c r="L56" i="39"/>
  <c r="M56" i="39"/>
  <c r="L69" i="39"/>
  <c r="M69" i="39"/>
  <c r="L31" i="39"/>
  <c r="M31" i="39"/>
  <c r="L91" i="39"/>
  <c r="M91" i="39"/>
  <c r="L105" i="39"/>
  <c r="M105" i="39"/>
  <c r="L61" i="39"/>
  <c r="M61" i="39"/>
  <c r="L115" i="39"/>
  <c r="M115" i="39"/>
  <c r="L121" i="39"/>
  <c r="M121" i="39"/>
  <c r="L83" i="39"/>
  <c r="M83" i="39"/>
  <c r="L171" i="39"/>
  <c r="M171" i="39"/>
  <c r="L113" i="39"/>
  <c r="M113" i="39"/>
  <c r="L116" i="39"/>
  <c r="M116" i="39"/>
  <c r="L52" i="39"/>
  <c r="M52" i="39"/>
  <c r="L65" i="39"/>
  <c r="M65" i="39"/>
  <c r="L35" i="39"/>
  <c r="M35" i="39"/>
  <c r="L119" i="39"/>
  <c r="M119" i="39"/>
  <c r="L55" i="39"/>
  <c r="M55" i="39"/>
  <c r="L175" i="39"/>
  <c r="M175" i="39"/>
  <c r="L7" i="39"/>
  <c r="M7" i="39"/>
  <c r="L159" i="39"/>
  <c r="M159" i="39"/>
  <c r="L15" i="39"/>
  <c r="M15" i="39"/>
  <c r="L168" i="39"/>
  <c r="M168" i="39"/>
  <c r="L117" i="39"/>
  <c r="M117" i="39"/>
  <c r="L67" i="39"/>
  <c r="M67" i="39"/>
  <c r="L17" i="39"/>
  <c r="M17" i="39"/>
  <c r="L120" i="39"/>
  <c r="M120" i="39"/>
  <c r="L26" i="39"/>
  <c r="M26" i="39"/>
  <c r="L19" i="39"/>
  <c r="M19" i="39"/>
  <c r="L57" i="39"/>
  <c r="M57" i="39"/>
  <c r="L174" i="39"/>
  <c r="M174" i="39"/>
  <c r="L86" i="39"/>
  <c r="M86" i="39"/>
  <c r="L157" i="39"/>
  <c r="M157" i="39"/>
  <c r="L11" i="39"/>
  <c r="M11" i="39"/>
  <c r="L130" i="39"/>
  <c r="M130" i="39"/>
  <c r="L124" i="39"/>
  <c r="M124" i="39"/>
  <c r="L12" i="39"/>
  <c r="M12" i="39"/>
  <c r="L16" i="39"/>
  <c r="M16" i="39"/>
  <c r="L178" i="39"/>
  <c r="M178" i="39"/>
  <c r="L36" i="39"/>
  <c r="M36" i="39"/>
  <c r="L2" i="39"/>
  <c r="M2" i="39"/>
  <c r="L62" i="39"/>
  <c r="M62" i="39"/>
  <c r="L134" i="39"/>
  <c r="M134" i="39"/>
  <c r="L112" i="39"/>
  <c r="M112" i="39"/>
  <c r="L18" i="39"/>
  <c r="M18" i="39"/>
  <c r="L179" i="39"/>
  <c r="M179" i="39"/>
  <c r="L30" i="39"/>
  <c r="M30" i="39"/>
  <c r="L94" i="39"/>
  <c r="M94" i="39"/>
  <c r="L165" i="39"/>
  <c r="M165" i="39"/>
  <c r="L127" i="39"/>
  <c r="M127" i="39"/>
  <c r="L176" i="39"/>
  <c r="M176" i="39"/>
  <c r="L8" i="39"/>
  <c r="M8" i="39"/>
  <c r="L49" i="39"/>
  <c r="M49" i="39"/>
  <c r="L114" i="39"/>
  <c r="M114" i="39"/>
  <c r="L66" i="39"/>
  <c r="M66" i="39"/>
  <c r="L70" i="39"/>
  <c r="M70" i="39"/>
  <c r="L46" i="39"/>
  <c r="M46" i="39"/>
  <c r="L131" i="39"/>
  <c r="M131" i="39"/>
  <c r="L95" i="39"/>
  <c r="M95" i="39"/>
  <c r="L108" i="39"/>
  <c r="M108" i="39"/>
  <c r="L45" i="39"/>
  <c r="M45" i="39"/>
  <c r="L173" i="39"/>
  <c r="M173" i="39"/>
  <c r="L133" i="39"/>
  <c r="M133" i="39"/>
  <c r="L59" i="39"/>
  <c r="M59" i="39"/>
  <c r="L50" i="39"/>
  <c r="M50" i="39"/>
  <c r="L63" i="39"/>
  <c r="M63" i="39"/>
  <c r="L170" i="39"/>
  <c r="M170" i="39"/>
  <c r="L85" i="39"/>
  <c r="M85" i="39"/>
  <c r="L4" i="39"/>
  <c r="M4" i="39"/>
  <c r="L169" i="39"/>
  <c r="M169" i="39"/>
  <c r="L96" i="39"/>
  <c r="M96" i="39"/>
  <c r="L82" i="39"/>
  <c r="M82" i="39"/>
  <c r="L106" i="39"/>
  <c r="M106" i="39"/>
  <c r="L129" i="39"/>
  <c r="M129" i="39"/>
  <c r="L207" i="39"/>
  <c r="M207" i="39"/>
  <c r="L123" i="39"/>
  <c r="M123" i="39"/>
  <c r="L158" i="39"/>
  <c r="M158" i="39"/>
  <c r="L128" i="39"/>
  <c r="M128" i="39"/>
  <c r="L90" i="39"/>
  <c r="M90" i="39"/>
  <c r="L111" i="39"/>
  <c r="M111" i="39"/>
  <c r="L84" i="39"/>
  <c r="M84" i="39"/>
  <c r="L132" i="39"/>
  <c r="M132" i="39"/>
  <c r="L37" i="39"/>
  <c r="M37" i="39"/>
  <c r="L93" i="39"/>
  <c r="M93" i="39"/>
  <c r="L5" i="39"/>
  <c r="M5" i="39"/>
  <c r="L68" i="39"/>
  <c r="M68" i="39"/>
  <c r="L64" i="39"/>
  <c r="M64" i="39"/>
  <c r="L58" i="39"/>
  <c r="M58" i="39"/>
  <c r="L9" i="39"/>
  <c r="M9" i="39"/>
  <c r="L33" i="39"/>
  <c r="M33" i="39"/>
  <c r="L160" i="39"/>
  <c r="M160" i="39"/>
  <c r="L110" i="39"/>
  <c r="M110" i="39"/>
  <c r="L44" i="39"/>
  <c r="M44" i="39"/>
  <c r="L20" i="39"/>
  <c r="M20" i="39"/>
  <c r="L109" i="39"/>
  <c r="M109" i="39"/>
  <c r="L3" i="39"/>
  <c r="M3" i="39"/>
  <c r="L118" i="39"/>
  <c r="M118" i="39"/>
  <c r="L6" i="39"/>
  <c r="M6" i="39"/>
  <c r="L107" i="39"/>
  <c r="M107" i="39"/>
  <c r="L167" i="39"/>
  <c r="M167" i="39"/>
  <c r="L51" i="39"/>
  <c r="M51" i="39"/>
  <c r="L164" i="39"/>
  <c r="M164" i="39"/>
  <c r="L163" i="39"/>
  <c r="M163" i="39"/>
  <c r="L10" i="39"/>
  <c r="M10" i="39"/>
  <c r="L31" i="31"/>
  <c r="M31" i="31"/>
  <c r="L123" i="31"/>
  <c r="M123" i="31"/>
  <c r="L73" i="31"/>
  <c r="M73" i="31"/>
  <c r="L16" i="31"/>
  <c r="M16" i="31"/>
  <c r="L110" i="31"/>
  <c r="M110" i="31"/>
  <c r="L74" i="31"/>
  <c r="M74" i="31"/>
  <c r="L196" i="31"/>
  <c r="M196" i="31"/>
  <c r="L124" i="31"/>
  <c r="M124" i="31"/>
  <c r="L125" i="31"/>
  <c r="M125" i="31"/>
  <c r="L17" i="31"/>
  <c r="M17" i="31"/>
  <c r="L75" i="31"/>
  <c r="M75" i="31"/>
  <c r="L32" i="31"/>
  <c r="M32" i="31"/>
  <c r="L33" i="31"/>
  <c r="M33" i="31"/>
  <c r="L111" i="31"/>
  <c r="M111" i="31"/>
  <c r="L76" i="31"/>
  <c r="M76" i="31"/>
  <c r="L126" i="31"/>
  <c r="M126" i="31"/>
  <c r="L77" i="31"/>
  <c r="M77" i="31"/>
  <c r="L197" i="31"/>
  <c r="M197" i="31"/>
  <c r="L127" i="31"/>
  <c r="M127" i="31"/>
  <c r="L34" i="31"/>
  <c r="M34" i="31"/>
  <c r="L191" i="31"/>
  <c r="M191" i="31"/>
  <c r="L128" i="31"/>
  <c r="M128" i="31"/>
  <c r="L78" i="31"/>
  <c r="M78" i="31"/>
  <c r="L129" i="31"/>
  <c r="M129" i="31"/>
  <c r="L177" i="31"/>
  <c r="M177" i="31"/>
  <c r="L163" i="31"/>
  <c r="M163" i="31"/>
  <c r="L79" i="31"/>
  <c r="M79" i="31"/>
  <c r="L130" i="31"/>
  <c r="M130" i="31"/>
  <c r="L112" i="31"/>
  <c r="M112" i="31"/>
  <c r="L4" i="31"/>
  <c r="M4" i="31"/>
  <c r="L131" i="31"/>
  <c r="M131" i="31"/>
  <c r="L132" i="31"/>
  <c r="M132" i="31"/>
  <c r="L133" i="31"/>
  <c r="M133" i="31"/>
  <c r="L118" i="31"/>
  <c r="M118" i="31"/>
  <c r="L134" i="31"/>
  <c r="M134" i="31"/>
  <c r="L80" i="31"/>
  <c r="M80" i="31"/>
  <c r="L35" i="31"/>
  <c r="M35" i="31"/>
  <c r="L178" i="31"/>
  <c r="M178" i="31"/>
  <c r="L81" i="31"/>
  <c r="M81" i="31"/>
  <c r="L36" i="31"/>
  <c r="M36" i="31"/>
  <c r="L37" i="31"/>
  <c r="M37" i="31"/>
  <c r="L18" i="31"/>
  <c r="M18" i="31"/>
  <c r="L82" i="31"/>
  <c r="M82" i="31"/>
  <c r="L198" i="31"/>
  <c r="M198" i="31"/>
  <c r="L135" i="31"/>
  <c r="M135" i="31"/>
  <c r="L113" i="31"/>
  <c r="M113" i="31"/>
  <c r="L19" i="31"/>
  <c r="M19" i="31"/>
  <c r="L38" i="31"/>
  <c r="M38" i="31"/>
  <c r="L39" i="31"/>
  <c r="M39" i="31"/>
  <c r="L136" i="31"/>
  <c r="M136" i="31"/>
  <c r="L199" i="31"/>
  <c r="M199" i="31"/>
  <c r="L2" i="31"/>
  <c r="M2" i="31"/>
  <c r="L137" i="31"/>
  <c r="M137" i="31"/>
  <c r="L114" i="31"/>
  <c r="M114" i="31"/>
  <c r="L20" i="31"/>
  <c r="M20" i="31"/>
  <c r="L3" i="31"/>
  <c r="M3" i="31"/>
  <c r="L83" i="31"/>
  <c r="M83" i="31"/>
  <c r="L138" i="31"/>
  <c r="M138" i="31"/>
  <c r="L40" i="31"/>
  <c r="M40" i="31"/>
  <c r="L179" i="31"/>
  <c r="M179" i="31"/>
  <c r="L200" i="31"/>
  <c r="M200" i="31"/>
  <c r="L139" i="31"/>
  <c r="M139" i="31"/>
  <c r="L84" i="31"/>
  <c r="M84" i="31"/>
  <c r="L192" i="31"/>
  <c r="M192" i="31"/>
  <c r="L140" i="31"/>
  <c r="M140" i="31"/>
  <c r="L5" i="31"/>
  <c r="M5" i="31"/>
  <c r="L164" i="31"/>
  <c r="M164" i="31"/>
  <c r="L85" i="31"/>
  <c r="M85" i="31"/>
  <c r="L141" i="31"/>
  <c r="M141" i="31"/>
  <c r="L119" i="31"/>
  <c r="M119" i="31"/>
  <c r="L142" i="31"/>
  <c r="M142" i="31"/>
  <c r="L86" i="31"/>
  <c r="M86" i="31"/>
  <c r="L143" i="31"/>
  <c r="M143" i="31"/>
  <c r="L21" i="31"/>
  <c r="M21" i="31"/>
  <c r="L6" i="31"/>
  <c r="M6" i="31"/>
  <c r="L87" i="31"/>
  <c r="M87" i="31"/>
  <c r="L88" i="31"/>
  <c r="M88" i="31"/>
  <c r="L193" i="31"/>
  <c r="M193" i="31"/>
  <c r="L7" i="31"/>
  <c r="M7" i="31"/>
  <c r="L144" i="31"/>
  <c r="M144" i="31"/>
  <c r="L180" i="31"/>
  <c r="M180" i="31"/>
  <c r="L41" i="31"/>
  <c r="M41" i="31"/>
  <c r="L89" i="31"/>
  <c r="M89" i="31"/>
  <c r="L165" i="31"/>
  <c r="M165" i="31"/>
  <c r="L22" i="31"/>
  <c r="M22" i="31"/>
  <c r="L42" i="31"/>
  <c r="M42" i="31"/>
  <c r="L90" i="31"/>
  <c r="M90" i="31"/>
  <c r="L166" i="31"/>
  <c r="M166" i="31"/>
  <c r="L145" i="31"/>
  <c r="M145" i="31"/>
  <c r="L43" i="31"/>
  <c r="M43" i="31"/>
  <c r="L167" i="31"/>
  <c r="M167" i="31"/>
  <c r="L120" i="31"/>
  <c r="M120" i="31"/>
  <c r="L8" i="31"/>
  <c r="M8" i="31"/>
  <c r="L44" i="31"/>
  <c r="M44" i="31"/>
  <c r="L91" i="31"/>
  <c r="M91" i="31"/>
  <c r="L146" i="31"/>
  <c r="M146" i="31"/>
  <c r="L181" i="31"/>
  <c r="M181" i="31"/>
  <c r="L23" i="31"/>
  <c r="M23" i="31"/>
  <c r="L45" i="31"/>
  <c r="M45" i="31"/>
  <c r="L147" i="31"/>
  <c r="M147" i="31"/>
  <c r="L148" i="31"/>
  <c r="M148" i="31"/>
  <c r="L46" i="31"/>
  <c r="M46" i="31"/>
  <c r="L168" i="31"/>
  <c r="M168" i="31"/>
  <c r="L24" i="31"/>
  <c r="M24" i="31"/>
  <c r="L47" i="31"/>
  <c r="M47" i="31"/>
  <c r="L92" i="31"/>
  <c r="M92" i="31"/>
  <c r="L149" i="31"/>
  <c r="M149" i="31"/>
  <c r="L169" i="31"/>
  <c r="M169" i="31"/>
  <c r="L93" i="31"/>
  <c r="M93" i="31"/>
  <c r="L48" i="31"/>
  <c r="M48" i="31"/>
  <c r="L170" i="31"/>
  <c r="M170" i="31"/>
  <c r="L25" i="31"/>
  <c r="M25" i="31"/>
  <c r="L94" i="31"/>
  <c r="M94" i="31"/>
  <c r="L49" i="31"/>
  <c r="M49" i="31"/>
  <c r="L182" i="31"/>
  <c r="M182" i="31"/>
  <c r="L9" i="31"/>
  <c r="M9" i="31"/>
  <c r="L50" i="31"/>
  <c r="M50" i="31"/>
  <c r="L95" i="31"/>
  <c r="M95" i="31"/>
  <c r="L183" i="31"/>
  <c r="M183" i="31"/>
  <c r="L10" i="31"/>
  <c r="M10" i="31"/>
  <c r="L51" i="31"/>
  <c r="M51" i="31"/>
  <c r="L26" i="31"/>
  <c r="M26" i="31"/>
  <c r="L11" i="31"/>
  <c r="M11" i="31"/>
  <c r="L96" i="31"/>
  <c r="M96" i="31"/>
  <c r="L52" i="31"/>
  <c r="M52" i="31"/>
  <c r="L201" i="31"/>
  <c r="M201" i="31"/>
  <c r="L150" i="31"/>
  <c r="M150" i="31"/>
  <c r="L97" i="31"/>
  <c r="M97" i="31"/>
  <c r="L171" i="31"/>
  <c r="M171" i="31"/>
  <c r="L53" i="31"/>
  <c r="M53" i="31"/>
  <c r="L12" i="31"/>
  <c r="M12" i="31"/>
  <c r="L98" i="31"/>
  <c r="M98" i="31"/>
  <c r="L27" i="31"/>
  <c r="M27" i="31"/>
  <c r="L54" i="31"/>
  <c r="M54" i="31"/>
  <c r="L202" i="31"/>
  <c r="M202" i="31"/>
  <c r="L99" i="31"/>
  <c r="M99" i="31"/>
  <c r="L100" i="31"/>
  <c r="M100" i="31"/>
  <c r="L55" i="31"/>
  <c r="M55" i="31"/>
  <c r="L13" i="31"/>
  <c r="M13" i="31"/>
  <c r="L151" i="31"/>
  <c r="M151" i="31"/>
  <c r="L152" i="31"/>
  <c r="M152" i="31"/>
  <c r="L28" i="31"/>
  <c r="M28" i="31"/>
  <c r="L56" i="31"/>
  <c r="M56" i="31"/>
  <c r="L172" i="31"/>
  <c r="M172" i="31"/>
  <c r="L153" i="31"/>
  <c r="M153" i="31"/>
  <c r="L57" i="31"/>
  <c r="M57" i="31"/>
  <c r="L101" i="31"/>
  <c r="M101" i="31"/>
  <c r="L58" i="31"/>
  <c r="M58" i="31"/>
  <c r="L29" i="31"/>
  <c r="M29" i="31"/>
  <c r="L121" i="31"/>
  <c r="M121" i="31"/>
  <c r="L184" i="31"/>
  <c r="M184" i="31"/>
  <c r="L173" i="31"/>
  <c r="M173" i="31"/>
  <c r="L194" i="31"/>
  <c r="M194" i="31"/>
  <c r="L203" i="31"/>
  <c r="M203" i="31"/>
  <c r="L59" i="31"/>
  <c r="M59" i="31"/>
  <c r="L185" i="31"/>
  <c r="M185" i="31"/>
  <c r="L204" i="31"/>
  <c r="M204" i="31"/>
  <c r="L102" i="31"/>
  <c r="M102" i="31"/>
  <c r="L60" i="31"/>
  <c r="M60" i="31"/>
  <c r="L154" i="31"/>
  <c r="M154" i="31"/>
  <c r="L186" i="31"/>
  <c r="M186" i="31"/>
  <c r="L61" i="31"/>
  <c r="M61" i="31"/>
  <c r="L205" i="31"/>
  <c r="M205" i="31"/>
  <c r="L103" i="31"/>
  <c r="M103" i="31"/>
  <c r="L155" i="31"/>
  <c r="M155" i="31"/>
  <c r="L206" i="31"/>
  <c r="M206" i="31"/>
  <c r="L62" i="31"/>
  <c r="M62" i="31"/>
  <c r="L30" i="31"/>
  <c r="M30" i="31"/>
  <c r="L207" i="31"/>
  <c r="M207" i="31"/>
  <c r="L122" i="31"/>
  <c r="M122" i="31"/>
  <c r="L63" i="31"/>
  <c r="M63" i="31"/>
  <c r="L14" i="31"/>
  <c r="M14" i="31"/>
  <c r="L187" i="31"/>
  <c r="M187" i="31"/>
  <c r="L104" i="31"/>
  <c r="M104" i="31"/>
  <c r="L64" i="31"/>
  <c r="M64" i="31"/>
  <c r="L105" i="31"/>
  <c r="M105" i="31"/>
  <c r="L195" i="31"/>
  <c r="M195" i="31"/>
  <c r="L156" i="31"/>
  <c r="M156" i="31"/>
  <c r="L65" i="31"/>
  <c r="M65" i="31"/>
  <c r="L15" i="31"/>
  <c r="M15" i="31"/>
  <c r="L115" i="31"/>
  <c r="M115" i="31"/>
  <c r="L66" i="31"/>
  <c r="M66" i="31"/>
  <c r="L157" i="31"/>
  <c r="M157" i="31"/>
  <c r="L174" i="31"/>
  <c r="M174" i="31"/>
  <c r="L188" i="31"/>
  <c r="M188" i="31"/>
  <c r="L158" i="31"/>
  <c r="M158" i="31"/>
  <c r="L67" i="31"/>
  <c r="M67" i="31"/>
  <c r="L175" i="31"/>
  <c r="M175" i="31"/>
  <c r="L159" i="31"/>
  <c r="M159" i="31"/>
  <c r="L68" i="31"/>
  <c r="M68" i="31"/>
  <c r="L106" i="31"/>
  <c r="M106" i="31"/>
  <c r="L116" i="31"/>
  <c r="M116" i="31"/>
  <c r="L69" i="31"/>
  <c r="M69" i="31"/>
  <c r="L176" i="31"/>
  <c r="M176" i="31"/>
  <c r="L70" i="31"/>
  <c r="M70" i="31"/>
  <c r="L117" i="31"/>
  <c r="M117" i="31"/>
  <c r="L160" i="31"/>
  <c r="M160" i="31"/>
  <c r="L107" i="31"/>
  <c r="M107" i="31"/>
  <c r="L108" i="31"/>
  <c r="M108" i="31"/>
  <c r="L161" i="31"/>
  <c r="M161" i="31"/>
  <c r="L189" i="31"/>
  <c r="M189" i="31"/>
  <c r="L71" i="31"/>
  <c r="M71" i="31"/>
  <c r="L72" i="31"/>
  <c r="M72" i="31"/>
  <c r="L190" i="31"/>
  <c r="M190" i="31"/>
  <c r="L162" i="31"/>
  <c r="M162" i="31"/>
  <c r="L109" i="31"/>
  <c r="M109" i="31"/>
  <c r="L208" i="31"/>
  <c r="M208" i="31"/>
  <c r="L209" i="31"/>
  <c r="M209" i="31"/>
  <c r="L210" i="31"/>
  <c r="M210" i="31"/>
  <c r="L211" i="31"/>
  <c r="M211" i="31"/>
  <c r="L212" i="31"/>
  <c r="M212" i="31"/>
  <c r="L213" i="31"/>
  <c r="M213" i="31"/>
  <c r="L214" i="31"/>
  <c r="M214" i="31"/>
  <c r="L215" i="31"/>
  <c r="M215" i="31"/>
  <c r="L216" i="31"/>
  <c r="M216" i="31"/>
  <c r="L217" i="31"/>
  <c r="M217" i="31"/>
  <c r="L218" i="31"/>
  <c r="M218" i="31"/>
  <c r="L219" i="31"/>
  <c r="M219" i="31"/>
  <c r="L220" i="31"/>
  <c r="M220" i="31"/>
  <c r="L221" i="31"/>
  <c r="M221" i="31"/>
  <c r="L222" i="31"/>
  <c r="M222" i="31"/>
  <c r="L223" i="31"/>
  <c r="M223" i="31"/>
  <c r="L119" i="1"/>
  <c r="M119" i="1"/>
  <c r="N119" i="1"/>
  <c r="O119" i="1"/>
  <c r="P119" i="1"/>
  <c r="Q119" i="1"/>
  <c r="R119" i="1"/>
  <c r="S119" i="1"/>
  <c r="T119" i="1"/>
  <c r="U119" i="1"/>
  <c r="L100" i="1"/>
  <c r="M100" i="1"/>
  <c r="N100" i="1"/>
  <c r="O100" i="1"/>
  <c r="P100" i="1"/>
  <c r="Q100" i="1"/>
  <c r="R100" i="1"/>
  <c r="S100" i="1"/>
  <c r="T100" i="1"/>
  <c r="U100" i="1"/>
  <c r="L82" i="1"/>
  <c r="M82" i="1"/>
  <c r="N82" i="1"/>
  <c r="O82" i="1"/>
  <c r="P82" i="1"/>
  <c r="Q82" i="1"/>
  <c r="R82" i="1"/>
  <c r="S82" i="1"/>
  <c r="T82" i="1"/>
  <c r="U82" i="1"/>
  <c r="L87" i="1"/>
  <c r="M87" i="1"/>
  <c r="N87" i="1"/>
  <c r="O87" i="1"/>
  <c r="P87" i="1"/>
  <c r="Q87" i="1"/>
  <c r="R87" i="1"/>
  <c r="S87" i="1"/>
  <c r="T87" i="1"/>
  <c r="U87" i="1"/>
  <c r="W139" i="41" l="1"/>
  <c r="W199" i="41"/>
  <c r="W46" i="41"/>
  <c r="W154" i="41"/>
  <c r="W85" i="41"/>
  <c r="W83" i="41"/>
  <c r="W48" i="41"/>
  <c r="W155" i="41"/>
  <c r="W79" i="41"/>
  <c r="W144" i="41"/>
  <c r="W185" i="41"/>
  <c r="W41" i="41"/>
  <c r="W40" i="41"/>
  <c r="W6" i="41"/>
  <c r="W88" i="41"/>
  <c r="W13" i="41"/>
  <c r="W70" i="41"/>
  <c r="W197" i="41"/>
  <c r="W106" i="41"/>
  <c r="W43" i="41"/>
  <c r="W56" i="41"/>
  <c r="W60" i="41"/>
  <c r="W112" i="41"/>
  <c r="W78" i="41"/>
  <c r="W180" i="41"/>
  <c r="W153" i="41"/>
  <c r="W192" i="41"/>
  <c r="W76" i="41"/>
  <c r="W207" i="41"/>
  <c r="W196" i="41"/>
  <c r="W99" i="41"/>
  <c r="W92" i="41"/>
  <c r="W103" i="41"/>
  <c r="W125" i="41"/>
  <c r="W206" i="41"/>
  <c r="W205" i="41"/>
  <c r="W38" i="41"/>
  <c r="W5" i="41"/>
  <c r="W201" i="41"/>
  <c r="W29" i="41"/>
  <c r="W165" i="41"/>
  <c r="W67" i="41"/>
  <c r="W59" i="41"/>
  <c r="W35" i="41"/>
  <c r="W8" i="41"/>
  <c r="W52" i="41"/>
  <c r="W69" i="41"/>
  <c r="W26" i="41"/>
  <c r="W200" i="41"/>
  <c r="W71" i="41"/>
  <c r="W30" i="41"/>
  <c r="W149" i="41"/>
  <c r="W135" i="41"/>
  <c r="W179" i="41"/>
  <c r="W73" i="41"/>
  <c r="W90" i="41"/>
  <c r="W131" i="41"/>
  <c r="W34" i="41"/>
  <c r="W54" i="41"/>
  <c r="W93" i="41"/>
  <c r="W133" i="41"/>
  <c r="W117" i="41"/>
  <c r="W100" i="41"/>
  <c r="W183" i="41"/>
  <c r="W124" i="41"/>
  <c r="W151" i="41"/>
  <c r="W162" i="41"/>
  <c r="W141" i="41"/>
  <c r="W145" i="41"/>
  <c r="W136" i="41"/>
  <c r="W121" i="41"/>
  <c r="W84" i="41"/>
  <c r="W177" i="41"/>
  <c r="W128" i="41"/>
  <c r="W204" i="41"/>
  <c r="W12" i="41"/>
  <c r="W89" i="41"/>
  <c r="W18" i="41"/>
  <c r="W14" i="41"/>
  <c r="W91" i="41"/>
  <c r="W96" i="41"/>
  <c r="W65" i="41"/>
  <c r="W19" i="41"/>
  <c r="W175" i="41"/>
  <c r="W115" i="41"/>
  <c r="W164" i="41"/>
  <c r="W140" i="41"/>
  <c r="W108" i="41"/>
  <c r="W49" i="41"/>
  <c r="W159" i="41"/>
  <c r="W98" i="41"/>
  <c r="W109" i="41"/>
  <c r="W104" i="41"/>
  <c r="W194" i="41"/>
  <c r="W86" i="41"/>
  <c r="W158" i="41"/>
  <c r="W191" i="41"/>
  <c r="W45" i="41"/>
  <c r="W114" i="41"/>
  <c r="W82" i="41"/>
  <c r="W195" i="41"/>
  <c r="W129" i="41"/>
  <c r="W132" i="41"/>
  <c r="W94" i="41"/>
  <c r="W80" i="41"/>
  <c r="W142" i="41"/>
  <c r="W122" i="41"/>
  <c r="W130" i="41"/>
  <c r="W47" i="41"/>
  <c r="W75" i="41"/>
  <c r="W147" i="41"/>
  <c r="W150" i="41"/>
  <c r="W57" i="41"/>
  <c r="W171" i="41"/>
  <c r="W62" i="41"/>
  <c r="W157" i="41"/>
  <c r="W167" i="41"/>
  <c r="W127" i="41"/>
  <c r="W193" i="41"/>
  <c r="W176" i="41"/>
  <c r="W134" i="41"/>
  <c r="W37" i="41"/>
  <c r="W68" i="41"/>
  <c r="W107" i="41"/>
  <c r="W33" i="41"/>
  <c r="W23" i="41"/>
  <c r="W95" i="41"/>
  <c r="W3" i="41"/>
  <c r="W31" i="41"/>
  <c r="W105" i="41"/>
  <c r="W21" i="41"/>
  <c r="W9" i="41"/>
  <c r="W55" i="41"/>
  <c r="W184" i="41"/>
  <c r="W10" i="41"/>
  <c r="W4" i="41"/>
  <c r="W53" i="41"/>
  <c r="W51" i="41"/>
  <c r="W36" i="41"/>
  <c r="W27" i="41"/>
  <c r="W11" i="41"/>
  <c r="W111" i="41"/>
  <c r="W25" i="41"/>
  <c r="W101" i="41"/>
  <c r="W24" i="41"/>
  <c r="W138" i="41"/>
  <c r="W7" i="41"/>
  <c r="W61" i="41"/>
  <c r="W152" i="41"/>
  <c r="W186" i="41"/>
  <c r="W123" i="41"/>
  <c r="W163" i="41"/>
  <c r="W168" i="41"/>
  <c r="W63" i="41"/>
  <c r="W143" i="41"/>
  <c r="W178" i="41"/>
  <c r="W173" i="41"/>
  <c r="W160" i="41"/>
  <c r="W110" i="41"/>
  <c r="W189" i="41"/>
  <c r="W74" i="41"/>
  <c r="W137" i="41"/>
  <c r="W202" i="41"/>
  <c r="W190" i="41"/>
  <c r="W156" i="41"/>
  <c r="W182" i="41"/>
  <c r="W2" i="41"/>
  <c r="W166" i="41"/>
  <c r="W174" i="41"/>
  <c r="W169" i="41"/>
  <c r="W161" i="41"/>
  <c r="W198" i="41"/>
  <c r="W203" i="41"/>
  <c r="W172" i="41"/>
  <c r="W187" i="41"/>
  <c r="W120" i="41"/>
  <c r="W58" i="41"/>
  <c r="W28" i="41"/>
  <c r="W39" i="41"/>
  <c r="W102" i="41"/>
  <c r="W32" i="41"/>
  <c r="W116" i="41"/>
  <c r="W44" i="41"/>
  <c r="W17" i="41"/>
  <c r="W66" i="41"/>
  <c r="W87" i="41"/>
  <c r="W81" i="41"/>
  <c r="W170" i="41"/>
  <c r="W97" i="41"/>
  <c r="W188" i="41"/>
  <c r="W181" i="41"/>
  <c r="W113" i="41"/>
  <c r="W146" i="41"/>
  <c r="W77" i="41"/>
  <c r="W148" i="41"/>
  <c r="W72" i="41"/>
  <c r="W42" i="41"/>
  <c r="W118" i="41"/>
  <c r="W126" i="41"/>
  <c r="W119" i="41"/>
  <c r="W22" i="41"/>
  <c r="W50" i="41"/>
  <c r="W16" i="41"/>
  <c r="W64" i="41"/>
  <c r="W15" i="41"/>
  <c r="M380" i="1"/>
  <c r="L379" i="1"/>
  <c r="L380" i="1"/>
  <c r="N380" i="1"/>
  <c r="O380" i="1"/>
  <c r="P380" i="1"/>
  <c r="Q380" i="1"/>
  <c r="R380" i="1"/>
  <c r="S380" i="1"/>
  <c r="T380" i="1"/>
  <c r="U380" i="1"/>
  <c r="M379" i="1"/>
  <c r="N379" i="1"/>
  <c r="O379" i="1"/>
  <c r="P379" i="1"/>
  <c r="Q379" i="1"/>
  <c r="R379" i="1"/>
  <c r="S379" i="1"/>
  <c r="T379" i="1"/>
  <c r="U379" i="1"/>
  <c r="I181" i="30"/>
  <c r="I180" i="30"/>
  <c r="I178" i="30"/>
  <c r="I170" i="30"/>
  <c r="I172" i="30"/>
  <c r="I167" i="30"/>
  <c r="I168" i="30"/>
  <c r="I132" i="30"/>
  <c r="I126" i="30"/>
  <c r="I128" i="30"/>
  <c r="I105" i="30"/>
  <c r="I70" i="30"/>
  <c r="I68" i="30"/>
  <c r="I67" i="30"/>
  <c r="I66" i="30"/>
  <c r="I65" i="30"/>
  <c r="I64" i="30"/>
  <c r="I57" i="30"/>
  <c r="I56" i="30"/>
  <c r="I48" i="30"/>
  <c r="I44" i="30"/>
  <c r="I41" i="30"/>
  <c r="I193" i="30"/>
  <c r="I189" i="30"/>
  <c r="I100" i="30"/>
  <c r="I99" i="30"/>
  <c r="I93" i="30"/>
  <c r="I86" i="30"/>
  <c r="I78" i="30"/>
  <c r="H150" i="2"/>
  <c r="I26" i="30"/>
  <c r="I21" i="30"/>
  <c r="I2" i="30"/>
  <c r="I140" i="30"/>
  <c r="I157" i="30"/>
  <c r="I158" i="30"/>
  <c r="I155" i="30"/>
  <c r="I152" i="30"/>
  <c r="I146" i="30"/>
  <c r="R27" i="22"/>
  <c r="D4" i="4"/>
  <c r="A211" i="8"/>
  <c r="A67" i="8"/>
  <c r="A96" i="8"/>
  <c r="A192" i="8"/>
  <c r="L95" i="1"/>
  <c r="M95" i="1"/>
  <c r="N95" i="1"/>
  <c r="O95" i="1"/>
  <c r="P95" i="1"/>
  <c r="Q95" i="1"/>
  <c r="R95" i="1"/>
  <c r="S95" i="1"/>
  <c r="T95" i="1"/>
  <c r="U95" i="1"/>
  <c r="L185" i="30"/>
  <c r="M185" i="30"/>
  <c r="O185" i="30"/>
  <c r="P185" i="30"/>
  <c r="Q185" i="30"/>
  <c r="R185" i="30"/>
  <c r="S185" i="30"/>
  <c r="T185" i="30"/>
  <c r="U185" i="30"/>
  <c r="V185" i="30"/>
  <c r="W185" i="30"/>
  <c r="L186" i="30"/>
  <c r="M186" i="30"/>
  <c r="O186" i="30"/>
  <c r="P186" i="30"/>
  <c r="Q186" i="30"/>
  <c r="R186" i="30"/>
  <c r="S186" i="30"/>
  <c r="T186" i="30"/>
  <c r="U186" i="30"/>
  <c r="V186" i="30"/>
  <c r="W186" i="30"/>
  <c r="L187" i="30"/>
  <c r="M187" i="30"/>
  <c r="O187" i="30"/>
  <c r="P187" i="30"/>
  <c r="Q187" i="30"/>
  <c r="R187" i="30"/>
  <c r="S187" i="30"/>
  <c r="T187" i="30"/>
  <c r="U187" i="30"/>
  <c r="V187" i="30"/>
  <c r="W187" i="30"/>
  <c r="L188" i="30"/>
  <c r="M188" i="30"/>
  <c r="O188" i="30"/>
  <c r="P188" i="30"/>
  <c r="Q188" i="30"/>
  <c r="R188" i="30"/>
  <c r="S188" i="30"/>
  <c r="T188" i="30"/>
  <c r="U188" i="30"/>
  <c r="V188" i="30"/>
  <c r="W188" i="30"/>
  <c r="L189" i="30"/>
  <c r="M189" i="30"/>
  <c r="O189" i="30"/>
  <c r="P189" i="30"/>
  <c r="Q189" i="30"/>
  <c r="R189" i="30"/>
  <c r="S189" i="30"/>
  <c r="T189" i="30"/>
  <c r="U189" i="30"/>
  <c r="V189" i="30"/>
  <c r="W189" i="30"/>
  <c r="L190" i="30"/>
  <c r="M190" i="30"/>
  <c r="O190" i="30"/>
  <c r="P190" i="30"/>
  <c r="Q190" i="30"/>
  <c r="R190" i="30"/>
  <c r="S190" i="30"/>
  <c r="T190" i="30"/>
  <c r="U190" i="30"/>
  <c r="V190" i="30"/>
  <c r="W190" i="30"/>
  <c r="L191" i="30"/>
  <c r="M191" i="30"/>
  <c r="O191" i="30"/>
  <c r="P191" i="30"/>
  <c r="Q191" i="30"/>
  <c r="R191" i="30"/>
  <c r="S191" i="30"/>
  <c r="T191" i="30"/>
  <c r="U191" i="30"/>
  <c r="V191" i="30"/>
  <c r="W191" i="30"/>
  <c r="L192" i="30"/>
  <c r="M192" i="30"/>
  <c r="O192" i="30"/>
  <c r="P192" i="30"/>
  <c r="Q192" i="30"/>
  <c r="R192" i="30"/>
  <c r="S192" i="30"/>
  <c r="T192" i="30"/>
  <c r="U192" i="30"/>
  <c r="V192" i="30"/>
  <c r="W192" i="30"/>
  <c r="L193" i="30"/>
  <c r="M193" i="30"/>
  <c r="O193" i="30"/>
  <c r="P193" i="30"/>
  <c r="Q193" i="30"/>
  <c r="R193" i="30"/>
  <c r="S193" i="30"/>
  <c r="T193" i="30"/>
  <c r="U193" i="30"/>
  <c r="V193" i="30"/>
  <c r="W193" i="30"/>
  <c r="L194" i="30"/>
  <c r="M194" i="30"/>
  <c r="O194" i="30"/>
  <c r="P194" i="30"/>
  <c r="Q194" i="30"/>
  <c r="R194" i="30"/>
  <c r="S194" i="30"/>
  <c r="T194" i="30"/>
  <c r="U194" i="30"/>
  <c r="V194" i="30"/>
  <c r="W194" i="30"/>
  <c r="L195" i="30"/>
  <c r="M195" i="30"/>
  <c r="O195" i="30"/>
  <c r="P195" i="30"/>
  <c r="Q195" i="30"/>
  <c r="R195" i="30"/>
  <c r="S195" i="30"/>
  <c r="T195" i="30"/>
  <c r="U195" i="30"/>
  <c r="V195" i="30"/>
  <c r="W195" i="30"/>
  <c r="K244" i="31"/>
  <c r="J244" i="31"/>
  <c r="I244" i="31"/>
  <c r="H244" i="31"/>
  <c r="G244" i="31"/>
  <c r="F244" i="31"/>
  <c r="E244" i="31"/>
  <c r="D244" i="31"/>
  <c r="C244" i="31"/>
  <c r="K243" i="31"/>
  <c r="J243" i="31"/>
  <c r="I243" i="31"/>
  <c r="H243" i="31"/>
  <c r="G243" i="31"/>
  <c r="F243" i="31"/>
  <c r="E243" i="31"/>
  <c r="D243" i="31"/>
  <c r="C243" i="31"/>
  <c r="K242" i="31"/>
  <c r="J242" i="31"/>
  <c r="I242" i="31"/>
  <c r="H242" i="31"/>
  <c r="G242" i="31"/>
  <c r="F242" i="31"/>
  <c r="E242" i="31"/>
  <c r="D242" i="31"/>
  <c r="C242" i="31"/>
  <c r="K241" i="31"/>
  <c r="J241" i="31"/>
  <c r="I241" i="31"/>
  <c r="H241" i="31"/>
  <c r="G241" i="31"/>
  <c r="F241" i="31"/>
  <c r="E241" i="31"/>
  <c r="D241" i="31"/>
  <c r="C241" i="31"/>
  <c r="K240" i="31"/>
  <c r="J240" i="31"/>
  <c r="I240" i="31"/>
  <c r="H240" i="31"/>
  <c r="G240" i="31"/>
  <c r="F240" i="31"/>
  <c r="E240" i="31"/>
  <c r="D240" i="31"/>
  <c r="C240" i="31"/>
  <c r="K239" i="31"/>
  <c r="J239" i="31"/>
  <c r="I239" i="31"/>
  <c r="H239" i="31"/>
  <c r="G239" i="31"/>
  <c r="F239" i="31"/>
  <c r="E239" i="31"/>
  <c r="D239" i="31"/>
  <c r="C239" i="31"/>
  <c r="K238" i="31"/>
  <c r="J238" i="31"/>
  <c r="I238" i="31"/>
  <c r="H238" i="31"/>
  <c r="G238" i="31"/>
  <c r="F238" i="31"/>
  <c r="E238" i="31"/>
  <c r="D238" i="31"/>
  <c r="C238" i="31"/>
  <c r="K237" i="31"/>
  <c r="J237" i="31"/>
  <c r="I237" i="31"/>
  <c r="H237" i="31"/>
  <c r="G237" i="31"/>
  <c r="F237" i="31"/>
  <c r="E237" i="31"/>
  <c r="D237" i="31"/>
  <c r="C237" i="31"/>
  <c r="K236" i="31"/>
  <c r="J236" i="31"/>
  <c r="I236" i="31"/>
  <c r="H236" i="31"/>
  <c r="G236" i="31"/>
  <c r="F236" i="31"/>
  <c r="E236" i="31"/>
  <c r="D236" i="31"/>
  <c r="C236" i="31"/>
  <c r="K235" i="31"/>
  <c r="J235" i="31"/>
  <c r="I235" i="31"/>
  <c r="H235" i="31"/>
  <c r="G235" i="31"/>
  <c r="F235" i="31"/>
  <c r="E235" i="31"/>
  <c r="D235" i="31"/>
  <c r="C235" i="31"/>
  <c r="K234" i="31"/>
  <c r="J234" i="31"/>
  <c r="I234" i="31"/>
  <c r="H234" i="31"/>
  <c r="G234" i="31"/>
  <c r="F234" i="31"/>
  <c r="E234" i="31"/>
  <c r="D234" i="31"/>
  <c r="C234" i="31"/>
  <c r="K233" i="31"/>
  <c r="J233" i="31"/>
  <c r="I233" i="31"/>
  <c r="H233" i="31"/>
  <c r="G233" i="31"/>
  <c r="F233" i="31"/>
  <c r="E233" i="31"/>
  <c r="D233" i="31"/>
  <c r="C233" i="31"/>
  <c r="K232" i="31"/>
  <c r="J232" i="31"/>
  <c r="I232" i="31"/>
  <c r="H232" i="31"/>
  <c r="G232" i="31"/>
  <c r="F232" i="31"/>
  <c r="E232" i="31"/>
  <c r="D232" i="31"/>
  <c r="C232" i="31"/>
  <c r="K231" i="31"/>
  <c r="J231" i="31"/>
  <c r="I231" i="31"/>
  <c r="H231" i="31"/>
  <c r="G231" i="31"/>
  <c r="F231" i="31"/>
  <c r="E231" i="31"/>
  <c r="D231" i="31"/>
  <c r="C231" i="31"/>
  <c r="K230" i="31"/>
  <c r="J230" i="31"/>
  <c r="I230" i="31"/>
  <c r="H230" i="31"/>
  <c r="G230" i="31"/>
  <c r="F230" i="31"/>
  <c r="E230" i="31"/>
  <c r="D230" i="31"/>
  <c r="C230" i="31"/>
  <c r="K229" i="31"/>
  <c r="J229" i="31"/>
  <c r="I229" i="31"/>
  <c r="H229" i="31"/>
  <c r="G229" i="31"/>
  <c r="F229" i="31"/>
  <c r="E229" i="31"/>
  <c r="D229" i="31"/>
  <c r="C229" i="31"/>
  <c r="K228" i="31"/>
  <c r="J228" i="31"/>
  <c r="I228" i="31"/>
  <c r="H228" i="31"/>
  <c r="G228" i="31"/>
  <c r="F228" i="31"/>
  <c r="E228" i="31"/>
  <c r="D228" i="31"/>
  <c r="C228" i="31"/>
  <c r="K227" i="31"/>
  <c r="J227" i="31"/>
  <c r="I227" i="31"/>
  <c r="H227" i="31"/>
  <c r="G227" i="31"/>
  <c r="F227" i="31"/>
  <c r="E227" i="31"/>
  <c r="D227" i="31"/>
  <c r="C227" i="31"/>
  <c r="K226" i="31"/>
  <c r="J226" i="31"/>
  <c r="I226" i="31"/>
  <c r="H226" i="31"/>
  <c r="G226" i="31"/>
  <c r="F226" i="31"/>
  <c r="E226" i="31"/>
  <c r="D226" i="31"/>
  <c r="C226" i="31"/>
  <c r="K225" i="31"/>
  <c r="J225" i="31"/>
  <c r="I225" i="31"/>
  <c r="H225" i="31"/>
  <c r="G225" i="31"/>
  <c r="F225" i="31"/>
  <c r="E225" i="31"/>
  <c r="D225" i="31"/>
  <c r="C225" i="31"/>
  <c r="K224" i="31"/>
  <c r="J224" i="31"/>
  <c r="I224" i="31"/>
  <c r="H224" i="31"/>
  <c r="G224" i="31"/>
  <c r="F224" i="31"/>
  <c r="E224" i="31"/>
  <c r="D224" i="31"/>
  <c r="C224" i="31"/>
  <c r="K254" i="30"/>
  <c r="J254" i="30"/>
  <c r="I254" i="30"/>
  <c r="H254" i="30"/>
  <c r="G254" i="30"/>
  <c r="F254" i="30"/>
  <c r="E254" i="30"/>
  <c r="D254" i="30"/>
  <c r="C254" i="30"/>
  <c r="K253" i="30"/>
  <c r="J253" i="30"/>
  <c r="I253" i="30"/>
  <c r="H253" i="30"/>
  <c r="G253" i="30"/>
  <c r="F253" i="30"/>
  <c r="E253" i="30"/>
  <c r="D253" i="30"/>
  <c r="C253" i="30"/>
  <c r="K252" i="30"/>
  <c r="J252" i="30"/>
  <c r="I252" i="30"/>
  <c r="H252" i="30"/>
  <c r="G252" i="30"/>
  <c r="F252" i="30"/>
  <c r="E252" i="30"/>
  <c r="D252" i="30"/>
  <c r="C252" i="30"/>
  <c r="K251" i="30"/>
  <c r="J251" i="30"/>
  <c r="I251" i="30"/>
  <c r="H251" i="30"/>
  <c r="G251" i="30"/>
  <c r="F251" i="30"/>
  <c r="E251" i="30"/>
  <c r="D251" i="30"/>
  <c r="C251" i="30"/>
  <c r="K250" i="30"/>
  <c r="J250" i="30"/>
  <c r="I250" i="30"/>
  <c r="H250" i="30"/>
  <c r="G250" i="30"/>
  <c r="F250" i="30"/>
  <c r="E250" i="30"/>
  <c r="D250" i="30"/>
  <c r="C250" i="30"/>
  <c r="K249" i="30"/>
  <c r="J249" i="30"/>
  <c r="I249" i="30"/>
  <c r="H249" i="30"/>
  <c r="G249" i="30"/>
  <c r="F249" i="30"/>
  <c r="E249" i="30"/>
  <c r="D249" i="30"/>
  <c r="C249" i="30"/>
  <c r="K248" i="30"/>
  <c r="J248" i="30"/>
  <c r="I248" i="30"/>
  <c r="H248" i="30"/>
  <c r="G248" i="30"/>
  <c r="F248" i="30"/>
  <c r="E248" i="30"/>
  <c r="D248" i="30"/>
  <c r="C248" i="30"/>
  <c r="K247" i="30"/>
  <c r="J247" i="30"/>
  <c r="I247" i="30"/>
  <c r="H247" i="30"/>
  <c r="G247" i="30"/>
  <c r="F247" i="30"/>
  <c r="E247" i="30"/>
  <c r="D247" i="30"/>
  <c r="C247" i="30"/>
  <c r="K246" i="30"/>
  <c r="J246" i="30"/>
  <c r="I246" i="30"/>
  <c r="H246" i="30"/>
  <c r="G246" i="30"/>
  <c r="F246" i="30"/>
  <c r="E246" i="30"/>
  <c r="D246" i="30"/>
  <c r="C246" i="30"/>
  <c r="K245" i="30"/>
  <c r="J245" i="30"/>
  <c r="I245" i="30"/>
  <c r="H245" i="30"/>
  <c r="G245" i="30"/>
  <c r="F245" i="30"/>
  <c r="E245" i="30"/>
  <c r="D245" i="30"/>
  <c r="C245" i="30"/>
  <c r="K244" i="30"/>
  <c r="J244" i="30"/>
  <c r="I244" i="30"/>
  <c r="H244" i="30"/>
  <c r="G244" i="30"/>
  <c r="F244" i="30"/>
  <c r="E244" i="30"/>
  <c r="D244" i="30"/>
  <c r="C244" i="30"/>
  <c r="K243" i="30"/>
  <c r="J243" i="30"/>
  <c r="I243" i="30"/>
  <c r="H243" i="30"/>
  <c r="G243" i="30"/>
  <c r="F243" i="30"/>
  <c r="E243" i="30"/>
  <c r="D243" i="30"/>
  <c r="C243" i="30"/>
  <c r="K242" i="30"/>
  <c r="J242" i="30"/>
  <c r="I242" i="30"/>
  <c r="H242" i="30"/>
  <c r="G242" i="30"/>
  <c r="F242" i="30"/>
  <c r="E242" i="30"/>
  <c r="D242" i="30"/>
  <c r="C242" i="30"/>
  <c r="K241" i="30"/>
  <c r="J241" i="30"/>
  <c r="I241" i="30"/>
  <c r="H241" i="30"/>
  <c r="G241" i="30"/>
  <c r="F241" i="30"/>
  <c r="E241" i="30"/>
  <c r="D241" i="30"/>
  <c r="C241" i="30"/>
  <c r="K240" i="30"/>
  <c r="J240" i="30"/>
  <c r="I240" i="30"/>
  <c r="H240" i="30"/>
  <c r="G240" i="30"/>
  <c r="F240" i="30"/>
  <c r="E240" i="30"/>
  <c r="D240" i="30"/>
  <c r="C240" i="30"/>
  <c r="K239" i="30"/>
  <c r="J239" i="30"/>
  <c r="I239" i="30"/>
  <c r="H239" i="30"/>
  <c r="G239" i="30"/>
  <c r="F239" i="30"/>
  <c r="E239" i="30"/>
  <c r="D239" i="30"/>
  <c r="C239" i="30"/>
  <c r="K238" i="30"/>
  <c r="J238" i="30"/>
  <c r="I238" i="30"/>
  <c r="H238" i="30"/>
  <c r="G238" i="30"/>
  <c r="F238" i="30"/>
  <c r="E238" i="30"/>
  <c r="D238" i="30"/>
  <c r="C238" i="30"/>
  <c r="K237" i="30"/>
  <c r="J237" i="30"/>
  <c r="I237" i="30"/>
  <c r="H237" i="30"/>
  <c r="G237" i="30"/>
  <c r="F237" i="30"/>
  <c r="E237" i="30"/>
  <c r="D237" i="30"/>
  <c r="C237" i="30"/>
  <c r="K236" i="30"/>
  <c r="J236" i="30"/>
  <c r="I236" i="30"/>
  <c r="H236" i="30"/>
  <c r="G236" i="30"/>
  <c r="F236" i="30"/>
  <c r="E236" i="30"/>
  <c r="D236" i="30"/>
  <c r="C236" i="30"/>
  <c r="K235" i="30"/>
  <c r="J235" i="30"/>
  <c r="I235" i="30"/>
  <c r="H235" i="30"/>
  <c r="G235" i="30"/>
  <c r="F235" i="30"/>
  <c r="E235" i="30"/>
  <c r="D235" i="30"/>
  <c r="C235" i="30"/>
  <c r="K234" i="30"/>
  <c r="J234" i="30"/>
  <c r="I234" i="30"/>
  <c r="H234" i="30"/>
  <c r="G234" i="30"/>
  <c r="F234" i="30"/>
  <c r="E234" i="30"/>
  <c r="D234" i="30"/>
  <c r="C234" i="30"/>
  <c r="K233" i="30"/>
  <c r="J233" i="30"/>
  <c r="I233" i="30"/>
  <c r="H233" i="30"/>
  <c r="G233" i="30"/>
  <c r="F233" i="30"/>
  <c r="E233" i="30"/>
  <c r="D233" i="30"/>
  <c r="C233" i="30"/>
  <c r="K232" i="30"/>
  <c r="J232" i="30"/>
  <c r="I232" i="30"/>
  <c r="H232" i="30"/>
  <c r="G232" i="30"/>
  <c r="F232" i="30"/>
  <c r="E232" i="30"/>
  <c r="D232" i="30"/>
  <c r="C232" i="30"/>
  <c r="K231" i="30"/>
  <c r="J231" i="30"/>
  <c r="I231" i="30"/>
  <c r="H231" i="30"/>
  <c r="G231" i="30"/>
  <c r="F231" i="30"/>
  <c r="E231" i="30"/>
  <c r="D231" i="30"/>
  <c r="C231" i="30"/>
  <c r="K230" i="30"/>
  <c r="J230" i="30"/>
  <c r="I230" i="30"/>
  <c r="H230" i="30"/>
  <c r="G230" i="30"/>
  <c r="F230" i="30"/>
  <c r="E230" i="30"/>
  <c r="D230" i="30"/>
  <c r="C230" i="30"/>
  <c r="K229" i="30"/>
  <c r="J229" i="30"/>
  <c r="I229" i="30"/>
  <c r="H229" i="30"/>
  <c r="G229" i="30"/>
  <c r="F229" i="30"/>
  <c r="E229" i="30"/>
  <c r="D229" i="30"/>
  <c r="C229" i="30"/>
  <c r="K228" i="30"/>
  <c r="J228" i="30"/>
  <c r="I228" i="30"/>
  <c r="H228" i="30"/>
  <c r="G228" i="30"/>
  <c r="F228" i="30"/>
  <c r="E228" i="30"/>
  <c r="D228" i="30"/>
  <c r="C228" i="30"/>
  <c r="K227" i="30"/>
  <c r="J227" i="30"/>
  <c r="I227" i="30"/>
  <c r="H227" i="30"/>
  <c r="G227" i="30"/>
  <c r="F227" i="30"/>
  <c r="E227" i="30"/>
  <c r="D227" i="30"/>
  <c r="C227" i="30"/>
  <c r="K226" i="30"/>
  <c r="J226" i="30"/>
  <c r="I226" i="30"/>
  <c r="H226" i="30"/>
  <c r="G226" i="30"/>
  <c r="F226" i="30"/>
  <c r="E226" i="30"/>
  <c r="D226" i="30"/>
  <c r="C226" i="30"/>
  <c r="K225" i="30"/>
  <c r="J225" i="30"/>
  <c r="I225" i="30"/>
  <c r="H225" i="30"/>
  <c r="G225" i="30"/>
  <c r="F225" i="30"/>
  <c r="E225" i="30"/>
  <c r="D225" i="30"/>
  <c r="C225" i="30"/>
  <c r="K224" i="30"/>
  <c r="J224" i="30"/>
  <c r="I224" i="30"/>
  <c r="H224" i="30"/>
  <c r="G224" i="30"/>
  <c r="F224" i="30"/>
  <c r="E224" i="30"/>
  <c r="D224" i="30"/>
  <c r="C224" i="30"/>
  <c r="K223" i="30"/>
  <c r="J223" i="30"/>
  <c r="I223" i="30"/>
  <c r="H223" i="30"/>
  <c r="G223" i="30"/>
  <c r="F223" i="30"/>
  <c r="E223" i="30"/>
  <c r="D223" i="30"/>
  <c r="C223" i="30"/>
  <c r="K222" i="30"/>
  <c r="J222" i="30"/>
  <c r="I222" i="30"/>
  <c r="H222" i="30"/>
  <c r="G222" i="30"/>
  <c r="F222" i="30"/>
  <c r="E222" i="30"/>
  <c r="D222" i="30"/>
  <c r="C222" i="30"/>
  <c r="K221" i="30"/>
  <c r="J221" i="30"/>
  <c r="I221" i="30"/>
  <c r="H221" i="30"/>
  <c r="G221" i="30"/>
  <c r="F221" i="30"/>
  <c r="E221" i="30"/>
  <c r="D221" i="30"/>
  <c r="C221" i="30"/>
  <c r="K220" i="30"/>
  <c r="J220" i="30"/>
  <c r="I220" i="30"/>
  <c r="H220" i="30"/>
  <c r="G220" i="30"/>
  <c r="F220" i="30"/>
  <c r="E220" i="30"/>
  <c r="D220" i="30"/>
  <c r="C220" i="30"/>
  <c r="K219" i="30"/>
  <c r="J219" i="30"/>
  <c r="I219" i="30"/>
  <c r="H219" i="30"/>
  <c r="G219" i="30"/>
  <c r="F219" i="30"/>
  <c r="E219" i="30"/>
  <c r="D219" i="30"/>
  <c r="C219" i="30"/>
  <c r="K218" i="30"/>
  <c r="J218" i="30"/>
  <c r="I218" i="30"/>
  <c r="H218" i="30"/>
  <c r="G218" i="30"/>
  <c r="F218" i="30"/>
  <c r="E218" i="30"/>
  <c r="D218" i="30"/>
  <c r="C218" i="30"/>
  <c r="K217" i="30"/>
  <c r="J217" i="30"/>
  <c r="I217" i="30"/>
  <c r="H217" i="30"/>
  <c r="G217" i="30"/>
  <c r="F217" i="30"/>
  <c r="E217" i="30"/>
  <c r="D217" i="30"/>
  <c r="C217" i="30"/>
  <c r="K216" i="30"/>
  <c r="J216" i="30"/>
  <c r="I216" i="30"/>
  <c r="H216" i="30"/>
  <c r="G216" i="30"/>
  <c r="F216" i="30"/>
  <c r="E216" i="30"/>
  <c r="D216" i="30"/>
  <c r="C216" i="30"/>
  <c r="K215" i="30"/>
  <c r="J215" i="30"/>
  <c r="I215" i="30"/>
  <c r="H215" i="30"/>
  <c r="G215" i="30"/>
  <c r="F215" i="30"/>
  <c r="E215" i="30"/>
  <c r="D215" i="30"/>
  <c r="C215" i="30"/>
  <c r="K214" i="30"/>
  <c r="J214" i="30"/>
  <c r="I214" i="30"/>
  <c r="H214" i="30"/>
  <c r="G214" i="30"/>
  <c r="F214" i="30"/>
  <c r="E214" i="30"/>
  <c r="D214" i="30"/>
  <c r="C214" i="30"/>
  <c r="K213" i="30"/>
  <c r="J213" i="30"/>
  <c r="I213" i="30"/>
  <c r="H213" i="30"/>
  <c r="G213" i="30"/>
  <c r="F213" i="30"/>
  <c r="E213" i="30"/>
  <c r="D213" i="30"/>
  <c r="C213" i="30"/>
  <c r="K212" i="30"/>
  <c r="J212" i="30"/>
  <c r="I212" i="30"/>
  <c r="H212" i="30"/>
  <c r="G212" i="30"/>
  <c r="F212" i="30"/>
  <c r="E212" i="30"/>
  <c r="D212" i="30"/>
  <c r="C212" i="30"/>
  <c r="K211" i="30"/>
  <c r="J211" i="30"/>
  <c r="I211" i="30"/>
  <c r="H211" i="30"/>
  <c r="G211" i="30"/>
  <c r="F211" i="30"/>
  <c r="E211" i="30"/>
  <c r="D211" i="30"/>
  <c r="C211" i="30"/>
  <c r="K210" i="30"/>
  <c r="J210" i="30"/>
  <c r="I210" i="30"/>
  <c r="H210" i="30"/>
  <c r="G210" i="30"/>
  <c r="F210" i="30"/>
  <c r="E210" i="30"/>
  <c r="D210" i="30"/>
  <c r="C210" i="30"/>
  <c r="K209" i="30"/>
  <c r="J209" i="30"/>
  <c r="I209" i="30"/>
  <c r="H209" i="30"/>
  <c r="G209" i="30"/>
  <c r="F209" i="30"/>
  <c r="E209" i="30"/>
  <c r="D209" i="30"/>
  <c r="C209" i="30"/>
  <c r="K208" i="30"/>
  <c r="J208" i="30"/>
  <c r="I208" i="30"/>
  <c r="H208" i="30"/>
  <c r="G208" i="30"/>
  <c r="F208" i="30"/>
  <c r="E208" i="30"/>
  <c r="D208" i="30"/>
  <c r="C208" i="30"/>
  <c r="K207" i="30"/>
  <c r="J207" i="30"/>
  <c r="I207" i="30"/>
  <c r="H207" i="30"/>
  <c r="G207" i="30"/>
  <c r="F207" i="30"/>
  <c r="E207" i="30"/>
  <c r="D207" i="30"/>
  <c r="C207" i="30"/>
  <c r="K206" i="30"/>
  <c r="J206" i="30"/>
  <c r="I206" i="30"/>
  <c r="H206" i="30"/>
  <c r="G206" i="30"/>
  <c r="F206" i="30"/>
  <c r="E206" i="30"/>
  <c r="D206" i="30"/>
  <c r="C206" i="30"/>
  <c r="K205" i="30"/>
  <c r="J205" i="30"/>
  <c r="I205" i="30"/>
  <c r="H205" i="30"/>
  <c r="G205" i="30"/>
  <c r="F205" i="30"/>
  <c r="E205" i="30"/>
  <c r="D205" i="30"/>
  <c r="C205" i="30"/>
  <c r="K204" i="30"/>
  <c r="J204" i="30"/>
  <c r="I204" i="30"/>
  <c r="H204" i="30"/>
  <c r="G204" i="30"/>
  <c r="F204" i="30"/>
  <c r="E204" i="30"/>
  <c r="D204" i="30"/>
  <c r="C204" i="30"/>
  <c r="K203" i="30"/>
  <c r="J203" i="30"/>
  <c r="I203" i="30"/>
  <c r="H203" i="30"/>
  <c r="G203" i="30"/>
  <c r="F203" i="30"/>
  <c r="E203" i="30"/>
  <c r="D203" i="30"/>
  <c r="C203" i="30"/>
  <c r="K202" i="30"/>
  <c r="J202" i="30"/>
  <c r="I202" i="30"/>
  <c r="H202" i="30"/>
  <c r="G202" i="30"/>
  <c r="F202" i="30"/>
  <c r="E202" i="30"/>
  <c r="D202" i="30"/>
  <c r="C202" i="30"/>
  <c r="K201" i="30"/>
  <c r="J201" i="30"/>
  <c r="I201" i="30"/>
  <c r="H201" i="30"/>
  <c r="G201" i="30"/>
  <c r="F201" i="30"/>
  <c r="E201" i="30"/>
  <c r="D201" i="30"/>
  <c r="C201" i="30"/>
  <c r="K200" i="30"/>
  <c r="J200" i="30"/>
  <c r="I200" i="30"/>
  <c r="H200" i="30"/>
  <c r="G200" i="30"/>
  <c r="F200" i="30"/>
  <c r="E200" i="30"/>
  <c r="D200" i="30"/>
  <c r="C200" i="30"/>
  <c r="K199" i="30"/>
  <c r="J199" i="30"/>
  <c r="I199" i="30"/>
  <c r="H199" i="30"/>
  <c r="G199" i="30"/>
  <c r="F199" i="30"/>
  <c r="E199" i="30"/>
  <c r="D199" i="30"/>
  <c r="C199" i="30"/>
  <c r="K198" i="30"/>
  <c r="J198" i="30"/>
  <c r="I198" i="30"/>
  <c r="H198" i="30"/>
  <c r="G198" i="30"/>
  <c r="F198" i="30"/>
  <c r="E198" i="30"/>
  <c r="D198" i="30"/>
  <c r="C198" i="30"/>
  <c r="K197" i="30"/>
  <c r="J197" i="30"/>
  <c r="I197" i="30"/>
  <c r="H197" i="30"/>
  <c r="G197" i="30"/>
  <c r="F197" i="30"/>
  <c r="E197" i="30"/>
  <c r="D197" i="30"/>
  <c r="C197" i="30"/>
  <c r="K196" i="30"/>
  <c r="J196" i="30"/>
  <c r="I196" i="30"/>
  <c r="H196" i="30"/>
  <c r="G196" i="30"/>
  <c r="F196" i="30"/>
  <c r="E196" i="30"/>
  <c r="D196" i="30"/>
  <c r="C196" i="30"/>
  <c r="K195" i="30"/>
  <c r="J195" i="30"/>
  <c r="I195" i="30"/>
  <c r="H195" i="30"/>
  <c r="G195" i="30"/>
  <c r="F195" i="30"/>
  <c r="E195" i="30"/>
  <c r="D195" i="30"/>
  <c r="C195" i="30"/>
  <c r="K194" i="30"/>
  <c r="J194" i="30"/>
  <c r="I194" i="30"/>
  <c r="H194" i="30"/>
  <c r="G194" i="30"/>
  <c r="F194" i="30"/>
  <c r="E194" i="30"/>
  <c r="D194" i="30"/>
  <c r="C194" i="30"/>
  <c r="K193" i="30"/>
  <c r="J193" i="30"/>
  <c r="H193" i="30"/>
  <c r="G193" i="30"/>
  <c r="F193" i="30"/>
  <c r="E193" i="30"/>
  <c r="D193" i="30"/>
  <c r="C193" i="30"/>
  <c r="K192" i="30"/>
  <c r="J192" i="30"/>
  <c r="H192" i="30"/>
  <c r="G192" i="30"/>
  <c r="F192" i="30"/>
  <c r="E192" i="30"/>
  <c r="D192" i="30"/>
  <c r="C192" i="30"/>
  <c r="K191" i="30"/>
  <c r="J191" i="30"/>
  <c r="I191" i="30"/>
  <c r="H191" i="30"/>
  <c r="G191" i="30"/>
  <c r="F191" i="30"/>
  <c r="E191" i="30"/>
  <c r="D191" i="30"/>
  <c r="C191" i="30"/>
  <c r="K190" i="30"/>
  <c r="J190" i="30"/>
  <c r="I190" i="30"/>
  <c r="H190" i="30"/>
  <c r="G190" i="30"/>
  <c r="F190" i="30"/>
  <c r="E190" i="30"/>
  <c r="D190" i="30"/>
  <c r="C190" i="30"/>
  <c r="K189" i="30"/>
  <c r="J189" i="30"/>
  <c r="H189" i="30"/>
  <c r="G189" i="30"/>
  <c r="F189" i="30"/>
  <c r="E189" i="30"/>
  <c r="D189" i="30"/>
  <c r="C189" i="30"/>
  <c r="K188" i="30"/>
  <c r="J188" i="30"/>
  <c r="I188" i="30"/>
  <c r="H188" i="30"/>
  <c r="G188" i="30"/>
  <c r="F188" i="30"/>
  <c r="E188" i="30"/>
  <c r="D188" i="30"/>
  <c r="C188" i="30"/>
  <c r="K187" i="30"/>
  <c r="J187" i="30"/>
  <c r="I187" i="30"/>
  <c r="H187" i="30"/>
  <c r="G187" i="30"/>
  <c r="F187" i="30"/>
  <c r="E187" i="30"/>
  <c r="D187" i="30"/>
  <c r="C187" i="30"/>
  <c r="K186" i="30"/>
  <c r="J186" i="30"/>
  <c r="I186" i="30"/>
  <c r="H186" i="30"/>
  <c r="G186" i="30"/>
  <c r="F186" i="30"/>
  <c r="E186" i="30"/>
  <c r="D186" i="30"/>
  <c r="C186" i="30"/>
  <c r="K185" i="30"/>
  <c r="J185" i="30"/>
  <c r="I185" i="30"/>
  <c r="H185" i="30"/>
  <c r="G185" i="30"/>
  <c r="F185" i="30"/>
  <c r="E185" i="30"/>
  <c r="D185" i="30"/>
  <c r="C185" i="30"/>
  <c r="K184" i="30"/>
  <c r="J184" i="30"/>
  <c r="I184" i="30"/>
  <c r="H184" i="30"/>
  <c r="G184" i="30"/>
  <c r="F184" i="30"/>
  <c r="E184" i="30"/>
  <c r="D184" i="30"/>
  <c r="C184" i="30"/>
  <c r="K183" i="30"/>
  <c r="J183" i="30"/>
  <c r="I183" i="30"/>
  <c r="H183" i="30"/>
  <c r="G183" i="30"/>
  <c r="F183" i="30"/>
  <c r="E183" i="30"/>
  <c r="D183" i="30"/>
  <c r="C183" i="30"/>
  <c r="K182" i="30"/>
  <c r="J182" i="30"/>
  <c r="I182" i="30"/>
  <c r="H182" i="30"/>
  <c r="G182" i="30"/>
  <c r="F182" i="30"/>
  <c r="E182" i="30"/>
  <c r="D182" i="30"/>
  <c r="C182" i="30"/>
  <c r="K181" i="30"/>
  <c r="J181" i="30"/>
  <c r="H181" i="30"/>
  <c r="G181" i="30"/>
  <c r="F181" i="30"/>
  <c r="E181" i="30"/>
  <c r="D181" i="30"/>
  <c r="C181" i="30"/>
  <c r="K180" i="30"/>
  <c r="J180" i="30"/>
  <c r="H180" i="30"/>
  <c r="G180" i="30"/>
  <c r="F180" i="30"/>
  <c r="E180" i="30"/>
  <c r="D180" i="30"/>
  <c r="C180" i="30"/>
  <c r="K179" i="30"/>
  <c r="J179" i="30"/>
  <c r="I179" i="30"/>
  <c r="H179" i="30"/>
  <c r="G179" i="30"/>
  <c r="F179" i="30"/>
  <c r="E179" i="30"/>
  <c r="D179" i="30"/>
  <c r="C179" i="30"/>
  <c r="K178" i="30"/>
  <c r="J178" i="30"/>
  <c r="H178" i="30"/>
  <c r="G178" i="30"/>
  <c r="F178" i="30"/>
  <c r="E178" i="30"/>
  <c r="D178" i="30"/>
  <c r="C178" i="30"/>
  <c r="K177" i="30"/>
  <c r="J177" i="30"/>
  <c r="I177" i="30"/>
  <c r="H177" i="30"/>
  <c r="G177" i="30"/>
  <c r="F177" i="30"/>
  <c r="E177" i="30"/>
  <c r="D177" i="30"/>
  <c r="C177" i="30"/>
  <c r="K176" i="30"/>
  <c r="J176" i="30"/>
  <c r="I176" i="30"/>
  <c r="H176" i="30"/>
  <c r="G176" i="30"/>
  <c r="F176" i="30"/>
  <c r="E176" i="30"/>
  <c r="D176" i="30"/>
  <c r="C176" i="30"/>
  <c r="K175" i="30"/>
  <c r="J175" i="30"/>
  <c r="I175" i="30"/>
  <c r="H175" i="30"/>
  <c r="G175" i="30"/>
  <c r="F175" i="30"/>
  <c r="E175" i="30"/>
  <c r="D175" i="30"/>
  <c r="C175" i="30"/>
  <c r="K174" i="30"/>
  <c r="J174" i="30"/>
  <c r="I174" i="30"/>
  <c r="H174" i="30"/>
  <c r="G174" i="30"/>
  <c r="F174" i="30"/>
  <c r="E174" i="30"/>
  <c r="D174" i="30"/>
  <c r="C174" i="30"/>
  <c r="K173" i="30"/>
  <c r="J173" i="30"/>
  <c r="I173" i="30"/>
  <c r="H173" i="30"/>
  <c r="G173" i="30"/>
  <c r="F173" i="30"/>
  <c r="E173" i="30"/>
  <c r="D173" i="30"/>
  <c r="C173" i="30"/>
  <c r="K172" i="30"/>
  <c r="J172" i="30"/>
  <c r="H172" i="30"/>
  <c r="G172" i="30"/>
  <c r="F172" i="30"/>
  <c r="E172" i="30"/>
  <c r="D172" i="30"/>
  <c r="C172" i="30"/>
  <c r="K171" i="30"/>
  <c r="J171" i="30"/>
  <c r="H171" i="30"/>
  <c r="G171" i="30"/>
  <c r="F171" i="30"/>
  <c r="E171" i="30"/>
  <c r="D171" i="30"/>
  <c r="C171" i="30"/>
  <c r="K170" i="30"/>
  <c r="J170" i="30"/>
  <c r="H170" i="30"/>
  <c r="G170" i="30"/>
  <c r="F170" i="30"/>
  <c r="E170" i="30"/>
  <c r="D170" i="30"/>
  <c r="C170" i="30"/>
  <c r="K169" i="30"/>
  <c r="J169" i="30"/>
  <c r="I169" i="30"/>
  <c r="H169" i="30"/>
  <c r="G169" i="30"/>
  <c r="F169" i="30"/>
  <c r="E169" i="30"/>
  <c r="D169" i="30"/>
  <c r="C169" i="30"/>
  <c r="K168" i="30"/>
  <c r="J168" i="30"/>
  <c r="H168" i="30"/>
  <c r="G168" i="30"/>
  <c r="F168" i="30"/>
  <c r="E168" i="30"/>
  <c r="D168" i="30"/>
  <c r="C168" i="30"/>
  <c r="K167" i="30"/>
  <c r="J167" i="30"/>
  <c r="H167" i="30"/>
  <c r="G167" i="30"/>
  <c r="F167" i="30"/>
  <c r="E167" i="30"/>
  <c r="D167" i="30"/>
  <c r="C167" i="30"/>
  <c r="K166" i="30"/>
  <c r="J166" i="30"/>
  <c r="H166" i="30"/>
  <c r="G166" i="30"/>
  <c r="F166" i="30"/>
  <c r="E166" i="30"/>
  <c r="D166" i="30"/>
  <c r="C166" i="30"/>
  <c r="K165" i="30"/>
  <c r="J165" i="30"/>
  <c r="I165" i="30"/>
  <c r="H165" i="30"/>
  <c r="G165" i="30"/>
  <c r="F165" i="30"/>
  <c r="E165" i="30"/>
  <c r="D165" i="30"/>
  <c r="C165" i="30"/>
  <c r="K164" i="30"/>
  <c r="J164" i="30"/>
  <c r="H164" i="30"/>
  <c r="G164" i="30"/>
  <c r="F164" i="30"/>
  <c r="E164" i="30"/>
  <c r="D164" i="30"/>
  <c r="C164" i="30"/>
  <c r="K163" i="30"/>
  <c r="J163" i="30"/>
  <c r="I163" i="30"/>
  <c r="H163" i="30"/>
  <c r="G163" i="30"/>
  <c r="F163" i="30"/>
  <c r="E163" i="30"/>
  <c r="D163" i="30"/>
  <c r="C163" i="30"/>
  <c r="K162" i="30"/>
  <c r="J162" i="30"/>
  <c r="I162" i="30"/>
  <c r="H162" i="30"/>
  <c r="G162" i="30"/>
  <c r="F162" i="30"/>
  <c r="E162" i="30"/>
  <c r="D162" i="30"/>
  <c r="C162" i="30"/>
  <c r="K161" i="30"/>
  <c r="J161" i="30"/>
  <c r="I161" i="30"/>
  <c r="H161" i="30"/>
  <c r="G161" i="30"/>
  <c r="F161" i="30"/>
  <c r="E161" i="30"/>
  <c r="D161" i="30"/>
  <c r="C161" i="30"/>
  <c r="K160" i="30"/>
  <c r="J160" i="30"/>
  <c r="I160" i="30"/>
  <c r="H160" i="30"/>
  <c r="G160" i="30"/>
  <c r="F160" i="30"/>
  <c r="E160" i="30"/>
  <c r="D160" i="30"/>
  <c r="C160" i="30"/>
  <c r="K159" i="30"/>
  <c r="J159" i="30"/>
  <c r="I159" i="30"/>
  <c r="H159" i="30"/>
  <c r="G159" i="30"/>
  <c r="F159" i="30"/>
  <c r="E159" i="30"/>
  <c r="D159" i="30"/>
  <c r="C159" i="30"/>
  <c r="K158" i="30"/>
  <c r="J158" i="30"/>
  <c r="H158" i="30"/>
  <c r="G158" i="30"/>
  <c r="F158" i="30"/>
  <c r="E158" i="30"/>
  <c r="D158" i="30"/>
  <c r="C158" i="30"/>
  <c r="K157" i="30"/>
  <c r="J157" i="30"/>
  <c r="H157" i="30"/>
  <c r="G157" i="30"/>
  <c r="F157" i="30"/>
  <c r="E157" i="30"/>
  <c r="D157" i="30"/>
  <c r="C157" i="30"/>
  <c r="K156" i="30"/>
  <c r="J156" i="30"/>
  <c r="I156" i="30"/>
  <c r="H156" i="30"/>
  <c r="G156" i="30"/>
  <c r="F156" i="30"/>
  <c r="E156" i="30"/>
  <c r="D156" i="30"/>
  <c r="C156" i="30"/>
  <c r="K155" i="30"/>
  <c r="J155" i="30"/>
  <c r="H155" i="30"/>
  <c r="G155" i="30"/>
  <c r="F155" i="30"/>
  <c r="E155" i="30"/>
  <c r="D155" i="30"/>
  <c r="C155" i="30"/>
  <c r="K154" i="30"/>
  <c r="J154" i="30"/>
  <c r="I154" i="30"/>
  <c r="H154" i="30"/>
  <c r="G154" i="30"/>
  <c r="F154" i="30"/>
  <c r="E154" i="30"/>
  <c r="D154" i="30"/>
  <c r="C154" i="30"/>
  <c r="K153" i="30"/>
  <c r="J153" i="30"/>
  <c r="I153" i="30"/>
  <c r="H153" i="30"/>
  <c r="G153" i="30"/>
  <c r="F153" i="30"/>
  <c r="E153" i="30"/>
  <c r="D153" i="30"/>
  <c r="C153" i="30"/>
  <c r="K152" i="30"/>
  <c r="J152" i="30"/>
  <c r="H152" i="30"/>
  <c r="G152" i="30"/>
  <c r="F152" i="30"/>
  <c r="E152" i="30"/>
  <c r="D152" i="30"/>
  <c r="C152" i="30"/>
  <c r="K151" i="30"/>
  <c r="J151" i="30"/>
  <c r="I151" i="30"/>
  <c r="H151" i="30"/>
  <c r="G151" i="30"/>
  <c r="F151" i="30"/>
  <c r="E151" i="30"/>
  <c r="D151" i="30"/>
  <c r="C151" i="30"/>
  <c r="K150" i="30"/>
  <c r="J150" i="30"/>
  <c r="I150" i="30"/>
  <c r="H150" i="30"/>
  <c r="G150" i="30"/>
  <c r="F150" i="30"/>
  <c r="E150" i="30"/>
  <c r="D150" i="30"/>
  <c r="C150" i="30"/>
  <c r="K149" i="30"/>
  <c r="J149" i="30"/>
  <c r="I149" i="30"/>
  <c r="H149" i="30"/>
  <c r="G149" i="30"/>
  <c r="F149" i="30"/>
  <c r="E149" i="30"/>
  <c r="D149" i="30"/>
  <c r="C149" i="30"/>
  <c r="K148" i="30"/>
  <c r="J148" i="30"/>
  <c r="I148" i="30"/>
  <c r="H148" i="30"/>
  <c r="G148" i="30"/>
  <c r="F148" i="30"/>
  <c r="E148" i="30"/>
  <c r="D148" i="30"/>
  <c r="C148" i="30"/>
  <c r="K147" i="30"/>
  <c r="J147" i="30"/>
  <c r="H147" i="30"/>
  <c r="G147" i="30"/>
  <c r="F147" i="30"/>
  <c r="E147" i="30"/>
  <c r="D147" i="30"/>
  <c r="C147" i="30"/>
  <c r="K146" i="30"/>
  <c r="J146" i="30"/>
  <c r="H146" i="30"/>
  <c r="G146" i="30"/>
  <c r="F146" i="30"/>
  <c r="E146" i="30"/>
  <c r="D146" i="30"/>
  <c r="C146" i="30"/>
  <c r="K145" i="30"/>
  <c r="J145" i="30"/>
  <c r="I145" i="30"/>
  <c r="H145" i="30"/>
  <c r="G145" i="30"/>
  <c r="F145" i="30"/>
  <c r="E145" i="30"/>
  <c r="D145" i="30"/>
  <c r="C145" i="30"/>
  <c r="K144" i="30"/>
  <c r="J144" i="30"/>
  <c r="I144" i="30"/>
  <c r="H144" i="30"/>
  <c r="G144" i="30"/>
  <c r="F144" i="30"/>
  <c r="E144" i="30"/>
  <c r="D144" i="30"/>
  <c r="C144" i="30"/>
  <c r="K143" i="30"/>
  <c r="J143" i="30"/>
  <c r="H143" i="30"/>
  <c r="G143" i="30"/>
  <c r="F143" i="30"/>
  <c r="E143" i="30"/>
  <c r="D143" i="30"/>
  <c r="C143" i="30"/>
  <c r="K142" i="30"/>
  <c r="J142" i="30"/>
  <c r="I142" i="30"/>
  <c r="H142" i="30"/>
  <c r="G142" i="30"/>
  <c r="F142" i="30"/>
  <c r="E142" i="30"/>
  <c r="D142" i="30"/>
  <c r="C142" i="30"/>
  <c r="K141" i="30"/>
  <c r="J141" i="30"/>
  <c r="I141" i="30"/>
  <c r="H141" i="30"/>
  <c r="G141" i="30"/>
  <c r="F141" i="30"/>
  <c r="E141" i="30"/>
  <c r="D141" i="30"/>
  <c r="C141" i="30"/>
  <c r="K140" i="30"/>
  <c r="J140" i="30"/>
  <c r="H140" i="30"/>
  <c r="G140" i="30"/>
  <c r="F140" i="30"/>
  <c r="E140" i="30"/>
  <c r="D140" i="30"/>
  <c r="C140" i="30"/>
  <c r="K139" i="30"/>
  <c r="J139" i="30"/>
  <c r="I139" i="30"/>
  <c r="H139" i="30"/>
  <c r="G139" i="30"/>
  <c r="F139" i="30"/>
  <c r="E139" i="30"/>
  <c r="D139" i="30"/>
  <c r="C139" i="30"/>
  <c r="K138" i="30"/>
  <c r="J138" i="30"/>
  <c r="I138" i="30"/>
  <c r="H138" i="30"/>
  <c r="G138" i="30"/>
  <c r="F138" i="30"/>
  <c r="E138" i="30"/>
  <c r="D138" i="30"/>
  <c r="C138" i="30"/>
  <c r="K137" i="30"/>
  <c r="J137" i="30"/>
  <c r="I137" i="30"/>
  <c r="H137" i="30"/>
  <c r="G137" i="30"/>
  <c r="F137" i="30"/>
  <c r="E137" i="30"/>
  <c r="D137" i="30"/>
  <c r="C137" i="30"/>
  <c r="K136" i="30"/>
  <c r="J136" i="30"/>
  <c r="I136" i="30"/>
  <c r="H136" i="30"/>
  <c r="G136" i="30"/>
  <c r="F136" i="30"/>
  <c r="E136" i="30"/>
  <c r="D136" i="30"/>
  <c r="C136" i="30"/>
  <c r="K135" i="30"/>
  <c r="J135" i="30"/>
  <c r="I135" i="30"/>
  <c r="H135" i="30"/>
  <c r="G135" i="30"/>
  <c r="F135" i="30"/>
  <c r="E135" i="30"/>
  <c r="D135" i="30"/>
  <c r="C135" i="30"/>
  <c r="K134" i="30"/>
  <c r="J134" i="30"/>
  <c r="I134" i="30"/>
  <c r="H134" i="30"/>
  <c r="G134" i="30"/>
  <c r="F134" i="30"/>
  <c r="E134" i="30"/>
  <c r="D134" i="30"/>
  <c r="C134" i="30"/>
  <c r="K133" i="30"/>
  <c r="J133" i="30"/>
  <c r="I133" i="30"/>
  <c r="H133" i="30"/>
  <c r="G133" i="30"/>
  <c r="F133" i="30"/>
  <c r="E133" i="30"/>
  <c r="D133" i="30"/>
  <c r="C133" i="30"/>
  <c r="K132" i="30"/>
  <c r="J132" i="30"/>
  <c r="H132" i="30"/>
  <c r="G132" i="30"/>
  <c r="F132" i="30"/>
  <c r="E132" i="30"/>
  <c r="D132" i="30"/>
  <c r="C132" i="30"/>
  <c r="K131" i="30"/>
  <c r="J131" i="30"/>
  <c r="I131" i="30"/>
  <c r="H131" i="30"/>
  <c r="G131" i="30"/>
  <c r="F131" i="30"/>
  <c r="E131" i="30"/>
  <c r="D131" i="30"/>
  <c r="C131" i="30"/>
  <c r="K130" i="30"/>
  <c r="J130" i="30"/>
  <c r="I130" i="30"/>
  <c r="H130" i="30"/>
  <c r="G130" i="30"/>
  <c r="F130" i="30"/>
  <c r="E130" i="30"/>
  <c r="D130" i="30"/>
  <c r="C130" i="30"/>
  <c r="K129" i="30"/>
  <c r="J129" i="30"/>
  <c r="I129" i="30"/>
  <c r="H129" i="30"/>
  <c r="G129" i="30"/>
  <c r="F129" i="30"/>
  <c r="E129" i="30"/>
  <c r="D129" i="30"/>
  <c r="C129" i="30"/>
  <c r="K128" i="30"/>
  <c r="J128" i="30"/>
  <c r="H128" i="30"/>
  <c r="G128" i="30"/>
  <c r="F128" i="30"/>
  <c r="E128" i="30"/>
  <c r="D128" i="30"/>
  <c r="C128" i="30"/>
  <c r="K127" i="30"/>
  <c r="J127" i="30"/>
  <c r="I127" i="30"/>
  <c r="H127" i="30"/>
  <c r="G127" i="30"/>
  <c r="F127" i="30"/>
  <c r="E127" i="30"/>
  <c r="D127" i="30"/>
  <c r="C127" i="30"/>
  <c r="K126" i="30"/>
  <c r="J126" i="30"/>
  <c r="H126" i="30"/>
  <c r="G126" i="30"/>
  <c r="F126" i="30"/>
  <c r="E126" i="30"/>
  <c r="D126" i="30"/>
  <c r="C126" i="30"/>
  <c r="K125" i="30"/>
  <c r="J125" i="30"/>
  <c r="I125" i="30"/>
  <c r="H125" i="30"/>
  <c r="G125" i="30"/>
  <c r="F125" i="30"/>
  <c r="E125" i="30"/>
  <c r="D125" i="30"/>
  <c r="C125" i="30"/>
  <c r="K124" i="30"/>
  <c r="J124" i="30"/>
  <c r="I124" i="30"/>
  <c r="H124" i="30"/>
  <c r="G124" i="30"/>
  <c r="F124" i="30"/>
  <c r="E124" i="30"/>
  <c r="D124" i="30"/>
  <c r="C124" i="30"/>
  <c r="K123" i="30"/>
  <c r="J123" i="30"/>
  <c r="I123" i="30"/>
  <c r="H123" i="30"/>
  <c r="G123" i="30"/>
  <c r="F123" i="30"/>
  <c r="E123" i="30"/>
  <c r="D123" i="30"/>
  <c r="C123" i="30"/>
  <c r="K122" i="30"/>
  <c r="J122" i="30"/>
  <c r="I122" i="30"/>
  <c r="H122" i="30"/>
  <c r="G122" i="30"/>
  <c r="F122" i="30"/>
  <c r="E122" i="30"/>
  <c r="D122" i="30"/>
  <c r="C122" i="30"/>
  <c r="K121" i="30"/>
  <c r="J121" i="30"/>
  <c r="H121" i="30"/>
  <c r="G121" i="30"/>
  <c r="F121" i="30"/>
  <c r="E121" i="30"/>
  <c r="D121" i="30"/>
  <c r="C121" i="30"/>
  <c r="K120" i="30"/>
  <c r="J120" i="30"/>
  <c r="I120" i="30"/>
  <c r="H120" i="30"/>
  <c r="G120" i="30"/>
  <c r="F120" i="30"/>
  <c r="E120" i="30"/>
  <c r="D120" i="30"/>
  <c r="C120" i="30"/>
  <c r="K119" i="30"/>
  <c r="J119" i="30"/>
  <c r="I119" i="30"/>
  <c r="H119" i="30"/>
  <c r="G119" i="30"/>
  <c r="F119" i="30"/>
  <c r="E119" i="30"/>
  <c r="D119" i="30"/>
  <c r="C119" i="30"/>
  <c r="K118" i="30"/>
  <c r="J118" i="30"/>
  <c r="I118" i="30"/>
  <c r="H118" i="30"/>
  <c r="G118" i="30"/>
  <c r="F118" i="30"/>
  <c r="E118" i="30"/>
  <c r="D118" i="30"/>
  <c r="C118" i="30"/>
  <c r="K117" i="30"/>
  <c r="J117" i="30"/>
  <c r="I117" i="30"/>
  <c r="H117" i="30"/>
  <c r="G117" i="30"/>
  <c r="F117" i="30"/>
  <c r="E117" i="30"/>
  <c r="D117" i="30"/>
  <c r="C117" i="30"/>
  <c r="K116" i="30"/>
  <c r="J116" i="30"/>
  <c r="I116" i="30"/>
  <c r="H116" i="30"/>
  <c r="G116" i="30"/>
  <c r="F116" i="30"/>
  <c r="E116" i="30"/>
  <c r="D116" i="30"/>
  <c r="C116" i="30"/>
  <c r="K115" i="30"/>
  <c r="J115" i="30"/>
  <c r="I115" i="30"/>
  <c r="H115" i="30"/>
  <c r="G115" i="30"/>
  <c r="F115" i="30"/>
  <c r="E115" i="30"/>
  <c r="D115" i="30"/>
  <c r="C115" i="30"/>
  <c r="K114" i="30"/>
  <c r="J114" i="30"/>
  <c r="I114" i="30"/>
  <c r="H114" i="30"/>
  <c r="G114" i="30"/>
  <c r="F114" i="30"/>
  <c r="E114" i="30"/>
  <c r="D114" i="30"/>
  <c r="C114" i="30"/>
  <c r="K113" i="30"/>
  <c r="J113" i="30"/>
  <c r="I113" i="30"/>
  <c r="H113" i="30"/>
  <c r="G113" i="30"/>
  <c r="F113" i="30"/>
  <c r="E113" i="30"/>
  <c r="D113" i="30"/>
  <c r="C113" i="30"/>
  <c r="K112" i="30"/>
  <c r="J112" i="30"/>
  <c r="I112" i="30"/>
  <c r="H112" i="30"/>
  <c r="G112" i="30"/>
  <c r="F112" i="30"/>
  <c r="E112" i="30"/>
  <c r="D112" i="30"/>
  <c r="C112" i="30"/>
  <c r="K111" i="30"/>
  <c r="J111" i="30"/>
  <c r="I111" i="30"/>
  <c r="H111" i="30"/>
  <c r="G111" i="30"/>
  <c r="F111" i="30"/>
  <c r="E111" i="30"/>
  <c r="D111" i="30"/>
  <c r="C111" i="30"/>
  <c r="K110" i="30"/>
  <c r="J110" i="30"/>
  <c r="I110" i="30"/>
  <c r="H110" i="30"/>
  <c r="G110" i="30"/>
  <c r="F110" i="30"/>
  <c r="E110" i="30"/>
  <c r="D110" i="30"/>
  <c r="C110" i="30"/>
  <c r="K109" i="30"/>
  <c r="J109" i="30"/>
  <c r="I109" i="30"/>
  <c r="H109" i="30"/>
  <c r="G109" i="30"/>
  <c r="F109" i="30"/>
  <c r="E109" i="30"/>
  <c r="D109" i="30"/>
  <c r="C109" i="30"/>
  <c r="K108" i="30"/>
  <c r="J108" i="30"/>
  <c r="I108" i="30"/>
  <c r="H108" i="30"/>
  <c r="G108" i="30"/>
  <c r="F108" i="30"/>
  <c r="E108" i="30"/>
  <c r="D108" i="30"/>
  <c r="C108" i="30"/>
  <c r="K107" i="30"/>
  <c r="J107" i="30"/>
  <c r="H107" i="30"/>
  <c r="G107" i="30"/>
  <c r="F107" i="30"/>
  <c r="E107" i="30"/>
  <c r="D107" i="30"/>
  <c r="C107" i="30"/>
  <c r="K106" i="30"/>
  <c r="J106" i="30"/>
  <c r="I106" i="30"/>
  <c r="H106" i="30"/>
  <c r="G106" i="30"/>
  <c r="F106" i="30"/>
  <c r="E106" i="30"/>
  <c r="D106" i="30"/>
  <c r="C106" i="30"/>
  <c r="K105" i="30"/>
  <c r="J105" i="30"/>
  <c r="H105" i="30"/>
  <c r="G105" i="30"/>
  <c r="F105" i="30"/>
  <c r="E105" i="30"/>
  <c r="D105" i="30"/>
  <c r="C105" i="30"/>
  <c r="K104" i="30"/>
  <c r="J104" i="30"/>
  <c r="I104" i="30"/>
  <c r="H104" i="30"/>
  <c r="G104" i="30"/>
  <c r="F104" i="30"/>
  <c r="E104" i="30"/>
  <c r="D104" i="30"/>
  <c r="C104" i="30"/>
  <c r="K103" i="30"/>
  <c r="J103" i="30"/>
  <c r="I103" i="30"/>
  <c r="H103" i="30"/>
  <c r="G103" i="30"/>
  <c r="F103" i="30"/>
  <c r="E103" i="30"/>
  <c r="D103" i="30"/>
  <c r="C103" i="30"/>
  <c r="K102" i="30"/>
  <c r="J102" i="30"/>
  <c r="I102" i="30"/>
  <c r="H102" i="30"/>
  <c r="G102" i="30"/>
  <c r="F102" i="30"/>
  <c r="E102" i="30"/>
  <c r="D102" i="30"/>
  <c r="C102" i="30"/>
  <c r="K101" i="30"/>
  <c r="J101" i="30"/>
  <c r="I101" i="30"/>
  <c r="H101" i="30"/>
  <c r="G101" i="30"/>
  <c r="F101" i="30"/>
  <c r="E101" i="30"/>
  <c r="D101" i="30"/>
  <c r="C101" i="30"/>
  <c r="K100" i="30"/>
  <c r="J100" i="30"/>
  <c r="H100" i="30"/>
  <c r="G100" i="30"/>
  <c r="F100" i="30"/>
  <c r="E100" i="30"/>
  <c r="D100" i="30"/>
  <c r="C100" i="30"/>
  <c r="K99" i="30"/>
  <c r="J99" i="30"/>
  <c r="H99" i="30"/>
  <c r="G99" i="30"/>
  <c r="F99" i="30"/>
  <c r="E99" i="30"/>
  <c r="D99" i="30"/>
  <c r="C99" i="30"/>
  <c r="K98" i="30"/>
  <c r="J98" i="30"/>
  <c r="I98" i="30"/>
  <c r="H98" i="30"/>
  <c r="G98" i="30"/>
  <c r="F98" i="30"/>
  <c r="E98" i="30"/>
  <c r="D98" i="30"/>
  <c r="C98" i="30"/>
  <c r="K97" i="30"/>
  <c r="J97" i="30"/>
  <c r="I97" i="30"/>
  <c r="H97" i="30"/>
  <c r="G97" i="30"/>
  <c r="F97" i="30"/>
  <c r="E97" i="30"/>
  <c r="D97" i="30"/>
  <c r="C97" i="30"/>
  <c r="K96" i="30"/>
  <c r="J96" i="30"/>
  <c r="I96" i="30"/>
  <c r="H96" i="30"/>
  <c r="G96" i="30"/>
  <c r="F96" i="30"/>
  <c r="E96" i="30"/>
  <c r="D96" i="30"/>
  <c r="C96" i="30"/>
  <c r="K95" i="30"/>
  <c r="J95" i="30"/>
  <c r="I95" i="30"/>
  <c r="H95" i="30"/>
  <c r="G95" i="30"/>
  <c r="F95" i="30"/>
  <c r="E95" i="30"/>
  <c r="D95" i="30"/>
  <c r="C95" i="30"/>
  <c r="K94" i="30"/>
  <c r="J94" i="30"/>
  <c r="I94" i="30"/>
  <c r="H94" i="30"/>
  <c r="G94" i="30"/>
  <c r="F94" i="30"/>
  <c r="E94" i="30"/>
  <c r="D94" i="30"/>
  <c r="C94" i="30"/>
  <c r="K93" i="30"/>
  <c r="J93" i="30"/>
  <c r="H93" i="30"/>
  <c r="G93" i="30"/>
  <c r="F93" i="30"/>
  <c r="E93" i="30"/>
  <c r="D93" i="30"/>
  <c r="C93" i="30"/>
  <c r="K92" i="30"/>
  <c r="J92" i="30"/>
  <c r="I92" i="30"/>
  <c r="H92" i="30"/>
  <c r="G92" i="30"/>
  <c r="F92" i="30"/>
  <c r="E92" i="30"/>
  <c r="D92" i="30"/>
  <c r="C92" i="30"/>
  <c r="K91" i="30"/>
  <c r="J91" i="30"/>
  <c r="I91" i="30"/>
  <c r="H91" i="30"/>
  <c r="G91" i="30"/>
  <c r="F91" i="30"/>
  <c r="E91" i="30"/>
  <c r="D91" i="30"/>
  <c r="C91" i="30"/>
  <c r="K90" i="30"/>
  <c r="J90" i="30"/>
  <c r="I90" i="30"/>
  <c r="H90" i="30"/>
  <c r="G90" i="30"/>
  <c r="F90" i="30"/>
  <c r="E90" i="30"/>
  <c r="D90" i="30"/>
  <c r="C90" i="30"/>
  <c r="K89" i="30"/>
  <c r="J89" i="30"/>
  <c r="I89" i="30"/>
  <c r="H89" i="30"/>
  <c r="G89" i="30"/>
  <c r="F89" i="30"/>
  <c r="E89" i="30"/>
  <c r="D89" i="30"/>
  <c r="C89" i="30"/>
  <c r="K88" i="30"/>
  <c r="J88" i="30"/>
  <c r="I88" i="30"/>
  <c r="H88" i="30"/>
  <c r="G88" i="30"/>
  <c r="F88" i="30"/>
  <c r="E88" i="30"/>
  <c r="D88" i="30"/>
  <c r="C88" i="30"/>
  <c r="K87" i="30"/>
  <c r="J87" i="30"/>
  <c r="H87" i="30"/>
  <c r="G87" i="30"/>
  <c r="F87" i="30"/>
  <c r="E87" i="30"/>
  <c r="D87" i="30"/>
  <c r="C87" i="30"/>
  <c r="K86" i="30"/>
  <c r="J86" i="30"/>
  <c r="H86" i="30"/>
  <c r="G86" i="30"/>
  <c r="F86" i="30"/>
  <c r="E86" i="30"/>
  <c r="D86" i="30"/>
  <c r="C86" i="30"/>
  <c r="K85" i="30"/>
  <c r="J85" i="30"/>
  <c r="H85" i="30"/>
  <c r="G85" i="30"/>
  <c r="F85" i="30"/>
  <c r="E85" i="30"/>
  <c r="D85" i="30"/>
  <c r="C85" i="30"/>
  <c r="K84" i="30"/>
  <c r="J84" i="30"/>
  <c r="I84" i="30"/>
  <c r="H84" i="30"/>
  <c r="G84" i="30"/>
  <c r="F84" i="30"/>
  <c r="E84" i="30"/>
  <c r="D84" i="30"/>
  <c r="C84" i="30"/>
  <c r="K83" i="30"/>
  <c r="J83" i="30"/>
  <c r="I83" i="30"/>
  <c r="H83" i="30"/>
  <c r="G83" i="30"/>
  <c r="F83" i="30"/>
  <c r="E83" i="30"/>
  <c r="D83" i="30"/>
  <c r="C83" i="30"/>
  <c r="K82" i="30"/>
  <c r="J82" i="30"/>
  <c r="I82" i="30"/>
  <c r="H82" i="30"/>
  <c r="G82" i="30"/>
  <c r="F82" i="30"/>
  <c r="E82" i="30"/>
  <c r="D82" i="30"/>
  <c r="C82" i="30"/>
  <c r="K81" i="30"/>
  <c r="J81" i="30"/>
  <c r="I81" i="30"/>
  <c r="H81" i="30"/>
  <c r="G81" i="30"/>
  <c r="F81" i="30"/>
  <c r="E81" i="30"/>
  <c r="D81" i="30"/>
  <c r="C81" i="30"/>
  <c r="K80" i="30"/>
  <c r="J80" i="30"/>
  <c r="I80" i="30"/>
  <c r="H80" i="30"/>
  <c r="G80" i="30"/>
  <c r="F80" i="30"/>
  <c r="E80" i="30"/>
  <c r="D80" i="30"/>
  <c r="C80" i="30"/>
  <c r="K79" i="30"/>
  <c r="J79" i="30"/>
  <c r="I79" i="30"/>
  <c r="H79" i="30"/>
  <c r="G79" i="30"/>
  <c r="F79" i="30"/>
  <c r="E79" i="30"/>
  <c r="D79" i="30"/>
  <c r="C79" i="30"/>
  <c r="K78" i="30"/>
  <c r="J78" i="30"/>
  <c r="H78" i="30"/>
  <c r="G78" i="30"/>
  <c r="F78" i="30"/>
  <c r="E78" i="30"/>
  <c r="D78" i="30"/>
  <c r="C78" i="30"/>
  <c r="K77" i="30"/>
  <c r="J77" i="30"/>
  <c r="I77" i="30"/>
  <c r="H77" i="30"/>
  <c r="G77" i="30"/>
  <c r="F77" i="30"/>
  <c r="E77" i="30"/>
  <c r="D77" i="30"/>
  <c r="C77" i="30"/>
  <c r="K76" i="30"/>
  <c r="J76" i="30"/>
  <c r="I76" i="30"/>
  <c r="H76" i="30"/>
  <c r="G76" i="30"/>
  <c r="F76" i="30"/>
  <c r="E76" i="30"/>
  <c r="D76" i="30"/>
  <c r="C76" i="30"/>
  <c r="K75" i="30"/>
  <c r="J75" i="30"/>
  <c r="I75" i="30"/>
  <c r="H75" i="30"/>
  <c r="G75" i="30"/>
  <c r="F75" i="30"/>
  <c r="E75" i="30"/>
  <c r="D75" i="30"/>
  <c r="C75" i="30"/>
  <c r="K74" i="30"/>
  <c r="J74" i="30"/>
  <c r="I74" i="30"/>
  <c r="H74" i="30"/>
  <c r="G74" i="30"/>
  <c r="F74" i="30"/>
  <c r="E74" i="30"/>
  <c r="D74" i="30"/>
  <c r="C74" i="30"/>
  <c r="K73" i="30"/>
  <c r="J73" i="30"/>
  <c r="I73" i="30"/>
  <c r="H73" i="30"/>
  <c r="G73" i="30"/>
  <c r="F73" i="30"/>
  <c r="E73" i="30"/>
  <c r="D73" i="30"/>
  <c r="C73" i="30"/>
  <c r="K72" i="30"/>
  <c r="J72" i="30"/>
  <c r="I72" i="30"/>
  <c r="H72" i="30"/>
  <c r="G72" i="30"/>
  <c r="F72" i="30"/>
  <c r="E72" i="30"/>
  <c r="D72" i="30"/>
  <c r="C72" i="30"/>
  <c r="K71" i="30"/>
  <c r="J71" i="30"/>
  <c r="H71" i="30"/>
  <c r="G71" i="30"/>
  <c r="F71" i="30"/>
  <c r="E71" i="30"/>
  <c r="D71" i="30"/>
  <c r="C71" i="30"/>
  <c r="K70" i="30"/>
  <c r="J70" i="30"/>
  <c r="H70" i="30"/>
  <c r="G70" i="30"/>
  <c r="F70" i="30"/>
  <c r="E70" i="30"/>
  <c r="D70" i="30"/>
  <c r="C70" i="30"/>
  <c r="K69" i="30"/>
  <c r="J69" i="30"/>
  <c r="I69" i="30"/>
  <c r="H69" i="30"/>
  <c r="G69" i="30"/>
  <c r="F69" i="30"/>
  <c r="E69" i="30"/>
  <c r="D69" i="30"/>
  <c r="C69" i="30"/>
  <c r="K68" i="30"/>
  <c r="J68" i="30"/>
  <c r="H68" i="30"/>
  <c r="G68" i="30"/>
  <c r="F68" i="30"/>
  <c r="E68" i="30"/>
  <c r="D68" i="30"/>
  <c r="C68" i="30"/>
  <c r="K67" i="30"/>
  <c r="J67" i="30"/>
  <c r="H67" i="30"/>
  <c r="G67" i="30"/>
  <c r="F67" i="30"/>
  <c r="E67" i="30"/>
  <c r="D67" i="30"/>
  <c r="C67" i="30"/>
  <c r="K66" i="30"/>
  <c r="J66" i="30"/>
  <c r="H66" i="30"/>
  <c r="G66" i="30"/>
  <c r="F66" i="30"/>
  <c r="E66" i="30"/>
  <c r="D66" i="30"/>
  <c r="C66" i="30"/>
  <c r="K65" i="30"/>
  <c r="J65" i="30"/>
  <c r="H65" i="30"/>
  <c r="G65" i="30"/>
  <c r="F65" i="30"/>
  <c r="E65" i="30"/>
  <c r="D65" i="30"/>
  <c r="C65" i="30"/>
  <c r="K64" i="30"/>
  <c r="J64" i="30"/>
  <c r="H64" i="30"/>
  <c r="G64" i="30"/>
  <c r="F64" i="30"/>
  <c r="E64" i="30"/>
  <c r="D64" i="30"/>
  <c r="C64" i="30"/>
  <c r="K63" i="30"/>
  <c r="J63" i="30"/>
  <c r="H63" i="30"/>
  <c r="G63" i="30"/>
  <c r="F63" i="30"/>
  <c r="E63" i="30"/>
  <c r="D63" i="30"/>
  <c r="C63" i="30"/>
  <c r="K62" i="30"/>
  <c r="J62" i="30"/>
  <c r="H62" i="30"/>
  <c r="G62" i="30"/>
  <c r="F62" i="30"/>
  <c r="E62" i="30"/>
  <c r="D62" i="30"/>
  <c r="C62" i="30"/>
  <c r="K61" i="30"/>
  <c r="J61" i="30"/>
  <c r="I61" i="30"/>
  <c r="H61" i="30"/>
  <c r="G61" i="30"/>
  <c r="F61" i="30"/>
  <c r="E61" i="30"/>
  <c r="D61" i="30"/>
  <c r="C61" i="30"/>
  <c r="K60" i="30"/>
  <c r="J60" i="30"/>
  <c r="I60" i="30"/>
  <c r="H60" i="30"/>
  <c r="G60" i="30"/>
  <c r="F60" i="30"/>
  <c r="E60" i="30"/>
  <c r="D60" i="30"/>
  <c r="C60" i="30"/>
  <c r="K59" i="30"/>
  <c r="J59" i="30"/>
  <c r="H59" i="30"/>
  <c r="G59" i="30"/>
  <c r="F59" i="30"/>
  <c r="E59" i="30"/>
  <c r="D59" i="30"/>
  <c r="C59" i="30"/>
  <c r="K58" i="30"/>
  <c r="J58" i="30"/>
  <c r="I58" i="30"/>
  <c r="H58" i="30"/>
  <c r="G58" i="30"/>
  <c r="F58" i="30"/>
  <c r="E58" i="30"/>
  <c r="D58" i="30"/>
  <c r="C58" i="30"/>
  <c r="K57" i="30"/>
  <c r="J57" i="30"/>
  <c r="H57" i="30"/>
  <c r="G57" i="30"/>
  <c r="F57" i="30"/>
  <c r="E57" i="30"/>
  <c r="D57" i="30"/>
  <c r="C57" i="30"/>
  <c r="K56" i="30"/>
  <c r="J56" i="30"/>
  <c r="H56" i="30"/>
  <c r="G56" i="30"/>
  <c r="F56" i="30"/>
  <c r="E56" i="30"/>
  <c r="D56" i="30"/>
  <c r="C56" i="30"/>
  <c r="K55" i="30"/>
  <c r="J55" i="30"/>
  <c r="I55" i="30"/>
  <c r="H55" i="30"/>
  <c r="G55" i="30"/>
  <c r="F55" i="30"/>
  <c r="E55" i="30"/>
  <c r="D55" i="30"/>
  <c r="C55" i="30"/>
  <c r="K54" i="30"/>
  <c r="J54" i="30"/>
  <c r="I54" i="30"/>
  <c r="H54" i="30"/>
  <c r="G54" i="30"/>
  <c r="F54" i="30"/>
  <c r="E54" i="30"/>
  <c r="D54" i="30"/>
  <c r="C54" i="30"/>
  <c r="K53" i="30"/>
  <c r="J53" i="30"/>
  <c r="I53" i="30"/>
  <c r="H53" i="30"/>
  <c r="G53" i="30"/>
  <c r="F53" i="30"/>
  <c r="E53" i="30"/>
  <c r="D53" i="30"/>
  <c r="C53" i="30"/>
  <c r="K52" i="30"/>
  <c r="J52" i="30"/>
  <c r="I52" i="30"/>
  <c r="H52" i="30"/>
  <c r="G52" i="30"/>
  <c r="F52" i="30"/>
  <c r="E52" i="30"/>
  <c r="D52" i="30"/>
  <c r="C52" i="30"/>
  <c r="K51" i="30"/>
  <c r="J51" i="30"/>
  <c r="I51" i="30"/>
  <c r="H51" i="30"/>
  <c r="G51" i="30"/>
  <c r="F51" i="30"/>
  <c r="E51" i="30"/>
  <c r="D51" i="30"/>
  <c r="C51" i="30"/>
  <c r="K50" i="30"/>
  <c r="J50" i="30"/>
  <c r="I50" i="30"/>
  <c r="H50" i="30"/>
  <c r="G50" i="30"/>
  <c r="F50" i="30"/>
  <c r="E50" i="30"/>
  <c r="D50" i="30"/>
  <c r="C50" i="30"/>
  <c r="K49" i="30"/>
  <c r="J49" i="30"/>
  <c r="I49" i="30"/>
  <c r="H49" i="30"/>
  <c r="G49" i="30"/>
  <c r="F49" i="30"/>
  <c r="E49" i="30"/>
  <c r="D49" i="30"/>
  <c r="C49" i="30"/>
  <c r="K48" i="30"/>
  <c r="J48" i="30"/>
  <c r="H48" i="30"/>
  <c r="G48" i="30"/>
  <c r="F48" i="30"/>
  <c r="E48" i="30"/>
  <c r="D48" i="30"/>
  <c r="C48" i="30"/>
  <c r="K47" i="30"/>
  <c r="J47" i="30"/>
  <c r="I47" i="30"/>
  <c r="H47" i="30"/>
  <c r="G47" i="30"/>
  <c r="F47" i="30"/>
  <c r="E47" i="30"/>
  <c r="D47" i="30"/>
  <c r="C47" i="30"/>
  <c r="K46" i="30"/>
  <c r="J46" i="30"/>
  <c r="I46" i="30"/>
  <c r="H46" i="30"/>
  <c r="G46" i="30"/>
  <c r="F46" i="30"/>
  <c r="E46" i="30"/>
  <c r="D46" i="30"/>
  <c r="C46" i="30"/>
  <c r="K45" i="30"/>
  <c r="J45" i="30"/>
  <c r="I45" i="30"/>
  <c r="H45" i="30"/>
  <c r="G45" i="30"/>
  <c r="F45" i="30"/>
  <c r="E45" i="30"/>
  <c r="D45" i="30"/>
  <c r="C45" i="30"/>
  <c r="K44" i="30"/>
  <c r="J44" i="30"/>
  <c r="H44" i="30"/>
  <c r="G44" i="30"/>
  <c r="F44" i="30"/>
  <c r="E44" i="30"/>
  <c r="D44" i="30"/>
  <c r="C44" i="30"/>
  <c r="K43" i="30"/>
  <c r="J43" i="30"/>
  <c r="I43" i="30"/>
  <c r="H43" i="30"/>
  <c r="G43" i="30"/>
  <c r="F43" i="30"/>
  <c r="E43" i="30"/>
  <c r="D43" i="30"/>
  <c r="C43" i="30"/>
  <c r="K42" i="30"/>
  <c r="J42" i="30"/>
  <c r="I42" i="30"/>
  <c r="H42" i="30"/>
  <c r="G42" i="30"/>
  <c r="F42" i="30"/>
  <c r="E42" i="30"/>
  <c r="D42" i="30"/>
  <c r="C42" i="30"/>
  <c r="K41" i="30"/>
  <c r="J41" i="30"/>
  <c r="H41" i="30"/>
  <c r="G41" i="30"/>
  <c r="F41" i="30"/>
  <c r="E41" i="30"/>
  <c r="D41" i="30"/>
  <c r="C41" i="30"/>
  <c r="K40" i="30"/>
  <c r="J40" i="30"/>
  <c r="I40" i="30"/>
  <c r="H40" i="30"/>
  <c r="G40" i="30"/>
  <c r="F40" i="30"/>
  <c r="E40" i="30"/>
  <c r="D40" i="30"/>
  <c r="C40" i="30"/>
  <c r="K39" i="30"/>
  <c r="J39" i="30"/>
  <c r="I39" i="30"/>
  <c r="H39" i="30"/>
  <c r="G39" i="30"/>
  <c r="F39" i="30"/>
  <c r="E39" i="30"/>
  <c r="D39" i="30"/>
  <c r="C39" i="30"/>
  <c r="K38" i="30"/>
  <c r="J38" i="30"/>
  <c r="H38" i="30"/>
  <c r="G38" i="30"/>
  <c r="F38" i="30"/>
  <c r="E38" i="30"/>
  <c r="D38" i="30"/>
  <c r="C38" i="30"/>
  <c r="K37" i="30"/>
  <c r="J37" i="30"/>
  <c r="H37" i="30"/>
  <c r="G37" i="30"/>
  <c r="F37" i="30"/>
  <c r="E37" i="30"/>
  <c r="D37" i="30"/>
  <c r="C37" i="30"/>
  <c r="K36" i="30"/>
  <c r="J36" i="30"/>
  <c r="I36" i="30"/>
  <c r="H36" i="30"/>
  <c r="G36" i="30"/>
  <c r="F36" i="30"/>
  <c r="E36" i="30"/>
  <c r="D36" i="30"/>
  <c r="C36" i="30"/>
  <c r="K35" i="30"/>
  <c r="J35" i="30"/>
  <c r="I35" i="30"/>
  <c r="H35" i="30"/>
  <c r="G35" i="30"/>
  <c r="F35" i="30"/>
  <c r="E35" i="30"/>
  <c r="D35" i="30"/>
  <c r="C35" i="30"/>
  <c r="K34" i="30"/>
  <c r="J34" i="30"/>
  <c r="I34" i="30"/>
  <c r="H34" i="30"/>
  <c r="G34" i="30"/>
  <c r="F34" i="30"/>
  <c r="E34" i="30"/>
  <c r="D34" i="30"/>
  <c r="C34" i="30"/>
  <c r="K33" i="30"/>
  <c r="J33" i="30"/>
  <c r="I33" i="30"/>
  <c r="H33" i="30"/>
  <c r="G33" i="30"/>
  <c r="F33" i="30"/>
  <c r="E33" i="30"/>
  <c r="D33" i="30"/>
  <c r="C33" i="30"/>
  <c r="K32" i="30"/>
  <c r="J32" i="30"/>
  <c r="I32" i="30"/>
  <c r="H32" i="30"/>
  <c r="G32" i="30"/>
  <c r="F32" i="30"/>
  <c r="E32" i="30"/>
  <c r="D32" i="30"/>
  <c r="C32" i="30"/>
  <c r="K31" i="30"/>
  <c r="J31" i="30"/>
  <c r="I31" i="30"/>
  <c r="H31" i="30"/>
  <c r="G31" i="30"/>
  <c r="F31" i="30"/>
  <c r="E31" i="30"/>
  <c r="D31" i="30"/>
  <c r="C31" i="30"/>
  <c r="K30" i="30"/>
  <c r="J30" i="30"/>
  <c r="I30" i="30"/>
  <c r="H30" i="30"/>
  <c r="G30" i="30"/>
  <c r="F30" i="30"/>
  <c r="E30" i="30"/>
  <c r="D30" i="30"/>
  <c r="C30" i="30"/>
  <c r="K29" i="30"/>
  <c r="J29" i="30"/>
  <c r="H29" i="30"/>
  <c r="G29" i="30"/>
  <c r="F29" i="30"/>
  <c r="E29" i="30"/>
  <c r="D29" i="30"/>
  <c r="C29" i="30"/>
  <c r="K28" i="30"/>
  <c r="J28" i="30"/>
  <c r="I28" i="30"/>
  <c r="H28" i="30"/>
  <c r="G28" i="30"/>
  <c r="F28" i="30"/>
  <c r="E28" i="30"/>
  <c r="D28" i="30"/>
  <c r="C28" i="30"/>
  <c r="K27" i="30"/>
  <c r="J27" i="30"/>
  <c r="I27" i="30"/>
  <c r="H27" i="30"/>
  <c r="G27" i="30"/>
  <c r="F27" i="30"/>
  <c r="E27" i="30"/>
  <c r="D27" i="30"/>
  <c r="C27" i="30"/>
  <c r="K26" i="30"/>
  <c r="J26" i="30"/>
  <c r="H26" i="30"/>
  <c r="G26" i="30"/>
  <c r="F26" i="30"/>
  <c r="E26" i="30"/>
  <c r="D26" i="30"/>
  <c r="C26" i="30"/>
  <c r="K25" i="30"/>
  <c r="J25" i="30"/>
  <c r="I25" i="30"/>
  <c r="H25" i="30"/>
  <c r="G25" i="30"/>
  <c r="F25" i="30"/>
  <c r="E25" i="30"/>
  <c r="D25" i="30"/>
  <c r="C25" i="30"/>
  <c r="K24" i="30"/>
  <c r="J24" i="30"/>
  <c r="I24" i="30"/>
  <c r="H24" i="30"/>
  <c r="G24" i="30"/>
  <c r="F24" i="30"/>
  <c r="E24" i="30"/>
  <c r="D24" i="30"/>
  <c r="C24" i="30"/>
  <c r="K23" i="30"/>
  <c r="J23" i="30"/>
  <c r="H23" i="30"/>
  <c r="G23" i="30"/>
  <c r="F23" i="30"/>
  <c r="E23" i="30"/>
  <c r="D23" i="30"/>
  <c r="C23" i="30"/>
  <c r="K22" i="30"/>
  <c r="J22" i="30"/>
  <c r="I22" i="30"/>
  <c r="H22" i="30"/>
  <c r="G22" i="30"/>
  <c r="F22" i="30"/>
  <c r="E22" i="30"/>
  <c r="D22" i="30"/>
  <c r="C22" i="30"/>
  <c r="K21" i="30"/>
  <c r="J21" i="30"/>
  <c r="H21" i="30"/>
  <c r="G21" i="30"/>
  <c r="F21" i="30"/>
  <c r="E21" i="30"/>
  <c r="D21" i="30"/>
  <c r="C21" i="30"/>
  <c r="K20" i="30"/>
  <c r="J20" i="30"/>
  <c r="I20" i="30"/>
  <c r="H20" i="30"/>
  <c r="G20" i="30"/>
  <c r="F20" i="30"/>
  <c r="E20" i="30"/>
  <c r="D20" i="30"/>
  <c r="C20" i="30"/>
  <c r="K19" i="30"/>
  <c r="J19" i="30"/>
  <c r="I19" i="30"/>
  <c r="H19" i="30"/>
  <c r="G19" i="30"/>
  <c r="F19" i="30"/>
  <c r="E19" i="30"/>
  <c r="D19" i="30"/>
  <c r="C19" i="30"/>
  <c r="K18" i="30"/>
  <c r="J18" i="30"/>
  <c r="I18" i="30"/>
  <c r="H18" i="30"/>
  <c r="G18" i="30"/>
  <c r="F18" i="30"/>
  <c r="E18" i="30"/>
  <c r="D18" i="30"/>
  <c r="C18" i="30"/>
  <c r="K17" i="30"/>
  <c r="J17" i="30"/>
  <c r="I17" i="30"/>
  <c r="H17" i="30"/>
  <c r="G17" i="30"/>
  <c r="F17" i="30"/>
  <c r="E17" i="30"/>
  <c r="D17" i="30"/>
  <c r="C17" i="30"/>
  <c r="K16" i="30"/>
  <c r="J16" i="30"/>
  <c r="I16" i="30"/>
  <c r="H16" i="30"/>
  <c r="G16" i="30"/>
  <c r="F16" i="30"/>
  <c r="E16" i="30"/>
  <c r="D16" i="30"/>
  <c r="C16" i="30"/>
  <c r="K15" i="30"/>
  <c r="J15" i="30"/>
  <c r="I15" i="30"/>
  <c r="H15" i="30"/>
  <c r="G15" i="30"/>
  <c r="F15" i="30"/>
  <c r="E15" i="30"/>
  <c r="D15" i="30"/>
  <c r="C15" i="30"/>
  <c r="K14" i="30"/>
  <c r="J14" i="30"/>
  <c r="I14" i="30"/>
  <c r="H14" i="30"/>
  <c r="G14" i="30"/>
  <c r="F14" i="30"/>
  <c r="E14" i="30"/>
  <c r="D14" i="30"/>
  <c r="C14" i="30"/>
  <c r="K13" i="30"/>
  <c r="J13" i="30"/>
  <c r="I13" i="30"/>
  <c r="H13" i="30"/>
  <c r="G13" i="30"/>
  <c r="F13" i="30"/>
  <c r="E13" i="30"/>
  <c r="D13" i="30"/>
  <c r="C13" i="30"/>
  <c r="K12" i="30"/>
  <c r="J12" i="30"/>
  <c r="I12" i="30"/>
  <c r="H12" i="30"/>
  <c r="G12" i="30"/>
  <c r="F12" i="30"/>
  <c r="E12" i="30"/>
  <c r="D12" i="30"/>
  <c r="C12" i="30"/>
  <c r="K11" i="30"/>
  <c r="J11" i="30"/>
  <c r="I11" i="30"/>
  <c r="H11" i="30"/>
  <c r="G11" i="30"/>
  <c r="F11" i="30"/>
  <c r="E11" i="30"/>
  <c r="D11" i="30"/>
  <c r="C11" i="30"/>
  <c r="K10" i="30"/>
  <c r="J10" i="30"/>
  <c r="I10" i="30"/>
  <c r="H10" i="30"/>
  <c r="G10" i="30"/>
  <c r="F10" i="30"/>
  <c r="E10" i="30"/>
  <c r="D10" i="30"/>
  <c r="C10" i="30"/>
  <c r="K9" i="30"/>
  <c r="J9" i="30"/>
  <c r="H9" i="30"/>
  <c r="G9" i="30"/>
  <c r="F9" i="30"/>
  <c r="E9" i="30"/>
  <c r="D9" i="30"/>
  <c r="C9" i="30"/>
  <c r="K8" i="30"/>
  <c r="J8" i="30"/>
  <c r="I8" i="30"/>
  <c r="H8" i="30"/>
  <c r="G8" i="30"/>
  <c r="F8" i="30"/>
  <c r="E8" i="30"/>
  <c r="D8" i="30"/>
  <c r="C8" i="30"/>
  <c r="K7" i="30"/>
  <c r="J7" i="30"/>
  <c r="I7" i="30"/>
  <c r="H7" i="30"/>
  <c r="G7" i="30"/>
  <c r="F7" i="30"/>
  <c r="E7" i="30"/>
  <c r="D7" i="30"/>
  <c r="C7" i="30"/>
  <c r="K6" i="30"/>
  <c r="J6" i="30"/>
  <c r="I6" i="30"/>
  <c r="H6" i="30"/>
  <c r="G6" i="30"/>
  <c r="F6" i="30"/>
  <c r="E6" i="30"/>
  <c r="D6" i="30"/>
  <c r="C6" i="30"/>
  <c r="K5" i="30"/>
  <c r="J5" i="30"/>
  <c r="I5" i="30"/>
  <c r="H5" i="30"/>
  <c r="G5" i="30"/>
  <c r="F5" i="30"/>
  <c r="E5" i="30"/>
  <c r="D5" i="30"/>
  <c r="C5" i="30"/>
  <c r="K4" i="30"/>
  <c r="J4" i="30"/>
  <c r="I4" i="30"/>
  <c r="H4" i="30"/>
  <c r="G4" i="30"/>
  <c r="F4" i="30"/>
  <c r="E4" i="30"/>
  <c r="D4" i="30"/>
  <c r="C4" i="30"/>
  <c r="K3" i="30"/>
  <c r="J3" i="30"/>
  <c r="I3" i="30"/>
  <c r="H3" i="30"/>
  <c r="G3" i="30"/>
  <c r="F3" i="30"/>
  <c r="E3" i="30"/>
  <c r="D3" i="30"/>
  <c r="C3" i="30"/>
  <c r="K2" i="30"/>
  <c r="J2" i="30"/>
  <c r="H2" i="30"/>
  <c r="G2" i="30"/>
  <c r="F2" i="30"/>
  <c r="E2" i="30"/>
  <c r="D2" i="30"/>
  <c r="C2" i="30"/>
  <c r="H149" i="2"/>
  <c r="C8" i="2"/>
  <c r="B156" i="2"/>
  <c r="I143" i="30" l="1"/>
  <c r="I62" i="30"/>
  <c r="I166" i="30"/>
  <c r="I164" i="30"/>
  <c r="I23" i="30"/>
  <c r="I85" i="30"/>
  <c r="I171" i="30"/>
  <c r="I107" i="30"/>
  <c r="I63" i="30"/>
  <c r="I192" i="30"/>
  <c r="I38" i="30"/>
  <c r="I87" i="30"/>
  <c r="I71" i="30"/>
  <c r="I59" i="30"/>
  <c r="I147" i="30"/>
  <c r="I9" i="30"/>
  <c r="I29" i="30"/>
  <c r="I37" i="30"/>
  <c r="I121" i="30"/>
  <c r="B133" i="2"/>
  <c r="I98" i="2"/>
  <c r="C98" i="2"/>
  <c r="B10" i="2"/>
  <c r="L2" i="1"/>
  <c r="M2" i="1"/>
  <c r="N2" i="1"/>
  <c r="O2" i="1"/>
  <c r="P2" i="1"/>
  <c r="Q2" i="1"/>
  <c r="R2" i="1"/>
  <c r="S2" i="1"/>
  <c r="T2" i="1"/>
  <c r="U2" i="1"/>
  <c r="L3" i="1"/>
  <c r="M3" i="1"/>
  <c r="N3" i="1"/>
  <c r="O3" i="1"/>
  <c r="P3" i="1"/>
  <c r="Q3" i="1"/>
  <c r="R3" i="1"/>
  <c r="S3" i="1"/>
  <c r="T3" i="1"/>
  <c r="U3" i="1"/>
  <c r="L4" i="1"/>
  <c r="M4" i="1"/>
  <c r="N4" i="1"/>
  <c r="O4" i="1"/>
  <c r="P4" i="1"/>
  <c r="Q4" i="1"/>
  <c r="R4" i="1"/>
  <c r="S4" i="1"/>
  <c r="T4" i="1"/>
  <c r="U4" i="1"/>
  <c r="L5" i="1"/>
  <c r="M5" i="1"/>
  <c r="N5" i="1"/>
  <c r="O5" i="1"/>
  <c r="P5" i="1"/>
  <c r="Q5" i="1"/>
  <c r="R5" i="1"/>
  <c r="S5" i="1"/>
  <c r="T5" i="1"/>
  <c r="U5" i="1"/>
  <c r="L6" i="1"/>
  <c r="M6" i="1"/>
  <c r="N6" i="1"/>
  <c r="O6" i="1"/>
  <c r="P6" i="1"/>
  <c r="Q6" i="1"/>
  <c r="R6" i="1"/>
  <c r="S6" i="1"/>
  <c r="T6" i="1"/>
  <c r="U6" i="1"/>
  <c r="L7" i="1"/>
  <c r="M7" i="1"/>
  <c r="N7" i="1"/>
  <c r="O7" i="1"/>
  <c r="P7" i="1"/>
  <c r="Q7" i="1"/>
  <c r="R7" i="1"/>
  <c r="S7" i="1"/>
  <c r="T7" i="1"/>
  <c r="U7" i="1"/>
  <c r="L8" i="1"/>
  <c r="M8" i="1"/>
  <c r="N8" i="1"/>
  <c r="O8" i="1"/>
  <c r="P8" i="1"/>
  <c r="Q8" i="1"/>
  <c r="R8" i="1"/>
  <c r="S8" i="1"/>
  <c r="T8" i="1"/>
  <c r="U8" i="1"/>
  <c r="L9" i="1"/>
  <c r="M9" i="1"/>
  <c r="N9" i="1"/>
  <c r="O9" i="1"/>
  <c r="P9" i="1"/>
  <c r="Q9" i="1"/>
  <c r="R9" i="1"/>
  <c r="S9" i="1"/>
  <c r="T9" i="1"/>
  <c r="U9" i="1"/>
  <c r="L10" i="1"/>
  <c r="M10" i="1"/>
  <c r="N10" i="1"/>
  <c r="O10" i="1"/>
  <c r="P10" i="1"/>
  <c r="Q10" i="1"/>
  <c r="R10" i="1"/>
  <c r="S10" i="1"/>
  <c r="T10" i="1"/>
  <c r="U10" i="1"/>
  <c r="L11" i="1"/>
  <c r="M11" i="1"/>
  <c r="N11" i="1"/>
  <c r="O11" i="1"/>
  <c r="P11" i="1"/>
  <c r="Q11" i="1"/>
  <c r="R11" i="1"/>
  <c r="S11" i="1"/>
  <c r="T11" i="1"/>
  <c r="U11" i="1"/>
  <c r="L12" i="1"/>
  <c r="M12" i="1"/>
  <c r="N12" i="1"/>
  <c r="O12" i="1"/>
  <c r="P12" i="1"/>
  <c r="Q12" i="1"/>
  <c r="R12" i="1"/>
  <c r="S12" i="1"/>
  <c r="T12" i="1"/>
  <c r="U12" i="1"/>
  <c r="L13" i="1"/>
  <c r="M13" i="1"/>
  <c r="N13" i="1"/>
  <c r="O13" i="1"/>
  <c r="P13" i="1"/>
  <c r="Q13" i="1"/>
  <c r="R13" i="1"/>
  <c r="S13" i="1"/>
  <c r="T13" i="1"/>
  <c r="U13" i="1"/>
  <c r="L14" i="1"/>
  <c r="M14" i="1"/>
  <c r="N14" i="1"/>
  <c r="O14" i="1"/>
  <c r="P14" i="1"/>
  <c r="Q14" i="1"/>
  <c r="R14" i="1"/>
  <c r="S14" i="1"/>
  <c r="T14" i="1"/>
  <c r="U14" i="1"/>
  <c r="L15" i="1"/>
  <c r="M15" i="1"/>
  <c r="N15" i="1"/>
  <c r="O15" i="1"/>
  <c r="P15" i="1"/>
  <c r="Q15" i="1"/>
  <c r="R15" i="1"/>
  <c r="S15" i="1"/>
  <c r="T15" i="1"/>
  <c r="U15" i="1"/>
  <c r="L16" i="1"/>
  <c r="M16" i="1"/>
  <c r="N16" i="1"/>
  <c r="O16" i="1"/>
  <c r="P16" i="1"/>
  <c r="Q16" i="1"/>
  <c r="R16" i="1"/>
  <c r="S16" i="1"/>
  <c r="T16" i="1"/>
  <c r="U16" i="1"/>
  <c r="L17" i="1"/>
  <c r="M17" i="1"/>
  <c r="N17" i="1"/>
  <c r="O17" i="1"/>
  <c r="P17" i="1"/>
  <c r="Q17" i="1"/>
  <c r="R17" i="1"/>
  <c r="S17" i="1"/>
  <c r="T17" i="1"/>
  <c r="U17" i="1"/>
  <c r="L18" i="1"/>
  <c r="M18" i="1"/>
  <c r="N18" i="1"/>
  <c r="O18" i="1"/>
  <c r="P18" i="1"/>
  <c r="Q18" i="1"/>
  <c r="R18" i="1"/>
  <c r="S18" i="1"/>
  <c r="T18" i="1"/>
  <c r="U18" i="1"/>
  <c r="L19" i="1"/>
  <c r="M19" i="1"/>
  <c r="N19" i="1"/>
  <c r="O19" i="1"/>
  <c r="P19" i="1"/>
  <c r="Q19" i="1"/>
  <c r="R19" i="1"/>
  <c r="S19" i="1"/>
  <c r="T19" i="1"/>
  <c r="U19" i="1"/>
  <c r="L20" i="1"/>
  <c r="M20" i="1"/>
  <c r="N20" i="1"/>
  <c r="O20" i="1"/>
  <c r="P20" i="1"/>
  <c r="Q20" i="1"/>
  <c r="R20" i="1"/>
  <c r="S20" i="1"/>
  <c r="T20" i="1"/>
  <c r="U20" i="1"/>
  <c r="L21" i="1"/>
  <c r="M21" i="1"/>
  <c r="N21" i="1"/>
  <c r="O21" i="1"/>
  <c r="P21" i="1"/>
  <c r="Q21" i="1"/>
  <c r="R21" i="1"/>
  <c r="S21" i="1"/>
  <c r="T21" i="1"/>
  <c r="U21" i="1"/>
  <c r="L22" i="1"/>
  <c r="M22" i="1"/>
  <c r="N22" i="1"/>
  <c r="O22" i="1"/>
  <c r="P22" i="1"/>
  <c r="Q22" i="1"/>
  <c r="R22" i="1"/>
  <c r="S22" i="1"/>
  <c r="T22" i="1"/>
  <c r="U22" i="1"/>
  <c r="L23" i="1"/>
  <c r="M23" i="1"/>
  <c r="N23" i="1"/>
  <c r="O23" i="1"/>
  <c r="P23" i="1"/>
  <c r="Q23" i="1"/>
  <c r="R23" i="1"/>
  <c r="S23" i="1"/>
  <c r="T23" i="1"/>
  <c r="U23" i="1"/>
  <c r="L24" i="1"/>
  <c r="M24" i="1"/>
  <c r="N24" i="1"/>
  <c r="O24" i="1"/>
  <c r="P24" i="1"/>
  <c r="Q24" i="1"/>
  <c r="R24" i="1"/>
  <c r="S24" i="1"/>
  <c r="T24" i="1"/>
  <c r="U24" i="1"/>
  <c r="L25" i="1"/>
  <c r="M25" i="1"/>
  <c r="N25" i="1"/>
  <c r="O25" i="1"/>
  <c r="P25" i="1"/>
  <c r="Q25" i="1"/>
  <c r="R25" i="1"/>
  <c r="S25" i="1"/>
  <c r="T25" i="1"/>
  <c r="U25" i="1"/>
  <c r="L26" i="1"/>
  <c r="M26" i="1"/>
  <c r="N26" i="1"/>
  <c r="O26" i="1"/>
  <c r="P26" i="1"/>
  <c r="Q26" i="1"/>
  <c r="R26" i="1"/>
  <c r="S26" i="1"/>
  <c r="T26" i="1"/>
  <c r="U26" i="1"/>
  <c r="L27" i="1"/>
  <c r="M27" i="1"/>
  <c r="N27" i="1"/>
  <c r="O27" i="1"/>
  <c r="P27" i="1"/>
  <c r="Q27" i="1"/>
  <c r="R27" i="1"/>
  <c r="S27" i="1"/>
  <c r="T27" i="1"/>
  <c r="U27" i="1"/>
  <c r="L28" i="1"/>
  <c r="M28" i="1"/>
  <c r="N28" i="1"/>
  <c r="O28" i="1"/>
  <c r="P28" i="1"/>
  <c r="Q28" i="1"/>
  <c r="R28" i="1"/>
  <c r="S28" i="1"/>
  <c r="T28" i="1"/>
  <c r="U28" i="1"/>
  <c r="L29" i="1"/>
  <c r="M29" i="1"/>
  <c r="N29" i="1"/>
  <c r="O29" i="1"/>
  <c r="P29" i="1"/>
  <c r="Q29" i="1"/>
  <c r="R29" i="1"/>
  <c r="S29" i="1"/>
  <c r="T29" i="1"/>
  <c r="U29" i="1"/>
  <c r="L30" i="1"/>
  <c r="M30" i="1"/>
  <c r="N30" i="1"/>
  <c r="O30" i="1"/>
  <c r="P30" i="1"/>
  <c r="Q30" i="1"/>
  <c r="R30" i="1"/>
  <c r="S30" i="1"/>
  <c r="T30" i="1"/>
  <c r="U30" i="1"/>
  <c r="L31" i="1"/>
  <c r="M31" i="1"/>
  <c r="N31" i="1"/>
  <c r="O31" i="1"/>
  <c r="P31" i="1"/>
  <c r="Q31" i="1"/>
  <c r="R31" i="1"/>
  <c r="S31" i="1"/>
  <c r="T31" i="1"/>
  <c r="U31" i="1"/>
  <c r="L32" i="1"/>
  <c r="M32" i="1"/>
  <c r="N32" i="1"/>
  <c r="O32" i="1"/>
  <c r="P32" i="1"/>
  <c r="Q32" i="1"/>
  <c r="R32" i="1"/>
  <c r="S32" i="1"/>
  <c r="T32" i="1"/>
  <c r="U32" i="1"/>
  <c r="L33" i="1"/>
  <c r="M33" i="1"/>
  <c r="N33" i="1"/>
  <c r="O33" i="1"/>
  <c r="P33" i="1"/>
  <c r="Q33" i="1"/>
  <c r="R33" i="1"/>
  <c r="S33" i="1"/>
  <c r="T33" i="1"/>
  <c r="U33" i="1"/>
  <c r="L34" i="1"/>
  <c r="M34" i="1"/>
  <c r="N34" i="1"/>
  <c r="O34" i="1"/>
  <c r="P34" i="1"/>
  <c r="Q34" i="1"/>
  <c r="R34" i="1"/>
  <c r="S34" i="1"/>
  <c r="T34" i="1"/>
  <c r="U34" i="1"/>
  <c r="L35" i="1"/>
  <c r="M35" i="1"/>
  <c r="N35" i="1"/>
  <c r="O35" i="1"/>
  <c r="P35" i="1"/>
  <c r="Q35" i="1"/>
  <c r="R35" i="1"/>
  <c r="S35" i="1"/>
  <c r="T35" i="1"/>
  <c r="U35" i="1"/>
  <c r="L36" i="1"/>
  <c r="M36" i="1"/>
  <c r="N36" i="1"/>
  <c r="O36" i="1"/>
  <c r="P36" i="1"/>
  <c r="Q36" i="1"/>
  <c r="R36" i="1"/>
  <c r="S36" i="1"/>
  <c r="T36" i="1"/>
  <c r="U36" i="1"/>
  <c r="L37" i="1"/>
  <c r="M37" i="1"/>
  <c r="N37" i="1"/>
  <c r="O37" i="1"/>
  <c r="P37" i="1"/>
  <c r="Q37" i="1"/>
  <c r="R37" i="1"/>
  <c r="S37" i="1"/>
  <c r="T37" i="1"/>
  <c r="U37" i="1"/>
  <c r="L38" i="1"/>
  <c r="M38" i="1"/>
  <c r="N38" i="1"/>
  <c r="O38" i="1"/>
  <c r="P38" i="1"/>
  <c r="Q38" i="1"/>
  <c r="R38" i="1"/>
  <c r="S38" i="1"/>
  <c r="T38" i="1"/>
  <c r="U38" i="1"/>
  <c r="L39" i="1"/>
  <c r="M39" i="1"/>
  <c r="N39" i="1"/>
  <c r="O39" i="1"/>
  <c r="P39" i="1"/>
  <c r="Q39" i="1"/>
  <c r="R39" i="1"/>
  <c r="S39" i="1"/>
  <c r="T39" i="1"/>
  <c r="U39" i="1"/>
  <c r="L40" i="1"/>
  <c r="M40" i="1"/>
  <c r="N40" i="1"/>
  <c r="O40" i="1"/>
  <c r="P40" i="1"/>
  <c r="Q40" i="1"/>
  <c r="R40" i="1"/>
  <c r="S40" i="1"/>
  <c r="T40" i="1"/>
  <c r="U40" i="1"/>
  <c r="L41" i="1"/>
  <c r="M41" i="1"/>
  <c r="N41" i="1"/>
  <c r="O41" i="1"/>
  <c r="P41" i="1"/>
  <c r="Q41" i="1"/>
  <c r="R41" i="1"/>
  <c r="S41" i="1"/>
  <c r="T41" i="1"/>
  <c r="U41" i="1"/>
  <c r="L42" i="1"/>
  <c r="M42" i="1"/>
  <c r="N42" i="1"/>
  <c r="O42" i="1"/>
  <c r="P42" i="1"/>
  <c r="Q42" i="1"/>
  <c r="R42" i="1"/>
  <c r="S42" i="1"/>
  <c r="T42" i="1"/>
  <c r="U42" i="1"/>
  <c r="L43" i="1"/>
  <c r="M43" i="1"/>
  <c r="N43" i="1"/>
  <c r="O43" i="1"/>
  <c r="P43" i="1"/>
  <c r="Q43" i="1"/>
  <c r="R43" i="1"/>
  <c r="S43" i="1"/>
  <c r="T43" i="1"/>
  <c r="U43" i="1"/>
  <c r="L44" i="1"/>
  <c r="M44" i="1"/>
  <c r="N44" i="1"/>
  <c r="O44" i="1"/>
  <c r="P44" i="1"/>
  <c r="Q44" i="1"/>
  <c r="R44" i="1"/>
  <c r="S44" i="1"/>
  <c r="T44" i="1"/>
  <c r="U44" i="1"/>
  <c r="L45" i="1"/>
  <c r="M45" i="1"/>
  <c r="N45" i="1"/>
  <c r="O45" i="1"/>
  <c r="P45" i="1"/>
  <c r="Q45" i="1"/>
  <c r="R45" i="1"/>
  <c r="S45" i="1"/>
  <c r="T45" i="1"/>
  <c r="U45" i="1"/>
  <c r="L46" i="1"/>
  <c r="M46" i="1"/>
  <c r="N46" i="1"/>
  <c r="O46" i="1"/>
  <c r="P46" i="1"/>
  <c r="Q46" i="1"/>
  <c r="R46" i="1"/>
  <c r="S46" i="1"/>
  <c r="T46" i="1"/>
  <c r="U46" i="1"/>
  <c r="L47" i="1"/>
  <c r="M47" i="1"/>
  <c r="N47" i="1"/>
  <c r="O47" i="1"/>
  <c r="P47" i="1"/>
  <c r="Q47" i="1"/>
  <c r="R47" i="1"/>
  <c r="S47" i="1"/>
  <c r="T47" i="1"/>
  <c r="U47" i="1"/>
  <c r="L48" i="1"/>
  <c r="M48" i="1"/>
  <c r="N48" i="1"/>
  <c r="O48" i="1"/>
  <c r="P48" i="1"/>
  <c r="Q48" i="1"/>
  <c r="R48" i="1"/>
  <c r="S48" i="1"/>
  <c r="T48" i="1"/>
  <c r="U48" i="1"/>
  <c r="L49" i="1"/>
  <c r="M49" i="1"/>
  <c r="N49" i="1"/>
  <c r="O49" i="1"/>
  <c r="P49" i="1"/>
  <c r="Q49" i="1"/>
  <c r="R49" i="1"/>
  <c r="S49" i="1"/>
  <c r="T49" i="1"/>
  <c r="U49" i="1"/>
  <c r="L50" i="1"/>
  <c r="M50" i="1"/>
  <c r="N50" i="1"/>
  <c r="O50" i="1"/>
  <c r="P50" i="1"/>
  <c r="Q50" i="1"/>
  <c r="R50" i="1"/>
  <c r="S50" i="1"/>
  <c r="T50" i="1"/>
  <c r="U50" i="1"/>
  <c r="L51" i="1"/>
  <c r="M51" i="1"/>
  <c r="N51" i="1"/>
  <c r="O51" i="1"/>
  <c r="P51" i="1"/>
  <c r="Q51" i="1"/>
  <c r="R51" i="1"/>
  <c r="S51" i="1"/>
  <c r="T51" i="1"/>
  <c r="U51" i="1"/>
  <c r="L52" i="1"/>
  <c r="M52" i="1"/>
  <c r="N52" i="1"/>
  <c r="O52" i="1"/>
  <c r="P52" i="1"/>
  <c r="Q52" i="1"/>
  <c r="R52" i="1"/>
  <c r="S52" i="1"/>
  <c r="T52" i="1"/>
  <c r="U52" i="1"/>
  <c r="L53" i="1"/>
  <c r="M53" i="1"/>
  <c r="N53" i="1"/>
  <c r="O53" i="1"/>
  <c r="P53" i="1"/>
  <c r="Q53" i="1"/>
  <c r="R53" i="1"/>
  <c r="S53" i="1"/>
  <c r="T53" i="1"/>
  <c r="U53" i="1"/>
  <c r="L54" i="1"/>
  <c r="M54" i="1"/>
  <c r="N54" i="1"/>
  <c r="O54" i="1"/>
  <c r="P54" i="1"/>
  <c r="Q54" i="1"/>
  <c r="R54" i="1"/>
  <c r="S54" i="1"/>
  <c r="T54" i="1"/>
  <c r="U54" i="1"/>
  <c r="L55" i="1"/>
  <c r="M55" i="1"/>
  <c r="N55" i="1"/>
  <c r="O55" i="1"/>
  <c r="P55" i="1"/>
  <c r="Q55" i="1"/>
  <c r="R55" i="1"/>
  <c r="S55" i="1"/>
  <c r="T55" i="1"/>
  <c r="U55" i="1"/>
  <c r="L56" i="1"/>
  <c r="M56" i="1"/>
  <c r="N56" i="1"/>
  <c r="O56" i="1"/>
  <c r="P56" i="1"/>
  <c r="Q56" i="1"/>
  <c r="R56" i="1"/>
  <c r="S56" i="1"/>
  <c r="T56" i="1"/>
  <c r="U56" i="1"/>
  <c r="L57" i="1"/>
  <c r="M57" i="1"/>
  <c r="N57" i="1"/>
  <c r="O57" i="1"/>
  <c r="P57" i="1"/>
  <c r="Q57" i="1"/>
  <c r="R57" i="1"/>
  <c r="S57" i="1"/>
  <c r="T57" i="1"/>
  <c r="U57" i="1"/>
  <c r="L58" i="1"/>
  <c r="M58" i="1"/>
  <c r="N58" i="1"/>
  <c r="O58" i="1"/>
  <c r="P58" i="1"/>
  <c r="Q58" i="1"/>
  <c r="R58" i="1"/>
  <c r="S58" i="1"/>
  <c r="T58" i="1"/>
  <c r="U58" i="1"/>
  <c r="L59" i="1"/>
  <c r="M59" i="1"/>
  <c r="N59" i="1"/>
  <c r="O59" i="1"/>
  <c r="P59" i="1"/>
  <c r="Q59" i="1"/>
  <c r="R59" i="1"/>
  <c r="S59" i="1"/>
  <c r="T59" i="1"/>
  <c r="U59" i="1"/>
  <c r="L60" i="1"/>
  <c r="M60" i="1"/>
  <c r="N60" i="1"/>
  <c r="O60" i="1"/>
  <c r="P60" i="1"/>
  <c r="Q60" i="1"/>
  <c r="R60" i="1"/>
  <c r="S60" i="1"/>
  <c r="T60" i="1"/>
  <c r="U60" i="1"/>
  <c r="L61" i="1"/>
  <c r="M61" i="1"/>
  <c r="N61" i="1"/>
  <c r="O61" i="1"/>
  <c r="P61" i="1"/>
  <c r="Q61" i="1"/>
  <c r="R61" i="1"/>
  <c r="S61" i="1"/>
  <c r="T61" i="1"/>
  <c r="U61" i="1"/>
  <c r="L62" i="1"/>
  <c r="M62" i="1"/>
  <c r="N62" i="1"/>
  <c r="O62" i="1"/>
  <c r="P62" i="1"/>
  <c r="Q62" i="1"/>
  <c r="R62" i="1"/>
  <c r="S62" i="1"/>
  <c r="T62" i="1"/>
  <c r="U62" i="1"/>
  <c r="L63" i="1"/>
  <c r="M63" i="1"/>
  <c r="N63" i="1"/>
  <c r="O63" i="1"/>
  <c r="P63" i="1"/>
  <c r="Q63" i="1"/>
  <c r="R63" i="1"/>
  <c r="S63" i="1"/>
  <c r="T63" i="1"/>
  <c r="U63" i="1"/>
  <c r="L64" i="1"/>
  <c r="M64" i="1"/>
  <c r="N64" i="1"/>
  <c r="O64" i="1"/>
  <c r="P64" i="1"/>
  <c r="Q64" i="1"/>
  <c r="R64" i="1"/>
  <c r="S64" i="1"/>
  <c r="T64" i="1"/>
  <c r="U64" i="1"/>
  <c r="L65" i="1"/>
  <c r="M65" i="1"/>
  <c r="N65" i="1"/>
  <c r="O65" i="1"/>
  <c r="P65" i="1"/>
  <c r="Q65" i="1"/>
  <c r="R65" i="1"/>
  <c r="S65" i="1"/>
  <c r="T65" i="1"/>
  <c r="U65" i="1"/>
  <c r="L66" i="1"/>
  <c r="M66" i="1"/>
  <c r="N66" i="1"/>
  <c r="O66" i="1"/>
  <c r="P66" i="1"/>
  <c r="Q66" i="1"/>
  <c r="R66" i="1"/>
  <c r="S66" i="1"/>
  <c r="T66" i="1"/>
  <c r="U66" i="1"/>
  <c r="L67" i="1"/>
  <c r="M67" i="1"/>
  <c r="N67" i="1"/>
  <c r="O67" i="1"/>
  <c r="P67" i="1"/>
  <c r="Q67" i="1"/>
  <c r="R67" i="1"/>
  <c r="S67" i="1"/>
  <c r="T67" i="1"/>
  <c r="U67" i="1"/>
  <c r="L68" i="1"/>
  <c r="M68" i="1"/>
  <c r="N68" i="1"/>
  <c r="O68" i="1"/>
  <c r="P68" i="1"/>
  <c r="Q68" i="1"/>
  <c r="R68" i="1"/>
  <c r="S68" i="1"/>
  <c r="T68" i="1"/>
  <c r="U68" i="1"/>
  <c r="L69" i="1"/>
  <c r="M69" i="1"/>
  <c r="N69" i="1"/>
  <c r="O69" i="1"/>
  <c r="P69" i="1"/>
  <c r="Q69" i="1"/>
  <c r="R69" i="1"/>
  <c r="S69" i="1"/>
  <c r="T69" i="1"/>
  <c r="U69" i="1"/>
  <c r="L70" i="1"/>
  <c r="M70" i="1"/>
  <c r="N70" i="1"/>
  <c r="O70" i="1"/>
  <c r="P70" i="1"/>
  <c r="Q70" i="1"/>
  <c r="R70" i="1"/>
  <c r="S70" i="1"/>
  <c r="T70" i="1"/>
  <c r="U70" i="1"/>
  <c r="L71" i="1"/>
  <c r="M71" i="1"/>
  <c r="N71" i="1"/>
  <c r="O71" i="1"/>
  <c r="P71" i="1"/>
  <c r="Q71" i="1"/>
  <c r="R71" i="1"/>
  <c r="S71" i="1"/>
  <c r="T71" i="1"/>
  <c r="U71" i="1"/>
  <c r="L72" i="1"/>
  <c r="M72" i="1"/>
  <c r="N72" i="1"/>
  <c r="O72" i="1"/>
  <c r="P72" i="1"/>
  <c r="Q72" i="1"/>
  <c r="R72" i="1"/>
  <c r="S72" i="1"/>
  <c r="T72" i="1"/>
  <c r="U72" i="1"/>
  <c r="L73" i="1"/>
  <c r="M73" i="1"/>
  <c r="N73" i="1"/>
  <c r="O73" i="1"/>
  <c r="P73" i="1"/>
  <c r="Q73" i="1"/>
  <c r="R73" i="1"/>
  <c r="S73" i="1"/>
  <c r="T73" i="1"/>
  <c r="U73" i="1"/>
  <c r="L74" i="1"/>
  <c r="M74" i="1"/>
  <c r="N74" i="1"/>
  <c r="O74" i="1"/>
  <c r="P74" i="1"/>
  <c r="Q74" i="1"/>
  <c r="R74" i="1"/>
  <c r="S74" i="1"/>
  <c r="T74" i="1"/>
  <c r="U74" i="1"/>
  <c r="L75" i="1"/>
  <c r="M75" i="1"/>
  <c r="N75" i="1"/>
  <c r="O75" i="1"/>
  <c r="P75" i="1"/>
  <c r="Q75" i="1"/>
  <c r="R75" i="1"/>
  <c r="S75" i="1"/>
  <c r="T75" i="1"/>
  <c r="U75" i="1"/>
  <c r="L76" i="1"/>
  <c r="M76" i="1"/>
  <c r="N76" i="1"/>
  <c r="O76" i="1"/>
  <c r="P76" i="1"/>
  <c r="Q76" i="1"/>
  <c r="R76" i="1"/>
  <c r="S76" i="1"/>
  <c r="T76" i="1"/>
  <c r="U76" i="1"/>
  <c r="L77" i="1"/>
  <c r="M77" i="1"/>
  <c r="N77" i="1"/>
  <c r="O77" i="1"/>
  <c r="P77" i="1"/>
  <c r="Q77" i="1"/>
  <c r="R77" i="1"/>
  <c r="S77" i="1"/>
  <c r="T77" i="1"/>
  <c r="U77" i="1"/>
  <c r="L78" i="1"/>
  <c r="M78" i="1"/>
  <c r="N78" i="1"/>
  <c r="O78" i="1"/>
  <c r="P78" i="1"/>
  <c r="Q78" i="1"/>
  <c r="R78" i="1"/>
  <c r="S78" i="1"/>
  <c r="T78" i="1"/>
  <c r="U78" i="1"/>
  <c r="L79" i="1"/>
  <c r="M79" i="1"/>
  <c r="N79" i="1"/>
  <c r="O79" i="1"/>
  <c r="P79" i="1"/>
  <c r="Q79" i="1"/>
  <c r="R79" i="1"/>
  <c r="S79" i="1"/>
  <c r="T79" i="1"/>
  <c r="U79" i="1"/>
  <c r="L80" i="1"/>
  <c r="M80" i="1"/>
  <c r="N80" i="1"/>
  <c r="O80" i="1"/>
  <c r="P80" i="1"/>
  <c r="Q80" i="1"/>
  <c r="R80" i="1"/>
  <c r="S80" i="1"/>
  <c r="T80" i="1"/>
  <c r="U80" i="1"/>
  <c r="L81" i="1"/>
  <c r="M81" i="1"/>
  <c r="N81" i="1"/>
  <c r="O81" i="1"/>
  <c r="P81" i="1"/>
  <c r="Q81" i="1"/>
  <c r="R81" i="1"/>
  <c r="S81" i="1"/>
  <c r="T81" i="1"/>
  <c r="U81" i="1"/>
  <c r="L83" i="1"/>
  <c r="M83" i="1"/>
  <c r="N83" i="1"/>
  <c r="O83" i="1"/>
  <c r="P83" i="1"/>
  <c r="Q83" i="1"/>
  <c r="R83" i="1"/>
  <c r="S83" i="1"/>
  <c r="T83" i="1"/>
  <c r="U83" i="1"/>
  <c r="L84" i="1"/>
  <c r="M84" i="1"/>
  <c r="N84" i="1"/>
  <c r="O84" i="1"/>
  <c r="P84" i="1"/>
  <c r="Q84" i="1"/>
  <c r="R84" i="1"/>
  <c r="S84" i="1"/>
  <c r="T84" i="1"/>
  <c r="U84" i="1"/>
  <c r="L85" i="1"/>
  <c r="M85" i="1"/>
  <c r="N85" i="1"/>
  <c r="O85" i="1"/>
  <c r="P85" i="1"/>
  <c r="Q85" i="1"/>
  <c r="R85" i="1"/>
  <c r="S85" i="1"/>
  <c r="T85" i="1"/>
  <c r="U85" i="1"/>
  <c r="L86" i="1"/>
  <c r="M86" i="1"/>
  <c r="N86" i="1"/>
  <c r="O86" i="1"/>
  <c r="P86" i="1"/>
  <c r="Q86" i="1"/>
  <c r="R86" i="1"/>
  <c r="S86" i="1"/>
  <c r="T86" i="1"/>
  <c r="U86" i="1"/>
  <c r="L88" i="1"/>
  <c r="M88" i="1"/>
  <c r="N88" i="1"/>
  <c r="O88" i="1"/>
  <c r="P88" i="1"/>
  <c r="Q88" i="1"/>
  <c r="R88" i="1"/>
  <c r="S88" i="1"/>
  <c r="T88" i="1"/>
  <c r="U88" i="1"/>
  <c r="L89" i="1"/>
  <c r="M89" i="1"/>
  <c r="N89" i="1"/>
  <c r="O89" i="1"/>
  <c r="P89" i="1"/>
  <c r="Q89" i="1"/>
  <c r="R89" i="1"/>
  <c r="S89" i="1"/>
  <c r="T89" i="1"/>
  <c r="U89" i="1"/>
  <c r="L90" i="1"/>
  <c r="M90" i="1"/>
  <c r="N90" i="1"/>
  <c r="O90" i="1"/>
  <c r="P90" i="1"/>
  <c r="Q90" i="1"/>
  <c r="R90" i="1"/>
  <c r="S90" i="1"/>
  <c r="T90" i="1"/>
  <c r="U90" i="1"/>
  <c r="L91" i="1"/>
  <c r="M91" i="1"/>
  <c r="N91" i="1"/>
  <c r="O91" i="1"/>
  <c r="P91" i="1"/>
  <c r="Q91" i="1"/>
  <c r="R91" i="1"/>
  <c r="S91" i="1"/>
  <c r="T91" i="1"/>
  <c r="U91" i="1"/>
  <c r="L92" i="1"/>
  <c r="M92" i="1"/>
  <c r="N92" i="1"/>
  <c r="O92" i="1"/>
  <c r="P92" i="1"/>
  <c r="Q92" i="1"/>
  <c r="R92" i="1"/>
  <c r="S92" i="1"/>
  <c r="T92" i="1"/>
  <c r="U92" i="1"/>
  <c r="L93" i="1"/>
  <c r="M93" i="1"/>
  <c r="N93" i="1"/>
  <c r="O93" i="1"/>
  <c r="P93" i="1"/>
  <c r="Q93" i="1"/>
  <c r="R93" i="1"/>
  <c r="S93" i="1"/>
  <c r="T93" i="1"/>
  <c r="U93" i="1"/>
  <c r="L94" i="1"/>
  <c r="M94" i="1"/>
  <c r="N94" i="1"/>
  <c r="O94" i="1"/>
  <c r="P94" i="1"/>
  <c r="Q94" i="1"/>
  <c r="R94" i="1"/>
  <c r="S94" i="1"/>
  <c r="T94" i="1"/>
  <c r="U94" i="1"/>
  <c r="L96" i="1"/>
  <c r="M96" i="1"/>
  <c r="N96" i="1"/>
  <c r="O96" i="1"/>
  <c r="P96" i="1"/>
  <c r="Q96" i="1"/>
  <c r="R96" i="1"/>
  <c r="S96" i="1"/>
  <c r="T96" i="1"/>
  <c r="U96" i="1"/>
  <c r="L97" i="1"/>
  <c r="M97" i="1"/>
  <c r="N97" i="1"/>
  <c r="O97" i="1"/>
  <c r="P97" i="1"/>
  <c r="Q97" i="1"/>
  <c r="R97" i="1"/>
  <c r="S97" i="1"/>
  <c r="T97" i="1"/>
  <c r="U97" i="1"/>
  <c r="L98" i="1"/>
  <c r="M98" i="1"/>
  <c r="N98" i="1"/>
  <c r="O98" i="1"/>
  <c r="P98" i="1"/>
  <c r="Q98" i="1"/>
  <c r="R98" i="1"/>
  <c r="S98" i="1"/>
  <c r="T98" i="1"/>
  <c r="U98" i="1"/>
  <c r="L99" i="1"/>
  <c r="M99" i="1"/>
  <c r="N99" i="1"/>
  <c r="O99" i="1"/>
  <c r="P99" i="1"/>
  <c r="Q99" i="1"/>
  <c r="R99" i="1"/>
  <c r="S99" i="1"/>
  <c r="T99" i="1"/>
  <c r="U99" i="1"/>
  <c r="L101" i="1"/>
  <c r="M101" i="1"/>
  <c r="N101" i="1"/>
  <c r="O101" i="1"/>
  <c r="P101" i="1"/>
  <c r="Q101" i="1"/>
  <c r="R101" i="1"/>
  <c r="S101" i="1"/>
  <c r="T101" i="1"/>
  <c r="U101" i="1"/>
  <c r="L102" i="1"/>
  <c r="M102" i="1"/>
  <c r="N102" i="1"/>
  <c r="O102" i="1"/>
  <c r="P102" i="1"/>
  <c r="Q102" i="1"/>
  <c r="R102" i="1"/>
  <c r="S102" i="1"/>
  <c r="T102" i="1"/>
  <c r="U102" i="1"/>
  <c r="L103" i="1"/>
  <c r="M103" i="1"/>
  <c r="N103" i="1"/>
  <c r="O103" i="1"/>
  <c r="P103" i="1"/>
  <c r="Q103" i="1"/>
  <c r="R103" i="1"/>
  <c r="S103" i="1"/>
  <c r="T103" i="1"/>
  <c r="U103" i="1"/>
  <c r="L104" i="1"/>
  <c r="M104" i="1"/>
  <c r="N104" i="1"/>
  <c r="O104" i="1"/>
  <c r="P104" i="1"/>
  <c r="Q104" i="1"/>
  <c r="R104" i="1"/>
  <c r="S104" i="1"/>
  <c r="T104" i="1"/>
  <c r="U104" i="1"/>
  <c r="L105" i="1"/>
  <c r="M105" i="1"/>
  <c r="N105" i="1"/>
  <c r="O105" i="1"/>
  <c r="P105" i="1"/>
  <c r="Q105" i="1"/>
  <c r="R105" i="1"/>
  <c r="S105" i="1"/>
  <c r="T105" i="1"/>
  <c r="U105" i="1"/>
  <c r="L106" i="1"/>
  <c r="M106" i="1"/>
  <c r="N106" i="1"/>
  <c r="O106" i="1"/>
  <c r="P106" i="1"/>
  <c r="Q106" i="1"/>
  <c r="R106" i="1"/>
  <c r="S106" i="1"/>
  <c r="T106" i="1"/>
  <c r="U106" i="1"/>
  <c r="L107" i="1"/>
  <c r="M107" i="1"/>
  <c r="N107" i="1"/>
  <c r="O107" i="1"/>
  <c r="P107" i="1"/>
  <c r="Q107" i="1"/>
  <c r="R107" i="1"/>
  <c r="S107" i="1"/>
  <c r="T107" i="1"/>
  <c r="U107" i="1"/>
  <c r="L108" i="1"/>
  <c r="M108" i="1"/>
  <c r="N108" i="1"/>
  <c r="O108" i="1"/>
  <c r="P108" i="1"/>
  <c r="Q108" i="1"/>
  <c r="R108" i="1"/>
  <c r="S108" i="1"/>
  <c r="T108" i="1"/>
  <c r="U108" i="1"/>
  <c r="L109" i="1"/>
  <c r="M109" i="1"/>
  <c r="N109" i="1"/>
  <c r="O109" i="1"/>
  <c r="P109" i="1"/>
  <c r="Q109" i="1"/>
  <c r="R109" i="1"/>
  <c r="S109" i="1"/>
  <c r="T109" i="1"/>
  <c r="U109" i="1"/>
  <c r="L110" i="1"/>
  <c r="M110" i="1"/>
  <c r="N110" i="1"/>
  <c r="O110" i="1"/>
  <c r="P110" i="1"/>
  <c r="Q110" i="1"/>
  <c r="R110" i="1"/>
  <c r="S110" i="1"/>
  <c r="T110" i="1"/>
  <c r="U110" i="1"/>
  <c r="L111" i="1"/>
  <c r="M111" i="1"/>
  <c r="N111" i="1"/>
  <c r="O111" i="1"/>
  <c r="P111" i="1"/>
  <c r="Q111" i="1"/>
  <c r="R111" i="1"/>
  <c r="S111" i="1"/>
  <c r="T111" i="1"/>
  <c r="U111" i="1"/>
  <c r="L112" i="1"/>
  <c r="M112" i="1"/>
  <c r="N112" i="1"/>
  <c r="O112" i="1"/>
  <c r="P112" i="1"/>
  <c r="Q112" i="1"/>
  <c r="R112" i="1"/>
  <c r="S112" i="1"/>
  <c r="T112" i="1"/>
  <c r="U112" i="1"/>
  <c r="L113" i="1"/>
  <c r="M113" i="1"/>
  <c r="N113" i="1"/>
  <c r="O113" i="1"/>
  <c r="P113" i="1"/>
  <c r="Q113" i="1"/>
  <c r="R113" i="1"/>
  <c r="S113" i="1"/>
  <c r="T113" i="1"/>
  <c r="U113" i="1"/>
  <c r="L114" i="1"/>
  <c r="M114" i="1"/>
  <c r="N114" i="1"/>
  <c r="O114" i="1"/>
  <c r="P114" i="1"/>
  <c r="Q114" i="1"/>
  <c r="R114" i="1"/>
  <c r="S114" i="1"/>
  <c r="T114" i="1"/>
  <c r="U114" i="1"/>
  <c r="L115" i="1"/>
  <c r="M115" i="1"/>
  <c r="N115" i="1"/>
  <c r="O115" i="1"/>
  <c r="P115" i="1"/>
  <c r="Q115" i="1"/>
  <c r="R115" i="1"/>
  <c r="S115" i="1"/>
  <c r="T115" i="1"/>
  <c r="U115" i="1"/>
  <c r="L116" i="1"/>
  <c r="M116" i="1"/>
  <c r="N116" i="1"/>
  <c r="O116" i="1"/>
  <c r="P116" i="1"/>
  <c r="Q116" i="1"/>
  <c r="R116" i="1"/>
  <c r="S116" i="1"/>
  <c r="T116" i="1"/>
  <c r="U116" i="1"/>
  <c r="L117" i="1"/>
  <c r="M117" i="1"/>
  <c r="N117" i="1"/>
  <c r="O117" i="1"/>
  <c r="P117" i="1"/>
  <c r="Q117" i="1"/>
  <c r="R117" i="1"/>
  <c r="S117" i="1"/>
  <c r="T117" i="1"/>
  <c r="U117" i="1"/>
  <c r="L118" i="1"/>
  <c r="M118" i="1"/>
  <c r="N118" i="1"/>
  <c r="O118" i="1"/>
  <c r="P118" i="1"/>
  <c r="Q118" i="1"/>
  <c r="R118" i="1"/>
  <c r="S118" i="1"/>
  <c r="T118" i="1"/>
  <c r="U118" i="1"/>
  <c r="L120" i="1"/>
  <c r="M120" i="1"/>
  <c r="N120" i="1"/>
  <c r="O120" i="1"/>
  <c r="P120" i="1"/>
  <c r="Q120" i="1"/>
  <c r="R120" i="1"/>
  <c r="S120" i="1"/>
  <c r="T120" i="1"/>
  <c r="U120" i="1"/>
  <c r="L121" i="1"/>
  <c r="M121" i="1"/>
  <c r="N121" i="1"/>
  <c r="O121" i="1"/>
  <c r="P121" i="1"/>
  <c r="Q121" i="1"/>
  <c r="R121" i="1"/>
  <c r="S121" i="1"/>
  <c r="T121" i="1"/>
  <c r="U121" i="1"/>
  <c r="L122" i="1"/>
  <c r="M122" i="1"/>
  <c r="N122" i="1"/>
  <c r="O122" i="1"/>
  <c r="P122" i="1"/>
  <c r="Q122" i="1"/>
  <c r="R122" i="1"/>
  <c r="S122" i="1"/>
  <c r="T122" i="1"/>
  <c r="U122" i="1"/>
  <c r="L123" i="1"/>
  <c r="M123" i="1"/>
  <c r="N123" i="1"/>
  <c r="O123" i="1"/>
  <c r="P123" i="1"/>
  <c r="Q123" i="1"/>
  <c r="R123" i="1"/>
  <c r="S123" i="1"/>
  <c r="T123" i="1"/>
  <c r="U123" i="1"/>
  <c r="L124" i="1"/>
  <c r="M124" i="1"/>
  <c r="N124" i="1"/>
  <c r="O124" i="1"/>
  <c r="P124" i="1"/>
  <c r="Q124" i="1"/>
  <c r="R124" i="1"/>
  <c r="S124" i="1"/>
  <c r="T124" i="1"/>
  <c r="U124" i="1"/>
  <c r="L125" i="1"/>
  <c r="M125" i="1"/>
  <c r="N125" i="1"/>
  <c r="O125" i="1"/>
  <c r="P125" i="1"/>
  <c r="Q125" i="1"/>
  <c r="R125" i="1"/>
  <c r="S125" i="1"/>
  <c r="T125" i="1"/>
  <c r="U125" i="1"/>
  <c r="L126" i="1"/>
  <c r="M126" i="1"/>
  <c r="N126" i="1"/>
  <c r="O126" i="1"/>
  <c r="P126" i="1"/>
  <c r="Q126" i="1"/>
  <c r="R126" i="1"/>
  <c r="S126" i="1"/>
  <c r="T126" i="1"/>
  <c r="U126" i="1"/>
  <c r="L127" i="1"/>
  <c r="M127" i="1"/>
  <c r="N127" i="1"/>
  <c r="O127" i="1"/>
  <c r="P127" i="1"/>
  <c r="Q127" i="1"/>
  <c r="R127" i="1"/>
  <c r="S127" i="1"/>
  <c r="T127" i="1"/>
  <c r="U127" i="1"/>
  <c r="L128" i="1"/>
  <c r="M128" i="1"/>
  <c r="N128" i="1"/>
  <c r="O128" i="1"/>
  <c r="P128" i="1"/>
  <c r="Q128" i="1"/>
  <c r="R128" i="1"/>
  <c r="S128" i="1"/>
  <c r="T128" i="1"/>
  <c r="U128" i="1"/>
  <c r="L129" i="1"/>
  <c r="M129" i="1"/>
  <c r="N129" i="1"/>
  <c r="O129" i="1"/>
  <c r="P129" i="1"/>
  <c r="Q129" i="1"/>
  <c r="R129" i="1"/>
  <c r="S129" i="1"/>
  <c r="T129" i="1"/>
  <c r="U129" i="1"/>
  <c r="L130" i="1"/>
  <c r="M130" i="1"/>
  <c r="N130" i="1"/>
  <c r="O130" i="1"/>
  <c r="P130" i="1"/>
  <c r="Q130" i="1"/>
  <c r="R130" i="1"/>
  <c r="S130" i="1"/>
  <c r="T130" i="1"/>
  <c r="U130" i="1"/>
  <c r="L131" i="1"/>
  <c r="M131" i="1"/>
  <c r="N131" i="1"/>
  <c r="O131" i="1"/>
  <c r="P131" i="1"/>
  <c r="Q131" i="1"/>
  <c r="R131" i="1"/>
  <c r="S131" i="1"/>
  <c r="T131" i="1"/>
  <c r="U131" i="1"/>
  <c r="L132" i="1"/>
  <c r="M132" i="1"/>
  <c r="N132" i="1"/>
  <c r="O132" i="1"/>
  <c r="P132" i="1"/>
  <c r="Q132" i="1"/>
  <c r="R132" i="1"/>
  <c r="S132" i="1"/>
  <c r="T132" i="1"/>
  <c r="U132" i="1"/>
  <c r="L133" i="1"/>
  <c r="M133" i="1"/>
  <c r="N133" i="1"/>
  <c r="O133" i="1"/>
  <c r="P133" i="1"/>
  <c r="Q133" i="1"/>
  <c r="R133" i="1"/>
  <c r="S133" i="1"/>
  <c r="T133" i="1"/>
  <c r="U133" i="1"/>
  <c r="L134" i="1"/>
  <c r="M134" i="1"/>
  <c r="N134" i="1"/>
  <c r="O134" i="1"/>
  <c r="P134" i="1"/>
  <c r="Q134" i="1"/>
  <c r="R134" i="1"/>
  <c r="T134" i="1"/>
  <c r="U134" i="1"/>
  <c r="L135" i="1"/>
  <c r="M135" i="1"/>
  <c r="N135" i="1"/>
  <c r="O135" i="1"/>
  <c r="P135" i="1"/>
  <c r="Q135" i="1"/>
  <c r="R135" i="1"/>
  <c r="S135" i="1"/>
  <c r="T135" i="1"/>
  <c r="U135" i="1"/>
  <c r="L136" i="1"/>
  <c r="M136" i="1"/>
  <c r="N136" i="1"/>
  <c r="O136" i="1"/>
  <c r="P136" i="1"/>
  <c r="Q136" i="1"/>
  <c r="R136" i="1"/>
  <c r="S136" i="1"/>
  <c r="T136" i="1"/>
  <c r="U136" i="1"/>
  <c r="L137" i="1"/>
  <c r="M137" i="1"/>
  <c r="N137" i="1"/>
  <c r="O137" i="1"/>
  <c r="P137" i="1"/>
  <c r="Q137" i="1"/>
  <c r="R137" i="1"/>
  <c r="S137" i="1"/>
  <c r="T137" i="1"/>
  <c r="U137" i="1"/>
  <c r="L138" i="1"/>
  <c r="M138" i="1"/>
  <c r="N138" i="1"/>
  <c r="O138" i="1"/>
  <c r="P138" i="1"/>
  <c r="Q138" i="1"/>
  <c r="R138" i="1"/>
  <c r="S138" i="1"/>
  <c r="T138" i="1"/>
  <c r="U138" i="1"/>
  <c r="L139" i="1"/>
  <c r="M139" i="1"/>
  <c r="N139" i="1"/>
  <c r="O139" i="1"/>
  <c r="P139" i="1"/>
  <c r="Q139" i="1"/>
  <c r="R139" i="1"/>
  <c r="S139" i="1"/>
  <c r="T139" i="1"/>
  <c r="U139" i="1"/>
  <c r="L140" i="1"/>
  <c r="M140" i="1"/>
  <c r="N140" i="1"/>
  <c r="O140" i="1"/>
  <c r="P140" i="1"/>
  <c r="Q140" i="1"/>
  <c r="R140" i="1"/>
  <c r="S140" i="1"/>
  <c r="T140" i="1"/>
  <c r="U140" i="1"/>
  <c r="L141" i="1"/>
  <c r="M141" i="1"/>
  <c r="N141" i="1"/>
  <c r="O141" i="1"/>
  <c r="P141" i="1"/>
  <c r="Q141" i="1"/>
  <c r="R141" i="1"/>
  <c r="S141" i="1"/>
  <c r="T141" i="1"/>
  <c r="U141" i="1"/>
  <c r="L142" i="1"/>
  <c r="M142" i="1"/>
  <c r="N142" i="1"/>
  <c r="O142" i="1"/>
  <c r="P142" i="1"/>
  <c r="Q142" i="1"/>
  <c r="R142" i="1"/>
  <c r="S142" i="1"/>
  <c r="T142" i="1"/>
  <c r="U142" i="1"/>
  <c r="L143" i="1"/>
  <c r="M143" i="1"/>
  <c r="N143" i="1"/>
  <c r="O143" i="1"/>
  <c r="P143" i="1"/>
  <c r="Q143" i="1"/>
  <c r="R143" i="1"/>
  <c r="S143" i="1"/>
  <c r="T143" i="1"/>
  <c r="U143" i="1"/>
  <c r="L144" i="1"/>
  <c r="M144" i="1"/>
  <c r="N144" i="1"/>
  <c r="O144" i="1"/>
  <c r="P144" i="1"/>
  <c r="Q144" i="1"/>
  <c r="R144" i="1"/>
  <c r="S144" i="1"/>
  <c r="T144" i="1"/>
  <c r="U144" i="1"/>
  <c r="L145" i="1"/>
  <c r="M145" i="1"/>
  <c r="N145" i="1"/>
  <c r="O145" i="1"/>
  <c r="P145" i="1"/>
  <c r="Q145" i="1"/>
  <c r="R145" i="1"/>
  <c r="S145" i="1"/>
  <c r="T145" i="1"/>
  <c r="U145" i="1"/>
  <c r="L146" i="1"/>
  <c r="M146" i="1"/>
  <c r="N146" i="1"/>
  <c r="O146" i="1"/>
  <c r="P146" i="1"/>
  <c r="Q146" i="1"/>
  <c r="R146" i="1"/>
  <c r="S146" i="1"/>
  <c r="T146" i="1"/>
  <c r="U146" i="1"/>
  <c r="L147" i="1"/>
  <c r="M147" i="1"/>
  <c r="N147" i="1"/>
  <c r="O147" i="1"/>
  <c r="P147" i="1"/>
  <c r="Q147" i="1"/>
  <c r="R147" i="1"/>
  <c r="S147" i="1"/>
  <c r="T147" i="1"/>
  <c r="U147" i="1"/>
  <c r="L148" i="1"/>
  <c r="M148" i="1"/>
  <c r="N148" i="1"/>
  <c r="O148" i="1"/>
  <c r="P148" i="1"/>
  <c r="Q148" i="1"/>
  <c r="R148" i="1"/>
  <c r="S148" i="1"/>
  <c r="T148" i="1"/>
  <c r="U148" i="1"/>
  <c r="L149" i="1"/>
  <c r="M149" i="1"/>
  <c r="N149" i="1"/>
  <c r="O149" i="1"/>
  <c r="P149" i="1"/>
  <c r="Q149" i="1"/>
  <c r="R149" i="1"/>
  <c r="S149" i="1"/>
  <c r="T149" i="1"/>
  <c r="U149" i="1"/>
  <c r="L150" i="1"/>
  <c r="M150" i="1"/>
  <c r="N150" i="1"/>
  <c r="O150" i="1"/>
  <c r="P150" i="1"/>
  <c r="Q150" i="1"/>
  <c r="R150" i="1"/>
  <c r="S150" i="1"/>
  <c r="T150" i="1"/>
  <c r="U150" i="1"/>
  <c r="L151" i="1"/>
  <c r="M151" i="1"/>
  <c r="N151" i="1"/>
  <c r="O151" i="1"/>
  <c r="P151" i="1"/>
  <c r="Q151" i="1"/>
  <c r="R151" i="1"/>
  <c r="S151" i="1"/>
  <c r="T151" i="1"/>
  <c r="U151" i="1"/>
  <c r="L152" i="1"/>
  <c r="M152" i="1"/>
  <c r="N152" i="1"/>
  <c r="O152" i="1"/>
  <c r="P152" i="1"/>
  <c r="Q152" i="1"/>
  <c r="R152" i="1"/>
  <c r="S152" i="1"/>
  <c r="T152" i="1"/>
  <c r="U152" i="1"/>
  <c r="L153" i="1"/>
  <c r="M153" i="1"/>
  <c r="N153" i="1"/>
  <c r="O153" i="1"/>
  <c r="P153" i="1"/>
  <c r="Q153" i="1"/>
  <c r="R153" i="1"/>
  <c r="S153" i="1"/>
  <c r="T153" i="1"/>
  <c r="U153" i="1"/>
  <c r="L154" i="1"/>
  <c r="M154" i="1"/>
  <c r="N154" i="1"/>
  <c r="O154" i="1"/>
  <c r="P154" i="1"/>
  <c r="Q154" i="1"/>
  <c r="R154" i="1"/>
  <c r="S154" i="1"/>
  <c r="T154" i="1"/>
  <c r="U154" i="1"/>
  <c r="L155" i="1"/>
  <c r="M155" i="1"/>
  <c r="N155" i="1"/>
  <c r="O155" i="1"/>
  <c r="P155" i="1"/>
  <c r="Q155" i="1"/>
  <c r="R155" i="1"/>
  <c r="S155" i="1"/>
  <c r="T155" i="1"/>
  <c r="U155" i="1"/>
  <c r="L156" i="1"/>
  <c r="M156" i="1"/>
  <c r="N156" i="1"/>
  <c r="O156" i="1"/>
  <c r="P156" i="1"/>
  <c r="Q156" i="1"/>
  <c r="R156" i="1"/>
  <c r="S156" i="1"/>
  <c r="T156" i="1"/>
  <c r="U156" i="1"/>
  <c r="L157" i="1"/>
  <c r="M157" i="1"/>
  <c r="N157" i="1"/>
  <c r="O157" i="1"/>
  <c r="P157" i="1"/>
  <c r="Q157" i="1"/>
  <c r="R157" i="1"/>
  <c r="S157" i="1"/>
  <c r="T157" i="1"/>
  <c r="U157" i="1"/>
  <c r="L158" i="1"/>
  <c r="M158" i="1"/>
  <c r="N158" i="1"/>
  <c r="O158" i="1"/>
  <c r="P158" i="1"/>
  <c r="Q158" i="1"/>
  <c r="R158" i="1"/>
  <c r="S158" i="1"/>
  <c r="T158" i="1"/>
  <c r="U158" i="1"/>
  <c r="L159" i="1"/>
  <c r="M159" i="1"/>
  <c r="N159" i="1"/>
  <c r="O159" i="1"/>
  <c r="P159" i="1"/>
  <c r="Q159" i="1"/>
  <c r="R159" i="1"/>
  <c r="S159" i="1"/>
  <c r="T159" i="1"/>
  <c r="U159" i="1"/>
  <c r="L160" i="1"/>
  <c r="M160" i="1"/>
  <c r="N160" i="1"/>
  <c r="O160" i="1"/>
  <c r="P160" i="1"/>
  <c r="Q160" i="1"/>
  <c r="R160" i="1"/>
  <c r="S160" i="1"/>
  <c r="T160" i="1"/>
  <c r="U160" i="1"/>
  <c r="L161" i="1"/>
  <c r="M161" i="1"/>
  <c r="N161" i="1"/>
  <c r="O161" i="1"/>
  <c r="P161" i="1"/>
  <c r="Q161" i="1"/>
  <c r="R161" i="1"/>
  <c r="S161" i="1"/>
  <c r="T161" i="1"/>
  <c r="U161" i="1"/>
  <c r="L162" i="1"/>
  <c r="M162" i="1"/>
  <c r="N162" i="1"/>
  <c r="O162" i="1"/>
  <c r="P162" i="1"/>
  <c r="Q162" i="1"/>
  <c r="R162" i="1"/>
  <c r="S162" i="1"/>
  <c r="T162" i="1"/>
  <c r="U162" i="1"/>
  <c r="L163" i="1"/>
  <c r="M163" i="1"/>
  <c r="N163" i="1"/>
  <c r="O163" i="1"/>
  <c r="P163" i="1"/>
  <c r="Q163" i="1"/>
  <c r="R163" i="1"/>
  <c r="S163" i="1"/>
  <c r="T163" i="1"/>
  <c r="U163" i="1"/>
  <c r="L164" i="1"/>
  <c r="M164" i="1"/>
  <c r="N164" i="1"/>
  <c r="O164" i="1"/>
  <c r="P164" i="1"/>
  <c r="Q164" i="1"/>
  <c r="R164" i="1"/>
  <c r="S164" i="1"/>
  <c r="T164" i="1"/>
  <c r="U164" i="1"/>
  <c r="L165" i="1"/>
  <c r="M165" i="1"/>
  <c r="N165" i="1"/>
  <c r="O165" i="1"/>
  <c r="P165" i="1"/>
  <c r="Q165" i="1"/>
  <c r="R165" i="1"/>
  <c r="S165" i="1"/>
  <c r="T165" i="1"/>
  <c r="U165" i="1"/>
  <c r="L166" i="1"/>
  <c r="M166" i="1"/>
  <c r="N166" i="1"/>
  <c r="O166" i="1"/>
  <c r="P166" i="1"/>
  <c r="Q166" i="1"/>
  <c r="R166" i="1"/>
  <c r="S166" i="1"/>
  <c r="T166" i="1"/>
  <c r="U166" i="1"/>
  <c r="L167" i="1"/>
  <c r="M167" i="1"/>
  <c r="N167" i="1"/>
  <c r="O167" i="1"/>
  <c r="P167" i="1"/>
  <c r="Q167" i="1"/>
  <c r="R167" i="1"/>
  <c r="S167" i="1"/>
  <c r="T167" i="1"/>
  <c r="U167" i="1"/>
  <c r="L168" i="1"/>
  <c r="M168" i="1"/>
  <c r="N168" i="1"/>
  <c r="O168" i="1"/>
  <c r="P168" i="1"/>
  <c r="Q168" i="1"/>
  <c r="R168" i="1"/>
  <c r="S168" i="1"/>
  <c r="T168" i="1"/>
  <c r="U168" i="1"/>
  <c r="L169" i="1"/>
  <c r="M169" i="1"/>
  <c r="N169" i="1"/>
  <c r="O169" i="1"/>
  <c r="P169" i="1"/>
  <c r="Q169" i="1"/>
  <c r="R169" i="1"/>
  <c r="S169" i="1"/>
  <c r="T169" i="1"/>
  <c r="U169" i="1"/>
  <c r="L170" i="1"/>
  <c r="M170" i="1"/>
  <c r="N170" i="1"/>
  <c r="O170" i="1"/>
  <c r="P170" i="1"/>
  <c r="Q170" i="1"/>
  <c r="R170" i="1"/>
  <c r="S170" i="1"/>
  <c r="T170" i="1"/>
  <c r="U170" i="1"/>
  <c r="L171" i="1"/>
  <c r="M171" i="1"/>
  <c r="N171" i="1"/>
  <c r="O171" i="1"/>
  <c r="P171" i="1"/>
  <c r="Q171" i="1"/>
  <c r="R171" i="1"/>
  <c r="S171" i="1"/>
  <c r="T171" i="1"/>
  <c r="U171" i="1"/>
  <c r="L172" i="1"/>
  <c r="M172" i="1"/>
  <c r="N172" i="1"/>
  <c r="O172" i="1"/>
  <c r="P172" i="1"/>
  <c r="Q172" i="1"/>
  <c r="R172" i="1"/>
  <c r="S172" i="1"/>
  <c r="T172" i="1"/>
  <c r="U172" i="1"/>
  <c r="L173" i="1"/>
  <c r="M173" i="1"/>
  <c r="N173" i="1"/>
  <c r="O173" i="1"/>
  <c r="P173" i="1"/>
  <c r="Q173" i="1"/>
  <c r="R173" i="1"/>
  <c r="S173" i="1"/>
  <c r="T173" i="1"/>
  <c r="U173" i="1"/>
  <c r="L174" i="1"/>
  <c r="M174" i="1"/>
  <c r="N174" i="1"/>
  <c r="O174" i="1"/>
  <c r="P174" i="1"/>
  <c r="Q174" i="1"/>
  <c r="R174" i="1"/>
  <c r="S174" i="1"/>
  <c r="T174" i="1"/>
  <c r="U174" i="1"/>
  <c r="L175" i="1"/>
  <c r="M175" i="1"/>
  <c r="N175" i="1"/>
  <c r="O175" i="1"/>
  <c r="P175" i="1"/>
  <c r="Q175" i="1"/>
  <c r="R175" i="1"/>
  <c r="S175" i="1"/>
  <c r="T175" i="1"/>
  <c r="U175" i="1"/>
  <c r="L176" i="1"/>
  <c r="M176" i="1"/>
  <c r="N176" i="1"/>
  <c r="O176" i="1"/>
  <c r="P176" i="1"/>
  <c r="Q176" i="1"/>
  <c r="R176" i="1"/>
  <c r="S176" i="1"/>
  <c r="T176" i="1"/>
  <c r="U176" i="1"/>
  <c r="L177" i="1"/>
  <c r="M177" i="1"/>
  <c r="N177" i="1"/>
  <c r="O177" i="1"/>
  <c r="P177" i="1"/>
  <c r="Q177" i="1"/>
  <c r="R177" i="1"/>
  <c r="S177" i="1"/>
  <c r="T177" i="1"/>
  <c r="U177" i="1"/>
  <c r="L178" i="1"/>
  <c r="M178" i="1"/>
  <c r="N178" i="1"/>
  <c r="O178" i="1"/>
  <c r="P178" i="1"/>
  <c r="Q178" i="1"/>
  <c r="R178" i="1"/>
  <c r="S178" i="1"/>
  <c r="T178" i="1"/>
  <c r="U178" i="1"/>
  <c r="L179" i="1"/>
  <c r="M179" i="1"/>
  <c r="N179" i="1"/>
  <c r="O179" i="1"/>
  <c r="P179" i="1"/>
  <c r="Q179" i="1"/>
  <c r="R179" i="1"/>
  <c r="S179" i="1"/>
  <c r="T179" i="1"/>
  <c r="U179" i="1"/>
  <c r="L180" i="1"/>
  <c r="M180" i="1"/>
  <c r="N180" i="1"/>
  <c r="O180" i="1"/>
  <c r="P180" i="1"/>
  <c r="Q180" i="1"/>
  <c r="R180" i="1"/>
  <c r="S180" i="1"/>
  <c r="T180" i="1"/>
  <c r="U180" i="1"/>
  <c r="L181" i="1"/>
  <c r="M181" i="1"/>
  <c r="N181" i="1"/>
  <c r="O181" i="1"/>
  <c r="P181" i="1"/>
  <c r="Q181" i="1"/>
  <c r="R181" i="1"/>
  <c r="S181" i="1"/>
  <c r="T181" i="1"/>
  <c r="U181" i="1"/>
  <c r="L182" i="1"/>
  <c r="M182" i="1"/>
  <c r="N182" i="1"/>
  <c r="O182" i="1"/>
  <c r="P182" i="1"/>
  <c r="Q182" i="1"/>
  <c r="R182" i="1"/>
  <c r="S182" i="1"/>
  <c r="T182" i="1"/>
  <c r="U182" i="1"/>
  <c r="L183" i="1"/>
  <c r="M183" i="1"/>
  <c r="N183" i="1"/>
  <c r="O183" i="1"/>
  <c r="P183" i="1"/>
  <c r="Q183" i="1"/>
  <c r="R183" i="1"/>
  <c r="S183" i="1"/>
  <c r="T183" i="1"/>
  <c r="U183" i="1"/>
  <c r="L184" i="1"/>
  <c r="M184" i="1"/>
  <c r="N184" i="1"/>
  <c r="O184" i="1"/>
  <c r="P184" i="1"/>
  <c r="Q184" i="1"/>
  <c r="R184" i="1"/>
  <c r="S184" i="1"/>
  <c r="T184" i="1"/>
  <c r="U184" i="1"/>
  <c r="L185" i="1"/>
  <c r="M185" i="1"/>
  <c r="N185" i="1"/>
  <c r="O185" i="1"/>
  <c r="P185" i="1"/>
  <c r="Q185" i="1"/>
  <c r="R185" i="1"/>
  <c r="S185" i="1"/>
  <c r="T185" i="1"/>
  <c r="U185" i="1"/>
  <c r="L186" i="1"/>
  <c r="M186" i="1"/>
  <c r="N186" i="1"/>
  <c r="O186" i="1"/>
  <c r="P186" i="1"/>
  <c r="Q186" i="1"/>
  <c r="R186" i="1"/>
  <c r="S186" i="1"/>
  <c r="T186" i="1"/>
  <c r="U186" i="1"/>
  <c r="L187" i="1"/>
  <c r="M187" i="1"/>
  <c r="N187" i="1"/>
  <c r="O187" i="1"/>
  <c r="P187" i="1"/>
  <c r="Q187" i="1"/>
  <c r="R187" i="1"/>
  <c r="S187" i="1"/>
  <c r="T187" i="1"/>
  <c r="U187" i="1"/>
  <c r="L188" i="1"/>
  <c r="M188" i="1"/>
  <c r="N188" i="1"/>
  <c r="O188" i="1"/>
  <c r="P188" i="1"/>
  <c r="Q188" i="1"/>
  <c r="R188" i="1"/>
  <c r="S188" i="1"/>
  <c r="T188" i="1"/>
  <c r="U188" i="1"/>
  <c r="L189" i="1"/>
  <c r="M189" i="1"/>
  <c r="N189" i="1"/>
  <c r="O189" i="1"/>
  <c r="P189" i="1"/>
  <c r="Q189" i="1"/>
  <c r="R189" i="1"/>
  <c r="S189" i="1"/>
  <c r="T189" i="1"/>
  <c r="U189" i="1"/>
  <c r="L190" i="1"/>
  <c r="M190" i="1"/>
  <c r="N190" i="1"/>
  <c r="O190" i="1"/>
  <c r="P190" i="1"/>
  <c r="Q190" i="1"/>
  <c r="R190" i="1"/>
  <c r="S190" i="1"/>
  <c r="T190" i="1"/>
  <c r="U190" i="1"/>
  <c r="L191" i="1"/>
  <c r="M191" i="1"/>
  <c r="N191" i="1"/>
  <c r="O191" i="1"/>
  <c r="P191" i="1"/>
  <c r="Q191" i="1"/>
  <c r="R191" i="1"/>
  <c r="S191" i="1"/>
  <c r="T191" i="1"/>
  <c r="U191" i="1"/>
  <c r="L192" i="1"/>
  <c r="M192" i="1"/>
  <c r="N192" i="1"/>
  <c r="O192" i="1"/>
  <c r="P192" i="1"/>
  <c r="Q192" i="1"/>
  <c r="R192" i="1"/>
  <c r="S192" i="1"/>
  <c r="T192" i="1"/>
  <c r="U192" i="1"/>
  <c r="L193" i="1"/>
  <c r="M193" i="1"/>
  <c r="N193" i="1"/>
  <c r="O193" i="1"/>
  <c r="P193" i="1"/>
  <c r="Q193" i="1"/>
  <c r="R193" i="1"/>
  <c r="S193" i="1"/>
  <c r="T193" i="1"/>
  <c r="U193" i="1"/>
  <c r="L194" i="1"/>
  <c r="M194" i="1"/>
  <c r="N194" i="1"/>
  <c r="O194" i="1"/>
  <c r="P194" i="1"/>
  <c r="Q194" i="1"/>
  <c r="R194" i="1"/>
  <c r="S194" i="1"/>
  <c r="T194" i="1"/>
  <c r="U194" i="1"/>
  <c r="L195" i="1"/>
  <c r="M195" i="1"/>
  <c r="N195" i="1"/>
  <c r="O195" i="1"/>
  <c r="P195" i="1"/>
  <c r="Q195" i="1"/>
  <c r="R195" i="1"/>
  <c r="S195" i="1"/>
  <c r="T195" i="1"/>
  <c r="U195" i="1"/>
  <c r="L196" i="1"/>
  <c r="M196" i="1"/>
  <c r="N196" i="1"/>
  <c r="O196" i="1"/>
  <c r="P196" i="1"/>
  <c r="Q196" i="1"/>
  <c r="R196" i="1"/>
  <c r="S196" i="1"/>
  <c r="T196" i="1"/>
  <c r="U196" i="1"/>
  <c r="L197" i="1"/>
  <c r="M197" i="1"/>
  <c r="N197" i="1"/>
  <c r="O197" i="1"/>
  <c r="P197" i="1"/>
  <c r="Q197" i="1"/>
  <c r="R197" i="1"/>
  <c r="S197" i="1"/>
  <c r="T197" i="1"/>
  <c r="U197" i="1"/>
  <c r="L198" i="1"/>
  <c r="M198" i="1"/>
  <c r="N198" i="1"/>
  <c r="O198" i="1"/>
  <c r="P198" i="1"/>
  <c r="Q198" i="1"/>
  <c r="R198" i="1"/>
  <c r="S198" i="1"/>
  <c r="T198" i="1"/>
  <c r="U198" i="1"/>
  <c r="L199" i="1"/>
  <c r="M199" i="1"/>
  <c r="N199" i="1"/>
  <c r="O199" i="1"/>
  <c r="P199" i="1"/>
  <c r="Q199" i="1"/>
  <c r="R199" i="1"/>
  <c r="S199" i="1"/>
  <c r="T199" i="1"/>
  <c r="U199" i="1"/>
  <c r="L200" i="1"/>
  <c r="M200" i="1"/>
  <c r="N200" i="1"/>
  <c r="O200" i="1"/>
  <c r="P200" i="1"/>
  <c r="Q200" i="1"/>
  <c r="R200" i="1"/>
  <c r="S200" i="1"/>
  <c r="T200" i="1"/>
  <c r="U200" i="1"/>
  <c r="L201" i="1"/>
  <c r="M201" i="1"/>
  <c r="N201" i="1"/>
  <c r="O201" i="1"/>
  <c r="P201" i="1"/>
  <c r="Q201" i="1"/>
  <c r="R201" i="1"/>
  <c r="S201" i="1"/>
  <c r="T201" i="1"/>
  <c r="U201" i="1"/>
  <c r="L202" i="1"/>
  <c r="M202" i="1"/>
  <c r="N202" i="1"/>
  <c r="O202" i="1"/>
  <c r="P202" i="1"/>
  <c r="Q202" i="1"/>
  <c r="R202" i="1"/>
  <c r="S202" i="1"/>
  <c r="T202" i="1"/>
  <c r="U202" i="1"/>
  <c r="L203" i="1"/>
  <c r="M203" i="1"/>
  <c r="N203" i="1"/>
  <c r="O203" i="1"/>
  <c r="P203" i="1"/>
  <c r="Q203" i="1"/>
  <c r="R203" i="1"/>
  <c r="S203" i="1"/>
  <c r="T203" i="1"/>
  <c r="U203" i="1"/>
  <c r="L204" i="1"/>
  <c r="M204" i="1"/>
  <c r="N204" i="1"/>
  <c r="O204" i="1"/>
  <c r="P204" i="1"/>
  <c r="Q204" i="1"/>
  <c r="R204" i="1"/>
  <c r="S204" i="1"/>
  <c r="T204" i="1"/>
  <c r="U204" i="1"/>
  <c r="L205" i="1"/>
  <c r="M205" i="1"/>
  <c r="N205" i="1"/>
  <c r="O205" i="1"/>
  <c r="P205" i="1"/>
  <c r="Q205" i="1"/>
  <c r="R205" i="1"/>
  <c r="S205" i="1"/>
  <c r="T205" i="1"/>
  <c r="U205" i="1"/>
  <c r="L206" i="1"/>
  <c r="M206" i="1"/>
  <c r="N206" i="1"/>
  <c r="O206" i="1"/>
  <c r="P206" i="1"/>
  <c r="Q206" i="1"/>
  <c r="R206" i="1"/>
  <c r="S206" i="1"/>
  <c r="T206" i="1"/>
  <c r="U206" i="1"/>
  <c r="L207" i="1"/>
  <c r="M207" i="1"/>
  <c r="N207" i="1"/>
  <c r="O207" i="1"/>
  <c r="P207" i="1"/>
  <c r="Q207" i="1"/>
  <c r="R207" i="1"/>
  <c r="S207" i="1"/>
  <c r="T207" i="1"/>
  <c r="U207" i="1"/>
  <c r="L208" i="1"/>
  <c r="M208" i="1"/>
  <c r="N208" i="1"/>
  <c r="O208" i="1"/>
  <c r="P208" i="1"/>
  <c r="Q208" i="1"/>
  <c r="R208" i="1"/>
  <c r="S208" i="1"/>
  <c r="T208" i="1"/>
  <c r="U208" i="1"/>
  <c r="L209" i="1"/>
  <c r="M209" i="1"/>
  <c r="N209" i="1"/>
  <c r="O209" i="1"/>
  <c r="P209" i="1"/>
  <c r="Q209" i="1"/>
  <c r="R209" i="1"/>
  <c r="S209" i="1"/>
  <c r="T209" i="1"/>
  <c r="U209" i="1"/>
  <c r="L210" i="1"/>
  <c r="M210" i="1"/>
  <c r="N210" i="1"/>
  <c r="O210" i="1"/>
  <c r="P210" i="1"/>
  <c r="Q210" i="1"/>
  <c r="R210" i="1"/>
  <c r="S210" i="1"/>
  <c r="T210" i="1"/>
  <c r="U210" i="1"/>
  <c r="L211" i="1"/>
  <c r="M211" i="1"/>
  <c r="N211" i="1"/>
  <c r="O211" i="1"/>
  <c r="P211" i="1"/>
  <c r="Q211" i="1"/>
  <c r="R211" i="1"/>
  <c r="S211" i="1"/>
  <c r="T211" i="1"/>
  <c r="U211" i="1"/>
  <c r="L212" i="1"/>
  <c r="M212" i="1"/>
  <c r="N212" i="1"/>
  <c r="O212" i="1"/>
  <c r="P212" i="1"/>
  <c r="Q212" i="1"/>
  <c r="R212" i="1"/>
  <c r="S212" i="1"/>
  <c r="T212" i="1"/>
  <c r="U212" i="1"/>
  <c r="L213" i="1"/>
  <c r="M213" i="1"/>
  <c r="N213" i="1"/>
  <c r="O213" i="1"/>
  <c r="P213" i="1"/>
  <c r="Q213" i="1"/>
  <c r="R213" i="1"/>
  <c r="S213" i="1"/>
  <c r="T213" i="1"/>
  <c r="U213" i="1"/>
  <c r="L214" i="1"/>
  <c r="M214" i="1"/>
  <c r="N214" i="1"/>
  <c r="O214" i="1"/>
  <c r="P214" i="1"/>
  <c r="Q214" i="1"/>
  <c r="R214" i="1"/>
  <c r="S214" i="1"/>
  <c r="T214" i="1"/>
  <c r="U214" i="1"/>
  <c r="L215" i="1"/>
  <c r="M215" i="1"/>
  <c r="N215" i="1"/>
  <c r="O215" i="1"/>
  <c r="P215" i="1"/>
  <c r="Q215" i="1"/>
  <c r="R215" i="1"/>
  <c r="S215" i="1"/>
  <c r="T215" i="1"/>
  <c r="U215" i="1"/>
  <c r="L216" i="1"/>
  <c r="M216" i="1"/>
  <c r="N216" i="1"/>
  <c r="O216" i="1"/>
  <c r="P216" i="1"/>
  <c r="Q216" i="1"/>
  <c r="R216" i="1"/>
  <c r="S216" i="1"/>
  <c r="T216" i="1"/>
  <c r="U216" i="1"/>
  <c r="L217" i="1"/>
  <c r="M217" i="1"/>
  <c r="N217" i="1"/>
  <c r="O217" i="1"/>
  <c r="P217" i="1"/>
  <c r="Q217" i="1"/>
  <c r="R217" i="1"/>
  <c r="S217" i="1"/>
  <c r="T217" i="1"/>
  <c r="U217" i="1"/>
  <c r="L218" i="1"/>
  <c r="M218" i="1"/>
  <c r="N218" i="1"/>
  <c r="O218" i="1"/>
  <c r="P218" i="1"/>
  <c r="Q218" i="1"/>
  <c r="R218" i="1"/>
  <c r="S218" i="1"/>
  <c r="T218" i="1"/>
  <c r="U218" i="1"/>
  <c r="L219" i="1"/>
  <c r="M219" i="1"/>
  <c r="N219" i="1"/>
  <c r="O219" i="1"/>
  <c r="P219" i="1"/>
  <c r="Q219" i="1"/>
  <c r="R219" i="1"/>
  <c r="S219" i="1"/>
  <c r="T219" i="1"/>
  <c r="U219" i="1"/>
  <c r="L220" i="1"/>
  <c r="M220" i="1"/>
  <c r="N220" i="1"/>
  <c r="O220" i="1"/>
  <c r="P220" i="1"/>
  <c r="Q220" i="1"/>
  <c r="R220" i="1"/>
  <c r="S220" i="1"/>
  <c r="T220" i="1"/>
  <c r="U220" i="1"/>
  <c r="L221" i="1"/>
  <c r="M221" i="1"/>
  <c r="N221" i="1"/>
  <c r="O221" i="1"/>
  <c r="P221" i="1"/>
  <c r="Q221" i="1"/>
  <c r="R221" i="1"/>
  <c r="S221" i="1"/>
  <c r="T221" i="1"/>
  <c r="U221" i="1"/>
  <c r="L222" i="1"/>
  <c r="M222" i="1"/>
  <c r="N222" i="1"/>
  <c r="O222" i="1"/>
  <c r="P222" i="1"/>
  <c r="Q222" i="1"/>
  <c r="R222" i="1"/>
  <c r="S222" i="1"/>
  <c r="T222" i="1"/>
  <c r="U222" i="1"/>
  <c r="L223" i="1"/>
  <c r="M223" i="1"/>
  <c r="N223" i="1"/>
  <c r="O223" i="1"/>
  <c r="P223" i="1"/>
  <c r="Q223" i="1"/>
  <c r="R223" i="1"/>
  <c r="S223" i="1"/>
  <c r="T223" i="1"/>
  <c r="U223" i="1"/>
  <c r="L224" i="1"/>
  <c r="M224" i="1"/>
  <c r="N224" i="1"/>
  <c r="O224" i="1"/>
  <c r="P224" i="1"/>
  <c r="Q224" i="1"/>
  <c r="R224" i="1"/>
  <c r="S224" i="1"/>
  <c r="T224" i="1"/>
  <c r="U224" i="1"/>
  <c r="L225" i="1"/>
  <c r="M225" i="1"/>
  <c r="N225" i="1"/>
  <c r="O225" i="1"/>
  <c r="P225" i="1"/>
  <c r="Q225" i="1"/>
  <c r="R225" i="1"/>
  <c r="S225" i="1"/>
  <c r="T225" i="1"/>
  <c r="U225" i="1"/>
  <c r="L226" i="1"/>
  <c r="M226" i="1"/>
  <c r="N226" i="1"/>
  <c r="O226" i="1"/>
  <c r="P226" i="1"/>
  <c r="Q226" i="1"/>
  <c r="R226" i="1"/>
  <c r="S226" i="1"/>
  <c r="T226" i="1"/>
  <c r="U226" i="1"/>
  <c r="L227" i="1"/>
  <c r="M227" i="1"/>
  <c r="N227" i="1"/>
  <c r="O227" i="1"/>
  <c r="P227" i="1"/>
  <c r="Q227" i="1"/>
  <c r="R227" i="1"/>
  <c r="S227" i="1"/>
  <c r="T227" i="1"/>
  <c r="U227" i="1"/>
  <c r="L228" i="1"/>
  <c r="M228" i="1"/>
  <c r="N228" i="1"/>
  <c r="O228" i="1"/>
  <c r="P228" i="1"/>
  <c r="Q228" i="1"/>
  <c r="R228" i="1"/>
  <c r="S228" i="1"/>
  <c r="T228" i="1"/>
  <c r="U228" i="1"/>
  <c r="L229" i="1"/>
  <c r="M229" i="1"/>
  <c r="N229" i="1"/>
  <c r="O229" i="1"/>
  <c r="P229" i="1"/>
  <c r="Q229" i="1"/>
  <c r="R229" i="1"/>
  <c r="S229" i="1"/>
  <c r="T229" i="1"/>
  <c r="U229" i="1"/>
  <c r="L230" i="1"/>
  <c r="M230" i="1"/>
  <c r="N230" i="1"/>
  <c r="O230" i="1"/>
  <c r="P230" i="1"/>
  <c r="Q230" i="1"/>
  <c r="R230" i="1"/>
  <c r="S230" i="1"/>
  <c r="T230" i="1"/>
  <c r="U230" i="1"/>
  <c r="L231" i="1"/>
  <c r="M231" i="1"/>
  <c r="N231" i="1"/>
  <c r="O231" i="1"/>
  <c r="P231" i="1"/>
  <c r="Q231" i="1"/>
  <c r="R231" i="1"/>
  <c r="S231" i="1"/>
  <c r="T231" i="1"/>
  <c r="U231" i="1"/>
  <c r="L232" i="1"/>
  <c r="M232" i="1"/>
  <c r="N232" i="1"/>
  <c r="O232" i="1"/>
  <c r="P232" i="1"/>
  <c r="Q232" i="1"/>
  <c r="R232" i="1"/>
  <c r="S232" i="1"/>
  <c r="T232" i="1"/>
  <c r="U232" i="1"/>
  <c r="L233" i="1"/>
  <c r="M233" i="1"/>
  <c r="N233" i="1"/>
  <c r="O233" i="1"/>
  <c r="P233" i="1"/>
  <c r="Q233" i="1"/>
  <c r="R233" i="1"/>
  <c r="S233" i="1"/>
  <c r="T233" i="1"/>
  <c r="U233" i="1"/>
  <c r="L234" i="1"/>
  <c r="M234" i="1"/>
  <c r="N234" i="1"/>
  <c r="O234" i="1"/>
  <c r="P234" i="1"/>
  <c r="Q234" i="1"/>
  <c r="R234" i="1"/>
  <c r="S234" i="1"/>
  <c r="T234" i="1"/>
  <c r="U234" i="1"/>
  <c r="L235" i="1"/>
  <c r="M235" i="1"/>
  <c r="N235" i="1"/>
  <c r="O235" i="1"/>
  <c r="P235" i="1"/>
  <c r="Q235" i="1"/>
  <c r="R235" i="1"/>
  <c r="S235" i="1"/>
  <c r="T235" i="1"/>
  <c r="U235" i="1"/>
  <c r="L236" i="1"/>
  <c r="M236" i="1"/>
  <c r="N236" i="1"/>
  <c r="O236" i="1"/>
  <c r="P236" i="1"/>
  <c r="Q236" i="1"/>
  <c r="R236" i="1"/>
  <c r="S236" i="1"/>
  <c r="T236" i="1"/>
  <c r="U236" i="1"/>
  <c r="L237" i="1"/>
  <c r="M237" i="1"/>
  <c r="N237" i="1"/>
  <c r="O237" i="1"/>
  <c r="P237" i="1"/>
  <c r="Q237" i="1"/>
  <c r="R237" i="1"/>
  <c r="S237" i="1"/>
  <c r="T237" i="1"/>
  <c r="U237" i="1"/>
  <c r="L238" i="1"/>
  <c r="M238" i="1"/>
  <c r="N238" i="1"/>
  <c r="O238" i="1"/>
  <c r="P238" i="1"/>
  <c r="Q238" i="1"/>
  <c r="R238" i="1"/>
  <c r="S238" i="1"/>
  <c r="T238" i="1"/>
  <c r="U238" i="1"/>
  <c r="L239" i="1"/>
  <c r="M239" i="1"/>
  <c r="N239" i="1"/>
  <c r="O239" i="1"/>
  <c r="P239" i="1"/>
  <c r="Q239" i="1"/>
  <c r="R239" i="1"/>
  <c r="S239" i="1"/>
  <c r="T239" i="1"/>
  <c r="U239" i="1"/>
  <c r="L240" i="1"/>
  <c r="M240" i="1"/>
  <c r="N240" i="1"/>
  <c r="O240" i="1"/>
  <c r="P240" i="1"/>
  <c r="Q240" i="1"/>
  <c r="R240" i="1"/>
  <c r="S240" i="1"/>
  <c r="T240" i="1"/>
  <c r="U240" i="1"/>
  <c r="L241" i="1"/>
  <c r="M241" i="1"/>
  <c r="N241" i="1"/>
  <c r="O241" i="1"/>
  <c r="P241" i="1"/>
  <c r="Q241" i="1"/>
  <c r="R241" i="1"/>
  <c r="S241" i="1"/>
  <c r="T241" i="1"/>
  <c r="U241" i="1"/>
  <c r="L242" i="1"/>
  <c r="M242" i="1"/>
  <c r="N242" i="1"/>
  <c r="O242" i="1"/>
  <c r="P242" i="1"/>
  <c r="Q242" i="1"/>
  <c r="R242" i="1"/>
  <c r="S242" i="1"/>
  <c r="T242" i="1"/>
  <c r="U242" i="1"/>
  <c r="L243" i="1"/>
  <c r="M243" i="1"/>
  <c r="N243" i="1"/>
  <c r="O243" i="1"/>
  <c r="P243" i="1"/>
  <c r="Q243" i="1"/>
  <c r="R243" i="1"/>
  <c r="S243" i="1"/>
  <c r="T243" i="1"/>
  <c r="U243" i="1"/>
  <c r="L244" i="1"/>
  <c r="M244" i="1"/>
  <c r="N244" i="1"/>
  <c r="O244" i="1"/>
  <c r="P244" i="1"/>
  <c r="Q244" i="1"/>
  <c r="R244" i="1"/>
  <c r="S244" i="1"/>
  <c r="T244" i="1"/>
  <c r="U244" i="1"/>
  <c r="L245" i="1"/>
  <c r="M245" i="1"/>
  <c r="N245" i="1"/>
  <c r="O245" i="1"/>
  <c r="P245" i="1"/>
  <c r="Q245" i="1"/>
  <c r="R245" i="1"/>
  <c r="S245" i="1"/>
  <c r="T245" i="1"/>
  <c r="U245" i="1"/>
  <c r="L246" i="1"/>
  <c r="M246" i="1"/>
  <c r="N246" i="1"/>
  <c r="O246" i="1"/>
  <c r="P246" i="1"/>
  <c r="Q246" i="1"/>
  <c r="R246" i="1"/>
  <c r="S246" i="1"/>
  <c r="T246" i="1"/>
  <c r="U246" i="1"/>
  <c r="L247" i="1"/>
  <c r="M247" i="1"/>
  <c r="N247" i="1"/>
  <c r="O247" i="1"/>
  <c r="P247" i="1"/>
  <c r="Q247" i="1"/>
  <c r="R247" i="1"/>
  <c r="S247" i="1"/>
  <c r="T247" i="1"/>
  <c r="U247" i="1"/>
  <c r="L248" i="1"/>
  <c r="M248" i="1"/>
  <c r="N248" i="1"/>
  <c r="O248" i="1"/>
  <c r="P248" i="1"/>
  <c r="Q248" i="1"/>
  <c r="R248" i="1"/>
  <c r="S248" i="1"/>
  <c r="T248" i="1"/>
  <c r="U248" i="1"/>
  <c r="L249" i="1"/>
  <c r="M249" i="1"/>
  <c r="N249" i="1"/>
  <c r="O249" i="1"/>
  <c r="P249" i="1"/>
  <c r="Q249" i="1"/>
  <c r="R249" i="1"/>
  <c r="S249" i="1"/>
  <c r="T249" i="1"/>
  <c r="U249" i="1"/>
  <c r="L250" i="1"/>
  <c r="M250" i="1"/>
  <c r="N250" i="1"/>
  <c r="O250" i="1"/>
  <c r="P250" i="1"/>
  <c r="Q250" i="1"/>
  <c r="R250" i="1"/>
  <c r="S250" i="1"/>
  <c r="T250" i="1"/>
  <c r="U250" i="1"/>
  <c r="L251" i="1"/>
  <c r="M251" i="1"/>
  <c r="N251" i="1"/>
  <c r="O251" i="1"/>
  <c r="P251" i="1"/>
  <c r="Q251" i="1"/>
  <c r="R251" i="1"/>
  <c r="S251" i="1"/>
  <c r="T251" i="1"/>
  <c r="U251" i="1"/>
  <c r="L252" i="1"/>
  <c r="M252" i="1"/>
  <c r="N252" i="1"/>
  <c r="O252" i="1"/>
  <c r="P252" i="1"/>
  <c r="Q252" i="1"/>
  <c r="R252" i="1"/>
  <c r="S252" i="1"/>
  <c r="T252" i="1"/>
  <c r="U252" i="1"/>
  <c r="L253" i="1"/>
  <c r="M253" i="1"/>
  <c r="N253" i="1"/>
  <c r="O253" i="1"/>
  <c r="P253" i="1"/>
  <c r="Q253" i="1"/>
  <c r="R253" i="1"/>
  <c r="S253" i="1"/>
  <c r="T253" i="1"/>
  <c r="U253" i="1"/>
  <c r="L254" i="1"/>
  <c r="M254" i="1"/>
  <c r="N254" i="1"/>
  <c r="O254" i="1"/>
  <c r="P254" i="1"/>
  <c r="Q254" i="1"/>
  <c r="R254" i="1"/>
  <c r="S254" i="1"/>
  <c r="T254" i="1"/>
  <c r="U254" i="1"/>
  <c r="L255" i="1"/>
  <c r="M255" i="1"/>
  <c r="N255" i="1"/>
  <c r="O255" i="1"/>
  <c r="P255" i="1"/>
  <c r="Q255" i="1"/>
  <c r="R255" i="1"/>
  <c r="S255" i="1"/>
  <c r="T255" i="1"/>
  <c r="U255" i="1"/>
  <c r="L256" i="1"/>
  <c r="M256" i="1"/>
  <c r="N256" i="1"/>
  <c r="O256" i="1"/>
  <c r="P256" i="1"/>
  <c r="Q256" i="1"/>
  <c r="R256" i="1"/>
  <c r="S256" i="1"/>
  <c r="T256" i="1"/>
  <c r="U256" i="1"/>
  <c r="L257" i="1"/>
  <c r="M257" i="1"/>
  <c r="N257" i="1"/>
  <c r="O257" i="1"/>
  <c r="P257" i="1"/>
  <c r="Q257" i="1"/>
  <c r="R257" i="1"/>
  <c r="S257" i="1"/>
  <c r="T257" i="1"/>
  <c r="U257" i="1"/>
  <c r="L258" i="1"/>
  <c r="M258" i="1"/>
  <c r="N258" i="1"/>
  <c r="O258" i="1"/>
  <c r="P258" i="1"/>
  <c r="Q258" i="1"/>
  <c r="R258" i="1"/>
  <c r="S258" i="1"/>
  <c r="T258" i="1"/>
  <c r="U258" i="1"/>
  <c r="L259" i="1"/>
  <c r="M259" i="1"/>
  <c r="N259" i="1"/>
  <c r="O259" i="1"/>
  <c r="P259" i="1"/>
  <c r="Q259" i="1"/>
  <c r="R259" i="1"/>
  <c r="S259" i="1"/>
  <c r="T259" i="1"/>
  <c r="U259" i="1"/>
  <c r="L260" i="1"/>
  <c r="M260" i="1"/>
  <c r="N260" i="1"/>
  <c r="O260" i="1"/>
  <c r="P260" i="1"/>
  <c r="Q260" i="1"/>
  <c r="R260" i="1"/>
  <c r="S260" i="1"/>
  <c r="T260" i="1"/>
  <c r="U260" i="1"/>
  <c r="L261" i="1"/>
  <c r="M261" i="1"/>
  <c r="N261" i="1"/>
  <c r="O261" i="1"/>
  <c r="P261" i="1"/>
  <c r="Q261" i="1"/>
  <c r="R261" i="1"/>
  <c r="S261" i="1"/>
  <c r="T261" i="1"/>
  <c r="U261" i="1"/>
  <c r="L262" i="1"/>
  <c r="M262" i="1"/>
  <c r="N262" i="1"/>
  <c r="O262" i="1"/>
  <c r="P262" i="1"/>
  <c r="Q262" i="1"/>
  <c r="R262" i="1"/>
  <c r="S262" i="1"/>
  <c r="T262" i="1"/>
  <c r="U262" i="1"/>
  <c r="L263" i="1"/>
  <c r="M263" i="1"/>
  <c r="N263" i="1"/>
  <c r="O263" i="1"/>
  <c r="P263" i="1"/>
  <c r="Q263" i="1"/>
  <c r="R263" i="1"/>
  <c r="S263" i="1"/>
  <c r="T263" i="1"/>
  <c r="U263" i="1"/>
  <c r="L264" i="1"/>
  <c r="M264" i="1"/>
  <c r="N264" i="1"/>
  <c r="O264" i="1"/>
  <c r="P264" i="1"/>
  <c r="Q264" i="1"/>
  <c r="R264" i="1"/>
  <c r="S264" i="1"/>
  <c r="T264" i="1"/>
  <c r="U264" i="1"/>
  <c r="L265" i="1"/>
  <c r="M265" i="1"/>
  <c r="N265" i="1"/>
  <c r="O265" i="1"/>
  <c r="P265" i="1"/>
  <c r="Q265" i="1"/>
  <c r="R265" i="1"/>
  <c r="S265" i="1"/>
  <c r="T265" i="1"/>
  <c r="U265" i="1"/>
  <c r="L266" i="1"/>
  <c r="M266" i="1"/>
  <c r="N266" i="1"/>
  <c r="O266" i="1"/>
  <c r="P266" i="1"/>
  <c r="Q266" i="1"/>
  <c r="R266" i="1"/>
  <c r="S266" i="1"/>
  <c r="T266" i="1"/>
  <c r="U266" i="1"/>
  <c r="L267" i="1"/>
  <c r="M267" i="1"/>
  <c r="N267" i="1"/>
  <c r="O267" i="1"/>
  <c r="P267" i="1"/>
  <c r="Q267" i="1"/>
  <c r="R267" i="1"/>
  <c r="S267" i="1"/>
  <c r="T267" i="1"/>
  <c r="U267" i="1"/>
  <c r="L268" i="1"/>
  <c r="M268" i="1"/>
  <c r="N268" i="1"/>
  <c r="O268" i="1"/>
  <c r="P268" i="1"/>
  <c r="Q268" i="1"/>
  <c r="R268" i="1"/>
  <c r="S268" i="1"/>
  <c r="T268" i="1"/>
  <c r="U268" i="1"/>
  <c r="L269" i="1"/>
  <c r="M269" i="1"/>
  <c r="N269" i="1"/>
  <c r="O269" i="1"/>
  <c r="P269" i="1"/>
  <c r="Q269" i="1"/>
  <c r="R269" i="1"/>
  <c r="S269" i="1"/>
  <c r="T269" i="1"/>
  <c r="U269" i="1"/>
  <c r="L270" i="1"/>
  <c r="M270" i="1"/>
  <c r="N270" i="1"/>
  <c r="O270" i="1"/>
  <c r="P270" i="1"/>
  <c r="Q270" i="1"/>
  <c r="R270" i="1"/>
  <c r="S270" i="1"/>
  <c r="T270" i="1"/>
  <c r="U270" i="1"/>
  <c r="L271" i="1"/>
  <c r="M271" i="1"/>
  <c r="N271" i="1"/>
  <c r="O271" i="1"/>
  <c r="P271" i="1"/>
  <c r="Q271" i="1"/>
  <c r="R271" i="1"/>
  <c r="S271" i="1"/>
  <c r="T271" i="1"/>
  <c r="U271" i="1"/>
  <c r="L272" i="1"/>
  <c r="M272" i="1"/>
  <c r="N272" i="1"/>
  <c r="O272" i="1"/>
  <c r="P272" i="1"/>
  <c r="Q272" i="1"/>
  <c r="R272" i="1"/>
  <c r="S272" i="1"/>
  <c r="T272" i="1"/>
  <c r="U272" i="1"/>
  <c r="L273" i="1"/>
  <c r="M273" i="1"/>
  <c r="N273" i="1"/>
  <c r="O273" i="1"/>
  <c r="P273" i="1"/>
  <c r="Q273" i="1"/>
  <c r="R273" i="1"/>
  <c r="S273" i="1"/>
  <c r="T273" i="1"/>
  <c r="U273" i="1"/>
  <c r="L274" i="1"/>
  <c r="M274" i="1"/>
  <c r="N274" i="1"/>
  <c r="O274" i="1"/>
  <c r="P274" i="1"/>
  <c r="Q274" i="1"/>
  <c r="R274" i="1"/>
  <c r="S274" i="1"/>
  <c r="T274" i="1"/>
  <c r="U274" i="1"/>
  <c r="L275" i="1"/>
  <c r="M275" i="1"/>
  <c r="N275" i="1"/>
  <c r="O275" i="1"/>
  <c r="P275" i="1"/>
  <c r="Q275" i="1"/>
  <c r="R275" i="1"/>
  <c r="S275" i="1"/>
  <c r="T275" i="1"/>
  <c r="U275" i="1"/>
  <c r="L276" i="1"/>
  <c r="M276" i="1"/>
  <c r="N276" i="1"/>
  <c r="O276" i="1"/>
  <c r="P276" i="1"/>
  <c r="Q276" i="1"/>
  <c r="R276" i="1"/>
  <c r="S276" i="1"/>
  <c r="T276" i="1"/>
  <c r="U276" i="1"/>
  <c r="L277" i="1"/>
  <c r="M277" i="1"/>
  <c r="N277" i="1"/>
  <c r="O277" i="1"/>
  <c r="P277" i="1"/>
  <c r="Q277" i="1"/>
  <c r="R277" i="1"/>
  <c r="S277" i="1"/>
  <c r="T277" i="1"/>
  <c r="U277" i="1"/>
  <c r="L278" i="1"/>
  <c r="M278" i="1"/>
  <c r="N278" i="1"/>
  <c r="O278" i="1"/>
  <c r="P278" i="1"/>
  <c r="Q278" i="1"/>
  <c r="R278" i="1"/>
  <c r="S278" i="1"/>
  <c r="T278" i="1"/>
  <c r="U278" i="1"/>
  <c r="L279" i="1"/>
  <c r="M279" i="1"/>
  <c r="N279" i="1"/>
  <c r="O279" i="1"/>
  <c r="P279" i="1"/>
  <c r="Q279" i="1"/>
  <c r="R279" i="1"/>
  <c r="S279" i="1"/>
  <c r="T279" i="1"/>
  <c r="U279" i="1"/>
  <c r="L280" i="1"/>
  <c r="M280" i="1"/>
  <c r="N280" i="1"/>
  <c r="O280" i="1"/>
  <c r="P280" i="1"/>
  <c r="Q280" i="1"/>
  <c r="R280" i="1"/>
  <c r="S280" i="1"/>
  <c r="T280" i="1"/>
  <c r="U280" i="1"/>
  <c r="L281" i="1"/>
  <c r="M281" i="1"/>
  <c r="N281" i="1"/>
  <c r="O281" i="1"/>
  <c r="P281" i="1"/>
  <c r="Q281" i="1"/>
  <c r="R281" i="1"/>
  <c r="S281" i="1"/>
  <c r="T281" i="1"/>
  <c r="U281" i="1"/>
  <c r="L282" i="1"/>
  <c r="M282" i="1"/>
  <c r="N282" i="1"/>
  <c r="O282" i="1"/>
  <c r="P282" i="1"/>
  <c r="Q282" i="1"/>
  <c r="R282" i="1"/>
  <c r="S282" i="1"/>
  <c r="T282" i="1"/>
  <c r="U282" i="1"/>
  <c r="L283" i="1"/>
  <c r="M283" i="1"/>
  <c r="N283" i="1"/>
  <c r="O283" i="1"/>
  <c r="P283" i="1"/>
  <c r="Q283" i="1"/>
  <c r="R283" i="1"/>
  <c r="S283" i="1"/>
  <c r="T283" i="1"/>
  <c r="U283" i="1"/>
  <c r="L284" i="1"/>
  <c r="M284" i="1"/>
  <c r="N284" i="1"/>
  <c r="O284" i="1"/>
  <c r="P284" i="1"/>
  <c r="Q284" i="1"/>
  <c r="R284" i="1"/>
  <c r="S284" i="1"/>
  <c r="T284" i="1"/>
  <c r="U284" i="1"/>
  <c r="L285" i="1"/>
  <c r="M285" i="1"/>
  <c r="N285" i="1"/>
  <c r="O285" i="1"/>
  <c r="P285" i="1"/>
  <c r="Q285" i="1"/>
  <c r="R285" i="1"/>
  <c r="S285" i="1"/>
  <c r="T285" i="1"/>
  <c r="U285" i="1"/>
  <c r="L286" i="1"/>
  <c r="M286" i="1"/>
  <c r="N286" i="1"/>
  <c r="O286" i="1"/>
  <c r="P286" i="1"/>
  <c r="Q286" i="1"/>
  <c r="R286" i="1"/>
  <c r="S286" i="1"/>
  <c r="T286" i="1"/>
  <c r="U286" i="1"/>
  <c r="L287" i="1"/>
  <c r="M287" i="1"/>
  <c r="N287" i="1"/>
  <c r="O287" i="1"/>
  <c r="P287" i="1"/>
  <c r="Q287" i="1"/>
  <c r="R287" i="1"/>
  <c r="S287" i="1"/>
  <c r="T287" i="1"/>
  <c r="U287" i="1"/>
  <c r="L288" i="1"/>
  <c r="M288" i="1"/>
  <c r="N288" i="1"/>
  <c r="O288" i="1"/>
  <c r="P288" i="1"/>
  <c r="Q288" i="1"/>
  <c r="R288" i="1"/>
  <c r="S288" i="1"/>
  <c r="T288" i="1"/>
  <c r="U288" i="1"/>
  <c r="L289" i="1"/>
  <c r="M289" i="1"/>
  <c r="N289" i="1"/>
  <c r="O289" i="1"/>
  <c r="P289" i="1"/>
  <c r="Q289" i="1"/>
  <c r="R289" i="1"/>
  <c r="S289" i="1"/>
  <c r="T289" i="1"/>
  <c r="U289" i="1"/>
  <c r="L290" i="1"/>
  <c r="M290" i="1"/>
  <c r="N290" i="1"/>
  <c r="O290" i="1"/>
  <c r="P290" i="1"/>
  <c r="Q290" i="1"/>
  <c r="R290" i="1"/>
  <c r="S290" i="1"/>
  <c r="T290" i="1"/>
  <c r="U290" i="1"/>
  <c r="L291" i="1"/>
  <c r="M291" i="1"/>
  <c r="N291" i="1"/>
  <c r="O291" i="1"/>
  <c r="P291" i="1"/>
  <c r="Q291" i="1"/>
  <c r="R291" i="1"/>
  <c r="S291" i="1"/>
  <c r="T291" i="1"/>
  <c r="U291" i="1"/>
  <c r="L292" i="1"/>
  <c r="M292" i="1"/>
  <c r="N292" i="1"/>
  <c r="O292" i="1"/>
  <c r="P292" i="1"/>
  <c r="Q292" i="1"/>
  <c r="R292" i="1"/>
  <c r="S292" i="1"/>
  <c r="T292" i="1"/>
  <c r="U292" i="1"/>
  <c r="L293" i="1"/>
  <c r="M293" i="1"/>
  <c r="N293" i="1"/>
  <c r="O293" i="1"/>
  <c r="P293" i="1"/>
  <c r="Q293" i="1"/>
  <c r="R293" i="1"/>
  <c r="S293" i="1"/>
  <c r="T293" i="1"/>
  <c r="U293" i="1"/>
  <c r="L294" i="1"/>
  <c r="M294" i="1"/>
  <c r="N294" i="1"/>
  <c r="O294" i="1"/>
  <c r="P294" i="1"/>
  <c r="Q294" i="1"/>
  <c r="R294" i="1"/>
  <c r="S294" i="1"/>
  <c r="T294" i="1"/>
  <c r="U294" i="1"/>
  <c r="L295" i="1"/>
  <c r="M295" i="1"/>
  <c r="N295" i="1"/>
  <c r="O295" i="1"/>
  <c r="P295" i="1"/>
  <c r="Q295" i="1"/>
  <c r="R295" i="1"/>
  <c r="S295" i="1"/>
  <c r="T295" i="1"/>
  <c r="U295" i="1"/>
  <c r="L296" i="1"/>
  <c r="M296" i="1"/>
  <c r="N296" i="1"/>
  <c r="O296" i="1"/>
  <c r="P296" i="1"/>
  <c r="Q296" i="1"/>
  <c r="R296" i="1"/>
  <c r="S296" i="1"/>
  <c r="T296" i="1"/>
  <c r="U296" i="1"/>
  <c r="L297" i="1"/>
  <c r="M297" i="1"/>
  <c r="N297" i="1"/>
  <c r="O297" i="1"/>
  <c r="P297" i="1"/>
  <c r="Q297" i="1"/>
  <c r="R297" i="1"/>
  <c r="S297" i="1"/>
  <c r="T297" i="1"/>
  <c r="U297" i="1"/>
  <c r="L298" i="1"/>
  <c r="M298" i="1"/>
  <c r="N298" i="1"/>
  <c r="O298" i="1"/>
  <c r="P298" i="1"/>
  <c r="Q298" i="1"/>
  <c r="R298" i="1"/>
  <c r="S298" i="1"/>
  <c r="T298" i="1"/>
  <c r="U298" i="1"/>
  <c r="L299" i="1"/>
  <c r="M299" i="1"/>
  <c r="N299" i="1"/>
  <c r="O299" i="1"/>
  <c r="P299" i="1"/>
  <c r="Q299" i="1"/>
  <c r="R299" i="1"/>
  <c r="S299" i="1"/>
  <c r="T299" i="1"/>
  <c r="U299" i="1"/>
  <c r="L300" i="1"/>
  <c r="M300" i="1"/>
  <c r="N300" i="1"/>
  <c r="O300" i="1"/>
  <c r="P300" i="1"/>
  <c r="Q300" i="1"/>
  <c r="R300" i="1"/>
  <c r="S300" i="1"/>
  <c r="T300" i="1"/>
  <c r="U300" i="1"/>
  <c r="L301" i="1"/>
  <c r="M301" i="1"/>
  <c r="N301" i="1"/>
  <c r="O301" i="1"/>
  <c r="P301" i="1"/>
  <c r="Q301" i="1"/>
  <c r="R301" i="1"/>
  <c r="S301" i="1"/>
  <c r="T301" i="1"/>
  <c r="U301" i="1"/>
  <c r="L302" i="1"/>
  <c r="M302" i="1"/>
  <c r="N302" i="1"/>
  <c r="O302" i="1"/>
  <c r="P302" i="1"/>
  <c r="Q302" i="1"/>
  <c r="R302" i="1"/>
  <c r="S302" i="1"/>
  <c r="T302" i="1"/>
  <c r="U302" i="1"/>
  <c r="L303" i="1"/>
  <c r="M303" i="1"/>
  <c r="N303" i="1"/>
  <c r="O303" i="1"/>
  <c r="P303" i="1"/>
  <c r="Q303" i="1"/>
  <c r="R303" i="1"/>
  <c r="S303" i="1"/>
  <c r="T303" i="1"/>
  <c r="U303" i="1"/>
  <c r="L304" i="1"/>
  <c r="M304" i="1"/>
  <c r="N304" i="1"/>
  <c r="O304" i="1"/>
  <c r="P304" i="1"/>
  <c r="Q304" i="1"/>
  <c r="R304" i="1"/>
  <c r="S304" i="1"/>
  <c r="T304" i="1"/>
  <c r="U304" i="1"/>
  <c r="L305" i="1"/>
  <c r="M305" i="1"/>
  <c r="N305" i="1"/>
  <c r="O305" i="1"/>
  <c r="P305" i="1"/>
  <c r="Q305" i="1"/>
  <c r="R305" i="1"/>
  <c r="S305" i="1"/>
  <c r="T305" i="1"/>
  <c r="U305" i="1"/>
  <c r="L306" i="1"/>
  <c r="M306" i="1"/>
  <c r="N306" i="1"/>
  <c r="O306" i="1"/>
  <c r="P306" i="1"/>
  <c r="Q306" i="1"/>
  <c r="R306" i="1"/>
  <c r="S306" i="1"/>
  <c r="T306" i="1"/>
  <c r="U306" i="1"/>
  <c r="L307" i="1"/>
  <c r="M307" i="1"/>
  <c r="N307" i="1"/>
  <c r="O307" i="1"/>
  <c r="P307" i="1"/>
  <c r="Q307" i="1"/>
  <c r="R307" i="1"/>
  <c r="S307" i="1"/>
  <c r="T307" i="1"/>
  <c r="U307" i="1"/>
  <c r="L308" i="1"/>
  <c r="M308" i="1"/>
  <c r="N308" i="1"/>
  <c r="O308" i="1"/>
  <c r="P308" i="1"/>
  <c r="Q308" i="1"/>
  <c r="R308" i="1"/>
  <c r="S308" i="1"/>
  <c r="T308" i="1"/>
  <c r="U308" i="1"/>
  <c r="L309" i="1"/>
  <c r="M309" i="1"/>
  <c r="N309" i="1"/>
  <c r="O309" i="1"/>
  <c r="P309" i="1"/>
  <c r="Q309" i="1"/>
  <c r="R309" i="1"/>
  <c r="S309" i="1"/>
  <c r="T309" i="1"/>
  <c r="U309" i="1"/>
  <c r="L310" i="1"/>
  <c r="M310" i="1"/>
  <c r="N310" i="1"/>
  <c r="O310" i="1"/>
  <c r="P310" i="1"/>
  <c r="Q310" i="1"/>
  <c r="R310" i="1"/>
  <c r="S310" i="1"/>
  <c r="T310" i="1"/>
  <c r="U310" i="1"/>
  <c r="L311" i="1"/>
  <c r="M311" i="1"/>
  <c r="N311" i="1"/>
  <c r="O311" i="1"/>
  <c r="P311" i="1"/>
  <c r="Q311" i="1"/>
  <c r="R311" i="1"/>
  <c r="S311" i="1"/>
  <c r="T311" i="1"/>
  <c r="U311" i="1"/>
  <c r="L312" i="1"/>
  <c r="M312" i="1"/>
  <c r="N312" i="1"/>
  <c r="O312" i="1"/>
  <c r="P312" i="1"/>
  <c r="Q312" i="1"/>
  <c r="R312" i="1"/>
  <c r="S312" i="1"/>
  <c r="T312" i="1"/>
  <c r="U312" i="1"/>
  <c r="L313" i="1"/>
  <c r="M313" i="1"/>
  <c r="N313" i="1"/>
  <c r="O313" i="1"/>
  <c r="P313" i="1"/>
  <c r="Q313" i="1"/>
  <c r="R313" i="1"/>
  <c r="S313" i="1"/>
  <c r="T313" i="1"/>
  <c r="U313" i="1"/>
  <c r="L314" i="1"/>
  <c r="M314" i="1"/>
  <c r="N314" i="1"/>
  <c r="O314" i="1"/>
  <c r="P314" i="1"/>
  <c r="Q314" i="1"/>
  <c r="R314" i="1"/>
  <c r="S314" i="1"/>
  <c r="T314" i="1"/>
  <c r="U314" i="1"/>
  <c r="L315" i="1"/>
  <c r="M315" i="1"/>
  <c r="N315" i="1"/>
  <c r="O315" i="1"/>
  <c r="P315" i="1"/>
  <c r="Q315" i="1"/>
  <c r="R315" i="1"/>
  <c r="S315" i="1"/>
  <c r="T315" i="1"/>
  <c r="U315" i="1"/>
  <c r="L316" i="1"/>
  <c r="M316" i="1"/>
  <c r="N316" i="1"/>
  <c r="O316" i="1"/>
  <c r="P316" i="1"/>
  <c r="Q316" i="1"/>
  <c r="R316" i="1"/>
  <c r="S316" i="1"/>
  <c r="T316" i="1"/>
  <c r="U316" i="1"/>
  <c r="L317" i="1"/>
  <c r="M317" i="1"/>
  <c r="N317" i="1"/>
  <c r="O317" i="1"/>
  <c r="P317" i="1"/>
  <c r="Q317" i="1"/>
  <c r="R317" i="1"/>
  <c r="S317" i="1"/>
  <c r="T317" i="1"/>
  <c r="U317" i="1"/>
  <c r="L318" i="1"/>
  <c r="M318" i="1"/>
  <c r="N318" i="1"/>
  <c r="O318" i="1"/>
  <c r="P318" i="1"/>
  <c r="Q318" i="1"/>
  <c r="R318" i="1"/>
  <c r="S318" i="1"/>
  <c r="T318" i="1"/>
  <c r="U318" i="1"/>
  <c r="L319" i="1"/>
  <c r="M319" i="1"/>
  <c r="N319" i="1"/>
  <c r="O319" i="1"/>
  <c r="P319" i="1"/>
  <c r="Q319" i="1"/>
  <c r="R319" i="1"/>
  <c r="S319" i="1"/>
  <c r="T319" i="1"/>
  <c r="U319" i="1"/>
  <c r="L320" i="1"/>
  <c r="M320" i="1"/>
  <c r="N320" i="1"/>
  <c r="O320" i="1"/>
  <c r="P320" i="1"/>
  <c r="Q320" i="1"/>
  <c r="R320" i="1"/>
  <c r="S320" i="1"/>
  <c r="T320" i="1"/>
  <c r="U320" i="1"/>
  <c r="L321" i="1"/>
  <c r="M321" i="1"/>
  <c r="N321" i="1"/>
  <c r="O321" i="1"/>
  <c r="P321" i="1"/>
  <c r="Q321" i="1"/>
  <c r="R321" i="1"/>
  <c r="S321" i="1"/>
  <c r="T321" i="1"/>
  <c r="U321" i="1"/>
  <c r="L322" i="1"/>
  <c r="M322" i="1"/>
  <c r="N322" i="1"/>
  <c r="O322" i="1"/>
  <c r="P322" i="1"/>
  <c r="Q322" i="1"/>
  <c r="R322" i="1"/>
  <c r="S322" i="1"/>
  <c r="T322" i="1"/>
  <c r="U322" i="1"/>
  <c r="L323" i="1"/>
  <c r="M323" i="1"/>
  <c r="N323" i="1"/>
  <c r="O323" i="1"/>
  <c r="P323" i="1"/>
  <c r="Q323" i="1"/>
  <c r="R323" i="1"/>
  <c r="S323" i="1"/>
  <c r="T323" i="1"/>
  <c r="U323" i="1"/>
  <c r="L324" i="1"/>
  <c r="M324" i="1"/>
  <c r="N324" i="1"/>
  <c r="O324" i="1"/>
  <c r="P324" i="1"/>
  <c r="Q324" i="1"/>
  <c r="R324" i="1"/>
  <c r="S324" i="1"/>
  <c r="T324" i="1"/>
  <c r="U324" i="1"/>
  <c r="L325" i="1"/>
  <c r="M325" i="1"/>
  <c r="N325" i="1"/>
  <c r="O325" i="1"/>
  <c r="P325" i="1"/>
  <c r="Q325" i="1"/>
  <c r="R325" i="1"/>
  <c r="S325" i="1"/>
  <c r="T325" i="1"/>
  <c r="U325" i="1"/>
  <c r="L326" i="1"/>
  <c r="M326" i="1"/>
  <c r="N326" i="1"/>
  <c r="O326" i="1"/>
  <c r="P326" i="1"/>
  <c r="Q326" i="1"/>
  <c r="R326" i="1"/>
  <c r="S326" i="1"/>
  <c r="T326" i="1"/>
  <c r="U326" i="1"/>
  <c r="L327" i="1"/>
  <c r="M327" i="1"/>
  <c r="N327" i="1"/>
  <c r="O327" i="1"/>
  <c r="P327" i="1"/>
  <c r="Q327" i="1"/>
  <c r="R327" i="1"/>
  <c r="S327" i="1"/>
  <c r="T327" i="1"/>
  <c r="U327" i="1"/>
  <c r="L328" i="1"/>
  <c r="M328" i="1"/>
  <c r="N328" i="1"/>
  <c r="O328" i="1"/>
  <c r="P328" i="1"/>
  <c r="Q328" i="1"/>
  <c r="R328" i="1"/>
  <c r="S328" i="1"/>
  <c r="T328" i="1"/>
  <c r="U328" i="1"/>
  <c r="L329" i="1"/>
  <c r="M329" i="1"/>
  <c r="N329" i="1"/>
  <c r="O329" i="1"/>
  <c r="P329" i="1"/>
  <c r="Q329" i="1"/>
  <c r="R329" i="1"/>
  <c r="S329" i="1"/>
  <c r="T329" i="1"/>
  <c r="U329" i="1"/>
  <c r="L330" i="1"/>
  <c r="M330" i="1"/>
  <c r="N330" i="1"/>
  <c r="O330" i="1"/>
  <c r="P330" i="1"/>
  <c r="Q330" i="1"/>
  <c r="R330" i="1"/>
  <c r="S330" i="1"/>
  <c r="T330" i="1"/>
  <c r="U330" i="1"/>
  <c r="L331" i="1"/>
  <c r="M331" i="1"/>
  <c r="N331" i="1"/>
  <c r="O331" i="1"/>
  <c r="P331" i="1"/>
  <c r="Q331" i="1"/>
  <c r="R331" i="1"/>
  <c r="S331" i="1"/>
  <c r="T331" i="1"/>
  <c r="U331" i="1"/>
  <c r="L332" i="1"/>
  <c r="M332" i="1"/>
  <c r="N332" i="1"/>
  <c r="O332" i="1"/>
  <c r="P332" i="1"/>
  <c r="Q332" i="1"/>
  <c r="R332" i="1"/>
  <c r="S332" i="1"/>
  <c r="T332" i="1"/>
  <c r="U332" i="1"/>
  <c r="L333" i="1"/>
  <c r="M333" i="1"/>
  <c r="N333" i="1"/>
  <c r="O333" i="1"/>
  <c r="P333" i="1"/>
  <c r="Q333" i="1"/>
  <c r="R333" i="1"/>
  <c r="S333" i="1"/>
  <c r="T333" i="1"/>
  <c r="U333" i="1"/>
  <c r="L334" i="1"/>
  <c r="M334" i="1"/>
  <c r="N334" i="1"/>
  <c r="O334" i="1"/>
  <c r="P334" i="1"/>
  <c r="Q334" i="1"/>
  <c r="R334" i="1"/>
  <c r="S334" i="1"/>
  <c r="T334" i="1"/>
  <c r="U334" i="1"/>
  <c r="L335" i="1"/>
  <c r="M335" i="1"/>
  <c r="N335" i="1"/>
  <c r="O335" i="1"/>
  <c r="P335" i="1"/>
  <c r="Q335" i="1"/>
  <c r="R335" i="1"/>
  <c r="S335" i="1"/>
  <c r="T335" i="1"/>
  <c r="U335" i="1"/>
  <c r="L336" i="1"/>
  <c r="M336" i="1"/>
  <c r="N336" i="1"/>
  <c r="O336" i="1"/>
  <c r="P336" i="1"/>
  <c r="Q336" i="1"/>
  <c r="R336" i="1"/>
  <c r="S336" i="1"/>
  <c r="T336" i="1"/>
  <c r="U336" i="1"/>
  <c r="L337" i="1"/>
  <c r="M337" i="1"/>
  <c r="N337" i="1"/>
  <c r="O337" i="1"/>
  <c r="P337" i="1"/>
  <c r="Q337" i="1"/>
  <c r="R337" i="1"/>
  <c r="S337" i="1"/>
  <c r="T337" i="1"/>
  <c r="U337" i="1"/>
  <c r="L338" i="1"/>
  <c r="M338" i="1"/>
  <c r="N338" i="1"/>
  <c r="O338" i="1"/>
  <c r="P338" i="1"/>
  <c r="Q338" i="1"/>
  <c r="R338" i="1"/>
  <c r="S338" i="1"/>
  <c r="T338" i="1"/>
  <c r="U338" i="1"/>
  <c r="L339" i="1"/>
  <c r="M339" i="1"/>
  <c r="N339" i="1"/>
  <c r="O339" i="1"/>
  <c r="P339" i="1"/>
  <c r="Q339" i="1"/>
  <c r="R339" i="1"/>
  <c r="S339" i="1"/>
  <c r="T339" i="1"/>
  <c r="U339" i="1"/>
  <c r="L340" i="1"/>
  <c r="M340" i="1"/>
  <c r="N340" i="1"/>
  <c r="O340" i="1"/>
  <c r="P340" i="1"/>
  <c r="Q340" i="1"/>
  <c r="R340" i="1"/>
  <c r="S340" i="1"/>
  <c r="T340" i="1"/>
  <c r="U340" i="1"/>
  <c r="L341" i="1"/>
  <c r="M341" i="1"/>
  <c r="N341" i="1"/>
  <c r="O341" i="1"/>
  <c r="P341" i="1"/>
  <c r="Q341" i="1"/>
  <c r="R341" i="1"/>
  <c r="S341" i="1"/>
  <c r="T341" i="1"/>
  <c r="U341" i="1"/>
  <c r="L342" i="1"/>
  <c r="M342" i="1"/>
  <c r="N342" i="1"/>
  <c r="O342" i="1"/>
  <c r="P342" i="1"/>
  <c r="Q342" i="1"/>
  <c r="R342" i="1"/>
  <c r="S342" i="1"/>
  <c r="T342" i="1"/>
  <c r="U342" i="1"/>
  <c r="L343" i="1"/>
  <c r="M343" i="1"/>
  <c r="N343" i="1"/>
  <c r="O343" i="1"/>
  <c r="P343" i="1"/>
  <c r="Q343" i="1"/>
  <c r="R343" i="1"/>
  <c r="S343" i="1"/>
  <c r="T343" i="1"/>
  <c r="U343" i="1"/>
  <c r="L344" i="1"/>
  <c r="M344" i="1"/>
  <c r="N344" i="1"/>
  <c r="O344" i="1"/>
  <c r="P344" i="1"/>
  <c r="Q344" i="1"/>
  <c r="R344" i="1"/>
  <c r="S344" i="1"/>
  <c r="T344" i="1"/>
  <c r="U344" i="1"/>
  <c r="L345" i="1"/>
  <c r="M345" i="1"/>
  <c r="N345" i="1"/>
  <c r="O345" i="1"/>
  <c r="P345" i="1"/>
  <c r="Q345" i="1"/>
  <c r="R345" i="1"/>
  <c r="S345" i="1"/>
  <c r="T345" i="1"/>
  <c r="U345" i="1"/>
  <c r="L346" i="1"/>
  <c r="M346" i="1"/>
  <c r="N346" i="1"/>
  <c r="O346" i="1"/>
  <c r="P346" i="1"/>
  <c r="Q346" i="1"/>
  <c r="R346" i="1"/>
  <c r="S346" i="1"/>
  <c r="T346" i="1"/>
  <c r="U346" i="1"/>
  <c r="L347" i="1"/>
  <c r="M347" i="1"/>
  <c r="N347" i="1"/>
  <c r="O347" i="1"/>
  <c r="P347" i="1"/>
  <c r="Q347" i="1"/>
  <c r="R347" i="1"/>
  <c r="S347" i="1"/>
  <c r="T347" i="1"/>
  <c r="U347" i="1"/>
  <c r="L348" i="1"/>
  <c r="M348" i="1"/>
  <c r="N348" i="1"/>
  <c r="O348" i="1"/>
  <c r="P348" i="1"/>
  <c r="Q348" i="1"/>
  <c r="R348" i="1"/>
  <c r="S348" i="1"/>
  <c r="T348" i="1"/>
  <c r="U348" i="1"/>
  <c r="L349" i="1"/>
  <c r="M349" i="1"/>
  <c r="N349" i="1"/>
  <c r="O349" i="1"/>
  <c r="P349" i="1"/>
  <c r="Q349" i="1"/>
  <c r="R349" i="1"/>
  <c r="S349" i="1"/>
  <c r="T349" i="1"/>
  <c r="U349" i="1"/>
  <c r="L350" i="1"/>
  <c r="M350" i="1"/>
  <c r="N350" i="1"/>
  <c r="O350" i="1"/>
  <c r="P350" i="1"/>
  <c r="Q350" i="1"/>
  <c r="R350" i="1"/>
  <c r="S350" i="1"/>
  <c r="T350" i="1"/>
  <c r="U350" i="1"/>
  <c r="L351" i="1"/>
  <c r="M351" i="1"/>
  <c r="N351" i="1"/>
  <c r="O351" i="1"/>
  <c r="P351" i="1"/>
  <c r="Q351" i="1"/>
  <c r="R351" i="1"/>
  <c r="S351" i="1"/>
  <c r="T351" i="1"/>
  <c r="U351" i="1"/>
  <c r="L352" i="1"/>
  <c r="M352" i="1"/>
  <c r="N352" i="1"/>
  <c r="O352" i="1"/>
  <c r="P352" i="1"/>
  <c r="Q352" i="1"/>
  <c r="R352" i="1"/>
  <c r="S352" i="1"/>
  <c r="T352" i="1"/>
  <c r="U352" i="1"/>
  <c r="L353" i="1"/>
  <c r="M353" i="1"/>
  <c r="N353" i="1"/>
  <c r="O353" i="1"/>
  <c r="P353" i="1"/>
  <c r="Q353" i="1"/>
  <c r="R353" i="1"/>
  <c r="S353" i="1"/>
  <c r="T353" i="1"/>
  <c r="U353" i="1"/>
  <c r="L354" i="1"/>
  <c r="M354" i="1"/>
  <c r="N354" i="1"/>
  <c r="O354" i="1"/>
  <c r="P354" i="1"/>
  <c r="Q354" i="1"/>
  <c r="R354" i="1"/>
  <c r="S354" i="1"/>
  <c r="T354" i="1"/>
  <c r="U354" i="1"/>
  <c r="L355" i="1"/>
  <c r="M355" i="1"/>
  <c r="N355" i="1"/>
  <c r="O355" i="1"/>
  <c r="P355" i="1"/>
  <c r="Q355" i="1"/>
  <c r="R355" i="1"/>
  <c r="S355" i="1"/>
  <c r="T355" i="1"/>
  <c r="U355" i="1"/>
  <c r="L356" i="1"/>
  <c r="M356" i="1"/>
  <c r="N356" i="1"/>
  <c r="O356" i="1"/>
  <c r="P356" i="1"/>
  <c r="Q356" i="1"/>
  <c r="R356" i="1"/>
  <c r="S356" i="1"/>
  <c r="T356" i="1"/>
  <c r="U356" i="1"/>
  <c r="L357" i="1"/>
  <c r="M357" i="1"/>
  <c r="N357" i="1"/>
  <c r="O357" i="1"/>
  <c r="P357" i="1"/>
  <c r="Q357" i="1"/>
  <c r="R357" i="1"/>
  <c r="S357" i="1"/>
  <c r="T357" i="1"/>
  <c r="U357" i="1"/>
  <c r="L358" i="1"/>
  <c r="M358" i="1"/>
  <c r="N358" i="1"/>
  <c r="O358" i="1"/>
  <c r="P358" i="1"/>
  <c r="Q358" i="1"/>
  <c r="R358" i="1"/>
  <c r="S358" i="1"/>
  <c r="T358" i="1"/>
  <c r="U358" i="1"/>
  <c r="L359" i="1"/>
  <c r="M359" i="1"/>
  <c r="N359" i="1"/>
  <c r="O359" i="1"/>
  <c r="P359" i="1"/>
  <c r="Q359" i="1"/>
  <c r="R359" i="1"/>
  <c r="S359" i="1"/>
  <c r="T359" i="1"/>
  <c r="U359" i="1"/>
  <c r="L360" i="1"/>
  <c r="M360" i="1"/>
  <c r="N360" i="1"/>
  <c r="O360" i="1"/>
  <c r="P360" i="1"/>
  <c r="Q360" i="1"/>
  <c r="R360" i="1"/>
  <c r="S360" i="1"/>
  <c r="T360" i="1"/>
  <c r="U360" i="1"/>
  <c r="L361" i="1"/>
  <c r="M361" i="1"/>
  <c r="N361" i="1"/>
  <c r="O361" i="1"/>
  <c r="P361" i="1"/>
  <c r="Q361" i="1"/>
  <c r="R361" i="1"/>
  <c r="S361" i="1"/>
  <c r="T361" i="1"/>
  <c r="U361" i="1"/>
  <c r="L362" i="1"/>
  <c r="M362" i="1"/>
  <c r="N362" i="1"/>
  <c r="O362" i="1"/>
  <c r="P362" i="1"/>
  <c r="Q362" i="1"/>
  <c r="R362" i="1"/>
  <c r="S362" i="1"/>
  <c r="T362" i="1"/>
  <c r="U362" i="1"/>
  <c r="L363" i="1"/>
  <c r="M363" i="1"/>
  <c r="N363" i="1"/>
  <c r="O363" i="1"/>
  <c r="P363" i="1"/>
  <c r="Q363" i="1"/>
  <c r="R363" i="1"/>
  <c r="S363" i="1"/>
  <c r="T363" i="1"/>
  <c r="U363" i="1"/>
  <c r="L364" i="1"/>
  <c r="M364" i="1"/>
  <c r="N364" i="1"/>
  <c r="O364" i="1"/>
  <c r="P364" i="1"/>
  <c r="Q364" i="1"/>
  <c r="R364" i="1"/>
  <c r="S364" i="1"/>
  <c r="T364" i="1"/>
  <c r="U364" i="1"/>
  <c r="L365" i="1"/>
  <c r="M365" i="1"/>
  <c r="N365" i="1"/>
  <c r="O365" i="1"/>
  <c r="P365" i="1"/>
  <c r="Q365" i="1"/>
  <c r="R365" i="1"/>
  <c r="S365" i="1"/>
  <c r="T365" i="1"/>
  <c r="U365" i="1"/>
  <c r="L366" i="1"/>
  <c r="M366" i="1"/>
  <c r="N366" i="1"/>
  <c r="O366" i="1"/>
  <c r="P366" i="1"/>
  <c r="Q366" i="1"/>
  <c r="R366" i="1"/>
  <c r="S366" i="1"/>
  <c r="T366" i="1"/>
  <c r="U366" i="1"/>
  <c r="L367" i="1"/>
  <c r="M367" i="1"/>
  <c r="N367" i="1"/>
  <c r="O367" i="1"/>
  <c r="P367" i="1"/>
  <c r="Q367" i="1"/>
  <c r="R367" i="1"/>
  <c r="S367" i="1"/>
  <c r="T367" i="1"/>
  <c r="U367" i="1"/>
  <c r="L368" i="1"/>
  <c r="M368" i="1"/>
  <c r="N368" i="1"/>
  <c r="O368" i="1"/>
  <c r="P368" i="1"/>
  <c r="Q368" i="1"/>
  <c r="R368" i="1"/>
  <c r="S368" i="1"/>
  <c r="T368" i="1"/>
  <c r="U368" i="1"/>
  <c r="L369" i="1"/>
  <c r="M369" i="1"/>
  <c r="N369" i="1"/>
  <c r="O369" i="1"/>
  <c r="P369" i="1"/>
  <c r="Q369" i="1"/>
  <c r="R369" i="1"/>
  <c r="S369" i="1"/>
  <c r="T369" i="1"/>
  <c r="U369" i="1"/>
  <c r="L370" i="1"/>
  <c r="M370" i="1"/>
  <c r="N370" i="1"/>
  <c r="O370" i="1"/>
  <c r="P370" i="1"/>
  <c r="Q370" i="1"/>
  <c r="R370" i="1"/>
  <c r="S370" i="1"/>
  <c r="T370" i="1"/>
  <c r="U370" i="1"/>
  <c r="L371" i="1"/>
  <c r="M371" i="1"/>
  <c r="N371" i="1"/>
  <c r="O371" i="1"/>
  <c r="P371" i="1"/>
  <c r="Q371" i="1"/>
  <c r="R371" i="1"/>
  <c r="S371" i="1"/>
  <c r="T371" i="1"/>
  <c r="U371" i="1"/>
  <c r="L372" i="1"/>
  <c r="M372" i="1"/>
  <c r="N372" i="1"/>
  <c r="O372" i="1"/>
  <c r="P372" i="1"/>
  <c r="Q372" i="1"/>
  <c r="R372" i="1"/>
  <c r="S372" i="1"/>
  <c r="T372" i="1"/>
  <c r="U372" i="1"/>
  <c r="L373" i="1"/>
  <c r="M373" i="1"/>
  <c r="N373" i="1"/>
  <c r="O373" i="1"/>
  <c r="P373" i="1"/>
  <c r="Q373" i="1"/>
  <c r="R373" i="1"/>
  <c r="S373" i="1"/>
  <c r="T373" i="1"/>
  <c r="U373" i="1"/>
  <c r="L374" i="1"/>
  <c r="M374" i="1"/>
  <c r="N374" i="1"/>
  <c r="O374" i="1"/>
  <c r="P374" i="1"/>
  <c r="Q374" i="1"/>
  <c r="R374" i="1"/>
  <c r="S374" i="1"/>
  <c r="T374" i="1"/>
  <c r="U374" i="1"/>
  <c r="L375" i="1"/>
  <c r="M375" i="1"/>
  <c r="N375" i="1"/>
  <c r="O375" i="1"/>
  <c r="P375" i="1"/>
  <c r="Q375" i="1"/>
  <c r="R375" i="1"/>
  <c r="S375" i="1"/>
  <c r="T375" i="1"/>
  <c r="U375" i="1"/>
  <c r="L376" i="1"/>
  <c r="M376" i="1"/>
  <c r="N376" i="1"/>
  <c r="O376" i="1"/>
  <c r="P376" i="1"/>
  <c r="Q376" i="1"/>
  <c r="R376" i="1"/>
  <c r="S376" i="1"/>
  <c r="T376" i="1"/>
  <c r="U376" i="1"/>
  <c r="L377" i="1"/>
  <c r="M377" i="1"/>
  <c r="N377" i="1"/>
  <c r="O377" i="1"/>
  <c r="P377" i="1"/>
  <c r="Q377" i="1"/>
  <c r="R377" i="1"/>
  <c r="S377" i="1"/>
  <c r="T377" i="1"/>
  <c r="U377" i="1"/>
  <c r="L378" i="1"/>
  <c r="M378" i="1"/>
  <c r="N378" i="1"/>
  <c r="O378" i="1"/>
  <c r="P378" i="1"/>
  <c r="Q378" i="1"/>
  <c r="R378" i="1"/>
  <c r="S378" i="1"/>
  <c r="T378" i="1"/>
  <c r="U378" i="1"/>
  <c r="L381" i="1"/>
  <c r="M381" i="1"/>
  <c r="N381" i="1"/>
  <c r="O381" i="1"/>
  <c r="P381" i="1"/>
  <c r="Q381" i="1"/>
  <c r="R381" i="1"/>
  <c r="S381" i="1"/>
  <c r="T381" i="1"/>
  <c r="U381" i="1"/>
  <c r="L382" i="1"/>
  <c r="M382" i="1"/>
  <c r="N382" i="1"/>
  <c r="O382" i="1"/>
  <c r="P382" i="1"/>
  <c r="Q382" i="1"/>
  <c r="R382" i="1"/>
  <c r="S382" i="1"/>
  <c r="T382" i="1"/>
  <c r="U382" i="1"/>
  <c r="L383" i="1"/>
  <c r="M383" i="1"/>
  <c r="N383" i="1"/>
  <c r="O383" i="1"/>
  <c r="P383" i="1"/>
  <c r="Q383" i="1"/>
  <c r="R383" i="1"/>
  <c r="S383" i="1"/>
  <c r="T383" i="1"/>
  <c r="U383" i="1"/>
  <c r="L384" i="1"/>
  <c r="M384" i="1"/>
  <c r="N384" i="1"/>
  <c r="O384" i="1"/>
  <c r="P384" i="1"/>
  <c r="Q384" i="1"/>
  <c r="R384" i="1"/>
  <c r="S384" i="1"/>
  <c r="T384" i="1"/>
  <c r="U384" i="1"/>
  <c r="L385" i="1"/>
  <c r="M385" i="1"/>
  <c r="N385" i="1"/>
  <c r="O385" i="1"/>
  <c r="P385" i="1"/>
  <c r="Q385" i="1"/>
  <c r="R385" i="1"/>
  <c r="S385" i="1"/>
  <c r="T385" i="1"/>
  <c r="U385" i="1"/>
  <c r="L386" i="1"/>
  <c r="M386" i="1"/>
  <c r="N386" i="1"/>
  <c r="O386" i="1"/>
  <c r="P386" i="1"/>
  <c r="Q386" i="1"/>
  <c r="R386" i="1"/>
  <c r="S386" i="1"/>
  <c r="T386" i="1"/>
  <c r="U386" i="1"/>
  <c r="L387" i="1"/>
  <c r="M387" i="1"/>
  <c r="N387" i="1"/>
  <c r="O387" i="1"/>
  <c r="P387" i="1"/>
  <c r="Q387" i="1"/>
  <c r="R387" i="1"/>
  <c r="S387" i="1"/>
  <c r="T387" i="1"/>
  <c r="U387" i="1"/>
  <c r="L388" i="1"/>
  <c r="M388" i="1"/>
  <c r="N388" i="1"/>
  <c r="O388" i="1"/>
  <c r="P388" i="1"/>
  <c r="Q388" i="1"/>
  <c r="R388" i="1"/>
  <c r="S388" i="1"/>
  <c r="T388" i="1"/>
  <c r="U388" i="1"/>
  <c r="L389" i="1"/>
  <c r="M389" i="1"/>
  <c r="N389" i="1"/>
  <c r="O389" i="1"/>
  <c r="P389" i="1"/>
  <c r="Q389" i="1"/>
  <c r="R389" i="1"/>
  <c r="S389" i="1"/>
  <c r="T389" i="1"/>
  <c r="U389" i="1"/>
  <c r="L390" i="1"/>
  <c r="M390" i="1"/>
  <c r="N390" i="1"/>
  <c r="O390" i="1"/>
  <c r="P390" i="1"/>
  <c r="Q390" i="1"/>
  <c r="R390" i="1"/>
  <c r="S390" i="1"/>
  <c r="T390" i="1"/>
  <c r="U390" i="1"/>
  <c r="L391" i="1"/>
  <c r="M391" i="1"/>
  <c r="N391" i="1"/>
  <c r="O391" i="1"/>
  <c r="P391" i="1"/>
  <c r="Q391" i="1"/>
  <c r="R391" i="1"/>
  <c r="S391" i="1"/>
  <c r="T391" i="1"/>
  <c r="U391" i="1"/>
  <c r="L392" i="1"/>
  <c r="M392" i="1"/>
  <c r="N392" i="1"/>
  <c r="O392" i="1"/>
  <c r="P392" i="1"/>
  <c r="Q392" i="1"/>
  <c r="R392" i="1"/>
  <c r="S392" i="1"/>
  <c r="T392" i="1"/>
  <c r="U392" i="1"/>
  <c r="L393" i="1"/>
  <c r="M393" i="1"/>
  <c r="N393" i="1"/>
  <c r="O393" i="1"/>
  <c r="P393" i="1"/>
  <c r="Q393" i="1"/>
  <c r="R393" i="1"/>
  <c r="S393" i="1"/>
  <c r="T393" i="1"/>
  <c r="U393" i="1"/>
  <c r="L394" i="1"/>
  <c r="M394" i="1"/>
  <c r="N394" i="1"/>
  <c r="O394" i="1"/>
  <c r="P394" i="1"/>
  <c r="Q394" i="1"/>
  <c r="R394" i="1"/>
  <c r="S394" i="1"/>
  <c r="T394" i="1"/>
  <c r="U394" i="1"/>
  <c r="L395" i="1"/>
  <c r="M395" i="1"/>
  <c r="N395" i="1"/>
  <c r="O395" i="1"/>
  <c r="P395" i="1"/>
  <c r="Q395" i="1"/>
  <c r="R395" i="1"/>
  <c r="S395" i="1"/>
  <c r="T395" i="1"/>
  <c r="U395" i="1"/>
  <c r="L396" i="1"/>
  <c r="M396" i="1"/>
  <c r="N396" i="1"/>
  <c r="O396" i="1"/>
  <c r="P396" i="1"/>
  <c r="Q396" i="1"/>
  <c r="R396" i="1"/>
  <c r="S396" i="1"/>
  <c r="T396" i="1"/>
  <c r="U396" i="1"/>
  <c r="L397" i="1"/>
  <c r="M397" i="1"/>
  <c r="N397" i="1"/>
  <c r="O397" i="1"/>
  <c r="P397" i="1"/>
  <c r="Q397" i="1"/>
  <c r="R397" i="1"/>
  <c r="S397" i="1"/>
  <c r="T397" i="1"/>
  <c r="U397" i="1"/>
  <c r="L398" i="1"/>
  <c r="M398" i="1"/>
  <c r="N398" i="1"/>
  <c r="O398" i="1"/>
  <c r="P398" i="1"/>
  <c r="Q398" i="1"/>
  <c r="R398" i="1"/>
  <c r="S398" i="1"/>
  <c r="T398" i="1"/>
  <c r="U398" i="1"/>
  <c r="L399" i="1"/>
  <c r="M399" i="1"/>
  <c r="N399" i="1"/>
  <c r="O399" i="1"/>
  <c r="P399" i="1"/>
  <c r="Q399" i="1"/>
  <c r="R399" i="1"/>
  <c r="S399" i="1"/>
  <c r="T399" i="1"/>
  <c r="U399" i="1"/>
  <c r="L400" i="1"/>
  <c r="M400" i="1"/>
  <c r="N400" i="1"/>
  <c r="O400" i="1"/>
  <c r="P400" i="1"/>
  <c r="Q400" i="1"/>
  <c r="R400" i="1"/>
  <c r="S400" i="1"/>
  <c r="T400" i="1"/>
  <c r="U400" i="1"/>
  <c r="L401" i="1"/>
  <c r="M401" i="1"/>
  <c r="N401" i="1"/>
  <c r="O401" i="1"/>
  <c r="P401" i="1"/>
  <c r="Q401" i="1"/>
  <c r="R401" i="1"/>
  <c r="S401" i="1"/>
  <c r="T401" i="1"/>
  <c r="U401" i="1"/>
  <c r="L402" i="1"/>
  <c r="M402" i="1"/>
  <c r="N402" i="1"/>
  <c r="O402" i="1"/>
  <c r="P402" i="1"/>
  <c r="Q402" i="1"/>
  <c r="R402" i="1"/>
  <c r="S402" i="1"/>
  <c r="T402" i="1"/>
  <c r="U402" i="1"/>
  <c r="L403" i="1"/>
  <c r="M403" i="1"/>
  <c r="N403" i="1"/>
  <c r="O403" i="1"/>
  <c r="P403" i="1"/>
  <c r="Q403" i="1"/>
  <c r="R403" i="1"/>
  <c r="S403" i="1"/>
  <c r="T403" i="1"/>
  <c r="U403" i="1"/>
  <c r="L404" i="1"/>
  <c r="M404" i="1"/>
  <c r="N404" i="1"/>
  <c r="O404" i="1"/>
  <c r="P404" i="1"/>
  <c r="Q404" i="1"/>
  <c r="R404" i="1"/>
  <c r="S404" i="1"/>
  <c r="T404" i="1"/>
  <c r="U404" i="1"/>
  <c r="L405" i="1"/>
  <c r="M405" i="1"/>
  <c r="N405" i="1"/>
  <c r="O405" i="1"/>
  <c r="P405" i="1"/>
  <c r="Q405" i="1"/>
  <c r="R405" i="1"/>
  <c r="S405" i="1"/>
  <c r="T405" i="1"/>
  <c r="U405" i="1"/>
  <c r="L406" i="1"/>
  <c r="M406" i="1"/>
  <c r="N406" i="1"/>
  <c r="O406" i="1"/>
  <c r="P406" i="1"/>
  <c r="Q406" i="1"/>
  <c r="R406" i="1"/>
  <c r="S406" i="1"/>
  <c r="T406" i="1"/>
  <c r="U406" i="1"/>
  <c r="L407" i="1"/>
  <c r="M407" i="1"/>
  <c r="N407" i="1"/>
  <c r="O407" i="1"/>
  <c r="P407" i="1"/>
  <c r="Q407" i="1"/>
  <c r="R407" i="1"/>
  <c r="S407" i="1"/>
  <c r="T407" i="1"/>
  <c r="U407" i="1"/>
  <c r="L408" i="1"/>
  <c r="M408" i="1"/>
  <c r="N408" i="1"/>
  <c r="O408" i="1"/>
  <c r="P408" i="1"/>
  <c r="Q408" i="1"/>
  <c r="R408" i="1"/>
  <c r="S408" i="1"/>
  <c r="T408" i="1"/>
  <c r="U408" i="1"/>
  <c r="L409" i="1"/>
  <c r="M409" i="1"/>
  <c r="N409" i="1"/>
  <c r="O409" i="1"/>
  <c r="P409" i="1"/>
  <c r="Q409" i="1"/>
  <c r="R409" i="1"/>
  <c r="S409" i="1"/>
  <c r="T409" i="1"/>
  <c r="U409" i="1"/>
  <c r="L410" i="1"/>
  <c r="M410" i="1"/>
  <c r="N410" i="1"/>
  <c r="O410" i="1"/>
  <c r="P410" i="1"/>
  <c r="Q410" i="1"/>
  <c r="R410" i="1"/>
  <c r="S410" i="1"/>
  <c r="T410" i="1"/>
  <c r="U410" i="1"/>
  <c r="L411" i="1"/>
  <c r="M411" i="1"/>
  <c r="N411" i="1"/>
  <c r="O411" i="1"/>
  <c r="P411" i="1"/>
  <c r="Q411" i="1"/>
  <c r="R411" i="1"/>
  <c r="S411" i="1"/>
  <c r="T411" i="1"/>
  <c r="U411" i="1"/>
  <c r="L412" i="1"/>
  <c r="M412" i="1"/>
  <c r="N412" i="1"/>
  <c r="O412" i="1"/>
  <c r="P412" i="1"/>
  <c r="Q412" i="1"/>
  <c r="R412" i="1"/>
  <c r="S412" i="1"/>
  <c r="T412" i="1"/>
  <c r="U412" i="1"/>
  <c r="L413" i="1"/>
  <c r="M413" i="1"/>
  <c r="N413" i="1"/>
  <c r="O413" i="1"/>
  <c r="P413" i="1"/>
  <c r="Q413" i="1"/>
  <c r="R413" i="1"/>
  <c r="S413" i="1"/>
  <c r="T413" i="1"/>
  <c r="U413" i="1"/>
  <c r="L414" i="1"/>
  <c r="M414" i="1"/>
  <c r="N414" i="1"/>
  <c r="O414" i="1"/>
  <c r="P414" i="1"/>
  <c r="Q414" i="1"/>
  <c r="R414" i="1"/>
  <c r="S414" i="1"/>
  <c r="T414" i="1"/>
  <c r="U414" i="1"/>
  <c r="L415" i="1"/>
  <c r="M415" i="1"/>
  <c r="N415" i="1"/>
  <c r="O415" i="1"/>
  <c r="P415" i="1"/>
  <c r="Q415" i="1"/>
  <c r="R415" i="1"/>
  <c r="S415" i="1"/>
  <c r="T415" i="1"/>
  <c r="U415" i="1"/>
  <c r="L416" i="1"/>
  <c r="M416" i="1"/>
  <c r="N416" i="1"/>
  <c r="O416" i="1"/>
  <c r="P416" i="1"/>
  <c r="Q416" i="1"/>
  <c r="R416" i="1"/>
  <c r="S416" i="1"/>
  <c r="T416" i="1"/>
  <c r="U416" i="1"/>
  <c r="L417" i="1"/>
  <c r="M417" i="1"/>
  <c r="N417" i="1"/>
  <c r="O417" i="1"/>
  <c r="P417" i="1"/>
  <c r="Q417" i="1"/>
  <c r="R417" i="1"/>
  <c r="S417" i="1"/>
  <c r="T417" i="1"/>
  <c r="U417" i="1"/>
  <c r="L418" i="1"/>
  <c r="M418" i="1"/>
  <c r="N418" i="1"/>
  <c r="O418" i="1"/>
  <c r="P418" i="1"/>
  <c r="Q418" i="1"/>
  <c r="R418" i="1"/>
  <c r="S418" i="1"/>
  <c r="T418" i="1"/>
  <c r="U418" i="1"/>
  <c r="L419" i="1"/>
  <c r="M419" i="1"/>
  <c r="N419" i="1"/>
  <c r="O419" i="1"/>
  <c r="P419" i="1"/>
  <c r="Q419" i="1"/>
  <c r="R419" i="1"/>
  <c r="S419" i="1"/>
  <c r="T419" i="1"/>
  <c r="U419" i="1"/>
  <c r="L420" i="1"/>
  <c r="M420" i="1"/>
  <c r="N420" i="1"/>
  <c r="O420" i="1"/>
  <c r="P420" i="1"/>
  <c r="Q420" i="1"/>
  <c r="R420" i="1"/>
  <c r="S420" i="1"/>
  <c r="T420" i="1"/>
  <c r="U420" i="1"/>
  <c r="L421" i="1"/>
  <c r="M421" i="1"/>
  <c r="N421" i="1"/>
  <c r="O421" i="1"/>
  <c r="P421" i="1"/>
  <c r="Q421" i="1"/>
  <c r="R421" i="1"/>
  <c r="S421" i="1"/>
  <c r="T421" i="1"/>
  <c r="U421" i="1"/>
  <c r="L422" i="1"/>
  <c r="M422" i="1"/>
  <c r="N422" i="1"/>
  <c r="O422" i="1"/>
  <c r="P422" i="1"/>
  <c r="Q422" i="1"/>
  <c r="R422" i="1"/>
  <c r="S422" i="1"/>
  <c r="T422" i="1"/>
  <c r="U422" i="1"/>
  <c r="L423" i="1"/>
  <c r="M423" i="1"/>
  <c r="N423" i="1"/>
  <c r="O423" i="1"/>
  <c r="P423" i="1"/>
  <c r="Q423" i="1"/>
  <c r="R423" i="1"/>
  <c r="S423" i="1"/>
  <c r="T423" i="1"/>
  <c r="U423" i="1"/>
  <c r="L424" i="1"/>
  <c r="M424" i="1"/>
  <c r="N424" i="1"/>
  <c r="O424" i="1"/>
  <c r="P424" i="1"/>
  <c r="Q424" i="1"/>
  <c r="R424" i="1"/>
  <c r="S424" i="1"/>
  <c r="T424" i="1"/>
  <c r="U424" i="1"/>
  <c r="L425" i="1"/>
  <c r="M425" i="1"/>
  <c r="N425" i="1"/>
  <c r="O425" i="1"/>
  <c r="P425" i="1"/>
  <c r="Q425" i="1"/>
  <c r="R425" i="1"/>
  <c r="S425" i="1"/>
  <c r="T425" i="1"/>
  <c r="U425" i="1"/>
  <c r="L426" i="1"/>
  <c r="M426" i="1"/>
  <c r="N426" i="1"/>
  <c r="O426" i="1"/>
  <c r="P426" i="1"/>
  <c r="Q426" i="1"/>
  <c r="R426" i="1"/>
  <c r="S426" i="1"/>
  <c r="T426" i="1"/>
  <c r="U426" i="1"/>
  <c r="L427" i="1"/>
  <c r="M427" i="1"/>
  <c r="N427" i="1"/>
  <c r="O427" i="1"/>
  <c r="P427" i="1"/>
  <c r="Q427" i="1"/>
  <c r="R427" i="1"/>
  <c r="S427" i="1"/>
  <c r="T427" i="1"/>
  <c r="U427" i="1"/>
  <c r="L428" i="1"/>
  <c r="M428" i="1"/>
  <c r="N428" i="1"/>
  <c r="O428" i="1"/>
  <c r="P428" i="1"/>
  <c r="Q428" i="1"/>
  <c r="R428" i="1"/>
  <c r="S428" i="1"/>
  <c r="T428" i="1"/>
  <c r="U428" i="1"/>
  <c r="L429" i="1"/>
  <c r="M429" i="1"/>
  <c r="N429" i="1"/>
  <c r="O429" i="1"/>
  <c r="P429" i="1"/>
  <c r="Q429" i="1"/>
  <c r="R429" i="1"/>
  <c r="S429" i="1"/>
  <c r="T429" i="1"/>
  <c r="U429" i="1"/>
  <c r="L430" i="1"/>
  <c r="M430" i="1"/>
  <c r="N430" i="1"/>
  <c r="O430" i="1"/>
  <c r="P430" i="1"/>
  <c r="Q430" i="1"/>
  <c r="R430" i="1"/>
  <c r="S430" i="1"/>
  <c r="T430" i="1"/>
  <c r="U430" i="1"/>
  <c r="L431" i="1"/>
  <c r="M431" i="1"/>
  <c r="N431" i="1"/>
  <c r="O431" i="1"/>
  <c r="P431" i="1"/>
  <c r="Q431" i="1"/>
  <c r="R431" i="1"/>
  <c r="S431" i="1"/>
  <c r="T431" i="1"/>
  <c r="U431" i="1"/>
  <c r="L432" i="1"/>
  <c r="M432" i="1"/>
  <c r="N432" i="1"/>
  <c r="O432" i="1"/>
  <c r="P432" i="1"/>
  <c r="Q432" i="1"/>
  <c r="R432" i="1"/>
  <c r="S432" i="1"/>
  <c r="T432" i="1"/>
  <c r="U432" i="1"/>
  <c r="L433" i="1"/>
  <c r="M433" i="1"/>
  <c r="N433" i="1"/>
  <c r="O433" i="1"/>
  <c r="P433" i="1"/>
  <c r="Q433" i="1"/>
  <c r="R433" i="1"/>
  <c r="S433" i="1"/>
  <c r="T433" i="1"/>
  <c r="U433" i="1"/>
  <c r="L434" i="1"/>
  <c r="M434" i="1"/>
  <c r="N434" i="1"/>
  <c r="O434" i="1"/>
  <c r="P434" i="1"/>
  <c r="Q434" i="1"/>
  <c r="R434" i="1"/>
  <c r="S434" i="1"/>
  <c r="T434" i="1"/>
  <c r="U434" i="1"/>
  <c r="L435" i="1"/>
  <c r="M435" i="1"/>
  <c r="N435" i="1"/>
  <c r="O435" i="1"/>
  <c r="P435" i="1"/>
  <c r="Q435" i="1"/>
  <c r="R435" i="1"/>
  <c r="S435" i="1"/>
  <c r="T435" i="1"/>
  <c r="U435" i="1"/>
  <c r="L436" i="1"/>
  <c r="M436" i="1"/>
  <c r="N436" i="1"/>
  <c r="O436" i="1"/>
  <c r="P436" i="1"/>
  <c r="Q436" i="1"/>
  <c r="R436" i="1"/>
  <c r="S436" i="1"/>
  <c r="T436" i="1"/>
  <c r="U436" i="1"/>
  <c r="L437" i="1"/>
  <c r="M437" i="1"/>
  <c r="N437" i="1"/>
  <c r="O437" i="1"/>
  <c r="P437" i="1"/>
  <c r="Q437" i="1"/>
  <c r="R437" i="1"/>
  <c r="S437" i="1"/>
  <c r="T437" i="1"/>
  <c r="U437" i="1"/>
  <c r="L438" i="1"/>
  <c r="M438" i="1"/>
  <c r="N438" i="1"/>
  <c r="O438" i="1"/>
  <c r="P438" i="1"/>
  <c r="Q438" i="1"/>
  <c r="R438" i="1"/>
  <c r="S438" i="1"/>
  <c r="T438" i="1"/>
  <c r="U438" i="1"/>
  <c r="L439" i="1"/>
  <c r="M439" i="1"/>
  <c r="N439" i="1"/>
  <c r="O439" i="1"/>
  <c r="P439" i="1"/>
  <c r="Q439" i="1"/>
  <c r="R439" i="1"/>
  <c r="S439" i="1"/>
  <c r="T439" i="1"/>
  <c r="U439" i="1"/>
  <c r="L440" i="1"/>
  <c r="M440" i="1"/>
  <c r="N440" i="1"/>
  <c r="O440" i="1"/>
  <c r="P440" i="1"/>
  <c r="Q440" i="1"/>
  <c r="R440" i="1"/>
  <c r="S440" i="1"/>
  <c r="T440" i="1"/>
  <c r="U440" i="1"/>
  <c r="L441" i="1"/>
  <c r="M441" i="1"/>
  <c r="N441" i="1"/>
  <c r="O441" i="1"/>
  <c r="P441" i="1"/>
  <c r="Q441" i="1"/>
  <c r="R441" i="1"/>
  <c r="S441" i="1"/>
  <c r="T441" i="1"/>
  <c r="U441" i="1"/>
  <c r="L442" i="1"/>
  <c r="M442" i="1"/>
  <c r="N442" i="1"/>
  <c r="O442" i="1"/>
  <c r="P442" i="1"/>
  <c r="Q442" i="1"/>
  <c r="R442" i="1"/>
  <c r="S442" i="1"/>
  <c r="T442" i="1"/>
  <c r="U442" i="1"/>
  <c r="L443" i="1"/>
  <c r="M443" i="1"/>
  <c r="N443" i="1"/>
  <c r="O443" i="1"/>
  <c r="P443" i="1"/>
  <c r="Q443" i="1"/>
  <c r="R443" i="1"/>
  <c r="S443" i="1"/>
  <c r="T443" i="1"/>
  <c r="U443" i="1"/>
  <c r="L444" i="1"/>
  <c r="M444" i="1"/>
  <c r="N444" i="1"/>
  <c r="O444" i="1"/>
  <c r="P444" i="1"/>
  <c r="Q444" i="1"/>
  <c r="R444" i="1"/>
  <c r="S444" i="1"/>
  <c r="T444" i="1"/>
  <c r="U444" i="1"/>
  <c r="L445" i="1"/>
  <c r="M445" i="1"/>
  <c r="N445" i="1"/>
  <c r="O445" i="1"/>
  <c r="P445" i="1"/>
  <c r="Q445" i="1"/>
  <c r="R445" i="1"/>
  <c r="S445" i="1"/>
  <c r="T445" i="1"/>
  <c r="U445" i="1"/>
  <c r="L446" i="1"/>
  <c r="M446" i="1"/>
  <c r="N446" i="1"/>
  <c r="O446" i="1"/>
  <c r="P446" i="1"/>
  <c r="Q446" i="1"/>
  <c r="R446" i="1"/>
  <c r="S446" i="1"/>
  <c r="T446" i="1"/>
  <c r="U446" i="1"/>
  <c r="L447" i="1"/>
  <c r="M447" i="1"/>
  <c r="N447" i="1"/>
  <c r="O447" i="1"/>
  <c r="P447" i="1"/>
  <c r="Q447" i="1"/>
  <c r="R447" i="1"/>
  <c r="S447" i="1"/>
  <c r="T447" i="1"/>
  <c r="U447" i="1"/>
  <c r="L448" i="1"/>
  <c r="M448" i="1"/>
  <c r="N448" i="1"/>
  <c r="O448" i="1"/>
  <c r="P448" i="1"/>
  <c r="Q448" i="1"/>
  <c r="R448" i="1"/>
  <c r="S448" i="1"/>
  <c r="T448" i="1"/>
  <c r="U448" i="1"/>
  <c r="L449" i="1"/>
  <c r="M449" i="1"/>
  <c r="N449" i="1"/>
  <c r="O449" i="1"/>
  <c r="P449" i="1"/>
  <c r="Q449" i="1"/>
  <c r="R449" i="1"/>
  <c r="S449" i="1"/>
  <c r="T449" i="1"/>
  <c r="U449" i="1"/>
  <c r="L450" i="1"/>
  <c r="M450" i="1"/>
  <c r="N450" i="1"/>
  <c r="O450" i="1"/>
  <c r="P450" i="1"/>
  <c r="Q450" i="1"/>
  <c r="R450" i="1"/>
  <c r="S450" i="1"/>
  <c r="T450" i="1"/>
  <c r="U450" i="1"/>
  <c r="L451" i="1"/>
  <c r="M451" i="1"/>
  <c r="N451" i="1"/>
  <c r="O451" i="1"/>
  <c r="P451" i="1"/>
  <c r="Q451" i="1"/>
  <c r="R451" i="1"/>
  <c r="S451" i="1"/>
  <c r="T451" i="1"/>
  <c r="U451" i="1"/>
  <c r="L452" i="1"/>
  <c r="M452" i="1"/>
  <c r="N452" i="1"/>
  <c r="O452" i="1"/>
  <c r="P452" i="1"/>
  <c r="Q452" i="1"/>
  <c r="R452" i="1"/>
  <c r="S452" i="1"/>
  <c r="T452" i="1"/>
  <c r="U452" i="1"/>
  <c r="L453" i="1"/>
  <c r="M453" i="1"/>
  <c r="N453" i="1"/>
  <c r="O453" i="1"/>
  <c r="P453" i="1"/>
  <c r="Q453" i="1"/>
  <c r="R453" i="1"/>
  <c r="S453" i="1"/>
  <c r="T453" i="1"/>
  <c r="U453" i="1"/>
  <c r="L454" i="1"/>
  <c r="M454" i="1"/>
  <c r="N454" i="1"/>
  <c r="O454" i="1"/>
  <c r="P454" i="1"/>
  <c r="Q454" i="1"/>
  <c r="R454" i="1"/>
  <c r="S454" i="1"/>
  <c r="T454" i="1"/>
  <c r="U454" i="1"/>
  <c r="L455" i="1"/>
  <c r="M455" i="1"/>
  <c r="N455" i="1"/>
  <c r="O455" i="1"/>
  <c r="P455" i="1"/>
  <c r="Q455" i="1"/>
  <c r="R455" i="1"/>
  <c r="S455" i="1"/>
  <c r="T455" i="1"/>
  <c r="U455" i="1"/>
  <c r="L456" i="1"/>
  <c r="M456" i="1"/>
  <c r="N456" i="1"/>
  <c r="O456" i="1"/>
  <c r="P456" i="1"/>
  <c r="Q456" i="1"/>
  <c r="R456" i="1"/>
  <c r="S456" i="1"/>
  <c r="T456" i="1"/>
  <c r="U456" i="1"/>
  <c r="S134" i="1" l="1"/>
  <c r="B181" i="29"/>
  <c r="A108" i="41" s="1"/>
  <c r="N181" i="29"/>
  <c r="M108" i="41" s="1"/>
  <c r="B182" i="29"/>
  <c r="A74" i="41" s="1"/>
  <c r="N182" i="29"/>
  <c r="M74" i="41" s="1"/>
  <c r="B183" i="29"/>
  <c r="A151" i="41" s="1"/>
  <c r="N183" i="29"/>
  <c r="M151" i="41" s="1"/>
  <c r="B184" i="29"/>
  <c r="A189" i="41" s="1"/>
  <c r="N184" i="29"/>
  <c r="M189" i="41" s="1"/>
  <c r="B84" i="39" l="1"/>
  <c r="N111" i="39"/>
  <c r="B90" i="39"/>
  <c r="N128" i="39"/>
  <c r="B111" i="39"/>
  <c r="N90" i="39"/>
  <c r="N84" i="39"/>
  <c r="B128" i="39"/>
  <c r="B66" i="31"/>
  <c r="B157" i="31"/>
  <c r="B15" i="31"/>
  <c r="B115" i="31"/>
  <c r="B160" i="2"/>
  <c r="H115" i="31" l="1"/>
  <c r="G115" i="31"/>
  <c r="F115" i="31"/>
  <c r="E115" i="31"/>
  <c r="D115" i="31"/>
  <c r="J115" i="31"/>
  <c r="C115" i="31"/>
  <c r="I115" i="31"/>
  <c r="K115" i="31"/>
  <c r="K66" i="31"/>
  <c r="J66" i="31"/>
  <c r="H66" i="31"/>
  <c r="E66" i="31"/>
  <c r="G66" i="31"/>
  <c r="F66" i="31"/>
  <c r="D66" i="31"/>
  <c r="C66" i="31"/>
  <c r="I66" i="31"/>
  <c r="E15" i="31"/>
  <c r="D15" i="31"/>
  <c r="C15" i="31"/>
  <c r="J15" i="31"/>
  <c r="F15" i="31"/>
  <c r="K15" i="31"/>
  <c r="I15" i="31"/>
  <c r="H15" i="31"/>
  <c r="G15" i="31"/>
  <c r="D157" i="31"/>
  <c r="C157" i="31"/>
  <c r="J157" i="31"/>
  <c r="E157" i="31"/>
  <c r="K157" i="31"/>
  <c r="I157" i="31"/>
  <c r="H157" i="31"/>
  <c r="G157" i="31"/>
  <c r="F157" i="31"/>
  <c r="I70" i="2"/>
  <c r="H95" i="2" l="1"/>
  <c r="H96" i="2"/>
  <c r="H97" i="2"/>
  <c r="H99" i="2"/>
  <c r="H102" i="2"/>
  <c r="H104" i="2"/>
  <c r="H108" i="2"/>
  <c r="H109" i="2"/>
  <c r="H115" i="2"/>
  <c r="H122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67" i="8" s="1"/>
  <c r="B69" i="2"/>
  <c r="B14" i="2"/>
  <c r="B13" i="2"/>
  <c r="B12" i="2"/>
  <c r="H15" i="2"/>
  <c r="H19" i="2"/>
  <c r="H23" i="2"/>
  <c r="H24" i="2"/>
  <c r="H33" i="2"/>
  <c r="H44" i="2"/>
  <c r="H51" i="2"/>
  <c r="H55" i="2"/>
  <c r="H57" i="2"/>
  <c r="H58" i="2"/>
  <c r="H60" i="2"/>
  <c r="H62" i="2"/>
  <c r="H63" i="2"/>
  <c r="H66" i="2"/>
  <c r="H68" i="2"/>
  <c r="H69" i="2"/>
  <c r="H70" i="2"/>
  <c r="H73" i="2"/>
  <c r="H74" i="2"/>
  <c r="H79" i="2"/>
  <c r="H80" i="2"/>
  <c r="H83" i="2"/>
  <c r="H92" i="2"/>
  <c r="H3" i="2"/>
  <c r="H5" i="2"/>
  <c r="H9" i="2"/>
  <c r="H2" i="2"/>
  <c r="E48" i="3" l="1"/>
  <c r="H112" i="2"/>
  <c r="H110" i="2"/>
  <c r="H107" i="2"/>
  <c r="H106" i="2"/>
  <c r="H113" i="2"/>
  <c r="H111" i="2"/>
  <c r="H114" i="2"/>
  <c r="H124" i="2"/>
  <c r="H123" i="2"/>
  <c r="H125" i="2"/>
  <c r="H120" i="2"/>
  <c r="H121" i="2"/>
  <c r="H56" i="2"/>
  <c r="H54" i="2"/>
  <c r="H53" i="2"/>
  <c r="H52" i="2"/>
  <c r="H50" i="2"/>
  <c r="H49" i="2"/>
  <c r="H48" i="2"/>
  <c r="H96" i="8" s="1"/>
  <c r="H47" i="2"/>
  <c r="H46" i="2"/>
  <c r="H45" i="2"/>
  <c r="H43" i="2"/>
  <c r="H42" i="2"/>
  <c r="H41" i="2"/>
  <c r="H40" i="2"/>
  <c r="H39" i="2"/>
  <c r="H105" i="2"/>
  <c r="H103" i="2"/>
  <c r="H101" i="2"/>
  <c r="H100" i="2"/>
  <c r="H98" i="2"/>
  <c r="H38" i="2"/>
  <c r="H37" i="2"/>
  <c r="H36" i="2"/>
  <c r="H35" i="2"/>
  <c r="H34" i="2"/>
  <c r="H32" i="2"/>
  <c r="H31" i="2"/>
  <c r="H30" i="2"/>
  <c r="H29" i="2"/>
  <c r="H28" i="2"/>
  <c r="H27" i="2"/>
  <c r="H26" i="2"/>
  <c r="H25" i="2"/>
  <c r="H22" i="2"/>
  <c r="H21" i="2"/>
  <c r="H20" i="2"/>
  <c r="H18" i="2"/>
  <c r="H17" i="2"/>
  <c r="H16" i="2"/>
  <c r="H94" i="2"/>
  <c r="H91" i="2"/>
  <c r="H90" i="2"/>
  <c r="H89" i="2"/>
  <c r="H88" i="2"/>
  <c r="H87" i="2"/>
  <c r="H86" i="2"/>
  <c r="H85" i="2"/>
  <c r="H84" i="2"/>
  <c r="H82" i="2"/>
  <c r="H81" i="2"/>
  <c r="H77" i="2"/>
  <c r="H76" i="2"/>
  <c r="H78" i="2"/>
  <c r="H75" i="2"/>
  <c r="H72" i="2"/>
  <c r="H71" i="2"/>
  <c r="H67" i="2"/>
  <c r="H65" i="2"/>
  <c r="H64" i="2"/>
  <c r="H61" i="2"/>
  <c r="H59" i="2"/>
  <c r="H14" i="2"/>
  <c r="H126" i="2"/>
  <c r="H13" i="2"/>
  <c r="H12" i="2"/>
  <c r="H11" i="2"/>
  <c r="H10" i="2"/>
  <c r="H8" i="2"/>
  <c r="H7" i="2"/>
  <c r="H6" i="2"/>
  <c r="H4" i="2"/>
  <c r="H119" i="2"/>
  <c r="H118" i="2"/>
  <c r="H117" i="2"/>
  <c r="H116" i="2"/>
  <c r="H192" i="8" l="1"/>
  <c r="E70" i="2"/>
  <c r="P196" i="31" l="1"/>
  <c r="Q196" i="31"/>
  <c r="R196" i="31"/>
  <c r="O88" i="31"/>
  <c r="P88" i="31"/>
  <c r="Q88" i="31"/>
  <c r="R88" i="31"/>
  <c r="O183" i="31"/>
  <c r="P183" i="31"/>
  <c r="Q183" i="31"/>
  <c r="R183" i="31"/>
  <c r="O139" i="31"/>
  <c r="P139" i="31"/>
  <c r="Q139" i="31"/>
  <c r="R139" i="31"/>
  <c r="O204" i="31"/>
  <c r="P204" i="31"/>
  <c r="Q204" i="31"/>
  <c r="R204" i="31"/>
  <c r="O69" i="31"/>
  <c r="P69" i="31"/>
  <c r="Q69" i="31"/>
  <c r="R69" i="31"/>
  <c r="O105" i="31"/>
  <c r="P105" i="31"/>
  <c r="Q105" i="31"/>
  <c r="R105" i="31"/>
  <c r="O24" i="31"/>
  <c r="P24" i="31"/>
  <c r="Q24" i="31"/>
  <c r="R24" i="31"/>
  <c r="O22" i="31"/>
  <c r="P22" i="31"/>
  <c r="Q22" i="31"/>
  <c r="R22" i="31"/>
  <c r="O64" i="31"/>
  <c r="P64" i="31"/>
  <c r="Q64" i="31"/>
  <c r="R64" i="31"/>
  <c r="O36" i="31"/>
  <c r="P36" i="31"/>
  <c r="Q36" i="31"/>
  <c r="R36" i="31"/>
  <c r="O216" i="31"/>
  <c r="P216" i="31"/>
  <c r="Q216" i="31"/>
  <c r="R216" i="31"/>
  <c r="O38" i="31"/>
  <c r="P38" i="31"/>
  <c r="Q38" i="31"/>
  <c r="R38" i="31"/>
  <c r="O192" i="31"/>
  <c r="P192" i="31"/>
  <c r="Q192" i="31"/>
  <c r="R192" i="31"/>
  <c r="O126" i="31"/>
  <c r="P126" i="31"/>
  <c r="Q126" i="31"/>
  <c r="R126" i="31"/>
  <c r="O23" i="31"/>
  <c r="P23" i="31"/>
  <c r="Q23" i="31"/>
  <c r="R23" i="31"/>
  <c r="O74" i="31"/>
  <c r="P74" i="31"/>
  <c r="Q74" i="31"/>
  <c r="R74" i="31"/>
  <c r="O125" i="31"/>
  <c r="P125" i="31"/>
  <c r="Q125" i="31"/>
  <c r="R125" i="31"/>
  <c r="O84" i="31"/>
  <c r="P84" i="31"/>
  <c r="Q84" i="31"/>
  <c r="R84" i="31"/>
  <c r="O156" i="31"/>
  <c r="P156" i="31"/>
  <c r="Q156" i="31"/>
  <c r="R156" i="31"/>
  <c r="O78" i="31"/>
  <c r="P78" i="31"/>
  <c r="Q78" i="31"/>
  <c r="R78" i="31"/>
  <c r="O53" i="31"/>
  <c r="P53" i="31"/>
  <c r="Q53" i="31"/>
  <c r="R53" i="31"/>
  <c r="O167" i="31"/>
  <c r="P167" i="31"/>
  <c r="Q167" i="31"/>
  <c r="R167" i="31"/>
  <c r="O15" i="31"/>
  <c r="P15" i="31"/>
  <c r="Q15" i="31"/>
  <c r="R15" i="31"/>
  <c r="O79" i="31"/>
  <c r="P79" i="31"/>
  <c r="Q79" i="31"/>
  <c r="R79" i="31"/>
  <c r="O108" i="31"/>
  <c r="P108" i="31"/>
  <c r="Q108" i="31"/>
  <c r="R108" i="31"/>
  <c r="O60" i="31"/>
  <c r="P60" i="31"/>
  <c r="Q60" i="31"/>
  <c r="R60" i="31"/>
  <c r="O175" i="31"/>
  <c r="P175" i="31"/>
  <c r="Q175" i="31"/>
  <c r="R175" i="31"/>
  <c r="O7" i="31"/>
  <c r="P7" i="31"/>
  <c r="Q7" i="31"/>
  <c r="R7" i="31"/>
  <c r="O179" i="31"/>
  <c r="P179" i="31"/>
  <c r="Q179" i="31"/>
  <c r="R179" i="31"/>
  <c r="O133" i="31"/>
  <c r="P133" i="31"/>
  <c r="Q133" i="31"/>
  <c r="R133" i="31"/>
  <c r="O5" i="31"/>
  <c r="P5" i="31"/>
  <c r="Q5" i="31"/>
  <c r="R5" i="31"/>
  <c r="O32" i="31"/>
  <c r="P32" i="31"/>
  <c r="Q32" i="31"/>
  <c r="R32" i="31"/>
  <c r="O124" i="31"/>
  <c r="P124" i="31"/>
  <c r="Q124" i="31"/>
  <c r="R124" i="31"/>
  <c r="O30" i="31"/>
  <c r="P30" i="31"/>
  <c r="Q30" i="31"/>
  <c r="R30" i="31"/>
  <c r="O182" i="31"/>
  <c r="P182" i="31"/>
  <c r="Q182" i="31"/>
  <c r="R182" i="31"/>
  <c r="O197" i="31"/>
  <c r="P197" i="31"/>
  <c r="Q197" i="31"/>
  <c r="R197" i="31"/>
  <c r="O55" i="31"/>
  <c r="P55" i="31"/>
  <c r="Q55" i="31"/>
  <c r="R55" i="31"/>
  <c r="O90" i="31"/>
  <c r="P90" i="31"/>
  <c r="Q90" i="31"/>
  <c r="R90" i="31"/>
  <c r="O91" i="31"/>
  <c r="P91" i="31"/>
  <c r="Q91" i="31"/>
  <c r="R91" i="31"/>
  <c r="O128" i="31"/>
  <c r="P128" i="31"/>
  <c r="Q128" i="31"/>
  <c r="R128" i="31"/>
  <c r="O106" i="31"/>
  <c r="P106" i="31"/>
  <c r="Q106" i="31"/>
  <c r="R106" i="31"/>
  <c r="O82" i="31"/>
  <c r="P82" i="31"/>
  <c r="Q82" i="31"/>
  <c r="R82" i="31"/>
  <c r="O20" i="31"/>
  <c r="P20" i="31"/>
  <c r="Q20" i="31"/>
  <c r="R20" i="31"/>
  <c r="O113" i="31"/>
  <c r="P113" i="31"/>
  <c r="Q113" i="31"/>
  <c r="R113" i="31"/>
  <c r="O169" i="31"/>
  <c r="P169" i="31"/>
  <c r="Q169" i="31"/>
  <c r="R169" i="31"/>
  <c r="O166" i="31"/>
  <c r="P166" i="31"/>
  <c r="Q166" i="31"/>
  <c r="R166" i="31"/>
  <c r="O152" i="31"/>
  <c r="P152" i="31"/>
  <c r="Q152" i="31"/>
  <c r="R152" i="31"/>
  <c r="O203" i="31"/>
  <c r="P203" i="31"/>
  <c r="Q203" i="31"/>
  <c r="R203" i="31"/>
  <c r="O50" i="31"/>
  <c r="P50" i="31"/>
  <c r="Q50" i="31"/>
  <c r="R50" i="31"/>
  <c r="O14" i="31"/>
  <c r="P14" i="31"/>
  <c r="Q14" i="31"/>
  <c r="R14" i="31"/>
  <c r="O35" i="31"/>
  <c r="P35" i="31"/>
  <c r="Q35" i="31"/>
  <c r="R35" i="31"/>
  <c r="O94" i="31"/>
  <c r="P94" i="31"/>
  <c r="Q94" i="31"/>
  <c r="R94" i="31"/>
  <c r="O56" i="31"/>
  <c r="P56" i="31"/>
  <c r="Q56" i="31"/>
  <c r="R56" i="31"/>
  <c r="O122" i="31"/>
  <c r="P122" i="31"/>
  <c r="Q122" i="31"/>
  <c r="R122" i="31"/>
  <c r="O100" i="31"/>
  <c r="P100" i="31"/>
  <c r="Q100" i="31"/>
  <c r="R100" i="31"/>
  <c r="O49" i="31"/>
  <c r="P49" i="31"/>
  <c r="Q49" i="31"/>
  <c r="R49" i="31"/>
  <c r="O185" i="31"/>
  <c r="P185" i="31"/>
  <c r="Q185" i="31"/>
  <c r="R185" i="31"/>
  <c r="O121" i="31"/>
  <c r="P121" i="31"/>
  <c r="Q121" i="31"/>
  <c r="R121" i="31"/>
  <c r="O171" i="31"/>
  <c r="P171" i="31"/>
  <c r="Q171" i="31"/>
  <c r="R171" i="31"/>
  <c r="O188" i="31"/>
  <c r="P188" i="31"/>
  <c r="Q188" i="31"/>
  <c r="R188" i="31"/>
  <c r="O177" i="31"/>
  <c r="P177" i="31"/>
  <c r="Q177" i="31"/>
  <c r="R177" i="31"/>
  <c r="O62" i="31"/>
  <c r="P62" i="31"/>
  <c r="Q62" i="31"/>
  <c r="R62" i="31"/>
  <c r="O41" i="31"/>
  <c r="P41" i="31"/>
  <c r="Q41" i="31"/>
  <c r="R41" i="31"/>
  <c r="O12" i="31"/>
  <c r="P12" i="31"/>
  <c r="Q12" i="31"/>
  <c r="R12" i="31"/>
  <c r="O17" i="31"/>
  <c r="P17" i="31"/>
  <c r="Q17" i="31"/>
  <c r="R17" i="31"/>
  <c r="O9" i="31"/>
  <c r="P9" i="31"/>
  <c r="Q9" i="31"/>
  <c r="R9" i="31"/>
  <c r="O180" i="31"/>
  <c r="P180" i="31"/>
  <c r="Q180" i="31"/>
  <c r="R180" i="31"/>
  <c r="O181" i="31"/>
  <c r="P181" i="31"/>
  <c r="Q181" i="31"/>
  <c r="R181" i="31"/>
  <c r="O111" i="31"/>
  <c r="P111" i="31"/>
  <c r="Q111" i="31"/>
  <c r="R111" i="31"/>
  <c r="O107" i="31"/>
  <c r="P107" i="31"/>
  <c r="Q107" i="31"/>
  <c r="R107" i="31"/>
  <c r="O76" i="31"/>
  <c r="P76" i="31"/>
  <c r="Q76" i="31"/>
  <c r="R76" i="31"/>
  <c r="O138" i="31"/>
  <c r="P138" i="31"/>
  <c r="Q138" i="31"/>
  <c r="R138" i="31"/>
  <c r="O39" i="31"/>
  <c r="P39" i="31"/>
  <c r="Q39" i="31"/>
  <c r="R39" i="31"/>
  <c r="O163" i="31"/>
  <c r="P163" i="31"/>
  <c r="Q163" i="31"/>
  <c r="R163" i="31"/>
  <c r="O6" i="31"/>
  <c r="P6" i="31"/>
  <c r="Q6" i="31"/>
  <c r="R6" i="31"/>
  <c r="O63" i="31"/>
  <c r="P63" i="31"/>
  <c r="Q63" i="31"/>
  <c r="R63" i="31"/>
  <c r="O145" i="31"/>
  <c r="P145" i="31"/>
  <c r="Q145" i="31"/>
  <c r="R145" i="31"/>
  <c r="O34" i="31"/>
  <c r="P34" i="31"/>
  <c r="Q34" i="31"/>
  <c r="R34" i="31"/>
  <c r="O33" i="31"/>
  <c r="P33" i="31"/>
  <c r="Q33" i="31"/>
  <c r="R33" i="31"/>
  <c r="O81" i="31"/>
  <c r="P81" i="31"/>
  <c r="Q81" i="31"/>
  <c r="R81" i="31"/>
  <c r="O37" i="31"/>
  <c r="P37" i="31"/>
  <c r="Q37" i="31"/>
  <c r="R37" i="31"/>
  <c r="O140" i="31"/>
  <c r="P140" i="31"/>
  <c r="Q140" i="31"/>
  <c r="R140" i="31"/>
  <c r="O67" i="31"/>
  <c r="P67" i="31"/>
  <c r="Q67" i="31"/>
  <c r="R67" i="31"/>
  <c r="O129" i="31"/>
  <c r="P129" i="31"/>
  <c r="Q129" i="31"/>
  <c r="R129" i="31"/>
  <c r="O58" i="31"/>
  <c r="P58" i="31"/>
  <c r="Q58" i="31"/>
  <c r="R58" i="31"/>
  <c r="O21" i="31"/>
  <c r="P21" i="31"/>
  <c r="Q21" i="31"/>
  <c r="R21" i="31"/>
  <c r="O172" i="31"/>
  <c r="P172" i="31"/>
  <c r="Q172" i="31"/>
  <c r="R172" i="31"/>
  <c r="O207" i="31"/>
  <c r="P207" i="31"/>
  <c r="Q207" i="31"/>
  <c r="R207" i="31"/>
  <c r="O190" i="31"/>
  <c r="P190" i="31"/>
  <c r="Q190" i="31"/>
  <c r="R190" i="31"/>
  <c r="O43" i="31"/>
  <c r="P43" i="31"/>
  <c r="Q43" i="31"/>
  <c r="R43" i="31"/>
  <c r="O48" i="31"/>
  <c r="P48" i="31"/>
  <c r="Q48" i="31"/>
  <c r="R48" i="31"/>
  <c r="O114" i="31"/>
  <c r="P114" i="31"/>
  <c r="Q114" i="31"/>
  <c r="R114" i="31"/>
  <c r="O98" i="31"/>
  <c r="P98" i="31"/>
  <c r="Q98" i="31"/>
  <c r="R98" i="31"/>
  <c r="O165" i="31"/>
  <c r="P165" i="31"/>
  <c r="Q165" i="31"/>
  <c r="R165" i="31"/>
  <c r="O142" i="31"/>
  <c r="P142" i="31"/>
  <c r="Q142" i="31"/>
  <c r="R142" i="31"/>
  <c r="O212" i="31"/>
  <c r="P212" i="31"/>
  <c r="Q212" i="31"/>
  <c r="R212" i="31"/>
  <c r="O87" i="31"/>
  <c r="P87" i="31"/>
  <c r="Q87" i="31"/>
  <c r="R87" i="31"/>
  <c r="O93" i="31"/>
  <c r="P93" i="31"/>
  <c r="Q93" i="31"/>
  <c r="R93" i="31"/>
  <c r="O205" i="31"/>
  <c r="P205" i="31"/>
  <c r="Q205" i="31"/>
  <c r="R205" i="31"/>
  <c r="O194" i="31"/>
  <c r="P194" i="31"/>
  <c r="Q194" i="31"/>
  <c r="R194" i="31"/>
  <c r="O59" i="31"/>
  <c r="P59" i="31"/>
  <c r="Q59" i="31"/>
  <c r="R59" i="31"/>
  <c r="O200" i="31"/>
  <c r="P200" i="31"/>
  <c r="Q200" i="31"/>
  <c r="R200" i="31"/>
  <c r="O151" i="31"/>
  <c r="P151" i="31"/>
  <c r="Q151" i="31"/>
  <c r="R151" i="31"/>
  <c r="O153" i="31"/>
  <c r="P153" i="31"/>
  <c r="Q153" i="31"/>
  <c r="R153" i="31"/>
  <c r="O146" i="31"/>
  <c r="P146" i="31"/>
  <c r="Q146" i="31"/>
  <c r="R146" i="31"/>
  <c r="O150" i="31"/>
  <c r="P150" i="31"/>
  <c r="Q150" i="31"/>
  <c r="R150" i="31"/>
  <c r="O45" i="31"/>
  <c r="P45" i="31"/>
  <c r="Q45" i="31"/>
  <c r="R45" i="31"/>
  <c r="O95" i="31"/>
  <c r="P95" i="31"/>
  <c r="Q95" i="31"/>
  <c r="R95" i="31"/>
  <c r="O96" i="31"/>
  <c r="P96" i="31"/>
  <c r="Q96" i="31"/>
  <c r="R96" i="31"/>
  <c r="O52" i="31"/>
  <c r="P52" i="31"/>
  <c r="Q52" i="31"/>
  <c r="R52" i="31"/>
  <c r="O195" i="31"/>
  <c r="P195" i="31"/>
  <c r="Q195" i="31"/>
  <c r="R195" i="31"/>
  <c r="O92" i="31"/>
  <c r="P92" i="31"/>
  <c r="Q92" i="31"/>
  <c r="R92" i="31"/>
  <c r="O110" i="31"/>
  <c r="P110" i="31"/>
  <c r="Q110" i="31"/>
  <c r="R110" i="31"/>
  <c r="O29" i="31"/>
  <c r="P29" i="31"/>
  <c r="Q29" i="31"/>
  <c r="R29" i="31"/>
  <c r="O86" i="31"/>
  <c r="P86" i="31"/>
  <c r="Q86" i="31"/>
  <c r="R86" i="31"/>
  <c r="O85" i="31"/>
  <c r="P85" i="31"/>
  <c r="Q85" i="31"/>
  <c r="R85" i="31"/>
  <c r="O16" i="31"/>
  <c r="P16" i="31"/>
  <c r="Q16" i="31"/>
  <c r="R16" i="31"/>
  <c r="O31" i="31"/>
  <c r="P31" i="31"/>
  <c r="Q31" i="31"/>
  <c r="R31" i="31"/>
  <c r="O73" i="31"/>
  <c r="P73" i="31"/>
  <c r="Q73" i="31"/>
  <c r="R73" i="31"/>
  <c r="O123" i="31"/>
  <c r="P123" i="31"/>
  <c r="Q123" i="31"/>
  <c r="R123" i="31"/>
  <c r="O178" i="31"/>
  <c r="P178" i="31"/>
  <c r="Q178" i="31"/>
  <c r="R178" i="31"/>
  <c r="O44" i="31"/>
  <c r="P44" i="31"/>
  <c r="Q44" i="31"/>
  <c r="R44" i="31"/>
  <c r="O116" i="31"/>
  <c r="P116" i="31"/>
  <c r="Q116" i="31"/>
  <c r="R116" i="31"/>
  <c r="O164" i="31"/>
  <c r="P164" i="31"/>
  <c r="Q164" i="31"/>
  <c r="R164" i="31"/>
  <c r="O118" i="31"/>
  <c r="P118" i="31"/>
  <c r="Q118" i="31"/>
  <c r="R118" i="31"/>
  <c r="O66" i="31"/>
  <c r="P66" i="31"/>
  <c r="Q66" i="31"/>
  <c r="R66" i="31"/>
  <c r="O160" i="31"/>
  <c r="P160" i="31"/>
  <c r="Q160" i="31"/>
  <c r="R160" i="31"/>
  <c r="O137" i="31"/>
  <c r="P137" i="31"/>
  <c r="Q137" i="31"/>
  <c r="R137" i="31"/>
  <c r="O11" i="31"/>
  <c r="P11" i="31"/>
  <c r="Q11" i="31"/>
  <c r="R11" i="31"/>
  <c r="O143" i="31"/>
  <c r="P143" i="31"/>
  <c r="Q143" i="31"/>
  <c r="R143" i="31"/>
  <c r="O189" i="31"/>
  <c r="P189" i="31"/>
  <c r="Q189" i="31"/>
  <c r="R189" i="31"/>
  <c r="O75" i="31"/>
  <c r="P75" i="31"/>
  <c r="Q75" i="31"/>
  <c r="R75" i="31"/>
  <c r="O89" i="31"/>
  <c r="P89" i="31"/>
  <c r="Q89" i="31"/>
  <c r="R89" i="31"/>
  <c r="O135" i="31"/>
  <c r="P135" i="31"/>
  <c r="Q135" i="31"/>
  <c r="R135" i="31"/>
  <c r="O102" i="31"/>
  <c r="P102" i="31"/>
  <c r="Q102" i="31"/>
  <c r="R102" i="31"/>
  <c r="O130" i="31"/>
  <c r="P130" i="31"/>
  <c r="Q130" i="31"/>
  <c r="R130" i="31"/>
  <c r="O217" i="31"/>
  <c r="P217" i="31"/>
  <c r="Q217" i="31"/>
  <c r="R217" i="31"/>
  <c r="O101" i="31"/>
  <c r="P101" i="31"/>
  <c r="Q101" i="31"/>
  <c r="R101" i="31"/>
  <c r="O54" i="31"/>
  <c r="P54" i="31"/>
  <c r="Q54" i="31"/>
  <c r="R54" i="31"/>
  <c r="O18" i="31"/>
  <c r="P18" i="31"/>
  <c r="Q18" i="31"/>
  <c r="R18" i="31"/>
  <c r="O159" i="31"/>
  <c r="P159" i="31"/>
  <c r="Q159" i="31"/>
  <c r="R159" i="31"/>
  <c r="O149" i="31"/>
  <c r="P149" i="31"/>
  <c r="Q149" i="31"/>
  <c r="R149" i="31"/>
  <c r="O83" i="31"/>
  <c r="P83" i="31"/>
  <c r="Q83" i="31"/>
  <c r="R83" i="31"/>
  <c r="O193" i="31"/>
  <c r="P193" i="31"/>
  <c r="Q193" i="31"/>
  <c r="R193" i="31"/>
  <c r="O134" i="31"/>
  <c r="P134" i="31"/>
  <c r="Q134" i="31"/>
  <c r="R134" i="31"/>
  <c r="O27" i="31"/>
  <c r="P27" i="31"/>
  <c r="Q27" i="31"/>
  <c r="R27" i="31"/>
  <c r="O199" i="31"/>
  <c r="P199" i="31"/>
  <c r="Q199" i="31"/>
  <c r="R199" i="31"/>
  <c r="O40" i="31"/>
  <c r="P40" i="31"/>
  <c r="Q40" i="31"/>
  <c r="R40" i="31"/>
  <c r="O71" i="31"/>
  <c r="P71" i="31"/>
  <c r="Q71" i="31"/>
  <c r="R71" i="31"/>
  <c r="O3" i="31"/>
  <c r="P3" i="31"/>
  <c r="Q3" i="31"/>
  <c r="R3" i="31"/>
  <c r="O19" i="31"/>
  <c r="P19" i="31"/>
  <c r="Q19" i="31"/>
  <c r="R19" i="31"/>
  <c r="O210" i="31"/>
  <c r="P210" i="31"/>
  <c r="Q210" i="31"/>
  <c r="R210" i="31"/>
  <c r="O161" i="31"/>
  <c r="P161" i="31"/>
  <c r="Q161" i="31"/>
  <c r="R161" i="31"/>
  <c r="O174" i="31"/>
  <c r="P174" i="31"/>
  <c r="Q174" i="31"/>
  <c r="R174" i="31"/>
  <c r="O213" i="31"/>
  <c r="P213" i="31"/>
  <c r="Q213" i="31"/>
  <c r="R213" i="31"/>
  <c r="O215" i="31"/>
  <c r="P215" i="31"/>
  <c r="Q215" i="31"/>
  <c r="R215" i="31"/>
  <c r="O10" i="31"/>
  <c r="P10" i="31"/>
  <c r="Q10" i="31"/>
  <c r="R10" i="31"/>
  <c r="O214" i="31"/>
  <c r="P214" i="31"/>
  <c r="Q214" i="31"/>
  <c r="R214" i="31"/>
  <c r="O176" i="31"/>
  <c r="P176" i="31"/>
  <c r="Q176" i="31"/>
  <c r="R176" i="31"/>
  <c r="O148" i="31"/>
  <c r="P148" i="31"/>
  <c r="Q148" i="31"/>
  <c r="R148" i="31"/>
  <c r="O112" i="31"/>
  <c r="P112" i="31"/>
  <c r="Q112" i="31"/>
  <c r="R112" i="31"/>
  <c r="O127" i="31"/>
  <c r="P127" i="31"/>
  <c r="Q127" i="31"/>
  <c r="R127" i="31"/>
  <c r="O119" i="31"/>
  <c r="P119" i="31"/>
  <c r="Q119" i="31"/>
  <c r="R119" i="31"/>
  <c r="O155" i="31"/>
  <c r="P155" i="31"/>
  <c r="Q155" i="31"/>
  <c r="R155" i="31"/>
  <c r="O68" i="31"/>
  <c r="P68" i="31"/>
  <c r="Q68" i="31"/>
  <c r="R68" i="31"/>
  <c r="O120" i="31"/>
  <c r="P120" i="31"/>
  <c r="Q120" i="31"/>
  <c r="R120" i="31"/>
  <c r="O65" i="31"/>
  <c r="P65" i="31"/>
  <c r="Q65" i="31"/>
  <c r="R65" i="31"/>
  <c r="O170" i="31"/>
  <c r="P170" i="31"/>
  <c r="Q170" i="31"/>
  <c r="R170" i="31"/>
  <c r="O57" i="31"/>
  <c r="P57" i="31"/>
  <c r="Q57" i="31"/>
  <c r="R57" i="31"/>
  <c r="O25" i="31"/>
  <c r="P25" i="31"/>
  <c r="Q25" i="31"/>
  <c r="R25" i="31"/>
  <c r="O61" i="31"/>
  <c r="P61" i="31"/>
  <c r="Q61" i="31"/>
  <c r="R61" i="31"/>
  <c r="O141" i="31"/>
  <c r="P141" i="31"/>
  <c r="Q141" i="31"/>
  <c r="R141" i="31"/>
  <c r="O132" i="31"/>
  <c r="P132" i="31"/>
  <c r="Q132" i="31"/>
  <c r="R132" i="31"/>
  <c r="O168" i="31"/>
  <c r="P168" i="31"/>
  <c r="Q168" i="31"/>
  <c r="R168" i="31"/>
  <c r="O28" i="31"/>
  <c r="P28" i="31"/>
  <c r="Q28" i="31"/>
  <c r="R28" i="31"/>
  <c r="O97" i="31"/>
  <c r="P97" i="31"/>
  <c r="Q97" i="31"/>
  <c r="R97" i="31"/>
  <c r="O131" i="31"/>
  <c r="P131" i="31"/>
  <c r="Q131" i="31"/>
  <c r="R131" i="31"/>
  <c r="O218" i="31"/>
  <c r="P218" i="31"/>
  <c r="Q218" i="31"/>
  <c r="R218" i="31"/>
  <c r="O103" i="31"/>
  <c r="P103" i="31"/>
  <c r="Q103" i="31"/>
  <c r="R103" i="31"/>
  <c r="O186" i="31"/>
  <c r="P186" i="31"/>
  <c r="Q186" i="31"/>
  <c r="R186" i="31"/>
  <c r="O46" i="31"/>
  <c r="P46" i="31"/>
  <c r="Q46" i="31"/>
  <c r="R46" i="31"/>
  <c r="O162" i="31"/>
  <c r="P162" i="31"/>
  <c r="Q162" i="31"/>
  <c r="R162" i="31"/>
  <c r="O191" i="31"/>
  <c r="P191" i="31"/>
  <c r="Q191" i="31"/>
  <c r="R191" i="31"/>
  <c r="O117" i="31"/>
  <c r="P117" i="31"/>
  <c r="Q117" i="31"/>
  <c r="R117" i="31"/>
  <c r="O147" i="31"/>
  <c r="P147" i="31"/>
  <c r="Q147" i="31"/>
  <c r="R147" i="31"/>
  <c r="O26" i="31"/>
  <c r="P26" i="31"/>
  <c r="Q26" i="31"/>
  <c r="R26" i="31"/>
  <c r="O206" i="31"/>
  <c r="P206" i="31"/>
  <c r="Q206" i="31"/>
  <c r="R206" i="31"/>
  <c r="O187" i="31"/>
  <c r="P187" i="31"/>
  <c r="Q187" i="31"/>
  <c r="R187" i="31"/>
  <c r="O104" i="31"/>
  <c r="P104" i="31"/>
  <c r="Q104" i="31"/>
  <c r="R104" i="31"/>
  <c r="O202" i="31"/>
  <c r="P202" i="31"/>
  <c r="Q202" i="31"/>
  <c r="R202" i="31"/>
  <c r="O144" i="31"/>
  <c r="P144" i="31"/>
  <c r="Q144" i="31"/>
  <c r="R144" i="31"/>
  <c r="O2" i="31"/>
  <c r="P2" i="31"/>
  <c r="Q2" i="31"/>
  <c r="R2" i="31"/>
  <c r="O13" i="31"/>
  <c r="P13" i="31"/>
  <c r="Q13" i="31"/>
  <c r="R13" i="31"/>
  <c r="O8" i="31"/>
  <c r="P8" i="31"/>
  <c r="Q8" i="31"/>
  <c r="R8" i="31"/>
  <c r="O80" i="31"/>
  <c r="P80" i="31"/>
  <c r="Q80" i="31"/>
  <c r="R80" i="31"/>
  <c r="O77" i="31"/>
  <c r="P77" i="31"/>
  <c r="Q77" i="31"/>
  <c r="R77" i="31"/>
  <c r="O72" i="31"/>
  <c r="P72" i="31"/>
  <c r="Q72" i="31"/>
  <c r="R72" i="31"/>
  <c r="O198" i="31"/>
  <c r="P198" i="31"/>
  <c r="Q198" i="31"/>
  <c r="R198" i="31"/>
  <c r="O51" i="31"/>
  <c r="P51" i="31"/>
  <c r="Q51" i="31"/>
  <c r="R51" i="31"/>
  <c r="O115" i="31"/>
  <c r="P115" i="31"/>
  <c r="Q115" i="31"/>
  <c r="R115" i="31"/>
  <c r="O154" i="31"/>
  <c r="P154" i="31"/>
  <c r="Q154" i="31"/>
  <c r="R154" i="31"/>
  <c r="O201" i="31"/>
  <c r="P201" i="31"/>
  <c r="Q201" i="31"/>
  <c r="R201" i="31"/>
  <c r="O157" i="31"/>
  <c r="P157" i="31"/>
  <c r="Q157" i="31"/>
  <c r="R157" i="31"/>
  <c r="O47" i="31"/>
  <c r="P47" i="31"/>
  <c r="Q47" i="31"/>
  <c r="R47" i="31"/>
  <c r="O136" i="31"/>
  <c r="P136" i="31"/>
  <c r="Q136" i="31"/>
  <c r="R136" i="31"/>
  <c r="O158" i="31"/>
  <c r="P158" i="31"/>
  <c r="Q158" i="31"/>
  <c r="R158" i="31"/>
  <c r="O109" i="31"/>
  <c r="P109" i="31"/>
  <c r="Q109" i="31"/>
  <c r="R109" i="31"/>
  <c r="O70" i="31"/>
  <c r="P70" i="31"/>
  <c r="Q70" i="31"/>
  <c r="R70" i="31"/>
  <c r="O42" i="31"/>
  <c r="P42" i="31"/>
  <c r="Q42" i="31"/>
  <c r="R42" i="31"/>
  <c r="O4" i="31"/>
  <c r="P4" i="31"/>
  <c r="Q4" i="31"/>
  <c r="R4" i="31"/>
  <c r="O173" i="31"/>
  <c r="P173" i="31"/>
  <c r="Q173" i="31"/>
  <c r="R173" i="31"/>
  <c r="O99" i="31"/>
  <c r="P99" i="31"/>
  <c r="Q99" i="31"/>
  <c r="R99" i="31"/>
  <c r="O211" i="31"/>
  <c r="P211" i="31"/>
  <c r="Q211" i="31"/>
  <c r="R211" i="31"/>
  <c r="O208" i="31"/>
  <c r="P208" i="31"/>
  <c r="Q208" i="31"/>
  <c r="R208" i="31"/>
  <c r="O184" i="31"/>
  <c r="P184" i="31"/>
  <c r="Q184" i="31"/>
  <c r="R184" i="31"/>
  <c r="O209" i="31"/>
  <c r="P209" i="31"/>
  <c r="Q209" i="31"/>
  <c r="R209" i="31"/>
  <c r="O219" i="31"/>
  <c r="P219" i="31"/>
  <c r="Q219" i="31"/>
  <c r="R219" i="31"/>
  <c r="O220" i="31"/>
  <c r="P220" i="31"/>
  <c r="Q220" i="31"/>
  <c r="R220" i="31"/>
  <c r="O221" i="31"/>
  <c r="P221" i="31"/>
  <c r="Q221" i="31"/>
  <c r="R221" i="31"/>
  <c r="O222" i="31"/>
  <c r="P222" i="31"/>
  <c r="Q222" i="31"/>
  <c r="R222" i="31"/>
  <c r="O223" i="31"/>
  <c r="P223" i="31"/>
  <c r="Q223" i="31"/>
  <c r="R223" i="31"/>
  <c r="L224" i="31"/>
  <c r="M224" i="31"/>
  <c r="O224" i="31"/>
  <c r="P224" i="31"/>
  <c r="Q224" i="31"/>
  <c r="R224" i="31"/>
  <c r="L225" i="31"/>
  <c r="M225" i="31"/>
  <c r="O225" i="31"/>
  <c r="P225" i="31"/>
  <c r="Q225" i="31"/>
  <c r="R225" i="31"/>
  <c r="L226" i="31"/>
  <c r="M226" i="31"/>
  <c r="O226" i="31"/>
  <c r="P226" i="31"/>
  <c r="Q226" i="31"/>
  <c r="R226" i="31"/>
  <c r="L227" i="31"/>
  <c r="M227" i="31"/>
  <c r="O227" i="31"/>
  <c r="P227" i="31"/>
  <c r="Q227" i="31"/>
  <c r="R227" i="31"/>
  <c r="L228" i="31"/>
  <c r="M228" i="31"/>
  <c r="O228" i="31"/>
  <c r="P228" i="31"/>
  <c r="Q228" i="31"/>
  <c r="R228" i="31"/>
  <c r="L229" i="31"/>
  <c r="M229" i="31"/>
  <c r="O229" i="31"/>
  <c r="P229" i="31"/>
  <c r="Q229" i="31"/>
  <c r="R229" i="31"/>
  <c r="L230" i="31"/>
  <c r="M230" i="31"/>
  <c r="O230" i="31"/>
  <c r="P230" i="31"/>
  <c r="Q230" i="31"/>
  <c r="R230" i="31"/>
  <c r="L231" i="31"/>
  <c r="M231" i="31"/>
  <c r="O231" i="31"/>
  <c r="P231" i="31"/>
  <c r="Q231" i="31"/>
  <c r="R231" i="31"/>
  <c r="L232" i="31"/>
  <c r="M232" i="31"/>
  <c r="O232" i="31"/>
  <c r="P232" i="31"/>
  <c r="Q232" i="31"/>
  <c r="R232" i="31"/>
  <c r="L233" i="31"/>
  <c r="M233" i="31"/>
  <c r="O233" i="31"/>
  <c r="P233" i="31"/>
  <c r="Q233" i="31"/>
  <c r="R233" i="31"/>
  <c r="L234" i="31"/>
  <c r="M234" i="31"/>
  <c r="O234" i="31"/>
  <c r="P234" i="31"/>
  <c r="Q234" i="31"/>
  <c r="R234" i="31"/>
  <c r="L235" i="31"/>
  <c r="M235" i="31"/>
  <c r="O235" i="31"/>
  <c r="P235" i="31"/>
  <c r="Q235" i="31"/>
  <c r="R235" i="31"/>
  <c r="L236" i="31"/>
  <c r="M236" i="31"/>
  <c r="O236" i="31"/>
  <c r="P236" i="31"/>
  <c r="Q236" i="31"/>
  <c r="R236" i="31"/>
  <c r="L237" i="31"/>
  <c r="M237" i="31"/>
  <c r="O237" i="31"/>
  <c r="P237" i="31"/>
  <c r="Q237" i="31"/>
  <c r="R237" i="31"/>
  <c r="L238" i="31"/>
  <c r="M238" i="31"/>
  <c r="O238" i="31"/>
  <c r="P238" i="31"/>
  <c r="Q238" i="31"/>
  <c r="R238" i="31"/>
  <c r="L239" i="31"/>
  <c r="M239" i="31"/>
  <c r="O239" i="31"/>
  <c r="P239" i="31"/>
  <c r="Q239" i="31"/>
  <c r="R239" i="31"/>
  <c r="L240" i="31"/>
  <c r="M240" i="31"/>
  <c r="O240" i="31"/>
  <c r="P240" i="31"/>
  <c r="Q240" i="31"/>
  <c r="R240" i="31"/>
  <c r="L241" i="31"/>
  <c r="M241" i="31"/>
  <c r="O241" i="31"/>
  <c r="P241" i="31"/>
  <c r="Q241" i="31"/>
  <c r="R241" i="31"/>
  <c r="L242" i="31"/>
  <c r="M242" i="31"/>
  <c r="O242" i="31"/>
  <c r="P242" i="31"/>
  <c r="Q242" i="31"/>
  <c r="R242" i="31"/>
  <c r="L243" i="31"/>
  <c r="M243" i="31"/>
  <c r="O243" i="31"/>
  <c r="P243" i="31"/>
  <c r="Q243" i="31"/>
  <c r="R243" i="31"/>
  <c r="L244" i="31"/>
  <c r="M244" i="31"/>
  <c r="O244" i="31"/>
  <c r="P244" i="31"/>
  <c r="Q244" i="31"/>
  <c r="R244" i="31"/>
  <c r="L245" i="31"/>
  <c r="M245" i="31"/>
  <c r="O245" i="31"/>
  <c r="P245" i="31"/>
  <c r="Q245" i="31"/>
  <c r="R245" i="31"/>
  <c r="L246" i="31"/>
  <c r="M246" i="31"/>
  <c r="O246" i="31"/>
  <c r="P246" i="31"/>
  <c r="Q246" i="31"/>
  <c r="R246" i="31"/>
  <c r="L247" i="31"/>
  <c r="M247" i="31"/>
  <c r="O247" i="31"/>
  <c r="P247" i="31"/>
  <c r="Q247" i="31"/>
  <c r="R247" i="31"/>
  <c r="L248" i="31"/>
  <c r="M248" i="31"/>
  <c r="O248" i="31"/>
  <c r="P248" i="31"/>
  <c r="Q248" i="31"/>
  <c r="R248" i="31"/>
  <c r="L249" i="31"/>
  <c r="M249" i="31"/>
  <c r="O249" i="31"/>
  <c r="P249" i="31"/>
  <c r="Q249" i="31"/>
  <c r="R249" i="31"/>
  <c r="L250" i="31"/>
  <c r="M250" i="31"/>
  <c r="O250" i="31"/>
  <c r="P250" i="31"/>
  <c r="Q250" i="31"/>
  <c r="R250" i="31"/>
  <c r="L251" i="31"/>
  <c r="M251" i="31"/>
  <c r="O251" i="31"/>
  <c r="P251" i="31"/>
  <c r="Q251" i="31"/>
  <c r="R251" i="31"/>
  <c r="L252" i="31"/>
  <c r="M252" i="31"/>
  <c r="O252" i="31"/>
  <c r="P252" i="31"/>
  <c r="Q252" i="31"/>
  <c r="R252" i="31"/>
  <c r="L253" i="31"/>
  <c r="M253" i="31"/>
  <c r="O253" i="31"/>
  <c r="P253" i="31"/>
  <c r="Q253" i="31"/>
  <c r="R253" i="31"/>
  <c r="L254" i="31"/>
  <c r="M254" i="31"/>
  <c r="O254" i="31"/>
  <c r="P254" i="31"/>
  <c r="Q254" i="31"/>
  <c r="R254" i="31"/>
  <c r="L255" i="31"/>
  <c r="M255" i="31"/>
  <c r="O255" i="31"/>
  <c r="P255" i="31"/>
  <c r="Q255" i="31"/>
  <c r="R255" i="31"/>
  <c r="L256" i="31"/>
  <c r="M256" i="31"/>
  <c r="O256" i="31"/>
  <c r="P256" i="31"/>
  <c r="Q256" i="31"/>
  <c r="R256" i="31"/>
  <c r="L257" i="31"/>
  <c r="M257" i="31"/>
  <c r="O257" i="31"/>
  <c r="P257" i="31"/>
  <c r="Q257" i="31"/>
  <c r="R257" i="31"/>
  <c r="L258" i="31"/>
  <c r="M258" i="31"/>
  <c r="O258" i="31"/>
  <c r="P258" i="31"/>
  <c r="Q258" i="31"/>
  <c r="R258" i="31"/>
  <c r="L259" i="31"/>
  <c r="M259" i="31"/>
  <c r="O259" i="31"/>
  <c r="P259" i="31"/>
  <c r="Q259" i="31"/>
  <c r="R259" i="31"/>
  <c r="L260" i="31"/>
  <c r="M260" i="31"/>
  <c r="O260" i="31"/>
  <c r="P260" i="31"/>
  <c r="Q260" i="31"/>
  <c r="R260" i="31"/>
  <c r="L261" i="31"/>
  <c r="M261" i="31"/>
  <c r="O261" i="31"/>
  <c r="P261" i="31"/>
  <c r="Q261" i="31"/>
  <c r="R261" i="31"/>
  <c r="L262" i="31"/>
  <c r="M262" i="31"/>
  <c r="O262" i="31"/>
  <c r="P262" i="31"/>
  <c r="Q262" i="31"/>
  <c r="R262" i="31"/>
  <c r="L263" i="31"/>
  <c r="M263" i="31"/>
  <c r="O263" i="31"/>
  <c r="P263" i="31"/>
  <c r="Q263" i="31"/>
  <c r="R263" i="31"/>
  <c r="L264" i="31"/>
  <c r="M264" i="31"/>
  <c r="O264" i="31"/>
  <c r="P264" i="31"/>
  <c r="Q264" i="31"/>
  <c r="R264" i="31"/>
  <c r="L265" i="31"/>
  <c r="M265" i="31"/>
  <c r="O265" i="31"/>
  <c r="P265" i="31"/>
  <c r="Q265" i="31"/>
  <c r="R265" i="31"/>
  <c r="L266" i="31"/>
  <c r="M266" i="31"/>
  <c r="O266" i="31"/>
  <c r="P266" i="31"/>
  <c r="Q266" i="31"/>
  <c r="R266" i="31"/>
  <c r="L267" i="31"/>
  <c r="M267" i="31"/>
  <c r="O267" i="31"/>
  <c r="P267" i="31"/>
  <c r="Q267" i="31"/>
  <c r="R267" i="31"/>
  <c r="L268" i="31"/>
  <c r="M268" i="31"/>
  <c r="O268" i="31"/>
  <c r="P268" i="31"/>
  <c r="Q268" i="31"/>
  <c r="R268" i="31"/>
  <c r="L269" i="31"/>
  <c r="M269" i="31"/>
  <c r="O269" i="31"/>
  <c r="P269" i="31"/>
  <c r="Q269" i="31"/>
  <c r="R269" i="31"/>
  <c r="L270" i="31"/>
  <c r="M270" i="31"/>
  <c r="O270" i="31"/>
  <c r="P270" i="31"/>
  <c r="Q270" i="31"/>
  <c r="R270" i="31"/>
  <c r="L271" i="31"/>
  <c r="M271" i="31"/>
  <c r="O271" i="31"/>
  <c r="P271" i="31"/>
  <c r="Q271" i="31"/>
  <c r="R271" i="31"/>
  <c r="L272" i="31"/>
  <c r="M272" i="31"/>
  <c r="O272" i="31"/>
  <c r="P272" i="31"/>
  <c r="Q272" i="31"/>
  <c r="R272" i="31"/>
  <c r="L273" i="31"/>
  <c r="M273" i="31"/>
  <c r="O273" i="31"/>
  <c r="P273" i="31"/>
  <c r="Q273" i="31"/>
  <c r="R273" i="31"/>
  <c r="L274" i="31"/>
  <c r="M274" i="31"/>
  <c r="O274" i="31"/>
  <c r="P274" i="31"/>
  <c r="Q274" i="31"/>
  <c r="R274" i="31"/>
  <c r="L275" i="31"/>
  <c r="M275" i="31"/>
  <c r="O275" i="31"/>
  <c r="P275" i="31"/>
  <c r="Q275" i="31"/>
  <c r="R275" i="31"/>
  <c r="L276" i="31"/>
  <c r="M276" i="31"/>
  <c r="O276" i="31"/>
  <c r="P276" i="31"/>
  <c r="Q276" i="31"/>
  <c r="R276" i="31"/>
  <c r="L277" i="31"/>
  <c r="M277" i="31"/>
  <c r="O277" i="31"/>
  <c r="P277" i="31"/>
  <c r="Q277" i="31"/>
  <c r="R277" i="31"/>
  <c r="L278" i="31"/>
  <c r="M278" i="31"/>
  <c r="O278" i="31"/>
  <c r="P278" i="31"/>
  <c r="Q278" i="31"/>
  <c r="R278" i="31"/>
  <c r="L279" i="31"/>
  <c r="M279" i="31"/>
  <c r="O279" i="31"/>
  <c r="P279" i="31"/>
  <c r="Q279" i="31"/>
  <c r="R279" i="31"/>
  <c r="L280" i="31"/>
  <c r="M280" i="31"/>
  <c r="O280" i="31"/>
  <c r="P280" i="31"/>
  <c r="Q280" i="31"/>
  <c r="R280" i="31"/>
  <c r="L281" i="31"/>
  <c r="M281" i="31"/>
  <c r="O281" i="31"/>
  <c r="P281" i="31"/>
  <c r="Q281" i="31"/>
  <c r="R281" i="31"/>
  <c r="L282" i="31"/>
  <c r="M282" i="31"/>
  <c r="O282" i="31"/>
  <c r="P282" i="31"/>
  <c r="Q282" i="31"/>
  <c r="R282" i="31"/>
  <c r="L283" i="31"/>
  <c r="M283" i="31"/>
  <c r="O283" i="31"/>
  <c r="P283" i="31"/>
  <c r="Q283" i="31"/>
  <c r="R283" i="31"/>
  <c r="L284" i="31"/>
  <c r="M284" i="31"/>
  <c r="O284" i="31"/>
  <c r="P284" i="31"/>
  <c r="Q284" i="31"/>
  <c r="R284" i="31"/>
  <c r="L285" i="31"/>
  <c r="M285" i="31"/>
  <c r="O285" i="31"/>
  <c r="P285" i="31"/>
  <c r="Q285" i="31"/>
  <c r="R285" i="31"/>
  <c r="L286" i="31"/>
  <c r="M286" i="31"/>
  <c r="O286" i="31"/>
  <c r="P286" i="31"/>
  <c r="Q286" i="31"/>
  <c r="R286" i="31"/>
  <c r="L287" i="31"/>
  <c r="M287" i="31"/>
  <c r="O287" i="31"/>
  <c r="P287" i="31"/>
  <c r="Q287" i="31"/>
  <c r="R287" i="31"/>
  <c r="L288" i="31"/>
  <c r="M288" i="31"/>
  <c r="O288" i="31"/>
  <c r="P288" i="31"/>
  <c r="Q288" i="31"/>
  <c r="R288" i="31"/>
  <c r="L289" i="31"/>
  <c r="M289" i="31"/>
  <c r="O289" i="31"/>
  <c r="P289" i="31"/>
  <c r="Q289" i="31"/>
  <c r="R289" i="31"/>
  <c r="L290" i="31"/>
  <c r="M290" i="31"/>
  <c r="O290" i="31"/>
  <c r="P290" i="31"/>
  <c r="Q290" i="31"/>
  <c r="R290" i="31"/>
  <c r="L11" i="30"/>
  <c r="M11" i="30"/>
  <c r="P11" i="30"/>
  <c r="Q11" i="30"/>
  <c r="R11" i="30"/>
  <c r="L31" i="30"/>
  <c r="M31" i="30"/>
  <c r="O31" i="30"/>
  <c r="P31" i="30"/>
  <c r="Q31" i="30"/>
  <c r="R31" i="30"/>
  <c r="L103" i="30"/>
  <c r="M103" i="30"/>
  <c r="O103" i="30"/>
  <c r="P103" i="30"/>
  <c r="Q103" i="30"/>
  <c r="R103" i="30"/>
  <c r="L66" i="30"/>
  <c r="M66" i="30"/>
  <c r="O66" i="30"/>
  <c r="P66" i="30"/>
  <c r="Q66" i="30"/>
  <c r="R66" i="30"/>
  <c r="L100" i="30"/>
  <c r="M100" i="30"/>
  <c r="O100" i="30"/>
  <c r="P100" i="30"/>
  <c r="Q100" i="30"/>
  <c r="R100" i="30"/>
  <c r="L135" i="30"/>
  <c r="M135" i="30"/>
  <c r="O135" i="30"/>
  <c r="P135" i="30"/>
  <c r="Q135" i="30"/>
  <c r="R135" i="30"/>
  <c r="L155" i="30"/>
  <c r="M155" i="30"/>
  <c r="O155" i="30"/>
  <c r="P155" i="30"/>
  <c r="Q155" i="30"/>
  <c r="R155" i="30"/>
  <c r="L136" i="30"/>
  <c r="M136" i="30"/>
  <c r="O136" i="30"/>
  <c r="P136" i="30"/>
  <c r="Q136" i="30"/>
  <c r="R136" i="30"/>
  <c r="L53" i="30"/>
  <c r="M53" i="30"/>
  <c r="O53" i="30"/>
  <c r="P53" i="30"/>
  <c r="Q53" i="30"/>
  <c r="R53" i="30"/>
  <c r="L111" i="30"/>
  <c r="M111" i="30"/>
  <c r="O111" i="30"/>
  <c r="P111" i="30"/>
  <c r="Q111" i="30"/>
  <c r="R111" i="30"/>
  <c r="L27" i="30"/>
  <c r="M27" i="30"/>
  <c r="O27" i="30"/>
  <c r="P27" i="30"/>
  <c r="Q27" i="30"/>
  <c r="R27" i="30"/>
  <c r="L29" i="30"/>
  <c r="M29" i="30"/>
  <c r="O29" i="30"/>
  <c r="P29" i="30"/>
  <c r="Q29" i="30"/>
  <c r="R29" i="30"/>
  <c r="L50" i="30"/>
  <c r="M50" i="30"/>
  <c r="O50" i="30"/>
  <c r="P50" i="30"/>
  <c r="Q50" i="30"/>
  <c r="R50" i="30"/>
  <c r="L40" i="30"/>
  <c r="M40" i="30"/>
  <c r="O40" i="30"/>
  <c r="P40" i="30"/>
  <c r="Q40" i="30"/>
  <c r="R40" i="30"/>
  <c r="L80" i="30"/>
  <c r="M80" i="30"/>
  <c r="O80" i="30"/>
  <c r="P80" i="30"/>
  <c r="Q80" i="30"/>
  <c r="R80" i="30"/>
  <c r="L6" i="30"/>
  <c r="M6" i="30"/>
  <c r="O6" i="30"/>
  <c r="P6" i="30"/>
  <c r="Q6" i="30"/>
  <c r="R6" i="30"/>
  <c r="L8" i="30"/>
  <c r="M8" i="30"/>
  <c r="O8" i="30"/>
  <c r="P8" i="30"/>
  <c r="Q8" i="30"/>
  <c r="R8" i="30"/>
  <c r="L35" i="30"/>
  <c r="M35" i="30"/>
  <c r="O35" i="30"/>
  <c r="P35" i="30"/>
  <c r="Q35" i="30"/>
  <c r="R35" i="30"/>
  <c r="L146" i="30"/>
  <c r="M146" i="30"/>
  <c r="O146" i="30"/>
  <c r="P146" i="30"/>
  <c r="Q146" i="30"/>
  <c r="R146" i="30"/>
  <c r="L16" i="30"/>
  <c r="M16" i="30"/>
  <c r="O16" i="30"/>
  <c r="P16" i="30"/>
  <c r="Q16" i="30"/>
  <c r="R16" i="30"/>
  <c r="L64" i="30"/>
  <c r="M64" i="30"/>
  <c r="O64" i="30"/>
  <c r="P64" i="30"/>
  <c r="Q64" i="30"/>
  <c r="R64" i="30"/>
  <c r="L89" i="30"/>
  <c r="M89" i="30"/>
  <c r="O89" i="30"/>
  <c r="P89" i="30"/>
  <c r="Q89" i="30"/>
  <c r="R89" i="30"/>
  <c r="L156" i="30"/>
  <c r="M156" i="30"/>
  <c r="O156" i="30"/>
  <c r="P156" i="30"/>
  <c r="Q156" i="30"/>
  <c r="R156" i="30"/>
  <c r="L34" i="30"/>
  <c r="M34" i="30"/>
  <c r="O34" i="30"/>
  <c r="P34" i="30"/>
  <c r="Q34" i="30"/>
  <c r="R34" i="30"/>
  <c r="L133" i="30"/>
  <c r="M133" i="30"/>
  <c r="O133" i="30"/>
  <c r="P133" i="30"/>
  <c r="Q133" i="30"/>
  <c r="R133" i="30"/>
  <c r="L141" i="30"/>
  <c r="M141" i="30"/>
  <c r="O141" i="30"/>
  <c r="P141" i="30"/>
  <c r="Q141" i="30"/>
  <c r="R141" i="30"/>
  <c r="L48" i="30"/>
  <c r="M48" i="30"/>
  <c r="O48" i="30"/>
  <c r="P48" i="30"/>
  <c r="Q48" i="30"/>
  <c r="R48" i="30"/>
  <c r="L21" i="30"/>
  <c r="M21" i="30"/>
  <c r="O21" i="30"/>
  <c r="P21" i="30"/>
  <c r="Q21" i="30"/>
  <c r="R21" i="30"/>
  <c r="L72" i="30"/>
  <c r="M72" i="30"/>
  <c r="O72" i="30"/>
  <c r="P72" i="30"/>
  <c r="Q72" i="30"/>
  <c r="R72" i="30"/>
  <c r="L65" i="30"/>
  <c r="M65" i="30"/>
  <c r="O65" i="30"/>
  <c r="P65" i="30"/>
  <c r="Q65" i="30"/>
  <c r="R65" i="30"/>
  <c r="L19" i="30"/>
  <c r="M19" i="30"/>
  <c r="O19" i="30"/>
  <c r="P19" i="30"/>
  <c r="Q19" i="30"/>
  <c r="R19" i="30"/>
  <c r="L7" i="30"/>
  <c r="M7" i="30"/>
  <c r="O7" i="30"/>
  <c r="P7" i="30"/>
  <c r="Q7" i="30"/>
  <c r="R7" i="30"/>
  <c r="L93" i="30"/>
  <c r="M93" i="30"/>
  <c r="O93" i="30"/>
  <c r="P93" i="30"/>
  <c r="Q93" i="30"/>
  <c r="R93" i="30"/>
  <c r="L117" i="30"/>
  <c r="M117" i="30"/>
  <c r="O117" i="30"/>
  <c r="P117" i="30"/>
  <c r="Q117" i="30"/>
  <c r="R117" i="30"/>
  <c r="L10" i="30"/>
  <c r="M10" i="30"/>
  <c r="O10" i="30"/>
  <c r="P10" i="30"/>
  <c r="Q10" i="30"/>
  <c r="R10" i="30"/>
  <c r="L79" i="30"/>
  <c r="M79" i="30"/>
  <c r="O79" i="30"/>
  <c r="P79" i="30"/>
  <c r="Q79" i="30"/>
  <c r="R79" i="30"/>
  <c r="L61" i="30"/>
  <c r="M61" i="30"/>
  <c r="O61" i="30"/>
  <c r="P61" i="30"/>
  <c r="Q61" i="30"/>
  <c r="R61" i="30"/>
  <c r="L106" i="30"/>
  <c r="M106" i="30"/>
  <c r="O106" i="30"/>
  <c r="P106" i="30"/>
  <c r="Q106" i="30"/>
  <c r="R106" i="30"/>
  <c r="L13" i="30"/>
  <c r="M13" i="30"/>
  <c r="O13" i="30"/>
  <c r="P13" i="30"/>
  <c r="Q13" i="30"/>
  <c r="R13" i="30"/>
  <c r="L132" i="30"/>
  <c r="M132" i="30"/>
  <c r="O132" i="30"/>
  <c r="P132" i="30"/>
  <c r="Q132" i="30"/>
  <c r="R132" i="30"/>
  <c r="L59" i="30"/>
  <c r="M59" i="30"/>
  <c r="O59" i="30"/>
  <c r="P59" i="30"/>
  <c r="Q59" i="30"/>
  <c r="R59" i="30"/>
  <c r="L52" i="30"/>
  <c r="M52" i="30"/>
  <c r="O52" i="30"/>
  <c r="P52" i="30"/>
  <c r="Q52" i="30"/>
  <c r="R52" i="30"/>
  <c r="L12" i="30"/>
  <c r="M12" i="30"/>
  <c r="O12" i="30"/>
  <c r="P12" i="30"/>
  <c r="Q12" i="30"/>
  <c r="R12" i="30"/>
  <c r="L36" i="30"/>
  <c r="M36" i="30"/>
  <c r="O36" i="30"/>
  <c r="P36" i="30"/>
  <c r="Q36" i="30"/>
  <c r="R36" i="30"/>
  <c r="L95" i="30"/>
  <c r="M95" i="30"/>
  <c r="O95" i="30"/>
  <c r="P95" i="30"/>
  <c r="Q95" i="30"/>
  <c r="R95" i="30"/>
  <c r="L114" i="30"/>
  <c r="M114" i="30"/>
  <c r="O114" i="30"/>
  <c r="P114" i="30"/>
  <c r="Q114" i="30"/>
  <c r="R114" i="30"/>
  <c r="L57" i="30"/>
  <c r="M57" i="30"/>
  <c r="O57" i="30"/>
  <c r="P57" i="30"/>
  <c r="Q57" i="30"/>
  <c r="R57" i="30"/>
  <c r="L110" i="30"/>
  <c r="M110" i="30"/>
  <c r="O110" i="30"/>
  <c r="P110" i="30"/>
  <c r="Q110" i="30"/>
  <c r="R110" i="30"/>
  <c r="L118" i="30"/>
  <c r="M118" i="30"/>
  <c r="O118" i="30"/>
  <c r="P118" i="30"/>
  <c r="Q118" i="30"/>
  <c r="R118" i="30"/>
  <c r="L125" i="30"/>
  <c r="M125" i="30"/>
  <c r="O125" i="30"/>
  <c r="P125" i="30"/>
  <c r="Q125" i="30"/>
  <c r="R125" i="30"/>
  <c r="L18" i="30"/>
  <c r="M18" i="30"/>
  <c r="O18" i="30"/>
  <c r="P18" i="30"/>
  <c r="Q18" i="30"/>
  <c r="R18" i="30"/>
  <c r="L73" i="30"/>
  <c r="M73" i="30"/>
  <c r="O73" i="30"/>
  <c r="P73" i="30"/>
  <c r="Q73" i="30"/>
  <c r="R73" i="30"/>
  <c r="L126" i="30"/>
  <c r="M126" i="30"/>
  <c r="O126" i="30"/>
  <c r="P126" i="30"/>
  <c r="Q126" i="30"/>
  <c r="R126" i="30"/>
  <c r="L124" i="30"/>
  <c r="M124" i="30"/>
  <c r="O124" i="30"/>
  <c r="P124" i="30"/>
  <c r="Q124" i="30"/>
  <c r="R124" i="30"/>
  <c r="L42" i="30"/>
  <c r="M42" i="30"/>
  <c r="O42" i="30"/>
  <c r="P42" i="30"/>
  <c r="Q42" i="30"/>
  <c r="R42" i="30"/>
  <c r="L78" i="30"/>
  <c r="M78" i="30"/>
  <c r="O78" i="30"/>
  <c r="P78" i="30"/>
  <c r="Q78" i="30"/>
  <c r="R78" i="30"/>
  <c r="L130" i="30"/>
  <c r="M130" i="30"/>
  <c r="O130" i="30"/>
  <c r="P130" i="30"/>
  <c r="Q130" i="30"/>
  <c r="R130" i="30"/>
  <c r="L113" i="30"/>
  <c r="M113" i="30"/>
  <c r="O113" i="30"/>
  <c r="P113" i="30"/>
  <c r="Q113" i="30"/>
  <c r="R113" i="30"/>
  <c r="L39" i="30"/>
  <c r="M39" i="30"/>
  <c r="O39" i="30"/>
  <c r="P39" i="30"/>
  <c r="Q39" i="30"/>
  <c r="R39" i="30"/>
  <c r="L94" i="30"/>
  <c r="M94" i="30"/>
  <c r="O94" i="30"/>
  <c r="P94" i="30"/>
  <c r="Q94" i="30"/>
  <c r="R94" i="30"/>
  <c r="L63" i="30"/>
  <c r="M63" i="30"/>
  <c r="O63" i="30"/>
  <c r="P63" i="30"/>
  <c r="Q63" i="30"/>
  <c r="R63" i="30"/>
  <c r="L128" i="30"/>
  <c r="M128" i="30"/>
  <c r="O128" i="30"/>
  <c r="P128" i="30"/>
  <c r="Q128" i="30"/>
  <c r="R128" i="30"/>
  <c r="L26" i="30"/>
  <c r="M26" i="30"/>
  <c r="O26" i="30"/>
  <c r="P26" i="30"/>
  <c r="Q26" i="30"/>
  <c r="R26" i="30"/>
  <c r="L70" i="30"/>
  <c r="M70" i="30"/>
  <c r="O70" i="30"/>
  <c r="P70" i="30"/>
  <c r="Q70" i="30"/>
  <c r="R70" i="30"/>
  <c r="L15" i="30"/>
  <c r="M15" i="30"/>
  <c r="O15" i="30"/>
  <c r="P15" i="30"/>
  <c r="Q15" i="30"/>
  <c r="R15" i="30"/>
  <c r="L102" i="30"/>
  <c r="M102" i="30"/>
  <c r="O102" i="30"/>
  <c r="P102" i="30"/>
  <c r="Q102" i="30"/>
  <c r="R102" i="30"/>
  <c r="L25" i="30"/>
  <c r="M25" i="30"/>
  <c r="O25" i="30"/>
  <c r="P25" i="30"/>
  <c r="Q25" i="30"/>
  <c r="R25" i="30"/>
  <c r="L28" i="30"/>
  <c r="M28" i="30"/>
  <c r="O28" i="30"/>
  <c r="P28" i="30"/>
  <c r="Q28" i="30"/>
  <c r="R28" i="30"/>
  <c r="L43" i="30"/>
  <c r="M43" i="30"/>
  <c r="O43" i="30"/>
  <c r="P43" i="30"/>
  <c r="Q43" i="30"/>
  <c r="R43" i="30"/>
  <c r="L142" i="30"/>
  <c r="M142" i="30"/>
  <c r="O142" i="30"/>
  <c r="P142" i="30"/>
  <c r="Q142" i="30"/>
  <c r="R142" i="30"/>
  <c r="L14" i="30"/>
  <c r="M14" i="30"/>
  <c r="O14" i="30"/>
  <c r="P14" i="30"/>
  <c r="Q14" i="30"/>
  <c r="R14" i="30"/>
  <c r="L56" i="30"/>
  <c r="M56" i="30"/>
  <c r="O56" i="30"/>
  <c r="P56" i="30"/>
  <c r="Q56" i="30"/>
  <c r="R56" i="30"/>
  <c r="L47" i="30"/>
  <c r="M47" i="30"/>
  <c r="O47" i="30"/>
  <c r="P47" i="30"/>
  <c r="Q47" i="30"/>
  <c r="R47" i="30"/>
  <c r="L46" i="30"/>
  <c r="M46" i="30"/>
  <c r="O46" i="30"/>
  <c r="P46" i="30"/>
  <c r="Q46" i="30"/>
  <c r="R46" i="30"/>
  <c r="L22" i="30"/>
  <c r="M22" i="30"/>
  <c r="O22" i="30"/>
  <c r="P22" i="30"/>
  <c r="Q22" i="30"/>
  <c r="R22" i="30"/>
  <c r="L123" i="30"/>
  <c r="M123" i="30"/>
  <c r="O123" i="30"/>
  <c r="P123" i="30"/>
  <c r="Q123" i="30"/>
  <c r="R123" i="30"/>
  <c r="L87" i="30"/>
  <c r="M87" i="30"/>
  <c r="O87" i="30"/>
  <c r="P87" i="30"/>
  <c r="Q87" i="30"/>
  <c r="R87" i="30"/>
  <c r="L23" i="30"/>
  <c r="M23" i="30"/>
  <c r="O23" i="30"/>
  <c r="P23" i="30"/>
  <c r="Q23" i="30"/>
  <c r="R23" i="30"/>
  <c r="L9" i="30"/>
  <c r="M9" i="30"/>
  <c r="O9" i="30"/>
  <c r="P9" i="30"/>
  <c r="Q9" i="30"/>
  <c r="R9" i="30"/>
  <c r="L24" i="30"/>
  <c r="M24" i="30"/>
  <c r="O24" i="30"/>
  <c r="P24" i="30"/>
  <c r="Q24" i="30"/>
  <c r="R24" i="30"/>
  <c r="L55" i="30"/>
  <c r="M55" i="30"/>
  <c r="O55" i="30"/>
  <c r="P55" i="30"/>
  <c r="Q55" i="30"/>
  <c r="R55" i="30"/>
  <c r="L67" i="30"/>
  <c r="M67" i="30"/>
  <c r="O67" i="30"/>
  <c r="P67" i="30"/>
  <c r="Q67" i="30"/>
  <c r="R67" i="30"/>
  <c r="L105" i="30"/>
  <c r="M105" i="30"/>
  <c r="O105" i="30"/>
  <c r="P105" i="30"/>
  <c r="Q105" i="30"/>
  <c r="R105" i="30"/>
  <c r="L33" i="30"/>
  <c r="M33" i="30"/>
  <c r="O33" i="30"/>
  <c r="P33" i="30"/>
  <c r="Q33" i="30"/>
  <c r="R33" i="30"/>
  <c r="L92" i="30"/>
  <c r="M92" i="30"/>
  <c r="O92" i="30"/>
  <c r="P92" i="30"/>
  <c r="Q92" i="30"/>
  <c r="R92" i="30"/>
  <c r="L85" i="30"/>
  <c r="M85" i="30"/>
  <c r="O85" i="30"/>
  <c r="P85" i="30"/>
  <c r="Q85" i="30"/>
  <c r="R85" i="30"/>
  <c r="L49" i="30"/>
  <c r="M49" i="30"/>
  <c r="O49" i="30"/>
  <c r="P49" i="30"/>
  <c r="Q49" i="30"/>
  <c r="R49" i="30"/>
  <c r="L122" i="30"/>
  <c r="M122" i="30"/>
  <c r="O122" i="30"/>
  <c r="P122" i="30"/>
  <c r="Q122" i="30"/>
  <c r="R122" i="30"/>
  <c r="L134" i="30"/>
  <c r="M134" i="30"/>
  <c r="O134" i="30"/>
  <c r="P134" i="30"/>
  <c r="Q134" i="30"/>
  <c r="R134" i="30"/>
  <c r="L86" i="30"/>
  <c r="M86" i="30"/>
  <c r="O86" i="30"/>
  <c r="P86" i="30"/>
  <c r="Q86" i="30"/>
  <c r="R86" i="30"/>
  <c r="L62" i="30"/>
  <c r="M62" i="30"/>
  <c r="O62" i="30"/>
  <c r="P62" i="30"/>
  <c r="Q62" i="30"/>
  <c r="R62" i="30"/>
  <c r="L97" i="30"/>
  <c r="M97" i="30"/>
  <c r="O97" i="30"/>
  <c r="P97" i="30"/>
  <c r="Q97" i="30"/>
  <c r="R97" i="30"/>
  <c r="L150" i="30"/>
  <c r="M150" i="30"/>
  <c r="O150" i="30"/>
  <c r="P150" i="30"/>
  <c r="Q150" i="30"/>
  <c r="R150" i="30"/>
  <c r="L51" i="30"/>
  <c r="M51" i="30"/>
  <c r="O51" i="30"/>
  <c r="P51" i="30"/>
  <c r="Q51" i="30"/>
  <c r="R51" i="30"/>
  <c r="L71" i="30"/>
  <c r="M71" i="30"/>
  <c r="O71" i="30"/>
  <c r="P71" i="30"/>
  <c r="Q71" i="30"/>
  <c r="R71" i="30"/>
  <c r="L41" i="30"/>
  <c r="M41" i="30"/>
  <c r="O41" i="30"/>
  <c r="P41" i="30"/>
  <c r="Q41" i="30"/>
  <c r="R41" i="30"/>
  <c r="L84" i="30"/>
  <c r="M84" i="30"/>
  <c r="O84" i="30"/>
  <c r="P84" i="30"/>
  <c r="Q84" i="30"/>
  <c r="R84" i="30"/>
  <c r="L178" i="30"/>
  <c r="M178" i="30"/>
  <c r="O178" i="30"/>
  <c r="P178" i="30"/>
  <c r="Q178" i="30"/>
  <c r="R178" i="30"/>
  <c r="L20" i="30"/>
  <c r="M20" i="30"/>
  <c r="O20" i="30"/>
  <c r="P20" i="30"/>
  <c r="Q20" i="30"/>
  <c r="R20" i="30"/>
  <c r="L54" i="30"/>
  <c r="M54" i="30"/>
  <c r="O54" i="30"/>
  <c r="P54" i="30"/>
  <c r="Q54" i="30"/>
  <c r="R54" i="30"/>
  <c r="L119" i="30"/>
  <c r="M119" i="30"/>
  <c r="O119" i="30"/>
  <c r="P119" i="30"/>
  <c r="Q119" i="30"/>
  <c r="R119" i="30"/>
  <c r="L99" i="30"/>
  <c r="M99" i="30"/>
  <c r="O99" i="30"/>
  <c r="P99" i="30"/>
  <c r="Q99" i="30"/>
  <c r="R99" i="30"/>
  <c r="L58" i="30"/>
  <c r="M58" i="30"/>
  <c r="O58" i="30"/>
  <c r="P58" i="30"/>
  <c r="Q58" i="30"/>
  <c r="R58" i="30"/>
  <c r="L30" i="30"/>
  <c r="M30" i="30"/>
  <c r="O30" i="30"/>
  <c r="P30" i="30"/>
  <c r="Q30" i="30"/>
  <c r="R30" i="30"/>
  <c r="L88" i="30"/>
  <c r="M88" i="30"/>
  <c r="O88" i="30"/>
  <c r="P88" i="30"/>
  <c r="Q88" i="30"/>
  <c r="R88" i="30"/>
  <c r="L32" i="30"/>
  <c r="M32" i="30"/>
  <c r="O32" i="30"/>
  <c r="P32" i="30"/>
  <c r="Q32" i="30"/>
  <c r="R32" i="30"/>
  <c r="L38" i="30"/>
  <c r="M38" i="30"/>
  <c r="O38" i="30"/>
  <c r="P38" i="30"/>
  <c r="Q38" i="30"/>
  <c r="R38" i="30"/>
  <c r="L116" i="30"/>
  <c r="M116" i="30"/>
  <c r="O116" i="30"/>
  <c r="P116" i="30"/>
  <c r="Q116" i="30"/>
  <c r="R116" i="30"/>
  <c r="L129" i="30"/>
  <c r="M129" i="30"/>
  <c r="O129" i="30"/>
  <c r="P129" i="30"/>
  <c r="Q129" i="30"/>
  <c r="R129" i="30"/>
  <c r="L37" i="30"/>
  <c r="M37" i="30"/>
  <c r="O37" i="30"/>
  <c r="P37" i="30"/>
  <c r="Q37" i="30"/>
  <c r="R37" i="30"/>
  <c r="L82" i="30"/>
  <c r="M82" i="30"/>
  <c r="O82" i="30"/>
  <c r="P82" i="30"/>
  <c r="Q82" i="30"/>
  <c r="R82" i="30"/>
  <c r="L157" i="30"/>
  <c r="M157" i="30"/>
  <c r="O157" i="30"/>
  <c r="P157" i="30"/>
  <c r="Q157" i="30"/>
  <c r="R157" i="30"/>
  <c r="L151" i="30"/>
  <c r="M151" i="30"/>
  <c r="O151" i="30"/>
  <c r="P151" i="30"/>
  <c r="Q151" i="30"/>
  <c r="R151" i="30"/>
  <c r="L17" i="30"/>
  <c r="M17" i="30"/>
  <c r="O17" i="30"/>
  <c r="P17" i="30"/>
  <c r="Q17" i="30"/>
  <c r="R17" i="30"/>
  <c r="L159" i="30"/>
  <c r="M159" i="30"/>
  <c r="O159" i="30"/>
  <c r="P159" i="30"/>
  <c r="Q159" i="30"/>
  <c r="R159" i="30"/>
  <c r="L144" i="30"/>
  <c r="M144" i="30"/>
  <c r="O144" i="30"/>
  <c r="P144" i="30"/>
  <c r="Q144" i="30"/>
  <c r="R144" i="30"/>
  <c r="L60" i="30"/>
  <c r="M60" i="30"/>
  <c r="O60" i="30"/>
  <c r="P60" i="30"/>
  <c r="Q60" i="30"/>
  <c r="R60" i="30"/>
  <c r="L3" i="30"/>
  <c r="M3" i="30"/>
  <c r="O3" i="30"/>
  <c r="P3" i="30"/>
  <c r="Q3" i="30"/>
  <c r="R3" i="30"/>
  <c r="L5" i="30"/>
  <c r="M5" i="30"/>
  <c r="O5" i="30"/>
  <c r="P5" i="30"/>
  <c r="Q5" i="30"/>
  <c r="R5" i="30"/>
  <c r="L2" i="30"/>
  <c r="M2" i="30"/>
  <c r="O2" i="30"/>
  <c r="P2" i="30"/>
  <c r="Q2" i="30"/>
  <c r="R2" i="30"/>
  <c r="L4" i="30"/>
  <c r="M4" i="30"/>
  <c r="O4" i="30"/>
  <c r="P4" i="30"/>
  <c r="Q4" i="30"/>
  <c r="R4" i="30"/>
  <c r="L121" i="30"/>
  <c r="M121" i="30"/>
  <c r="O121" i="30"/>
  <c r="P121" i="30"/>
  <c r="Q121" i="30"/>
  <c r="R121" i="30"/>
  <c r="L112" i="30"/>
  <c r="M112" i="30"/>
  <c r="O112" i="30"/>
  <c r="P112" i="30"/>
  <c r="Q112" i="30"/>
  <c r="R112" i="30"/>
  <c r="L115" i="30"/>
  <c r="M115" i="30"/>
  <c r="O115" i="30"/>
  <c r="P115" i="30"/>
  <c r="Q115" i="30"/>
  <c r="R115" i="30"/>
  <c r="L175" i="30"/>
  <c r="M175" i="30"/>
  <c r="O175" i="30"/>
  <c r="P175" i="30"/>
  <c r="Q175" i="30"/>
  <c r="R175" i="30"/>
  <c r="L107" i="30"/>
  <c r="M107" i="30"/>
  <c r="O107" i="30"/>
  <c r="P107" i="30"/>
  <c r="Q107" i="30"/>
  <c r="R107" i="30"/>
  <c r="L81" i="30"/>
  <c r="M81" i="30"/>
  <c r="O81" i="30"/>
  <c r="P81" i="30"/>
  <c r="Q81" i="30"/>
  <c r="R81" i="30"/>
  <c r="L166" i="30"/>
  <c r="M166" i="30"/>
  <c r="O166" i="30"/>
  <c r="P166" i="30"/>
  <c r="Q166" i="30"/>
  <c r="R166" i="30"/>
  <c r="L174" i="30"/>
  <c r="M174" i="30"/>
  <c r="O174" i="30"/>
  <c r="P174" i="30"/>
  <c r="Q174" i="30"/>
  <c r="R174" i="30"/>
  <c r="L96" i="30"/>
  <c r="M96" i="30"/>
  <c r="O96" i="30"/>
  <c r="P96" i="30"/>
  <c r="Q96" i="30"/>
  <c r="R96" i="30"/>
  <c r="L165" i="30"/>
  <c r="M165" i="30"/>
  <c r="O165" i="30"/>
  <c r="P165" i="30"/>
  <c r="Q165" i="30"/>
  <c r="R165" i="30"/>
  <c r="L143" i="30"/>
  <c r="M143" i="30"/>
  <c r="O143" i="30"/>
  <c r="P143" i="30"/>
  <c r="Q143" i="30"/>
  <c r="R143" i="30"/>
  <c r="L145" i="30"/>
  <c r="M145" i="30"/>
  <c r="O145" i="30"/>
  <c r="P145" i="30"/>
  <c r="Q145" i="30"/>
  <c r="R145" i="30"/>
  <c r="L171" i="30"/>
  <c r="M171" i="30"/>
  <c r="O171" i="30"/>
  <c r="P171" i="30"/>
  <c r="Q171" i="30"/>
  <c r="R171" i="30"/>
  <c r="L44" i="30"/>
  <c r="M44" i="30"/>
  <c r="O44" i="30"/>
  <c r="P44" i="30"/>
  <c r="Q44" i="30"/>
  <c r="R44" i="30"/>
  <c r="L140" i="30"/>
  <c r="M140" i="30"/>
  <c r="O140" i="30"/>
  <c r="P140" i="30"/>
  <c r="Q140" i="30"/>
  <c r="R140" i="30"/>
  <c r="L127" i="30"/>
  <c r="M127" i="30"/>
  <c r="O127" i="30"/>
  <c r="P127" i="30"/>
  <c r="Q127" i="30"/>
  <c r="R127" i="30"/>
  <c r="L139" i="30"/>
  <c r="M139" i="30"/>
  <c r="O139" i="30"/>
  <c r="P139" i="30"/>
  <c r="Q139" i="30"/>
  <c r="R139" i="30"/>
  <c r="L69" i="30"/>
  <c r="M69" i="30"/>
  <c r="O69" i="30"/>
  <c r="P69" i="30"/>
  <c r="Q69" i="30"/>
  <c r="R69" i="30"/>
  <c r="L167" i="30"/>
  <c r="M167" i="30"/>
  <c r="O167" i="30"/>
  <c r="P167" i="30"/>
  <c r="Q167" i="30"/>
  <c r="R167" i="30"/>
  <c r="L148" i="30"/>
  <c r="M148" i="30"/>
  <c r="O148" i="30"/>
  <c r="P148" i="30"/>
  <c r="Q148" i="30"/>
  <c r="R148" i="30"/>
  <c r="L76" i="30"/>
  <c r="M76" i="30"/>
  <c r="O76" i="30"/>
  <c r="P76" i="30"/>
  <c r="Q76" i="30"/>
  <c r="R76" i="30"/>
  <c r="L160" i="30"/>
  <c r="M160" i="30"/>
  <c r="O160" i="30"/>
  <c r="P160" i="30"/>
  <c r="Q160" i="30"/>
  <c r="R160" i="30"/>
  <c r="L152" i="30"/>
  <c r="M152" i="30"/>
  <c r="O152" i="30"/>
  <c r="P152" i="30"/>
  <c r="Q152" i="30"/>
  <c r="R152" i="30"/>
  <c r="L138" i="30"/>
  <c r="M138" i="30"/>
  <c r="O138" i="30"/>
  <c r="P138" i="30"/>
  <c r="Q138" i="30"/>
  <c r="R138" i="30"/>
  <c r="L101" i="30"/>
  <c r="M101" i="30"/>
  <c r="O101" i="30"/>
  <c r="P101" i="30"/>
  <c r="Q101" i="30"/>
  <c r="R101" i="30"/>
  <c r="L104" i="30"/>
  <c r="M104" i="30"/>
  <c r="O104" i="30"/>
  <c r="P104" i="30"/>
  <c r="Q104" i="30"/>
  <c r="R104" i="30"/>
  <c r="L177" i="30"/>
  <c r="M177" i="30"/>
  <c r="O177" i="30"/>
  <c r="P177" i="30"/>
  <c r="Q177" i="30"/>
  <c r="R177" i="30"/>
  <c r="L75" i="30"/>
  <c r="M75" i="30"/>
  <c r="O75" i="30"/>
  <c r="P75" i="30"/>
  <c r="Q75" i="30"/>
  <c r="R75" i="30"/>
  <c r="L98" i="30"/>
  <c r="M98" i="30"/>
  <c r="O98" i="30"/>
  <c r="P98" i="30"/>
  <c r="Q98" i="30"/>
  <c r="R98" i="30"/>
  <c r="L181" i="30"/>
  <c r="M181" i="30"/>
  <c r="O181" i="30"/>
  <c r="P181" i="30"/>
  <c r="Q181" i="30"/>
  <c r="R181" i="30"/>
  <c r="L172" i="30"/>
  <c r="M172" i="30"/>
  <c r="O172" i="30"/>
  <c r="P172" i="30"/>
  <c r="Q172" i="30"/>
  <c r="R172" i="30"/>
  <c r="L164" i="30"/>
  <c r="M164" i="30"/>
  <c r="O164" i="30"/>
  <c r="P164" i="30"/>
  <c r="Q164" i="30"/>
  <c r="R164" i="30"/>
  <c r="L168" i="30"/>
  <c r="M168" i="30"/>
  <c r="O168" i="30"/>
  <c r="P168" i="30"/>
  <c r="Q168" i="30"/>
  <c r="R168" i="30"/>
  <c r="L183" i="30"/>
  <c r="M183" i="30"/>
  <c r="O183" i="30"/>
  <c r="P183" i="30"/>
  <c r="Q183" i="30"/>
  <c r="R183" i="30"/>
  <c r="L184" i="30"/>
  <c r="M184" i="30"/>
  <c r="O184" i="30"/>
  <c r="P184" i="30"/>
  <c r="Q184" i="30"/>
  <c r="R184" i="30"/>
  <c r="L120" i="30"/>
  <c r="M120" i="30"/>
  <c r="O120" i="30"/>
  <c r="P120" i="30"/>
  <c r="Q120" i="30"/>
  <c r="R120" i="30"/>
  <c r="L68" i="30"/>
  <c r="M68" i="30"/>
  <c r="O68" i="30"/>
  <c r="P68" i="30"/>
  <c r="Q68" i="30"/>
  <c r="R68" i="30"/>
  <c r="L77" i="30"/>
  <c r="M77" i="30"/>
  <c r="O77" i="30"/>
  <c r="P77" i="30"/>
  <c r="Q77" i="30"/>
  <c r="R77" i="30"/>
  <c r="L137" i="30"/>
  <c r="M137" i="30"/>
  <c r="O137" i="30"/>
  <c r="P137" i="30"/>
  <c r="Q137" i="30"/>
  <c r="R137" i="30"/>
  <c r="L149" i="30"/>
  <c r="M149" i="30"/>
  <c r="O149" i="30"/>
  <c r="P149" i="30"/>
  <c r="Q149" i="30"/>
  <c r="R149" i="30"/>
  <c r="L91" i="30"/>
  <c r="M91" i="30"/>
  <c r="O91" i="30"/>
  <c r="P91" i="30"/>
  <c r="Q91" i="30"/>
  <c r="R91" i="30"/>
  <c r="L109" i="30"/>
  <c r="M109" i="30"/>
  <c r="O109" i="30"/>
  <c r="P109" i="30"/>
  <c r="Q109" i="30"/>
  <c r="R109" i="30"/>
  <c r="L163" i="30"/>
  <c r="M163" i="30"/>
  <c r="O163" i="30"/>
  <c r="P163" i="30"/>
  <c r="Q163" i="30"/>
  <c r="R163" i="30"/>
  <c r="L147" i="30"/>
  <c r="M147" i="30"/>
  <c r="O147" i="30"/>
  <c r="P147" i="30"/>
  <c r="Q147" i="30"/>
  <c r="R147" i="30"/>
  <c r="L154" i="30"/>
  <c r="M154" i="30"/>
  <c r="O154" i="30"/>
  <c r="P154" i="30"/>
  <c r="Q154" i="30"/>
  <c r="R154" i="30"/>
  <c r="L131" i="30"/>
  <c r="M131" i="30"/>
  <c r="O131" i="30"/>
  <c r="P131" i="30"/>
  <c r="Q131" i="30"/>
  <c r="R131" i="30"/>
  <c r="L179" i="30"/>
  <c r="M179" i="30"/>
  <c r="O179" i="30"/>
  <c r="P179" i="30"/>
  <c r="Q179" i="30"/>
  <c r="R179" i="30"/>
  <c r="L74" i="30"/>
  <c r="M74" i="30"/>
  <c r="O74" i="30"/>
  <c r="P74" i="30"/>
  <c r="Q74" i="30"/>
  <c r="R74" i="30"/>
  <c r="L173" i="30"/>
  <c r="M173" i="30"/>
  <c r="O173" i="30"/>
  <c r="P173" i="30"/>
  <c r="Q173" i="30"/>
  <c r="R173" i="30"/>
  <c r="L108" i="30"/>
  <c r="M108" i="30"/>
  <c r="O108" i="30"/>
  <c r="P108" i="30"/>
  <c r="Q108" i="30"/>
  <c r="R108" i="30"/>
  <c r="L169" i="30"/>
  <c r="M169" i="30"/>
  <c r="O169" i="30"/>
  <c r="P169" i="30"/>
  <c r="Q169" i="30"/>
  <c r="R169" i="30"/>
  <c r="L158" i="30"/>
  <c r="M158" i="30"/>
  <c r="O158" i="30"/>
  <c r="P158" i="30"/>
  <c r="Q158" i="30"/>
  <c r="R158" i="30"/>
  <c r="L161" i="30"/>
  <c r="M161" i="30"/>
  <c r="O161" i="30"/>
  <c r="P161" i="30"/>
  <c r="Q161" i="30"/>
  <c r="R161" i="30"/>
  <c r="L170" i="30"/>
  <c r="M170" i="30"/>
  <c r="O170" i="30"/>
  <c r="P170" i="30"/>
  <c r="Q170" i="30"/>
  <c r="R170" i="30"/>
  <c r="L153" i="30"/>
  <c r="M153" i="30"/>
  <c r="O153" i="30"/>
  <c r="P153" i="30"/>
  <c r="Q153" i="30"/>
  <c r="R153" i="30"/>
  <c r="L83" i="30"/>
  <c r="M83" i="30"/>
  <c r="O83" i="30"/>
  <c r="P83" i="30"/>
  <c r="Q83" i="30"/>
  <c r="R83" i="30"/>
  <c r="L45" i="30"/>
  <c r="M45" i="30"/>
  <c r="O45" i="30"/>
  <c r="P45" i="30"/>
  <c r="Q45" i="30"/>
  <c r="R45" i="30"/>
  <c r="L176" i="30"/>
  <c r="M176" i="30"/>
  <c r="O176" i="30"/>
  <c r="P176" i="30"/>
  <c r="Q176" i="30"/>
  <c r="R176" i="30"/>
  <c r="L90" i="30"/>
  <c r="M90" i="30"/>
  <c r="O90" i="30"/>
  <c r="P90" i="30"/>
  <c r="Q90" i="30"/>
  <c r="R90" i="30"/>
  <c r="L182" i="30"/>
  <c r="M182" i="30"/>
  <c r="O182" i="30"/>
  <c r="P182" i="30"/>
  <c r="Q182" i="30"/>
  <c r="R182" i="30"/>
  <c r="L180" i="30"/>
  <c r="M180" i="30"/>
  <c r="O180" i="30"/>
  <c r="P180" i="30"/>
  <c r="Q180" i="30"/>
  <c r="R180" i="30"/>
  <c r="L162" i="30"/>
  <c r="M162" i="30"/>
  <c r="O162" i="30"/>
  <c r="P162" i="30"/>
  <c r="Q162" i="30"/>
  <c r="R162" i="30"/>
  <c r="L834" i="1" l="1"/>
  <c r="M834" i="1"/>
  <c r="N834" i="1"/>
  <c r="O834" i="1"/>
  <c r="P834" i="1"/>
  <c r="Q834" i="1"/>
  <c r="R834" i="1"/>
  <c r="T834" i="1"/>
  <c r="U834" i="1"/>
  <c r="L835" i="1"/>
  <c r="M835" i="1"/>
  <c r="N835" i="1"/>
  <c r="O835" i="1"/>
  <c r="P835" i="1"/>
  <c r="Q835" i="1"/>
  <c r="R835" i="1"/>
  <c r="T835" i="1"/>
  <c r="U835" i="1"/>
  <c r="L836" i="1"/>
  <c r="M836" i="1"/>
  <c r="N836" i="1"/>
  <c r="O836" i="1"/>
  <c r="P836" i="1"/>
  <c r="Q836" i="1"/>
  <c r="R836" i="1"/>
  <c r="T836" i="1"/>
  <c r="U836" i="1"/>
  <c r="L837" i="1"/>
  <c r="M837" i="1"/>
  <c r="N837" i="1"/>
  <c r="O837" i="1"/>
  <c r="P837" i="1"/>
  <c r="Q837" i="1"/>
  <c r="R837" i="1"/>
  <c r="T837" i="1"/>
  <c r="U837" i="1"/>
  <c r="L838" i="1"/>
  <c r="M838" i="1"/>
  <c r="N838" i="1"/>
  <c r="O838" i="1"/>
  <c r="P838" i="1"/>
  <c r="Q838" i="1"/>
  <c r="R838" i="1"/>
  <c r="T838" i="1"/>
  <c r="U838" i="1"/>
  <c r="L839" i="1"/>
  <c r="M839" i="1"/>
  <c r="N839" i="1"/>
  <c r="O839" i="1"/>
  <c r="P839" i="1"/>
  <c r="Q839" i="1"/>
  <c r="R839" i="1"/>
  <c r="T839" i="1"/>
  <c r="U839" i="1"/>
  <c r="L840" i="1"/>
  <c r="M840" i="1"/>
  <c r="N840" i="1"/>
  <c r="O840" i="1"/>
  <c r="P840" i="1"/>
  <c r="Q840" i="1"/>
  <c r="R840" i="1"/>
  <c r="T840" i="1"/>
  <c r="U840" i="1"/>
  <c r="L841" i="1"/>
  <c r="M841" i="1"/>
  <c r="N841" i="1"/>
  <c r="O841" i="1"/>
  <c r="P841" i="1"/>
  <c r="Q841" i="1"/>
  <c r="R841" i="1"/>
  <c r="T841" i="1"/>
  <c r="U841" i="1"/>
  <c r="L842" i="1"/>
  <c r="M842" i="1"/>
  <c r="N842" i="1"/>
  <c r="O842" i="1"/>
  <c r="P842" i="1"/>
  <c r="Q842" i="1"/>
  <c r="R842" i="1"/>
  <c r="T842" i="1"/>
  <c r="U842" i="1"/>
  <c r="L843" i="1"/>
  <c r="M843" i="1"/>
  <c r="N843" i="1"/>
  <c r="O843" i="1"/>
  <c r="P843" i="1"/>
  <c r="Q843" i="1"/>
  <c r="R843" i="1"/>
  <c r="T843" i="1"/>
  <c r="U843" i="1"/>
  <c r="L844" i="1"/>
  <c r="M844" i="1"/>
  <c r="N844" i="1"/>
  <c r="O844" i="1"/>
  <c r="P844" i="1"/>
  <c r="Q844" i="1"/>
  <c r="R844" i="1"/>
  <c r="T844" i="1"/>
  <c r="U844" i="1"/>
  <c r="L845" i="1"/>
  <c r="M845" i="1"/>
  <c r="N845" i="1"/>
  <c r="O845" i="1"/>
  <c r="P845" i="1"/>
  <c r="Q845" i="1"/>
  <c r="R845" i="1"/>
  <c r="T845" i="1"/>
  <c r="U845" i="1"/>
  <c r="L846" i="1"/>
  <c r="M846" i="1"/>
  <c r="N846" i="1"/>
  <c r="O846" i="1"/>
  <c r="P846" i="1"/>
  <c r="Q846" i="1"/>
  <c r="R846" i="1"/>
  <c r="T846" i="1"/>
  <c r="U846" i="1"/>
  <c r="L847" i="1"/>
  <c r="M847" i="1"/>
  <c r="N847" i="1"/>
  <c r="O847" i="1"/>
  <c r="P847" i="1"/>
  <c r="Q847" i="1"/>
  <c r="R847" i="1"/>
  <c r="T847" i="1"/>
  <c r="U847" i="1"/>
  <c r="L848" i="1"/>
  <c r="M848" i="1"/>
  <c r="N848" i="1"/>
  <c r="O848" i="1"/>
  <c r="P848" i="1"/>
  <c r="Q848" i="1"/>
  <c r="R848" i="1"/>
  <c r="T848" i="1"/>
  <c r="U848" i="1"/>
  <c r="L849" i="1"/>
  <c r="M849" i="1"/>
  <c r="N849" i="1"/>
  <c r="O849" i="1"/>
  <c r="P849" i="1"/>
  <c r="Q849" i="1"/>
  <c r="R849" i="1"/>
  <c r="T849" i="1"/>
  <c r="U849" i="1"/>
  <c r="L850" i="1"/>
  <c r="M850" i="1"/>
  <c r="N850" i="1"/>
  <c r="O850" i="1"/>
  <c r="P850" i="1"/>
  <c r="Q850" i="1"/>
  <c r="R850" i="1"/>
  <c r="T850" i="1"/>
  <c r="U850" i="1"/>
  <c r="L851" i="1"/>
  <c r="M851" i="1"/>
  <c r="N851" i="1"/>
  <c r="O851" i="1"/>
  <c r="P851" i="1"/>
  <c r="Q851" i="1"/>
  <c r="R851" i="1"/>
  <c r="T851" i="1"/>
  <c r="U851" i="1"/>
  <c r="L852" i="1"/>
  <c r="M852" i="1"/>
  <c r="N852" i="1"/>
  <c r="O852" i="1"/>
  <c r="P852" i="1"/>
  <c r="Q852" i="1"/>
  <c r="R852" i="1"/>
  <c r="T852" i="1"/>
  <c r="U852" i="1"/>
  <c r="L853" i="1"/>
  <c r="M853" i="1"/>
  <c r="N853" i="1"/>
  <c r="O853" i="1"/>
  <c r="P853" i="1"/>
  <c r="Q853" i="1"/>
  <c r="R853" i="1"/>
  <c r="T853" i="1"/>
  <c r="U853" i="1"/>
  <c r="L854" i="1"/>
  <c r="M854" i="1"/>
  <c r="N854" i="1"/>
  <c r="O854" i="1"/>
  <c r="P854" i="1"/>
  <c r="Q854" i="1"/>
  <c r="R854" i="1"/>
  <c r="T854" i="1"/>
  <c r="U854" i="1"/>
  <c r="L855" i="1"/>
  <c r="M855" i="1"/>
  <c r="N855" i="1"/>
  <c r="O855" i="1"/>
  <c r="P855" i="1"/>
  <c r="Q855" i="1"/>
  <c r="R855" i="1"/>
  <c r="T855" i="1"/>
  <c r="U855" i="1"/>
  <c r="L856" i="1"/>
  <c r="M856" i="1"/>
  <c r="N856" i="1"/>
  <c r="O856" i="1"/>
  <c r="P856" i="1"/>
  <c r="Q856" i="1"/>
  <c r="R856" i="1"/>
  <c r="T856" i="1"/>
  <c r="U856" i="1"/>
  <c r="L857" i="1"/>
  <c r="M857" i="1"/>
  <c r="N857" i="1"/>
  <c r="O857" i="1"/>
  <c r="P857" i="1"/>
  <c r="Q857" i="1"/>
  <c r="R857" i="1"/>
  <c r="T857" i="1"/>
  <c r="U857" i="1"/>
  <c r="L858" i="1"/>
  <c r="M858" i="1"/>
  <c r="N858" i="1"/>
  <c r="O858" i="1"/>
  <c r="P858" i="1"/>
  <c r="Q858" i="1"/>
  <c r="R858" i="1"/>
  <c r="T858" i="1"/>
  <c r="U858" i="1"/>
  <c r="L859" i="1"/>
  <c r="M859" i="1"/>
  <c r="N859" i="1"/>
  <c r="O859" i="1"/>
  <c r="P859" i="1"/>
  <c r="Q859" i="1"/>
  <c r="R859" i="1"/>
  <c r="T859" i="1"/>
  <c r="U859" i="1"/>
  <c r="L860" i="1"/>
  <c r="M860" i="1"/>
  <c r="N860" i="1"/>
  <c r="O860" i="1"/>
  <c r="P860" i="1"/>
  <c r="Q860" i="1"/>
  <c r="R860" i="1"/>
  <c r="T860" i="1"/>
  <c r="U860" i="1"/>
  <c r="L861" i="1"/>
  <c r="M861" i="1"/>
  <c r="N861" i="1"/>
  <c r="O861" i="1"/>
  <c r="P861" i="1"/>
  <c r="Q861" i="1"/>
  <c r="R861" i="1"/>
  <c r="T861" i="1"/>
  <c r="U861" i="1"/>
  <c r="L862" i="1"/>
  <c r="M862" i="1"/>
  <c r="N862" i="1"/>
  <c r="O862" i="1"/>
  <c r="P862" i="1"/>
  <c r="Q862" i="1"/>
  <c r="R862" i="1"/>
  <c r="T862" i="1"/>
  <c r="U862" i="1"/>
  <c r="L863" i="1"/>
  <c r="M863" i="1"/>
  <c r="N863" i="1"/>
  <c r="O863" i="1"/>
  <c r="P863" i="1"/>
  <c r="Q863" i="1"/>
  <c r="R863" i="1"/>
  <c r="T863" i="1"/>
  <c r="U863" i="1"/>
  <c r="L864" i="1"/>
  <c r="M864" i="1"/>
  <c r="N864" i="1"/>
  <c r="O864" i="1"/>
  <c r="P864" i="1"/>
  <c r="Q864" i="1"/>
  <c r="R864" i="1"/>
  <c r="T864" i="1"/>
  <c r="U864" i="1"/>
  <c r="L865" i="1"/>
  <c r="M865" i="1"/>
  <c r="N865" i="1"/>
  <c r="O865" i="1"/>
  <c r="P865" i="1"/>
  <c r="Q865" i="1"/>
  <c r="R865" i="1"/>
  <c r="T865" i="1"/>
  <c r="U865" i="1"/>
  <c r="L866" i="1"/>
  <c r="M866" i="1"/>
  <c r="N866" i="1"/>
  <c r="O866" i="1"/>
  <c r="P866" i="1"/>
  <c r="Q866" i="1"/>
  <c r="R866" i="1"/>
  <c r="T866" i="1"/>
  <c r="U866" i="1"/>
  <c r="L867" i="1"/>
  <c r="M867" i="1"/>
  <c r="N867" i="1"/>
  <c r="O867" i="1"/>
  <c r="P867" i="1"/>
  <c r="Q867" i="1"/>
  <c r="R867" i="1"/>
  <c r="T867" i="1"/>
  <c r="U867" i="1"/>
  <c r="L868" i="1"/>
  <c r="M868" i="1"/>
  <c r="N868" i="1"/>
  <c r="O868" i="1"/>
  <c r="P868" i="1"/>
  <c r="Q868" i="1"/>
  <c r="R868" i="1"/>
  <c r="T868" i="1"/>
  <c r="U868" i="1"/>
  <c r="L869" i="1"/>
  <c r="M869" i="1"/>
  <c r="N869" i="1"/>
  <c r="O869" i="1"/>
  <c r="P869" i="1"/>
  <c r="Q869" i="1"/>
  <c r="R869" i="1"/>
  <c r="T869" i="1"/>
  <c r="U869" i="1"/>
  <c r="L870" i="1"/>
  <c r="M870" i="1"/>
  <c r="N870" i="1"/>
  <c r="O870" i="1"/>
  <c r="P870" i="1"/>
  <c r="Q870" i="1"/>
  <c r="R870" i="1"/>
  <c r="T870" i="1"/>
  <c r="U870" i="1"/>
  <c r="L871" i="1"/>
  <c r="M871" i="1"/>
  <c r="N871" i="1"/>
  <c r="O871" i="1"/>
  <c r="P871" i="1"/>
  <c r="Q871" i="1"/>
  <c r="R871" i="1"/>
  <c r="T871" i="1"/>
  <c r="U871" i="1"/>
  <c r="L872" i="1"/>
  <c r="M872" i="1"/>
  <c r="N872" i="1"/>
  <c r="O872" i="1"/>
  <c r="P872" i="1"/>
  <c r="Q872" i="1"/>
  <c r="R872" i="1"/>
  <c r="T872" i="1"/>
  <c r="U872" i="1"/>
  <c r="L873" i="1"/>
  <c r="M873" i="1"/>
  <c r="N873" i="1"/>
  <c r="O873" i="1"/>
  <c r="P873" i="1"/>
  <c r="Q873" i="1"/>
  <c r="R873" i="1"/>
  <c r="T873" i="1"/>
  <c r="U873" i="1"/>
  <c r="L874" i="1"/>
  <c r="M874" i="1"/>
  <c r="N874" i="1"/>
  <c r="O874" i="1"/>
  <c r="P874" i="1"/>
  <c r="Q874" i="1"/>
  <c r="R874" i="1"/>
  <c r="T874" i="1"/>
  <c r="U874" i="1"/>
  <c r="L875" i="1"/>
  <c r="M875" i="1"/>
  <c r="N875" i="1"/>
  <c r="O875" i="1"/>
  <c r="P875" i="1"/>
  <c r="Q875" i="1"/>
  <c r="R875" i="1"/>
  <c r="T875" i="1"/>
  <c r="U875" i="1"/>
  <c r="L876" i="1"/>
  <c r="M876" i="1"/>
  <c r="N876" i="1"/>
  <c r="O876" i="1"/>
  <c r="P876" i="1"/>
  <c r="Q876" i="1"/>
  <c r="R876" i="1"/>
  <c r="T876" i="1"/>
  <c r="U876" i="1"/>
  <c r="L877" i="1"/>
  <c r="M877" i="1"/>
  <c r="N877" i="1"/>
  <c r="O877" i="1"/>
  <c r="P877" i="1"/>
  <c r="Q877" i="1"/>
  <c r="R877" i="1"/>
  <c r="T877" i="1"/>
  <c r="U877" i="1"/>
  <c r="L878" i="1"/>
  <c r="M878" i="1"/>
  <c r="N878" i="1"/>
  <c r="O878" i="1"/>
  <c r="P878" i="1"/>
  <c r="Q878" i="1"/>
  <c r="R878" i="1"/>
  <c r="T878" i="1"/>
  <c r="U878" i="1"/>
  <c r="L879" i="1"/>
  <c r="M879" i="1"/>
  <c r="N879" i="1"/>
  <c r="O879" i="1"/>
  <c r="P879" i="1"/>
  <c r="Q879" i="1"/>
  <c r="R879" i="1"/>
  <c r="T879" i="1"/>
  <c r="U879" i="1"/>
  <c r="L880" i="1"/>
  <c r="M880" i="1"/>
  <c r="N880" i="1"/>
  <c r="O880" i="1"/>
  <c r="P880" i="1"/>
  <c r="Q880" i="1"/>
  <c r="R880" i="1"/>
  <c r="T880" i="1"/>
  <c r="U880" i="1"/>
  <c r="L881" i="1"/>
  <c r="M881" i="1"/>
  <c r="N881" i="1"/>
  <c r="O881" i="1"/>
  <c r="P881" i="1"/>
  <c r="Q881" i="1"/>
  <c r="R881" i="1"/>
  <c r="T881" i="1"/>
  <c r="U881" i="1"/>
  <c r="L882" i="1"/>
  <c r="M882" i="1"/>
  <c r="N882" i="1"/>
  <c r="O882" i="1"/>
  <c r="P882" i="1"/>
  <c r="Q882" i="1"/>
  <c r="R882" i="1"/>
  <c r="T882" i="1"/>
  <c r="U882" i="1"/>
  <c r="L883" i="1"/>
  <c r="M883" i="1"/>
  <c r="N883" i="1"/>
  <c r="O883" i="1"/>
  <c r="P883" i="1"/>
  <c r="Q883" i="1"/>
  <c r="R883" i="1"/>
  <c r="T883" i="1"/>
  <c r="U883" i="1"/>
  <c r="L884" i="1"/>
  <c r="M884" i="1"/>
  <c r="N884" i="1"/>
  <c r="O884" i="1"/>
  <c r="P884" i="1"/>
  <c r="Q884" i="1"/>
  <c r="R884" i="1"/>
  <c r="T884" i="1"/>
  <c r="U884" i="1"/>
  <c r="L885" i="1"/>
  <c r="M885" i="1"/>
  <c r="N885" i="1"/>
  <c r="O885" i="1"/>
  <c r="P885" i="1"/>
  <c r="Q885" i="1"/>
  <c r="R885" i="1"/>
  <c r="T885" i="1"/>
  <c r="U885" i="1"/>
  <c r="L886" i="1"/>
  <c r="M886" i="1"/>
  <c r="N886" i="1"/>
  <c r="O886" i="1"/>
  <c r="P886" i="1"/>
  <c r="Q886" i="1"/>
  <c r="R886" i="1"/>
  <c r="T886" i="1"/>
  <c r="U886" i="1"/>
  <c r="L887" i="1"/>
  <c r="M887" i="1"/>
  <c r="N887" i="1"/>
  <c r="O887" i="1"/>
  <c r="P887" i="1"/>
  <c r="Q887" i="1"/>
  <c r="R887" i="1"/>
  <c r="T887" i="1"/>
  <c r="U887" i="1"/>
  <c r="L888" i="1"/>
  <c r="M888" i="1"/>
  <c r="N888" i="1"/>
  <c r="O888" i="1"/>
  <c r="P888" i="1"/>
  <c r="Q888" i="1"/>
  <c r="R888" i="1"/>
  <c r="T888" i="1"/>
  <c r="U888" i="1"/>
  <c r="L889" i="1"/>
  <c r="M889" i="1"/>
  <c r="N889" i="1"/>
  <c r="O889" i="1"/>
  <c r="P889" i="1"/>
  <c r="Q889" i="1"/>
  <c r="R889" i="1"/>
  <c r="T889" i="1"/>
  <c r="U889" i="1"/>
  <c r="L890" i="1"/>
  <c r="M890" i="1"/>
  <c r="N890" i="1"/>
  <c r="O890" i="1"/>
  <c r="P890" i="1"/>
  <c r="Q890" i="1"/>
  <c r="R890" i="1"/>
  <c r="T890" i="1"/>
  <c r="U890" i="1"/>
  <c r="L891" i="1"/>
  <c r="M891" i="1"/>
  <c r="N891" i="1"/>
  <c r="O891" i="1"/>
  <c r="P891" i="1"/>
  <c r="Q891" i="1"/>
  <c r="R891" i="1"/>
  <c r="T891" i="1"/>
  <c r="U891" i="1"/>
  <c r="L892" i="1"/>
  <c r="M892" i="1"/>
  <c r="N892" i="1"/>
  <c r="O892" i="1"/>
  <c r="P892" i="1"/>
  <c r="Q892" i="1"/>
  <c r="R892" i="1"/>
  <c r="T892" i="1"/>
  <c r="U892" i="1"/>
  <c r="L893" i="1"/>
  <c r="M893" i="1"/>
  <c r="N893" i="1"/>
  <c r="O893" i="1"/>
  <c r="P893" i="1"/>
  <c r="Q893" i="1"/>
  <c r="R893" i="1"/>
  <c r="T893" i="1"/>
  <c r="U893" i="1"/>
  <c r="L894" i="1"/>
  <c r="M894" i="1"/>
  <c r="N894" i="1"/>
  <c r="O894" i="1"/>
  <c r="P894" i="1"/>
  <c r="Q894" i="1"/>
  <c r="R894" i="1"/>
  <c r="T894" i="1"/>
  <c r="U894" i="1"/>
  <c r="L895" i="1"/>
  <c r="M895" i="1"/>
  <c r="N895" i="1"/>
  <c r="O895" i="1"/>
  <c r="P895" i="1"/>
  <c r="Q895" i="1"/>
  <c r="R895" i="1"/>
  <c r="T895" i="1"/>
  <c r="U895" i="1"/>
  <c r="L896" i="1"/>
  <c r="M896" i="1"/>
  <c r="N896" i="1"/>
  <c r="O896" i="1"/>
  <c r="P896" i="1"/>
  <c r="Q896" i="1"/>
  <c r="R896" i="1"/>
  <c r="T896" i="1"/>
  <c r="U896" i="1"/>
  <c r="L897" i="1"/>
  <c r="M897" i="1"/>
  <c r="N897" i="1"/>
  <c r="O897" i="1"/>
  <c r="P897" i="1"/>
  <c r="Q897" i="1"/>
  <c r="R897" i="1"/>
  <c r="T897" i="1"/>
  <c r="U897" i="1"/>
  <c r="L898" i="1"/>
  <c r="M898" i="1"/>
  <c r="N898" i="1"/>
  <c r="O898" i="1"/>
  <c r="P898" i="1"/>
  <c r="Q898" i="1"/>
  <c r="R898" i="1"/>
  <c r="T898" i="1"/>
  <c r="U898" i="1"/>
  <c r="L899" i="1"/>
  <c r="M899" i="1"/>
  <c r="N899" i="1"/>
  <c r="O899" i="1"/>
  <c r="P899" i="1"/>
  <c r="Q899" i="1"/>
  <c r="R899" i="1"/>
  <c r="T899" i="1"/>
  <c r="U899" i="1"/>
  <c r="L900" i="1"/>
  <c r="M900" i="1"/>
  <c r="N900" i="1"/>
  <c r="O900" i="1"/>
  <c r="P900" i="1"/>
  <c r="Q900" i="1"/>
  <c r="R900" i="1"/>
  <c r="T900" i="1"/>
  <c r="U900" i="1"/>
  <c r="L901" i="1"/>
  <c r="M901" i="1"/>
  <c r="N901" i="1"/>
  <c r="O901" i="1"/>
  <c r="P901" i="1"/>
  <c r="Q901" i="1"/>
  <c r="R901" i="1"/>
  <c r="T901" i="1"/>
  <c r="U901" i="1"/>
  <c r="L902" i="1"/>
  <c r="M902" i="1"/>
  <c r="N902" i="1"/>
  <c r="O902" i="1"/>
  <c r="P902" i="1"/>
  <c r="Q902" i="1"/>
  <c r="R902" i="1"/>
  <c r="T902" i="1"/>
  <c r="U902" i="1"/>
  <c r="L903" i="1"/>
  <c r="M903" i="1"/>
  <c r="N903" i="1"/>
  <c r="O903" i="1"/>
  <c r="P903" i="1"/>
  <c r="Q903" i="1"/>
  <c r="R903" i="1"/>
  <c r="T903" i="1"/>
  <c r="U903" i="1"/>
  <c r="L904" i="1"/>
  <c r="M904" i="1"/>
  <c r="N904" i="1"/>
  <c r="O904" i="1"/>
  <c r="P904" i="1"/>
  <c r="Q904" i="1"/>
  <c r="R904" i="1"/>
  <c r="T904" i="1"/>
  <c r="U904" i="1"/>
  <c r="L905" i="1"/>
  <c r="M905" i="1"/>
  <c r="N905" i="1"/>
  <c r="O905" i="1"/>
  <c r="P905" i="1"/>
  <c r="Q905" i="1"/>
  <c r="R905" i="1"/>
  <c r="T905" i="1"/>
  <c r="U905" i="1"/>
  <c r="L906" i="1"/>
  <c r="M906" i="1"/>
  <c r="N906" i="1"/>
  <c r="O906" i="1"/>
  <c r="P906" i="1"/>
  <c r="Q906" i="1"/>
  <c r="R906" i="1"/>
  <c r="T906" i="1"/>
  <c r="U906" i="1"/>
  <c r="L907" i="1"/>
  <c r="M907" i="1"/>
  <c r="N907" i="1"/>
  <c r="O907" i="1"/>
  <c r="P907" i="1"/>
  <c r="Q907" i="1"/>
  <c r="R907" i="1"/>
  <c r="T907" i="1"/>
  <c r="U907" i="1"/>
  <c r="L908" i="1"/>
  <c r="M908" i="1"/>
  <c r="N908" i="1"/>
  <c r="O908" i="1"/>
  <c r="P908" i="1"/>
  <c r="Q908" i="1"/>
  <c r="R908" i="1"/>
  <c r="T908" i="1"/>
  <c r="U908" i="1"/>
  <c r="L909" i="1"/>
  <c r="M909" i="1"/>
  <c r="N909" i="1"/>
  <c r="O909" i="1"/>
  <c r="P909" i="1"/>
  <c r="Q909" i="1"/>
  <c r="R909" i="1"/>
  <c r="T909" i="1"/>
  <c r="U909" i="1"/>
  <c r="L910" i="1"/>
  <c r="M910" i="1"/>
  <c r="N910" i="1"/>
  <c r="O910" i="1"/>
  <c r="P910" i="1"/>
  <c r="Q910" i="1"/>
  <c r="R910" i="1"/>
  <c r="T910" i="1"/>
  <c r="U910" i="1"/>
  <c r="L911" i="1"/>
  <c r="M911" i="1"/>
  <c r="N911" i="1"/>
  <c r="O911" i="1"/>
  <c r="P911" i="1"/>
  <c r="Q911" i="1"/>
  <c r="R911" i="1"/>
  <c r="T911" i="1"/>
  <c r="U911" i="1"/>
  <c r="L912" i="1"/>
  <c r="M912" i="1"/>
  <c r="N912" i="1"/>
  <c r="O912" i="1"/>
  <c r="P912" i="1"/>
  <c r="Q912" i="1"/>
  <c r="R912" i="1"/>
  <c r="T912" i="1"/>
  <c r="U912" i="1"/>
  <c r="L913" i="1"/>
  <c r="M913" i="1"/>
  <c r="N913" i="1"/>
  <c r="O913" i="1"/>
  <c r="P913" i="1"/>
  <c r="Q913" i="1"/>
  <c r="R913" i="1"/>
  <c r="T913" i="1"/>
  <c r="U913" i="1"/>
  <c r="L914" i="1"/>
  <c r="M914" i="1"/>
  <c r="N914" i="1"/>
  <c r="O914" i="1"/>
  <c r="P914" i="1"/>
  <c r="Q914" i="1"/>
  <c r="R914" i="1"/>
  <c r="T914" i="1"/>
  <c r="U914" i="1"/>
  <c r="L915" i="1"/>
  <c r="M915" i="1"/>
  <c r="N915" i="1"/>
  <c r="O915" i="1"/>
  <c r="P915" i="1"/>
  <c r="Q915" i="1"/>
  <c r="R915" i="1"/>
  <c r="T915" i="1"/>
  <c r="U915" i="1"/>
  <c r="L916" i="1"/>
  <c r="M916" i="1"/>
  <c r="N916" i="1"/>
  <c r="O916" i="1"/>
  <c r="P916" i="1"/>
  <c r="Q916" i="1"/>
  <c r="R916" i="1"/>
  <c r="T916" i="1"/>
  <c r="U916" i="1"/>
  <c r="L917" i="1"/>
  <c r="M917" i="1"/>
  <c r="N917" i="1"/>
  <c r="O917" i="1"/>
  <c r="P917" i="1"/>
  <c r="Q917" i="1"/>
  <c r="R917" i="1"/>
  <c r="T917" i="1"/>
  <c r="U917" i="1"/>
  <c r="L918" i="1"/>
  <c r="M918" i="1"/>
  <c r="N918" i="1"/>
  <c r="O918" i="1"/>
  <c r="P918" i="1"/>
  <c r="Q918" i="1"/>
  <c r="R918" i="1"/>
  <c r="T918" i="1"/>
  <c r="U918" i="1"/>
  <c r="L919" i="1"/>
  <c r="M919" i="1"/>
  <c r="N919" i="1"/>
  <c r="O919" i="1"/>
  <c r="P919" i="1"/>
  <c r="Q919" i="1"/>
  <c r="R919" i="1"/>
  <c r="T919" i="1"/>
  <c r="U919" i="1"/>
  <c r="L920" i="1"/>
  <c r="M920" i="1"/>
  <c r="N920" i="1"/>
  <c r="O920" i="1"/>
  <c r="P920" i="1"/>
  <c r="Q920" i="1"/>
  <c r="R920" i="1"/>
  <c r="T920" i="1"/>
  <c r="U920" i="1"/>
  <c r="L921" i="1"/>
  <c r="M921" i="1"/>
  <c r="N921" i="1"/>
  <c r="O921" i="1"/>
  <c r="P921" i="1"/>
  <c r="Q921" i="1"/>
  <c r="R921" i="1"/>
  <c r="T921" i="1"/>
  <c r="U921" i="1"/>
  <c r="L922" i="1"/>
  <c r="M922" i="1"/>
  <c r="N922" i="1"/>
  <c r="O922" i="1"/>
  <c r="P922" i="1"/>
  <c r="Q922" i="1"/>
  <c r="R922" i="1"/>
  <c r="T922" i="1"/>
  <c r="U922" i="1"/>
  <c r="L923" i="1"/>
  <c r="M923" i="1"/>
  <c r="N923" i="1"/>
  <c r="O923" i="1"/>
  <c r="P923" i="1"/>
  <c r="Q923" i="1"/>
  <c r="R923" i="1"/>
  <c r="T923" i="1"/>
  <c r="U923" i="1"/>
  <c r="L924" i="1"/>
  <c r="M924" i="1"/>
  <c r="N924" i="1"/>
  <c r="O924" i="1"/>
  <c r="P924" i="1"/>
  <c r="Q924" i="1"/>
  <c r="R924" i="1"/>
  <c r="T924" i="1"/>
  <c r="U924" i="1"/>
  <c r="L925" i="1"/>
  <c r="M925" i="1"/>
  <c r="N925" i="1"/>
  <c r="O925" i="1"/>
  <c r="P925" i="1"/>
  <c r="Q925" i="1"/>
  <c r="R925" i="1"/>
  <c r="T925" i="1"/>
  <c r="U925" i="1"/>
  <c r="L926" i="1"/>
  <c r="M926" i="1"/>
  <c r="N926" i="1"/>
  <c r="O926" i="1"/>
  <c r="P926" i="1"/>
  <c r="Q926" i="1"/>
  <c r="R926" i="1"/>
  <c r="T926" i="1"/>
  <c r="U926" i="1"/>
  <c r="L927" i="1"/>
  <c r="M927" i="1"/>
  <c r="N927" i="1"/>
  <c r="O927" i="1"/>
  <c r="P927" i="1"/>
  <c r="Q927" i="1"/>
  <c r="R927" i="1"/>
  <c r="T927" i="1"/>
  <c r="U927" i="1"/>
  <c r="L928" i="1"/>
  <c r="M928" i="1"/>
  <c r="N928" i="1"/>
  <c r="O928" i="1"/>
  <c r="P928" i="1"/>
  <c r="Q928" i="1"/>
  <c r="R928" i="1"/>
  <c r="T928" i="1"/>
  <c r="U928" i="1"/>
  <c r="L929" i="1"/>
  <c r="M929" i="1"/>
  <c r="N929" i="1"/>
  <c r="O929" i="1"/>
  <c r="P929" i="1"/>
  <c r="Q929" i="1"/>
  <c r="R929" i="1"/>
  <c r="T929" i="1"/>
  <c r="U929" i="1"/>
  <c r="L930" i="1"/>
  <c r="M930" i="1"/>
  <c r="N930" i="1"/>
  <c r="O930" i="1"/>
  <c r="P930" i="1"/>
  <c r="Q930" i="1"/>
  <c r="R930" i="1"/>
  <c r="T930" i="1"/>
  <c r="U930" i="1"/>
  <c r="L931" i="1"/>
  <c r="M931" i="1"/>
  <c r="N931" i="1"/>
  <c r="O931" i="1"/>
  <c r="P931" i="1"/>
  <c r="Q931" i="1"/>
  <c r="R931" i="1"/>
  <c r="T931" i="1"/>
  <c r="U931" i="1"/>
  <c r="L932" i="1"/>
  <c r="M932" i="1"/>
  <c r="N932" i="1"/>
  <c r="O932" i="1"/>
  <c r="P932" i="1"/>
  <c r="Q932" i="1"/>
  <c r="R932" i="1"/>
  <c r="T932" i="1"/>
  <c r="U932" i="1"/>
  <c r="L933" i="1"/>
  <c r="M933" i="1"/>
  <c r="N933" i="1"/>
  <c r="O933" i="1"/>
  <c r="P933" i="1"/>
  <c r="Q933" i="1"/>
  <c r="R933" i="1"/>
  <c r="T933" i="1"/>
  <c r="U933" i="1"/>
  <c r="L934" i="1"/>
  <c r="M934" i="1"/>
  <c r="N934" i="1"/>
  <c r="O934" i="1"/>
  <c r="P934" i="1"/>
  <c r="Q934" i="1"/>
  <c r="R934" i="1"/>
  <c r="T934" i="1"/>
  <c r="U934" i="1"/>
  <c r="L935" i="1"/>
  <c r="M935" i="1"/>
  <c r="N935" i="1"/>
  <c r="O935" i="1"/>
  <c r="P935" i="1"/>
  <c r="Q935" i="1"/>
  <c r="R935" i="1"/>
  <c r="T935" i="1"/>
  <c r="U935" i="1"/>
  <c r="L936" i="1"/>
  <c r="M936" i="1"/>
  <c r="N936" i="1"/>
  <c r="O936" i="1"/>
  <c r="P936" i="1"/>
  <c r="Q936" i="1"/>
  <c r="R936" i="1"/>
  <c r="T936" i="1"/>
  <c r="U936" i="1"/>
  <c r="L937" i="1"/>
  <c r="M937" i="1"/>
  <c r="N937" i="1"/>
  <c r="O937" i="1"/>
  <c r="P937" i="1"/>
  <c r="Q937" i="1"/>
  <c r="R937" i="1"/>
  <c r="T937" i="1"/>
  <c r="U937" i="1"/>
  <c r="L938" i="1"/>
  <c r="M938" i="1"/>
  <c r="N938" i="1"/>
  <c r="O938" i="1"/>
  <c r="P938" i="1"/>
  <c r="Q938" i="1"/>
  <c r="R938" i="1"/>
  <c r="T938" i="1"/>
  <c r="U938" i="1"/>
  <c r="L939" i="1"/>
  <c r="M939" i="1"/>
  <c r="N939" i="1"/>
  <c r="O939" i="1"/>
  <c r="P939" i="1"/>
  <c r="Q939" i="1"/>
  <c r="R939" i="1"/>
  <c r="T939" i="1"/>
  <c r="U939" i="1"/>
  <c r="L940" i="1"/>
  <c r="M940" i="1"/>
  <c r="N940" i="1"/>
  <c r="O940" i="1"/>
  <c r="P940" i="1"/>
  <c r="Q940" i="1"/>
  <c r="R940" i="1"/>
  <c r="T940" i="1"/>
  <c r="U940" i="1"/>
  <c r="L941" i="1"/>
  <c r="M941" i="1"/>
  <c r="N941" i="1"/>
  <c r="O941" i="1"/>
  <c r="P941" i="1"/>
  <c r="Q941" i="1"/>
  <c r="R941" i="1"/>
  <c r="T941" i="1"/>
  <c r="U941" i="1"/>
  <c r="L942" i="1"/>
  <c r="M942" i="1"/>
  <c r="N942" i="1"/>
  <c r="O942" i="1"/>
  <c r="P942" i="1"/>
  <c r="Q942" i="1"/>
  <c r="R942" i="1"/>
  <c r="T942" i="1"/>
  <c r="U942" i="1"/>
  <c r="L943" i="1"/>
  <c r="M943" i="1"/>
  <c r="N943" i="1"/>
  <c r="O943" i="1"/>
  <c r="P943" i="1"/>
  <c r="Q943" i="1"/>
  <c r="R943" i="1"/>
  <c r="T943" i="1"/>
  <c r="U943" i="1"/>
  <c r="L944" i="1"/>
  <c r="M944" i="1"/>
  <c r="N944" i="1"/>
  <c r="O944" i="1"/>
  <c r="P944" i="1"/>
  <c r="Q944" i="1"/>
  <c r="R944" i="1"/>
  <c r="T944" i="1"/>
  <c r="U944" i="1"/>
  <c r="L945" i="1"/>
  <c r="M945" i="1"/>
  <c r="N945" i="1"/>
  <c r="O945" i="1"/>
  <c r="P945" i="1"/>
  <c r="Q945" i="1"/>
  <c r="R945" i="1"/>
  <c r="T945" i="1"/>
  <c r="U945" i="1"/>
  <c r="L946" i="1"/>
  <c r="M946" i="1"/>
  <c r="N946" i="1"/>
  <c r="O946" i="1"/>
  <c r="P946" i="1"/>
  <c r="Q946" i="1"/>
  <c r="R946" i="1"/>
  <c r="T946" i="1"/>
  <c r="U946" i="1"/>
  <c r="L947" i="1"/>
  <c r="M947" i="1"/>
  <c r="N947" i="1"/>
  <c r="O947" i="1"/>
  <c r="P947" i="1"/>
  <c r="Q947" i="1"/>
  <c r="R947" i="1"/>
  <c r="T947" i="1"/>
  <c r="U947" i="1"/>
  <c r="L948" i="1"/>
  <c r="M948" i="1"/>
  <c r="N948" i="1"/>
  <c r="O948" i="1"/>
  <c r="P948" i="1"/>
  <c r="Q948" i="1"/>
  <c r="R948" i="1"/>
  <c r="T948" i="1"/>
  <c r="U948" i="1"/>
  <c r="L949" i="1"/>
  <c r="M949" i="1"/>
  <c r="N949" i="1"/>
  <c r="O949" i="1"/>
  <c r="P949" i="1"/>
  <c r="Q949" i="1"/>
  <c r="R949" i="1"/>
  <c r="T949" i="1"/>
  <c r="U949" i="1"/>
  <c r="L950" i="1"/>
  <c r="M950" i="1"/>
  <c r="N950" i="1"/>
  <c r="O950" i="1"/>
  <c r="P950" i="1"/>
  <c r="Q950" i="1"/>
  <c r="R950" i="1"/>
  <c r="T950" i="1"/>
  <c r="U950" i="1"/>
  <c r="L951" i="1"/>
  <c r="M951" i="1"/>
  <c r="N951" i="1"/>
  <c r="O951" i="1"/>
  <c r="P951" i="1"/>
  <c r="Q951" i="1"/>
  <c r="R951" i="1"/>
  <c r="T951" i="1"/>
  <c r="U951" i="1"/>
  <c r="L952" i="1"/>
  <c r="M952" i="1"/>
  <c r="N952" i="1"/>
  <c r="O952" i="1"/>
  <c r="P952" i="1"/>
  <c r="Q952" i="1"/>
  <c r="R952" i="1"/>
  <c r="T952" i="1"/>
  <c r="U952" i="1"/>
  <c r="L953" i="1"/>
  <c r="M953" i="1"/>
  <c r="N953" i="1"/>
  <c r="O953" i="1"/>
  <c r="P953" i="1"/>
  <c r="Q953" i="1"/>
  <c r="R953" i="1"/>
  <c r="T953" i="1"/>
  <c r="U953" i="1"/>
  <c r="L954" i="1"/>
  <c r="M954" i="1"/>
  <c r="N954" i="1"/>
  <c r="O954" i="1"/>
  <c r="P954" i="1"/>
  <c r="Q954" i="1"/>
  <c r="R954" i="1"/>
  <c r="T954" i="1"/>
  <c r="U954" i="1"/>
  <c r="L955" i="1"/>
  <c r="M955" i="1"/>
  <c r="N955" i="1"/>
  <c r="O955" i="1"/>
  <c r="P955" i="1"/>
  <c r="Q955" i="1"/>
  <c r="R955" i="1"/>
  <c r="T955" i="1"/>
  <c r="U955" i="1"/>
  <c r="L956" i="1"/>
  <c r="M956" i="1"/>
  <c r="N956" i="1"/>
  <c r="O956" i="1"/>
  <c r="P956" i="1"/>
  <c r="Q956" i="1"/>
  <c r="R956" i="1"/>
  <c r="T956" i="1"/>
  <c r="U956" i="1"/>
  <c r="L957" i="1"/>
  <c r="M957" i="1"/>
  <c r="N957" i="1"/>
  <c r="O957" i="1"/>
  <c r="P957" i="1"/>
  <c r="Q957" i="1"/>
  <c r="R957" i="1"/>
  <c r="T957" i="1"/>
  <c r="U957" i="1"/>
  <c r="L958" i="1"/>
  <c r="M958" i="1"/>
  <c r="N958" i="1"/>
  <c r="O958" i="1"/>
  <c r="P958" i="1"/>
  <c r="Q958" i="1"/>
  <c r="R958" i="1"/>
  <c r="T958" i="1"/>
  <c r="U958" i="1"/>
  <c r="L959" i="1"/>
  <c r="M959" i="1"/>
  <c r="N959" i="1"/>
  <c r="O959" i="1"/>
  <c r="P959" i="1"/>
  <c r="Q959" i="1"/>
  <c r="R959" i="1"/>
  <c r="T959" i="1"/>
  <c r="U959" i="1"/>
  <c r="L960" i="1"/>
  <c r="M960" i="1"/>
  <c r="N960" i="1"/>
  <c r="O960" i="1"/>
  <c r="P960" i="1"/>
  <c r="Q960" i="1"/>
  <c r="R960" i="1"/>
  <c r="T960" i="1"/>
  <c r="U960" i="1"/>
  <c r="L961" i="1"/>
  <c r="M961" i="1"/>
  <c r="N961" i="1"/>
  <c r="O961" i="1"/>
  <c r="P961" i="1"/>
  <c r="Q961" i="1"/>
  <c r="R961" i="1"/>
  <c r="T961" i="1"/>
  <c r="U961" i="1"/>
  <c r="L962" i="1"/>
  <c r="M962" i="1"/>
  <c r="N962" i="1"/>
  <c r="O962" i="1"/>
  <c r="P962" i="1"/>
  <c r="Q962" i="1"/>
  <c r="R962" i="1"/>
  <c r="T962" i="1"/>
  <c r="U962" i="1"/>
  <c r="L963" i="1"/>
  <c r="M963" i="1"/>
  <c r="N963" i="1"/>
  <c r="O963" i="1"/>
  <c r="P963" i="1"/>
  <c r="Q963" i="1"/>
  <c r="R963" i="1"/>
  <c r="T963" i="1"/>
  <c r="U963" i="1"/>
  <c r="L964" i="1"/>
  <c r="M964" i="1"/>
  <c r="N964" i="1"/>
  <c r="O964" i="1"/>
  <c r="P964" i="1"/>
  <c r="Q964" i="1"/>
  <c r="R964" i="1"/>
  <c r="T964" i="1"/>
  <c r="U964" i="1"/>
  <c r="L965" i="1"/>
  <c r="M965" i="1"/>
  <c r="N965" i="1"/>
  <c r="O965" i="1"/>
  <c r="P965" i="1"/>
  <c r="Q965" i="1"/>
  <c r="R965" i="1"/>
  <c r="T965" i="1"/>
  <c r="U965" i="1"/>
  <c r="L966" i="1"/>
  <c r="M966" i="1"/>
  <c r="N966" i="1"/>
  <c r="O966" i="1"/>
  <c r="P966" i="1"/>
  <c r="Q966" i="1"/>
  <c r="R966" i="1"/>
  <c r="T966" i="1"/>
  <c r="U966" i="1"/>
  <c r="L967" i="1"/>
  <c r="M967" i="1"/>
  <c r="N967" i="1"/>
  <c r="O967" i="1"/>
  <c r="P967" i="1"/>
  <c r="Q967" i="1"/>
  <c r="R967" i="1"/>
  <c r="T967" i="1"/>
  <c r="U967" i="1"/>
  <c r="L968" i="1"/>
  <c r="M968" i="1"/>
  <c r="N968" i="1"/>
  <c r="O968" i="1"/>
  <c r="P968" i="1"/>
  <c r="Q968" i="1"/>
  <c r="R968" i="1"/>
  <c r="T968" i="1"/>
  <c r="U968" i="1"/>
  <c r="L969" i="1"/>
  <c r="M969" i="1"/>
  <c r="N969" i="1"/>
  <c r="O969" i="1"/>
  <c r="P969" i="1"/>
  <c r="Q969" i="1"/>
  <c r="R969" i="1"/>
  <c r="T969" i="1"/>
  <c r="U969" i="1"/>
  <c r="L970" i="1"/>
  <c r="M970" i="1"/>
  <c r="N970" i="1"/>
  <c r="O970" i="1"/>
  <c r="P970" i="1"/>
  <c r="Q970" i="1"/>
  <c r="R970" i="1"/>
  <c r="T970" i="1"/>
  <c r="U970" i="1"/>
  <c r="L971" i="1"/>
  <c r="M971" i="1"/>
  <c r="N971" i="1"/>
  <c r="O971" i="1"/>
  <c r="P971" i="1"/>
  <c r="Q971" i="1"/>
  <c r="R971" i="1"/>
  <c r="T971" i="1"/>
  <c r="U971" i="1"/>
  <c r="L972" i="1"/>
  <c r="M972" i="1"/>
  <c r="N972" i="1"/>
  <c r="O972" i="1"/>
  <c r="P972" i="1"/>
  <c r="Q972" i="1"/>
  <c r="R972" i="1"/>
  <c r="T972" i="1"/>
  <c r="U972" i="1"/>
  <c r="L973" i="1"/>
  <c r="M973" i="1"/>
  <c r="N973" i="1"/>
  <c r="O973" i="1"/>
  <c r="P973" i="1"/>
  <c r="Q973" i="1"/>
  <c r="R973" i="1"/>
  <c r="T973" i="1"/>
  <c r="U973" i="1"/>
  <c r="L974" i="1"/>
  <c r="M974" i="1"/>
  <c r="N974" i="1"/>
  <c r="O974" i="1"/>
  <c r="P974" i="1"/>
  <c r="Q974" i="1"/>
  <c r="R974" i="1"/>
  <c r="T974" i="1"/>
  <c r="U974" i="1"/>
  <c r="L975" i="1"/>
  <c r="M975" i="1"/>
  <c r="N975" i="1"/>
  <c r="O975" i="1"/>
  <c r="P975" i="1"/>
  <c r="Q975" i="1"/>
  <c r="R975" i="1"/>
  <c r="T975" i="1"/>
  <c r="U975" i="1"/>
  <c r="L976" i="1"/>
  <c r="M976" i="1"/>
  <c r="N976" i="1"/>
  <c r="O976" i="1"/>
  <c r="P976" i="1"/>
  <c r="Q976" i="1"/>
  <c r="R976" i="1"/>
  <c r="T976" i="1"/>
  <c r="U976" i="1"/>
  <c r="L977" i="1"/>
  <c r="M977" i="1"/>
  <c r="N977" i="1"/>
  <c r="O977" i="1"/>
  <c r="P977" i="1"/>
  <c r="Q977" i="1"/>
  <c r="R977" i="1"/>
  <c r="T977" i="1"/>
  <c r="U977" i="1"/>
  <c r="L978" i="1"/>
  <c r="M978" i="1"/>
  <c r="N978" i="1"/>
  <c r="O978" i="1"/>
  <c r="P978" i="1"/>
  <c r="Q978" i="1"/>
  <c r="R978" i="1"/>
  <c r="T978" i="1"/>
  <c r="U978" i="1"/>
  <c r="L979" i="1"/>
  <c r="M979" i="1"/>
  <c r="N979" i="1"/>
  <c r="O979" i="1"/>
  <c r="P979" i="1"/>
  <c r="Q979" i="1"/>
  <c r="R979" i="1"/>
  <c r="T979" i="1"/>
  <c r="U979" i="1"/>
  <c r="L980" i="1"/>
  <c r="M980" i="1"/>
  <c r="N980" i="1"/>
  <c r="O980" i="1"/>
  <c r="P980" i="1"/>
  <c r="Q980" i="1"/>
  <c r="R980" i="1"/>
  <c r="T980" i="1"/>
  <c r="U980" i="1"/>
  <c r="L981" i="1"/>
  <c r="M981" i="1"/>
  <c r="N981" i="1"/>
  <c r="O981" i="1"/>
  <c r="P981" i="1"/>
  <c r="Q981" i="1"/>
  <c r="R981" i="1"/>
  <c r="T981" i="1"/>
  <c r="U981" i="1"/>
  <c r="L982" i="1"/>
  <c r="M982" i="1"/>
  <c r="N982" i="1"/>
  <c r="O982" i="1"/>
  <c r="P982" i="1"/>
  <c r="Q982" i="1"/>
  <c r="R982" i="1"/>
  <c r="T982" i="1"/>
  <c r="U982" i="1"/>
  <c r="L983" i="1"/>
  <c r="M983" i="1"/>
  <c r="N983" i="1"/>
  <c r="O983" i="1"/>
  <c r="P983" i="1"/>
  <c r="Q983" i="1"/>
  <c r="R983" i="1"/>
  <c r="T983" i="1"/>
  <c r="U983" i="1"/>
  <c r="L984" i="1"/>
  <c r="M984" i="1"/>
  <c r="N984" i="1"/>
  <c r="O984" i="1"/>
  <c r="P984" i="1"/>
  <c r="Q984" i="1"/>
  <c r="R984" i="1"/>
  <c r="T984" i="1"/>
  <c r="U984" i="1"/>
  <c r="L985" i="1"/>
  <c r="M985" i="1"/>
  <c r="N985" i="1"/>
  <c r="O985" i="1"/>
  <c r="P985" i="1"/>
  <c r="Q985" i="1"/>
  <c r="R985" i="1"/>
  <c r="T985" i="1"/>
  <c r="U985" i="1"/>
  <c r="L986" i="1"/>
  <c r="M986" i="1"/>
  <c r="N986" i="1"/>
  <c r="O986" i="1"/>
  <c r="P986" i="1"/>
  <c r="Q986" i="1"/>
  <c r="R986" i="1"/>
  <c r="T986" i="1"/>
  <c r="U986" i="1"/>
  <c r="L987" i="1"/>
  <c r="M987" i="1"/>
  <c r="N987" i="1"/>
  <c r="O987" i="1"/>
  <c r="P987" i="1"/>
  <c r="Q987" i="1"/>
  <c r="R987" i="1"/>
  <c r="T987" i="1"/>
  <c r="U987" i="1"/>
  <c r="L988" i="1"/>
  <c r="M988" i="1"/>
  <c r="N988" i="1"/>
  <c r="O988" i="1"/>
  <c r="P988" i="1"/>
  <c r="Q988" i="1"/>
  <c r="R988" i="1"/>
  <c r="T988" i="1"/>
  <c r="U988" i="1"/>
  <c r="L989" i="1"/>
  <c r="M989" i="1"/>
  <c r="N989" i="1"/>
  <c r="O989" i="1"/>
  <c r="P989" i="1"/>
  <c r="Q989" i="1"/>
  <c r="R989" i="1"/>
  <c r="T989" i="1"/>
  <c r="U989" i="1"/>
  <c r="L990" i="1"/>
  <c r="M990" i="1"/>
  <c r="N990" i="1"/>
  <c r="O990" i="1"/>
  <c r="P990" i="1"/>
  <c r="Q990" i="1"/>
  <c r="R990" i="1"/>
  <c r="T990" i="1"/>
  <c r="U990" i="1"/>
  <c r="L991" i="1"/>
  <c r="M991" i="1"/>
  <c r="N991" i="1"/>
  <c r="O991" i="1"/>
  <c r="P991" i="1"/>
  <c r="Q991" i="1"/>
  <c r="R991" i="1"/>
  <c r="T991" i="1"/>
  <c r="U991" i="1"/>
  <c r="L992" i="1"/>
  <c r="M992" i="1"/>
  <c r="N992" i="1"/>
  <c r="O992" i="1"/>
  <c r="P992" i="1"/>
  <c r="Q992" i="1"/>
  <c r="R992" i="1"/>
  <c r="T992" i="1"/>
  <c r="U992" i="1"/>
  <c r="L993" i="1"/>
  <c r="M993" i="1"/>
  <c r="N993" i="1"/>
  <c r="O993" i="1"/>
  <c r="P993" i="1"/>
  <c r="Q993" i="1"/>
  <c r="R993" i="1"/>
  <c r="T993" i="1"/>
  <c r="U993" i="1"/>
  <c r="L994" i="1"/>
  <c r="M994" i="1"/>
  <c r="N994" i="1"/>
  <c r="O994" i="1"/>
  <c r="P994" i="1"/>
  <c r="Q994" i="1"/>
  <c r="R994" i="1"/>
  <c r="T994" i="1"/>
  <c r="U994" i="1"/>
  <c r="L995" i="1"/>
  <c r="M995" i="1"/>
  <c r="N995" i="1"/>
  <c r="O995" i="1"/>
  <c r="P995" i="1"/>
  <c r="Q995" i="1"/>
  <c r="R995" i="1"/>
  <c r="T995" i="1"/>
  <c r="U995" i="1"/>
  <c r="L996" i="1"/>
  <c r="M996" i="1"/>
  <c r="N996" i="1"/>
  <c r="O996" i="1"/>
  <c r="P996" i="1"/>
  <c r="Q996" i="1"/>
  <c r="R996" i="1"/>
  <c r="T996" i="1"/>
  <c r="U996" i="1"/>
  <c r="L997" i="1"/>
  <c r="M997" i="1"/>
  <c r="N997" i="1"/>
  <c r="O997" i="1"/>
  <c r="P997" i="1"/>
  <c r="Q997" i="1"/>
  <c r="R997" i="1"/>
  <c r="T997" i="1"/>
  <c r="U997" i="1"/>
  <c r="L998" i="1"/>
  <c r="M998" i="1"/>
  <c r="N998" i="1"/>
  <c r="O998" i="1"/>
  <c r="P998" i="1"/>
  <c r="Q998" i="1"/>
  <c r="R998" i="1"/>
  <c r="T998" i="1"/>
  <c r="U998" i="1"/>
  <c r="L999" i="1"/>
  <c r="M999" i="1"/>
  <c r="N999" i="1"/>
  <c r="O999" i="1"/>
  <c r="P999" i="1"/>
  <c r="Q999" i="1"/>
  <c r="R999" i="1"/>
  <c r="T999" i="1"/>
  <c r="U999" i="1"/>
  <c r="L1000" i="1"/>
  <c r="M1000" i="1"/>
  <c r="N1000" i="1"/>
  <c r="O1000" i="1"/>
  <c r="P1000" i="1"/>
  <c r="Q1000" i="1"/>
  <c r="R1000" i="1"/>
  <c r="T1000" i="1"/>
  <c r="U1000" i="1"/>
  <c r="L1001" i="1"/>
  <c r="M1001" i="1"/>
  <c r="N1001" i="1"/>
  <c r="O1001" i="1"/>
  <c r="P1001" i="1"/>
  <c r="Q1001" i="1"/>
  <c r="R1001" i="1"/>
  <c r="T1001" i="1"/>
  <c r="U1001" i="1"/>
  <c r="L1002" i="1"/>
  <c r="M1002" i="1"/>
  <c r="N1002" i="1"/>
  <c r="O1002" i="1"/>
  <c r="P1002" i="1"/>
  <c r="Q1002" i="1"/>
  <c r="R1002" i="1"/>
  <c r="T1002" i="1"/>
  <c r="U1002" i="1"/>
  <c r="L1003" i="1"/>
  <c r="M1003" i="1"/>
  <c r="N1003" i="1"/>
  <c r="O1003" i="1"/>
  <c r="P1003" i="1"/>
  <c r="Q1003" i="1"/>
  <c r="R1003" i="1"/>
  <c r="T1003" i="1"/>
  <c r="U1003" i="1"/>
  <c r="L1004" i="1"/>
  <c r="M1004" i="1"/>
  <c r="N1004" i="1"/>
  <c r="O1004" i="1"/>
  <c r="P1004" i="1"/>
  <c r="Q1004" i="1"/>
  <c r="R1004" i="1"/>
  <c r="T1004" i="1"/>
  <c r="U1004" i="1"/>
  <c r="L1005" i="1"/>
  <c r="M1005" i="1"/>
  <c r="N1005" i="1"/>
  <c r="O1005" i="1"/>
  <c r="P1005" i="1"/>
  <c r="Q1005" i="1"/>
  <c r="R1005" i="1"/>
  <c r="T1005" i="1"/>
  <c r="U1005" i="1"/>
  <c r="L1006" i="1"/>
  <c r="M1006" i="1"/>
  <c r="N1006" i="1"/>
  <c r="O1006" i="1"/>
  <c r="P1006" i="1"/>
  <c r="Q1006" i="1"/>
  <c r="R1006" i="1"/>
  <c r="T1006" i="1"/>
  <c r="U1006" i="1"/>
  <c r="L1007" i="1"/>
  <c r="M1007" i="1"/>
  <c r="N1007" i="1"/>
  <c r="O1007" i="1"/>
  <c r="P1007" i="1"/>
  <c r="Q1007" i="1"/>
  <c r="R1007" i="1"/>
  <c r="T1007" i="1"/>
  <c r="U1007" i="1"/>
  <c r="L1008" i="1"/>
  <c r="M1008" i="1"/>
  <c r="N1008" i="1"/>
  <c r="O1008" i="1"/>
  <c r="P1008" i="1"/>
  <c r="Q1008" i="1"/>
  <c r="R1008" i="1"/>
  <c r="T1008" i="1"/>
  <c r="U1008" i="1"/>
  <c r="L1009" i="1"/>
  <c r="M1009" i="1"/>
  <c r="N1009" i="1"/>
  <c r="O1009" i="1"/>
  <c r="P1009" i="1"/>
  <c r="Q1009" i="1"/>
  <c r="R1009" i="1"/>
  <c r="T1009" i="1"/>
  <c r="U1009" i="1"/>
  <c r="L504" i="1"/>
  <c r="M504" i="1"/>
  <c r="N504" i="1"/>
  <c r="O504" i="1"/>
  <c r="P504" i="1"/>
  <c r="Q504" i="1"/>
  <c r="R504" i="1"/>
  <c r="T504" i="1"/>
  <c r="L511" i="1"/>
  <c r="M511" i="1"/>
  <c r="N511" i="1"/>
  <c r="O511" i="1"/>
  <c r="P511" i="1"/>
  <c r="Q511" i="1"/>
  <c r="R511" i="1"/>
  <c r="T511" i="1"/>
  <c r="L474" i="1"/>
  <c r="M474" i="1"/>
  <c r="N474" i="1"/>
  <c r="O474" i="1"/>
  <c r="P474" i="1"/>
  <c r="Q474" i="1"/>
  <c r="R474" i="1"/>
  <c r="T474" i="1"/>
  <c r="L487" i="1"/>
  <c r="M487" i="1"/>
  <c r="N487" i="1"/>
  <c r="O487" i="1"/>
  <c r="P487" i="1"/>
  <c r="Q487" i="1"/>
  <c r="R487" i="1"/>
  <c r="T487" i="1"/>
  <c r="L525" i="1"/>
  <c r="M525" i="1"/>
  <c r="N525" i="1"/>
  <c r="O525" i="1"/>
  <c r="P525" i="1"/>
  <c r="Q525" i="1"/>
  <c r="R525" i="1"/>
  <c r="T525" i="1"/>
  <c r="L485" i="1"/>
  <c r="M485" i="1"/>
  <c r="N485" i="1"/>
  <c r="O485" i="1"/>
  <c r="P485" i="1"/>
  <c r="Q485" i="1"/>
  <c r="R485" i="1"/>
  <c r="T485" i="1"/>
  <c r="L479" i="1"/>
  <c r="M479" i="1"/>
  <c r="N479" i="1"/>
  <c r="O479" i="1"/>
  <c r="P479" i="1"/>
  <c r="Q479" i="1"/>
  <c r="R479" i="1"/>
  <c r="T479" i="1"/>
  <c r="L536" i="1"/>
  <c r="M536" i="1"/>
  <c r="N536" i="1"/>
  <c r="O536" i="1"/>
  <c r="P536" i="1"/>
  <c r="Q536" i="1"/>
  <c r="R536" i="1"/>
  <c r="T536" i="1"/>
  <c r="L506" i="1"/>
  <c r="M506" i="1"/>
  <c r="N506" i="1"/>
  <c r="O506" i="1"/>
  <c r="P506" i="1"/>
  <c r="Q506" i="1"/>
  <c r="R506" i="1"/>
  <c r="T506" i="1"/>
  <c r="L533" i="1"/>
  <c r="M533" i="1"/>
  <c r="N533" i="1"/>
  <c r="O533" i="1"/>
  <c r="P533" i="1"/>
  <c r="Q533" i="1"/>
  <c r="R533" i="1"/>
  <c r="T533" i="1"/>
  <c r="L466" i="1"/>
  <c r="M466" i="1"/>
  <c r="N466" i="1"/>
  <c r="O466" i="1"/>
  <c r="P466" i="1"/>
  <c r="Q466" i="1"/>
  <c r="R466" i="1"/>
  <c r="T466" i="1"/>
  <c r="L462" i="1"/>
  <c r="M462" i="1"/>
  <c r="N462" i="1"/>
  <c r="O462" i="1"/>
  <c r="P462" i="1"/>
  <c r="Q462" i="1"/>
  <c r="R462" i="1"/>
  <c r="T462" i="1"/>
  <c r="L508" i="1"/>
  <c r="M508" i="1"/>
  <c r="N508" i="1"/>
  <c r="O508" i="1"/>
  <c r="P508" i="1"/>
  <c r="Q508" i="1"/>
  <c r="R508" i="1"/>
  <c r="T508" i="1"/>
  <c r="L522" i="1"/>
  <c r="M522" i="1"/>
  <c r="N522" i="1"/>
  <c r="O522" i="1"/>
  <c r="P522" i="1"/>
  <c r="Q522" i="1"/>
  <c r="R522" i="1"/>
  <c r="T522" i="1"/>
  <c r="L523" i="1"/>
  <c r="M523" i="1"/>
  <c r="N523" i="1"/>
  <c r="O523" i="1"/>
  <c r="P523" i="1"/>
  <c r="Q523" i="1"/>
  <c r="R523" i="1"/>
  <c r="T523" i="1"/>
  <c r="L490" i="1"/>
  <c r="M490" i="1"/>
  <c r="N490" i="1"/>
  <c r="O490" i="1"/>
  <c r="P490" i="1"/>
  <c r="Q490" i="1"/>
  <c r="R490" i="1"/>
  <c r="T490" i="1"/>
  <c r="L497" i="1"/>
  <c r="M497" i="1"/>
  <c r="N497" i="1"/>
  <c r="O497" i="1"/>
  <c r="P497" i="1"/>
  <c r="Q497" i="1"/>
  <c r="R497" i="1"/>
  <c r="T497" i="1"/>
  <c r="L544" i="1"/>
  <c r="M544" i="1"/>
  <c r="N544" i="1"/>
  <c r="O544" i="1"/>
  <c r="P544" i="1"/>
  <c r="Q544" i="1"/>
  <c r="R544" i="1"/>
  <c r="T544" i="1"/>
  <c r="L476" i="1"/>
  <c r="M476" i="1"/>
  <c r="N476" i="1"/>
  <c r="O476" i="1"/>
  <c r="P476" i="1"/>
  <c r="Q476" i="1"/>
  <c r="R476" i="1"/>
  <c r="T476" i="1"/>
  <c r="L540" i="1"/>
  <c r="M540" i="1"/>
  <c r="N540" i="1"/>
  <c r="O540" i="1"/>
  <c r="P540" i="1"/>
  <c r="Q540" i="1"/>
  <c r="R540" i="1"/>
  <c r="T540" i="1"/>
  <c r="L465" i="1"/>
  <c r="M465" i="1"/>
  <c r="N465" i="1"/>
  <c r="O465" i="1"/>
  <c r="P465" i="1"/>
  <c r="Q465" i="1"/>
  <c r="R465" i="1"/>
  <c r="T465" i="1"/>
  <c r="L460" i="1"/>
  <c r="M460" i="1"/>
  <c r="N460" i="1"/>
  <c r="O460" i="1"/>
  <c r="P460" i="1"/>
  <c r="Q460" i="1"/>
  <c r="R460" i="1"/>
  <c r="T460" i="1"/>
  <c r="L461" i="1"/>
  <c r="M461" i="1"/>
  <c r="N461" i="1"/>
  <c r="O461" i="1"/>
  <c r="P461" i="1"/>
  <c r="Q461" i="1"/>
  <c r="R461" i="1"/>
  <c r="T461" i="1"/>
  <c r="L459" i="1"/>
  <c r="M459" i="1"/>
  <c r="N459" i="1"/>
  <c r="O459" i="1"/>
  <c r="P459" i="1"/>
  <c r="Q459" i="1"/>
  <c r="R459" i="1"/>
  <c r="T459" i="1"/>
  <c r="L552" i="1"/>
  <c r="M552" i="1"/>
  <c r="N552" i="1"/>
  <c r="O552" i="1"/>
  <c r="P552" i="1"/>
  <c r="Q552" i="1"/>
  <c r="R552" i="1"/>
  <c r="T552" i="1"/>
  <c r="U552" i="1"/>
  <c r="L553" i="1"/>
  <c r="M553" i="1"/>
  <c r="N553" i="1"/>
  <c r="O553" i="1"/>
  <c r="P553" i="1"/>
  <c r="Q553" i="1"/>
  <c r="R553" i="1"/>
  <c r="T553" i="1"/>
  <c r="U553" i="1"/>
  <c r="L554" i="1"/>
  <c r="M554" i="1"/>
  <c r="N554" i="1"/>
  <c r="O554" i="1"/>
  <c r="P554" i="1"/>
  <c r="Q554" i="1"/>
  <c r="R554" i="1"/>
  <c r="T554" i="1"/>
  <c r="U554" i="1"/>
  <c r="L555" i="1"/>
  <c r="M555" i="1"/>
  <c r="N555" i="1"/>
  <c r="O555" i="1"/>
  <c r="P555" i="1"/>
  <c r="Q555" i="1"/>
  <c r="R555" i="1"/>
  <c r="T555" i="1"/>
  <c r="U555" i="1"/>
  <c r="L556" i="1"/>
  <c r="M556" i="1"/>
  <c r="N556" i="1"/>
  <c r="O556" i="1"/>
  <c r="P556" i="1"/>
  <c r="Q556" i="1"/>
  <c r="R556" i="1"/>
  <c r="T556" i="1"/>
  <c r="U556" i="1"/>
  <c r="L557" i="1"/>
  <c r="M557" i="1"/>
  <c r="N557" i="1"/>
  <c r="O557" i="1"/>
  <c r="P557" i="1"/>
  <c r="Q557" i="1"/>
  <c r="R557" i="1"/>
  <c r="T557" i="1"/>
  <c r="U557" i="1"/>
  <c r="L558" i="1"/>
  <c r="M558" i="1"/>
  <c r="N558" i="1"/>
  <c r="O558" i="1"/>
  <c r="P558" i="1"/>
  <c r="Q558" i="1"/>
  <c r="R558" i="1"/>
  <c r="T558" i="1"/>
  <c r="U558" i="1"/>
  <c r="L559" i="1"/>
  <c r="M559" i="1"/>
  <c r="N559" i="1"/>
  <c r="O559" i="1"/>
  <c r="P559" i="1"/>
  <c r="Q559" i="1"/>
  <c r="R559" i="1"/>
  <c r="T559" i="1"/>
  <c r="U559" i="1"/>
  <c r="L560" i="1"/>
  <c r="M560" i="1"/>
  <c r="N560" i="1"/>
  <c r="O560" i="1"/>
  <c r="P560" i="1"/>
  <c r="Q560" i="1"/>
  <c r="R560" i="1"/>
  <c r="T560" i="1"/>
  <c r="U560" i="1"/>
  <c r="L561" i="1"/>
  <c r="M561" i="1"/>
  <c r="N561" i="1"/>
  <c r="O561" i="1"/>
  <c r="P561" i="1"/>
  <c r="Q561" i="1"/>
  <c r="R561" i="1"/>
  <c r="T561" i="1"/>
  <c r="U561" i="1"/>
  <c r="L562" i="1"/>
  <c r="M562" i="1"/>
  <c r="N562" i="1"/>
  <c r="O562" i="1"/>
  <c r="P562" i="1"/>
  <c r="Q562" i="1"/>
  <c r="R562" i="1"/>
  <c r="T562" i="1"/>
  <c r="U562" i="1"/>
  <c r="L563" i="1"/>
  <c r="M563" i="1"/>
  <c r="N563" i="1"/>
  <c r="O563" i="1"/>
  <c r="P563" i="1"/>
  <c r="Q563" i="1"/>
  <c r="R563" i="1"/>
  <c r="T563" i="1"/>
  <c r="U563" i="1"/>
  <c r="L564" i="1"/>
  <c r="M564" i="1"/>
  <c r="N564" i="1"/>
  <c r="O564" i="1"/>
  <c r="P564" i="1"/>
  <c r="Q564" i="1"/>
  <c r="R564" i="1"/>
  <c r="T564" i="1"/>
  <c r="U564" i="1"/>
  <c r="L565" i="1"/>
  <c r="M565" i="1"/>
  <c r="N565" i="1"/>
  <c r="O565" i="1"/>
  <c r="P565" i="1"/>
  <c r="Q565" i="1"/>
  <c r="R565" i="1"/>
  <c r="T565" i="1"/>
  <c r="U565" i="1"/>
  <c r="L566" i="1"/>
  <c r="M566" i="1"/>
  <c r="N566" i="1"/>
  <c r="O566" i="1"/>
  <c r="P566" i="1"/>
  <c r="Q566" i="1"/>
  <c r="R566" i="1"/>
  <c r="T566" i="1"/>
  <c r="U566" i="1"/>
  <c r="L567" i="1"/>
  <c r="M567" i="1"/>
  <c r="N567" i="1"/>
  <c r="O567" i="1"/>
  <c r="P567" i="1"/>
  <c r="Q567" i="1"/>
  <c r="R567" i="1"/>
  <c r="T567" i="1"/>
  <c r="U567" i="1"/>
  <c r="L568" i="1"/>
  <c r="M568" i="1"/>
  <c r="N568" i="1"/>
  <c r="O568" i="1"/>
  <c r="P568" i="1"/>
  <c r="Q568" i="1"/>
  <c r="R568" i="1"/>
  <c r="T568" i="1"/>
  <c r="U568" i="1"/>
  <c r="L569" i="1"/>
  <c r="M569" i="1"/>
  <c r="N569" i="1"/>
  <c r="O569" i="1"/>
  <c r="P569" i="1"/>
  <c r="Q569" i="1"/>
  <c r="R569" i="1"/>
  <c r="T569" i="1"/>
  <c r="U569" i="1"/>
  <c r="L570" i="1"/>
  <c r="M570" i="1"/>
  <c r="N570" i="1"/>
  <c r="O570" i="1"/>
  <c r="P570" i="1"/>
  <c r="Q570" i="1"/>
  <c r="R570" i="1"/>
  <c r="T570" i="1"/>
  <c r="U570" i="1"/>
  <c r="L571" i="1"/>
  <c r="M571" i="1"/>
  <c r="N571" i="1"/>
  <c r="O571" i="1"/>
  <c r="P571" i="1"/>
  <c r="Q571" i="1"/>
  <c r="R571" i="1"/>
  <c r="T571" i="1"/>
  <c r="U571" i="1"/>
  <c r="L572" i="1"/>
  <c r="M572" i="1"/>
  <c r="N572" i="1"/>
  <c r="O572" i="1"/>
  <c r="P572" i="1"/>
  <c r="Q572" i="1"/>
  <c r="R572" i="1"/>
  <c r="T572" i="1"/>
  <c r="U572" i="1"/>
  <c r="L573" i="1"/>
  <c r="M573" i="1"/>
  <c r="N573" i="1"/>
  <c r="O573" i="1"/>
  <c r="P573" i="1"/>
  <c r="Q573" i="1"/>
  <c r="R573" i="1"/>
  <c r="T573" i="1"/>
  <c r="U573" i="1"/>
  <c r="L574" i="1"/>
  <c r="M574" i="1"/>
  <c r="N574" i="1"/>
  <c r="O574" i="1"/>
  <c r="P574" i="1"/>
  <c r="Q574" i="1"/>
  <c r="R574" i="1"/>
  <c r="T574" i="1"/>
  <c r="U574" i="1"/>
  <c r="L575" i="1"/>
  <c r="M575" i="1"/>
  <c r="N575" i="1"/>
  <c r="O575" i="1"/>
  <c r="P575" i="1"/>
  <c r="Q575" i="1"/>
  <c r="R575" i="1"/>
  <c r="T575" i="1"/>
  <c r="U575" i="1"/>
  <c r="L576" i="1"/>
  <c r="M576" i="1"/>
  <c r="N576" i="1"/>
  <c r="O576" i="1"/>
  <c r="P576" i="1"/>
  <c r="Q576" i="1"/>
  <c r="R576" i="1"/>
  <c r="T576" i="1"/>
  <c r="U576" i="1"/>
  <c r="L577" i="1"/>
  <c r="M577" i="1"/>
  <c r="N577" i="1"/>
  <c r="O577" i="1"/>
  <c r="P577" i="1"/>
  <c r="Q577" i="1"/>
  <c r="R577" i="1"/>
  <c r="T577" i="1"/>
  <c r="U577" i="1"/>
  <c r="L578" i="1"/>
  <c r="M578" i="1"/>
  <c r="N578" i="1"/>
  <c r="O578" i="1"/>
  <c r="P578" i="1"/>
  <c r="Q578" i="1"/>
  <c r="R578" i="1"/>
  <c r="T578" i="1"/>
  <c r="U578" i="1"/>
  <c r="L579" i="1"/>
  <c r="M579" i="1"/>
  <c r="N579" i="1"/>
  <c r="O579" i="1"/>
  <c r="P579" i="1"/>
  <c r="Q579" i="1"/>
  <c r="R579" i="1"/>
  <c r="T579" i="1"/>
  <c r="U579" i="1"/>
  <c r="L580" i="1"/>
  <c r="M580" i="1"/>
  <c r="N580" i="1"/>
  <c r="O580" i="1"/>
  <c r="P580" i="1"/>
  <c r="Q580" i="1"/>
  <c r="R580" i="1"/>
  <c r="T580" i="1"/>
  <c r="U580" i="1"/>
  <c r="L581" i="1"/>
  <c r="M581" i="1"/>
  <c r="N581" i="1"/>
  <c r="O581" i="1"/>
  <c r="P581" i="1"/>
  <c r="Q581" i="1"/>
  <c r="R581" i="1"/>
  <c r="T581" i="1"/>
  <c r="U581" i="1"/>
  <c r="L582" i="1"/>
  <c r="M582" i="1"/>
  <c r="N582" i="1"/>
  <c r="O582" i="1"/>
  <c r="P582" i="1"/>
  <c r="Q582" i="1"/>
  <c r="R582" i="1"/>
  <c r="T582" i="1"/>
  <c r="U582" i="1"/>
  <c r="L583" i="1"/>
  <c r="M583" i="1"/>
  <c r="N583" i="1"/>
  <c r="O583" i="1"/>
  <c r="P583" i="1"/>
  <c r="Q583" i="1"/>
  <c r="R583" i="1"/>
  <c r="T583" i="1"/>
  <c r="U583" i="1"/>
  <c r="L584" i="1"/>
  <c r="M584" i="1"/>
  <c r="N584" i="1"/>
  <c r="O584" i="1"/>
  <c r="P584" i="1"/>
  <c r="Q584" i="1"/>
  <c r="R584" i="1"/>
  <c r="T584" i="1"/>
  <c r="U584" i="1"/>
  <c r="L585" i="1"/>
  <c r="M585" i="1"/>
  <c r="N585" i="1"/>
  <c r="O585" i="1"/>
  <c r="P585" i="1"/>
  <c r="Q585" i="1"/>
  <c r="R585" i="1"/>
  <c r="T585" i="1"/>
  <c r="U585" i="1"/>
  <c r="L586" i="1"/>
  <c r="M586" i="1"/>
  <c r="N586" i="1"/>
  <c r="O586" i="1"/>
  <c r="P586" i="1"/>
  <c r="Q586" i="1"/>
  <c r="R586" i="1"/>
  <c r="T586" i="1"/>
  <c r="U586" i="1"/>
  <c r="L587" i="1"/>
  <c r="M587" i="1"/>
  <c r="N587" i="1"/>
  <c r="O587" i="1"/>
  <c r="P587" i="1"/>
  <c r="Q587" i="1"/>
  <c r="R587" i="1"/>
  <c r="T587" i="1"/>
  <c r="U587" i="1"/>
  <c r="L588" i="1"/>
  <c r="M588" i="1"/>
  <c r="N588" i="1"/>
  <c r="O588" i="1"/>
  <c r="P588" i="1"/>
  <c r="Q588" i="1"/>
  <c r="R588" i="1"/>
  <c r="T588" i="1"/>
  <c r="U588" i="1"/>
  <c r="L589" i="1"/>
  <c r="M589" i="1"/>
  <c r="N589" i="1"/>
  <c r="O589" i="1"/>
  <c r="P589" i="1"/>
  <c r="Q589" i="1"/>
  <c r="R589" i="1"/>
  <c r="T589" i="1"/>
  <c r="U589" i="1"/>
  <c r="L590" i="1"/>
  <c r="M590" i="1"/>
  <c r="N590" i="1"/>
  <c r="O590" i="1"/>
  <c r="P590" i="1"/>
  <c r="Q590" i="1"/>
  <c r="R590" i="1"/>
  <c r="T590" i="1"/>
  <c r="U590" i="1"/>
  <c r="L591" i="1"/>
  <c r="M591" i="1"/>
  <c r="N591" i="1"/>
  <c r="O591" i="1"/>
  <c r="P591" i="1"/>
  <c r="Q591" i="1"/>
  <c r="R591" i="1"/>
  <c r="T591" i="1"/>
  <c r="U591" i="1"/>
  <c r="L592" i="1"/>
  <c r="M592" i="1"/>
  <c r="N592" i="1"/>
  <c r="O592" i="1"/>
  <c r="P592" i="1"/>
  <c r="Q592" i="1"/>
  <c r="R592" i="1"/>
  <c r="T592" i="1"/>
  <c r="U592" i="1"/>
  <c r="L593" i="1"/>
  <c r="M593" i="1"/>
  <c r="N593" i="1"/>
  <c r="O593" i="1"/>
  <c r="P593" i="1"/>
  <c r="Q593" i="1"/>
  <c r="R593" i="1"/>
  <c r="T593" i="1"/>
  <c r="U593" i="1"/>
  <c r="L594" i="1"/>
  <c r="M594" i="1"/>
  <c r="N594" i="1"/>
  <c r="O594" i="1"/>
  <c r="P594" i="1"/>
  <c r="Q594" i="1"/>
  <c r="R594" i="1"/>
  <c r="T594" i="1"/>
  <c r="U594" i="1"/>
  <c r="L595" i="1"/>
  <c r="M595" i="1"/>
  <c r="N595" i="1"/>
  <c r="O595" i="1"/>
  <c r="P595" i="1"/>
  <c r="Q595" i="1"/>
  <c r="R595" i="1"/>
  <c r="T595" i="1"/>
  <c r="U595" i="1"/>
  <c r="L596" i="1"/>
  <c r="M596" i="1"/>
  <c r="N596" i="1"/>
  <c r="O596" i="1"/>
  <c r="P596" i="1"/>
  <c r="Q596" i="1"/>
  <c r="R596" i="1"/>
  <c r="T596" i="1"/>
  <c r="U596" i="1"/>
  <c r="L597" i="1"/>
  <c r="M597" i="1"/>
  <c r="N597" i="1"/>
  <c r="O597" i="1"/>
  <c r="P597" i="1"/>
  <c r="Q597" i="1"/>
  <c r="R597" i="1"/>
  <c r="T597" i="1"/>
  <c r="U597" i="1"/>
  <c r="L598" i="1"/>
  <c r="M598" i="1"/>
  <c r="N598" i="1"/>
  <c r="O598" i="1"/>
  <c r="P598" i="1"/>
  <c r="Q598" i="1"/>
  <c r="R598" i="1"/>
  <c r="T598" i="1"/>
  <c r="U598" i="1"/>
  <c r="L599" i="1"/>
  <c r="M599" i="1"/>
  <c r="N599" i="1"/>
  <c r="O599" i="1"/>
  <c r="P599" i="1"/>
  <c r="Q599" i="1"/>
  <c r="R599" i="1"/>
  <c r="T599" i="1"/>
  <c r="U599" i="1"/>
  <c r="L600" i="1"/>
  <c r="M600" i="1"/>
  <c r="N600" i="1"/>
  <c r="O600" i="1"/>
  <c r="P600" i="1"/>
  <c r="Q600" i="1"/>
  <c r="R600" i="1"/>
  <c r="T600" i="1"/>
  <c r="U600" i="1"/>
  <c r="L601" i="1"/>
  <c r="M601" i="1"/>
  <c r="N601" i="1"/>
  <c r="O601" i="1"/>
  <c r="P601" i="1"/>
  <c r="Q601" i="1"/>
  <c r="R601" i="1"/>
  <c r="T601" i="1"/>
  <c r="U601" i="1"/>
  <c r="L602" i="1"/>
  <c r="M602" i="1"/>
  <c r="N602" i="1"/>
  <c r="O602" i="1"/>
  <c r="P602" i="1"/>
  <c r="Q602" i="1"/>
  <c r="R602" i="1"/>
  <c r="T602" i="1"/>
  <c r="U602" i="1"/>
  <c r="L603" i="1"/>
  <c r="M603" i="1"/>
  <c r="N603" i="1"/>
  <c r="O603" i="1"/>
  <c r="P603" i="1"/>
  <c r="Q603" i="1"/>
  <c r="R603" i="1"/>
  <c r="T603" i="1"/>
  <c r="U603" i="1"/>
  <c r="L604" i="1"/>
  <c r="M604" i="1"/>
  <c r="N604" i="1"/>
  <c r="O604" i="1"/>
  <c r="P604" i="1"/>
  <c r="Q604" i="1"/>
  <c r="R604" i="1"/>
  <c r="T604" i="1"/>
  <c r="U604" i="1"/>
  <c r="L605" i="1"/>
  <c r="M605" i="1"/>
  <c r="N605" i="1"/>
  <c r="O605" i="1"/>
  <c r="P605" i="1"/>
  <c r="Q605" i="1"/>
  <c r="R605" i="1"/>
  <c r="T605" i="1"/>
  <c r="U605" i="1"/>
  <c r="L606" i="1"/>
  <c r="M606" i="1"/>
  <c r="N606" i="1"/>
  <c r="O606" i="1"/>
  <c r="P606" i="1"/>
  <c r="Q606" i="1"/>
  <c r="R606" i="1"/>
  <c r="T606" i="1"/>
  <c r="U606" i="1"/>
  <c r="L607" i="1"/>
  <c r="M607" i="1"/>
  <c r="N607" i="1"/>
  <c r="O607" i="1"/>
  <c r="P607" i="1"/>
  <c r="Q607" i="1"/>
  <c r="R607" i="1"/>
  <c r="T607" i="1"/>
  <c r="U607" i="1"/>
  <c r="L608" i="1"/>
  <c r="M608" i="1"/>
  <c r="N608" i="1"/>
  <c r="O608" i="1"/>
  <c r="P608" i="1"/>
  <c r="Q608" i="1"/>
  <c r="R608" i="1"/>
  <c r="T608" i="1"/>
  <c r="U608" i="1"/>
  <c r="L609" i="1"/>
  <c r="M609" i="1"/>
  <c r="N609" i="1"/>
  <c r="O609" i="1"/>
  <c r="P609" i="1"/>
  <c r="Q609" i="1"/>
  <c r="R609" i="1"/>
  <c r="T609" i="1"/>
  <c r="U609" i="1"/>
  <c r="L610" i="1"/>
  <c r="M610" i="1"/>
  <c r="N610" i="1"/>
  <c r="O610" i="1"/>
  <c r="P610" i="1"/>
  <c r="Q610" i="1"/>
  <c r="R610" i="1"/>
  <c r="T610" i="1"/>
  <c r="U610" i="1"/>
  <c r="L611" i="1"/>
  <c r="M611" i="1"/>
  <c r="N611" i="1"/>
  <c r="O611" i="1"/>
  <c r="P611" i="1"/>
  <c r="Q611" i="1"/>
  <c r="R611" i="1"/>
  <c r="T611" i="1"/>
  <c r="U611" i="1"/>
  <c r="L612" i="1"/>
  <c r="M612" i="1"/>
  <c r="N612" i="1"/>
  <c r="O612" i="1"/>
  <c r="P612" i="1"/>
  <c r="Q612" i="1"/>
  <c r="R612" i="1"/>
  <c r="T612" i="1"/>
  <c r="U612" i="1"/>
  <c r="L613" i="1"/>
  <c r="M613" i="1"/>
  <c r="N613" i="1"/>
  <c r="O613" i="1"/>
  <c r="P613" i="1"/>
  <c r="Q613" i="1"/>
  <c r="R613" i="1"/>
  <c r="T613" i="1"/>
  <c r="U613" i="1"/>
  <c r="L614" i="1"/>
  <c r="M614" i="1"/>
  <c r="N614" i="1"/>
  <c r="O614" i="1"/>
  <c r="P614" i="1"/>
  <c r="Q614" i="1"/>
  <c r="R614" i="1"/>
  <c r="T614" i="1"/>
  <c r="U614" i="1"/>
  <c r="L615" i="1"/>
  <c r="M615" i="1"/>
  <c r="N615" i="1"/>
  <c r="O615" i="1"/>
  <c r="P615" i="1"/>
  <c r="Q615" i="1"/>
  <c r="R615" i="1"/>
  <c r="T615" i="1"/>
  <c r="U615" i="1"/>
  <c r="L616" i="1"/>
  <c r="M616" i="1"/>
  <c r="N616" i="1"/>
  <c r="O616" i="1"/>
  <c r="P616" i="1"/>
  <c r="Q616" i="1"/>
  <c r="R616" i="1"/>
  <c r="T616" i="1"/>
  <c r="U616" i="1"/>
  <c r="L617" i="1"/>
  <c r="M617" i="1"/>
  <c r="N617" i="1"/>
  <c r="O617" i="1"/>
  <c r="P617" i="1"/>
  <c r="Q617" i="1"/>
  <c r="R617" i="1"/>
  <c r="T617" i="1"/>
  <c r="U617" i="1"/>
  <c r="L618" i="1"/>
  <c r="M618" i="1"/>
  <c r="N618" i="1"/>
  <c r="O618" i="1"/>
  <c r="P618" i="1"/>
  <c r="Q618" i="1"/>
  <c r="R618" i="1"/>
  <c r="T618" i="1"/>
  <c r="U618" i="1"/>
  <c r="L619" i="1"/>
  <c r="M619" i="1"/>
  <c r="N619" i="1"/>
  <c r="O619" i="1"/>
  <c r="P619" i="1"/>
  <c r="Q619" i="1"/>
  <c r="R619" i="1"/>
  <c r="T619" i="1"/>
  <c r="U619" i="1"/>
  <c r="L620" i="1"/>
  <c r="M620" i="1"/>
  <c r="N620" i="1"/>
  <c r="O620" i="1"/>
  <c r="P620" i="1"/>
  <c r="Q620" i="1"/>
  <c r="R620" i="1"/>
  <c r="T620" i="1"/>
  <c r="U620" i="1"/>
  <c r="L621" i="1"/>
  <c r="M621" i="1"/>
  <c r="N621" i="1"/>
  <c r="O621" i="1"/>
  <c r="P621" i="1"/>
  <c r="Q621" i="1"/>
  <c r="R621" i="1"/>
  <c r="T621" i="1"/>
  <c r="U621" i="1"/>
  <c r="L622" i="1"/>
  <c r="M622" i="1"/>
  <c r="N622" i="1"/>
  <c r="O622" i="1"/>
  <c r="P622" i="1"/>
  <c r="Q622" i="1"/>
  <c r="R622" i="1"/>
  <c r="T622" i="1"/>
  <c r="U622" i="1"/>
  <c r="L623" i="1"/>
  <c r="M623" i="1"/>
  <c r="N623" i="1"/>
  <c r="O623" i="1"/>
  <c r="P623" i="1"/>
  <c r="Q623" i="1"/>
  <c r="R623" i="1"/>
  <c r="T623" i="1"/>
  <c r="U623" i="1"/>
  <c r="L624" i="1"/>
  <c r="M624" i="1"/>
  <c r="N624" i="1"/>
  <c r="O624" i="1"/>
  <c r="P624" i="1"/>
  <c r="Q624" i="1"/>
  <c r="R624" i="1"/>
  <c r="T624" i="1"/>
  <c r="U624" i="1"/>
  <c r="L625" i="1"/>
  <c r="M625" i="1"/>
  <c r="N625" i="1"/>
  <c r="O625" i="1"/>
  <c r="P625" i="1"/>
  <c r="Q625" i="1"/>
  <c r="R625" i="1"/>
  <c r="T625" i="1"/>
  <c r="U625" i="1"/>
  <c r="L626" i="1"/>
  <c r="M626" i="1"/>
  <c r="N626" i="1"/>
  <c r="O626" i="1"/>
  <c r="P626" i="1"/>
  <c r="Q626" i="1"/>
  <c r="R626" i="1"/>
  <c r="T626" i="1"/>
  <c r="U626" i="1"/>
  <c r="L627" i="1"/>
  <c r="M627" i="1"/>
  <c r="N627" i="1"/>
  <c r="O627" i="1"/>
  <c r="P627" i="1"/>
  <c r="Q627" i="1"/>
  <c r="R627" i="1"/>
  <c r="T627" i="1"/>
  <c r="U627" i="1"/>
  <c r="L628" i="1"/>
  <c r="M628" i="1"/>
  <c r="N628" i="1"/>
  <c r="O628" i="1"/>
  <c r="P628" i="1"/>
  <c r="Q628" i="1"/>
  <c r="R628" i="1"/>
  <c r="T628" i="1"/>
  <c r="U628" i="1"/>
  <c r="L629" i="1"/>
  <c r="M629" i="1"/>
  <c r="N629" i="1"/>
  <c r="O629" i="1"/>
  <c r="P629" i="1"/>
  <c r="Q629" i="1"/>
  <c r="R629" i="1"/>
  <c r="T629" i="1"/>
  <c r="U629" i="1"/>
  <c r="L630" i="1"/>
  <c r="M630" i="1"/>
  <c r="N630" i="1"/>
  <c r="O630" i="1"/>
  <c r="P630" i="1"/>
  <c r="Q630" i="1"/>
  <c r="R630" i="1"/>
  <c r="T630" i="1"/>
  <c r="U630" i="1"/>
  <c r="L631" i="1"/>
  <c r="M631" i="1"/>
  <c r="N631" i="1"/>
  <c r="O631" i="1"/>
  <c r="P631" i="1"/>
  <c r="Q631" i="1"/>
  <c r="R631" i="1"/>
  <c r="T631" i="1"/>
  <c r="U631" i="1"/>
  <c r="L632" i="1"/>
  <c r="M632" i="1"/>
  <c r="N632" i="1"/>
  <c r="O632" i="1"/>
  <c r="P632" i="1"/>
  <c r="Q632" i="1"/>
  <c r="R632" i="1"/>
  <c r="T632" i="1"/>
  <c r="U632" i="1"/>
  <c r="L633" i="1"/>
  <c r="M633" i="1"/>
  <c r="N633" i="1"/>
  <c r="O633" i="1"/>
  <c r="P633" i="1"/>
  <c r="Q633" i="1"/>
  <c r="R633" i="1"/>
  <c r="T633" i="1"/>
  <c r="U633" i="1"/>
  <c r="L634" i="1"/>
  <c r="M634" i="1"/>
  <c r="N634" i="1"/>
  <c r="O634" i="1"/>
  <c r="P634" i="1"/>
  <c r="Q634" i="1"/>
  <c r="R634" i="1"/>
  <c r="T634" i="1"/>
  <c r="U634" i="1"/>
  <c r="L635" i="1"/>
  <c r="M635" i="1"/>
  <c r="N635" i="1"/>
  <c r="O635" i="1"/>
  <c r="P635" i="1"/>
  <c r="Q635" i="1"/>
  <c r="R635" i="1"/>
  <c r="T635" i="1"/>
  <c r="U635" i="1"/>
  <c r="L636" i="1"/>
  <c r="M636" i="1"/>
  <c r="N636" i="1"/>
  <c r="O636" i="1"/>
  <c r="P636" i="1"/>
  <c r="Q636" i="1"/>
  <c r="R636" i="1"/>
  <c r="T636" i="1"/>
  <c r="U636" i="1"/>
  <c r="L637" i="1"/>
  <c r="M637" i="1"/>
  <c r="N637" i="1"/>
  <c r="O637" i="1"/>
  <c r="P637" i="1"/>
  <c r="Q637" i="1"/>
  <c r="R637" i="1"/>
  <c r="T637" i="1"/>
  <c r="U637" i="1"/>
  <c r="L638" i="1"/>
  <c r="M638" i="1"/>
  <c r="N638" i="1"/>
  <c r="O638" i="1"/>
  <c r="P638" i="1"/>
  <c r="Q638" i="1"/>
  <c r="R638" i="1"/>
  <c r="T638" i="1"/>
  <c r="U638" i="1"/>
  <c r="L639" i="1"/>
  <c r="M639" i="1"/>
  <c r="N639" i="1"/>
  <c r="O639" i="1"/>
  <c r="P639" i="1"/>
  <c r="Q639" i="1"/>
  <c r="R639" i="1"/>
  <c r="T639" i="1"/>
  <c r="U639" i="1"/>
  <c r="L640" i="1"/>
  <c r="M640" i="1"/>
  <c r="N640" i="1"/>
  <c r="O640" i="1"/>
  <c r="P640" i="1"/>
  <c r="Q640" i="1"/>
  <c r="R640" i="1"/>
  <c r="T640" i="1"/>
  <c r="U640" i="1"/>
  <c r="L641" i="1"/>
  <c r="M641" i="1"/>
  <c r="N641" i="1"/>
  <c r="O641" i="1"/>
  <c r="P641" i="1"/>
  <c r="Q641" i="1"/>
  <c r="R641" i="1"/>
  <c r="T641" i="1"/>
  <c r="U641" i="1"/>
  <c r="L642" i="1"/>
  <c r="M642" i="1"/>
  <c r="N642" i="1"/>
  <c r="O642" i="1"/>
  <c r="P642" i="1"/>
  <c r="Q642" i="1"/>
  <c r="R642" i="1"/>
  <c r="T642" i="1"/>
  <c r="U642" i="1"/>
  <c r="L643" i="1"/>
  <c r="M643" i="1"/>
  <c r="N643" i="1"/>
  <c r="O643" i="1"/>
  <c r="P643" i="1"/>
  <c r="Q643" i="1"/>
  <c r="R643" i="1"/>
  <c r="T643" i="1"/>
  <c r="U643" i="1"/>
  <c r="L644" i="1"/>
  <c r="M644" i="1"/>
  <c r="N644" i="1"/>
  <c r="O644" i="1"/>
  <c r="P644" i="1"/>
  <c r="Q644" i="1"/>
  <c r="R644" i="1"/>
  <c r="T644" i="1"/>
  <c r="U644" i="1"/>
  <c r="L645" i="1"/>
  <c r="M645" i="1"/>
  <c r="N645" i="1"/>
  <c r="O645" i="1"/>
  <c r="P645" i="1"/>
  <c r="Q645" i="1"/>
  <c r="R645" i="1"/>
  <c r="T645" i="1"/>
  <c r="U645" i="1"/>
  <c r="L646" i="1"/>
  <c r="M646" i="1"/>
  <c r="N646" i="1"/>
  <c r="O646" i="1"/>
  <c r="P646" i="1"/>
  <c r="Q646" i="1"/>
  <c r="R646" i="1"/>
  <c r="T646" i="1"/>
  <c r="U646" i="1"/>
  <c r="L647" i="1"/>
  <c r="M647" i="1"/>
  <c r="N647" i="1"/>
  <c r="O647" i="1"/>
  <c r="P647" i="1"/>
  <c r="Q647" i="1"/>
  <c r="R647" i="1"/>
  <c r="T647" i="1"/>
  <c r="U647" i="1"/>
  <c r="L648" i="1"/>
  <c r="M648" i="1"/>
  <c r="N648" i="1"/>
  <c r="O648" i="1"/>
  <c r="P648" i="1"/>
  <c r="Q648" i="1"/>
  <c r="R648" i="1"/>
  <c r="T648" i="1"/>
  <c r="U648" i="1"/>
  <c r="L649" i="1"/>
  <c r="M649" i="1"/>
  <c r="N649" i="1"/>
  <c r="O649" i="1"/>
  <c r="P649" i="1"/>
  <c r="Q649" i="1"/>
  <c r="R649" i="1"/>
  <c r="T649" i="1"/>
  <c r="U649" i="1"/>
  <c r="L650" i="1"/>
  <c r="M650" i="1"/>
  <c r="N650" i="1"/>
  <c r="O650" i="1"/>
  <c r="P650" i="1"/>
  <c r="Q650" i="1"/>
  <c r="R650" i="1"/>
  <c r="T650" i="1"/>
  <c r="U650" i="1"/>
  <c r="L651" i="1"/>
  <c r="M651" i="1"/>
  <c r="N651" i="1"/>
  <c r="O651" i="1"/>
  <c r="P651" i="1"/>
  <c r="Q651" i="1"/>
  <c r="R651" i="1"/>
  <c r="T651" i="1"/>
  <c r="U651" i="1"/>
  <c r="L652" i="1"/>
  <c r="M652" i="1"/>
  <c r="N652" i="1"/>
  <c r="O652" i="1"/>
  <c r="P652" i="1"/>
  <c r="Q652" i="1"/>
  <c r="R652" i="1"/>
  <c r="T652" i="1"/>
  <c r="U652" i="1"/>
  <c r="L653" i="1"/>
  <c r="M653" i="1"/>
  <c r="N653" i="1"/>
  <c r="O653" i="1"/>
  <c r="P653" i="1"/>
  <c r="Q653" i="1"/>
  <c r="R653" i="1"/>
  <c r="T653" i="1"/>
  <c r="U653" i="1"/>
  <c r="L654" i="1"/>
  <c r="M654" i="1"/>
  <c r="N654" i="1"/>
  <c r="O654" i="1"/>
  <c r="P654" i="1"/>
  <c r="Q654" i="1"/>
  <c r="R654" i="1"/>
  <c r="T654" i="1"/>
  <c r="U654" i="1"/>
  <c r="L655" i="1"/>
  <c r="M655" i="1"/>
  <c r="N655" i="1"/>
  <c r="O655" i="1"/>
  <c r="P655" i="1"/>
  <c r="Q655" i="1"/>
  <c r="R655" i="1"/>
  <c r="T655" i="1"/>
  <c r="U655" i="1"/>
  <c r="L656" i="1"/>
  <c r="M656" i="1"/>
  <c r="N656" i="1"/>
  <c r="O656" i="1"/>
  <c r="P656" i="1"/>
  <c r="Q656" i="1"/>
  <c r="R656" i="1"/>
  <c r="T656" i="1"/>
  <c r="U656" i="1"/>
  <c r="L657" i="1"/>
  <c r="M657" i="1"/>
  <c r="N657" i="1"/>
  <c r="O657" i="1"/>
  <c r="P657" i="1"/>
  <c r="Q657" i="1"/>
  <c r="R657" i="1"/>
  <c r="T657" i="1"/>
  <c r="U657" i="1"/>
  <c r="L658" i="1"/>
  <c r="M658" i="1"/>
  <c r="N658" i="1"/>
  <c r="O658" i="1"/>
  <c r="P658" i="1"/>
  <c r="Q658" i="1"/>
  <c r="R658" i="1"/>
  <c r="T658" i="1"/>
  <c r="U658" i="1"/>
  <c r="L659" i="1"/>
  <c r="M659" i="1"/>
  <c r="N659" i="1"/>
  <c r="O659" i="1"/>
  <c r="P659" i="1"/>
  <c r="Q659" i="1"/>
  <c r="R659" i="1"/>
  <c r="T659" i="1"/>
  <c r="U659" i="1"/>
  <c r="L660" i="1"/>
  <c r="M660" i="1"/>
  <c r="N660" i="1"/>
  <c r="O660" i="1"/>
  <c r="P660" i="1"/>
  <c r="Q660" i="1"/>
  <c r="R660" i="1"/>
  <c r="T660" i="1"/>
  <c r="U660" i="1"/>
  <c r="L661" i="1"/>
  <c r="M661" i="1"/>
  <c r="N661" i="1"/>
  <c r="O661" i="1"/>
  <c r="P661" i="1"/>
  <c r="Q661" i="1"/>
  <c r="R661" i="1"/>
  <c r="T661" i="1"/>
  <c r="U661" i="1"/>
  <c r="L662" i="1"/>
  <c r="M662" i="1"/>
  <c r="N662" i="1"/>
  <c r="O662" i="1"/>
  <c r="P662" i="1"/>
  <c r="Q662" i="1"/>
  <c r="R662" i="1"/>
  <c r="T662" i="1"/>
  <c r="U662" i="1"/>
  <c r="L663" i="1"/>
  <c r="M663" i="1"/>
  <c r="N663" i="1"/>
  <c r="O663" i="1"/>
  <c r="P663" i="1"/>
  <c r="Q663" i="1"/>
  <c r="R663" i="1"/>
  <c r="T663" i="1"/>
  <c r="U663" i="1"/>
  <c r="L664" i="1"/>
  <c r="M664" i="1"/>
  <c r="N664" i="1"/>
  <c r="O664" i="1"/>
  <c r="P664" i="1"/>
  <c r="Q664" i="1"/>
  <c r="R664" i="1"/>
  <c r="T664" i="1"/>
  <c r="U664" i="1"/>
  <c r="L665" i="1"/>
  <c r="M665" i="1"/>
  <c r="N665" i="1"/>
  <c r="O665" i="1"/>
  <c r="P665" i="1"/>
  <c r="Q665" i="1"/>
  <c r="R665" i="1"/>
  <c r="T665" i="1"/>
  <c r="U665" i="1"/>
  <c r="L666" i="1"/>
  <c r="M666" i="1"/>
  <c r="N666" i="1"/>
  <c r="O666" i="1"/>
  <c r="P666" i="1"/>
  <c r="Q666" i="1"/>
  <c r="R666" i="1"/>
  <c r="T666" i="1"/>
  <c r="U666" i="1"/>
  <c r="L667" i="1"/>
  <c r="M667" i="1"/>
  <c r="N667" i="1"/>
  <c r="O667" i="1"/>
  <c r="P667" i="1"/>
  <c r="Q667" i="1"/>
  <c r="R667" i="1"/>
  <c r="T667" i="1"/>
  <c r="U667" i="1"/>
  <c r="L668" i="1"/>
  <c r="M668" i="1"/>
  <c r="N668" i="1"/>
  <c r="O668" i="1"/>
  <c r="P668" i="1"/>
  <c r="Q668" i="1"/>
  <c r="R668" i="1"/>
  <c r="T668" i="1"/>
  <c r="U668" i="1"/>
  <c r="L669" i="1"/>
  <c r="M669" i="1"/>
  <c r="N669" i="1"/>
  <c r="O669" i="1"/>
  <c r="P669" i="1"/>
  <c r="Q669" i="1"/>
  <c r="R669" i="1"/>
  <c r="T669" i="1"/>
  <c r="U669" i="1"/>
  <c r="L670" i="1"/>
  <c r="M670" i="1"/>
  <c r="N670" i="1"/>
  <c r="O670" i="1"/>
  <c r="P670" i="1"/>
  <c r="Q670" i="1"/>
  <c r="R670" i="1"/>
  <c r="T670" i="1"/>
  <c r="U670" i="1"/>
  <c r="L671" i="1"/>
  <c r="M671" i="1"/>
  <c r="N671" i="1"/>
  <c r="O671" i="1"/>
  <c r="P671" i="1"/>
  <c r="Q671" i="1"/>
  <c r="R671" i="1"/>
  <c r="T671" i="1"/>
  <c r="U671" i="1"/>
  <c r="L672" i="1"/>
  <c r="M672" i="1"/>
  <c r="N672" i="1"/>
  <c r="O672" i="1"/>
  <c r="P672" i="1"/>
  <c r="Q672" i="1"/>
  <c r="R672" i="1"/>
  <c r="T672" i="1"/>
  <c r="U672" i="1"/>
  <c r="L673" i="1"/>
  <c r="M673" i="1"/>
  <c r="N673" i="1"/>
  <c r="O673" i="1"/>
  <c r="P673" i="1"/>
  <c r="Q673" i="1"/>
  <c r="R673" i="1"/>
  <c r="T673" i="1"/>
  <c r="U673" i="1"/>
  <c r="L674" i="1"/>
  <c r="M674" i="1"/>
  <c r="N674" i="1"/>
  <c r="O674" i="1"/>
  <c r="P674" i="1"/>
  <c r="Q674" i="1"/>
  <c r="R674" i="1"/>
  <c r="T674" i="1"/>
  <c r="U674" i="1"/>
  <c r="L675" i="1"/>
  <c r="M675" i="1"/>
  <c r="N675" i="1"/>
  <c r="O675" i="1"/>
  <c r="P675" i="1"/>
  <c r="Q675" i="1"/>
  <c r="R675" i="1"/>
  <c r="T675" i="1"/>
  <c r="U675" i="1"/>
  <c r="L676" i="1"/>
  <c r="M676" i="1"/>
  <c r="N676" i="1"/>
  <c r="O676" i="1"/>
  <c r="P676" i="1"/>
  <c r="Q676" i="1"/>
  <c r="R676" i="1"/>
  <c r="T676" i="1"/>
  <c r="U676" i="1"/>
  <c r="L677" i="1"/>
  <c r="M677" i="1"/>
  <c r="N677" i="1"/>
  <c r="O677" i="1"/>
  <c r="P677" i="1"/>
  <c r="Q677" i="1"/>
  <c r="R677" i="1"/>
  <c r="T677" i="1"/>
  <c r="U677" i="1"/>
  <c r="L678" i="1"/>
  <c r="M678" i="1"/>
  <c r="N678" i="1"/>
  <c r="O678" i="1"/>
  <c r="P678" i="1"/>
  <c r="Q678" i="1"/>
  <c r="R678" i="1"/>
  <c r="T678" i="1"/>
  <c r="U678" i="1"/>
  <c r="L679" i="1"/>
  <c r="M679" i="1"/>
  <c r="N679" i="1"/>
  <c r="O679" i="1"/>
  <c r="P679" i="1"/>
  <c r="Q679" i="1"/>
  <c r="R679" i="1"/>
  <c r="T679" i="1"/>
  <c r="U679" i="1"/>
  <c r="L680" i="1"/>
  <c r="M680" i="1"/>
  <c r="N680" i="1"/>
  <c r="O680" i="1"/>
  <c r="P680" i="1"/>
  <c r="Q680" i="1"/>
  <c r="R680" i="1"/>
  <c r="T680" i="1"/>
  <c r="U680" i="1"/>
  <c r="L681" i="1"/>
  <c r="M681" i="1"/>
  <c r="N681" i="1"/>
  <c r="O681" i="1"/>
  <c r="P681" i="1"/>
  <c r="Q681" i="1"/>
  <c r="R681" i="1"/>
  <c r="T681" i="1"/>
  <c r="U681" i="1"/>
  <c r="L682" i="1"/>
  <c r="M682" i="1"/>
  <c r="N682" i="1"/>
  <c r="O682" i="1"/>
  <c r="P682" i="1"/>
  <c r="Q682" i="1"/>
  <c r="R682" i="1"/>
  <c r="T682" i="1"/>
  <c r="U682" i="1"/>
  <c r="L683" i="1"/>
  <c r="M683" i="1"/>
  <c r="N683" i="1"/>
  <c r="O683" i="1"/>
  <c r="P683" i="1"/>
  <c r="Q683" i="1"/>
  <c r="R683" i="1"/>
  <c r="T683" i="1"/>
  <c r="U683" i="1"/>
  <c r="L684" i="1"/>
  <c r="M684" i="1"/>
  <c r="N684" i="1"/>
  <c r="O684" i="1"/>
  <c r="P684" i="1"/>
  <c r="Q684" i="1"/>
  <c r="R684" i="1"/>
  <c r="T684" i="1"/>
  <c r="U684" i="1"/>
  <c r="L685" i="1"/>
  <c r="M685" i="1"/>
  <c r="N685" i="1"/>
  <c r="O685" i="1"/>
  <c r="P685" i="1"/>
  <c r="Q685" i="1"/>
  <c r="R685" i="1"/>
  <c r="T685" i="1"/>
  <c r="U685" i="1"/>
  <c r="L686" i="1"/>
  <c r="M686" i="1"/>
  <c r="N686" i="1"/>
  <c r="O686" i="1"/>
  <c r="P686" i="1"/>
  <c r="Q686" i="1"/>
  <c r="R686" i="1"/>
  <c r="T686" i="1"/>
  <c r="U686" i="1"/>
  <c r="L687" i="1"/>
  <c r="M687" i="1"/>
  <c r="N687" i="1"/>
  <c r="O687" i="1"/>
  <c r="P687" i="1"/>
  <c r="Q687" i="1"/>
  <c r="R687" i="1"/>
  <c r="T687" i="1"/>
  <c r="U687" i="1"/>
  <c r="L688" i="1"/>
  <c r="M688" i="1"/>
  <c r="N688" i="1"/>
  <c r="O688" i="1"/>
  <c r="P688" i="1"/>
  <c r="Q688" i="1"/>
  <c r="R688" i="1"/>
  <c r="T688" i="1"/>
  <c r="U688" i="1"/>
  <c r="L689" i="1"/>
  <c r="M689" i="1"/>
  <c r="N689" i="1"/>
  <c r="O689" i="1"/>
  <c r="P689" i="1"/>
  <c r="Q689" i="1"/>
  <c r="R689" i="1"/>
  <c r="T689" i="1"/>
  <c r="U689" i="1"/>
  <c r="L690" i="1"/>
  <c r="M690" i="1"/>
  <c r="N690" i="1"/>
  <c r="O690" i="1"/>
  <c r="P690" i="1"/>
  <c r="Q690" i="1"/>
  <c r="R690" i="1"/>
  <c r="T690" i="1"/>
  <c r="U690" i="1"/>
  <c r="L691" i="1"/>
  <c r="M691" i="1"/>
  <c r="N691" i="1"/>
  <c r="O691" i="1"/>
  <c r="P691" i="1"/>
  <c r="Q691" i="1"/>
  <c r="R691" i="1"/>
  <c r="T691" i="1"/>
  <c r="U691" i="1"/>
  <c r="L692" i="1"/>
  <c r="M692" i="1"/>
  <c r="N692" i="1"/>
  <c r="O692" i="1"/>
  <c r="P692" i="1"/>
  <c r="Q692" i="1"/>
  <c r="R692" i="1"/>
  <c r="T692" i="1"/>
  <c r="U692" i="1"/>
  <c r="L693" i="1"/>
  <c r="M693" i="1"/>
  <c r="N693" i="1"/>
  <c r="O693" i="1"/>
  <c r="P693" i="1"/>
  <c r="Q693" i="1"/>
  <c r="R693" i="1"/>
  <c r="T693" i="1"/>
  <c r="U693" i="1"/>
  <c r="L694" i="1"/>
  <c r="M694" i="1"/>
  <c r="N694" i="1"/>
  <c r="O694" i="1"/>
  <c r="P694" i="1"/>
  <c r="Q694" i="1"/>
  <c r="R694" i="1"/>
  <c r="T694" i="1"/>
  <c r="U694" i="1"/>
  <c r="L695" i="1"/>
  <c r="M695" i="1"/>
  <c r="N695" i="1"/>
  <c r="O695" i="1"/>
  <c r="P695" i="1"/>
  <c r="Q695" i="1"/>
  <c r="R695" i="1"/>
  <c r="T695" i="1"/>
  <c r="U695" i="1"/>
  <c r="L696" i="1"/>
  <c r="M696" i="1"/>
  <c r="N696" i="1"/>
  <c r="O696" i="1"/>
  <c r="P696" i="1"/>
  <c r="Q696" i="1"/>
  <c r="R696" i="1"/>
  <c r="T696" i="1"/>
  <c r="U696" i="1"/>
  <c r="L697" i="1"/>
  <c r="M697" i="1"/>
  <c r="N697" i="1"/>
  <c r="O697" i="1"/>
  <c r="P697" i="1"/>
  <c r="Q697" i="1"/>
  <c r="R697" i="1"/>
  <c r="T697" i="1"/>
  <c r="U697" i="1"/>
  <c r="L698" i="1"/>
  <c r="M698" i="1"/>
  <c r="N698" i="1"/>
  <c r="O698" i="1"/>
  <c r="P698" i="1"/>
  <c r="Q698" i="1"/>
  <c r="R698" i="1"/>
  <c r="T698" i="1"/>
  <c r="U698" i="1"/>
  <c r="L699" i="1"/>
  <c r="M699" i="1"/>
  <c r="N699" i="1"/>
  <c r="O699" i="1"/>
  <c r="P699" i="1"/>
  <c r="Q699" i="1"/>
  <c r="R699" i="1"/>
  <c r="T699" i="1"/>
  <c r="U699" i="1"/>
  <c r="L700" i="1"/>
  <c r="M700" i="1"/>
  <c r="N700" i="1"/>
  <c r="O700" i="1"/>
  <c r="P700" i="1"/>
  <c r="Q700" i="1"/>
  <c r="R700" i="1"/>
  <c r="T700" i="1"/>
  <c r="U700" i="1"/>
  <c r="L701" i="1"/>
  <c r="M701" i="1"/>
  <c r="N701" i="1"/>
  <c r="O701" i="1"/>
  <c r="P701" i="1"/>
  <c r="Q701" i="1"/>
  <c r="R701" i="1"/>
  <c r="T701" i="1"/>
  <c r="U701" i="1"/>
  <c r="L702" i="1"/>
  <c r="M702" i="1"/>
  <c r="N702" i="1"/>
  <c r="O702" i="1"/>
  <c r="P702" i="1"/>
  <c r="Q702" i="1"/>
  <c r="R702" i="1"/>
  <c r="T702" i="1"/>
  <c r="U702" i="1"/>
  <c r="L703" i="1"/>
  <c r="M703" i="1"/>
  <c r="N703" i="1"/>
  <c r="O703" i="1"/>
  <c r="P703" i="1"/>
  <c r="Q703" i="1"/>
  <c r="R703" i="1"/>
  <c r="T703" i="1"/>
  <c r="U703" i="1"/>
  <c r="L704" i="1"/>
  <c r="M704" i="1"/>
  <c r="N704" i="1"/>
  <c r="O704" i="1"/>
  <c r="P704" i="1"/>
  <c r="Q704" i="1"/>
  <c r="R704" i="1"/>
  <c r="T704" i="1"/>
  <c r="U704" i="1"/>
  <c r="L705" i="1"/>
  <c r="M705" i="1"/>
  <c r="N705" i="1"/>
  <c r="O705" i="1"/>
  <c r="P705" i="1"/>
  <c r="Q705" i="1"/>
  <c r="R705" i="1"/>
  <c r="T705" i="1"/>
  <c r="U705" i="1"/>
  <c r="L706" i="1"/>
  <c r="M706" i="1"/>
  <c r="N706" i="1"/>
  <c r="O706" i="1"/>
  <c r="P706" i="1"/>
  <c r="Q706" i="1"/>
  <c r="R706" i="1"/>
  <c r="T706" i="1"/>
  <c r="U706" i="1"/>
  <c r="L707" i="1"/>
  <c r="M707" i="1"/>
  <c r="N707" i="1"/>
  <c r="O707" i="1"/>
  <c r="P707" i="1"/>
  <c r="Q707" i="1"/>
  <c r="R707" i="1"/>
  <c r="T707" i="1"/>
  <c r="U707" i="1"/>
  <c r="L708" i="1"/>
  <c r="M708" i="1"/>
  <c r="N708" i="1"/>
  <c r="O708" i="1"/>
  <c r="P708" i="1"/>
  <c r="Q708" i="1"/>
  <c r="R708" i="1"/>
  <c r="T708" i="1"/>
  <c r="U708" i="1"/>
  <c r="L709" i="1"/>
  <c r="M709" i="1"/>
  <c r="N709" i="1"/>
  <c r="O709" i="1"/>
  <c r="P709" i="1"/>
  <c r="Q709" i="1"/>
  <c r="R709" i="1"/>
  <c r="T709" i="1"/>
  <c r="U709" i="1"/>
  <c r="L710" i="1"/>
  <c r="M710" i="1"/>
  <c r="N710" i="1"/>
  <c r="O710" i="1"/>
  <c r="P710" i="1"/>
  <c r="Q710" i="1"/>
  <c r="R710" i="1"/>
  <c r="T710" i="1"/>
  <c r="U710" i="1"/>
  <c r="L711" i="1"/>
  <c r="M711" i="1"/>
  <c r="N711" i="1"/>
  <c r="O711" i="1"/>
  <c r="P711" i="1"/>
  <c r="Q711" i="1"/>
  <c r="R711" i="1"/>
  <c r="T711" i="1"/>
  <c r="U711" i="1"/>
  <c r="L712" i="1"/>
  <c r="M712" i="1"/>
  <c r="N712" i="1"/>
  <c r="O712" i="1"/>
  <c r="P712" i="1"/>
  <c r="Q712" i="1"/>
  <c r="R712" i="1"/>
  <c r="T712" i="1"/>
  <c r="U712" i="1"/>
  <c r="L713" i="1"/>
  <c r="M713" i="1"/>
  <c r="N713" i="1"/>
  <c r="O713" i="1"/>
  <c r="P713" i="1"/>
  <c r="Q713" i="1"/>
  <c r="R713" i="1"/>
  <c r="T713" i="1"/>
  <c r="U713" i="1"/>
  <c r="L714" i="1"/>
  <c r="M714" i="1"/>
  <c r="N714" i="1"/>
  <c r="O714" i="1"/>
  <c r="P714" i="1"/>
  <c r="Q714" i="1"/>
  <c r="R714" i="1"/>
  <c r="T714" i="1"/>
  <c r="U714" i="1"/>
  <c r="L715" i="1"/>
  <c r="M715" i="1"/>
  <c r="N715" i="1"/>
  <c r="O715" i="1"/>
  <c r="P715" i="1"/>
  <c r="Q715" i="1"/>
  <c r="R715" i="1"/>
  <c r="T715" i="1"/>
  <c r="U715" i="1"/>
  <c r="L716" i="1"/>
  <c r="M716" i="1"/>
  <c r="N716" i="1"/>
  <c r="O716" i="1"/>
  <c r="P716" i="1"/>
  <c r="Q716" i="1"/>
  <c r="R716" i="1"/>
  <c r="T716" i="1"/>
  <c r="U716" i="1"/>
  <c r="L717" i="1"/>
  <c r="M717" i="1"/>
  <c r="N717" i="1"/>
  <c r="O717" i="1"/>
  <c r="P717" i="1"/>
  <c r="Q717" i="1"/>
  <c r="R717" i="1"/>
  <c r="T717" i="1"/>
  <c r="U717" i="1"/>
  <c r="L718" i="1"/>
  <c r="M718" i="1"/>
  <c r="N718" i="1"/>
  <c r="O718" i="1"/>
  <c r="P718" i="1"/>
  <c r="Q718" i="1"/>
  <c r="R718" i="1"/>
  <c r="T718" i="1"/>
  <c r="U718" i="1"/>
  <c r="L719" i="1"/>
  <c r="M719" i="1"/>
  <c r="N719" i="1"/>
  <c r="O719" i="1"/>
  <c r="P719" i="1"/>
  <c r="Q719" i="1"/>
  <c r="R719" i="1"/>
  <c r="T719" i="1"/>
  <c r="U719" i="1"/>
  <c r="L720" i="1"/>
  <c r="M720" i="1"/>
  <c r="N720" i="1"/>
  <c r="O720" i="1"/>
  <c r="P720" i="1"/>
  <c r="Q720" i="1"/>
  <c r="R720" i="1"/>
  <c r="T720" i="1"/>
  <c r="U720" i="1"/>
  <c r="L721" i="1"/>
  <c r="M721" i="1"/>
  <c r="N721" i="1"/>
  <c r="O721" i="1"/>
  <c r="P721" i="1"/>
  <c r="Q721" i="1"/>
  <c r="R721" i="1"/>
  <c r="T721" i="1"/>
  <c r="U721" i="1"/>
  <c r="L722" i="1"/>
  <c r="M722" i="1"/>
  <c r="N722" i="1"/>
  <c r="O722" i="1"/>
  <c r="P722" i="1"/>
  <c r="Q722" i="1"/>
  <c r="R722" i="1"/>
  <c r="T722" i="1"/>
  <c r="U722" i="1"/>
  <c r="L723" i="1"/>
  <c r="M723" i="1"/>
  <c r="N723" i="1"/>
  <c r="O723" i="1"/>
  <c r="P723" i="1"/>
  <c r="Q723" i="1"/>
  <c r="R723" i="1"/>
  <c r="T723" i="1"/>
  <c r="U723" i="1"/>
  <c r="L724" i="1"/>
  <c r="M724" i="1"/>
  <c r="N724" i="1"/>
  <c r="O724" i="1"/>
  <c r="P724" i="1"/>
  <c r="Q724" i="1"/>
  <c r="R724" i="1"/>
  <c r="T724" i="1"/>
  <c r="U724" i="1"/>
  <c r="L725" i="1"/>
  <c r="M725" i="1"/>
  <c r="N725" i="1"/>
  <c r="O725" i="1"/>
  <c r="P725" i="1"/>
  <c r="Q725" i="1"/>
  <c r="R725" i="1"/>
  <c r="T725" i="1"/>
  <c r="U725" i="1"/>
  <c r="L726" i="1"/>
  <c r="M726" i="1"/>
  <c r="N726" i="1"/>
  <c r="O726" i="1"/>
  <c r="P726" i="1"/>
  <c r="Q726" i="1"/>
  <c r="R726" i="1"/>
  <c r="T726" i="1"/>
  <c r="U726" i="1"/>
  <c r="L727" i="1"/>
  <c r="M727" i="1"/>
  <c r="N727" i="1"/>
  <c r="O727" i="1"/>
  <c r="P727" i="1"/>
  <c r="Q727" i="1"/>
  <c r="R727" i="1"/>
  <c r="T727" i="1"/>
  <c r="U727" i="1"/>
  <c r="L728" i="1"/>
  <c r="M728" i="1"/>
  <c r="N728" i="1"/>
  <c r="O728" i="1"/>
  <c r="P728" i="1"/>
  <c r="Q728" i="1"/>
  <c r="R728" i="1"/>
  <c r="T728" i="1"/>
  <c r="U728" i="1"/>
  <c r="L729" i="1"/>
  <c r="M729" i="1"/>
  <c r="N729" i="1"/>
  <c r="O729" i="1"/>
  <c r="P729" i="1"/>
  <c r="Q729" i="1"/>
  <c r="R729" i="1"/>
  <c r="T729" i="1"/>
  <c r="U729" i="1"/>
  <c r="L730" i="1"/>
  <c r="M730" i="1"/>
  <c r="N730" i="1"/>
  <c r="O730" i="1"/>
  <c r="P730" i="1"/>
  <c r="Q730" i="1"/>
  <c r="R730" i="1"/>
  <c r="T730" i="1"/>
  <c r="U730" i="1"/>
  <c r="L731" i="1"/>
  <c r="M731" i="1"/>
  <c r="N731" i="1"/>
  <c r="O731" i="1"/>
  <c r="P731" i="1"/>
  <c r="Q731" i="1"/>
  <c r="R731" i="1"/>
  <c r="T731" i="1"/>
  <c r="U731" i="1"/>
  <c r="L732" i="1"/>
  <c r="M732" i="1"/>
  <c r="N732" i="1"/>
  <c r="O732" i="1"/>
  <c r="P732" i="1"/>
  <c r="Q732" i="1"/>
  <c r="R732" i="1"/>
  <c r="T732" i="1"/>
  <c r="U732" i="1"/>
  <c r="L733" i="1"/>
  <c r="M733" i="1"/>
  <c r="N733" i="1"/>
  <c r="O733" i="1"/>
  <c r="P733" i="1"/>
  <c r="Q733" i="1"/>
  <c r="R733" i="1"/>
  <c r="T733" i="1"/>
  <c r="U733" i="1"/>
  <c r="L734" i="1"/>
  <c r="M734" i="1"/>
  <c r="N734" i="1"/>
  <c r="O734" i="1"/>
  <c r="P734" i="1"/>
  <c r="Q734" i="1"/>
  <c r="R734" i="1"/>
  <c r="T734" i="1"/>
  <c r="U734" i="1"/>
  <c r="L735" i="1"/>
  <c r="M735" i="1"/>
  <c r="N735" i="1"/>
  <c r="O735" i="1"/>
  <c r="P735" i="1"/>
  <c r="Q735" i="1"/>
  <c r="R735" i="1"/>
  <c r="T735" i="1"/>
  <c r="U735" i="1"/>
  <c r="L736" i="1"/>
  <c r="M736" i="1"/>
  <c r="N736" i="1"/>
  <c r="O736" i="1"/>
  <c r="P736" i="1"/>
  <c r="Q736" i="1"/>
  <c r="R736" i="1"/>
  <c r="T736" i="1"/>
  <c r="U736" i="1"/>
  <c r="L737" i="1"/>
  <c r="M737" i="1"/>
  <c r="N737" i="1"/>
  <c r="O737" i="1"/>
  <c r="P737" i="1"/>
  <c r="Q737" i="1"/>
  <c r="R737" i="1"/>
  <c r="T737" i="1"/>
  <c r="U737" i="1"/>
  <c r="L738" i="1"/>
  <c r="M738" i="1"/>
  <c r="N738" i="1"/>
  <c r="O738" i="1"/>
  <c r="P738" i="1"/>
  <c r="Q738" i="1"/>
  <c r="R738" i="1"/>
  <c r="T738" i="1"/>
  <c r="U738" i="1"/>
  <c r="L739" i="1"/>
  <c r="M739" i="1"/>
  <c r="N739" i="1"/>
  <c r="O739" i="1"/>
  <c r="P739" i="1"/>
  <c r="Q739" i="1"/>
  <c r="R739" i="1"/>
  <c r="T739" i="1"/>
  <c r="U739" i="1"/>
  <c r="L740" i="1"/>
  <c r="M740" i="1"/>
  <c r="N740" i="1"/>
  <c r="O740" i="1"/>
  <c r="P740" i="1"/>
  <c r="Q740" i="1"/>
  <c r="R740" i="1"/>
  <c r="T740" i="1"/>
  <c r="U740" i="1"/>
  <c r="L741" i="1"/>
  <c r="M741" i="1"/>
  <c r="N741" i="1"/>
  <c r="O741" i="1"/>
  <c r="P741" i="1"/>
  <c r="Q741" i="1"/>
  <c r="R741" i="1"/>
  <c r="T741" i="1"/>
  <c r="U741" i="1"/>
  <c r="L742" i="1"/>
  <c r="M742" i="1"/>
  <c r="N742" i="1"/>
  <c r="O742" i="1"/>
  <c r="P742" i="1"/>
  <c r="Q742" i="1"/>
  <c r="R742" i="1"/>
  <c r="T742" i="1"/>
  <c r="U742" i="1"/>
  <c r="L743" i="1"/>
  <c r="M743" i="1"/>
  <c r="N743" i="1"/>
  <c r="O743" i="1"/>
  <c r="P743" i="1"/>
  <c r="Q743" i="1"/>
  <c r="R743" i="1"/>
  <c r="T743" i="1"/>
  <c r="U743" i="1"/>
  <c r="L744" i="1"/>
  <c r="M744" i="1"/>
  <c r="N744" i="1"/>
  <c r="O744" i="1"/>
  <c r="P744" i="1"/>
  <c r="Q744" i="1"/>
  <c r="R744" i="1"/>
  <c r="T744" i="1"/>
  <c r="U744" i="1"/>
  <c r="L745" i="1"/>
  <c r="M745" i="1"/>
  <c r="N745" i="1"/>
  <c r="O745" i="1"/>
  <c r="P745" i="1"/>
  <c r="Q745" i="1"/>
  <c r="R745" i="1"/>
  <c r="T745" i="1"/>
  <c r="U745" i="1"/>
  <c r="L746" i="1"/>
  <c r="M746" i="1"/>
  <c r="N746" i="1"/>
  <c r="O746" i="1"/>
  <c r="P746" i="1"/>
  <c r="Q746" i="1"/>
  <c r="R746" i="1"/>
  <c r="T746" i="1"/>
  <c r="U746" i="1"/>
  <c r="L747" i="1"/>
  <c r="M747" i="1"/>
  <c r="N747" i="1"/>
  <c r="O747" i="1"/>
  <c r="P747" i="1"/>
  <c r="Q747" i="1"/>
  <c r="R747" i="1"/>
  <c r="T747" i="1"/>
  <c r="U747" i="1"/>
  <c r="L748" i="1"/>
  <c r="M748" i="1"/>
  <c r="N748" i="1"/>
  <c r="O748" i="1"/>
  <c r="P748" i="1"/>
  <c r="Q748" i="1"/>
  <c r="R748" i="1"/>
  <c r="T748" i="1"/>
  <c r="U748" i="1"/>
  <c r="L749" i="1"/>
  <c r="M749" i="1"/>
  <c r="N749" i="1"/>
  <c r="O749" i="1"/>
  <c r="P749" i="1"/>
  <c r="Q749" i="1"/>
  <c r="R749" i="1"/>
  <c r="T749" i="1"/>
  <c r="U749" i="1"/>
  <c r="L750" i="1"/>
  <c r="M750" i="1"/>
  <c r="N750" i="1"/>
  <c r="O750" i="1"/>
  <c r="P750" i="1"/>
  <c r="Q750" i="1"/>
  <c r="R750" i="1"/>
  <c r="T750" i="1"/>
  <c r="U750" i="1"/>
  <c r="L751" i="1"/>
  <c r="M751" i="1"/>
  <c r="N751" i="1"/>
  <c r="O751" i="1"/>
  <c r="P751" i="1"/>
  <c r="Q751" i="1"/>
  <c r="R751" i="1"/>
  <c r="T751" i="1"/>
  <c r="U751" i="1"/>
  <c r="L752" i="1"/>
  <c r="M752" i="1"/>
  <c r="N752" i="1"/>
  <c r="O752" i="1"/>
  <c r="P752" i="1"/>
  <c r="Q752" i="1"/>
  <c r="R752" i="1"/>
  <c r="T752" i="1"/>
  <c r="U752" i="1"/>
  <c r="L753" i="1"/>
  <c r="M753" i="1"/>
  <c r="N753" i="1"/>
  <c r="O753" i="1"/>
  <c r="P753" i="1"/>
  <c r="Q753" i="1"/>
  <c r="R753" i="1"/>
  <c r="T753" i="1"/>
  <c r="U753" i="1"/>
  <c r="L754" i="1"/>
  <c r="M754" i="1"/>
  <c r="N754" i="1"/>
  <c r="O754" i="1"/>
  <c r="P754" i="1"/>
  <c r="Q754" i="1"/>
  <c r="R754" i="1"/>
  <c r="T754" i="1"/>
  <c r="U754" i="1"/>
  <c r="L755" i="1"/>
  <c r="M755" i="1"/>
  <c r="N755" i="1"/>
  <c r="O755" i="1"/>
  <c r="P755" i="1"/>
  <c r="Q755" i="1"/>
  <c r="R755" i="1"/>
  <c r="T755" i="1"/>
  <c r="U755" i="1"/>
  <c r="L756" i="1"/>
  <c r="M756" i="1"/>
  <c r="N756" i="1"/>
  <c r="O756" i="1"/>
  <c r="P756" i="1"/>
  <c r="Q756" i="1"/>
  <c r="R756" i="1"/>
  <c r="T756" i="1"/>
  <c r="U756" i="1"/>
  <c r="L757" i="1"/>
  <c r="M757" i="1"/>
  <c r="N757" i="1"/>
  <c r="O757" i="1"/>
  <c r="P757" i="1"/>
  <c r="Q757" i="1"/>
  <c r="R757" i="1"/>
  <c r="T757" i="1"/>
  <c r="U757" i="1"/>
  <c r="L758" i="1"/>
  <c r="M758" i="1"/>
  <c r="N758" i="1"/>
  <c r="O758" i="1"/>
  <c r="P758" i="1"/>
  <c r="Q758" i="1"/>
  <c r="R758" i="1"/>
  <c r="T758" i="1"/>
  <c r="U758" i="1"/>
  <c r="L759" i="1"/>
  <c r="M759" i="1"/>
  <c r="N759" i="1"/>
  <c r="O759" i="1"/>
  <c r="P759" i="1"/>
  <c r="Q759" i="1"/>
  <c r="R759" i="1"/>
  <c r="T759" i="1"/>
  <c r="U759" i="1"/>
  <c r="L760" i="1"/>
  <c r="M760" i="1"/>
  <c r="N760" i="1"/>
  <c r="O760" i="1"/>
  <c r="P760" i="1"/>
  <c r="Q760" i="1"/>
  <c r="R760" i="1"/>
  <c r="T760" i="1"/>
  <c r="U760" i="1"/>
  <c r="L761" i="1"/>
  <c r="M761" i="1"/>
  <c r="N761" i="1"/>
  <c r="O761" i="1"/>
  <c r="P761" i="1"/>
  <c r="Q761" i="1"/>
  <c r="R761" i="1"/>
  <c r="T761" i="1"/>
  <c r="U761" i="1"/>
  <c r="L762" i="1"/>
  <c r="M762" i="1"/>
  <c r="N762" i="1"/>
  <c r="O762" i="1"/>
  <c r="P762" i="1"/>
  <c r="Q762" i="1"/>
  <c r="R762" i="1"/>
  <c r="T762" i="1"/>
  <c r="U762" i="1"/>
  <c r="L763" i="1"/>
  <c r="M763" i="1"/>
  <c r="N763" i="1"/>
  <c r="O763" i="1"/>
  <c r="P763" i="1"/>
  <c r="Q763" i="1"/>
  <c r="R763" i="1"/>
  <c r="T763" i="1"/>
  <c r="U763" i="1"/>
  <c r="L764" i="1"/>
  <c r="M764" i="1"/>
  <c r="N764" i="1"/>
  <c r="O764" i="1"/>
  <c r="P764" i="1"/>
  <c r="Q764" i="1"/>
  <c r="R764" i="1"/>
  <c r="T764" i="1"/>
  <c r="U764" i="1"/>
  <c r="L765" i="1"/>
  <c r="M765" i="1"/>
  <c r="N765" i="1"/>
  <c r="O765" i="1"/>
  <c r="P765" i="1"/>
  <c r="Q765" i="1"/>
  <c r="R765" i="1"/>
  <c r="T765" i="1"/>
  <c r="U765" i="1"/>
  <c r="L766" i="1"/>
  <c r="M766" i="1"/>
  <c r="N766" i="1"/>
  <c r="O766" i="1"/>
  <c r="P766" i="1"/>
  <c r="Q766" i="1"/>
  <c r="R766" i="1"/>
  <c r="T766" i="1"/>
  <c r="U766" i="1"/>
  <c r="L767" i="1"/>
  <c r="M767" i="1"/>
  <c r="N767" i="1"/>
  <c r="O767" i="1"/>
  <c r="P767" i="1"/>
  <c r="Q767" i="1"/>
  <c r="R767" i="1"/>
  <c r="T767" i="1"/>
  <c r="U767" i="1"/>
  <c r="L768" i="1"/>
  <c r="M768" i="1"/>
  <c r="N768" i="1"/>
  <c r="O768" i="1"/>
  <c r="P768" i="1"/>
  <c r="Q768" i="1"/>
  <c r="R768" i="1"/>
  <c r="T768" i="1"/>
  <c r="U768" i="1"/>
  <c r="L769" i="1"/>
  <c r="M769" i="1"/>
  <c r="N769" i="1"/>
  <c r="O769" i="1"/>
  <c r="P769" i="1"/>
  <c r="Q769" i="1"/>
  <c r="R769" i="1"/>
  <c r="T769" i="1"/>
  <c r="U769" i="1"/>
  <c r="L770" i="1"/>
  <c r="M770" i="1"/>
  <c r="N770" i="1"/>
  <c r="O770" i="1"/>
  <c r="P770" i="1"/>
  <c r="Q770" i="1"/>
  <c r="R770" i="1"/>
  <c r="T770" i="1"/>
  <c r="U770" i="1"/>
  <c r="L771" i="1"/>
  <c r="M771" i="1"/>
  <c r="N771" i="1"/>
  <c r="O771" i="1"/>
  <c r="P771" i="1"/>
  <c r="Q771" i="1"/>
  <c r="R771" i="1"/>
  <c r="T771" i="1"/>
  <c r="U771" i="1"/>
  <c r="L772" i="1"/>
  <c r="M772" i="1"/>
  <c r="N772" i="1"/>
  <c r="O772" i="1"/>
  <c r="P772" i="1"/>
  <c r="Q772" i="1"/>
  <c r="R772" i="1"/>
  <c r="T772" i="1"/>
  <c r="U772" i="1"/>
  <c r="L773" i="1"/>
  <c r="M773" i="1"/>
  <c r="N773" i="1"/>
  <c r="O773" i="1"/>
  <c r="P773" i="1"/>
  <c r="Q773" i="1"/>
  <c r="R773" i="1"/>
  <c r="T773" i="1"/>
  <c r="U773" i="1"/>
  <c r="L774" i="1"/>
  <c r="M774" i="1"/>
  <c r="N774" i="1"/>
  <c r="O774" i="1"/>
  <c r="P774" i="1"/>
  <c r="Q774" i="1"/>
  <c r="R774" i="1"/>
  <c r="T774" i="1"/>
  <c r="U774" i="1"/>
  <c r="L775" i="1"/>
  <c r="M775" i="1"/>
  <c r="N775" i="1"/>
  <c r="O775" i="1"/>
  <c r="P775" i="1"/>
  <c r="Q775" i="1"/>
  <c r="R775" i="1"/>
  <c r="T775" i="1"/>
  <c r="U775" i="1"/>
  <c r="L776" i="1"/>
  <c r="M776" i="1"/>
  <c r="N776" i="1"/>
  <c r="O776" i="1"/>
  <c r="P776" i="1"/>
  <c r="Q776" i="1"/>
  <c r="R776" i="1"/>
  <c r="T776" i="1"/>
  <c r="U776" i="1"/>
  <c r="L777" i="1"/>
  <c r="M777" i="1"/>
  <c r="N777" i="1"/>
  <c r="O777" i="1"/>
  <c r="P777" i="1"/>
  <c r="Q777" i="1"/>
  <c r="R777" i="1"/>
  <c r="T777" i="1"/>
  <c r="U777" i="1"/>
  <c r="L778" i="1"/>
  <c r="M778" i="1"/>
  <c r="N778" i="1"/>
  <c r="O778" i="1"/>
  <c r="P778" i="1"/>
  <c r="Q778" i="1"/>
  <c r="R778" i="1"/>
  <c r="T778" i="1"/>
  <c r="U778" i="1"/>
  <c r="L779" i="1"/>
  <c r="M779" i="1"/>
  <c r="N779" i="1"/>
  <c r="O779" i="1"/>
  <c r="P779" i="1"/>
  <c r="Q779" i="1"/>
  <c r="R779" i="1"/>
  <c r="T779" i="1"/>
  <c r="U779" i="1"/>
  <c r="L780" i="1"/>
  <c r="M780" i="1"/>
  <c r="N780" i="1"/>
  <c r="O780" i="1"/>
  <c r="P780" i="1"/>
  <c r="Q780" i="1"/>
  <c r="R780" i="1"/>
  <c r="T780" i="1"/>
  <c r="U780" i="1"/>
  <c r="L781" i="1"/>
  <c r="M781" i="1"/>
  <c r="N781" i="1"/>
  <c r="O781" i="1"/>
  <c r="P781" i="1"/>
  <c r="Q781" i="1"/>
  <c r="R781" i="1"/>
  <c r="T781" i="1"/>
  <c r="U781" i="1"/>
  <c r="L782" i="1"/>
  <c r="M782" i="1"/>
  <c r="N782" i="1"/>
  <c r="O782" i="1"/>
  <c r="P782" i="1"/>
  <c r="Q782" i="1"/>
  <c r="R782" i="1"/>
  <c r="T782" i="1"/>
  <c r="U782" i="1"/>
  <c r="L783" i="1"/>
  <c r="M783" i="1"/>
  <c r="N783" i="1"/>
  <c r="O783" i="1"/>
  <c r="P783" i="1"/>
  <c r="Q783" i="1"/>
  <c r="R783" i="1"/>
  <c r="T783" i="1"/>
  <c r="U783" i="1"/>
  <c r="L784" i="1"/>
  <c r="M784" i="1"/>
  <c r="N784" i="1"/>
  <c r="O784" i="1"/>
  <c r="P784" i="1"/>
  <c r="Q784" i="1"/>
  <c r="R784" i="1"/>
  <c r="T784" i="1"/>
  <c r="U784" i="1"/>
  <c r="L785" i="1"/>
  <c r="M785" i="1"/>
  <c r="N785" i="1"/>
  <c r="O785" i="1"/>
  <c r="P785" i="1"/>
  <c r="Q785" i="1"/>
  <c r="R785" i="1"/>
  <c r="T785" i="1"/>
  <c r="U785" i="1"/>
  <c r="L786" i="1"/>
  <c r="M786" i="1"/>
  <c r="N786" i="1"/>
  <c r="O786" i="1"/>
  <c r="P786" i="1"/>
  <c r="Q786" i="1"/>
  <c r="R786" i="1"/>
  <c r="T786" i="1"/>
  <c r="U786" i="1"/>
  <c r="L787" i="1"/>
  <c r="M787" i="1"/>
  <c r="N787" i="1"/>
  <c r="O787" i="1"/>
  <c r="P787" i="1"/>
  <c r="Q787" i="1"/>
  <c r="R787" i="1"/>
  <c r="T787" i="1"/>
  <c r="U787" i="1"/>
  <c r="L788" i="1"/>
  <c r="M788" i="1"/>
  <c r="N788" i="1"/>
  <c r="O788" i="1"/>
  <c r="P788" i="1"/>
  <c r="Q788" i="1"/>
  <c r="R788" i="1"/>
  <c r="T788" i="1"/>
  <c r="U788" i="1"/>
  <c r="L789" i="1"/>
  <c r="M789" i="1"/>
  <c r="N789" i="1"/>
  <c r="O789" i="1"/>
  <c r="P789" i="1"/>
  <c r="Q789" i="1"/>
  <c r="R789" i="1"/>
  <c r="T789" i="1"/>
  <c r="U789" i="1"/>
  <c r="L790" i="1"/>
  <c r="M790" i="1"/>
  <c r="N790" i="1"/>
  <c r="O790" i="1"/>
  <c r="P790" i="1"/>
  <c r="Q790" i="1"/>
  <c r="R790" i="1"/>
  <c r="T790" i="1"/>
  <c r="U790" i="1"/>
  <c r="L791" i="1"/>
  <c r="M791" i="1"/>
  <c r="N791" i="1"/>
  <c r="O791" i="1"/>
  <c r="P791" i="1"/>
  <c r="Q791" i="1"/>
  <c r="R791" i="1"/>
  <c r="T791" i="1"/>
  <c r="U791" i="1"/>
  <c r="L792" i="1"/>
  <c r="M792" i="1"/>
  <c r="N792" i="1"/>
  <c r="O792" i="1"/>
  <c r="P792" i="1"/>
  <c r="Q792" i="1"/>
  <c r="R792" i="1"/>
  <c r="T792" i="1"/>
  <c r="U792" i="1"/>
  <c r="L793" i="1"/>
  <c r="M793" i="1"/>
  <c r="N793" i="1"/>
  <c r="O793" i="1"/>
  <c r="P793" i="1"/>
  <c r="Q793" i="1"/>
  <c r="R793" i="1"/>
  <c r="T793" i="1"/>
  <c r="U793" i="1"/>
  <c r="L794" i="1"/>
  <c r="M794" i="1"/>
  <c r="N794" i="1"/>
  <c r="O794" i="1"/>
  <c r="P794" i="1"/>
  <c r="Q794" i="1"/>
  <c r="R794" i="1"/>
  <c r="T794" i="1"/>
  <c r="U794" i="1"/>
  <c r="L795" i="1"/>
  <c r="M795" i="1"/>
  <c r="N795" i="1"/>
  <c r="O795" i="1"/>
  <c r="P795" i="1"/>
  <c r="Q795" i="1"/>
  <c r="R795" i="1"/>
  <c r="T795" i="1"/>
  <c r="U795" i="1"/>
  <c r="L796" i="1"/>
  <c r="M796" i="1"/>
  <c r="N796" i="1"/>
  <c r="O796" i="1"/>
  <c r="P796" i="1"/>
  <c r="Q796" i="1"/>
  <c r="R796" i="1"/>
  <c r="T796" i="1"/>
  <c r="U796" i="1"/>
  <c r="L797" i="1"/>
  <c r="M797" i="1"/>
  <c r="N797" i="1"/>
  <c r="O797" i="1"/>
  <c r="P797" i="1"/>
  <c r="Q797" i="1"/>
  <c r="R797" i="1"/>
  <c r="T797" i="1"/>
  <c r="U797" i="1"/>
  <c r="L798" i="1"/>
  <c r="M798" i="1"/>
  <c r="N798" i="1"/>
  <c r="O798" i="1"/>
  <c r="P798" i="1"/>
  <c r="Q798" i="1"/>
  <c r="R798" i="1"/>
  <c r="T798" i="1"/>
  <c r="U798" i="1"/>
  <c r="L799" i="1"/>
  <c r="M799" i="1"/>
  <c r="N799" i="1"/>
  <c r="O799" i="1"/>
  <c r="P799" i="1"/>
  <c r="Q799" i="1"/>
  <c r="R799" i="1"/>
  <c r="T799" i="1"/>
  <c r="U799" i="1"/>
  <c r="L800" i="1"/>
  <c r="M800" i="1"/>
  <c r="N800" i="1"/>
  <c r="O800" i="1"/>
  <c r="P800" i="1"/>
  <c r="Q800" i="1"/>
  <c r="R800" i="1"/>
  <c r="T800" i="1"/>
  <c r="U800" i="1"/>
  <c r="L801" i="1"/>
  <c r="M801" i="1"/>
  <c r="N801" i="1"/>
  <c r="O801" i="1"/>
  <c r="P801" i="1"/>
  <c r="Q801" i="1"/>
  <c r="R801" i="1"/>
  <c r="T801" i="1"/>
  <c r="U801" i="1"/>
  <c r="L802" i="1"/>
  <c r="M802" i="1"/>
  <c r="N802" i="1"/>
  <c r="O802" i="1"/>
  <c r="P802" i="1"/>
  <c r="Q802" i="1"/>
  <c r="R802" i="1"/>
  <c r="T802" i="1"/>
  <c r="U802" i="1"/>
  <c r="L803" i="1"/>
  <c r="M803" i="1"/>
  <c r="N803" i="1"/>
  <c r="O803" i="1"/>
  <c r="P803" i="1"/>
  <c r="Q803" i="1"/>
  <c r="R803" i="1"/>
  <c r="T803" i="1"/>
  <c r="U803" i="1"/>
  <c r="L804" i="1"/>
  <c r="M804" i="1"/>
  <c r="N804" i="1"/>
  <c r="O804" i="1"/>
  <c r="P804" i="1"/>
  <c r="Q804" i="1"/>
  <c r="R804" i="1"/>
  <c r="T804" i="1"/>
  <c r="U804" i="1"/>
  <c r="L805" i="1"/>
  <c r="M805" i="1"/>
  <c r="N805" i="1"/>
  <c r="O805" i="1"/>
  <c r="P805" i="1"/>
  <c r="Q805" i="1"/>
  <c r="R805" i="1"/>
  <c r="T805" i="1"/>
  <c r="U805" i="1"/>
  <c r="L806" i="1"/>
  <c r="M806" i="1"/>
  <c r="N806" i="1"/>
  <c r="O806" i="1"/>
  <c r="P806" i="1"/>
  <c r="Q806" i="1"/>
  <c r="R806" i="1"/>
  <c r="T806" i="1"/>
  <c r="U806" i="1"/>
  <c r="L807" i="1"/>
  <c r="M807" i="1"/>
  <c r="N807" i="1"/>
  <c r="O807" i="1"/>
  <c r="P807" i="1"/>
  <c r="Q807" i="1"/>
  <c r="R807" i="1"/>
  <c r="T807" i="1"/>
  <c r="U807" i="1"/>
  <c r="L808" i="1"/>
  <c r="M808" i="1"/>
  <c r="N808" i="1"/>
  <c r="O808" i="1"/>
  <c r="P808" i="1"/>
  <c r="Q808" i="1"/>
  <c r="R808" i="1"/>
  <c r="T808" i="1"/>
  <c r="U808" i="1"/>
  <c r="L809" i="1"/>
  <c r="M809" i="1"/>
  <c r="N809" i="1"/>
  <c r="O809" i="1"/>
  <c r="P809" i="1"/>
  <c r="Q809" i="1"/>
  <c r="R809" i="1"/>
  <c r="T809" i="1"/>
  <c r="U809" i="1"/>
  <c r="L810" i="1"/>
  <c r="M810" i="1"/>
  <c r="N810" i="1"/>
  <c r="O810" i="1"/>
  <c r="P810" i="1"/>
  <c r="Q810" i="1"/>
  <c r="R810" i="1"/>
  <c r="T810" i="1"/>
  <c r="U810" i="1"/>
  <c r="L811" i="1"/>
  <c r="M811" i="1"/>
  <c r="N811" i="1"/>
  <c r="O811" i="1"/>
  <c r="P811" i="1"/>
  <c r="Q811" i="1"/>
  <c r="R811" i="1"/>
  <c r="T811" i="1"/>
  <c r="U811" i="1"/>
  <c r="L812" i="1"/>
  <c r="M812" i="1"/>
  <c r="N812" i="1"/>
  <c r="O812" i="1"/>
  <c r="P812" i="1"/>
  <c r="Q812" i="1"/>
  <c r="R812" i="1"/>
  <c r="T812" i="1"/>
  <c r="U812" i="1"/>
  <c r="L813" i="1"/>
  <c r="M813" i="1"/>
  <c r="N813" i="1"/>
  <c r="O813" i="1"/>
  <c r="P813" i="1"/>
  <c r="Q813" i="1"/>
  <c r="R813" i="1"/>
  <c r="T813" i="1"/>
  <c r="U813" i="1"/>
  <c r="L814" i="1"/>
  <c r="M814" i="1"/>
  <c r="N814" i="1"/>
  <c r="O814" i="1"/>
  <c r="P814" i="1"/>
  <c r="Q814" i="1"/>
  <c r="R814" i="1"/>
  <c r="T814" i="1"/>
  <c r="U814" i="1"/>
  <c r="L815" i="1"/>
  <c r="M815" i="1"/>
  <c r="N815" i="1"/>
  <c r="O815" i="1"/>
  <c r="P815" i="1"/>
  <c r="Q815" i="1"/>
  <c r="R815" i="1"/>
  <c r="T815" i="1"/>
  <c r="U815" i="1"/>
  <c r="L816" i="1"/>
  <c r="M816" i="1"/>
  <c r="N816" i="1"/>
  <c r="O816" i="1"/>
  <c r="P816" i="1"/>
  <c r="Q816" i="1"/>
  <c r="R816" i="1"/>
  <c r="T816" i="1"/>
  <c r="U816" i="1"/>
  <c r="L817" i="1"/>
  <c r="M817" i="1"/>
  <c r="N817" i="1"/>
  <c r="O817" i="1"/>
  <c r="P817" i="1"/>
  <c r="Q817" i="1"/>
  <c r="R817" i="1"/>
  <c r="T817" i="1"/>
  <c r="U817" i="1"/>
  <c r="L818" i="1"/>
  <c r="M818" i="1"/>
  <c r="N818" i="1"/>
  <c r="O818" i="1"/>
  <c r="P818" i="1"/>
  <c r="Q818" i="1"/>
  <c r="R818" i="1"/>
  <c r="T818" i="1"/>
  <c r="U818" i="1"/>
  <c r="L819" i="1"/>
  <c r="M819" i="1"/>
  <c r="N819" i="1"/>
  <c r="O819" i="1"/>
  <c r="P819" i="1"/>
  <c r="Q819" i="1"/>
  <c r="R819" i="1"/>
  <c r="T819" i="1"/>
  <c r="U819" i="1"/>
  <c r="L820" i="1"/>
  <c r="M820" i="1"/>
  <c r="N820" i="1"/>
  <c r="O820" i="1"/>
  <c r="P820" i="1"/>
  <c r="Q820" i="1"/>
  <c r="R820" i="1"/>
  <c r="T820" i="1"/>
  <c r="U820" i="1"/>
  <c r="L821" i="1"/>
  <c r="M821" i="1"/>
  <c r="N821" i="1"/>
  <c r="O821" i="1"/>
  <c r="P821" i="1"/>
  <c r="Q821" i="1"/>
  <c r="R821" i="1"/>
  <c r="T821" i="1"/>
  <c r="U821" i="1"/>
  <c r="L822" i="1"/>
  <c r="M822" i="1"/>
  <c r="N822" i="1"/>
  <c r="O822" i="1"/>
  <c r="P822" i="1"/>
  <c r="Q822" i="1"/>
  <c r="R822" i="1"/>
  <c r="T822" i="1"/>
  <c r="U822" i="1"/>
  <c r="L823" i="1"/>
  <c r="M823" i="1"/>
  <c r="N823" i="1"/>
  <c r="O823" i="1"/>
  <c r="P823" i="1"/>
  <c r="Q823" i="1"/>
  <c r="R823" i="1"/>
  <c r="T823" i="1"/>
  <c r="U823" i="1"/>
  <c r="L824" i="1"/>
  <c r="M824" i="1"/>
  <c r="N824" i="1"/>
  <c r="O824" i="1"/>
  <c r="P824" i="1"/>
  <c r="Q824" i="1"/>
  <c r="R824" i="1"/>
  <c r="T824" i="1"/>
  <c r="U824" i="1"/>
  <c r="L825" i="1"/>
  <c r="M825" i="1"/>
  <c r="N825" i="1"/>
  <c r="O825" i="1"/>
  <c r="P825" i="1"/>
  <c r="Q825" i="1"/>
  <c r="R825" i="1"/>
  <c r="T825" i="1"/>
  <c r="U825" i="1"/>
  <c r="L826" i="1"/>
  <c r="M826" i="1"/>
  <c r="N826" i="1"/>
  <c r="O826" i="1"/>
  <c r="P826" i="1"/>
  <c r="Q826" i="1"/>
  <c r="R826" i="1"/>
  <c r="T826" i="1"/>
  <c r="U826" i="1"/>
  <c r="L827" i="1"/>
  <c r="M827" i="1"/>
  <c r="N827" i="1"/>
  <c r="O827" i="1"/>
  <c r="P827" i="1"/>
  <c r="Q827" i="1"/>
  <c r="R827" i="1"/>
  <c r="T827" i="1"/>
  <c r="U827" i="1"/>
  <c r="L828" i="1"/>
  <c r="M828" i="1"/>
  <c r="N828" i="1"/>
  <c r="O828" i="1"/>
  <c r="P828" i="1"/>
  <c r="Q828" i="1"/>
  <c r="R828" i="1"/>
  <c r="T828" i="1"/>
  <c r="U828" i="1"/>
  <c r="L829" i="1"/>
  <c r="M829" i="1"/>
  <c r="N829" i="1"/>
  <c r="O829" i="1"/>
  <c r="P829" i="1"/>
  <c r="Q829" i="1"/>
  <c r="R829" i="1"/>
  <c r="T829" i="1"/>
  <c r="U829" i="1"/>
  <c r="L830" i="1"/>
  <c r="M830" i="1"/>
  <c r="N830" i="1"/>
  <c r="O830" i="1"/>
  <c r="P830" i="1"/>
  <c r="Q830" i="1"/>
  <c r="R830" i="1"/>
  <c r="T830" i="1"/>
  <c r="U830" i="1"/>
  <c r="L831" i="1"/>
  <c r="M831" i="1"/>
  <c r="N831" i="1"/>
  <c r="O831" i="1"/>
  <c r="P831" i="1"/>
  <c r="Q831" i="1"/>
  <c r="R831" i="1"/>
  <c r="T831" i="1"/>
  <c r="U831" i="1"/>
  <c r="L832" i="1"/>
  <c r="M832" i="1"/>
  <c r="N832" i="1"/>
  <c r="O832" i="1"/>
  <c r="P832" i="1"/>
  <c r="Q832" i="1"/>
  <c r="R832" i="1"/>
  <c r="T832" i="1"/>
  <c r="U832" i="1"/>
  <c r="L833" i="1"/>
  <c r="M833" i="1"/>
  <c r="N833" i="1"/>
  <c r="O833" i="1"/>
  <c r="P833" i="1"/>
  <c r="Q833" i="1"/>
  <c r="R833" i="1"/>
  <c r="T833" i="1"/>
  <c r="U833" i="1"/>
  <c r="L468" i="1"/>
  <c r="M468" i="1"/>
  <c r="N468" i="1"/>
  <c r="O468" i="1"/>
  <c r="P468" i="1"/>
  <c r="Q468" i="1"/>
  <c r="R468" i="1"/>
  <c r="T468" i="1"/>
  <c r="L507" i="1"/>
  <c r="M507" i="1"/>
  <c r="N507" i="1"/>
  <c r="O507" i="1"/>
  <c r="P507" i="1"/>
  <c r="Q507" i="1"/>
  <c r="R507" i="1"/>
  <c r="T507" i="1"/>
  <c r="L516" i="1"/>
  <c r="M516" i="1"/>
  <c r="N516" i="1"/>
  <c r="O516" i="1"/>
  <c r="P516" i="1"/>
  <c r="Q516" i="1"/>
  <c r="R516" i="1"/>
  <c r="T516" i="1"/>
  <c r="L482" i="1"/>
  <c r="M482" i="1"/>
  <c r="N482" i="1"/>
  <c r="O482" i="1"/>
  <c r="P482" i="1"/>
  <c r="Q482" i="1"/>
  <c r="R482" i="1"/>
  <c r="T482" i="1"/>
  <c r="L529" i="1"/>
  <c r="M529" i="1"/>
  <c r="N529" i="1"/>
  <c r="O529" i="1"/>
  <c r="P529" i="1"/>
  <c r="Q529" i="1"/>
  <c r="R529" i="1"/>
  <c r="T529" i="1"/>
  <c r="L483" i="1"/>
  <c r="M483" i="1"/>
  <c r="N483" i="1"/>
  <c r="O483" i="1"/>
  <c r="P483" i="1"/>
  <c r="Q483" i="1"/>
  <c r="R483" i="1"/>
  <c r="T483" i="1"/>
  <c r="L473" i="1"/>
  <c r="M473" i="1"/>
  <c r="N473" i="1"/>
  <c r="O473" i="1"/>
  <c r="P473" i="1"/>
  <c r="Q473" i="1"/>
  <c r="R473" i="1"/>
  <c r="T473" i="1"/>
  <c r="L532" i="1"/>
  <c r="M532" i="1"/>
  <c r="N532" i="1"/>
  <c r="O532" i="1"/>
  <c r="P532" i="1"/>
  <c r="Q532" i="1"/>
  <c r="R532" i="1"/>
  <c r="T532" i="1"/>
  <c r="L549" i="1"/>
  <c r="M549" i="1"/>
  <c r="N549" i="1"/>
  <c r="O549" i="1"/>
  <c r="P549" i="1"/>
  <c r="Q549" i="1"/>
  <c r="R549" i="1"/>
  <c r="T549" i="1"/>
  <c r="L501" i="1"/>
  <c r="M501" i="1"/>
  <c r="N501" i="1"/>
  <c r="O501" i="1"/>
  <c r="P501" i="1"/>
  <c r="Q501" i="1"/>
  <c r="R501" i="1"/>
  <c r="T501" i="1"/>
  <c r="L464" i="1"/>
  <c r="M464" i="1"/>
  <c r="N464" i="1"/>
  <c r="O464" i="1"/>
  <c r="P464" i="1"/>
  <c r="Q464" i="1"/>
  <c r="R464" i="1"/>
  <c r="T464" i="1"/>
  <c r="L541" i="1"/>
  <c r="M541" i="1"/>
  <c r="N541" i="1"/>
  <c r="O541" i="1"/>
  <c r="P541" i="1"/>
  <c r="Q541" i="1"/>
  <c r="R541" i="1"/>
  <c r="T541" i="1"/>
  <c r="L514" i="1"/>
  <c r="M514" i="1"/>
  <c r="N514" i="1"/>
  <c r="O514" i="1"/>
  <c r="P514" i="1"/>
  <c r="Q514" i="1"/>
  <c r="R514" i="1"/>
  <c r="T514" i="1"/>
  <c r="L463" i="1"/>
  <c r="M463" i="1"/>
  <c r="N463" i="1"/>
  <c r="O463" i="1"/>
  <c r="P463" i="1"/>
  <c r="Q463" i="1"/>
  <c r="R463" i="1"/>
  <c r="T463" i="1"/>
  <c r="L518" i="1"/>
  <c r="M518" i="1"/>
  <c r="N518" i="1"/>
  <c r="O518" i="1"/>
  <c r="P518" i="1"/>
  <c r="Q518" i="1"/>
  <c r="R518" i="1"/>
  <c r="T518" i="1"/>
  <c r="L493" i="1"/>
  <c r="M493" i="1"/>
  <c r="N493" i="1"/>
  <c r="O493" i="1"/>
  <c r="P493" i="1"/>
  <c r="Q493" i="1"/>
  <c r="R493" i="1"/>
  <c r="T493" i="1"/>
  <c r="L471" i="1"/>
  <c r="M471" i="1"/>
  <c r="N471" i="1"/>
  <c r="O471" i="1"/>
  <c r="P471" i="1"/>
  <c r="Q471" i="1"/>
  <c r="R471" i="1"/>
  <c r="T471" i="1"/>
  <c r="L513" i="1"/>
  <c r="M513" i="1"/>
  <c r="N513" i="1"/>
  <c r="O513" i="1"/>
  <c r="P513" i="1"/>
  <c r="Q513" i="1"/>
  <c r="R513" i="1"/>
  <c r="T513" i="1"/>
  <c r="L519" i="1"/>
  <c r="M519" i="1"/>
  <c r="N519" i="1"/>
  <c r="O519" i="1"/>
  <c r="P519" i="1"/>
  <c r="Q519" i="1"/>
  <c r="R519" i="1"/>
  <c r="T519" i="1"/>
  <c r="L524" i="1"/>
  <c r="M524" i="1"/>
  <c r="N524" i="1"/>
  <c r="O524" i="1"/>
  <c r="P524" i="1"/>
  <c r="Q524" i="1"/>
  <c r="R524" i="1"/>
  <c r="T524" i="1"/>
  <c r="L521" i="1"/>
  <c r="M521" i="1"/>
  <c r="N521" i="1"/>
  <c r="O521" i="1"/>
  <c r="P521" i="1"/>
  <c r="Q521" i="1"/>
  <c r="R521" i="1"/>
  <c r="T521" i="1"/>
  <c r="L467" i="1"/>
  <c r="M467" i="1"/>
  <c r="N467" i="1"/>
  <c r="O467" i="1"/>
  <c r="P467" i="1"/>
  <c r="Q467" i="1"/>
  <c r="R467" i="1"/>
  <c r="T467" i="1"/>
  <c r="L470" i="1"/>
  <c r="M470" i="1"/>
  <c r="N470" i="1"/>
  <c r="O470" i="1"/>
  <c r="P470" i="1"/>
  <c r="Q470" i="1"/>
  <c r="R470" i="1"/>
  <c r="T470" i="1"/>
  <c r="L477" i="1"/>
  <c r="M477" i="1"/>
  <c r="N477" i="1"/>
  <c r="O477" i="1"/>
  <c r="P477" i="1"/>
  <c r="Q477" i="1"/>
  <c r="R477" i="1"/>
  <c r="T477" i="1"/>
  <c r="L526" i="1"/>
  <c r="M526" i="1"/>
  <c r="N526" i="1"/>
  <c r="O526" i="1"/>
  <c r="P526" i="1"/>
  <c r="Q526" i="1"/>
  <c r="R526" i="1"/>
  <c r="T526" i="1"/>
  <c r="L512" i="1"/>
  <c r="M512" i="1"/>
  <c r="N512" i="1"/>
  <c r="O512" i="1"/>
  <c r="P512" i="1"/>
  <c r="Q512" i="1"/>
  <c r="R512" i="1"/>
  <c r="T512" i="1"/>
  <c r="L520" i="1"/>
  <c r="M520" i="1"/>
  <c r="N520" i="1"/>
  <c r="O520" i="1"/>
  <c r="P520" i="1"/>
  <c r="Q520" i="1"/>
  <c r="R520" i="1"/>
  <c r="T520" i="1"/>
  <c r="L496" i="1"/>
  <c r="M496" i="1"/>
  <c r="N496" i="1"/>
  <c r="O496" i="1"/>
  <c r="P496" i="1"/>
  <c r="Q496" i="1"/>
  <c r="R496" i="1"/>
  <c r="T496" i="1"/>
  <c r="L538" i="1"/>
  <c r="M538" i="1"/>
  <c r="N538" i="1"/>
  <c r="O538" i="1"/>
  <c r="P538" i="1"/>
  <c r="Q538" i="1"/>
  <c r="R538" i="1"/>
  <c r="T538" i="1"/>
  <c r="L500" i="1"/>
  <c r="M500" i="1"/>
  <c r="N500" i="1"/>
  <c r="O500" i="1"/>
  <c r="P500" i="1"/>
  <c r="Q500" i="1"/>
  <c r="R500" i="1"/>
  <c r="T500" i="1"/>
  <c r="L484" i="1"/>
  <c r="M484" i="1"/>
  <c r="N484" i="1"/>
  <c r="O484" i="1"/>
  <c r="P484" i="1"/>
  <c r="Q484" i="1"/>
  <c r="R484" i="1"/>
  <c r="T484" i="1"/>
  <c r="L472" i="1"/>
  <c r="M472" i="1"/>
  <c r="N472" i="1"/>
  <c r="O472" i="1"/>
  <c r="P472" i="1"/>
  <c r="Q472" i="1"/>
  <c r="R472" i="1"/>
  <c r="T472" i="1"/>
  <c r="L534" i="1"/>
  <c r="M534" i="1"/>
  <c r="N534" i="1"/>
  <c r="O534" i="1"/>
  <c r="P534" i="1"/>
  <c r="Q534" i="1"/>
  <c r="R534" i="1"/>
  <c r="T534" i="1"/>
  <c r="L510" i="1"/>
  <c r="M510" i="1"/>
  <c r="N510" i="1"/>
  <c r="O510" i="1"/>
  <c r="P510" i="1"/>
  <c r="Q510" i="1"/>
  <c r="R510" i="1"/>
  <c r="T510" i="1"/>
  <c r="L528" i="1"/>
  <c r="M528" i="1"/>
  <c r="N528" i="1"/>
  <c r="O528" i="1"/>
  <c r="P528" i="1"/>
  <c r="Q528" i="1"/>
  <c r="R528" i="1"/>
  <c r="T528" i="1"/>
  <c r="L502" i="1"/>
  <c r="M502" i="1"/>
  <c r="N502" i="1"/>
  <c r="O502" i="1"/>
  <c r="P502" i="1"/>
  <c r="Q502" i="1"/>
  <c r="R502" i="1"/>
  <c r="T502" i="1"/>
  <c r="L527" i="1"/>
  <c r="M527" i="1"/>
  <c r="N527" i="1"/>
  <c r="O527" i="1"/>
  <c r="P527" i="1"/>
  <c r="Q527" i="1"/>
  <c r="R527" i="1"/>
  <c r="T527" i="1"/>
  <c r="L469" i="1"/>
  <c r="M469" i="1"/>
  <c r="N469" i="1"/>
  <c r="O469" i="1"/>
  <c r="P469" i="1"/>
  <c r="Q469" i="1"/>
  <c r="R469" i="1"/>
  <c r="T469" i="1"/>
  <c r="L494" i="1"/>
  <c r="M494" i="1"/>
  <c r="N494" i="1"/>
  <c r="O494" i="1"/>
  <c r="P494" i="1"/>
  <c r="Q494" i="1"/>
  <c r="R494" i="1"/>
  <c r="T494" i="1"/>
  <c r="L543" i="1"/>
  <c r="M543" i="1"/>
  <c r="N543" i="1"/>
  <c r="O543" i="1"/>
  <c r="P543" i="1"/>
  <c r="Q543" i="1"/>
  <c r="R543" i="1"/>
  <c r="T543" i="1"/>
  <c r="L486" i="1"/>
  <c r="M486" i="1"/>
  <c r="N486" i="1"/>
  <c r="O486" i="1"/>
  <c r="P486" i="1"/>
  <c r="Q486" i="1"/>
  <c r="R486" i="1"/>
  <c r="T486" i="1"/>
  <c r="S1006" i="1"/>
  <c r="S1002" i="1"/>
  <c r="S1001" i="1"/>
  <c r="S998" i="1"/>
  <c r="S994" i="1"/>
  <c r="S990" i="1"/>
  <c r="S986" i="1"/>
  <c r="S982" i="1"/>
  <c r="S978" i="1"/>
  <c r="S974" i="1"/>
  <c r="S970" i="1"/>
  <c r="S966" i="1"/>
  <c r="S962" i="1"/>
  <c r="S959" i="1"/>
  <c r="S957" i="1"/>
  <c r="S954" i="1"/>
  <c r="S950" i="1"/>
  <c r="S946" i="1"/>
  <c r="S942" i="1"/>
  <c r="S938" i="1"/>
  <c r="S934" i="1"/>
  <c r="S930" i="1"/>
  <c r="S926" i="1"/>
  <c r="S922" i="1"/>
  <c r="S918" i="1"/>
  <c r="S914" i="1"/>
  <c r="S910" i="1"/>
  <c r="S906" i="1"/>
  <c r="S902" i="1"/>
  <c r="S898" i="1"/>
  <c r="S895" i="1"/>
  <c r="S894" i="1"/>
  <c r="S890" i="1"/>
  <c r="S886" i="1"/>
  <c r="S882" i="1"/>
  <c r="S878" i="1"/>
  <c r="S874" i="1"/>
  <c r="S870" i="1"/>
  <c r="S866" i="1"/>
  <c r="S865" i="1"/>
  <c r="S846" i="1"/>
  <c r="S842" i="1"/>
  <c r="S838" i="1"/>
  <c r="S834" i="1"/>
  <c r="S830" i="1"/>
  <c r="S827" i="1"/>
  <c r="S826" i="1"/>
  <c r="S822" i="1"/>
  <c r="S818" i="1"/>
  <c r="S814" i="1"/>
  <c r="S810" i="1"/>
  <c r="S806" i="1"/>
  <c r="S802" i="1"/>
  <c r="S798" i="1"/>
  <c r="S794" i="1"/>
  <c r="S790" i="1"/>
  <c r="S788" i="1"/>
  <c r="S786" i="1"/>
  <c r="S782" i="1"/>
  <c r="S778" i="1"/>
  <c r="S774" i="1"/>
  <c r="S770" i="1"/>
  <c r="S767" i="1"/>
  <c r="S554" i="1"/>
  <c r="S497" i="1"/>
  <c r="U497" i="1" s="1"/>
  <c r="S523" i="1"/>
  <c r="U523" i="1" s="1"/>
  <c r="S479" i="1"/>
  <c r="U479" i="1" s="1"/>
  <c r="S487" i="1"/>
  <c r="U487" i="1" s="1"/>
  <c r="S486" i="1"/>
  <c r="U486" i="1" s="1"/>
  <c r="S527" i="1"/>
  <c r="U527" i="1" s="1"/>
  <c r="S534" i="1"/>
  <c r="U534" i="1" s="1"/>
  <c r="S484" i="1"/>
  <c r="U484" i="1" s="1"/>
  <c r="S496" i="1"/>
  <c r="U496" i="1" s="1"/>
  <c r="S520" i="1"/>
  <c r="U520" i="1" s="1"/>
  <c r="S529" i="1"/>
  <c r="U529" i="1" s="1"/>
  <c r="S482" i="1"/>
  <c r="U482" i="1" s="1"/>
  <c r="S468" i="1"/>
  <c r="U468" i="1" s="1"/>
  <c r="S551" i="1"/>
  <c r="S480" i="1"/>
  <c r="S542" i="1"/>
  <c r="S556" i="1"/>
  <c r="S555" i="1"/>
  <c r="S553" i="1"/>
  <c r="S552" i="1"/>
  <c r="S459" i="1"/>
  <c r="U459" i="1" s="1"/>
  <c r="L535" i="1"/>
  <c r="M535" i="1"/>
  <c r="N535" i="1"/>
  <c r="O535" i="1"/>
  <c r="P535" i="1"/>
  <c r="Q535" i="1"/>
  <c r="R535" i="1"/>
  <c r="T535" i="1"/>
  <c r="L515" i="1"/>
  <c r="M515" i="1"/>
  <c r="N515" i="1"/>
  <c r="O515" i="1"/>
  <c r="P515" i="1"/>
  <c r="Q515" i="1"/>
  <c r="R515" i="1"/>
  <c r="T515" i="1"/>
  <c r="L491" i="1"/>
  <c r="M491" i="1"/>
  <c r="N491" i="1"/>
  <c r="O491" i="1"/>
  <c r="P491" i="1"/>
  <c r="Q491" i="1"/>
  <c r="R491" i="1"/>
  <c r="T491" i="1"/>
  <c r="L550" i="1"/>
  <c r="M550" i="1"/>
  <c r="N550" i="1"/>
  <c r="O550" i="1"/>
  <c r="P550" i="1"/>
  <c r="Q550" i="1"/>
  <c r="R550" i="1"/>
  <c r="T550" i="1"/>
  <c r="L517" i="1"/>
  <c r="M517" i="1"/>
  <c r="N517" i="1"/>
  <c r="O517" i="1"/>
  <c r="P517" i="1"/>
  <c r="Q517" i="1"/>
  <c r="R517" i="1"/>
  <c r="T517" i="1"/>
  <c r="L505" i="1"/>
  <c r="M505" i="1"/>
  <c r="N505" i="1"/>
  <c r="O505" i="1"/>
  <c r="P505" i="1"/>
  <c r="Q505" i="1"/>
  <c r="R505" i="1"/>
  <c r="T505" i="1"/>
  <c r="L542" i="1"/>
  <c r="M542" i="1"/>
  <c r="N542" i="1"/>
  <c r="O542" i="1"/>
  <c r="P542" i="1"/>
  <c r="Q542" i="1"/>
  <c r="R542" i="1"/>
  <c r="T542" i="1"/>
  <c r="U542" i="1"/>
  <c r="L488" i="1"/>
  <c r="M488" i="1"/>
  <c r="N488" i="1"/>
  <c r="O488" i="1"/>
  <c r="P488" i="1"/>
  <c r="Q488" i="1"/>
  <c r="R488" i="1"/>
  <c r="T488" i="1"/>
  <c r="L480" i="1"/>
  <c r="M480" i="1"/>
  <c r="N480" i="1"/>
  <c r="O480" i="1"/>
  <c r="P480" i="1"/>
  <c r="Q480" i="1"/>
  <c r="R480" i="1"/>
  <c r="T480" i="1"/>
  <c r="U480" i="1"/>
  <c r="L551" i="1"/>
  <c r="M551" i="1"/>
  <c r="N551" i="1"/>
  <c r="O551" i="1"/>
  <c r="P551" i="1"/>
  <c r="Q551" i="1"/>
  <c r="R551" i="1"/>
  <c r="T551" i="1"/>
  <c r="U551" i="1"/>
  <c r="L537" i="1"/>
  <c r="M537" i="1"/>
  <c r="N537" i="1"/>
  <c r="O537" i="1"/>
  <c r="P537" i="1"/>
  <c r="Q537" i="1"/>
  <c r="R537" i="1"/>
  <c r="T537" i="1"/>
  <c r="R509" i="1"/>
  <c r="L545" i="1"/>
  <c r="M545" i="1"/>
  <c r="N545" i="1"/>
  <c r="O545" i="1"/>
  <c r="P545" i="1"/>
  <c r="Q545" i="1"/>
  <c r="R545" i="1"/>
  <c r="T545" i="1"/>
  <c r="L499" i="1"/>
  <c r="M499" i="1"/>
  <c r="N499" i="1"/>
  <c r="O499" i="1"/>
  <c r="P499" i="1"/>
  <c r="Q499" i="1"/>
  <c r="R499" i="1"/>
  <c r="T499" i="1"/>
  <c r="L548" i="1"/>
  <c r="M548" i="1"/>
  <c r="N548" i="1"/>
  <c r="O548" i="1"/>
  <c r="P548" i="1"/>
  <c r="Q548" i="1"/>
  <c r="R548" i="1"/>
  <c r="T548" i="1"/>
  <c r="L457" i="1"/>
  <c r="M457" i="1"/>
  <c r="N457" i="1"/>
  <c r="O457" i="1"/>
  <c r="P457" i="1"/>
  <c r="Q457" i="1"/>
  <c r="R457" i="1"/>
  <c r="T457" i="1"/>
  <c r="S849" i="1"/>
  <c r="B23" i="33"/>
  <c r="B24" i="33"/>
  <c r="B25" i="33"/>
  <c r="B26" i="33"/>
  <c r="B27" i="33"/>
  <c r="B28" i="33"/>
  <c r="B22" i="33"/>
  <c r="B21" i="33"/>
  <c r="B20" i="33"/>
  <c r="S1009" i="1"/>
  <c r="S1008" i="1"/>
  <c r="S1007" i="1"/>
  <c r="S1005" i="1"/>
  <c r="S1004" i="1"/>
  <c r="S1003" i="1"/>
  <c r="S1000" i="1"/>
  <c r="S999" i="1"/>
  <c r="S997" i="1"/>
  <c r="S996" i="1"/>
  <c r="S995" i="1"/>
  <c r="S993" i="1"/>
  <c r="S992" i="1"/>
  <c r="S991" i="1"/>
  <c r="S989" i="1"/>
  <c r="S988" i="1"/>
  <c r="S987" i="1"/>
  <c r="S985" i="1"/>
  <c r="S984" i="1"/>
  <c r="S983" i="1"/>
  <c r="S981" i="1"/>
  <c r="S980" i="1"/>
  <c r="S979" i="1"/>
  <c r="S977" i="1"/>
  <c r="S976" i="1"/>
  <c r="S975" i="1"/>
  <c r="S973" i="1"/>
  <c r="S972" i="1"/>
  <c r="S971" i="1"/>
  <c r="S969" i="1"/>
  <c r="S968" i="1"/>
  <c r="S967" i="1"/>
  <c r="S965" i="1"/>
  <c r="S964" i="1"/>
  <c r="S963" i="1"/>
  <c r="S961" i="1"/>
  <c r="S960" i="1"/>
  <c r="S958" i="1"/>
  <c r="S956" i="1"/>
  <c r="S955" i="1"/>
  <c r="S953" i="1"/>
  <c r="S952" i="1"/>
  <c r="S951" i="1"/>
  <c r="S949" i="1"/>
  <c r="S948" i="1"/>
  <c r="S947" i="1"/>
  <c r="S945" i="1"/>
  <c r="S944" i="1"/>
  <c r="S943" i="1"/>
  <c r="S941" i="1"/>
  <c r="S940" i="1"/>
  <c r="S939" i="1"/>
  <c r="S937" i="1"/>
  <c r="S936" i="1"/>
  <c r="S935" i="1"/>
  <c r="S933" i="1"/>
  <c r="S932" i="1"/>
  <c r="S931" i="1"/>
  <c r="S929" i="1"/>
  <c r="S928" i="1"/>
  <c r="S927" i="1"/>
  <c r="S925" i="1"/>
  <c r="S924" i="1"/>
  <c r="S923" i="1"/>
  <c r="S921" i="1"/>
  <c r="S920" i="1"/>
  <c r="S919" i="1"/>
  <c r="S917" i="1"/>
  <c r="S916" i="1"/>
  <c r="S915" i="1"/>
  <c r="S913" i="1"/>
  <c r="S912" i="1"/>
  <c r="S911" i="1"/>
  <c r="S909" i="1"/>
  <c r="S908" i="1"/>
  <c r="S907" i="1"/>
  <c r="S905" i="1"/>
  <c r="S904" i="1"/>
  <c r="S903" i="1"/>
  <c r="S901" i="1"/>
  <c r="S900" i="1"/>
  <c r="S899" i="1"/>
  <c r="S897" i="1"/>
  <c r="S896" i="1"/>
  <c r="S893" i="1"/>
  <c r="S892" i="1"/>
  <c r="S891" i="1"/>
  <c r="S889" i="1"/>
  <c r="S888" i="1"/>
  <c r="S887" i="1"/>
  <c r="S885" i="1"/>
  <c r="S884" i="1"/>
  <c r="S883" i="1"/>
  <c r="S881" i="1"/>
  <c r="S880" i="1"/>
  <c r="S879" i="1"/>
  <c r="S877" i="1"/>
  <c r="S876" i="1"/>
  <c r="S875" i="1"/>
  <c r="S873" i="1"/>
  <c r="S872" i="1"/>
  <c r="S871" i="1"/>
  <c r="S869" i="1"/>
  <c r="S868" i="1"/>
  <c r="S867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8" i="1"/>
  <c r="S847" i="1"/>
  <c r="S845" i="1"/>
  <c r="S844" i="1"/>
  <c r="S843" i="1"/>
  <c r="S841" i="1"/>
  <c r="S840" i="1"/>
  <c r="S839" i="1"/>
  <c r="S837" i="1"/>
  <c r="S836" i="1"/>
  <c r="S835" i="1"/>
  <c r="S833" i="1"/>
  <c r="S832" i="1"/>
  <c r="S831" i="1"/>
  <c r="S829" i="1"/>
  <c r="S828" i="1"/>
  <c r="S825" i="1"/>
  <c r="S824" i="1"/>
  <c r="S823" i="1"/>
  <c r="S821" i="1"/>
  <c r="S820" i="1"/>
  <c r="S819" i="1"/>
  <c r="S817" i="1"/>
  <c r="S816" i="1"/>
  <c r="S815" i="1"/>
  <c r="S813" i="1"/>
  <c r="S812" i="1"/>
  <c r="S811" i="1"/>
  <c r="S809" i="1"/>
  <c r="S808" i="1"/>
  <c r="S807" i="1"/>
  <c r="S805" i="1"/>
  <c r="S804" i="1"/>
  <c r="S803" i="1"/>
  <c r="S801" i="1"/>
  <c r="S800" i="1"/>
  <c r="S799" i="1"/>
  <c r="S797" i="1"/>
  <c r="S796" i="1"/>
  <c r="S795" i="1"/>
  <c r="S793" i="1"/>
  <c r="S792" i="1"/>
  <c r="S791" i="1"/>
  <c r="S789" i="1"/>
  <c r="S787" i="1"/>
  <c r="S785" i="1"/>
  <c r="S784" i="1"/>
  <c r="S783" i="1"/>
  <c r="S781" i="1"/>
  <c r="S780" i="1"/>
  <c r="S779" i="1"/>
  <c r="S777" i="1"/>
  <c r="S776" i="1"/>
  <c r="S775" i="1"/>
  <c r="S773" i="1"/>
  <c r="S772" i="1"/>
  <c r="S771" i="1"/>
  <c r="S769" i="1"/>
  <c r="S768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461" i="1"/>
  <c r="U461" i="1" s="1"/>
  <c r="S460" i="1"/>
  <c r="U460" i="1" s="1"/>
  <c r="S465" i="1"/>
  <c r="U465" i="1" s="1"/>
  <c r="S540" i="1"/>
  <c r="U540" i="1" s="1"/>
  <c r="S476" i="1"/>
  <c r="U476" i="1" s="1"/>
  <c r="S544" i="1"/>
  <c r="U544" i="1" s="1"/>
  <c r="S490" i="1"/>
  <c r="U490" i="1" s="1"/>
  <c r="S522" i="1"/>
  <c r="U522" i="1" s="1"/>
  <c r="S508" i="1"/>
  <c r="U508" i="1" s="1"/>
  <c r="S462" i="1"/>
  <c r="U462" i="1" s="1"/>
  <c r="S466" i="1"/>
  <c r="U466" i="1" s="1"/>
  <c r="S533" i="1"/>
  <c r="U533" i="1" s="1"/>
  <c r="S506" i="1"/>
  <c r="U506" i="1" s="1"/>
  <c r="S536" i="1"/>
  <c r="U536" i="1" s="1"/>
  <c r="S485" i="1"/>
  <c r="U485" i="1" s="1"/>
  <c r="S525" i="1"/>
  <c r="U525" i="1" s="1"/>
  <c r="S474" i="1"/>
  <c r="U474" i="1" s="1"/>
  <c r="S511" i="1"/>
  <c r="U511" i="1" s="1"/>
  <c r="S504" i="1"/>
  <c r="U504" i="1" s="1"/>
  <c r="S543" i="1"/>
  <c r="U543" i="1" s="1"/>
  <c r="S494" i="1"/>
  <c r="U494" i="1" s="1"/>
  <c r="S469" i="1"/>
  <c r="U469" i="1" s="1"/>
  <c r="S502" i="1"/>
  <c r="U502" i="1" s="1"/>
  <c r="S528" i="1"/>
  <c r="U528" i="1" s="1"/>
  <c r="S510" i="1"/>
  <c r="U510" i="1" s="1"/>
  <c r="S472" i="1"/>
  <c r="U472" i="1" s="1"/>
  <c r="S500" i="1"/>
  <c r="U500" i="1" s="1"/>
  <c r="S538" i="1"/>
  <c r="U538" i="1" s="1"/>
  <c r="S512" i="1"/>
  <c r="U512" i="1" s="1"/>
  <c r="S477" i="1"/>
  <c r="U477" i="1" s="1"/>
  <c r="S467" i="1"/>
  <c r="U467" i="1" s="1"/>
  <c r="S524" i="1"/>
  <c r="U524" i="1" s="1"/>
  <c r="S519" i="1"/>
  <c r="U519" i="1" s="1"/>
  <c r="S513" i="1"/>
  <c r="U513" i="1" s="1"/>
  <c r="S471" i="1"/>
  <c r="U471" i="1" s="1"/>
  <c r="S493" i="1"/>
  <c r="U493" i="1" s="1"/>
  <c r="S518" i="1"/>
  <c r="U518" i="1" s="1"/>
  <c r="S514" i="1"/>
  <c r="U514" i="1" s="1"/>
  <c r="S541" i="1"/>
  <c r="U541" i="1" s="1"/>
  <c r="S464" i="1"/>
  <c r="U464" i="1" s="1"/>
  <c r="S501" i="1"/>
  <c r="U501" i="1" s="1"/>
  <c r="S549" i="1"/>
  <c r="U549" i="1" s="1"/>
  <c r="S532" i="1"/>
  <c r="U532" i="1" s="1"/>
  <c r="S473" i="1"/>
  <c r="U473" i="1" s="1"/>
  <c r="S483" i="1"/>
  <c r="U483" i="1" s="1"/>
  <c r="S516" i="1"/>
  <c r="U516" i="1" s="1"/>
  <c r="S507" i="1"/>
  <c r="U507" i="1" s="1"/>
  <c r="S488" i="1"/>
  <c r="U488" i="1" s="1"/>
  <c r="S491" i="1"/>
  <c r="U491" i="1" s="1"/>
  <c r="S535" i="1"/>
  <c r="U535" i="1" s="1"/>
  <c r="B37" i="33"/>
  <c r="B30" i="33"/>
  <c r="B31" i="33"/>
  <c r="B32" i="33"/>
  <c r="B33" i="33"/>
  <c r="B34" i="33"/>
  <c r="B35" i="33"/>
  <c r="B36" i="33"/>
  <c r="B29" i="33"/>
  <c r="B12" i="33"/>
  <c r="B13" i="33"/>
  <c r="B14" i="33"/>
  <c r="B15" i="33"/>
  <c r="B16" i="33"/>
  <c r="B17" i="33"/>
  <c r="B18" i="33"/>
  <c r="B19" i="33"/>
  <c r="B11" i="33"/>
  <c r="B3" i="33"/>
  <c r="B4" i="33"/>
  <c r="B5" i="33"/>
  <c r="B6" i="33"/>
  <c r="B7" i="33"/>
  <c r="B8" i="33"/>
  <c r="B9" i="33"/>
  <c r="B10" i="33"/>
  <c r="B2" i="33"/>
  <c r="S515" i="1" l="1"/>
  <c r="U515" i="1" s="1"/>
  <c r="S548" i="1"/>
  <c r="U548" i="1" s="1"/>
  <c r="S550" i="1"/>
  <c r="U550" i="1" s="1"/>
  <c r="S463" i="1"/>
  <c r="U463" i="1" s="1"/>
  <c r="S521" i="1"/>
  <c r="U521" i="1" s="1"/>
  <c r="S470" i="1"/>
  <c r="U470" i="1" s="1"/>
  <c r="S526" i="1"/>
  <c r="U526" i="1" s="1"/>
  <c r="S545" i="1"/>
  <c r="U545" i="1" s="1"/>
  <c r="S499" i="1"/>
  <c r="U499" i="1" s="1"/>
  <c r="S457" i="1"/>
  <c r="U457" i="1" s="1"/>
  <c r="S505" i="1"/>
  <c r="U505" i="1" s="1"/>
  <c r="S537" i="1"/>
  <c r="U537" i="1" s="1"/>
  <c r="S517" i="1"/>
  <c r="U517" i="1" s="1"/>
  <c r="L492" i="1"/>
  <c r="M492" i="1"/>
  <c r="N492" i="1"/>
  <c r="O492" i="1"/>
  <c r="P492" i="1"/>
  <c r="Q492" i="1"/>
  <c r="R492" i="1"/>
  <c r="T492" i="1"/>
  <c r="L503" i="1"/>
  <c r="M503" i="1"/>
  <c r="N503" i="1"/>
  <c r="O503" i="1"/>
  <c r="P503" i="1"/>
  <c r="Q503" i="1"/>
  <c r="R503" i="1"/>
  <c r="T503" i="1"/>
  <c r="S492" i="1"/>
  <c r="U492" i="1" s="1"/>
  <c r="S503" i="1"/>
  <c r="U503" i="1" s="1"/>
  <c r="S478" i="1"/>
  <c r="L498" i="1"/>
  <c r="M498" i="1"/>
  <c r="N498" i="1"/>
  <c r="O498" i="1"/>
  <c r="P498" i="1"/>
  <c r="Q498" i="1"/>
  <c r="R498" i="1"/>
  <c r="T498" i="1"/>
  <c r="L481" i="1"/>
  <c r="M481" i="1"/>
  <c r="N481" i="1"/>
  <c r="O481" i="1"/>
  <c r="P481" i="1"/>
  <c r="Q481" i="1"/>
  <c r="R481" i="1"/>
  <c r="T481" i="1"/>
  <c r="L478" i="1"/>
  <c r="M478" i="1"/>
  <c r="N478" i="1"/>
  <c r="O478" i="1"/>
  <c r="P478" i="1"/>
  <c r="Q478" i="1"/>
  <c r="R478" i="1"/>
  <c r="T478" i="1"/>
  <c r="U478" i="1"/>
  <c r="L531" i="1"/>
  <c r="M531" i="1"/>
  <c r="N531" i="1"/>
  <c r="O531" i="1"/>
  <c r="P531" i="1"/>
  <c r="Q531" i="1"/>
  <c r="R531" i="1"/>
  <c r="S531" i="1"/>
  <c r="T531" i="1"/>
  <c r="U531" i="1"/>
  <c r="L547" i="1"/>
  <c r="M547" i="1"/>
  <c r="N547" i="1"/>
  <c r="O547" i="1"/>
  <c r="P547" i="1"/>
  <c r="Q547" i="1"/>
  <c r="R547" i="1"/>
  <c r="T547" i="1"/>
  <c r="L509" i="1"/>
  <c r="M509" i="1"/>
  <c r="N509" i="1"/>
  <c r="O509" i="1"/>
  <c r="P509" i="1"/>
  <c r="Q509" i="1"/>
  <c r="T509" i="1"/>
  <c r="L458" i="1"/>
  <c r="M458" i="1"/>
  <c r="N458" i="1"/>
  <c r="O458" i="1"/>
  <c r="P458" i="1"/>
  <c r="Q458" i="1"/>
  <c r="R458" i="1"/>
  <c r="T458" i="1"/>
  <c r="L546" i="1"/>
  <c r="M546" i="1"/>
  <c r="N546" i="1"/>
  <c r="O546" i="1"/>
  <c r="P546" i="1"/>
  <c r="Q546" i="1"/>
  <c r="R546" i="1"/>
  <c r="T546" i="1"/>
  <c r="L489" i="1"/>
  <c r="M489" i="1"/>
  <c r="N489" i="1"/>
  <c r="O489" i="1"/>
  <c r="P489" i="1"/>
  <c r="Q489" i="1"/>
  <c r="R489" i="1"/>
  <c r="T489" i="1"/>
  <c r="L475" i="1"/>
  <c r="M475" i="1"/>
  <c r="N475" i="1"/>
  <c r="O475" i="1"/>
  <c r="P475" i="1"/>
  <c r="Q475" i="1"/>
  <c r="R475" i="1"/>
  <c r="T475" i="1"/>
  <c r="L495" i="1"/>
  <c r="M495" i="1"/>
  <c r="N495" i="1"/>
  <c r="O495" i="1"/>
  <c r="P495" i="1"/>
  <c r="Q495" i="1"/>
  <c r="R495" i="1"/>
  <c r="T495" i="1"/>
  <c r="J1" i="2"/>
  <c r="I1" i="2"/>
  <c r="G1" i="2"/>
  <c r="F1" i="2"/>
  <c r="E1" i="2"/>
  <c r="D1" i="2"/>
  <c r="C1" i="2"/>
  <c r="B1" i="2"/>
  <c r="S20" i="41"/>
  <c r="T20" i="41"/>
  <c r="U20" i="41"/>
  <c r="R20" i="41"/>
  <c r="W20" i="41" l="1"/>
  <c r="W2" i="29"/>
  <c r="V196" i="31"/>
  <c r="V11" i="30"/>
  <c r="U290" i="31"/>
  <c r="U289" i="31"/>
  <c r="U288" i="31"/>
  <c r="U287" i="31"/>
  <c r="U286" i="31"/>
  <c r="U285" i="31"/>
  <c r="U284" i="31"/>
  <c r="U283" i="31"/>
  <c r="U282" i="31"/>
  <c r="U281" i="31"/>
  <c r="U280" i="31"/>
  <c r="U279" i="31"/>
  <c r="U278" i="31"/>
  <c r="U277" i="31"/>
  <c r="U276" i="31"/>
  <c r="U275" i="31"/>
  <c r="U274" i="31"/>
  <c r="U273" i="31"/>
  <c r="U272" i="31"/>
  <c r="U271" i="31"/>
  <c r="U270" i="31"/>
  <c r="U269" i="31"/>
  <c r="U268" i="31"/>
  <c r="U267" i="31"/>
  <c r="U266" i="31"/>
  <c r="U265" i="31"/>
  <c r="U264" i="31"/>
  <c r="U263" i="31"/>
  <c r="U262" i="31"/>
  <c r="U261" i="31"/>
  <c r="U260" i="31"/>
  <c r="U259" i="31"/>
  <c r="U258" i="31"/>
  <c r="U257" i="31"/>
  <c r="U256" i="31"/>
  <c r="U255" i="31"/>
  <c r="U254" i="31"/>
  <c r="U253" i="31"/>
  <c r="U252" i="31"/>
  <c r="U251" i="31"/>
  <c r="U250" i="31"/>
  <c r="U249" i="31"/>
  <c r="U248" i="31"/>
  <c r="U247" i="31"/>
  <c r="U246" i="31"/>
  <c r="U245" i="31"/>
  <c r="U244" i="31"/>
  <c r="U243" i="31"/>
  <c r="U242" i="31"/>
  <c r="U241" i="31"/>
  <c r="U240" i="31"/>
  <c r="U239" i="31"/>
  <c r="U238" i="31"/>
  <c r="U237" i="31"/>
  <c r="U236" i="31"/>
  <c r="U235" i="31"/>
  <c r="U234" i="31"/>
  <c r="U233" i="31"/>
  <c r="U232" i="31"/>
  <c r="U231" i="31"/>
  <c r="U230" i="31"/>
  <c r="U229" i="31"/>
  <c r="U228" i="31"/>
  <c r="U227" i="31"/>
  <c r="U226" i="31"/>
  <c r="U225" i="31"/>
  <c r="U224" i="31"/>
  <c r="U223" i="31"/>
  <c r="U222" i="31"/>
  <c r="U221" i="31"/>
  <c r="U220" i="31"/>
  <c r="U219" i="31"/>
  <c r="U209" i="31"/>
  <c r="U184" i="31"/>
  <c r="U162" i="30"/>
  <c r="U208" i="31"/>
  <c r="U180" i="30"/>
  <c r="U211" i="31"/>
  <c r="U182" i="30"/>
  <c r="U99" i="31"/>
  <c r="U173" i="31"/>
  <c r="U4" i="31"/>
  <c r="U42" i="31"/>
  <c r="U70" i="31"/>
  <c r="U109" i="31"/>
  <c r="U158" i="31"/>
  <c r="U136" i="31"/>
  <c r="U47" i="31"/>
  <c r="U157" i="31"/>
  <c r="U201" i="31"/>
  <c r="U154" i="31"/>
  <c r="U115" i="31"/>
  <c r="U51" i="31"/>
  <c r="U198" i="31"/>
  <c r="U90" i="30"/>
  <c r="U72" i="31"/>
  <c r="U176" i="30"/>
  <c r="U77" i="31"/>
  <c r="U45" i="30"/>
  <c r="U80" i="31"/>
  <c r="U83" i="30"/>
  <c r="U8" i="31"/>
  <c r="U13" i="31"/>
  <c r="U2" i="31"/>
  <c r="U144" i="31"/>
  <c r="U202" i="31"/>
  <c r="U153" i="30"/>
  <c r="U104" i="31"/>
  <c r="U170" i="30"/>
  <c r="U187" i="31"/>
  <c r="U161" i="30"/>
  <c r="U206" i="31"/>
  <c r="U158" i="30"/>
  <c r="U26" i="31"/>
  <c r="U169" i="30"/>
  <c r="U147" i="31"/>
  <c r="U108" i="30"/>
  <c r="U117" i="31"/>
  <c r="U173" i="30"/>
  <c r="U191" i="31"/>
  <c r="U74" i="30"/>
  <c r="U162" i="31"/>
  <c r="U179" i="30"/>
  <c r="U46" i="31"/>
  <c r="U131" i="30"/>
  <c r="U186" i="31"/>
  <c r="U154" i="30"/>
  <c r="U103" i="31"/>
  <c r="U147" i="30"/>
  <c r="U218" i="31"/>
  <c r="U131" i="31"/>
  <c r="U97" i="31"/>
  <c r="U28" i="31"/>
  <c r="U168" i="31"/>
  <c r="U163" i="30"/>
  <c r="U132" i="31"/>
  <c r="U109" i="30"/>
  <c r="U141" i="31"/>
  <c r="U91" i="30"/>
  <c r="U61" i="31"/>
  <c r="U149" i="30"/>
  <c r="U25" i="31"/>
  <c r="U57" i="31"/>
  <c r="U170" i="31"/>
  <c r="U65" i="31"/>
  <c r="U120" i="31"/>
  <c r="U68" i="31"/>
  <c r="U155" i="31"/>
  <c r="U119" i="31"/>
  <c r="U137" i="30"/>
  <c r="U127" i="31"/>
  <c r="U77" i="30"/>
  <c r="U112" i="31"/>
  <c r="U68" i="30"/>
  <c r="U148" i="31"/>
  <c r="U120" i="30"/>
  <c r="U176" i="31"/>
  <c r="U214" i="31"/>
  <c r="U10" i="31"/>
  <c r="U215" i="31"/>
  <c r="U184" i="30"/>
  <c r="U213" i="31"/>
  <c r="U183" i="30"/>
  <c r="U174" i="31"/>
  <c r="U168" i="30"/>
  <c r="U161" i="31"/>
  <c r="U164" i="30"/>
  <c r="U172" i="30"/>
  <c r="U210" i="31"/>
  <c r="U181" i="30"/>
  <c r="U19" i="31"/>
  <c r="U98" i="30"/>
  <c r="U3" i="31"/>
  <c r="U75" i="30"/>
  <c r="U71" i="31"/>
  <c r="U177" i="30"/>
  <c r="U40" i="31"/>
  <c r="U104" i="30"/>
  <c r="U199" i="31"/>
  <c r="U101" i="30"/>
  <c r="U27" i="31"/>
  <c r="U138" i="30"/>
  <c r="U134" i="31"/>
  <c r="U193" i="31"/>
  <c r="U83" i="31"/>
  <c r="U149" i="31"/>
  <c r="U152" i="30"/>
  <c r="U159" i="31"/>
  <c r="U160" i="30"/>
  <c r="U18" i="31"/>
  <c r="U76" i="30"/>
  <c r="U54" i="31"/>
  <c r="U148" i="30"/>
  <c r="U101" i="31"/>
  <c r="U167" i="30"/>
  <c r="U217" i="31"/>
  <c r="U130" i="31"/>
  <c r="U69" i="30"/>
  <c r="U139" i="30"/>
  <c r="U102" i="31"/>
  <c r="U135" i="31"/>
  <c r="U127" i="30"/>
  <c r="U89" i="31"/>
  <c r="U140" i="30"/>
  <c r="U75" i="31"/>
  <c r="U44" i="30"/>
  <c r="U189" i="31"/>
  <c r="U171" i="30"/>
  <c r="U143" i="31"/>
  <c r="U145" i="30"/>
  <c r="U11" i="31"/>
  <c r="U143" i="30"/>
  <c r="U165" i="30"/>
  <c r="U96" i="30"/>
  <c r="U137" i="31"/>
  <c r="U160" i="31"/>
  <c r="U174" i="30"/>
  <c r="U66" i="31"/>
  <c r="U166" i="30"/>
  <c r="U118" i="31"/>
  <c r="U81" i="30"/>
  <c r="U164" i="31"/>
  <c r="U107" i="30"/>
  <c r="U175" i="30"/>
  <c r="U116" i="31"/>
  <c r="U44" i="31"/>
  <c r="U115" i="30"/>
  <c r="U178" i="31"/>
  <c r="U112" i="30"/>
  <c r="U121" i="30"/>
  <c r="U123" i="31"/>
  <c r="U4" i="30"/>
  <c r="U73" i="31"/>
  <c r="U2" i="30"/>
  <c r="U31" i="31"/>
  <c r="U5" i="30"/>
  <c r="U3" i="30"/>
  <c r="U16" i="31"/>
  <c r="U85" i="31"/>
  <c r="U60" i="30"/>
  <c r="U86" i="31"/>
  <c r="U144" i="30"/>
  <c r="U29" i="31"/>
  <c r="U159" i="30"/>
  <c r="U110" i="31"/>
  <c r="U17" i="30"/>
  <c r="U92" i="31"/>
  <c r="U151" i="30"/>
  <c r="U195" i="31"/>
  <c r="U157" i="30"/>
  <c r="U52" i="31"/>
  <c r="U82" i="30"/>
  <c r="U96" i="31"/>
  <c r="U37" i="30"/>
  <c r="U95" i="31"/>
  <c r="U129" i="30"/>
  <c r="U45" i="31"/>
  <c r="U116" i="30"/>
  <c r="U150" i="31"/>
  <c r="U38" i="30"/>
  <c r="U146" i="31"/>
  <c r="U32" i="30"/>
  <c r="U153" i="31"/>
  <c r="U151" i="31"/>
  <c r="U88" i="30"/>
  <c r="U200" i="31"/>
  <c r="U30" i="30"/>
  <c r="U59" i="31"/>
  <c r="U58" i="30"/>
  <c r="U194" i="31"/>
  <c r="U99" i="30"/>
  <c r="U205" i="31"/>
  <c r="U119" i="30"/>
  <c r="U93" i="31"/>
  <c r="U54" i="30"/>
  <c r="U87" i="31"/>
  <c r="U20" i="30"/>
  <c r="U212" i="31"/>
  <c r="U178" i="30"/>
  <c r="U142" i="31"/>
  <c r="U84" i="30"/>
  <c r="U165" i="31"/>
  <c r="U41" i="30"/>
  <c r="U98" i="31"/>
  <c r="U71" i="30"/>
  <c r="U114" i="31"/>
  <c r="U51" i="30"/>
  <c r="U150" i="30"/>
  <c r="U97" i="30"/>
  <c r="U48" i="31"/>
  <c r="U62" i="30"/>
  <c r="U43" i="31"/>
  <c r="U86" i="30"/>
  <c r="U190" i="31"/>
  <c r="U134" i="30"/>
  <c r="U207" i="31"/>
  <c r="U122" i="30"/>
  <c r="U49" i="30"/>
  <c r="U172" i="31"/>
  <c r="U85" i="30"/>
  <c r="U21" i="31"/>
  <c r="U58" i="31"/>
  <c r="U92" i="30"/>
  <c r="U129" i="31"/>
  <c r="U33" i="30"/>
  <c r="U67" i="31"/>
  <c r="U105" i="30"/>
  <c r="U140" i="31"/>
  <c r="U67" i="30"/>
  <c r="U37" i="31"/>
  <c r="U55" i="30"/>
  <c r="U81" i="31"/>
  <c r="U24" i="30"/>
  <c r="U33" i="31"/>
  <c r="U9" i="30"/>
  <c r="U34" i="31"/>
  <c r="U23" i="30"/>
  <c r="U145" i="31"/>
  <c r="U87" i="30"/>
  <c r="U63" i="31"/>
  <c r="U123" i="30"/>
  <c r="U6" i="31"/>
  <c r="U22" i="30"/>
  <c r="U163" i="31"/>
  <c r="U46" i="30"/>
  <c r="U39" i="31"/>
  <c r="U47" i="30"/>
  <c r="U138" i="31"/>
  <c r="U56" i="30"/>
  <c r="U76" i="31"/>
  <c r="U14" i="30"/>
  <c r="U107" i="31"/>
  <c r="U142" i="30"/>
  <c r="U111" i="31"/>
  <c r="U43" i="30"/>
  <c r="U181" i="31"/>
  <c r="U28" i="30"/>
  <c r="U180" i="31"/>
  <c r="U25" i="30"/>
  <c r="U9" i="31"/>
  <c r="U102" i="30"/>
  <c r="U17" i="31"/>
  <c r="U15" i="30"/>
  <c r="U12" i="31"/>
  <c r="U70" i="30"/>
  <c r="U41" i="31"/>
  <c r="U26" i="30"/>
  <c r="U62" i="31"/>
  <c r="U128" i="30"/>
  <c r="U177" i="31"/>
  <c r="U63" i="30"/>
  <c r="U188" i="31"/>
  <c r="U94" i="30"/>
  <c r="U171" i="31"/>
  <c r="U39" i="30"/>
  <c r="U121" i="31"/>
  <c r="U113" i="30"/>
  <c r="U185" i="31"/>
  <c r="U130" i="30"/>
  <c r="U49" i="31"/>
  <c r="U78" i="30"/>
  <c r="U100" i="31"/>
  <c r="U42" i="30"/>
  <c r="U122" i="31"/>
  <c r="U124" i="30"/>
  <c r="U56" i="31"/>
  <c r="U126" i="30"/>
  <c r="U94" i="31"/>
  <c r="U73" i="30"/>
  <c r="U35" i="31"/>
  <c r="U18" i="30"/>
  <c r="U14" i="31"/>
  <c r="U125" i="30"/>
  <c r="U50" i="31"/>
  <c r="U118" i="30"/>
  <c r="U110" i="30"/>
  <c r="U203" i="31"/>
  <c r="U57" i="30"/>
  <c r="U152" i="31"/>
  <c r="U114" i="30"/>
  <c r="U166" i="31"/>
  <c r="U95" i="30"/>
  <c r="U169" i="31"/>
  <c r="U36" i="30"/>
  <c r="U113" i="31"/>
  <c r="U12" i="30"/>
  <c r="U20" i="31"/>
  <c r="U52" i="30"/>
  <c r="U82" i="31"/>
  <c r="U59" i="30"/>
  <c r="U106" i="31"/>
  <c r="U132" i="30"/>
  <c r="U128" i="31"/>
  <c r="U13" i="30"/>
  <c r="U91" i="31"/>
  <c r="U106" i="30"/>
  <c r="U90" i="31"/>
  <c r="U61" i="30"/>
  <c r="U55" i="31"/>
  <c r="U79" i="30"/>
  <c r="U197" i="31"/>
  <c r="U10" i="30"/>
  <c r="U182" i="31"/>
  <c r="U117" i="30"/>
  <c r="U30" i="31"/>
  <c r="U93" i="30"/>
  <c r="U124" i="31"/>
  <c r="U7" i="30"/>
  <c r="U32" i="31"/>
  <c r="U19" i="30"/>
  <c r="U5" i="31"/>
  <c r="U65" i="30"/>
  <c r="U133" i="31"/>
  <c r="U72" i="30"/>
  <c r="U179" i="31"/>
  <c r="U21" i="30"/>
  <c r="U7" i="31"/>
  <c r="U48" i="30"/>
  <c r="U175" i="31"/>
  <c r="U60" i="31"/>
  <c r="U141" i="30"/>
  <c r="U108" i="31"/>
  <c r="U133" i="30"/>
  <c r="U79" i="31"/>
  <c r="U34" i="30"/>
  <c r="U15" i="31"/>
  <c r="U156" i="30"/>
  <c r="U167" i="31"/>
  <c r="U89" i="30"/>
  <c r="U53" i="31"/>
  <c r="U64" i="30"/>
  <c r="U78" i="31"/>
  <c r="U16" i="30"/>
  <c r="U156" i="31"/>
  <c r="U146" i="30"/>
  <c r="U84" i="31"/>
  <c r="U35" i="30"/>
  <c r="U125" i="31"/>
  <c r="U8" i="30"/>
  <c r="U74" i="31"/>
  <c r="U6" i="30"/>
  <c r="U23" i="31"/>
  <c r="U80" i="30"/>
  <c r="U126" i="31"/>
  <c r="U40" i="30"/>
  <c r="U192" i="31"/>
  <c r="U50" i="30"/>
  <c r="U38" i="31"/>
  <c r="U29" i="30"/>
  <c r="U216" i="31"/>
  <c r="U36" i="31"/>
  <c r="U27" i="30"/>
  <c r="U64" i="31"/>
  <c r="U111" i="30"/>
  <c r="U22" i="31"/>
  <c r="U53" i="30"/>
  <c r="U24" i="31"/>
  <c r="U136" i="30"/>
  <c r="U105" i="31"/>
  <c r="U155" i="30"/>
  <c r="U69" i="31"/>
  <c r="U135" i="30"/>
  <c r="U204" i="31"/>
  <c r="U100" i="30"/>
  <c r="U139" i="31"/>
  <c r="U66" i="30"/>
  <c r="U183" i="31"/>
  <c r="U103" i="30"/>
  <c r="U88" i="31"/>
  <c r="U31" i="30"/>
  <c r="U196" i="31"/>
  <c r="U11" i="30"/>
  <c r="T290" i="31"/>
  <c r="T289" i="31"/>
  <c r="T288" i="31"/>
  <c r="T287" i="31"/>
  <c r="T286" i="31"/>
  <c r="T285" i="31"/>
  <c r="T284" i="31"/>
  <c r="T283" i="31"/>
  <c r="T282" i="31"/>
  <c r="T281" i="31"/>
  <c r="T280" i="31"/>
  <c r="T279" i="31"/>
  <c r="T278" i="31"/>
  <c r="T277" i="31"/>
  <c r="T276" i="31"/>
  <c r="T275" i="31"/>
  <c r="T274" i="31"/>
  <c r="T273" i="31"/>
  <c r="T272" i="31"/>
  <c r="T271" i="31"/>
  <c r="T270" i="31"/>
  <c r="T269" i="31"/>
  <c r="T268" i="31"/>
  <c r="T267" i="31"/>
  <c r="T266" i="31"/>
  <c r="T265" i="31"/>
  <c r="T264" i="31"/>
  <c r="T263" i="31"/>
  <c r="T262" i="31"/>
  <c r="T261" i="31"/>
  <c r="T260" i="31"/>
  <c r="T259" i="31"/>
  <c r="T258" i="31"/>
  <c r="T257" i="31"/>
  <c r="T256" i="31"/>
  <c r="T255" i="31"/>
  <c r="T254" i="31"/>
  <c r="T253" i="31"/>
  <c r="T252" i="31"/>
  <c r="T251" i="31"/>
  <c r="T250" i="31"/>
  <c r="T249" i="31"/>
  <c r="T248" i="31"/>
  <c r="T247" i="31"/>
  <c r="T246" i="31"/>
  <c r="T245" i="31"/>
  <c r="T244" i="31"/>
  <c r="T243" i="31"/>
  <c r="T242" i="31"/>
  <c r="T241" i="31"/>
  <c r="T240" i="31"/>
  <c r="T239" i="31"/>
  <c r="T238" i="31"/>
  <c r="T237" i="31"/>
  <c r="T236" i="31"/>
  <c r="T235" i="31"/>
  <c r="T234" i="31"/>
  <c r="T233" i="31"/>
  <c r="T232" i="31"/>
  <c r="T231" i="31"/>
  <c r="T230" i="31"/>
  <c r="T229" i="31"/>
  <c r="T228" i="31"/>
  <c r="T227" i="31"/>
  <c r="T226" i="31"/>
  <c r="T225" i="31"/>
  <c r="T224" i="31"/>
  <c r="T223" i="31"/>
  <c r="T222" i="31"/>
  <c r="T221" i="31"/>
  <c r="T220" i="31"/>
  <c r="T219" i="31"/>
  <c r="T209" i="31"/>
  <c r="T184" i="31"/>
  <c r="T162" i="30"/>
  <c r="T180" i="30"/>
  <c r="T208" i="31"/>
  <c r="T211" i="31"/>
  <c r="T182" i="30"/>
  <c r="T99" i="31"/>
  <c r="T173" i="31"/>
  <c r="T4" i="31"/>
  <c r="T42" i="31"/>
  <c r="T70" i="31"/>
  <c r="T109" i="31"/>
  <c r="T158" i="31"/>
  <c r="T136" i="31"/>
  <c r="T47" i="31"/>
  <c r="T157" i="31"/>
  <c r="T201" i="31"/>
  <c r="T154" i="31"/>
  <c r="T115" i="31"/>
  <c r="T51" i="31"/>
  <c r="T90" i="30"/>
  <c r="T198" i="31"/>
  <c r="T72" i="31"/>
  <c r="T176" i="30"/>
  <c r="T45" i="30"/>
  <c r="T77" i="31"/>
  <c r="T80" i="31"/>
  <c r="T83" i="30"/>
  <c r="T8" i="31"/>
  <c r="T13" i="31"/>
  <c r="T2" i="31"/>
  <c r="T144" i="31"/>
  <c r="T153" i="30"/>
  <c r="T202" i="31"/>
  <c r="T104" i="31"/>
  <c r="T170" i="30"/>
  <c r="T161" i="30"/>
  <c r="T187" i="31"/>
  <c r="T206" i="31"/>
  <c r="T158" i="30"/>
  <c r="T26" i="31"/>
  <c r="T169" i="30"/>
  <c r="T147" i="31"/>
  <c r="T108" i="30"/>
  <c r="T173" i="30"/>
  <c r="T117" i="31"/>
  <c r="T191" i="31"/>
  <c r="T74" i="30"/>
  <c r="T179" i="30"/>
  <c r="T162" i="31"/>
  <c r="T46" i="31"/>
  <c r="T131" i="30"/>
  <c r="T154" i="30"/>
  <c r="T186" i="31"/>
  <c r="T103" i="31"/>
  <c r="T147" i="30"/>
  <c r="T218" i="31"/>
  <c r="T131" i="31"/>
  <c r="T97" i="31"/>
  <c r="T28" i="31"/>
  <c r="T163" i="30"/>
  <c r="T168" i="31"/>
  <c r="T132" i="31"/>
  <c r="T109" i="30"/>
  <c r="T91" i="30"/>
  <c r="T141" i="31"/>
  <c r="T61" i="31"/>
  <c r="T149" i="30"/>
  <c r="T25" i="31"/>
  <c r="T57" i="31"/>
  <c r="T170" i="31"/>
  <c r="T65" i="31"/>
  <c r="T120" i="31"/>
  <c r="T68" i="31"/>
  <c r="T155" i="31"/>
  <c r="T119" i="31"/>
  <c r="T137" i="30"/>
  <c r="T127" i="31"/>
  <c r="T77" i="30"/>
  <c r="T68" i="30"/>
  <c r="T112" i="31"/>
  <c r="T148" i="31"/>
  <c r="T120" i="30"/>
  <c r="T176" i="31"/>
  <c r="T214" i="31"/>
  <c r="T10" i="31"/>
  <c r="T215" i="31"/>
  <c r="T184" i="30"/>
  <c r="T213" i="31"/>
  <c r="T183" i="30"/>
  <c r="T168" i="30"/>
  <c r="T174" i="31"/>
  <c r="T161" i="31"/>
  <c r="T164" i="30"/>
  <c r="T172" i="30"/>
  <c r="T210" i="31"/>
  <c r="T181" i="30"/>
  <c r="T98" i="30"/>
  <c r="T19" i="31"/>
  <c r="T3" i="31"/>
  <c r="T75" i="30"/>
  <c r="T71" i="31"/>
  <c r="T177" i="30"/>
  <c r="T40" i="31"/>
  <c r="T104" i="30"/>
  <c r="T199" i="31"/>
  <c r="T101" i="30"/>
  <c r="T27" i="31"/>
  <c r="T138" i="30"/>
  <c r="T134" i="31"/>
  <c r="T193" i="31"/>
  <c r="T83" i="31"/>
  <c r="T152" i="30"/>
  <c r="T149" i="31"/>
  <c r="T159" i="31"/>
  <c r="T160" i="30"/>
  <c r="T18" i="31"/>
  <c r="T76" i="30"/>
  <c r="T54" i="31"/>
  <c r="T148" i="30"/>
  <c r="T101" i="31"/>
  <c r="T167" i="30"/>
  <c r="T217" i="31"/>
  <c r="T130" i="31"/>
  <c r="T69" i="30"/>
  <c r="T102" i="31"/>
  <c r="T139" i="30"/>
  <c r="T135" i="31"/>
  <c r="T127" i="30"/>
  <c r="T89" i="31"/>
  <c r="T140" i="30"/>
  <c r="T75" i="31"/>
  <c r="T44" i="30"/>
  <c r="T189" i="31"/>
  <c r="T171" i="30"/>
  <c r="T143" i="31"/>
  <c r="T145" i="30"/>
  <c r="T11" i="31"/>
  <c r="T143" i="30"/>
  <c r="T165" i="30"/>
  <c r="T137" i="31"/>
  <c r="T96" i="30"/>
  <c r="T160" i="31"/>
  <c r="T174" i="30"/>
  <c r="T66" i="31"/>
  <c r="T166" i="30"/>
  <c r="T118" i="31"/>
  <c r="T81" i="30"/>
  <c r="T164" i="31"/>
  <c r="T107" i="30"/>
  <c r="T116" i="31"/>
  <c r="T175" i="30"/>
  <c r="T44" i="31"/>
  <c r="T115" i="30"/>
  <c r="T178" i="31"/>
  <c r="T112" i="30"/>
  <c r="T121" i="30"/>
  <c r="T4" i="30"/>
  <c r="T123" i="31"/>
  <c r="T2" i="30"/>
  <c r="T73" i="31"/>
  <c r="T31" i="31"/>
  <c r="T5" i="30"/>
  <c r="T16" i="31"/>
  <c r="T3" i="30"/>
  <c r="T85" i="31"/>
  <c r="T60" i="30"/>
  <c r="T86" i="31"/>
  <c r="T144" i="30"/>
  <c r="T29" i="31"/>
  <c r="T159" i="30"/>
  <c r="T110" i="31"/>
  <c r="T17" i="30"/>
  <c r="T92" i="31"/>
  <c r="T151" i="30"/>
  <c r="T195" i="31"/>
  <c r="T157" i="30"/>
  <c r="T52" i="31"/>
  <c r="T82" i="30"/>
  <c r="T96" i="31"/>
  <c r="T37" i="30"/>
  <c r="T95" i="31"/>
  <c r="T129" i="30"/>
  <c r="T45" i="31"/>
  <c r="T116" i="30"/>
  <c r="T150" i="31"/>
  <c r="T38" i="30"/>
  <c r="T146" i="31"/>
  <c r="T32" i="30"/>
  <c r="T153" i="31"/>
  <c r="T151" i="31"/>
  <c r="T88" i="30"/>
  <c r="T200" i="31"/>
  <c r="T30" i="30"/>
  <c r="T59" i="31"/>
  <c r="T58" i="30"/>
  <c r="T194" i="31"/>
  <c r="T99" i="30"/>
  <c r="T205" i="31"/>
  <c r="T119" i="30"/>
  <c r="T93" i="31"/>
  <c r="T54" i="30"/>
  <c r="T87" i="31"/>
  <c r="T20" i="30"/>
  <c r="T212" i="31"/>
  <c r="T178" i="30"/>
  <c r="T142" i="31"/>
  <c r="T84" i="30"/>
  <c r="T165" i="31"/>
  <c r="T41" i="30"/>
  <c r="T98" i="31"/>
  <c r="T71" i="30"/>
  <c r="T114" i="31"/>
  <c r="T51" i="30"/>
  <c r="T150" i="30"/>
  <c r="T97" i="30"/>
  <c r="T48" i="31"/>
  <c r="T62" i="30"/>
  <c r="T43" i="31"/>
  <c r="T86" i="30"/>
  <c r="T190" i="31"/>
  <c r="T134" i="30"/>
  <c r="T207" i="31"/>
  <c r="T122" i="30"/>
  <c r="T172" i="31"/>
  <c r="T49" i="30"/>
  <c r="T85" i="30"/>
  <c r="T21" i="31"/>
  <c r="T92" i="30"/>
  <c r="T58" i="31"/>
  <c r="T129" i="31"/>
  <c r="T33" i="30"/>
  <c r="T67" i="31"/>
  <c r="T105" i="30"/>
  <c r="T140" i="31"/>
  <c r="T67" i="30"/>
  <c r="T37" i="31"/>
  <c r="T55" i="30"/>
  <c r="T81" i="31"/>
  <c r="T24" i="30"/>
  <c r="T33" i="31"/>
  <c r="T9" i="30"/>
  <c r="T34" i="31"/>
  <c r="T23" i="30"/>
  <c r="T145" i="31"/>
  <c r="T87" i="30"/>
  <c r="T63" i="31"/>
  <c r="T123" i="30"/>
  <c r="T6" i="31"/>
  <c r="T22" i="30"/>
  <c r="T163" i="31"/>
  <c r="T46" i="30"/>
  <c r="T39" i="31"/>
  <c r="T47" i="30"/>
  <c r="T138" i="31"/>
  <c r="T56" i="30"/>
  <c r="T76" i="31"/>
  <c r="T14" i="30"/>
  <c r="T107" i="31"/>
  <c r="T142" i="30"/>
  <c r="T111" i="31"/>
  <c r="T43" i="30"/>
  <c r="T181" i="31"/>
  <c r="T28" i="30"/>
  <c r="T180" i="31"/>
  <c r="T25" i="30"/>
  <c r="T9" i="31"/>
  <c r="T102" i="30"/>
  <c r="T17" i="31"/>
  <c r="T15" i="30"/>
  <c r="T12" i="31"/>
  <c r="T70" i="30"/>
  <c r="T41" i="31"/>
  <c r="T26" i="30"/>
  <c r="T62" i="31"/>
  <c r="T128" i="30"/>
  <c r="T177" i="31"/>
  <c r="T63" i="30"/>
  <c r="T188" i="31"/>
  <c r="T94" i="30"/>
  <c r="T171" i="31"/>
  <c r="T39" i="30"/>
  <c r="T121" i="31"/>
  <c r="T113" i="30"/>
  <c r="T185" i="31"/>
  <c r="T130" i="30"/>
  <c r="T49" i="31"/>
  <c r="T78" i="30"/>
  <c r="T100" i="31"/>
  <c r="T42" i="30"/>
  <c r="T122" i="31"/>
  <c r="T124" i="30"/>
  <c r="T56" i="31"/>
  <c r="T126" i="30"/>
  <c r="T94" i="31"/>
  <c r="T73" i="30"/>
  <c r="T35" i="31"/>
  <c r="T18" i="30"/>
  <c r="T14" i="31"/>
  <c r="T125" i="30"/>
  <c r="T50" i="31"/>
  <c r="T118" i="30"/>
  <c r="T110" i="30"/>
  <c r="T203" i="31"/>
  <c r="T57" i="30"/>
  <c r="T152" i="31"/>
  <c r="T114" i="30"/>
  <c r="T166" i="31"/>
  <c r="T95" i="30"/>
  <c r="T169" i="31"/>
  <c r="T36" i="30"/>
  <c r="T113" i="31"/>
  <c r="T12" i="30"/>
  <c r="T20" i="31"/>
  <c r="T52" i="30"/>
  <c r="T82" i="31"/>
  <c r="T59" i="30"/>
  <c r="T106" i="31"/>
  <c r="T132" i="30"/>
  <c r="T128" i="31"/>
  <c r="T13" i="30"/>
  <c r="T91" i="31"/>
  <c r="T106" i="30"/>
  <c r="T90" i="31"/>
  <c r="T61" i="30"/>
  <c r="T55" i="31"/>
  <c r="T79" i="30"/>
  <c r="T197" i="31"/>
  <c r="T10" i="30"/>
  <c r="T182" i="31"/>
  <c r="T117" i="30"/>
  <c r="T30" i="31"/>
  <c r="T93" i="30"/>
  <c r="T124" i="31"/>
  <c r="T7" i="30"/>
  <c r="T32" i="31"/>
  <c r="T19" i="30"/>
  <c r="T5" i="31"/>
  <c r="T65" i="30"/>
  <c r="T133" i="31"/>
  <c r="T72" i="30"/>
  <c r="T179" i="31"/>
  <c r="T21" i="30"/>
  <c r="T7" i="31"/>
  <c r="T48" i="30"/>
  <c r="T175" i="31"/>
  <c r="T60" i="31"/>
  <c r="T141" i="30"/>
  <c r="T108" i="31"/>
  <c r="T133" i="30"/>
  <c r="T79" i="31"/>
  <c r="T34" i="30"/>
  <c r="T15" i="31"/>
  <c r="T156" i="30"/>
  <c r="T167" i="31"/>
  <c r="T89" i="30"/>
  <c r="T53" i="31"/>
  <c r="T64" i="30"/>
  <c r="T78" i="31"/>
  <c r="T16" i="30"/>
  <c r="T156" i="31"/>
  <c r="T146" i="30"/>
  <c r="T84" i="31"/>
  <c r="T35" i="30"/>
  <c r="T125" i="31"/>
  <c r="T8" i="30"/>
  <c r="T74" i="31"/>
  <c r="T6" i="30"/>
  <c r="T23" i="31"/>
  <c r="T80" i="30"/>
  <c r="T126" i="31"/>
  <c r="T40" i="30"/>
  <c r="T192" i="31"/>
  <c r="T50" i="30"/>
  <c r="T38" i="31"/>
  <c r="T29" i="30"/>
  <c r="T216" i="31"/>
  <c r="T36" i="31"/>
  <c r="T27" i="30"/>
  <c r="T64" i="31"/>
  <c r="T111" i="30"/>
  <c r="T22" i="31"/>
  <c r="T53" i="30"/>
  <c r="T24" i="31"/>
  <c r="T136" i="30"/>
  <c r="T105" i="31"/>
  <c r="T155" i="30"/>
  <c r="T69" i="31"/>
  <c r="T135" i="30"/>
  <c r="T204" i="31"/>
  <c r="T100" i="30"/>
  <c r="T139" i="31"/>
  <c r="T66" i="30"/>
  <c r="T183" i="31"/>
  <c r="T103" i="30"/>
  <c r="T88" i="31"/>
  <c r="T31" i="30"/>
  <c r="T196" i="31"/>
  <c r="T11" i="30"/>
  <c r="S290" i="31"/>
  <c r="S289" i="31"/>
  <c r="S288" i="31"/>
  <c r="S287" i="31"/>
  <c r="S286" i="31"/>
  <c r="S285" i="31"/>
  <c r="S284" i="31"/>
  <c r="S283" i="31"/>
  <c r="S282" i="31"/>
  <c r="S281" i="31"/>
  <c r="S280" i="31"/>
  <c r="S279" i="31"/>
  <c r="S278" i="31"/>
  <c r="S277" i="31"/>
  <c r="S276" i="31"/>
  <c r="S275" i="31"/>
  <c r="S274" i="31"/>
  <c r="S273" i="31"/>
  <c r="S272" i="31"/>
  <c r="S271" i="31"/>
  <c r="S270" i="31"/>
  <c r="S269" i="31"/>
  <c r="S268" i="31"/>
  <c r="S267" i="31"/>
  <c r="S266" i="31"/>
  <c r="S265" i="31"/>
  <c r="S264" i="31"/>
  <c r="S263" i="31"/>
  <c r="S262" i="31"/>
  <c r="S261" i="31"/>
  <c r="S260" i="31"/>
  <c r="S259" i="31"/>
  <c r="S258" i="31"/>
  <c r="S257" i="31"/>
  <c r="S256" i="31"/>
  <c r="S255" i="31"/>
  <c r="S254" i="31"/>
  <c r="S253" i="31"/>
  <c r="S252" i="31"/>
  <c r="S251" i="31"/>
  <c r="S250" i="31"/>
  <c r="S249" i="31"/>
  <c r="S248" i="31"/>
  <c r="S247" i="31"/>
  <c r="S246" i="31"/>
  <c r="S245" i="31"/>
  <c r="S244" i="31"/>
  <c r="S243" i="31"/>
  <c r="S242" i="31"/>
  <c r="S241" i="31"/>
  <c r="S240" i="31"/>
  <c r="S239" i="31"/>
  <c r="S238" i="31"/>
  <c r="S237" i="31"/>
  <c r="S236" i="31"/>
  <c r="S235" i="31"/>
  <c r="S234" i="31"/>
  <c r="S233" i="31"/>
  <c r="S232" i="31"/>
  <c r="S231" i="31"/>
  <c r="S230" i="31"/>
  <c r="S229" i="31"/>
  <c r="S228" i="31"/>
  <c r="S227" i="31"/>
  <c r="S226" i="31"/>
  <c r="S225" i="31"/>
  <c r="S224" i="31"/>
  <c r="S223" i="31"/>
  <c r="S222" i="31"/>
  <c r="S221" i="31"/>
  <c r="S220" i="31"/>
  <c r="S219" i="31"/>
  <c r="S209" i="31"/>
  <c r="S184" i="31"/>
  <c r="S162" i="30"/>
  <c r="S208" i="31"/>
  <c r="S180" i="30"/>
  <c r="S211" i="31"/>
  <c r="S182" i="30"/>
  <c r="S99" i="31"/>
  <c r="S173" i="31"/>
  <c r="S4" i="31"/>
  <c r="S42" i="31"/>
  <c r="S70" i="31"/>
  <c r="S109" i="31"/>
  <c r="S158" i="31"/>
  <c r="S136" i="31"/>
  <c r="S47" i="31"/>
  <c r="S157" i="31"/>
  <c r="S201" i="31"/>
  <c r="S154" i="31"/>
  <c r="S115" i="31"/>
  <c r="S51" i="31"/>
  <c r="S198" i="31"/>
  <c r="S90" i="30"/>
  <c r="S72" i="31"/>
  <c r="S176" i="30"/>
  <c r="S77" i="31"/>
  <c r="S45" i="30"/>
  <c r="S80" i="31"/>
  <c r="S83" i="30"/>
  <c r="S8" i="31"/>
  <c r="S13" i="31"/>
  <c r="S2" i="31"/>
  <c r="S144" i="31"/>
  <c r="S202" i="31"/>
  <c r="S153" i="30"/>
  <c r="S104" i="31"/>
  <c r="S170" i="30"/>
  <c r="S187" i="31"/>
  <c r="S161" i="30"/>
  <c r="S206" i="31"/>
  <c r="S158" i="30"/>
  <c r="S26" i="31"/>
  <c r="S169" i="30"/>
  <c r="S147" i="31"/>
  <c r="S108" i="30"/>
  <c r="S117" i="31"/>
  <c r="S173" i="30"/>
  <c r="S191" i="31"/>
  <c r="S74" i="30"/>
  <c r="S162" i="31"/>
  <c r="S179" i="30"/>
  <c r="S46" i="31"/>
  <c r="S131" i="30"/>
  <c r="S186" i="31"/>
  <c r="S154" i="30"/>
  <c r="S103" i="31"/>
  <c r="S147" i="30"/>
  <c r="S218" i="31"/>
  <c r="S131" i="31"/>
  <c r="S97" i="31"/>
  <c r="S28" i="31"/>
  <c r="S168" i="31"/>
  <c r="S163" i="30"/>
  <c r="S132" i="31"/>
  <c r="S109" i="30"/>
  <c r="S141" i="31"/>
  <c r="S91" i="30"/>
  <c r="S61" i="31"/>
  <c r="S149" i="30"/>
  <c r="S25" i="31"/>
  <c r="S57" i="31"/>
  <c r="S170" i="31"/>
  <c r="S65" i="31"/>
  <c r="S120" i="31"/>
  <c r="S68" i="31"/>
  <c r="S155" i="31"/>
  <c r="S119" i="31"/>
  <c r="S137" i="30"/>
  <c r="S127" i="31"/>
  <c r="S77" i="30"/>
  <c r="S112" i="31"/>
  <c r="S68" i="30"/>
  <c r="S148" i="31"/>
  <c r="S120" i="30"/>
  <c r="S176" i="31"/>
  <c r="S214" i="31"/>
  <c r="S10" i="31"/>
  <c r="S215" i="31"/>
  <c r="S184" i="30"/>
  <c r="S213" i="31"/>
  <c r="S183" i="30"/>
  <c r="S174" i="31"/>
  <c r="S168" i="30"/>
  <c r="S161" i="31"/>
  <c r="S164" i="30"/>
  <c r="S172" i="30"/>
  <c r="S210" i="31"/>
  <c r="S181" i="30"/>
  <c r="S19" i="31"/>
  <c r="S98" i="30"/>
  <c r="S3" i="31"/>
  <c r="S75" i="30"/>
  <c r="S71" i="31"/>
  <c r="S177" i="30"/>
  <c r="S40" i="31"/>
  <c r="S104" i="30"/>
  <c r="S199" i="31"/>
  <c r="S101" i="30"/>
  <c r="S27" i="31"/>
  <c r="S138" i="30"/>
  <c r="S134" i="31"/>
  <c r="S193" i="31"/>
  <c r="S83" i="31"/>
  <c r="S149" i="31"/>
  <c r="S152" i="30"/>
  <c r="S159" i="31"/>
  <c r="S160" i="30"/>
  <c r="S18" i="31"/>
  <c r="S76" i="30"/>
  <c r="S54" i="31"/>
  <c r="S148" i="30"/>
  <c r="S101" i="31"/>
  <c r="S167" i="30"/>
  <c r="S217" i="31"/>
  <c r="S130" i="31"/>
  <c r="S69" i="30"/>
  <c r="S102" i="31"/>
  <c r="S139" i="30"/>
  <c r="S135" i="31"/>
  <c r="S127" i="30"/>
  <c r="S89" i="31"/>
  <c r="S140" i="30"/>
  <c r="S75" i="31"/>
  <c r="S44" i="30"/>
  <c r="S189" i="31"/>
  <c r="S171" i="30"/>
  <c r="S143" i="31"/>
  <c r="S145" i="30"/>
  <c r="S11" i="31"/>
  <c r="S143" i="30"/>
  <c r="S165" i="30"/>
  <c r="S137" i="31"/>
  <c r="S96" i="30"/>
  <c r="S160" i="31"/>
  <c r="S174" i="30"/>
  <c r="S66" i="31"/>
  <c r="S166" i="30"/>
  <c r="S118" i="31"/>
  <c r="S81" i="30"/>
  <c r="S164" i="31"/>
  <c r="S107" i="30"/>
  <c r="S116" i="31"/>
  <c r="S175" i="30"/>
  <c r="S44" i="31"/>
  <c r="S115" i="30"/>
  <c r="S178" i="31"/>
  <c r="S112" i="30"/>
  <c r="S121" i="30"/>
  <c r="S123" i="31"/>
  <c r="S4" i="30"/>
  <c r="S73" i="31"/>
  <c r="S2" i="30"/>
  <c r="S5" i="30"/>
  <c r="S31" i="31"/>
  <c r="S16" i="31"/>
  <c r="S3" i="30"/>
  <c r="S85" i="31"/>
  <c r="S60" i="30"/>
  <c r="S144" i="30"/>
  <c r="S86" i="31"/>
  <c r="S29" i="31"/>
  <c r="S159" i="30"/>
  <c r="S17" i="30"/>
  <c r="S110" i="31"/>
  <c r="S92" i="31"/>
  <c r="S151" i="30"/>
  <c r="S157" i="30"/>
  <c r="S195" i="31"/>
  <c r="S52" i="31"/>
  <c r="S82" i="30"/>
  <c r="S96" i="31"/>
  <c r="S37" i="30"/>
  <c r="S95" i="31"/>
  <c r="S129" i="30"/>
  <c r="S45" i="31"/>
  <c r="S116" i="30"/>
  <c r="S38" i="30"/>
  <c r="S150" i="31"/>
  <c r="S146" i="31"/>
  <c r="S32" i="30"/>
  <c r="S153" i="31"/>
  <c r="S151" i="31"/>
  <c r="S88" i="30"/>
  <c r="S200" i="31"/>
  <c r="S30" i="30"/>
  <c r="S59" i="31"/>
  <c r="S58" i="30"/>
  <c r="S194" i="31"/>
  <c r="S99" i="30"/>
  <c r="S205" i="31"/>
  <c r="S119" i="30"/>
  <c r="S93" i="31"/>
  <c r="S54" i="30"/>
  <c r="S87" i="31"/>
  <c r="S20" i="30"/>
  <c r="S212" i="31"/>
  <c r="S178" i="30"/>
  <c r="S142" i="31"/>
  <c r="S84" i="30"/>
  <c r="S165" i="31"/>
  <c r="S41" i="30"/>
  <c r="S98" i="31"/>
  <c r="S71" i="30"/>
  <c r="S114" i="31"/>
  <c r="S51" i="30"/>
  <c r="S150" i="30"/>
  <c r="S97" i="30"/>
  <c r="S48" i="31"/>
  <c r="S62" i="30"/>
  <c r="S43" i="31"/>
  <c r="S86" i="30"/>
  <c r="S134" i="30"/>
  <c r="S190" i="31"/>
  <c r="S122" i="30"/>
  <c r="S207" i="31"/>
  <c r="S172" i="31"/>
  <c r="S49" i="30"/>
  <c r="S21" i="31"/>
  <c r="S85" i="30"/>
  <c r="S58" i="31"/>
  <c r="S92" i="30"/>
  <c r="S129" i="31"/>
  <c r="S33" i="30"/>
  <c r="S67" i="31"/>
  <c r="S105" i="30"/>
  <c r="S140" i="31"/>
  <c r="S67" i="30"/>
  <c r="S37" i="31"/>
  <c r="S55" i="30"/>
  <c r="S81" i="31"/>
  <c r="S24" i="30"/>
  <c r="S33" i="31"/>
  <c r="S9" i="30"/>
  <c r="S34" i="31"/>
  <c r="S23" i="30"/>
  <c r="S145" i="31"/>
  <c r="S87" i="30"/>
  <c r="S63" i="31"/>
  <c r="S123" i="30"/>
  <c r="S6" i="31"/>
  <c r="S22" i="30"/>
  <c r="S163" i="31"/>
  <c r="S46" i="30"/>
  <c r="S39" i="31"/>
  <c r="S47" i="30"/>
  <c r="S138" i="31"/>
  <c r="S56" i="30"/>
  <c r="S76" i="31"/>
  <c r="S14" i="30"/>
  <c r="S107" i="31"/>
  <c r="S142" i="30"/>
  <c r="S111" i="31"/>
  <c r="S43" i="30"/>
  <c r="S181" i="31"/>
  <c r="S28" i="30"/>
  <c r="S180" i="31"/>
  <c r="S25" i="30"/>
  <c r="S9" i="31"/>
  <c r="S102" i="30"/>
  <c r="S17" i="31"/>
  <c r="S15" i="30"/>
  <c r="S12" i="31"/>
  <c r="S70" i="30"/>
  <c r="S41" i="31"/>
  <c r="S26" i="30"/>
  <c r="S62" i="31"/>
  <c r="S128" i="30"/>
  <c r="S177" i="31"/>
  <c r="S63" i="30"/>
  <c r="S188" i="31"/>
  <c r="S94" i="30"/>
  <c r="S171" i="31"/>
  <c r="S39" i="30"/>
  <c r="S121" i="31"/>
  <c r="S113" i="30"/>
  <c r="S185" i="31"/>
  <c r="S130" i="30"/>
  <c r="S49" i="31"/>
  <c r="S78" i="30"/>
  <c r="S100" i="31"/>
  <c r="S42" i="30"/>
  <c r="S122" i="31"/>
  <c r="S124" i="30"/>
  <c r="S56" i="31"/>
  <c r="S126" i="30"/>
  <c r="S94" i="31"/>
  <c r="S73" i="30"/>
  <c r="S35" i="31"/>
  <c r="S18" i="30"/>
  <c r="S14" i="31"/>
  <c r="S125" i="30"/>
  <c r="S50" i="31"/>
  <c r="S118" i="30"/>
  <c r="S110" i="30"/>
  <c r="S203" i="31"/>
  <c r="S57" i="30"/>
  <c r="S152" i="31"/>
  <c r="S114" i="30"/>
  <c r="S166" i="31"/>
  <c r="S95" i="30"/>
  <c r="S169" i="31"/>
  <c r="S36" i="30"/>
  <c r="S113" i="31"/>
  <c r="S12" i="30"/>
  <c r="S20" i="31"/>
  <c r="S52" i="30"/>
  <c r="S82" i="31"/>
  <c r="S59" i="30"/>
  <c r="S106" i="31"/>
  <c r="S132" i="30"/>
  <c r="S128" i="31"/>
  <c r="S13" i="30"/>
  <c r="S91" i="31"/>
  <c r="S106" i="30"/>
  <c r="S90" i="31"/>
  <c r="S61" i="30"/>
  <c r="S55" i="31"/>
  <c r="S79" i="30"/>
  <c r="S197" i="31"/>
  <c r="S10" i="30"/>
  <c r="S182" i="31"/>
  <c r="S117" i="30"/>
  <c r="S30" i="31"/>
  <c r="S93" i="30"/>
  <c r="S124" i="31"/>
  <c r="S7" i="30"/>
  <c r="S32" i="31"/>
  <c r="S19" i="30"/>
  <c r="S5" i="31"/>
  <c r="S65" i="30"/>
  <c r="S133" i="31"/>
  <c r="S72" i="30"/>
  <c r="S179" i="31"/>
  <c r="S21" i="30"/>
  <c r="S7" i="31"/>
  <c r="S48" i="30"/>
  <c r="S175" i="31"/>
  <c r="S60" i="31"/>
  <c r="S141" i="30"/>
  <c r="S108" i="31"/>
  <c r="S133" i="30"/>
  <c r="S79" i="31"/>
  <c r="S34" i="30"/>
  <c r="S15" i="31"/>
  <c r="S156" i="30"/>
  <c r="S167" i="31"/>
  <c r="S89" i="30"/>
  <c r="S53" i="31"/>
  <c r="S64" i="30"/>
  <c r="S78" i="31"/>
  <c r="S16" i="30"/>
  <c r="S156" i="31"/>
  <c r="S146" i="30"/>
  <c r="S84" i="31"/>
  <c r="S35" i="30"/>
  <c r="S125" i="31"/>
  <c r="S8" i="30"/>
  <c r="S74" i="31"/>
  <c r="S6" i="30"/>
  <c r="S23" i="31"/>
  <c r="S80" i="30"/>
  <c r="S126" i="31"/>
  <c r="S40" i="30"/>
  <c r="S192" i="31"/>
  <c r="S50" i="30"/>
  <c r="S38" i="31"/>
  <c r="S29" i="30"/>
  <c r="S216" i="31"/>
  <c r="S36" i="31"/>
  <c r="S27" i="30"/>
  <c r="S64" i="31"/>
  <c r="S111" i="30"/>
  <c r="S22" i="31"/>
  <c r="S53" i="30"/>
  <c r="S24" i="31"/>
  <c r="S136" i="30"/>
  <c r="S105" i="31"/>
  <c r="S155" i="30"/>
  <c r="S69" i="31"/>
  <c r="S135" i="30"/>
  <c r="S204" i="31"/>
  <c r="S100" i="30"/>
  <c r="S139" i="31"/>
  <c r="S66" i="30"/>
  <c r="S183" i="31"/>
  <c r="S103" i="30"/>
  <c r="S88" i="31"/>
  <c r="S31" i="30"/>
  <c r="S11" i="30"/>
  <c r="S196" i="31"/>
  <c r="V290" i="31"/>
  <c r="V289" i="31"/>
  <c r="V288" i="31"/>
  <c r="V287" i="31"/>
  <c r="V286" i="31"/>
  <c r="V285" i="31"/>
  <c r="V284" i="31"/>
  <c r="V283" i="31"/>
  <c r="V282" i="31"/>
  <c r="V281" i="31"/>
  <c r="V280" i="31"/>
  <c r="V279" i="31"/>
  <c r="V278" i="31"/>
  <c r="V277" i="31"/>
  <c r="V276" i="31"/>
  <c r="V275" i="31"/>
  <c r="V274" i="31"/>
  <c r="V273" i="31"/>
  <c r="V272" i="31"/>
  <c r="V271" i="31"/>
  <c r="V270" i="31"/>
  <c r="V269" i="31"/>
  <c r="V268" i="31"/>
  <c r="V267" i="31"/>
  <c r="V266" i="31"/>
  <c r="V265" i="31"/>
  <c r="V264" i="31"/>
  <c r="V263" i="31"/>
  <c r="V262" i="31"/>
  <c r="V261" i="31"/>
  <c r="V260" i="31"/>
  <c r="V259" i="31"/>
  <c r="V258" i="31"/>
  <c r="V257" i="31"/>
  <c r="V256" i="31"/>
  <c r="V255" i="31"/>
  <c r="V254" i="31"/>
  <c r="V253" i="31"/>
  <c r="V252" i="31"/>
  <c r="V251" i="31"/>
  <c r="V250" i="31"/>
  <c r="V249" i="31"/>
  <c r="V248" i="31"/>
  <c r="V247" i="31"/>
  <c r="V246" i="31"/>
  <c r="V245" i="31"/>
  <c r="V244" i="31"/>
  <c r="V243" i="31"/>
  <c r="V242" i="31"/>
  <c r="V241" i="31"/>
  <c r="V240" i="31"/>
  <c r="V239" i="31"/>
  <c r="V238" i="31"/>
  <c r="V237" i="31"/>
  <c r="V236" i="31"/>
  <c r="V235" i="31"/>
  <c r="V234" i="31"/>
  <c r="V233" i="31"/>
  <c r="V232" i="31"/>
  <c r="V231" i="31"/>
  <c r="V230" i="31"/>
  <c r="V229" i="31"/>
  <c r="V228" i="31"/>
  <c r="V227" i="31"/>
  <c r="V226" i="31"/>
  <c r="V225" i="31"/>
  <c r="V224" i="31"/>
  <c r="V223" i="31"/>
  <c r="V222" i="31"/>
  <c r="V221" i="31"/>
  <c r="V220" i="31"/>
  <c r="V219" i="31"/>
  <c r="V209" i="31"/>
  <c r="V184" i="31"/>
  <c r="V162" i="30"/>
  <c r="V208" i="31"/>
  <c r="V180" i="30"/>
  <c r="V211" i="31"/>
  <c r="V182" i="30"/>
  <c r="V99" i="31"/>
  <c r="V173" i="31"/>
  <c r="V4" i="31"/>
  <c r="V42" i="31"/>
  <c r="V70" i="31"/>
  <c r="V109" i="31"/>
  <c r="V158" i="31"/>
  <c r="V136" i="31"/>
  <c r="V47" i="31"/>
  <c r="V157" i="31"/>
  <c r="V201" i="31"/>
  <c r="V154" i="31"/>
  <c r="V115" i="31"/>
  <c r="V51" i="31"/>
  <c r="V198" i="31"/>
  <c r="V90" i="30"/>
  <c r="V72" i="31"/>
  <c r="V176" i="30"/>
  <c r="V77" i="31"/>
  <c r="V45" i="30"/>
  <c r="V80" i="31"/>
  <c r="V83" i="30"/>
  <c r="V8" i="31"/>
  <c r="V13" i="31"/>
  <c r="V2" i="31"/>
  <c r="V144" i="31"/>
  <c r="V202" i="31"/>
  <c r="V153" i="30"/>
  <c r="V104" i="31"/>
  <c r="V170" i="30"/>
  <c r="V187" i="31"/>
  <c r="V161" i="30"/>
  <c r="V206" i="31"/>
  <c r="V158" i="30"/>
  <c r="V26" i="31"/>
  <c r="V169" i="30"/>
  <c r="V147" i="31"/>
  <c r="V108" i="30"/>
  <c r="V117" i="31"/>
  <c r="V173" i="30"/>
  <c r="V191" i="31"/>
  <c r="V74" i="30"/>
  <c r="V162" i="31"/>
  <c r="V179" i="30"/>
  <c r="V46" i="31"/>
  <c r="V131" i="30"/>
  <c r="V186" i="31"/>
  <c r="V154" i="30"/>
  <c r="V103" i="31"/>
  <c r="V147" i="30"/>
  <c r="V218" i="31"/>
  <c r="V131" i="31"/>
  <c r="V97" i="31"/>
  <c r="V28" i="31"/>
  <c r="V168" i="31"/>
  <c r="V163" i="30"/>
  <c r="V132" i="31"/>
  <c r="V109" i="30"/>
  <c r="V141" i="31"/>
  <c r="V91" i="30"/>
  <c r="V61" i="31"/>
  <c r="V149" i="30"/>
  <c r="V25" i="31"/>
  <c r="V57" i="31"/>
  <c r="V170" i="31"/>
  <c r="V65" i="31"/>
  <c r="V120" i="31"/>
  <c r="V68" i="31"/>
  <c r="V155" i="31"/>
  <c r="V119" i="31"/>
  <c r="V137" i="30"/>
  <c r="V127" i="31"/>
  <c r="V77" i="30"/>
  <c r="V112" i="31"/>
  <c r="V68" i="30"/>
  <c r="V148" i="31"/>
  <c r="V120" i="30"/>
  <c r="V176" i="31"/>
  <c r="V214" i="31"/>
  <c r="V10" i="31"/>
  <c r="V215" i="31"/>
  <c r="V184" i="30"/>
  <c r="V213" i="31"/>
  <c r="V183" i="30"/>
  <c r="V174" i="31"/>
  <c r="V168" i="30"/>
  <c r="V161" i="31"/>
  <c r="V164" i="30"/>
  <c r="V172" i="30"/>
  <c r="V210" i="31"/>
  <c r="V181" i="30"/>
  <c r="V19" i="31"/>
  <c r="V98" i="30"/>
  <c r="V3" i="31"/>
  <c r="V75" i="30"/>
  <c r="V71" i="31"/>
  <c r="V177" i="30"/>
  <c r="V40" i="31"/>
  <c r="V104" i="30"/>
  <c r="V199" i="31"/>
  <c r="V101" i="30"/>
  <c r="V27" i="31"/>
  <c r="V138" i="30"/>
  <c r="V134" i="31"/>
  <c r="V193" i="31"/>
  <c r="V83" i="31"/>
  <c r="V149" i="31"/>
  <c r="V152" i="30"/>
  <c r="V159" i="31"/>
  <c r="V160" i="30"/>
  <c r="V18" i="31"/>
  <c r="V76" i="30"/>
  <c r="V54" i="31"/>
  <c r="V148" i="30"/>
  <c r="V101" i="31"/>
  <c r="V167" i="30"/>
  <c r="V217" i="31"/>
  <c r="V69" i="30"/>
  <c r="V130" i="31"/>
  <c r="V102" i="31"/>
  <c r="V139" i="30"/>
  <c r="V135" i="31"/>
  <c r="V127" i="30"/>
  <c r="V89" i="31"/>
  <c r="V140" i="30"/>
  <c r="V75" i="31"/>
  <c r="V44" i="30"/>
  <c r="V189" i="31"/>
  <c r="V171" i="30"/>
  <c r="V143" i="31"/>
  <c r="V145" i="30"/>
  <c r="V11" i="31"/>
  <c r="V143" i="30"/>
  <c r="V165" i="30"/>
  <c r="V137" i="31"/>
  <c r="V96" i="30"/>
  <c r="V174" i="30"/>
  <c r="V160" i="31"/>
  <c r="V66" i="31"/>
  <c r="V166" i="30"/>
  <c r="V81" i="30"/>
  <c r="V118" i="31"/>
  <c r="V164" i="31"/>
  <c r="V107" i="30"/>
  <c r="V116" i="31"/>
  <c r="V175" i="30"/>
  <c r="V44" i="31"/>
  <c r="V115" i="30"/>
  <c r="V178" i="31"/>
  <c r="V112" i="30"/>
  <c r="V121" i="30"/>
  <c r="V123" i="31"/>
  <c r="V4" i="30"/>
  <c r="V73" i="31"/>
  <c r="V2" i="30"/>
  <c r="V31" i="31"/>
  <c r="V5" i="30"/>
  <c r="V16" i="31"/>
  <c r="V3" i="30"/>
  <c r="V85" i="31"/>
  <c r="V60" i="30"/>
  <c r="V86" i="31"/>
  <c r="V144" i="30"/>
  <c r="V159" i="30"/>
  <c r="V29" i="31"/>
  <c r="V110" i="31"/>
  <c r="V17" i="30"/>
  <c r="V92" i="31"/>
  <c r="V151" i="30"/>
  <c r="V195" i="31"/>
  <c r="V157" i="30"/>
  <c r="V52" i="31"/>
  <c r="V82" i="30"/>
  <c r="V96" i="31"/>
  <c r="V37" i="30"/>
  <c r="V95" i="31"/>
  <c r="V129" i="30"/>
  <c r="V45" i="31"/>
  <c r="V116" i="30"/>
  <c r="V150" i="31"/>
  <c r="V38" i="30"/>
  <c r="V32" i="30"/>
  <c r="V146" i="31"/>
  <c r="V153" i="31"/>
  <c r="V151" i="31"/>
  <c r="V88" i="30"/>
  <c r="V200" i="31"/>
  <c r="V30" i="30"/>
  <c r="V59" i="31"/>
  <c r="V58" i="30"/>
  <c r="V194" i="31"/>
  <c r="V99" i="30"/>
  <c r="V205" i="31"/>
  <c r="V119" i="30"/>
  <c r="V93" i="31"/>
  <c r="V54" i="30"/>
  <c r="V87" i="31"/>
  <c r="V20" i="30"/>
  <c r="V212" i="31"/>
  <c r="V178" i="30"/>
  <c r="V142" i="31"/>
  <c r="V84" i="30"/>
  <c r="V165" i="31"/>
  <c r="V41" i="30"/>
  <c r="V98" i="31"/>
  <c r="V71" i="30"/>
  <c r="V114" i="31"/>
  <c r="V51" i="30"/>
  <c r="V150" i="30"/>
  <c r="V97" i="30"/>
  <c r="V48" i="31"/>
  <c r="V62" i="30"/>
  <c r="V43" i="31"/>
  <c r="V86" i="30"/>
  <c r="V190" i="31"/>
  <c r="V134" i="30"/>
  <c r="V122" i="30"/>
  <c r="V207" i="31"/>
  <c r="V49" i="30"/>
  <c r="V172" i="31"/>
  <c r="V21" i="31"/>
  <c r="V85" i="30"/>
  <c r="V58" i="31"/>
  <c r="V92" i="30"/>
  <c r="V129" i="31"/>
  <c r="V33" i="30"/>
  <c r="V67" i="31"/>
  <c r="V105" i="30"/>
  <c r="V140" i="31"/>
  <c r="V67" i="30"/>
  <c r="V37" i="31"/>
  <c r="V55" i="30"/>
  <c r="V81" i="31"/>
  <c r="V24" i="30"/>
  <c r="V33" i="31"/>
  <c r="V9" i="30"/>
  <c r="V34" i="31"/>
  <c r="V23" i="30"/>
  <c r="V145" i="31"/>
  <c r="V87" i="30"/>
  <c r="V63" i="31"/>
  <c r="V123" i="30"/>
  <c r="V6" i="31"/>
  <c r="V22" i="30"/>
  <c r="V163" i="31"/>
  <c r="V46" i="30"/>
  <c r="V39" i="31"/>
  <c r="V47" i="30"/>
  <c r="V138" i="31"/>
  <c r="V56" i="30"/>
  <c r="V76" i="31"/>
  <c r="V14" i="30"/>
  <c r="V107" i="31"/>
  <c r="V142" i="30"/>
  <c r="V111" i="31"/>
  <c r="V43" i="30"/>
  <c r="V181" i="31"/>
  <c r="V28" i="30"/>
  <c r="V180" i="31"/>
  <c r="V25" i="30"/>
  <c r="V9" i="31"/>
  <c r="V102" i="30"/>
  <c r="V17" i="31"/>
  <c r="V15" i="30"/>
  <c r="V12" i="31"/>
  <c r="V70" i="30"/>
  <c r="V41" i="31"/>
  <c r="V26" i="30"/>
  <c r="V62" i="31"/>
  <c r="V128" i="30"/>
  <c r="V177" i="31"/>
  <c r="V63" i="30"/>
  <c r="V188" i="31"/>
  <c r="V94" i="30"/>
  <c r="V171" i="31"/>
  <c r="V39" i="30"/>
  <c r="V121" i="31"/>
  <c r="V113" i="30"/>
  <c r="V185" i="31"/>
  <c r="V130" i="30"/>
  <c r="V49" i="31"/>
  <c r="V78" i="30"/>
  <c r="V100" i="31"/>
  <c r="V42" i="30"/>
  <c r="V122" i="31"/>
  <c r="V124" i="30"/>
  <c r="V56" i="31"/>
  <c r="V126" i="30"/>
  <c r="V94" i="31"/>
  <c r="V73" i="30"/>
  <c r="V35" i="31"/>
  <c r="V18" i="30"/>
  <c r="V14" i="31"/>
  <c r="V125" i="30"/>
  <c r="V50" i="31"/>
  <c r="V118" i="30"/>
  <c r="V110" i="30"/>
  <c r="V203" i="31"/>
  <c r="V57" i="30"/>
  <c r="V152" i="31"/>
  <c r="V114" i="30"/>
  <c r="V166" i="31"/>
  <c r="V95" i="30"/>
  <c r="V169" i="31"/>
  <c r="V36" i="30"/>
  <c r="V113" i="31"/>
  <c r="V12" i="30"/>
  <c r="V20" i="31"/>
  <c r="V52" i="30"/>
  <c r="V82" i="31"/>
  <c r="V59" i="30"/>
  <c r="V106" i="31"/>
  <c r="V132" i="30"/>
  <c r="V128" i="31"/>
  <c r="V13" i="30"/>
  <c r="V91" i="31"/>
  <c r="V106" i="30"/>
  <c r="V90" i="31"/>
  <c r="V61" i="30"/>
  <c r="V55" i="31"/>
  <c r="V79" i="30"/>
  <c r="V197" i="31"/>
  <c r="V10" i="30"/>
  <c r="V182" i="31"/>
  <c r="V117" i="30"/>
  <c r="V30" i="31"/>
  <c r="V93" i="30"/>
  <c r="V124" i="31"/>
  <c r="V7" i="30"/>
  <c r="V32" i="31"/>
  <c r="V19" i="30"/>
  <c r="V5" i="31"/>
  <c r="V65" i="30"/>
  <c r="V133" i="31"/>
  <c r="V72" i="30"/>
  <c r="V179" i="31"/>
  <c r="V21" i="30"/>
  <c r="V7" i="31"/>
  <c r="V48" i="30"/>
  <c r="V175" i="31"/>
  <c r="V60" i="31"/>
  <c r="V141" i="30"/>
  <c r="V108" i="31"/>
  <c r="V133" i="30"/>
  <c r="V79" i="31"/>
  <c r="V34" i="30"/>
  <c r="V15" i="31"/>
  <c r="V156" i="30"/>
  <c r="V167" i="31"/>
  <c r="V89" i="30"/>
  <c r="V53" i="31"/>
  <c r="V64" i="30"/>
  <c r="V78" i="31"/>
  <c r="V16" i="30"/>
  <c r="V156" i="31"/>
  <c r="V146" i="30"/>
  <c r="V84" i="31"/>
  <c r="V35" i="30"/>
  <c r="V125" i="31"/>
  <c r="V8" i="30"/>
  <c r="V74" i="31"/>
  <c r="V6" i="30"/>
  <c r="V23" i="31"/>
  <c r="V80" i="30"/>
  <c r="V126" i="31"/>
  <c r="V40" i="30"/>
  <c r="V192" i="31"/>
  <c r="V50" i="30"/>
  <c r="V38" i="31"/>
  <c r="V29" i="30"/>
  <c r="V216" i="31"/>
  <c r="V36" i="31"/>
  <c r="V27" i="30"/>
  <c r="V64" i="31"/>
  <c r="V111" i="30"/>
  <c r="V22" i="31"/>
  <c r="V53" i="30"/>
  <c r="V24" i="31"/>
  <c r="V136" i="30"/>
  <c r="V105" i="31"/>
  <c r="V155" i="30"/>
  <c r="V69" i="31"/>
  <c r="V135" i="30"/>
  <c r="V204" i="31"/>
  <c r="V100" i="30"/>
  <c r="V139" i="31"/>
  <c r="V66" i="30"/>
  <c r="V183" i="31"/>
  <c r="V103" i="30"/>
  <c r="V88" i="31"/>
  <c r="V31" i="30"/>
  <c r="B181" i="2"/>
  <c r="C181" i="2"/>
  <c r="D181" i="2"/>
  <c r="E181" i="2"/>
  <c r="F181" i="2"/>
  <c r="G181" i="2"/>
  <c r="I181" i="2"/>
  <c r="J181" i="2"/>
  <c r="B182" i="2"/>
  <c r="C182" i="2"/>
  <c r="D182" i="2"/>
  <c r="E182" i="2"/>
  <c r="F182" i="2"/>
  <c r="G182" i="2"/>
  <c r="I182" i="2"/>
  <c r="J182" i="2"/>
  <c r="B183" i="2"/>
  <c r="C183" i="2"/>
  <c r="D183" i="2"/>
  <c r="E183" i="2"/>
  <c r="F183" i="2"/>
  <c r="G183" i="2"/>
  <c r="I183" i="2"/>
  <c r="J183" i="2"/>
  <c r="B184" i="2"/>
  <c r="C184" i="2"/>
  <c r="D184" i="2"/>
  <c r="E184" i="2"/>
  <c r="F184" i="2"/>
  <c r="G184" i="2"/>
  <c r="H184" i="2"/>
  <c r="I184" i="2"/>
  <c r="J184" i="2"/>
  <c r="B185" i="2"/>
  <c r="C185" i="2"/>
  <c r="D185" i="2"/>
  <c r="E185" i="2"/>
  <c r="F185" i="2"/>
  <c r="G185" i="2"/>
  <c r="I185" i="2"/>
  <c r="J185" i="2"/>
  <c r="B186" i="2"/>
  <c r="C186" i="2"/>
  <c r="D186" i="2"/>
  <c r="E186" i="2"/>
  <c r="F186" i="2"/>
  <c r="G186" i="2"/>
  <c r="I186" i="2"/>
  <c r="J186" i="2"/>
  <c r="B187" i="2"/>
  <c r="C187" i="2"/>
  <c r="D187" i="2"/>
  <c r="E187" i="2"/>
  <c r="F187" i="2"/>
  <c r="G187" i="2"/>
  <c r="I187" i="2"/>
  <c r="J187" i="2"/>
  <c r="B188" i="2"/>
  <c r="C188" i="2"/>
  <c r="D188" i="2"/>
  <c r="E188" i="2"/>
  <c r="F188" i="2"/>
  <c r="G188" i="2"/>
  <c r="I188" i="2"/>
  <c r="J188" i="2"/>
  <c r="B189" i="2"/>
  <c r="C189" i="2"/>
  <c r="D189" i="2"/>
  <c r="E189" i="2"/>
  <c r="F189" i="2"/>
  <c r="G189" i="2"/>
  <c r="I189" i="2"/>
  <c r="J189" i="2"/>
  <c r="B190" i="2"/>
  <c r="C190" i="2"/>
  <c r="D190" i="2"/>
  <c r="E190" i="2"/>
  <c r="F190" i="2"/>
  <c r="G190" i="2"/>
  <c r="H190" i="2"/>
  <c r="I190" i="2"/>
  <c r="J190" i="2"/>
  <c r="B191" i="2"/>
  <c r="C191" i="2"/>
  <c r="D191" i="2"/>
  <c r="E191" i="2"/>
  <c r="F191" i="2"/>
  <c r="G191" i="2"/>
  <c r="I191" i="2"/>
  <c r="J191" i="2"/>
  <c r="B192" i="2"/>
  <c r="C192" i="2"/>
  <c r="D192" i="2"/>
  <c r="E192" i="2"/>
  <c r="F192" i="2"/>
  <c r="G192" i="2"/>
  <c r="I192" i="2"/>
  <c r="J192" i="2"/>
  <c r="B193" i="2"/>
  <c r="C193" i="2"/>
  <c r="D193" i="2"/>
  <c r="E193" i="2"/>
  <c r="F193" i="2"/>
  <c r="G193" i="2"/>
  <c r="I193" i="2"/>
  <c r="J193" i="2"/>
  <c r="B194" i="2"/>
  <c r="C194" i="2"/>
  <c r="D194" i="2"/>
  <c r="E194" i="2"/>
  <c r="F194" i="2"/>
  <c r="G194" i="2"/>
  <c r="I194" i="2"/>
  <c r="J194" i="2"/>
  <c r="B195" i="2"/>
  <c r="C195" i="2"/>
  <c r="D195" i="2"/>
  <c r="E195" i="2"/>
  <c r="F195" i="2"/>
  <c r="G195" i="2"/>
  <c r="I195" i="2"/>
  <c r="J195" i="2"/>
  <c r="B196" i="2"/>
  <c r="C196" i="2"/>
  <c r="D196" i="2"/>
  <c r="E196" i="2"/>
  <c r="F196" i="2"/>
  <c r="G196" i="2"/>
  <c r="I196" i="2"/>
  <c r="J196" i="2"/>
  <c r="B197" i="2"/>
  <c r="C197" i="2"/>
  <c r="D197" i="2"/>
  <c r="E197" i="2"/>
  <c r="F197" i="2"/>
  <c r="G197" i="2"/>
  <c r="I197" i="2"/>
  <c r="J197" i="2"/>
  <c r="B198" i="2"/>
  <c r="C198" i="2"/>
  <c r="D198" i="2"/>
  <c r="E198" i="2"/>
  <c r="F198" i="2"/>
  <c r="G198" i="2"/>
  <c r="H198" i="2"/>
  <c r="I198" i="2"/>
  <c r="J198" i="2"/>
  <c r="B199" i="2"/>
  <c r="C199" i="2"/>
  <c r="D199" i="2"/>
  <c r="E199" i="2"/>
  <c r="F199" i="2"/>
  <c r="G199" i="2"/>
  <c r="I199" i="2"/>
  <c r="J199" i="2"/>
  <c r="B200" i="2"/>
  <c r="C200" i="2"/>
  <c r="D200" i="2"/>
  <c r="E200" i="2"/>
  <c r="F200" i="2"/>
  <c r="G200" i="2"/>
  <c r="I200" i="2"/>
  <c r="J200" i="2"/>
  <c r="B201" i="2"/>
  <c r="C201" i="2"/>
  <c r="D201" i="2"/>
  <c r="E201" i="2"/>
  <c r="F201" i="2"/>
  <c r="G201" i="2"/>
  <c r="I201" i="2"/>
  <c r="J201" i="2"/>
  <c r="B202" i="2"/>
  <c r="C202" i="2"/>
  <c r="D202" i="2"/>
  <c r="E202" i="2"/>
  <c r="F202" i="2"/>
  <c r="G202" i="2"/>
  <c r="I202" i="2"/>
  <c r="J202" i="2"/>
  <c r="B203" i="2"/>
  <c r="C203" i="2"/>
  <c r="D203" i="2"/>
  <c r="E203" i="2"/>
  <c r="F203" i="2"/>
  <c r="G203" i="2"/>
  <c r="I203" i="2"/>
  <c r="J203" i="2"/>
  <c r="B204" i="2"/>
  <c r="C204" i="2"/>
  <c r="D204" i="2"/>
  <c r="E204" i="2"/>
  <c r="F204" i="2"/>
  <c r="G204" i="2"/>
  <c r="I204" i="2"/>
  <c r="J204" i="2"/>
  <c r="B205" i="2"/>
  <c r="C205" i="2"/>
  <c r="D205" i="2"/>
  <c r="E205" i="2"/>
  <c r="F205" i="2"/>
  <c r="G205" i="2"/>
  <c r="H205" i="2"/>
  <c r="I205" i="2"/>
  <c r="J205" i="2"/>
  <c r="B206" i="2"/>
  <c r="C206" i="2"/>
  <c r="D206" i="2"/>
  <c r="E206" i="2"/>
  <c r="F206" i="2"/>
  <c r="G206" i="2"/>
  <c r="I206" i="2"/>
  <c r="J206" i="2"/>
  <c r="B207" i="2"/>
  <c r="C207" i="2"/>
  <c r="D207" i="2"/>
  <c r="E207" i="2"/>
  <c r="F207" i="2"/>
  <c r="G207" i="2"/>
  <c r="I207" i="2"/>
  <c r="J207" i="2"/>
  <c r="B208" i="2"/>
  <c r="C208" i="2"/>
  <c r="D208" i="2"/>
  <c r="E208" i="2"/>
  <c r="F208" i="2"/>
  <c r="G208" i="2"/>
  <c r="I208" i="2"/>
  <c r="J208" i="2"/>
  <c r="B209" i="2"/>
  <c r="C209" i="2"/>
  <c r="D209" i="2"/>
  <c r="E209" i="2"/>
  <c r="F209" i="2"/>
  <c r="G209" i="2"/>
  <c r="I209" i="2"/>
  <c r="J209" i="2"/>
  <c r="B210" i="2"/>
  <c r="C210" i="2"/>
  <c r="D210" i="2"/>
  <c r="E210" i="2"/>
  <c r="F210" i="2"/>
  <c r="G210" i="2"/>
  <c r="I210" i="2"/>
  <c r="J210" i="2"/>
  <c r="B211" i="2"/>
  <c r="C211" i="2"/>
  <c r="D211" i="2"/>
  <c r="E211" i="2"/>
  <c r="F211" i="2"/>
  <c r="G211" i="2"/>
  <c r="I211" i="2"/>
  <c r="J211" i="2"/>
  <c r="B212" i="2"/>
  <c r="C212" i="2"/>
  <c r="D212" i="2"/>
  <c r="E212" i="2"/>
  <c r="F212" i="2"/>
  <c r="G212" i="2"/>
  <c r="I212" i="2"/>
  <c r="J212" i="2"/>
  <c r="B213" i="2"/>
  <c r="C213" i="2"/>
  <c r="D213" i="2"/>
  <c r="E213" i="2"/>
  <c r="F213" i="2"/>
  <c r="G213" i="2"/>
  <c r="I213" i="2"/>
  <c r="J213" i="2"/>
  <c r="B214" i="2"/>
  <c r="C214" i="2"/>
  <c r="D214" i="2"/>
  <c r="E214" i="2"/>
  <c r="F214" i="2"/>
  <c r="G214" i="2"/>
  <c r="H214" i="2"/>
  <c r="I214" i="2"/>
  <c r="J214" i="2"/>
  <c r="B215" i="2"/>
  <c r="C215" i="2"/>
  <c r="D215" i="2"/>
  <c r="E215" i="2"/>
  <c r="F215" i="2"/>
  <c r="G215" i="2"/>
  <c r="H215" i="2"/>
  <c r="I215" i="2"/>
  <c r="J215" i="2"/>
  <c r="B216" i="2"/>
  <c r="C216" i="2"/>
  <c r="D216" i="2"/>
  <c r="E216" i="2"/>
  <c r="F216" i="2"/>
  <c r="G216" i="2"/>
  <c r="I216" i="2"/>
  <c r="J216" i="2"/>
  <c r="B217" i="2"/>
  <c r="C217" i="2"/>
  <c r="D217" i="2"/>
  <c r="E217" i="2"/>
  <c r="F217" i="2"/>
  <c r="G217" i="2"/>
  <c r="I217" i="2"/>
  <c r="J217" i="2"/>
  <c r="B218" i="2"/>
  <c r="C218" i="2"/>
  <c r="D218" i="2"/>
  <c r="E218" i="2"/>
  <c r="F218" i="2"/>
  <c r="G218" i="2"/>
  <c r="I218" i="2"/>
  <c r="J218" i="2"/>
  <c r="B219" i="2"/>
  <c r="C219" i="2"/>
  <c r="D219" i="2"/>
  <c r="E219" i="2"/>
  <c r="F219" i="2"/>
  <c r="G219" i="2"/>
  <c r="I219" i="2"/>
  <c r="J219" i="2"/>
  <c r="B220" i="2"/>
  <c r="C220" i="2"/>
  <c r="D220" i="2"/>
  <c r="E220" i="2"/>
  <c r="F220" i="2"/>
  <c r="G220" i="2"/>
  <c r="I220" i="2"/>
  <c r="J220" i="2"/>
  <c r="B221" i="2"/>
  <c r="C221" i="2"/>
  <c r="D221" i="2"/>
  <c r="E221" i="2"/>
  <c r="F221" i="2"/>
  <c r="G221" i="2"/>
  <c r="I221" i="2"/>
  <c r="J221" i="2"/>
  <c r="B222" i="2"/>
  <c r="C222" i="2"/>
  <c r="D222" i="2"/>
  <c r="E222" i="2"/>
  <c r="F222" i="2"/>
  <c r="G222" i="2"/>
  <c r="I222" i="2"/>
  <c r="J222" i="2"/>
  <c r="B223" i="2"/>
  <c r="C223" i="2"/>
  <c r="D223" i="2"/>
  <c r="E223" i="2"/>
  <c r="F223" i="2"/>
  <c r="G223" i="2"/>
  <c r="I223" i="2"/>
  <c r="J223" i="2"/>
  <c r="B224" i="2"/>
  <c r="C224" i="2"/>
  <c r="D224" i="2"/>
  <c r="E224" i="2"/>
  <c r="F224" i="2"/>
  <c r="G224" i="2"/>
  <c r="I224" i="2"/>
  <c r="J224" i="2"/>
  <c r="B225" i="2"/>
  <c r="C225" i="2"/>
  <c r="D225" i="2"/>
  <c r="E225" i="2"/>
  <c r="F225" i="2"/>
  <c r="G225" i="2"/>
  <c r="I225" i="2"/>
  <c r="J225" i="2"/>
  <c r="B226" i="2"/>
  <c r="C226" i="2"/>
  <c r="D226" i="2"/>
  <c r="E226" i="2"/>
  <c r="F226" i="2"/>
  <c r="G226" i="2"/>
  <c r="I226" i="2"/>
  <c r="J226" i="2"/>
  <c r="B227" i="2"/>
  <c r="C227" i="2"/>
  <c r="D227" i="2"/>
  <c r="E227" i="2"/>
  <c r="F227" i="2"/>
  <c r="G227" i="2"/>
  <c r="I227" i="2"/>
  <c r="J227" i="2"/>
  <c r="B228" i="2"/>
  <c r="C228" i="2"/>
  <c r="D228" i="2"/>
  <c r="E228" i="2"/>
  <c r="F228" i="2"/>
  <c r="G228" i="2"/>
  <c r="I228" i="2"/>
  <c r="J228" i="2"/>
  <c r="B229" i="2"/>
  <c r="C229" i="2"/>
  <c r="D229" i="2"/>
  <c r="E229" i="2"/>
  <c r="F229" i="2"/>
  <c r="G229" i="2"/>
  <c r="I229" i="2"/>
  <c r="J229" i="2"/>
  <c r="B230" i="2"/>
  <c r="C230" i="2"/>
  <c r="D230" i="2"/>
  <c r="E230" i="2"/>
  <c r="F230" i="2"/>
  <c r="G230" i="2"/>
  <c r="I230" i="2"/>
  <c r="J230" i="2"/>
  <c r="B231" i="2"/>
  <c r="C231" i="2"/>
  <c r="D231" i="2"/>
  <c r="E231" i="2"/>
  <c r="F231" i="2"/>
  <c r="G231" i="2"/>
  <c r="I231" i="2"/>
  <c r="J231" i="2"/>
  <c r="B232" i="2"/>
  <c r="C232" i="2"/>
  <c r="D232" i="2"/>
  <c r="E232" i="2"/>
  <c r="F232" i="2"/>
  <c r="G232" i="2"/>
  <c r="H232" i="2"/>
  <c r="I232" i="2"/>
  <c r="J232" i="2"/>
  <c r="B233" i="2"/>
  <c r="C233" i="2"/>
  <c r="D233" i="2"/>
  <c r="E233" i="2"/>
  <c r="F233" i="2"/>
  <c r="G233" i="2"/>
  <c r="I233" i="2"/>
  <c r="J233" i="2"/>
  <c r="B234" i="2"/>
  <c r="C234" i="2"/>
  <c r="D234" i="2"/>
  <c r="E234" i="2"/>
  <c r="F234" i="2"/>
  <c r="G234" i="2"/>
  <c r="I234" i="2"/>
  <c r="J234" i="2"/>
  <c r="B235" i="2"/>
  <c r="C235" i="2"/>
  <c r="D235" i="2"/>
  <c r="E235" i="2"/>
  <c r="F235" i="2"/>
  <c r="G235" i="2"/>
  <c r="I235" i="2"/>
  <c r="J235" i="2"/>
  <c r="B236" i="2"/>
  <c r="C236" i="2"/>
  <c r="D236" i="2"/>
  <c r="E236" i="2"/>
  <c r="F236" i="2"/>
  <c r="G236" i="2"/>
  <c r="H236" i="2"/>
  <c r="I236" i="2"/>
  <c r="J236" i="2"/>
  <c r="B237" i="2"/>
  <c r="C237" i="2"/>
  <c r="D237" i="2"/>
  <c r="E237" i="2"/>
  <c r="F237" i="2"/>
  <c r="G237" i="2"/>
  <c r="I237" i="2"/>
  <c r="J237" i="2"/>
  <c r="B238" i="2"/>
  <c r="C238" i="2"/>
  <c r="D238" i="2"/>
  <c r="E238" i="2"/>
  <c r="F238" i="2"/>
  <c r="G238" i="2"/>
  <c r="I238" i="2"/>
  <c r="J238" i="2"/>
  <c r="B239" i="2"/>
  <c r="C239" i="2"/>
  <c r="D239" i="2"/>
  <c r="E239" i="2"/>
  <c r="F239" i="2"/>
  <c r="G239" i="2"/>
  <c r="I239" i="2"/>
  <c r="J239" i="2"/>
  <c r="B240" i="2"/>
  <c r="C240" i="2"/>
  <c r="D240" i="2"/>
  <c r="E240" i="2"/>
  <c r="F240" i="2"/>
  <c r="G240" i="2"/>
  <c r="I240" i="2"/>
  <c r="J240" i="2"/>
  <c r="B241" i="2"/>
  <c r="C241" i="2"/>
  <c r="D241" i="2"/>
  <c r="E241" i="2"/>
  <c r="F241" i="2"/>
  <c r="G241" i="2"/>
  <c r="I241" i="2"/>
  <c r="J241" i="2"/>
  <c r="B242" i="2"/>
  <c r="C242" i="2"/>
  <c r="D242" i="2"/>
  <c r="E242" i="2"/>
  <c r="F242" i="2"/>
  <c r="G242" i="2"/>
  <c r="I242" i="2"/>
  <c r="J242" i="2"/>
  <c r="B243" i="2"/>
  <c r="C243" i="2"/>
  <c r="D243" i="2"/>
  <c r="E243" i="2"/>
  <c r="F243" i="2"/>
  <c r="G243" i="2"/>
  <c r="H243" i="2"/>
  <c r="I243" i="2"/>
  <c r="J243" i="2"/>
  <c r="B244" i="2"/>
  <c r="C244" i="2"/>
  <c r="D244" i="2"/>
  <c r="E244" i="2"/>
  <c r="F244" i="2"/>
  <c r="G244" i="2"/>
  <c r="I244" i="2"/>
  <c r="J244" i="2"/>
  <c r="B245" i="2"/>
  <c r="C245" i="2"/>
  <c r="D245" i="2"/>
  <c r="E245" i="2"/>
  <c r="F245" i="2"/>
  <c r="G245" i="2"/>
  <c r="I245" i="2"/>
  <c r="J245" i="2"/>
  <c r="B246" i="2"/>
  <c r="C246" i="2"/>
  <c r="D246" i="2"/>
  <c r="E246" i="2"/>
  <c r="F246" i="2"/>
  <c r="G246" i="2"/>
  <c r="I246" i="2"/>
  <c r="J246" i="2"/>
  <c r="B247" i="2"/>
  <c r="C247" i="2"/>
  <c r="D247" i="2"/>
  <c r="E247" i="2"/>
  <c r="F247" i="2"/>
  <c r="G247" i="2"/>
  <c r="I247" i="2"/>
  <c r="J247" i="2"/>
  <c r="B248" i="2"/>
  <c r="C248" i="2"/>
  <c r="D248" i="2"/>
  <c r="E248" i="2"/>
  <c r="F248" i="2"/>
  <c r="G248" i="2"/>
  <c r="I248" i="2"/>
  <c r="J248" i="2"/>
  <c r="B249" i="2"/>
  <c r="C249" i="2"/>
  <c r="D249" i="2"/>
  <c r="E249" i="2"/>
  <c r="F249" i="2"/>
  <c r="G249" i="2"/>
  <c r="H249" i="2"/>
  <c r="I249" i="2"/>
  <c r="J249" i="2"/>
  <c r="B250" i="2"/>
  <c r="C250" i="2"/>
  <c r="D250" i="2"/>
  <c r="E250" i="2"/>
  <c r="F250" i="2"/>
  <c r="G250" i="2"/>
  <c r="I250" i="2"/>
  <c r="J250" i="2"/>
  <c r="B251" i="2"/>
  <c r="C251" i="2"/>
  <c r="D251" i="2"/>
  <c r="E251" i="2"/>
  <c r="F251" i="2"/>
  <c r="G251" i="2"/>
  <c r="H251" i="2"/>
  <c r="I251" i="2"/>
  <c r="J251" i="2"/>
  <c r="B252" i="2"/>
  <c r="C252" i="2"/>
  <c r="D252" i="2"/>
  <c r="E252" i="2"/>
  <c r="F252" i="2"/>
  <c r="G252" i="2"/>
  <c r="I252" i="2"/>
  <c r="J252" i="2"/>
  <c r="B253" i="2"/>
  <c r="C253" i="2"/>
  <c r="D253" i="2"/>
  <c r="E253" i="2"/>
  <c r="F253" i="2"/>
  <c r="G253" i="2"/>
  <c r="I253" i="2"/>
  <c r="J253" i="2"/>
  <c r="B254" i="2"/>
  <c r="C254" i="2"/>
  <c r="D254" i="2"/>
  <c r="E254" i="2"/>
  <c r="F254" i="2"/>
  <c r="G254" i="2"/>
  <c r="I254" i="2"/>
  <c r="J254" i="2"/>
  <c r="B255" i="2"/>
  <c r="C255" i="2"/>
  <c r="D255" i="2"/>
  <c r="E255" i="2"/>
  <c r="F255" i="2"/>
  <c r="G255" i="2"/>
  <c r="I255" i="2"/>
  <c r="J255" i="2"/>
  <c r="B256" i="2"/>
  <c r="C256" i="2"/>
  <c r="D256" i="2"/>
  <c r="E256" i="2"/>
  <c r="F256" i="2"/>
  <c r="G256" i="2"/>
  <c r="I256" i="2"/>
  <c r="J256" i="2"/>
  <c r="B257" i="2"/>
  <c r="C257" i="2"/>
  <c r="D257" i="2"/>
  <c r="E257" i="2"/>
  <c r="F257" i="2"/>
  <c r="G257" i="2"/>
  <c r="I257" i="2"/>
  <c r="J257" i="2"/>
  <c r="B258" i="2"/>
  <c r="C258" i="2"/>
  <c r="D258" i="2"/>
  <c r="E258" i="2"/>
  <c r="F258" i="2"/>
  <c r="G258" i="2"/>
  <c r="I258" i="2"/>
  <c r="J258" i="2"/>
  <c r="B259" i="2"/>
  <c r="C259" i="2"/>
  <c r="D259" i="2"/>
  <c r="E259" i="2"/>
  <c r="F259" i="2"/>
  <c r="G259" i="2"/>
  <c r="I259" i="2"/>
  <c r="J259" i="2"/>
  <c r="B260" i="2"/>
  <c r="C260" i="2"/>
  <c r="D260" i="2"/>
  <c r="E260" i="2"/>
  <c r="F260" i="2"/>
  <c r="G260" i="2"/>
  <c r="I260" i="2"/>
  <c r="J260" i="2"/>
  <c r="B261" i="2"/>
  <c r="C261" i="2"/>
  <c r="D261" i="2"/>
  <c r="E261" i="2"/>
  <c r="F261" i="2"/>
  <c r="G261" i="2"/>
  <c r="I261" i="2"/>
  <c r="J261" i="2"/>
  <c r="B262" i="2"/>
  <c r="C262" i="2"/>
  <c r="D262" i="2"/>
  <c r="E262" i="2"/>
  <c r="F262" i="2"/>
  <c r="G262" i="2"/>
  <c r="I262" i="2"/>
  <c r="J262" i="2"/>
  <c r="B263" i="2"/>
  <c r="C263" i="2"/>
  <c r="D263" i="2"/>
  <c r="E263" i="2"/>
  <c r="F263" i="2"/>
  <c r="G263" i="2"/>
  <c r="H263" i="2"/>
  <c r="I263" i="2"/>
  <c r="J263" i="2"/>
  <c r="B264" i="2"/>
  <c r="C264" i="2"/>
  <c r="D264" i="2"/>
  <c r="E264" i="2"/>
  <c r="F264" i="2"/>
  <c r="G264" i="2"/>
  <c r="I264" i="2"/>
  <c r="J264" i="2"/>
  <c r="B265" i="2"/>
  <c r="C265" i="2"/>
  <c r="D265" i="2"/>
  <c r="E265" i="2"/>
  <c r="F265" i="2"/>
  <c r="G265" i="2"/>
  <c r="I265" i="2"/>
  <c r="J265" i="2"/>
  <c r="B266" i="2"/>
  <c r="C266" i="2"/>
  <c r="D266" i="2"/>
  <c r="E266" i="2"/>
  <c r="F266" i="2"/>
  <c r="G266" i="2"/>
  <c r="I266" i="2"/>
  <c r="J266" i="2"/>
  <c r="B267" i="2"/>
  <c r="C267" i="2"/>
  <c r="D267" i="2"/>
  <c r="E267" i="2"/>
  <c r="F267" i="2"/>
  <c r="G267" i="2"/>
  <c r="I267" i="2"/>
  <c r="J267" i="2"/>
  <c r="B268" i="2"/>
  <c r="C268" i="2"/>
  <c r="D268" i="2"/>
  <c r="E268" i="2"/>
  <c r="F268" i="2"/>
  <c r="G268" i="2"/>
  <c r="I268" i="2"/>
  <c r="J268" i="2"/>
  <c r="B269" i="2"/>
  <c r="C269" i="2"/>
  <c r="D269" i="2"/>
  <c r="E269" i="2"/>
  <c r="F269" i="2"/>
  <c r="G269" i="2"/>
  <c r="I269" i="2"/>
  <c r="J269" i="2"/>
  <c r="B270" i="2"/>
  <c r="C270" i="2"/>
  <c r="D270" i="2"/>
  <c r="E270" i="2"/>
  <c r="F270" i="2"/>
  <c r="G270" i="2"/>
  <c r="I270" i="2"/>
  <c r="J270" i="2"/>
  <c r="B271" i="2"/>
  <c r="C271" i="2"/>
  <c r="D271" i="2"/>
  <c r="E271" i="2"/>
  <c r="F271" i="2"/>
  <c r="G271" i="2"/>
  <c r="I271" i="2"/>
  <c r="J271" i="2"/>
  <c r="B272" i="2"/>
  <c r="C272" i="2"/>
  <c r="D272" i="2"/>
  <c r="E272" i="2"/>
  <c r="F272" i="2"/>
  <c r="G272" i="2"/>
  <c r="I272" i="2"/>
  <c r="J272" i="2"/>
  <c r="B273" i="2"/>
  <c r="C273" i="2"/>
  <c r="D273" i="2"/>
  <c r="E273" i="2"/>
  <c r="F273" i="2"/>
  <c r="G273" i="2"/>
  <c r="H273" i="2"/>
  <c r="I273" i="2"/>
  <c r="J273" i="2"/>
  <c r="B274" i="2"/>
  <c r="C274" i="2"/>
  <c r="D274" i="2"/>
  <c r="E274" i="2"/>
  <c r="F274" i="2"/>
  <c r="G274" i="2"/>
  <c r="I274" i="2"/>
  <c r="J274" i="2"/>
  <c r="B275" i="2"/>
  <c r="C275" i="2"/>
  <c r="D275" i="2"/>
  <c r="E275" i="2"/>
  <c r="F275" i="2"/>
  <c r="G275" i="2"/>
  <c r="I275" i="2"/>
  <c r="J275" i="2"/>
  <c r="B276" i="2"/>
  <c r="C276" i="2"/>
  <c r="D276" i="2"/>
  <c r="E276" i="2"/>
  <c r="F276" i="2"/>
  <c r="G276" i="2"/>
  <c r="I276" i="2"/>
  <c r="J276" i="2"/>
  <c r="B277" i="2"/>
  <c r="C277" i="2"/>
  <c r="D277" i="2"/>
  <c r="E277" i="2"/>
  <c r="F277" i="2"/>
  <c r="G277" i="2"/>
  <c r="I277" i="2"/>
  <c r="J277" i="2"/>
  <c r="B278" i="2"/>
  <c r="C278" i="2"/>
  <c r="D278" i="2"/>
  <c r="E278" i="2"/>
  <c r="F278" i="2"/>
  <c r="G278" i="2"/>
  <c r="I278" i="2"/>
  <c r="J278" i="2"/>
  <c r="B279" i="2"/>
  <c r="C279" i="2"/>
  <c r="D279" i="2"/>
  <c r="E279" i="2"/>
  <c r="F279" i="2"/>
  <c r="G279" i="2"/>
  <c r="H279" i="2"/>
  <c r="I279" i="2"/>
  <c r="J279" i="2"/>
  <c r="B280" i="2"/>
  <c r="C280" i="2"/>
  <c r="D280" i="2"/>
  <c r="E280" i="2"/>
  <c r="F280" i="2"/>
  <c r="G280" i="2"/>
  <c r="I280" i="2"/>
  <c r="J280" i="2"/>
  <c r="B281" i="2"/>
  <c r="C281" i="2"/>
  <c r="D281" i="2"/>
  <c r="E281" i="2"/>
  <c r="F281" i="2"/>
  <c r="G281" i="2"/>
  <c r="I281" i="2"/>
  <c r="J281" i="2"/>
  <c r="B282" i="2"/>
  <c r="C282" i="2"/>
  <c r="D282" i="2"/>
  <c r="E282" i="2"/>
  <c r="F282" i="2"/>
  <c r="G282" i="2"/>
  <c r="I282" i="2"/>
  <c r="J282" i="2"/>
  <c r="B283" i="2"/>
  <c r="C283" i="2"/>
  <c r="D283" i="2"/>
  <c r="E283" i="2"/>
  <c r="F283" i="2"/>
  <c r="G283" i="2"/>
  <c r="H283" i="2"/>
  <c r="I283" i="2"/>
  <c r="J283" i="2"/>
  <c r="B284" i="2"/>
  <c r="C284" i="2"/>
  <c r="D284" i="2"/>
  <c r="E284" i="2"/>
  <c r="F284" i="2"/>
  <c r="G284" i="2"/>
  <c r="I284" i="2"/>
  <c r="J284" i="2"/>
  <c r="B285" i="2"/>
  <c r="C285" i="2"/>
  <c r="D285" i="2"/>
  <c r="E285" i="2"/>
  <c r="F285" i="2"/>
  <c r="G285" i="2"/>
  <c r="I285" i="2"/>
  <c r="J285" i="2"/>
  <c r="B286" i="2"/>
  <c r="C286" i="2"/>
  <c r="D286" i="2"/>
  <c r="E286" i="2"/>
  <c r="F286" i="2"/>
  <c r="G286" i="2"/>
  <c r="I286" i="2"/>
  <c r="J286" i="2"/>
  <c r="B287" i="2"/>
  <c r="C287" i="2"/>
  <c r="D287" i="2"/>
  <c r="E287" i="2"/>
  <c r="F287" i="2"/>
  <c r="G287" i="2"/>
  <c r="I287" i="2"/>
  <c r="J287" i="2"/>
  <c r="B288" i="2"/>
  <c r="C288" i="2"/>
  <c r="D288" i="2"/>
  <c r="E288" i="2"/>
  <c r="F288" i="2"/>
  <c r="G288" i="2"/>
  <c r="I288" i="2"/>
  <c r="J288" i="2"/>
  <c r="B289" i="2"/>
  <c r="C289" i="2"/>
  <c r="D289" i="2"/>
  <c r="E289" i="2"/>
  <c r="F289" i="2"/>
  <c r="G289" i="2"/>
  <c r="I289" i="2"/>
  <c r="J289" i="2"/>
  <c r="B290" i="2"/>
  <c r="C290" i="2"/>
  <c r="D290" i="2"/>
  <c r="E290" i="2"/>
  <c r="F290" i="2"/>
  <c r="G290" i="2"/>
  <c r="I290" i="2"/>
  <c r="J290" i="2"/>
  <c r="B291" i="2"/>
  <c r="C291" i="2"/>
  <c r="D291" i="2"/>
  <c r="E291" i="2"/>
  <c r="F291" i="2"/>
  <c r="G291" i="2"/>
  <c r="I291" i="2"/>
  <c r="J291" i="2"/>
  <c r="B292" i="2"/>
  <c r="C292" i="2"/>
  <c r="D292" i="2"/>
  <c r="E292" i="2"/>
  <c r="F292" i="2"/>
  <c r="G292" i="2"/>
  <c r="I292" i="2"/>
  <c r="J292" i="2"/>
  <c r="B293" i="2"/>
  <c r="C293" i="2"/>
  <c r="D293" i="2"/>
  <c r="E293" i="2"/>
  <c r="F293" i="2"/>
  <c r="G293" i="2"/>
  <c r="I293" i="2"/>
  <c r="J293" i="2"/>
  <c r="B294" i="2"/>
  <c r="C294" i="2"/>
  <c r="D294" i="2"/>
  <c r="E294" i="2"/>
  <c r="F294" i="2"/>
  <c r="G294" i="2"/>
  <c r="I294" i="2"/>
  <c r="J294" i="2"/>
  <c r="B295" i="2"/>
  <c r="C295" i="2"/>
  <c r="D295" i="2"/>
  <c r="E295" i="2"/>
  <c r="F295" i="2"/>
  <c r="G295" i="2"/>
  <c r="I295" i="2"/>
  <c r="J295" i="2"/>
  <c r="B296" i="2"/>
  <c r="C296" i="2"/>
  <c r="D296" i="2"/>
  <c r="E296" i="2"/>
  <c r="F296" i="2"/>
  <c r="G296" i="2"/>
  <c r="I296" i="2"/>
  <c r="J296" i="2"/>
  <c r="B297" i="2"/>
  <c r="C297" i="2"/>
  <c r="D297" i="2"/>
  <c r="E297" i="2"/>
  <c r="F297" i="2"/>
  <c r="G297" i="2"/>
  <c r="I297" i="2"/>
  <c r="J297" i="2"/>
  <c r="B298" i="2"/>
  <c r="C298" i="2"/>
  <c r="D298" i="2"/>
  <c r="E298" i="2"/>
  <c r="F298" i="2"/>
  <c r="G298" i="2"/>
  <c r="I298" i="2"/>
  <c r="J298" i="2"/>
  <c r="B299" i="2"/>
  <c r="C299" i="2"/>
  <c r="D299" i="2"/>
  <c r="E299" i="2"/>
  <c r="F299" i="2"/>
  <c r="G299" i="2"/>
  <c r="I299" i="2"/>
  <c r="J299" i="2"/>
  <c r="B300" i="2"/>
  <c r="C300" i="2"/>
  <c r="D300" i="2"/>
  <c r="E300" i="2"/>
  <c r="F300" i="2"/>
  <c r="G300" i="2"/>
  <c r="I300" i="2"/>
  <c r="J300" i="2"/>
  <c r="B301" i="2"/>
  <c r="C301" i="2"/>
  <c r="D301" i="2"/>
  <c r="E301" i="2"/>
  <c r="F301" i="2"/>
  <c r="G301" i="2"/>
  <c r="I301" i="2"/>
  <c r="J301" i="2"/>
  <c r="B302" i="2"/>
  <c r="C302" i="2"/>
  <c r="D302" i="2"/>
  <c r="E302" i="2"/>
  <c r="F302" i="2"/>
  <c r="G302" i="2"/>
  <c r="H302" i="2"/>
  <c r="I302" i="2"/>
  <c r="J302" i="2"/>
  <c r="B303" i="2"/>
  <c r="C303" i="2"/>
  <c r="D303" i="2"/>
  <c r="E303" i="2"/>
  <c r="F303" i="2"/>
  <c r="G303" i="2"/>
  <c r="I303" i="2"/>
  <c r="J303" i="2"/>
  <c r="B304" i="2"/>
  <c r="C304" i="2"/>
  <c r="D304" i="2"/>
  <c r="E304" i="2"/>
  <c r="F304" i="2"/>
  <c r="G304" i="2"/>
  <c r="I304" i="2"/>
  <c r="J304" i="2"/>
  <c r="B305" i="2"/>
  <c r="C305" i="2"/>
  <c r="D305" i="2"/>
  <c r="E305" i="2"/>
  <c r="F305" i="2"/>
  <c r="G305" i="2"/>
  <c r="H305" i="2"/>
  <c r="I305" i="2"/>
  <c r="J305" i="2"/>
  <c r="B306" i="2"/>
  <c r="C306" i="2"/>
  <c r="D306" i="2"/>
  <c r="E306" i="2"/>
  <c r="F306" i="2"/>
  <c r="G306" i="2"/>
  <c r="I306" i="2"/>
  <c r="J306" i="2"/>
  <c r="B307" i="2"/>
  <c r="C307" i="2"/>
  <c r="D307" i="2"/>
  <c r="E307" i="2"/>
  <c r="F307" i="2"/>
  <c r="G307" i="2"/>
  <c r="I307" i="2"/>
  <c r="J307" i="2"/>
  <c r="B308" i="2"/>
  <c r="C308" i="2"/>
  <c r="D308" i="2"/>
  <c r="E308" i="2"/>
  <c r="F308" i="2"/>
  <c r="G308" i="2"/>
  <c r="I308" i="2"/>
  <c r="J308" i="2"/>
  <c r="B309" i="2"/>
  <c r="C309" i="2"/>
  <c r="D309" i="2"/>
  <c r="E309" i="2"/>
  <c r="F309" i="2"/>
  <c r="G309" i="2"/>
  <c r="I309" i="2"/>
  <c r="J309" i="2"/>
  <c r="B310" i="2"/>
  <c r="C310" i="2"/>
  <c r="D310" i="2"/>
  <c r="E310" i="2"/>
  <c r="F310" i="2"/>
  <c r="G310" i="2"/>
  <c r="I310" i="2"/>
  <c r="J310" i="2"/>
  <c r="B311" i="2"/>
  <c r="C311" i="2"/>
  <c r="D311" i="2"/>
  <c r="E311" i="2"/>
  <c r="F311" i="2"/>
  <c r="G311" i="2"/>
  <c r="I311" i="2"/>
  <c r="J311" i="2"/>
  <c r="B312" i="2"/>
  <c r="C312" i="2"/>
  <c r="D312" i="2"/>
  <c r="E312" i="2"/>
  <c r="F312" i="2"/>
  <c r="G312" i="2"/>
  <c r="I312" i="2"/>
  <c r="J312" i="2"/>
  <c r="B313" i="2"/>
  <c r="C313" i="2"/>
  <c r="D313" i="2"/>
  <c r="E313" i="2"/>
  <c r="F313" i="2"/>
  <c r="G313" i="2"/>
  <c r="I313" i="2"/>
  <c r="J313" i="2"/>
  <c r="B314" i="2"/>
  <c r="C314" i="2"/>
  <c r="D314" i="2"/>
  <c r="E314" i="2"/>
  <c r="F314" i="2"/>
  <c r="G314" i="2"/>
  <c r="I314" i="2"/>
  <c r="J314" i="2"/>
  <c r="B315" i="2"/>
  <c r="C315" i="2"/>
  <c r="D315" i="2"/>
  <c r="E315" i="2"/>
  <c r="F315" i="2"/>
  <c r="G315" i="2"/>
  <c r="I315" i="2"/>
  <c r="J315" i="2"/>
  <c r="B316" i="2"/>
  <c r="C316" i="2"/>
  <c r="D316" i="2"/>
  <c r="E316" i="2"/>
  <c r="F316" i="2"/>
  <c r="G316" i="2"/>
  <c r="I316" i="2"/>
  <c r="J316" i="2"/>
  <c r="B317" i="2"/>
  <c r="C317" i="2"/>
  <c r="D317" i="2"/>
  <c r="E317" i="2"/>
  <c r="F317" i="2"/>
  <c r="G317" i="2"/>
  <c r="I317" i="2"/>
  <c r="J317" i="2"/>
  <c r="B318" i="2"/>
  <c r="C318" i="2"/>
  <c r="D318" i="2"/>
  <c r="E318" i="2"/>
  <c r="F318" i="2"/>
  <c r="G318" i="2"/>
  <c r="I318" i="2"/>
  <c r="J318" i="2"/>
  <c r="B319" i="2"/>
  <c r="C319" i="2"/>
  <c r="D319" i="2"/>
  <c r="E319" i="2"/>
  <c r="F319" i="2"/>
  <c r="G319" i="2"/>
  <c r="I319" i="2"/>
  <c r="J319" i="2"/>
  <c r="B320" i="2"/>
  <c r="C320" i="2"/>
  <c r="D320" i="2"/>
  <c r="E320" i="2"/>
  <c r="F320" i="2"/>
  <c r="G320" i="2"/>
  <c r="H320" i="2"/>
  <c r="I320" i="2"/>
  <c r="J320" i="2"/>
  <c r="B321" i="2"/>
  <c r="C321" i="2"/>
  <c r="D321" i="2"/>
  <c r="E321" i="2"/>
  <c r="F321" i="2"/>
  <c r="G321" i="2"/>
  <c r="H321" i="2"/>
  <c r="I321" i="2"/>
  <c r="J321" i="2"/>
  <c r="B322" i="2"/>
  <c r="C322" i="2"/>
  <c r="D322" i="2"/>
  <c r="E322" i="2"/>
  <c r="F322" i="2"/>
  <c r="G322" i="2"/>
  <c r="I322" i="2"/>
  <c r="J322" i="2"/>
  <c r="B323" i="2"/>
  <c r="C323" i="2"/>
  <c r="D323" i="2"/>
  <c r="E323" i="2"/>
  <c r="F323" i="2"/>
  <c r="G323" i="2"/>
  <c r="I323" i="2"/>
  <c r="J323" i="2"/>
  <c r="B324" i="2"/>
  <c r="C324" i="2"/>
  <c r="D324" i="2"/>
  <c r="E324" i="2"/>
  <c r="F324" i="2"/>
  <c r="G324" i="2"/>
  <c r="I324" i="2"/>
  <c r="J324" i="2"/>
  <c r="B325" i="2"/>
  <c r="C325" i="2"/>
  <c r="D325" i="2"/>
  <c r="E325" i="2"/>
  <c r="F325" i="2"/>
  <c r="G325" i="2"/>
  <c r="I325" i="2"/>
  <c r="J325" i="2"/>
  <c r="B326" i="2"/>
  <c r="C326" i="2"/>
  <c r="D326" i="2"/>
  <c r="E326" i="2"/>
  <c r="F326" i="2"/>
  <c r="G326" i="2"/>
  <c r="I326" i="2"/>
  <c r="J326" i="2"/>
  <c r="B327" i="2"/>
  <c r="C327" i="2"/>
  <c r="D327" i="2"/>
  <c r="E327" i="2"/>
  <c r="F327" i="2"/>
  <c r="G327" i="2"/>
  <c r="H327" i="2"/>
  <c r="I327" i="2"/>
  <c r="J327" i="2"/>
  <c r="B328" i="2"/>
  <c r="C328" i="2"/>
  <c r="D328" i="2"/>
  <c r="E328" i="2"/>
  <c r="F328" i="2"/>
  <c r="G328" i="2"/>
  <c r="I328" i="2"/>
  <c r="J328" i="2"/>
  <c r="B329" i="2"/>
  <c r="C329" i="2"/>
  <c r="D329" i="2"/>
  <c r="E329" i="2"/>
  <c r="F329" i="2"/>
  <c r="G329" i="2"/>
  <c r="I329" i="2"/>
  <c r="J329" i="2"/>
  <c r="B330" i="2"/>
  <c r="C330" i="2"/>
  <c r="D330" i="2"/>
  <c r="E330" i="2"/>
  <c r="F330" i="2"/>
  <c r="G330" i="2"/>
  <c r="I330" i="2"/>
  <c r="J330" i="2"/>
  <c r="B331" i="2"/>
  <c r="C331" i="2"/>
  <c r="D331" i="2"/>
  <c r="E331" i="2"/>
  <c r="F331" i="2"/>
  <c r="G331" i="2"/>
  <c r="I331" i="2"/>
  <c r="J331" i="2"/>
  <c r="B332" i="2"/>
  <c r="C332" i="2"/>
  <c r="D332" i="2"/>
  <c r="E332" i="2"/>
  <c r="F332" i="2"/>
  <c r="G332" i="2"/>
  <c r="I332" i="2"/>
  <c r="J332" i="2"/>
  <c r="B333" i="2"/>
  <c r="C333" i="2"/>
  <c r="D333" i="2"/>
  <c r="E333" i="2"/>
  <c r="F333" i="2"/>
  <c r="G333" i="2"/>
  <c r="I333" i="2"/>
  <c r="J333" i="2"/>
  <c r="B334" i="2"/>
  <c r="C334" i="2"/>
  <c r="D334" i="2"/>
  <c r="E334" i="2"/>
  <c r="F334" i="2"/>
  <c r="G334" i="2"/>
  <c r="I334" i="2"/>
  <c r="J334" i="2"/>
  <c r="B335" i="2"/>
  <c r="C335" i="2"/>
  <c r="D335" i="2"/>
  <c r="E335" i="2"/>
  <c r="F335" i="2"/>
  <c r="G335" i="2"/>
  <c r="I335" i="2"/>
  <c r="J335" i="2"/>
  <c r="B336" i="2"/>
  <c r="C336" i="2"/>
  <c r="D336" i="2"/>
  <c r="E336" i="2"/>
  <c r="F336" i="2"/>
  <c r="G336" i="2"/>
  <c r="I336" i="2"/>
  <c r="J336" i="2"/>
  <c r="B337" i="2"/>
  <c r="C337" i="2"/>
  <c r="D337" i="2"/>
  <c r="E337" i="2"/>
  <c r="F337" i="2"/>
  <c r="G337" i="2"/>
  <c r="I337" i="2"/>
  <c r="J337" i="2"/>
  <c r="B338" i="2"/>
  <c r="C338" i="2"/>
  <c r="D338" i="2"/>
  <c r="E338" i="2"/>
  <c r="F338" i="2"/>
  <c r="G338" i="2"/>
  <c r="I338" i="2"/>
  <c r="J338" i="2"/>
  <c r="B339" i="2"/>
  <c r="C339" i="2"/>
  <c r="D339" i="2"/>
  <c r="E339" i="2"/>
  <c r="F339" i="2"/>
  <c r="G339" i="2"/>
  <c r="H339" i="2"/>
  <c r="I339" i="2"/>
  <c r="J339" i="2"/>
  <c r="B340" i="2"/>
  <c r="C340" i="2"/>
  <c r="D340" i="2"/>
  <c r="E340" i="2"/>
  <c r="F340" i="2"/>
  <c r="G340" i="2"/>
  <c r="I340" i="2"/>
  <c r="J340" i="2"/>
  <c r="B341" i="2"/>
  <c r="C341" i="2"/>
  <c r="D341" i="2"/>
  <c r="E341" i="2"/>
  <c r="F341" i="2"/>
  <c r="G341" i="2"/>
  <c r="I341" i="2"/>
  <c r="J341" i="2"/>
  <c r="B342" i="2"/>
  <c r="C342" i="2"/>
  <c r="D342" i="2"/>
  <c r="E342" i="2"/>
  <c r="F342" i="2"/>
  <c r="G342" i="2"/>
  <c r="I342" i="2"/>
  <c r="J342" i="2"/>
  <c r="B343" i="2"/>
  <c r="C343" i="2"/>
  <c r="D343" i="2"/>
  <c r="E343" i="2"/>
  <c r="F343" i="2"/>
  <c r="G343" i="2"/>
  <c r="I343" i="2"/>
  <c r="J343" i="2"/>
  <c r="B344" i="2"/>
  <c r="C344" i="2"/>
  <c r="D344" i="2"/>
  <c r="E344" i="2"/>
  <c r="F344" i="2"/>
  <c r="G344" i="2"/>
  <c r="I344" i="2"/>
  <c r="J344" i="2"/>
  <c r="B345" i="2"/>
  <c r="C345" i="2"/>
  <c r="D345" i="2"/>
  <c r="E345" i="2"/>
  <c r="F345" i="2"/>
  <c r="G345" i="2"/>
  <c r="I345" i="2"/>
  <c r="J345" i="2"/>
  <c r="B346" i="2"/>
  <c r="C346" i="2"/>
  <c r="D346" i="2"/>
  <c r="E346" i="2"/>
  <c r="F346" i="2"/>
  <c r="G346" i="2"/>
  <c r="I346" i="2"/>
  <c r="J346" i="2"/>
  <c r="B347" i="2"/>
  <c r="C347" i="2"/>
  <c r="D347" i="2"/>
  <c r="E347" i="2"/>
  <c r="F347" i="2"/>
  <c r="G347" i="2"/>
  <c r="I347" i="2"/>
  <c r="J347" i="2"/>
  <c r="B348" i="2"/>
  <c r="C348" i="2"/>
  <c r="D348" i="2"/>
  <c r="E348" i="2"/>
  <c r="F348" i="2"/>
  <c r="G348" i="2"/>
  <c r="I348" i="2"/>
  <c r="J348" i="2"/>
  <c r="B349" i="2"/>
  <c r="C349" i="2"/>
  <c r="D349" i="2"/>
  <c r="E349" i="2"/>
  <c r="F349" i="2"/>
  <c r="G349" i="2"/>
  <c r="H349" i="2"/>
  <c r="I349" i="2"/>
  <c r="J349" i="2"/>
  <c r="B350" i="2"/>
  <c r="C350" i="2"/>
  <c r="D350" i="2"/>
  <c r="E350" i="2"/>
  <c r="F350" i="2"/>
  <c r="G350" i="2"/>
  <c r="I350" i="2"/>
  <c r="J350" i="2"/>
  <c r="B351" i="2"/>
  <c r="C351" i="2"/>
  <c r="D351" i="2"/>
  <c r="E351" i="2"/>
  <c r="F351" i="2"/>
  <c r="G351" i="2"/>
  <c r="I351" i="2"/>
  <c r="J351" i="2"/>
  <c r="B352" i="2"/>
  <c r="C352" i="2"/>
  <c r="D352" i="2"/>
  <c r="E352" i="2"/>
  <c r="F352" i="2"/>
  <c r="G352" i="2"/>
  <c r="I352" i="2"/>
  <c r="J352" i="2"/>
  <c r="B353" i="2"/>
  <c r="C353" i="2"/>
  <c r="D353" i="2"/>
  <c r="E353" i="2"/>
  <c r="F353" i="2"/>
  <c r="G353" i="2"/>
  <c r="H353" i="2"/>
  <c r="I353" i="2"/>
  <c r="J353" i="2"/>
  <c r="B354" i="2"/>
  <c r="C354" i="2"/>
  <c r="D354" i="2"/>
  <c r="E354" i="2"/>
  <c r="F354" i="2"/>
  <c r="G354" i="2"/>
  <c r="I354" i="2"/>
  <c r="J354" i="2"/>
  <c r="B355" i="2"/>
  <c r="C355" i="2"/>
  <c r="D355" i="2"/>
  <c r="E355" i="2"/>
  <c r="F355" i="2"/>
  <c r="G355" i="2"/>
  <c r="H355" i="2"/>
  <c r="I355" i="2"/>
  <c r="J355" i="2"/>
  <c r="B356" i="2"/>
  <c r="C356" i="2"/>
  <c r="D356" i="2"/>
  <c r="E356" i="2"/>
  <c r="F356" i="2"/>
  <c r="G356" i="2"/>
  <c r="I356" i="2"/>
  <c r="J356" i="2"/>
  <c r="B357" i="2"/>
  <c r="C357" i="2"/>
  <c r="D357" i="2"/>
  <c r="E357" i="2"/>
  <c r="F357" i="2"/>
  <c r="G357" i="2"/>
  <c r="I357" i="2"/>
  <c r="J357" i="2"/>
  <c r="B358" i="2"/>
  <c r="C358" i="2"/>
  <c r="D358" i="2"/>
  <c r="E358" i="2"/>
  <c r="F358" i="2"/>
  <c r="G358" i="2"/>
  <c r="I358" i="2"/>
  <c r="J358" i="2"/>
  <c r="B359" i="2"/>
  <c r="C359" i="2"/>
  <c r="D359" i="2"/>
  <c r="E359" i="2"/>
  <c r="F359" i="2"/>
  <c r="G359" i="2"/>
  <c r="I359" i="2"/>
  <c r="J359" i="2"/>
  <c r="B360" i="2"/>
  <c r="C360" i="2"/>
  <c r="D360" i="2"/>
  <c r="E360" i="2"/>
  <c r="F360" i="2"/>
  <c r="G360" i="2"/>
  <c r="I360" i="2"/>
  <c r="J360" i="2"/>
  <c r="B361" i="2"/>
  <c r="C361" i="2"/>
  <c r="D361" i="2"/>
  <c r="E361" i="2"/>
  <c r="F361" i="2"/>
  <c r="G361" i="2"/>
  <c r="I361" i="2"/>
  <c r="J361" i="2"/>
  <c r="B362" i="2"/>
  <c r="C362" i="2"/>
  <c r="D362" i="2"/>
  <c r="E362" i="2"/>
  <c r="F362" i="2"/>
  <c r="G362" i="2"/>
  <c r="I362" i="2"/>
  <c r="J362" i="2"/>
  <c r="B363" i="2"/>
  <c r="C363" i="2"/>
  <c r="D363" i="2"/>
  <c r="E363" i="2"/>
  <c r="F363" i="2"/>
  <c r="G363" i="2"/>
  <c r="I363" i="2"/>
  <c r="J363" i="2"/>
  <c r="B364" i="2"/>
  <c r="C364" i="2"/>
  <c r="D364" i="2"/>
  <c r="E364" i="2"/>
  <c r="F364" i="2"/>
  <c r="G364" i="2"/>
  <c r="I364" i="2"/>
  <c r="J364" i="2"/>
  <c r="B365" i="2"/>
  <c r="C365" i="2"/>
  <c r="D365" i="2"/>
  <c r="E365" i="2"/>
  <c r="F365" i="2"/>
  <c r="G365" i="2"/>
  <c r="I365" i="2"/>
  <c r="J365" i="2"/>
  <c r="B366" i="2"/>
  <c r="C366" i="2"/>
  <c r="D366" i="2"/>
  <c r="E366" i="2"/>
  <c r="F366" i="2"/>
  <c r="G366" i="2"/>
  <c r="I366" i="2"/>
  <c r="J366" i="2"/>
  <c r="B367" i="2"/>
  <c r="C367" i="2"/>
  <c r="D367" i="2"/>
  <c r="E367" i="2"/>
  <c r="F367" i="2"/>
  <c r="G367" i="2"/>
  <c r="I367" i="2"/>
  <c r="J367" i="2"/>
  <c r="B368" i="2"/>
  <c r="C368" i="2"/>
  <c r="D368" i="2"/>
  <c r="E368" i="2"/>
  <c r="F368" i="2"/>
  <c r="G368" i="2"/>
  <c r="I368" i="2"/>
  <c r="J368" i="2"/>
  <c r="B369" i="2"/>
  <c r="C369" i="2"/>
  <c r="D369" i="2"/>
  <c r="E369" i="2"/>
  <c r="F369" i="2"/>
  <c r="G369" i="2"/>
  <c r="I369" i="2"/>
  <c r="J369" i="2"/>
  <c r="B370" i="2"/>
  <c r="C370" i="2"/>
  <c r="D370" i="2"/>
  <c r="E370" i="2"/>
  <c r="F370" i="2"/>
  <c r="G370" i="2"/>
  <c r="I370" i="2"/>
  <c r="J370" i="2"/>
  <c r="B371" i="2"/>
  <c r="C371" i="2"/>
  <c r="D371" i="2"/>
  <c r="E371" i="2"/>
  <c r="F371" i="2"/>
  <c r="G371" i="2"/>
  <c r="I371" i="2"/>
  <c r="J371" i="2"/>
  <c r="B372" i="2"/>
  <c r="C372" i="2"/>
  <c r="D372" i="2"/>
  <c r="E372" i="2"/>
  <c r="F372" i="2"/>
  <c r="G372" i="2"/>
  <c r="I372" i="2"/>
  <c r="J372" i="2"/>
  <c r="B373" i="2"/>
  <c r="C373" i="2"/>
  <c r="D373" i="2"/>
  <c r="E373" i="2"/>
  <c r="F373" i="2"/>
  <c r="G373" i="2"/>
  <c r="I373" i="2"/>
  <c r="J373" i="2"/>
  <c r="B374" i="2"/>
  <c r="C374" i="2"/>
  <c r="D374" i="2"/>
  <c r="E374" i="2"/>
  <c r="F374" i="2"/>
  <c r="G374" i="2"/>
  <c r="I374" i="2"/>
  <c r="J374" i="2"/>
  <c r="B375" i="2"/>
  <c r="C375" i="2"/>
  <c r="D375" i="2"/>
  <c r="E375" i="2"/>
  <c r="F375" i="2"/>
  <c r="G375" i="2"/>
  <c r="I375" i="2"/>
  <c r="J375" i="2"/>
  <c r="B376" i="2"/>
  <c r="C376" i="2"/>
  <c r="D376" i="2"/>
  <c r="E376" i="2"/>
  <c r="F376" i="2"/>
  <c r="G376" i="2"/>
  <c r="I376" i="2"/>
  <c r="J376" i="2"/>
  <c r="B377" i="2"/>
  <c r="C377" i="2"/>
  <c r="D377" i="2"/>
  <c r="E377" i="2"/>
  <c r="F377" i="2"/>
  <c r="G377" i="2"/>
  <c r="I377" i="2"/>
  <c r="J377" i="2"/>
  <c r="B378" i="2"/>
  <c r="C378" i="2"/>
  <c r="D378" i="2"/>
  <c r="E378" i="2"/>
  <c r="F378" i="2"/>
  <c r="G378" i="2"/>
  <c r="I378" i="2"/>
  <c r="J378" i="2"/>
  <c r="B379" i="2"/>
  <c r="C379" i="2"/>
  <c r="D379" i="2"/>
  <c r="E379" i="2"/>
  <c r="F379" i="2"/>
  <c r="G379" i="2"/>
  <c r="I379" i="2"/>
  <c r="J379" i="2"/>
  <c r="B380" i="2"/>
  <c r="C380" i="2"/>
  <c r="D380" i="2"/>
  <c r="E380" i="2"/>
  <c r="F380" i="2"/>
  <c r="G380" i="2"/>
  <c r="I380" i="2"/>
  <c r="J380" i="2"/>
  <c r="B381" i="2"/>
  <c r="C381" i="2"/>
  <c r="D381" i="2"/>
  <c r="E381" i="2"/>
  <c r="F381" i="2"/>
  <c r="G381" i="2"/>
  <c r="I381" i="2"/>
  <c r="J381" i="2"/>
  <c r="B382" i="2"/>
  <c r="C382" i="2"/>
  <c r="D382" i="2"/>
  <c r="E382" i="2"/>
  <c r="F382" i="2"/>
  <c r="G382" i="2"/>
  <c r="I382" i="2"/>
  <c r="J382" i="2"/>
  <c r="B383" i="2"/>
  <c r="C383" i="2"/>
  <c r="D383" i="2"/>
  <c r="E383" i="2"/>
  <c r="F383" i="2"/>
  <c r="G383" i="2"/>
  <c r="I383" i="2"/>
  <c r="J383" i="2"/>
  <c r="B384" i="2"/>
  <c r="C384" i="2"/>
  <c r="D384" i="2"/>
  <c r="E384" i="2"/>
  <c r="F384" i="2"/>
  <c r="G384" i="2"/>
  <c r="I384" i="2"/>
  <c r="J384" i="2"/>
  <c r="B385" i="2"/>
  <c r="C385" i="2"/>
  <c r="D385" i="2"/>
  <c r="E385" i="2"/>
  <c r="F385" i="2"/>
  <c r="G385" i="2"/>
  <c r="I385" i="2"/>
  <c r="J385" i="2"/>
  <c r="B386" i="2"/>
  <c r="C386" i="2"/>
  <c r="D386" i="2"/>
  <c r="E386" i="2"/>
  <c r="F386" i="2"/>
  <c r="G386" i="2"/>
  <c r="I386" i="2"/>
  <c r="J386" i="2"/>
  <c r="B387" i="2"/>
  <c r="C387" i="2"/>
  <c r="D387" i="2"/>
  <c r="E387" i="2"/>
  <c r="F387" i="2"/>
  <c r="G387" i="2"/>
  <c r="I387" i="2"/>
  <c r="J387" i="2"/>
  <c r="B388" i="2"/>
  <c r="C388" i="2"/>
  <c r="D388" i="2"/>
  <c r="E388" i="2"/>
  <c r="F388" i="2"/>
  <c r="G388" i="2"/>
  <c r="I388" i="2"/>
  <c r="J388" i="2"/>
  <c r="B389" i="2"/>
  <c r="C389" i="2"/>
  <c r="D389" i="2"/>
  <c r="E389" i="2"/>
  <c r="F389" i="2"/>
  <c r="G389" i="2"/>
  <c r="I389" i="2"/>
  <c r="J389" i="2"/>
  <c r="B390" i="2"/>
  <c r="C390" i="2"/>
  <c r="D390" i="2"/>
  <c r="E390" i="2"/>
  <c r="F390" i="2"/>
  <c r="G390" i="2"/>
  <c r="I390" i="2"/>
  <c r="J390" i="2"/>
  <c r="B391" i="2"/>
  <c r="C391" i="2"/>
  <c r="D391" i="2"/>
  <c r="E391" i="2"/>
  <c r="F391" i="2"/>
  <c r="G391" i="2"/>
  <c r="H391" i="2"/>
  <c r="I391" i="2"/>
  <c r="J391" i="2"/>
  <c r="B392" i="2"/>
  <c r="C392" i="2"/>
  <c r="D392" i="2"/>
  <c r="E392" i="2"/>
  <c r="F392" i="2"/>
  <c r="G392" i="2"/>
  <c r="I392" i="2"/>
  <c r="J392" i="2"/>
  <c r="B393" i="2"/>
  <c r="C393" i="2"/>
  <c r="D393" i="2"/>
  <c r="E393" i="2"/>
  <c r="F393" i="2"/>
  <c r="G393" i="2"/>
  <c r="I393" i="2"/>
  <c r="J393" i="2"/>
  <c r="B394" i="2"/>
  <c r="C394" i="2"/>
  <c r="D394" i="2"/>
  <c r="E394" i="2"/>
  <c r="F394" i="2"/>
  <c r="G394" i="2"/>
  <c r="I394" i="2"/>
  <c r="J394" i="2"/>
  <c r="B395" i="2"/>
  <c r="C395" i="2"/>
  <c r="D395" i="2"/>
  <c r="E395" i="2"/>
  <c r="F395" i="2"/>
  <c r="G395" i="2"/>
  <c r="I395" i="2"/>
  <c r="J395" i="2"/>
  <c r="B396" i="2"/>
  <c r="C396" i="2"/>
  <c r="D396" i="2"/>
  <c r="E396" i="2"/>
  <c r="F396" i="2"/>
  <c r="G396" i="2"/>
  <c r="I396" i="2"/>
  <c r="J396" i="2"/>
  <c r="B397" i="2"/>
  <c r="C397" i="2"/>
  <c r="D397" i="2"/>
  <c r="E397" i="2"/>
  <c r="F397" i="2"/>
  <c r="G397" i="2"/>
  <c r="I397" i="2"/>
  <c r="J397" i="2"/>
  <c r="B398" i="2"/>
  <c r="C398" i="2"/>
  <c r="D398" i="2"/>
  <c r="E398" i="2"/>
  <c r="F398" i="2"/>
  <c r="G398" i="2"/>
  <c r="I398" i="2"/>
  <c r="J398" i="2"/>
  <c r="B399" i="2"/>
  <c r="C399" i="2"/>
  <c r="D399" i="2"/>
  <c r="E399" i="2"/>
  <c r="F399" i="2"/>
  <c r="G399" i="2"/>
  <c r="I399" i="2"/>
  <c r="J399" i="2"/>
  <c r="B400" i="2"/>
  <c r="C400" i="2"/>
  <c r="D400" i="2"/>
  <c r="E400" i="2"/>
  <c r="F400" i="2"/>
  <c r="G400" i="2"/>
  <c r="H400" i="2"/>
  <c r="I400" i="2"/>
  <c r="J400" i="2"/>
  <c r="B401" i="2"/>
  <c r="C401" i="2"/>
  <c r="D401" i="2"/>
  <c r="E401" i="2"/>
  <c r="F401" i="2"/>
  <c r="G401" i="2"/>
  <c r="I401" i="2"/>
  <c r="J401" i="2"/>
  <c r="B402" i="2"/>
  <c r="C402" i="2"/>
  <c r="D402" i="2"/>
  <c r="E402" i="2"/>
  <c r="F402" i="2"/>
  <c r="G402" i="2"/>
  <c r="I402" i="2"/>
  <c r="J402" i="2"/>
  <c r="B403" i="2"/>
  <c r="C403" i="2"/>
  <c r="D403" i="2"/>
  <c r="E403" i="2"/>
  <c r="F403" i="2"/>
  <c r="G403" i="2"/>
  <c r="I403" i="2"/>
  <c r="J403" i="2"/>
  <c r="B404" i="2"/>
  <c r="C404" i="2"/>
  <c r="D404" i="2"/>
  <c r="E404" i="2"/>
  <c r="F404" i="2"/>
  <c r="G404" i="2"/>
  <c r="I404" i="2"/>
  <c r="J404" i="2"/>
  <c r="B405" i="2"/>
  <c r="C405" i="2"/>
  <c r="D405" i="2"/>
  <c r="E405" i="2"/>
  <c r="F405" i="2"/>
  <c r="G405" i="2"/>
  <c r="H405" i="2"/>
  <c r="I405" i="2"/>
  <c r="J405" i="2"/>
  <c r="B406" i="2"/>
  <c r="C406" i="2"/>
  <c r="D406" i="2"/>
  <c r="E406" i="2"/>
  <c r="F406" i="2"/>
  <c r="G406" i="2"/>
  <c r="H406" i="2"/>
  <c r="I406" i="2"/>
  <c r="J406" i="2"/>
  <c r="B407" i="2"/>
  <c r="C407" i="2"/>
  <c r="D407" i="2"/>
  <c r="E407" i="2"/>
  <c r="F407" i="2"/>
  <c r="G407" i="2"/>
  <c r="I407" i="2"/>
  <c r="J407" i="2"/>
  <c r="B408" i="2"/>
  <c r="C408" i="2"/>
  <c r="D408" i="2"/>
  <c r="E408" i="2"/>
  <c r="F408" i="2"/>
  <c r="G408" i="2"/>
  <c r="I408" i="2"/>
  <c r="J408" i="2"/>
  <c r="B409" i="2"/>
  <c r="C409" i="2"/>
  <c r="D409" i="2"/>
  <c r="E409" i="2"/>
  <c r="F409" i="2"/>
  <c r="G409" i="2"/>
  <c r="H409" i="2"/>
  <c r="I409" i="2"/>
  <c r="J409" i="2"/>
  <c r="B410" i="2"/>
  <c r="C410" i="2"/>
  <c r="D410" i="2"/>
  <c r="E410" i="2"/>
  <c r="F410" i="2"/>
  <c r="G410" i="2"/>
  <c r="H410" i="2"/>
  <c r="I410" i="2"/>
  <c r="J410" i="2"/>
  <c r="B411" i="2"/>
  <c r="C411" i="2"/>
  <c r="D411" i="2"/>
  <c r="E411" i="2"/>
  <c r="F411" i="2"/>
  <c r="G411" i="2"/>
  <c r="H411" i="2"/>
  <c r="I411" i="2"/>
  <c r="J411" i="2"/>
  <c r="B412" i="2"/>
  <c r="C412" i="2"/>
  <c r="D412" i="2"/>
  <c r="E412" i="2"/>
  <c r="F412" i="2"/>
  <c r="G412" i="2"/>
  <c r="I412" i="2"/>
  <c r="J412" i="2"/>
  <c r="B413" i="2"/>
  <c r="C413" i="2"/>
  <c r="D413" i="2"/>
  <c r="E413" i="2"/>
  <c r="F413" i="2"/>
  <c r="G413" i="2"/>
  <c r="H413" i="2"/>
  <c r="I413" i="2"/>
  <c r="J413" i="2"/>
  <c r="B414" i="2"/>
  <c r="C414" i="2"/>
  <c r="D414" i="2"/>
  <c r="E414" i="2"/>
  <c r="F414" i="2"/>
  <c r="G414" i="2"/>
  <c r="I414" i="2"/>
  <c r="J414" i="2"/>
  <c r="B415" i="2"/>
  <c r="C415" i="2"/>
  <c r="D415" i="2"/>
  <c r="E415" i="2"/>
  <c r="F415" i="2"/>
  <c r="G415" i="2"/>
  <c r="H415" i="2"/>
  <c r="I415" i="2"/>
  <c r="J415" i="2"/>
  <c r="B416" i="2"/>
  <c r="C416" i="2"/>
  <c r="D416" i="2"/>
  <c r="E416" i="2"/>
  <c r="F416" i="2"/>
  <c r="G416" i="2"/>
  <c r="H416" i="2"/>
  <c r="I416" i="2"/>
  <c r="J416" i="2"/>
  <c r="B417" i="2"/>
  <c r="C417" i="2"/>
  <c r="D417" i="2"/>
  <c r="E417" i="2"/>
  <c r="F417" i="2"/>
  <c r="G417" i="2"/>
  <c r="H417" i="2"/>
  <c r="I417" i="2"/>
  <c r="J417" i="2"/>
  <c r="B418" i="2"/>
  <c r="C418" i="2"/>
  <c r="D418" i="2"/>
  <c r="E418" i="2"/>
  <c r="F418" i="2"/>
  <c r="G418" i="2"/>
  <c r="I418" i="2"/>
  <c r="J418" i="2"/>
  <c r="B419" i="2"/>
  <c r="C419" i="2"/>
  <c r="D419" i="2"/>
  <c r="E419" i="2"/>
  <c r="F419" i="2"/>
  <c r="G419" i="2"/>
  <c r="I419" i="2"/>
  <c r="J419" i="2"/>
  <c r="B420" i="2"/>
  <c r="C420" i="2"/>
  <c r="D420" i="2"/>
  <c r="E420" i="2"/>
  <c r="F420" i="2"/>
  <c r="G420" i="2"/>
  <c r="H420" i="2"/>
  <c r="I420" i="2"/>
  <c r="J420" i="2"/>
  <c r="B421" i="2"/>
  <c r="C421" i="2"/>
  <c r="D421" i="2"/>
  <c r="E421" i="2"/>
  <c r="F421" i="2"/>
  <c r="G421" i="2"/>
  <c r="H421" i="2"/>
  <c r="I421" i="2"/>
  <c r="J421" i="2"/>
  <c r="B422" i="2"/>
  <c r="C422" i="2"/>
  <c r="D422" i="2"/>
  <c r="E422" i="2"/>
  <c r="F422" i="2"/>
  <c r="G422" i="2"/>
  <c r="H422" i="2"/>
  <c r="I422" i="2"/>
  <c r="J422" i="2"/>
  <c r="B423" i="2"/>
  <c r="C423" i="2"/>
  <c r="D423" i="2"/>
  <c r="E423" i="2"/>
  <c r="F423" i="2"/>
  <c r="G423" i="2"/>
  <c r="I423" i="2"/>
  <c r="J423" i="2"/>
  <c r="B424" i="2"/>
  <c r="C424" i="2"/>
  <c r="D424" i="2"/>
  <c r="E424" i="2"/>
  <c r="F424" i="2"/>
  <c r="G424" i="2"/>
  <c r="H424" i="2"/>
  <c r="I424" i="2"/>
  <c r="J424" i="2"/>
  <c r="B425" i="2"/>
  <c r="C425" i="2"/>
  <c r="D425" i="2"/>
  <c r="E425" i="2"/>
  <c r="F425" i="2"/>
  <c r="G425" i="2"/>
  <c r="I425" i="2"/>
  <c r="J425" i="2"/>
  <c r="B426" i="2"/>
  <c r="C426" i="2"/>
  <c r="D426" i="2"/>
  <c r="E426" i="2"/>
  <c r="F426" i="2"/>
  <c r="G426" i="2"/>
  <c r="I426" i="2"/>
  <c r="J426" i="2"/>
  <c r="B427" i="2"/>
  <c r="C427" i="2"/>
  <c r="D427" i="2"/>
  <c r="E427" i="2"/>
  <c r="F427" i="2"/>
  <c r="G427" i="2"/>
  <c r="H427" i="2"/>
  <c r="I427" i="2"/>
  <c r="J427" i="2"/>
  <c r="B428" i="2"/>
  <c r="C428" i="2"/>
  <c r="D428" i="2"/>
  <c r="E428" i="2"/>
  <c r="F428" i="2"/>
  <c r="G428" i="2"/>
  <c r="I428" i="2"/>
  <c r="J428" i="2"/>
  <c r="B429" i="2"/>
  <c r="C429" i="2"/>
  <c r="D429" i="2"/>
  <c r="E429" i="2"/>
  <c r="F429" i="2"/>
  <c r="G429" i="2"/>
  <c r="I429" i="2"/>
  <c r="J429" i="2"/>
  <c r="B430" i="2"/>
  <c r="C430" i="2"/>
  <c r="D430" i="2"/>
  <c r="E430" i="2"/>
  <c r="F430" i="2"/>
  <c r="G430" i="2"/>
  <c r="H430" i="2"/>
  <c r="I430" i="2"/>
  <c r="J430" i="2"/>
  <c r="B431" i="2"/>
  <c r="C431" i="2"/>
  <c r="D431" i="2"/>
  <c r="E431" i="2"/>
  <c r="F431" i="2"/>
  <c r="G431" i="2"/>
  <c r="I431" i="2"/>
  <c r="J431" i="2"/>
  <c r="B432" i="2"/>
  <c r="C432" i="2"/>
  <c r="D432" i="2"/>
  <c r="E432" i="2"/>
  <c r="F432" i="2"/>
  <c r="G432" i="2"/>
  <c r="I432" i="2"/>
  <c r="J432" i="2"/>
  <c r="B433" i="2"/>
  <c r="C433" i="2"/>
  <c r="D433" i="2"/>
  <c r="E433" i="2"/>
  <c r="F433" i="2"/>
  <c r="G433" i="2"/>
  <c r="I433" i="2"/>
  <c r="J433" i="2"/>
  <c r="B434" i="2"/>
  <c r="C434" i="2"/>
  <c r="D434" i="2"/>
  <c r="E434" i="2"/>
  <c r="F434" i="2"/>
  <c r="G434" i="2"/>
  <c r="I434" i="2"/>
  <c r="J434" i="2"/>
  <c r="B435" i="2"/>
  <c r="C435" i="2"/>
  <c r="D435" i="2"/>
  <c r="E435" i="2"/>
  <c r="F435" i="2"/>
  <c r="G435" i="2"/>
  <c r="I435" i="2"/>
  <c r="J435" i="2"/>
  <c r="B436" i="2"/>
  <c r="C436" i="2"/>
  <c r="D436" i="2"/>
  <c r="E436" i="2"/>
  <c r="F436" i="2"/>
  <c r="G436" i="2"/>
  <c r="I436" i="2"/>
  <c r="J436" i="2"/>
  <c r="B437" i="2"/>
  <c r="C437" i="2"/>
  <c r="D437" i="2"/>
  <c r="E437" i="2"/>
  <c r="F437" i="2"/>
  <c r="G437" i="2"/>
  <c r="I437" i="2"/>
  <c r="J437" i="2"/>
  <c r="B438" i="2"/>
  <c r="C438" i="2"/>
  <c r="D438" i="2"/>
  <c r="E438" i="2"/>
  <c r="F438" i="2"/>
  <c r="G438" i="2"/>
  <c r="H438" i="2"/>
  <c r="I438" i="2"/>
  <c r="J438" i="2"/>
  <c r="B439" i="2"/>
  <c r="C439" i="2"/>
  <c r="D439" i="2"/>
  <c r="E439" i="2"/>
  <c r="F439" i="2"/>
  <c r="G439" i="2"/>
  <c r="I439" i="2"/>
  <c r="J439" i="2"/>
  <c r="B440" i="2"/>
  <c r="C440" i="2"/>
  <c r="D440" i="2"/>
  <c r="E440" i="2"/>
  <c r="F440" i="2"/>
  <c r="G440" i="2"/>
  <c r="I440" i="2"/>
  <c r="J440" i="2"/>
  <c r="B441" i="2"/>
  <c r="C441" i="2"/>
  <c r="D441" i="2"/>
  <c r="E441" i="2"/>
  <c r="F441" i="2"/>
  <c r="G441" i="2"/>
  <c r="I441" i="2"/>
  <c r="J441" i="2"/>
  <c r="B442" i="2"/>
  <c r="C442" i="2"/>
  <c r="D442" i="2"/>
  <c r="E442" i="2"/>
  <c r="F442" i="2"/>
  <c r="G442" i="2"/>
  <c r="I442" i="2"/>
  <c r="J442" i="2"/>
  <c r="B443" i="2"/>
  <c r="C443" i="2"/>
  <c r="D443" i="2"/>
  <c r="E443" i="2"/>
  <c r="F443" i="2"/>
  <c r="G443" i="2"/>
  <c r="I443" i="2"/>
  <c r="J443" i="2"/>
  <c r="B444" i="2"/>
  <c r="C444" i="2"/>
  <c r="D444" i="2"/>
  <c r="E444" i="2"/>
  <c r="F444" i="2"/>
  <c r="G444" i="2"/>
  <c r="I444" i="2"/>
  <c r="J444" i="2"/>
  <c r="B445" i="2"/>
  <c r="C445" i="2"/>
  <c r="D445" i="2"/>
  <c r="E445" i="2"/>
  <c r="F445" i="2"/>
  <c r="G445" i="2"/>
  <c r="I445" i="2"/>
  <c r="J445" i="2"/>
  <c r="B446" i="2"/>
  <c r="C446" i="2"/>
  <c r="D446" i="2"/>
  <c r="E446" i="2"/>
  <c r="F446" i="2"/>
  <c r="G446" i="2"/>
  <c r="I446" i="2"/>
  <c r="J446" i="2"/>
  <c r="B447" i="2"/>
  <c r="C447" i="2"/>
  <c r="D447" i="2"/>
  <c r="E447" i="2"/>
  <c r="F447" i="2"/>
  <c r="G447" i="2"/>
  <c r="H447" i="2"/>
  <c r="I447" i="2"/>
  <c r="J447" i="2"/>
  <c r="B448" i="2"/>
  <c r="C448" i="2"/>
  <c r="D448" i="2"/>
  <c r="E448" i="2"/>
  <c r="F448" i="2"/>
  <c r="G448" i="2"/>
  <c r="I448" i="2"/>
  <c r="J448" i="2"/>
  <c r="B449" i="2"/>
  <c r="C449" i="2"/>
  <c r="D449" i="2"/>
  <c r="E449" i="2"/>
  <c r="F449" i="2"/>
  <c r="G449" i="2"/>
  <c r="I449" i="2"/>
  <c r="J449" i="2"/>
  <c r="B450" i="2"/>
  <c r="C450" i="2"/>
  <c r="D450" i="2"/>
  <c r="E450" i="2"/>
  <c r="F450" i="2"/>
  <c r="G450" i="2"/>
  <c r="I450" i="2"/>
  <c r="J450" i="2"/>
  <c r="B451" i="2"/>
  <c r="C451" i="2"/>
  <c r="D451" i="2"/>
  <c r="E451" i="2"/>
  <c r="F451" i="2"/>
  <c r="G451" i="2"/>
  <c r="I451" i="2"/>
  <c r="J451" i="2"/>
  <c r="B452" i="2"/>
  <c r="C452" i="2"/>
  <c r="D452" i="2"/>
  <c r="E452" i="2"/>
  <c r="F452" i="2"/>
  <c r="G452" i="2"/>
  <c r="I452" i="2"/>
  <c r="J452" i="2"/>
  <c r="B453" i="2"/>
  <c r="C453" i="2"/>
  <c r="D453" i="2"/>
  <c r="E453" i="2"/>
  <c r="F453" i="2"/>
  <c r="G453" i="2"/>
  <c r="I453" i="2"/>
  <c r="J453" i="2"/>
  <c r="B454" i="2"/>
  <c r="C454" i="2"/>
  <c r="D454" i="2"/>
  <c r="E454" i="2"/>
  <c r="F454" i="2"/>
  <c r="G454" i="2"/>
  <c r="I454" i="2"/>
  <c r="J454" i="2"/>
  <c r="B455" i="2"/>
  <c r="C455" i="2"/>
  <c r="D455" i="2"/>
  <c r="E455" i="2"/>
  <c r="F455" i="2"/>
  <c r="G455" i="2"/>
  <c r="I455" i="2"/>
  <c r="J455" i="2"/>
  <c r="B456" i="2"/>
  <c r="C456" i="2"/>
  <c r="D456" i="2"/>
  <c r="E456" i="2"/>
  <c r="F456" i="2"/>
  <c r="G456" i="2"/>
  <c r="I456" i="2"/>
  <c r="J456" i="2"/>
  <c r="B457" i="2"/>
  <c r="C457" i="2"/>
  <c r="D457" i="2"/>
  <c r="E457" i="2"/>
  <c r="F457" i="2"/>
  <c r="G457" i="2"/>
  <c r="I457" i="2"/>
  <c r="J457" i="2"/>
  <c r="B458" i="2"/>
  <c r="C458" i="2"/>
  <c r="D458" i="2"/>
  <c r="E458" i="2"/>
  <c r="F458" i="2"/>
  <c r="G458" i="2"/>
  <c r="I458" i="2"/>
  <c r="J458" i="2"/>
  <c r="B459" i="2"/>
  <c r="C459" i="2"/>
  <c r="D459" i="2"/>
  <c r="E459" i="2"/>
  <c r="F459" i="2"/>
  <c r="G459" i="2"/>
  <c r="I459" i="2"/>
  <c r="J459" i="2"/>
  <c r="B460" i="2"/>
  <c r="C460" i="2"/>
  <c r="D460" i="2"/>
  <c r="E460" i="2"/>
  <c r="F460" i="2"/>
  <c r="G460" i="2"/>
  <c r="I460" i="2"/>
  <c r="J460" i="2"/>
  <c r="B461" i="2"/>
  <c r="C461" i="2"/>
  <c r="D461" i="2"/>
  <c r="E461" i="2"/>
  <c r="F461" i="2"/>
  <c r="G461" i="2"/>
  <c r="I461" i="2"/>
  <c r="J461" i="2"/>
  <c r="B462" i="2"/>
  <c r="C462" i="2"/>
  <c r="D462" i="2"/>
  <c r="E462" i="2"/>
  <c r="F462" i="2"/>
  <c r="G462" i="2"/>
  <c r="I462" i="2"/>
  <c r="J462" i="2"/>
  <c r="B463" i="2"/>
  <c r="C463" i="2"/>
  <c r="D463" i="2"/>
  <c r="E463" i="2"/>
  <c r="F463" i="2"/>
  <c r="G463" i="2"/>
  <c r="I463" i="2"/>
  <c r="J463" i="2"/>
  <c r="B464" i="2"/>
  <c r="C464" i="2"/>
  <c r="D464" i="2"/>
  <c r="E464" i="2"/>
  <c r="F464" i="2"/>
  <c r="G464" i="2"/>
  <c r="I464" i="2"/>
  <c r="J464" i="2"/>
  <c r="B465" i="2"/>
  <c r="C465" i="2"/>
  <c r="D465" i="2"/>
  <c r="E465" i="2"/>
  <c r="F465" i="2"/>
  <c r="G465" i="2"/>
  <c r="I465" i="2"/>
  <c r="J465" i="2"/>
  <c r="B466" i="2"/>
  <c r="C466" i="2"/>
  <c r="D466" i="2"/>
  <c r="E466" i="2"/>
  <c r="F466" i="2"/>
  <c r="G466" i="2"/>
  <c r="I466" i="2"/>
  <c r="J466" i="2"/>
  <c r="B467" i="2"/>
  <c r="C467" i="2"/>
  <c r="D467" i="2"/>
  <c r="E467" i="2"/>
  <c r="F467" i="2"/>
  <c r="G467" i="2"/>
  <c r="I467" i="2"/>
  <c r="J467" i="2"/>
  <c r="B468" i="2"/>
  <c r="C468" i="2"/>
  <c r="D468" i="2"/>
  <c r="E468" i="2"/>
  <c r="F468" i="2"/>
  <c r="G468" i="2"/>
  <c r="I468" i="2"/>
  <c r="J468" i="2"/>
  <c r="B469" i="2"/>
  <c r="C469" i="2"/>
  <c r="D469" i="2"/>
  <c r="E469" i="2"/>
  <c r="F469" i="2"/>
  <c r="G469" i="2"/>
  <c r="I469" i="2"/>
  <c r="J469" i="2"/>
  <c r="B470" i="2"/>
  <c r="C470" i="2"/>
  <c r="D470" i="2"/>
  <c r="E470" i="2"/>
  <c r="F470" i="2"/>
  <c r="G470" i="2"/>
  <c r="I470" i="2"/>
  <c r="J470" i="2"/>
  <c r="B471" i="2"/>
  <c r="C471" i="2"/>
  <c r="D471" i="2"/>
  <c r="E471" i="2"/>
  <c r="F471" i="2"/>
  <c r="G471" i="2"/>
  <c r="I471" i="2"/>
  <c r="J471" i="2"/>
  <c r="B472" i="2"/>
  <c r="C472" i="2"/>
  <c r="D472" i="2"/>
  <c r="E472" i="2"/>
  <c r="F472" i="2"/>
  <c r="G472" i="2"/>
  <c r="I472" i="2"/>
  <c r="J472" i="2"/>
  <c r="B473" i="2"/>
  <c r="C473" i="2"/>
  <c r="D473" i="2"/>
  <c r="E473" i="2"/>
  <c r="F473" i="2"/>
  <c r="G473" i="2"/>
  <c r="I473" i="2"/>
  <c r="J473" i="2"/>
  <c r="B474" i="2"/>
  <c r="C474" i="2"/>
  <c r="D474" i="2"/>
  <c r="E474" i="2"/>
  <c r="F474" i="2"/>
  <c r="G474" i="2"/>
  <c r="I474" i="2"/>
  <c r="J474" i="2"/>
  <c r="B475" i="2"/>
  <c r="C475" i="2"/>
  <c r="D475" i="2"/>
  <c r="E475" i="2"/>
  <c r="F475" i="2"/>
  <c r="G475" i="2"/>
  <c r="I475" i="2"/>
  <c r="J475" i="2"/>
  <c r="B476" i="2"/>
  <c r="C476" i="2"/>
  <c r="D476" i="2"/>
  <c r="E476" i="2"/>
  <c r="F476" i="2"/>
  <c r="G476" i="2"/>
  <c r="I476" i="2"/>
  <c r="J476" i="2"/>
  <c r="B477" i="2"/>
  <c r="C477" i="2"/>
  <c r="D477" i="2"/>
  <c r="E477" i="2"/>
  <c r="F477" i="2"/>
  <c r="G477" i="2"/>
  <c r="I477" i="2"/>
  <c r="J477" i="2"/>
  <c r="B478" i="2"/>
  <c r="C478" i="2"/>
  <c r="D478" i="2"/>
  <c r="E478" i="2"/>
  <c r="F478" i="2"/>
  <c r="G478" i="2"/>
  <c r="H478" i="2"/>
  <c r="I478" i="2"/>
  <c r="J478" i="2"/>
  <c r="B479" i="2"/>
  <c r="C479" i="2"/>
  <c r="D479" i="2"/>
  <c r="E479" i="2"/>
  <c r="F479" i="2"/>
  <c r="G479" i="2"/>
  <c r="H479" i="2"/>
  <c r="I479" i="2"/>
  <c r="J479" i="2"/>
  <c r="B480" i="2"/>
  <c r="C480" i="2"/>
  <c r="D480" i="2"/>
  <c r="E480" i="2"/>
  <c r="F480" i="2"/>
  <c r="G480" i="2"/>
  <c r="I480" i="2"/>
  <c r="J480" i="2"/>
  <c r="B481" i="2"/>
  <c r="C481" i="2"/>
  <c r="D481" i="2"/>
  <c r="E481" i="2"/>
  <c r="F481" i="2"/>
  <c r="G481" i="2"/>
  <c r="I481" i="2"/>
  <c r="J481" i="2"/>
  <c r="B482" i="2"/>
  <c r="C482" i="2"/>
  <c r="D482" i="2"/>
  <c r="E482" i="2"/>
  <c r="F482" i="2"/>
  <c r="G482" i="2"/>
  <c r="I482" i="2"/>
  <c r="J482" i="2"/>
  <c r="B483" i="2"/>
  <c r="C483" i="2"/>
  <c r="D483" i="2"/>
  <c r="E483" i="2"/>
  <c r="F483" i="2"/>
  <c r="G483" i="2"/>
  <c r="I483" i="2"/>
  <c r="J483" i="2"/>
  <c r="B484" i="2"/>
  <c r="C484" i="2"/>
  <c r="D484" i="2"/>
  <c r="E484" i="2"/>
  <c r="F484" i="2"/>
  <c r="G484" i="2"/>
  <c r="I484" i="2"/>
  <c r="J484" i="2"/>
  <c r="B485" i="2"/>
  <c r="C485" i="2"/>
  <c r="D485" i="2"/>
  <c r="E485" i="2"/>
  <c r="F485" i="2"/>
  <c r="G485" i="2"/>
  <c r="H485" i="2"/>
  <c r="I485" i="2"/>
  <c r="J485" i="2"/>
  <c r="B486" i="2"/>
  <c r="C486" i="2"/>
  <c r="D486" i="2"/>
  <c r="E486" i="2"/>
  <c r="F486" i="2"/>
  <c r="G486" i="2"/>
  <c r="I486" i="2"/>
  <c r="J486" i="2"/>
  <c r="B487" i="2"/>
  <c r="C487" i="2"/>
  <c r="D487" i="2"/>
  <c r="E487" i="2"/>
  <c r="F487" i="2"/>
  <c r="G487" i="2"/>
  <c r="I487" i="2"/>
  <c r="J487" i="2"/>
  <c r="B488" i="2"/>
  <c r="C488" i="2"/>
  <c r="D488" i="2"/>
  <c r="E488" i="2"/>
  <c r="F488" i="2"/>
  <c r="G488" i="2"/>
  <c r="I488" i="2"/>
  <c r="J488" i="2"/>
  <c r="B489" i="2"/>
  <c r="C489" i="2"/>
  <c r="D489" i="2"/>
  <c r="E489" i="2"/>
  <c r="F489" i="2"/>
  <c r="G489" i="2"/>
  <c r="I489" i="2"/>
  <c r="J489" i="2"/>
  <c r="B490" i="2"/>
  <c r="C490" i="2"/>
  <c r="D490" i="2"/>
  <c r="E490" i="2"/>
  <c r="F490" i="2"/>
  <c r="G490" i="2"/>
  <c r="I490" i="2"/>
  <c r="J490" i="2"/>
  <c r="B491" i="2"/>
  <c r="C491" i="2"/>
  <c r="D491" i="2"/>
  <c r="E491" i="2"/>
  <c r="F491" i="2"/>
  <c r="G491" i="2"/>
  <c r="I491" i="2"/>
  <c r="J491" i="2"/>
  <c r="B492" i="2"/>
  <c r="C492" i="2"/>
  <c r="D492" i="2"/>
  <c r="E492" i="2"/>
  <c r="F492" i="2"/>
  <c r="G492" i="2"/>
  <c r="I492" i="2"/>
  <c r="J492" i="2"/>
  <c r="B493" i="2"/>
  <c r="C493" i="2"/>
  <c r="D493" i="2"/>
  <c r="E493" i="2"/>
  <c r="F493" i="2"/>
  <c r="G493" i="2"/>
  <c r="I493" i="2"/>
  <c r="J493" i="2"/>
  <c r="B494" i="2"/>
  <c r="C494" i="2"/>
  <c r="D494" i="2"/>
  <c r="E494" i="2"/>
  <c r="F494" i="2"/>
  <c r="G494" i="2"/>
  <c r="H494" i="2"/>
  <c r="I494" i="2"/>
  <c r="J494" i="2"/>
  <c r="B495" i="2"/>
  <c r="C495" i="2"/>
  <c r="D495" i="2"/>
  <c r="E495" i="2"/>
  <c r="F495" i="2"/>
  <c r="G495" i="2"/>
  <c r="I495" i="2"/>
  <c r="J495" i="2"/>
  <c r="B496" i="2"/>
  <c r="C496" i="2"/>
  <c r="D496" i="2"/>
  <c r="E496" i="2"/>
  <c r="F496" i="2"/>
  <c r="G496" i="2"/>
  <c r="I496" i="2"/>
  <c r="J496" i="2"/>
  <c r="B497" i="2"/>
  <c r="C497" i="2"/>
  <c r="D497" i="2"/>
  <c r="E497" i="2"/>
  <c r="F497" i="2"/>
  <c r="G497" i="2"/>
  <c r="I497" i="2"/>
  <c r="J497" i="2"/>
  <c r="B498" i="2"/>
  <c r="C498" i="2"/>
  <c r="D498" i="2"/>
  <c r="E498" i="2"/>
  <c r="F498" i="2"/>
  <c r="G498" i="2"/>
  <c r="I498" i="2"/>
  <c r="J498" i="2"/>
  <c r="B499" i="2"/>
  <c r="C499" i="2"/>
  <c r="D499" i="2"/>
  <c r="E499" i="2"/>
  <c r="F499" i="2"/>
  <c r="G499" i="2"/>
  <c r="I499" i="2"/>
  <c r="J499" i="2"/>
  <c r="B500" i="2"/>
  <c r="C500" i="2"/>
  <c r="D500" i="2"/>
  <c r="E500" i="2"/>
  <c r="F500" i="2"/>
  <c r="G500" i="2"/>
  <c r="I500" i="2"/>
  <c r="J500" i="2"/>
  <c r="B501" i="2"/>
  <c r="C501" i="2"/>
  <c r="D501" i="2"/>
  <c r="E501" i="2"/>
  <c r="F501" i="2"/>
  <c r="G501" i="2"/>
  <c r="I501" i="2"/>
  <c r="J501" i="2"/>
  <c r="B502" i="2"/>
  <c r="C502" i="2"/>
  <c r="D502" i="2"/>
  <c r="E502" i="2"/>
  <c r="F502" i="2"/>
  <c r="G502" i="2"/>
  <c r="I502" i="2"/>
  <c r="J502" i="2"/>
  <c r="B503" i="2"/>
  <c r="C503" i="2"/>
  <c r="D503" i="2"/>
  <c r="E503" i="2"/>
  <c r="F503" i="2"/>
  <c r="G503" i="2"/>
  <c r="I503" i="2"/>
  <c r="J503" i="2"/>
  <c r="B504" i="2"/>
  <c r="C504" i="2"/>
  <c r="D504" i="2"/>
  <c r="E504" i="2"/>
  <c r="F504" i="2"/>
  <c r="G504" i="2"/>
  <c r="H504" i="2"/>
  <c r="I504" i="2"/>
  <c r="J504" i="2"/>
  <c r="B505" i="2"/>
  <c r="C505" i="2"/>
  <c r="D505" i="2"/>
  <c r="E505" i="2"/>
  <c r="F505" i="2"/>
  <c r="G505" i="2"/>
  <c r="I505" i="2"/>
  <c r="J505" i="2"/>
  <c r="B506" i="2"/>
  <c r="C506" i="2"/>
  <c r="D506" i="2"/>
  <c r="E506" i="2"/>
  <c r="F506" i="2"/>
  <c r="G506" i="2"/>
  <c r="H506" i="2"/>
  <c r="I506" i="2"/>
  <c r="J506" i="2"/>
  <c r="B507" i="2"/>
  <c r="C507" i="2"/>
  <c r="D507" i="2"/>
  <c r="E507" i="2"/>
  <c r="F507" i="2"/>
  <c r="G507" i="2"/>
  <c r="I507" i="2"/>
  <c r="J507" i="2"/>
  <c r="B508" i="2"/>
  <c r="C508" i="2"/>
  <c r="D508" i="2"/>
  <c r="E508" i="2"/>
  <c r="F508" i="2"/>
  <c r="G508" i="2"/>
  <c r="I508" i="2"/>
  <c r="J508" i="2"/>
  <c r="B509" i="2"/>
  <c r="C509" i="2"/>
  <c r="D509" i="2"/>
  <c r="E509" i="2"/>
  <c r="F509" i="2"/>
  <c r="G509" i="2"/>
  <c r="I509" i="2"/>
  <c r="J509" i="2"/>
  <c r="B510" i="2"/>
  <c r="C510" i="2"/>
  <c r="D510" i="2"/>
  <c r="E510" i="2"/>
  <c r="F510" i="2"/>
  <c r="G510" i="2"/>
  <c r="I510" i="2"/>
  <c r="J510" i="2"/>
  <c r="B511" i="2"/>
  <c r="C511" i="2"/>
  <c r="D511" i="2"/>
  <c r="E511" i="2"/>
  <c r="F511" i="2"/>
  <c r="G511" i="2"/>
  <c r="I511" i="2"/>
  <c r="J511" i="2"/>
  <c r="B512" i="2"/>
  <c r="C512" i="2"/>
  <c r="D512" i="2"/>
  <c r="E512" i="2"/>
  <c r="F512" i="2"/>
  <c r="G512" i="2"/>
  <c r="I512" i="2"/>
  <c r="J512" i="2"/>
  <c r="B513" i="2"/>
  <c r="C513" i="2"/>
  <c r="D513" i="2"/>
  <c r="E513" i="2"/>
  <c r="F513" i="2"/>
  <c r="G513" i="2"/>
  <c r="I513" i="2"/>
  <c r="J513" i="2"/>
  <c r="B514" i="2"/>
  <c r="C514" i="2"/>
  <c r="D514" i="2"/>
  <c r="E514" i="2"/>
  <c r="F514" i="2"/>
  <c r="G514" i="2"/>
  <c r="I514" i="2"/>
  <c r="J514" i="2"/>
  <c r="B515" i="2"/>
  <c r="C515" i="2"/>
  <c r="D515" i="2"/>
  <c r="E515" i="2"/>
  <c r="F515" i="2"/>
  <c r="G515" i="2"/>
  <c r="I515" i="2"/>
  <c r="J515" i="2"/>
  <c r="B516" i="2"/>
  <c r="C516" i="2"/>
  <c r="D516" i="2"/>
  <c r="E516" i="2"/>
  <c r="F516" i="2"/>
  <c r="G516" i="2"/>
  <c r="H516" i="2"/>
  <c r="I516" i="2"/>
  <c r="J516" i="2"/>
  <c r="B517" i="2"/>
  <c r="C517" i="2"/>
  <c r="D517" i="2"/>
  <c r="E517" i="2"/>
  <c r="F517" i="2"/>
  <c r="G517" i="2"/>
  <c r="H517" i="2"/>
  <c r="I517" i="2"/>
  <c r="J517" i="2"/>
  <c r="B518" i="2"/>
  <c r="C518" i="2"/>
  <c r="D518" i="2"/>
  <c r="E518" i="2"/>
  <c r="F518" i="2"/>
  <c r="G518" i="2"/>
  <c r="H518" i="2"/>
  <c r="I518" i="2"/>
  <c r="J518" i="2"/>
  <c r="B519" i="2"/>
  <c r="C519" i="2"/>
  <c r="D519" i="2"/>
  <c r="E519" i="2"/>
  <c r="F519" i="2"/>
  <c r="G519" i="2"/>
  <c r="I519" i="2"/>
  <c r="J519" i="2"/>
  <c r="B520" i="2"/>
  <c r="C520" i="2"/>
  <c r="D520" i="2"/>
  <c r="E520" i="2"/>
  <c r="F520" i="2"/>
  <c r="G520" i="2"/>
  <c r="I520" i="2"/>
  <c r="J520" i="2"/>
  <c r="B521" i="2"/>
  <c r="C521" i="2"/>
  <c r="D521" i="2"/>
  <c r="E521" i="2"/>
  <c r="F521" i="2"/>
  <c r="G521" i="2"/>
  <c r="I521" i="2"/>
  <c r="J521" i="2"/>
  <c r="B522" i="2"/>
  <c r="C522" i="2"/>
  <c r="D522" i="2"/>
  <c r="E522" i="2"/>
  <c r="F522" i="2"/>
  <c r="G522" i="2"/>
  <c r="I522" i="2"/>
  <c r="J522" i="2"/>
  <c r="B523" i="2"/>
  <c r="C523" i="2"/>
  <c r="D523" i="2"/>
  <c r="E523" i="2"/>
  <c r="F523" i="2"/>
  <c r="G523" i="2"/>
  <c r="I523" i="2"/>
  <c r="J523" i="2"/>
  <c r="B524" i="2"/>
  <c r="C524" i="2"/>
  <c r="D524" i="2"/>
  <c r="E524" i="2"/>
  <c r="F524" i="2"/>
  <c r="G524" i="2"/>
  <c r="I524" i="2"/>
  <c r="J524" i="2"/>
  <c r="B525" i="2"/>
  <c r="C525" i="2"/>
  <c r="D525" i="2"/>
  <c r="E525" i="2"/>
  <c r="F525" i="2"/>
  <c r="G525" i="2"/>
  <c r="I525" i="2"/>
  <c r="J525" i="2"/>
  <c r="B526" i="2"/>
  <c r="C526" i="2"/>
  <c r="D526" i="2"/>
  <c r="E526" i="2"/>
  <c r="F526" i="2"/>
  <c r="G526" i="2"/>
  <c r="H526" i="2"/>
  <c r="I526" i="2"/>
  <c r="J526" i="2"/>
  <c r="B527" i="2"/>
  <c r="C527" i="2"/>
  <c r="D527" i="2"/>
  <c r="E527" i="2"/>
  <c r="F527" i="2"/>
  <c r="G527" i="2"/>
  <c r="H527" i="2"/>
  <c r="I527" i="2"/>
  <c r="J527" i="2"/>
  <c r="B528" i="2"/>
  <c r="C528" i="2"/>
  <c r="D528" i="2"/>
  <c r="E528" i="2"/>
  <c r="F528" i="2"/>
  <c r="G528" i="2"/>
  <c r="H528" i="2"/>
  <c r="I528" i="2"/>
  <c r="J528" i="2"/>
  <c r="B529" i="2"/>
  <c r="C529" i="2"/>
  <c r="D529" i="2"/>
  <c r="E529" i="2"/>
  <c r="F529" i="2"/>
  <c r="G529" i="2"/>
  <c r="I529" i="2"/>
  <c r="J529" i="2"/>
  <c r="B530" i="2"/>
  <c r="C530" i="2"/>
  <c r="D530" i="2"/>
  <c r="E530" i="2"/>
  <c r="F530" i="2"/>
  <c r="G530" i="2"/>
  <c r="I530" i="2"/>
  <c r="J530" i="2"/>
  <c r="B531" i="2"/>
  <c r="C531" i="2"/>
  <c r="D531" i="2"/>
  <c r="E531" i="2"/>
  <c r="F531" i="2"/>
  <c r="G531" i="2"/>
  <c r="I531" i="2"/>
  <c r="J531" i="2"/>
  <c r="B532" i="2"/>
  <c r="C532" i="2"/>
  <c r="D532" i="2"/>
  <c r="E532" i="2"/>
  <c r="F532" i="2"/>
  <c r="G532" i="2"/>
  <c r="I532" i="2"/>
  <c r="J532" i="2"/>
  <c r="B533" i="2"/>
  <c r="C533" i="2"/>
  <c r="D533" i="2"/>
  <c r="E533" i="2"/>
  <c r="F533" i="2"/>
  <c r="G533" i="2"/>
  <c r="I533" i="2"/>
  <c r="J533" i="2"/>
  <c r="B534" i="2"/>
  <c r="C534" i="2"/>
  <c r="D534" i="2"/>
  <c r="E534" i="2"/>
  <c r="F534" i="2"/>
  <c r="G534" i="2"/>
  <c r="H534" i="2"/>
  <c r="I534" i="2"/>
  <c r="J534" i="2"/>
  <c r="B535" i="2"/>
  <c r="C535" i="2"/>
  <c r="D535" i="2"/>
  <c r="E535" i="2"/>
  <c r="F535" i="2"/>
  <c r="G535" i="2"/>
  <c r="I535" i="2"/>
  <c r="J535" i="2"/>
  <c r="B536" i="2"/>
  <c r="C536" i="2"/>
  <c r="D536" i="2"/>
  <c r="E536" i="2"/>
  <c r="F536" i="2"/>
  <c r="G536" i="2"/>
  <c r="I536" i="2"/>
  <c r="J536" i="2"/>
  <c r="B537" i="2"/>
  <c r="C537" i="2"/>
  <c r="D537" i="2"/>
  <c r="E537" i="2"/>
  <c r="F537" i="2"/>
  <c r="G537" i="2"/>
  <c r="I537" i="2"/>
  <c r="J537" i="2"/>
  <c r="B538" i="2"/>
  <c r="C538" i="2"/>
  <c r="D538" i="2"/>
  <c r="E538" i="2"/>
  <c r="F538" i="2"/>
  <c r="G538" i="2"/>
  <c r="H538" i="2"/>
  <c r="I538" i="2"/>
  <c r="J538" i="2"/>
  <c r="B539" i="2"/>
  <c r="C539" i="2"/>
  <c r="D539" i="2"/>
  <c r="E539" i="2"/>
  <c r="F539" i="2"/>
  <c r="G539" i="2"/>
  <c r="I539" i="2"/>
  <c r="J539" i="2"/>
  <c r="B540" i="2"/>
  <c r="C540" i="2"/>
  <c r="D540" i="2"/>
  <c r="E540" i="2"/>
  <c r="F540" i="2"/>
  <c r="G540" i="2"/>
  <c r="I540" i="2"/>
  <c r="J540" i="2"/>
  <c r="B541" i="2"/>
  <c r="C541" i="2"/>
  <c r="D541" i="2"/>
  <c r="E541" i="2"/>
  <c r="F541" i="2"/>
  <c r="G541" i="2"/>
  <c r="I541" i="2"/>
  <c r="J541" i="2"/>
  <c r="B542" i="2"/>
  <c r="C542" i="2"/>
  <c r="D542" i="2"/>
  <c r="E542" i="2"/>
  <c r="F542" i="2"/>
  <c r="G542" i="2"/>
  <c r="I542" i="2"/>
  <c r="J542" i="2"/>
  <c r="B543" i="2"/>
  <c r="C543" i="2"/>
  <c r="D543" i="2"/>
  <c r="E543" i="2"/>
  <c r="F543" i="2"/>
  <c r="G543" i="2"/>
  <c r="I543" i="2"/>
  <c r="J543" i="2"/>
  <c r="B544" i="2"/>
  <c r="C544" i="2"/>
  <c r="D544" i="2"/>
  <c r="E544" i="2"/>
  <c r="F544" i="2"/>
  <c r="G544" i="2"/>
  <c r="I544" i="2"/>
  <c r="J544" i="2"/>
  <c r="B545" i="2"/>
  <c r="C545" i="2"/>
  <c r="D545" i="2"/>
  <c r="E545" i="2"/>
  <c r="F545" i="2"/>
  <c r="G545" i="2"/>
  <c r="I545" i="2"/>
  <c r="J545" i="2"/>
  <c r="B546" i="2"/>
  <c r="C546" i="2"/>
  <c r="D546" i="2"/>
  <c r="E546" i="2"/>
  <c r="F546" i="2"/>
  <c r="G546" i="2"/>
  <c r="I546" i="2"/>
  <c r="J546" i="2"/>
  <c r="B547" i="2"/>
  <c r="C547" i="2"/>
  <c r="D547" i="2"/>
  <c r="E547" i="2"/>
  <c r="F547" i="2"/>
  <c r="G547" i="2"/>
  <c r="I547" i="2"/>
  <c r="J547" i="2"/>
  <c r="B548" i="2"/>
  <c r="C548" i="2"/>
  <c r="D548" i="2"/>
  <c r="E548" i="2"/>
  <c r="F548" i="2"/>
  <c r="G548" i="2"/>
  <c r="I548" i="2"/>
  <c r="J548" i="2"/>
  <c r="B549" i="2"/>
  <c r="C549" i="2"/>
  <c r="D549" i="2"/>
  <c r="E549" i="2"/>
  <c r="F549" i="2"/>
  <c r="G549" i="2"/>
  <c r="I549" i="2"/>
  <c r="J549" i="2"/>
  <c r="B550" i="2"/>
  <c r="C550" i="2"/>
  <c r="D550" i="2"/>
  <c r="E550" i="2"/>
  <c r="F550" i="2"/>
  <c r="G550" i="2"/>
  <c r="H550" i="2"/>
  <c r="I550" i="2"/>
  <c r="J550" i="2"/>
  <c r="B551" i="2"/>
  <c r="C551" i="2"/>
  <c r="D551" i="2"/>
  <c r="E551" i="2"/>
  <c r="F551" i="2"/>
  <c r="G551" i="2"/>
  <c r="I551" i="2"/>
  <c r="J551" i="2"/>
  <c r="B552" i="2"/>
  <c r="C552" i="2"/>
  <c r="D552" i="2"/>
  <c r="E552" i="2"/>
  <c r="F552" i="2"/>
  <c r="G552" i="2"/>
  <c r="I552" i="2"/>
  <c r="J552" i="2"/>
  <c r="B553" i="2"/>
  <c r="C553" i="2"/>
  <c r="D553" i="2"/>
  <c r="E553" i="2"/>
  <c r="F553" i="2"/>
  <c r="G553" i="2"/>
  <c r="I553" i="2"/>
  <c r="J553" i="2"/>
  <c r="B554" i="2"/>
  <c r="C554" i="2"/>
  <c r="D554" i="2"/>
  <c r="E554" i="2"/>
  <c r="F554" i="2"/>
  <c r="G554" i="2"/>
  <c r="I554" i="2"/>
  <c r="J554" i="2"/>
  <c r="B555" i="2"/>
  <c r="C555" i="2"/>
  <c r="D555" i="2"/>
  <c r="E555" i="2"/>
  <c r="F555" i="2"/>
  <c r="G555" i="2"/>
  <c r="I555" i="2"/>
  <c r="J555" i="2"/>
  <c r="B556" i="2"/>
  <c r="C556" i="2"/>
  <c r="D556" i="2"/>
  <c r="E556" i="2"/>
  <c r="F556" i="2"/>
  <c r="G556" i="2"/>
  <c r="H556" i="2"/>
  <c r="I556" i="2"/>
  <c r="J556" i="2"/>
  <c r="B557" i="2"/>
  <c r="C557" i="2"/>
  <c r="D557" i="2"/>
  <c r="E557" i="2"/>
  <c r="F557" i="2"/>
  <c r="G557" i="2"/>
  <c r="I557" i="2"/>
  <c r="J557" i="2"/>
  <c r="B558" i="2"/>
  <c r="C558" i="2"/>
  <c r="D558" i="2"/>
  <c r="E558" i="2"/>
  <c r="F558" i="2"/>
  <c r="G558" i="2"/>
  <c r="I558" i="2"/>
  <c r="J558" i="2"/>
  <c r="B559" i="2"/>
  <c r="C559" i="2"/>
  <c r="D559" i="2"/>
  <c r="E559" i="2"/>
  <c r="F559" i="2"/>
  <c r="G559" i="2"/>
  <c r="I559" i="2"/>
  <c r="J559" i="2"/>
  <c r="B560" i="2"/>
  <c r="C560" i="2"/>
  <c r="D560" i="2"/>
  <c r="E560" i="2"/>
  <c r="F560" i="2"/>
  <c r="G560" i="2"/>
  <c r="I560" i="2"/>
  <c r="J560" i="2"/>
  <c r="B561" i="2"/>
  <c r="C561" i="2"/>
  <c r="D561" i="2"/>
  <c r="E561" i="2"/>
  <c r="F561" i="2"/>
  <c r="G561" i="2"/>
  <c r="I561" i="2"/>
  <c r="J561" i="2"/>
  <c r="B562" i="2"/>
  <c r="C562" i="2"/>
  <c r="D562" i="2"/>
  <c r="E562" i="2"/>
  <c r="F562" i="2"/>
  <c r="G562" i="2"/>
  <c r="I562" i="2"/>
  <c r="J562" i="2"/>
  <c r="B563" i="2"/>
  <c r="C563" i="2"/>
  <c r="D563" i="2"/>
  <c r="E563" i="2"/>
  <c r="F563" i="2"/>
  <c r="G563" i="2"/>
  <c r="I563" i="2"/>
  <c r="J563" i="2"/>
  <c r="B564" i="2"/>
  <c r="C564" i="2"/>
  <c r="D564" i="2"/>
  <c r="E564" i="2"/>
  <c r="F564" i="2"/>
  <c r="G564" i="2"/>
  <c r="I564" i="2"/>
  <c r="J564" i="2"/>
  <c r="B565" i="2"/>
  <c r="C565" i="2"/>
  <c r="D565" i="2"/>
  <c r="E565" i="2"/>
  <c r="F565" i="2"/>
  <c r="G565" i="2"/>
  <c r="I565" i="2"/>
  <c r="J565" i="2"/>
  <c r="B566" i="2"/>
  <c r="C566" i="2"/>
  <c r="D566" i="2"/>
  <c r="E566" i="2"/>
  <c r="F566" i="2"/>
  <c r="G566" i="2"/>
  <c r="H566" i="2"/>
  <c r="I566" i="2"/>
  <c r="J566" i="2"/>
  <c r="B567" i="2"/>
  <c r="C567" i="2"/>
  <c r="D567" i="2"/>
  <c r="E567" i="2"/>
  <c r="F567" i="2"/>
  <c r="G567" i="2"/>
  <c r="I567" i="2"/>
  <c r="J567" i="2"/>
  <c r="B568" i="2"/>
  <c r="C568" i="2"/>
  <c r="D568" i="2"/>
  <c r="E568" i="2"/>
  <c r="F568" i="2"/>
  <c r="G568" i="2"/>
  <c r="I568" i="2"/>
  <c r="J568" i="2"/>
  <c r="B569" i="2"/>
  <c r="C569" i="2"/>
  <c r="D569" i="2"/>
  <c r="E569" i="2"/>
  <c r="F569" i="2"/>
  <c r="G569" i="2"/>
  <c r="I569" i="2"/>
  <c r="J569" i="2"/>
  <c r="B570" i="2"/>
  <c r="C570" i="2"/>
  <c r="D570" i="2"/>
  <c r="E570" i="2"/>
  <c r="F570" i="2"/>
  <c r="G570" i="2"/>
  <c r="I570" i="2"/>
  <c r="J570" i="2"/>
  <c r="B571" i="2"/>
  <c r="C571" i="2"/>
  <c r="D571" i="2"/>
  <c r="E571" i="2"/>
  <c r="F571" i="2"/>
  <c r="G571" i="2"/>
  <c r="I571" i="2"/>
  <c r="J571" i="2"/>
  <c r="B572" i="2"/>
  <c r="C572" i="2"/>
  <c r="D572" i="2"/>
  <c r="E572" i="2"/>
  <c r="F572" i="2"/>
  <c r="G572" i="2"/>
  <c r="I572" i="2"/>
  <c r="J572" i="2"/>
  <c r="B573" i="2"/>
  <c r="C573" i="2"/>
  <c r="D573" i="2"/>
  <c r="E573" i="2"/>
  <c r="F573" i="2"/>
  <c r="G573" i="2"/>
  <c r="I573" i="2"/>
  <c r="J573" i="2"/>
  <c r="B574" i="2"/>
  <c r="C574" i="2"/>
  <c r="D574" i="2"/>
  <c r="E574" i="2"/>
  <c r="F574" i="2"/>
  <c r="G574" i="2"/>
  <c r="I574" i="2"/>
  <c r="J574" i="2"/>
  <c r="B575" i="2"/>
  <c r="C575" i="2"/>
  <c r="D575" i="2"/>
  <c r="E575" i="2"/>
  <c r="F575" i="2"/>
  <c r="G575" i="2"/>
  <c r="I575" i="2"/>
  <c r="J575" i="2"/>
  <c r="B576" i="2"/>
  <c r="C576" i="2"/>
  <c r="D576" i="2"/>
  <c r="E576" i="2"/>
  <c r="F576" i="2"/>
  <c r="G576" i="2"/>
  <c r="I576" i="2"/>
  <c r="J576" i="2"/>
  <c r="B577" i="2"/>
  <c r="C577" i="2"/>
  <c r="D577" i="2"/>
  <c r="E577" i="2"/>
  <c r="F577" i="2"/>
  <c r="G577" i="2"/>
  <c r="I577" i="2"/>
  <c r="J577" i="2"/>
  <c r="B578" i="2"/>
  <c r="C578" i="2"/>
  <c r="D578" i="2"/>
  <c r="E578" i="2"/>
  <c r="F578" i="2"/>
  <c r="G578" i="2"/>
  <c r="I578" i="2"/>
  <c r="J578" i="2"/>
  <c r="B579" i="2"/>
  <c r="C579" i="2"/>
  <c r="D579" i="2"/>
  <c r="E579" i="2"/>
  <c r="F579" i="2"/>
  <c r="G579" i="2"/>
  <c r="I579" i="2"/>
  <c r="J579" i="2"/>
  <c r="B580" i="2"/>
  <c r="C580" i="2"/>
  <c r="D580" i="2"/>
  <c r="E580" i="2"/>
  <c r="F580" i="2"/>
  <c r="G580" i="2"/>
  <c r="I580" i="2"/>
  <c r="J580" i="2"/>
  <c r="B581" i="2"/>
  <c r="C581" i="2"/>
  <c r="D581" i="2"/>
  <c r="E581" i="2"/>
  <c r="F581" i="2"/>
  <c r="G581" i="2"/>
  <c r="I581" i="2"/>
  <c r="J581" i="2"/>
  <c r="B582" i="2"/>
  <c r="C582" i="2"/>
  <c r="D582" i="2"/>
  <c r="E582" i="2"/>
  <c r="F582" i="2"/>
  <c r="G582" i="2"/>
  <c r="I582" i="2"/>
  <c r="J582" i="2"/>
  <c r="B583" i="2"/>
  <c r="C583" i="2"/>
  <c r="D583" i="2"/>
  <c r="E583" i="2"/>
  <c r="F583" i="2"/>
  <c r="G583" i="2"/>
  <c r="I583" i="2"/>
  <c r="J583" i="2"/>
  <c r="B584" i="2"/>
  <c r="C584" i="2"/>
  <c r="D584" i="2"/>
  <c r="E584" i="2"/>
  <c r="F584" i="2"/>
  <c r="G584" i="2"/>
  <c r="I584" i="2"/>
  <c r="J584" i="2"/>
  <c r="B585" i="2"/>
  <c r="C585" i="2"/>
  <c r="D585" i="2"/>
  <c r="E585" i="2"/>
  <c r="F585" i="2"/>
  <c r="G585" i="2"/>
  <c r="H585" i="2"/>
  <c r="I585" i="2"/>
  <c r="J585" i="2"/>
  <c r="B586" i="2"/>
  <c r="C586" i="2"/>
  <c r="D586" i="2"/>
  <c r="E586" i="2"/>
  <c r="F586" i="2"/>
  <c r="G586" i="2"/>
  <c r="H586" i="2"/>
  <c r="I586" i="2"/>
  <c r="J586" i="2"/>
  <c r="B587" i="2"/>
  <c r="C587" i="2"/>
  <c r="D587" i="2"/>
  <c r="E587" i="2"/>
  <c r="F587" i="2"/>
  <c r="G587" i="2"/>
  <c r="I587" i="2"/>
  <c r="J587" i="2"/>
  <c r="B588" i="2"/>
  <c r="C588" i="2"/>
  <c r="D588" i="2"/>
  <c r="E588" i="2"/>
  <c r="F588" i="2"/>
  <c r="G588" i="2"/>
  <c r="H588" i="2"/>
  <c r="I588" i="2"/>
  <c r="J588" i="2"/>
  <c r="B589" i="2"/>
  <c r="C589" i="2"/>
  <c r="D589" i="2"/>
  <c r="E589" i="2"/>
  <c r="F589" i="2"/>
  <c r="G589" i="2"/>
  <c r="H589" i="2"/>
  <c r="I589" i="2"/>
  <c r="J589" i="2"/>
  <c r="B590" i="2"/>
  <c r="C590" i="2"/>
  <c r="D590" i="2"/>
  <c r="E590" i="2"/>
  <c r="F590" i="2"/>
  <c r="G590" i="2"/>
  <c r="I590" i="2"/>
  <c r="J590" i="2"/>
  <c r="B591" i="2"/>
  <c r="C591" i="2"/>
  <c r="D591" i="2"/>
  <c r="E591" i="2"/>
  <c r="F591" i="2"/>
  <c r="G591" i="2"/>
  <c r="H591" i="2"/>
  <c r="I591" i="2"/>
  <c r="J591" i="2"/>
  <c r="B592" i="2"/>
  <c r="C592" i="2"/>
  <c r="D592" i="2"/>
  <c r="E592" i="2"/>
  <c r="F592" i="2"/>
  <c r="G592" i="2"/>
  <c r="I592" i="2"/>
  <c r="J592" i="2"/>
  <c r="B593" i="2"/>
  <c r="C593" i="2"/>
  <c r="D593" i="2"/>
  <c r="E593" i="2"/>
  <c r="F593" i="2"/>
  <c r="G593" i="2"/>
  <c r="I593" i="2"/>
  <c r="J593" i="2"/>
  <c r="B594" i="2"/>
  <c r="C594" i="2"/>
  <c r="D594" i="2"/>
  <c r="E594" i="2"/>
  <c r="F594" i="2"/>
  <c r="G594" i="2"/>
  <c r="I594" i="2"/>
  <c r="J594" i="2"/>
  <c r="B595" i="2"/>
  <c r="C595" i="2"/>
  <c r="D595" i="2"/>
  <c r="E595" i="2"/>
  <c r="F595" i="2"/>
  <c r="G595" i="2"/>
  <c r="I595" i="2"/>
  <c r="J595" i="2"/>
  <c r="B596" i="2"/>
  <c r="C596" i="2"/>
  <c r="D596" i="2"/>
  <c r="E596" i="2"/>
  <c r="F596" i="2"/>
  <c r="G596" i="2"/>
  <c r="H596" i="2"/>
  <c r="I596" i="2"/>
  <c r="J596" i="2"/>
  <c r="B597" i="2"/>
  <c r="C597" i="2"/>
  <c r="D597" i="2"/>
  <c r="E597" i="2"/>
  <c r="F597" i="2"/>
  <c r="G597" i="2"/>
  <c r="H597" i="2"/>
  <c r="I597" i="2"/>
  <c r="J597" i="2"/>
  <c r="B598" i="2"/>
  <c r="C598" i="2"/>
  <c r="D598" i="2"/>
  <c r="E598" i="2"/>
  <c r="F598" i="2"/>
  <c r="G598" i="2"/>
  <c r="I598" i="2"/>
  <c r="J598" i="2"/>
  <c r="B599" i="2"/>
  <c r="C599" i="2"/>
  <c r="D599" i="2"/>
  <c r="E599" i="2"/>
  <c r="F599" i="2"/>
  <c r="G599" i="2"/>
  <c r="I599" i="2"/>
  <c r="J599" i="2"/>
  <c r="B600" i="2"/>
  <c r="C600" i="2"/>
  <c r="D600" i="2"/>
  <c r="E600" i="2"/>
  <c r="F600" i="2"/>
  <c r="G600" i="2"/>
  <c r="I600" i="2"/>
  <c r="J600" i="2"/>
  <c r="B601" i="2"/>
  <c r="C601" i="2"/>
  <c r="D601" i="2"/>
  <c r="E601" i="2"/>
  <c r="F601" i="2"/>
  <c r="G601" i="2"/>
  <c r="I601" i="2"/>
  <c r="J601" i="2"/>
  <c r="B602" i="2"/>
  <c r="C602" i="2"/>
  <c r="D602" i="2"/>
  <c r="E602" i="2"/>
  <c r="F602" i="2"/>
  <c r="G602" i="2"/>
  <c r="I602" i="2"/>
  <c r="J602" i="2"/>
  <c r="B603" i="2"/>
  <c r="C603" i="2"/>
  <c r="D603" i="2"/>
  <c r="E603" i="2"/>
  <c r="F603" i="2"/>
  <c r="G603" i="2"/>
  <c r="I603" i="2"/>
  <c r="J603" i="2"/>
  <c r="B604" i="2"/>
  <c r="C604" i="2"/>
  <c r="D604" i="2"/>
  <c r="E604" i="2"/>
  <c r="F604" i="2"/>
  <c r="G604" i="2"/>
  <c r="H604" i="2"/>
  <c r="I604" i="2"/>
  <c r="J604" i="2"/>
  <c r="B605" i="2"/>
  <c r="C605" i="2"/>
  <c r="D605" i="2"/>
  <c r="E605" i="2"/>
  <c r="F605" i="2"/>
  <c r="G605" i="2"/>
  <c r="I605" i="2"/>
  <c r="J605" i="2"/>
  <c r="B606" i="2"/>
  <c r="C606" i="2"/>
  <c r="D606" i="2"/>
  <c r="E606" i="2"/>
  <c r="F606" i="2"/>
  <c r="G606" i="2"/>
  <c r="H606" i="2"/>
  <c r="I606" i="2"/>
  <c r="J606" i="2"/>
  <c r="B607" i="2"/>
  <c r="C607" i="2"/>
  <c r="D607" i="2"/>
  <c r="E607" i="2"/>
  <c r="F607" i="2"/>
  <c r="G607" i="2"/>
  <c r="I607" i="2"/>
  <c r="J607" i="2"/>
  <c r="B608" i="2"/>
  <c r="C608" i="2"/>
  <c r="D608" i="2"/>
  <c r="E608" i="2"/>
  <c r="F608" i="2"/>
  <c r="G608" i="2"/>
  <c r="H608" i="2"/>
  <c r="I608" i="2"/>
  <c r="J608" i="2"/>
  <c r="B609" i="2"/>
  <c r="C609" i="2"/>
  <c r="D609" i="2"/>
  <c r="E609" i="2"/>
  <c r="F609" i="2"/>
  <c r="G609" i="2"/>
  <c r="I609" i="2"/>
  <c r="J609" i="2"/>
  <c r="B610" i="2"/>
  <c r="C610" i="2"/>
  <c r="D610" i="2"/>
  <c r="E610" i="2"/>
  <c r="F610" i="2"/>
  <c r="G610" i="2"/>
  <c r="H610" i="2"/>
  <c r="I610" i="2"/>
  <c r="J610" i="2"/>
  <c r="B611" i="2"/>
  <c r="C611" i="2"/>
  <c r="D611" i="2"/>
  <c r="E611" i="2"/>
  <c r="F611" i="2"/>
  <c r="G611" i="2"/>
  <c r="I611" i="2"/>
  <c r="J611" i="2"/>
  <c r="B612" i="2"/>
  <c r="C612" i="2"/>
  <c r="D612" i="2"/>
  <c r="E612" i="2"/>
  <c r="F612" i="2"/>
  <c r="G612" i="2"/>
  <c r="H612" i="2"/>
  <c r="I612" i="2"/>
  <c r="J612" i="2"/>
  <c r="B613" i="2"/>
  <c r="C613" i="2"/>
  <c r="D613" i="2"/>
  <c r="E613" i="2"/>
  <c r="F613" i="2"/>
  <c r="G613" i="2"/>
  <c r="H613" i="2"/>
  <c r="I613" i="2"/>
  <c r="J613" i="2"/>
  <c r="B614" i="2"/>
  <c r="C614" i="2"/>
  <c r="D614" i="2"/>
  <c r="E614" i="2"/>
  <c r="F614" i="2"/>
  <c r="G614" i="2"/>
  <c r="I614" i="2"/>
  <c r="J614" i="2"/>
  <c r="B615" i="2"/>
  <c r="C615" i="2"/>
  <c r="D615" i="2"/>
  <c r="E615" i="2"/>
  <c r="F615" i="2"/>
  <c r="G615" i="2"/>
  <c r="H615" i="2"/>
  <c r="I615" i="2"/>
  <c r="J615" i="2"/>
  <c r="B616" i="2"/>
  <c r="C616" i="2"/>
  <c r="D616" i="2"/>
  <c r="E616" i="2"/>
  <c r="F616" i="2"/>
  <c r="G616" i="2"/>
  <c r="I616" i="2"/>
  <c r="J616" i="2"/>
  <c r="B617" i="2"/>
  <c r="C617" i="2"/>
  <c r="D617" i="2"/>
  <c r="E617" i="2"/>
  <c r="F617" i="2"/>
  <c r="G617" i="2"/>
  <c r="I617" i="2"/>
  <c r="J617" i="2"/>
  <c r="B618" i="2"/>
  <c r="C618" i="2"/>
  <c r="D618" i="2"/>
  <c r="E618" i="2"/>
  <c r="F618" i="2"/>
  <c r="G618" i="2"/>
  <c r="I618" i="2"/>
  <c r="J618" i="2"/>
  <c r="B619" i="2"/>
  <c r="C619" i="2"/>
  <c r="D619" i="2"/>
  <c r="E619" i="2"/>
  <c r="F619" i="2"/>
  <c r="G619" i="2"/>
  <c r="I619" i="2"/>
  <c r="J619" i="2"/>
  <c r="B620" i="2"/>
  <c r="C620" i="2"/>
  <c r="D620" i="2"/>
  <c r="E620" i="2"/>
  <c r="F620" i="2"/>
  <c r="G620" i="2"/>
  <c r="I620" i="2"/>
  <c r="J620" i="2"/>
  <c r="B621" i="2"/>
  <c r="C621" i="2"/>
  <c r="D621" i="2"/>
  <c r="E621" i="2"/>
  <c r="F621" i="2"/>
  <c r="G621" i="2"/>
  <c r="I621" i="2"/>
  <c r="J621" i="2"/>
  <c r="B622" i="2"/>
  <c r="C622" i="2"/>
  <c r="D622" i="2"/>
  <c r="E622" i="2"/>
  <c r="F622" i="2"/>
  <c r="G622" i="2"/>
  <c r="I622" i="2"/>
  <c r="J622" i="2"/>
  <c r="B623" i="2"/>
  <c r="C623" i="2"/>
  <c r="D623" i="2"/>
  <c r="E623" i="2"/>
  <c r="F623" i="2"/>
  <c r="G623" i="2"/>
  <c r="H623" i="2"/>
  <c r="I623" i="2"/>
  <c r="J623" i="2"/>
  <c r="B624" i="2"/>
  <c r="C624" i="2"/>
  <c r="D624" i="2"/>
  <c r="E624" i="2"/>
  <c r="F624" i="2"/>
  <c r="G624" i="2"/>
  <c r="I624" i="2"/>
  <c r="J624" i="2"/>
  <c r="B625" i="2"/>
  <c r="C625" i="2"/>
  <c r="D625" i="2"/>
  <c r="E625" i="2"/>
  <c r="F625" i="2"/>
  <c r="G625" i="2"/>
  <c r="H625" i="2"/>
  <c r="I625" i="2"/>
  <c r="J625" i="2"/>
  <c r="B626" i="2"/>
  <c r="C626" i="2"/>
  <c r="D626" i="2"/>
  <c r="E626" i="2"/>
  <c r="F626" i="2"/>
  <c r="G626" i="2"/>
  <c r="I626" i="2"/>
  <c r="J626" i="2"/>
  <c r="B627" i="2"/>
  <c r="C627" i="2"/>
  <c r="D627" i="2"/>
  <c r="E627" i="2"/>
  <c r="F627" i="2"/>
  <c r="G627" i="2"/>
  <c r="I627" i="2"/>
  <c r="J627" i="2"/>
  <c r="B628" i="2"/>
  <c r="C628" i="2"/>
  <c r="D628" i="2"/>
  <c r="E628" i="2"/>
  <c r="F628" i="2"/>
  <c r="G628" i="2"/>
  <c r="I628" i="2"/>
  <c r="J628" i="2"/>
  <c r="B629" i="2"/>
  <c r="C629" i="2"/>
  <c r="D629" i="2"/>
  <c r="E629" i="2"/>
  <c r="F629" i="2"/>
  <c r="G629" i="2"/>
  <c r="I629" i="2"/>
  <c r="J629" i="2"/>
  <c r="B630" i="2"/>
  <c r="C630" i="2"/>
  <c r="D630" i="2"/>
  <c r="E630" i="2"/>
  <c r="F630" i="2"/>
  <c r="G630" i="2"/>
  <c r="I630" i="2"/>
  <c r="J630" i="2"/>
  <c r="B631" i="2"/>
  <c r="C631" i="2"/>
  <c r="D631" i="2"/>
  <c r="E631" i="2"/>
  <c r="F631" i="2"/>
  <c r="G631" i="2"/>
  <c r="I631" i="2"/>
  <c r="J631" i="2"/>
  <c r="B632" i="2"/>
  <c r="C632" i="2"/>
  <c r="D632" i="2"/>
  <c r="E632" i="2"/>
  <c r="F632" i="2"/>
  <c r="G632" i="2"/>
  <c r="I632" i="2"/>
  <c r="J632" i="2"/>
  <c r="B633" i="2"/>
  <c r="C633" i="2"/>
  <c r="D633" i="2"/>
  <c r="E633" i="2"/>
  <c r="F633" i="2"/>
  <c r="G633" i="2"/>
  <c r="H633" i="2"/>
  <c r="I633" i="2"/>
  <c r="J633" i="2"/>
  <c r="B634" i="2"/>
  <c r="C634" i="2"/>
  <c r="D634" i="2"/>
  <c r="E634" i="2"/>
  <c r="F634" i="2"/>
  <c r="G634" i="2"/>
  <c r="I634" i="2"/>
  <c r="J634" i="2"/>
  <c r="B635" i="2"/>
  <c r="C635" i="2"/>
  <c r="D635" i="2"/>
  <c r="E635" i="2"/>
  <c r="F635" i="2"/>
  <c r="G635" i="2"/>
  <c r="I635" i="2"/>
  <c r="J635" i="2"/>
  <c r="B636" i="2"/>
  <c r="C636" i="2"/>
  <c r="D636" i="2"/>
  <c r="E636" i="2"/>
  <c r="F636" i="2"/>
  <c r="G636" i="2"/>
  <c r="I636" i="2"/>
  <c r="J636" i="2"/>
  <c r="B637" i="2"/>
  <c r="C637" i="2"/>
  <c r="D637" i="2"/>
  <c r="E637" i="2"/>
  <c r="F637" i="2"/>
  <c r="G637" i="2"/>
  <c r="I637" i="2"/>
  <c r="J637" i="2"/>
  <c r="B638" i="2"/>
  <c r="C638" i="2"/>
  <c r="D638" i="2"/>
  <c r="E638" i="2"/>
  <c r="F638" i="2"/>
  <c r="G638" i="2"/>
  <c r="I638" i="2"/>
  <c r="J638" i="2"/>
  <c r="B639" i="2"/>
  <c r="C639" i="2"/>
  <c r="D639" i="2"/>
  <c r="E639" i="2"/>
  <c r="F639" i="2"/>
  <c r="G639" i="2"/>
  <c r="I639" i="2"/>
  <c r="J639" i="2"/>
  <c r="B640" i="2"/>
  <c r="C640" i="2"/>
  <c r="D640" i="2"/>
  <c r="E640" i="2"/>
  <c r="F640" i="2"/>
  <c r="G640" i="2"/>
  <c r="I640" i="2"/>
  <c r="J640" i="2"/>
  <c r="B641" i="2"/>
  <c r="C641" i="2"/>
  <c r="D641" i="2"/>
  <c r="E641" i="2"/>
  <c r="F641" i="2"/>
  <c r="G641" i="2"/>
  <c r="I641" i="2"/>
  <c r="J641" i="2"/>
  <c r="B642" i="2"/>
  <c r="C642" i="2"/>
  <c r="D642" i="2"/>
  <c r="E642" i="2"/>
  <c r="F642" i="2"/>
  <c r="G642" i="2"/>
  <c r="I642" i="2"/>
  <c r="J642" i="2"/>
  <c r="B643" i="2"/>
  <c r="C643" i="2"/>
  <c r="D643" i="2"/>
  <c r="E643" i="2"/>
  <c r="F643" i="2"/>
  <c r="G643" i="2"/>
  <c r="H643" i="2"/>
  <c r="I643" i="2"/>
  <c r="J643" i="2"/>
  <c r="B644" i="2"/>
  <c r="C644" i="2"/>
  <c r="D644" i="2"/>
  <c r="E644" i="2"/>
  <c r="F644" i="2"/>
  <c r="G644" i="2"/>
  <c r="I644" i="2"/>
  <c r="J644" i="2"/>
  <c r="B645" i="2"/>
  <c r="C645" i="2"/>
  <c r="D645" i="2"/>
  <c r="E645" i="2"/>
  <c r="F645" i="2"/>
  <c r="G645" i="2"/>
  <c r="I645" i="2"/>
  <c r="J645" i="2"/>
  <c r="B646" i="2"/>
  <c r="C646" i="2"/>
  <c r="D646" i="2"/>
  <c r="E646" i="2"/>
  <c r="F646" i="2"/>
  <c r="G646" i="2"/>
  <c r="I646" i="2"/>
  <c r="J646" i="2"/>
  <c r="B647" i="2"/>
  <c r="C647" i="2"/>
  <c r="D647" i="2"/>
  <c r="E647" i="2"/>
  <c r="F647" i="2"/>
  <c r="G647" i="2"/>
  <c r="I647" i="2"/>
  <c r="J647" i="2"/>
  <c r="B648" i="2"/>
  <c r="C648" i="2"/>
  <c r="D648" i="2"/>
  <c r="E648" i="2"/>
  <c r="F648" i="2"/>
  <c r="G648" i="2"/>
  <c r="I648" i="2"/>
  <c r="J648" i="2"/>
  <c r="B649" i="2"/>
  <c r="C649" i="2"/>
  <c r="D649" i="2"/>
  <c r="E649" i="2"/>
  <c r="F649" i="2"/>
  <c r="G649" i="2"/>
  <c r="I649" i="2"/>
  <c r="J649" i="2"/>
  <c r="B650" i="2"/>
  <c r="C650" i="2"/>
  <c r="D650" i="2"/>
  <c r="E650" i="2"/>
  <c r="F650" i="2"/>
  <c r="G650" i="2"/>
  <c r="H650" i="2"/>
  <c r="I650" i="2"/>
  <c r="J650" i="2"/>
  <c r="B651" i="2"/>
  <c r="C651" i="2"/>
  <c r="D651" i="2"/>
  <c r="E651" i="2"/>
  <c r="F651" i="2"/>
  <c r="G651" i="2"/>
  <c r="I651" i="2"/>
  <c r="J651" i="2"/>
  <c r="B652" i="2"/>
  <c r="C652" i="2"/>
  <c r="D652" i="2"/>
  <c r="E652" i="2"/>
  <c r="F652" i="2"/>
  <c r="G652" i="2"/>
  <c r="I652" i="2"/>
  <c r="J652" i="2"/>
  <c r="B653" i="2"/>
  <c r="C653" i="2"/>
  <c r="D653" i="2"/>
  <c r="E653" i="2"/>
  <c r="F653" i="2"/>
  <c r="G653" i="2"/>
  <c r="I653" i="2"/>
  <c r="J653" i="2"/>
  <c r="B654" i="2"/>
  <c r="C654" i="2"/>
  <c r="D654" i="2"/>
  <c r="E654" i="2"/>
  <c r="F654" i="2"/>
  <c r="G654" i="2"/>
  <c r="I654" i="2"/>
  <c r="J654" i="2"/>
  <c r="B655" i="2"/>
  <c r="C655" i="2"/>
  <c r="D655" i="2"/>
  <c r="E655" i="2"/>
  <c r="F655" i="2"/>
  <c r="G655" i="2"/>
  <c r="H655" i="2"/>
  <c r="I655" i="2"/>
  <c r="J655" i="2"/>
  <c r="B656" i="2"/>
  <c r="C656" i="2"/>
  <c r="D656" i="2"/>
  <c r="E656" i="2"/>
  <c r="F656" i="2"/>
  <c r="G656" i="2"/>
  <c r="I656" i="2"/>
  <c r="J656" i="2"/>
  <c r="B657" i="2"/>
  <c r="C657" i="2"/>
  <c r="D657" i="2"/>
  <c r="E657" i="2"/>
  <c r="F657" i="2"/>
  <c r="G657" i="2"/>
  <c r="H657" i="2"/>
  <c r="I657" i="2"/>
  <c r="J657" i="2"/>
  <c r="B658" i="2"/>
  <c r="C658" i="2"/>
  <c r="D658" i="2"/>
  <c r="E658" i="2"/>
  <c r="F658" i="2"/>
  <c r="G658" i="2"/>
  <c r="I658" i="2"/>
  <c r="J658" i="2"/>
  <c r="B659" i="2"/>
  <c r="C659" i="2"/>
  <c r="D659" i="2"/>
  <c r="E659" i="2"/>
  <c r="F659" i="2"/>
  <c r="G659" i="2"/>
  <c r="I659" i="2"/>
  <c r="J659" i="2"/>
  <c r="B660" i="2"/>
  <c r="C660" i="2"/>
  <c r="D660" i="2"/>
  <c r="E660" i="2"/>
  <c r="F660" i="2"/>
  <c r="G660" i="2"/>
  <c r="I660" i="2"/>
  <c r="J660" i="2"/>
  <c r="B661" i="2"/>
  <c r="C661" i="2"/>
  <c r="D661" i="2"/>
  <c r="E661" i="2"/>
  <c r="F661" i="2"/>
  <c r="G661" i="2"/>
  <c r="I661" i="2"/>
  <c r="J661" i="2"/>
  <c r="B662" i="2"/>
  <c r="C662" i="2"/>
  <c r="D662" i="2"/>
  <c r="E662" i="2"/>
  <c r="F662" i="2"/>
  <c r="G662" i="2"/>
  <c r="I662" i="2"/>
  <c r="J662" i="2"/>
  <c r="B663" i="2"/>
  <c r="C663" i="2"/>
  <c r="D663" i="2"/>
  <c r="E663" i="2"/>
  <c r="F663" i="2"/>
  <c r="G663" i="2"/>
  <c r="I663" i="2"/>
  <c r="J663" i="2"/>
  <c r="B664" i="2"/>
  <c r="C664" i="2"/>
  <c r="D664" i="2"/>
  <c r="E664" i="2"/>
  <c r="F664" i="2"/>
  <c r="G664" i="2"/>
  <c r="H664" i="2"/>
  <c r="I664" i="2"/>
  <c r="J664" i="2"/>
  <c r="B665" i="2"/>
  <c r="C665" i="2"/>
  <c r="D665" i="2"/>
  <c r="E665" i="2"/>
  <c r="F665" i="2"/>
  <c r="G665" i="2"/>
  <c r="I665" i="2"/>
  <c r="J665" i="2"/>
  <c r="B666" i="2"/>
  <c r="C666" i="2"/>
  <c r="D666" i="2"/>
  <c r="E666" i="2"/>
  <c r="F666" i="2"/>
  <c r="G666" i="2"/>
  <c r="I666" i="2"/>
  <c r="J666" i="2"/>
  <c r="B667" i="2"/>
  <c r="C667" i="2"/>
  <c r="D667" i="2"/>
  <c r="E667" i="2"/>
  <c r="F667" i="2"/>
  <c r="G667" i="2"/>
  <c r="H667" i="2"/>
  <c r="I667" i="2"/>
  <c r="J667" i="2"/>
  <c r="B668" i="2"/>
  <c r="C668" i="2"/>
  <c r="D668" i="2"/>
  <c r="E668" i="2"/>
  <c r="F668" i="2"/>
  <c r="G668" i="2"/>
  <c r="I668" i="2"/>
  <c r="J668" i="2"/>
  <c r="B669" i="2"/>
  <c r="C669" i="2"/>
  <c r="D669" i="2"/>
  <c r="E669" i="2"/>
  <c r="F669" i="2"/>
  <c r="G669" i="2"/>
  <c r="I669" i="2"/>
  <c r="J669" i="2"/>
  <c r="B670" i="2"/>
  <c r="C670" i="2"/>
  <c r="D670" i="2"/>
  <c r="E670" i="2"/>
  <c r="F670" i="2"/>
  <c r="G670" i="2"/>
  <c r="I670" i="2"/>
  <c r="J670" i="2"/>
  <c r="B671" i="2"/>
  <c r="C671" i="2"/>
  <c r="D671" i="2"/>
  <c r="E671" i="2"/>
  <c r="F671" i="2"/>
  <c r="G671" i="2"/>
  <c r="I671" i="2"/>
  <c r="J671" i="2"/>
  <c r="B672" i="2"/>
  <c r="C672" i="2"/>
  <c r="D672" i="2"/>
  <c r="E672" i="2"/>
  <c r="F672" i="2"/>
  <c r="G672" i="2"/>
  <c r="I672" i="2"/>
  <c r="J672" i="2"/>
  <c r="B673" i="2"/>
  <c r="C673" i="2"/>
  <c r="D673" i="2"/>
  <c r="E673" i="2"/>
  <c r="F673" i="2"/>
  <c r="G673" i="2"/>
  <c r="H673" i="2"/>
  <c r="I673" i="2"/>
  <c r="J673" i="2"/>
  <c r="B674" i="2"/>
  <c r="C674" i="2"/>
  <c r="D674" i="2"/>
  <c r="E674" i="2"/>
  <c r="F674" i="2"/>
  <c r="G674" i="2"/>
  <c r="H674" i="2"/>
  <c r="I674" i="2"/>
  <c r="J674" i="2"/>
  <c r="B675" i="2"/>
  <c r="C675" i="2"/>
  <c r="D675" i="2"/>
  <c r="E675" i="2"/>
  <c r="F675" i="2"/>
  <c r="G675" i="2"/>
  <c r="I675" i="2"/>
  <c r="J675" i="2"/>
  <c r="B676" i="2"/>
  <c r="C676" i="2"/>
  <c r="D676" i="2"/>
  <c r="E676" i="2"/>
  <c r="F676" i="2"/>
  <c r="G676" i="2"/>
  <c r="I676" i="2"/>
  <c r="J676" i="2"/>
  <c r="B677" i="2"/>
  <c r="C677" i="2"/>
  <c r="D677" i="2"/>
  <c r="E677" i="2"/>
  <c r="F677" i="2"/>
  <c r="G677" i="2"/>
  <c r="I677" i="2"/>
  <c r="J677" i="2"/>
  <c r="B678" i="2"/>
  <c r="C678" i="2"/>
  <c r="D678" i="2"/>
  <c r="E678" i="2"/>
  <c r="F678" i="2"/>
  <c r="G678" i="2"/>
  <c r="I678" i="2"/>
  <c r="J678" i="2"/>
  <c r="B679" i="2"/>
  <c r="C679" i="2"/>
  <c r="D679" i="2"/>
  <c r="E679" i="2"/>
  <c r="F679" i="2"/>
  <c r="G679" i="2"/>
  <c r="I679" i="2"/>
  <c r="J679" i="2"/>
  <c r="B680" i="2"/>
  <c r="C680" i="2"/>
  <c r="D680" i="2"/>
  <c r="E680" i="2"/>
  <c r="F680" i="2"/>
  <c r="G680" i="2"/>
  <c r="I680" i="2"/>
  <c r="J680" i="2"/>
  <c r="B681" i="2"/>
  <c r="C681" i="2"/>
  <c r="D681" i="2"/>
  <c r="E681" i="2"/>
  <c r="F681" i="2"/>
  <c r="G681" i="2"/>
  <c r="H681" i="2"/>
  <c r="I681" i="2"/>
  <c r="J681" i="2"/>
  <c r="B682" i="2"/>
  <c r="C682" i="2"/>
  <c r="D682" i="2"/>
  <c r="E682" i="2"/>
  <c r="F682" i="2"/>
  <c r="G682" i="2"/>
  <c r="I682" i="2"/>
  <c r="J682" i="2"/>
  <c r="B683" i="2"/>
  <c r="C683" i="2"/>
  <c r="D683" i="2"/>
  <c r="E683" i="2"/>
  <c r="F683" i="2"/>
  <c r="G683" i="2"/>
  <c r="H683" i="2"/>
  <c r="I683" i="2"/>
  <c r="J683" i="2"/>
  <c r="B684" i="2"/>
  <c r="C684" i="2"/>
  <c r="D684" i="2"/>
  <c r="E684" i="2"/>
  <c r="F684" i="2"/>
  <c r="G684" i="2"/>
  <c r="I684" i="2"/>
  <c r="J684" i="2"/>
  <c r="B685" i="2"/>
  <c r="C685" i="2"/>
  <c r="D685" i="2"/>
  <c r="E685" i="2"/>
  <c r="F685" i="2"/>
  <c r="G685" i="2"/>
  <c r="I685" i="2"/>
  <c r="J685" i="2"/>
  <c r="B686" i="2"/>
  <c r="C686" i="2"/>
  <c r="D686" i="2"/>
  <c r="E686" i="2"/>
  <c r="F686" i="2"/>
  <c r="G686" i="2"/>
  <c r="I686" i="2"/>
  <c r="J686" i="2"/>
  <c r="B687" i="2"/>
  <c r="C687" i="2"/>
  <c r="D687" i="2"/>
  <c r="E687" i="2"/>
  <c r="F687" i="2"/>
  <c r="G687" i="2"/>
  <c r="I687" i="2"/>
  <c r="J687" i="2"/>
  <c r="B688" i="2"/>
  <c r="C688" i="2"/>
  <c r="D688" i="2"/>
  <c r="E688" i="2"/>
  <c r="F688" i="2"/>
  <c r="G688" i="2"/>
  <c r="I688" i="2"/>
  <c r="J688" i="2"/>
  <c r="B689" i="2"/>
  <c r="C689" i="2"/>
  <c r="D689" i="2"/>
  <c r="E689" i="2"/>
  <c r="F689" i="2"/>
  <c r="G689" i="2"/>
  <c r="I689" i="2"/>
  <c r="J689" i="2"/>
  <c r="B690" i="2"/>
  <c r="C690" i="2"/>
  <c r="D690" i="2"/>
  <c r="E690" i="2"/>
  <c r="F690" i="2"/>
  <c r="G690" i="2"/>
  <c r="I690" i="2"/>
  <c r="J690" i="2"/>
  <c r="B691" i="2"/>
  <c r="C691" i="2"/>
  <c r="D691" i="2"/>
  <c r="E691" i="2"/>
  <c r="F691" i="2"/>
  <c r="G691" i="2"/>
  <c r="H691" i="2"/>
  <c r="I691" i="2"/>
  <c r="J691" i="2"/>
  <c r="B692" i="2"/>
  <c r="C692" i="2"/>
  <c r="D692" i="2"/>
  <c r="E692" i="2"/>
  <c r="F692" i="2"/>
  <c r="G692" i="2"/>
  <c r="I692" i="2"/>
  <c r="J692" i="2"/>
  <c r="B693" i="2"/>
  <c r="C693" i="2"/>
  <c r="D693" i="2"/>
  <c r="E693" i="2"/>
  <c r="F693" i="2"/>
  <c r="G693" i="2"/>
  <c r="I693" i="2"/>
  <c r="J693" i="2"/>
  <c r="B694" i="2"/>
  <c r="C694" i="2"/>
  <c r="D694" i="2"/>
  <c r="E694" i="2"/>
  <c r="F694" i="2"/>
  <c r="G694" i="2"/>
  <c r="I694" i="2"/>
  <c r="J694" i="2"/>
  <c r="B695" i="2"/>
  <c r="C695" i="2"/>
  <c r="D695" i="2"/>
  <c r="E695" i="2"/>
  <c r="F695" i="2"/>
  <c r="G695" i="2"/>
  <c r="I695" i="2"/>
  <c r="J695" i="2"/>
  <c r="B696" i="2"/>
  <c r="C696" i="2"/>
  <c r="D696" i="2"/>
  <c r="E696" i="2"/>
  <c r="F696" i="2"/>
  <c r="G696" i="2"/>
  <c r="I696" i="2"/>
  <c r="J696" i="2"/>
  <c r="B697" i="2"/>
  <c r="C697" i="2"/>
  <c r="D697" i="2"/>
  <c r="E697" i="2"/>
  <c r="F697" i="2"/>
  <c r="G697" i="2"/>
  <c r="I697" i="2"/>
  <c r="J697" i="2"/>
  <c r="B698" i="2"/>
  <c r="C698" i="2"/>
  <c r="D698" i="2"/>
  <c r="E698" i="2"/>
  <c r="F698" i="2"/>
  <c r="G698" i="2"/>
  <c r="I698" i="2"/>
  <c r="J698" i="2"/>
  <c r="B699" i="2"/>
  <c r="C699" i="2"/>
  <c r="D699" i="2"/>
  <c r="E699" i="2"/>
  <c r="F699" i="2"/>
  <c r="G699" i="2"/>
  <c r="I699" i="2"/>
  <c r="J699" i="2"/>
  <c r="B700" i="2"/>
  <c r="C700" i="2"/>
  <c r="D700" i="2"/>
  <c r="E700" i="2"/>
  <c r="F700" i="2"/>
  <c r="G700" i="2"/>
  <c r="I700" i="2"/>
  <c r="J700" i="2"/>
  <c r="B701" i="2"/>
  <c r="C701" i="2"/>
  <c r="D701" i="2"/>
  <c r="E701" i="2"/>
  <c r="F701" i="2"/>
  <c r="G701" i="2"/>
  <c r="I701" i="2"/>
  <c r="J701" i="2"/>
  <c r="B702" i="2"/>
  <c r="C702" i="2"/>
  <c r="D702" i="2"/>
  <c r="E702" i="2"/>
  <c r="F702" i="2"/>
  <c r="G702" i="2"/>
  <c r="I702" i="2"/>
  <c r="J702" i="2"/>
  <c r="B703" i="2"/>
  <c r="C703" i="2"/>
  <c r="D703" i="2"/>
  <c r="E703" i="2"/>
  <c r="F703" i="2"/>
  <c r="G703" i="2"/>
  <c r="I703" i="2"/>
  <c r="J703" i="2"/>
  <c r="B704" i="2"/>
  <c r="C704" i="2"/>
  <c r="D704" i="2"/>
  <c r="E704" i="2"/>
  <c r="F704" i="2"/>
  <c r="G704" i="2"/>
  <c r="I704" i="2"/>
  <c r="J704" i="2"/>
  <c r="B705" i="2"/>
  <c r="C705" i="2"/>
  <c r="D705" i="2"/>
  <c r="E705" i="2"/>
  <c r="F705" i="2"/>
  <c r="G705" i="2"/>
  <c r="I705" i="2"/>
  <c r="J705" i="2"/>
  <c r="B706" i="2"/>
  <c r="C706" i="2"/>
  <c r="D706" i="2"/>
  <c r="E706" i="2"/>
  <c r="F706" i="2"/>
  <c r="G706" i="2"/>
  <c r="I706" i="2"/>
  <c r="J706" i="2"/>
  <c r="B707" i="2"/>
  <c r="C707" i="2"/>
  <c r="D707" i="2"/>
  <c r="E707" i="2"/>
  <c r="F707" i="2"/>
  <c r="G707" i="2"/>
  <c r="I707" i="2"/>
  <c r="J707" i="2"/>
  <c r="B708" i="2"/>
  <c r="C708" i="2"/>
  <c r="D708" i="2"/>
  <c r="E708" i="2"/>
  <c r="F708" i="2"/>
  <c r="G708" i="2"/>
  <c r="I708" i="2"/>
  <c r="J708" i="2"/>
  <c r="B709" i="2"/>
  <c r="C709" i="2"/>
  <c r="D709" i="2"/>
  <c r="E709" i="2"/>
  <c r="F709" i="2"/>
  <c r="G709" i="2"/>
  <c r="I709" i="2"/>
  <c r="J709" i="2"/>
  <c r="B710" i="2"/>
  <c r="C710" i="2"/>
  <c r="D710" i="2"/>
  <c r="E710" i="2"/>
  <c r="F710" i="2"/>
  <c r="G710" i="2"/>
  <c r="I710" i="2"/>
  <c r="J710" i="2"/>
  <c r="B711" i="2"/>
  <c r="C711" i="2"/>
  <c r="D711" i="2"/>
  <c r="E711" i="2"/>
  <c r="F711" i="2"/>
  <c r="G711" i="2"/>
  <c r="H711" i="2"/>
  <c r="I711" i="2"/>
  <c r="J711" i="2"/>
  <c r="B712" i="2"/>
  <c r="C712" i="2"/>
  <c r="D712" i="2"/>
  <c r="E712" i="2"/>
  <c r="F712" i="2"/>
  <c r="G712" i="2"/>
  <c r="I712" i="2"/>
  <c r="J712" i="2"/>
  <c r="B713" i="2"/>
  <c r="C713" i="2"/>
  <c r="D713" i="2"/>
  <c r="E713" i="2"/>
  <c r="F713" i="2"/>
  <c r="G713" i="2"/>
  <c r="I713" i="2"/>
  <c r="J713" i="2"/>
  <c r="B714" i="2"/>
  <c r="C714" i="2"/>
  <c r="D714" i="2"/>
  <c r="E714" i="2"/>
  <c r="F714" i="2"/>
  <c r="G714" i="2"/>
  <c r="I714" i="2"/>
  <c r="J714" i="2"/>
  <c r="B715" i="2"/>
  <c r="C715" i="2"/>
  <c r="D715" i="2"/>
  <c r="E715" i="2"/>
  <c r="F715" i="2"/>
  <c r="G715" i="2"/>
  <c r="I715" i="2"/>
  <c r="J715" i="2"/>
  <c r="B716" i="2"/>
  <c r="C716" i="2"/>
  <c r="D716" i="2"/>
  <c r="E716" i="2"/>
  <c r="F716" i="2"/>
  <c r="G716" i="2"/>
  <c r="I716" i="2"/>
  <c r="J716" i="2"/>
  <c r="B717" i="2"/>
  <c r="C717" i="2"/>
  <c r="D717" i="2"/>
  <c r="E717" i="2"/>
  <c r="F717" i="2"/>
  <c r="G717" i="2"/>
  <c r="I717" i="2"/>
  <c r="J717" i="2"/>
  <c r="B718" i="2"/>
  <c r="C718" i="2"/>
  <c r="D718" i="2"/>
  <c r="E718" i="2"/>
  <c r="F718" i="2"/>
  <c r="G718" i="2"/>
  <c r="I718" i="2"/>
  <c r="J718" i="2"/>
  <c r="B719" i="2"/>
  <c r="C719" i="2"/>
  <c r="D719" i="2"/>
  <c r="E719" i="2"/>
  <c r="F719" i="2"/>
  <c r="G719" i="2"/>
  <c r="I719" i="2"/>
  <c r="J719" i="2"/>
  <c r="B720" i="2"/>
  <c r="C720" i="2"/>
  <c r="D720" i="2"/>
  <c r="E720" i="2"/>
  <c r="F720" i="2"/>
  <c r="G720" i="2"/>
  <c r="I720" i="2"/>
  <c r="J720" i="2"/>
  <c r="B721" i="2"/>
  <c r="C721" i="2"/>
  <c r="D721" i="2"/>
  <c r="E721" i="2"/>
  <c r="F721" i="2"/>
  <c r="G721" i="2"/>
  <c r="I721" i="2"/>
  <c r="J721" i="2"/>
  <c r="B722" i="2"/>
  <c r="C722" i="2"/>
  <c r="D722" i="2"/>
  <c r="E722" i="2"/>
  <c r="F722" i="2"/>
  <c r="G722" i="2"/>
  <c r="H722" i="2"/>
  <c r="I722" i="2"/>
  <c r="J722" i="2"/>
  <c r="B723" i="2"/>
  <c r="C723" i="2"/>
  <c r="D723" i="2"/>
  <c r="E723" i="2"/>
  <c r="F723" i="2"/>
  <c r="G723" i="2"/>
  <c r="I723" i="2"/>
  <c r="J723" i="2"/>
  <c r="B724" i="2"/>
  <c r="C724" i="2"/>
  <c r="D724" i="2"/>
  <c r="E724" i="2"/>
  <c r="F724" i="2"/>
  <c r="G724" i="2"/>
  <c r="I724" i="2"/>
  <c r="J724" i="2"/>
  <c r="B725" i="2"/>
  <c r="C725" i="2"/>
  <c r="D725" i="2"/>
  <c r="E725" i="2"/>
  <c r="F725" i="2"/>
  <c r="G725" i="2"/>
  <c r="I725" i="2"/>
  <c r="J725" i="2"/>
  <c r="B726" i="2"/>
  <c r="C726" i="2"/>
  <c r="D726" i="2"/>
  <c r="E726" i="2"/>
  <c r="F726" i="2"/>
  <c r="G726" i="2"/>
  <c r="I726" i="2"/>
  <c r="J726" i="2"/>
  <c r="B727" i="2"/>
  <c r="C727" i="2"/>
  <c r="D727" i="2"/>
  <c r="E727" i="2"/>
  <c r="F727" i="2"/>
  <c r="G727" i="2"/>
  <c r="I727" i="2"/>
  <c r="J727" i="2"/>
  <c r="B728" i="2"/>
  <c r="C728" i="2"/>
  <c r="D728" i="2"/>
  <c r="E728" i="2"/>
  <c r="F728" i="2"/>
  <c r="G728" i="2"/>
  <c r="I728" i="2"/>
  <c r="J728" i="2"/>
  <c r="B729" i="2"/>
  <c r="C729" i="2"/>
  <c r="D729" i="2"/>
  <c r="E729" i="2"/>
  <c r="F729" i="2"/>
  <c r="G729" i="2"/>
  <c r="I729" i="2"/>
  <c r="J729" i="2"/>
  <c r="B730" i="2"/>
  <c r="C730" i="2"/>
  <c r="D730" i="2"/>
  <c r="E730" i="2"/>
  <c r="F730" i="2"/>
  <c r="G730" i="2"/>
  <c r="I730" i="2"/>
  <c r="J730" i="2"/>
  <c r="B731" i="2"/>
  <c r="C731" i="2"/>
  <c r="D731" i="2"/>
  <c r="E731" i="2"/>
  <c r="F731" i="2"/>
  <c r="G731" i="2"/>
  <c r="I731" i="2"/>
  <c r="J731" i="2"/>
  <c r="B732" i="2"/>
  <c r="C732" i="2"/>
  <c r="D732" i="2"/>
  <c r="E732" i="2"/>
  <c r="F732" i="2"/>
  <c r="G732" i="2"/>
  <c r="H732" i="2"/>
  <c r="I732" i="2"/>
  <c r="J732" i="2"/>
  <c r="B733" i="2"/>
  <c r="C733" i="2"/>
  <c r="D733" i="2"/>
  <c r="E733" i="2"/>
  <c r="F733" i="2"/>
  <c r="G733" i="2"/>
  <c r="H733" i="2"/>
  <c r="I733" i="2"/>
  <c r="J733" i="2"/>
  <c r="B734" i="2"/>
  <c r="C734" i="2"/>
  <c r="D734" i="2"/>
  <c r="E734" i="2"/>
  <c r="F734" i="2"/>
  <c r="G734" i="2"/>
  <c r="H734" i="2"/>
  <c r="I734" i="2"/>
  <c r="J734" i="2"/>
  <c r="B735" i="2"/>
  <c r="C735" i="2"/>
  <c r="D735" i="2"/>
  <c r="E735" i="2"/>
  <c r="F735" i="2"/>
  <c r="G735" i="2"/>
  <c r="H735" i="2"/>
  <c r="I735" i="2"/>
  <c r="J735" i="2"/>
  <c r="B736" i="2"/>
  <c r="C736" i="2"/>
  <c r="D736" i="2"/>
  <c r="E736" i="2"/>
  <c r="F736" i="2"/>
  <c r="G736" i="2"/>
  <c r="I736" i="2"/>
  <c r="J736" i="2"/>
  <c r="B737" i="2"/>
  <c r="C737" i="2"/>
  <c r="D737" i="2"/>
  <c r="E737" i="2"/>
  <c r="F737" i="2"/>
  <c r="G737" i="2"/>
  <c r="I737" i="2"/>
  <c r="J737" i="2"/>
  <c r="B738" i="2"/>
  <c r="C738" i="2"/>
  <c r="D738" i="2"/>
  <c r="E738" i="2"/>
  <c r="F738" i="2"/>
  <c r="G738" i="2"/>
  <c r="I738" i="2"/>
  <c r="J738" i="2"/>
  <c r="B739" i="2"/>
  <c r="C739" i="2"/>
  <c r="D739" i="2"/>
  <c r="E739" i="2"/>
  <c r="F739" i="2"/>
  <c r="G739" i="2"/>
  <c r="I739" i="2"/>
  <c r="J739" i="2"/>
  <c r="B740" i="2"/>
  <c r="C740" i="2"/>
  <c r="D740" i="2"/>
  <c r="E740" i="2"/>
  <c r="F740" i="2"/>
  <c r="G740" i="2"/>
  <c r="H740" i="2"/>
  <c r="I740" i="2"/>
  <c r="J740" i="2"/>
  <c r="B741" i="2"/>
  <c r="C741" i="2"/>
  <c r="D741" i="2"/>
  <c r="E741" i="2"/>
  <c r="F741" i="2"/>
  <c r="G741" i="2"/>
  <c r="I741" i="2"/>
  <c r="J741" i="2"/>
  <c r="B742" i="2"/>
  <c r="C742" i="2"/>
  <c r="D742" i="2"/>
  <c r="E742" i="2"/>
  <c r="F742" i="2"/>
  <c r="G742" i="2"/>
  <c r="I742" i="2"/>
  <c r="J742" i="2"/>
  <c r="B743" i="2"/>
  <c r="C743" i="2"/>
  <c r="D743" i="2"/>
  <c r="E743" i="2"/>
  <c r="F743" i="2"/>
  <c r="G743" i="2"/>
  <c r="I743" i="2"/>
  <c r="J743" i="2"/>
  <c r="B744" i="2"/>
  <c r="C744" i="2"/>
  <c r="D744" i="2"/>
  <c r="E744" i="2"/>
  <c r="F744" i="2"/>
  <c r="G744" i="2"/>
  <c r="I744" i="2"/>
  <c r="J744" i="2"/>
  <c r="B745" i="2"/>
  <c r="C745" i="2"/>
  <c r="D745" i="2"/>
  <c r="E745" i="2"/>
  <c r="F745" i="2"/>
  <c r="G745" i="2"/>
  <c r="I745" i="2"/>
  <c r="J745" i="2"/>
  <c r="B746" i="2"/>
  <c r="C746" i="2"/>
  <c r="D746" i="2"/>
  <c r="E746" i="2"/>
  <c r="F746" i="2"/>
  <c r="G746" i="2"/>
  <c r="I746" i="2"/>
  <c r="J746" i="2"/>
  <c r="B747" i="2"/>
  <c r="C747" i="2"/>
  <c r="D747" i="2"/>
  <c r="E747" i="2"/>
  <c r="F747" i="2"/>
  <c r="G747" i="2"/>
  <c r="I747" i="2"/>
  <c r="J747" i="2"/>
  <c r="B748" i="2"/>
  <c r="C748" i="2"/>
  <c r="D748" i="2"/>
  <c r="E748" i="2"/>
  <c r="F748" i="2"/>
  <c r="G748" i="2"/>
  <c r="I748" i="2"/>
  <c r="J748" i="2"/>
  <c r="B749" i="2"/>
  <c r="C749" i="2"/>
  <c r="D749" i="2"/>
  <c r="E749" i="2"/>
  <c r="F749" i="2"/>
  <c r="G749" i="2"/>
  <c r="I749" i="2"/>
  <c r="J749" i="2"/>
  <c r="B750" i="2"/>
  <c r="C750" i="2"/>
  <c r="D750" i="2"/>
  <c r="E750" i="2"/>
  <c r="F750" i="2"/>
  <c r="G750" i="2"/>
  <c r="I750" i="2"/>
  <c r="J750" i="2"/>
  <c r="B751" i="2"/>
  <c r="C751" i="2"/>
  <c r="D751" i="2"/>
  <c r="E751" i="2"/>
  <c r="F751" i="2"/>
  <c r="G751" i="2"/>
  <c r="I751" i="2"/>
  <c r="J751" i="2"/>
  <c r="B752" i="2"/>
  <c r="C752" i="2"/>
  <c r="D752" i="2"/>
  <c r="E752" i="2"/>
  <c r="F752" i="2"/>
  <c r="G752" i="2"/>
  <c r="I752" i="2"/>
  <c r="J752" i="2"/>
  <c r="B753" i="2"/>
  <c r="C753" i="2"/>
  <c r="D753" i="2"/>
  <c r="E753" i="2"/>
  <c r="F753" i="2"/>
  <c r="G753" i="2"/>
  <c r="H753" i="2"/>
  <c r="I753" i="2"/>
  <c r="J753" i="2"/>
  <c r="B754" i="2"/>
  <c r="C754" i="2"/>
  <c r="D754" i="2"/>
  <c r="E754" i="2"/>
  <c r="F754" i="2"/>
  <c r="G754" i="2"/>
  <c r="I754" i="2"/>
  <c r="J754" i="2"/>
  <c r="B755" i="2"/>
  <c r="C755" i="2"/>
  <c r="D755" i="2"/>
  <c r="E755" i="2"/>
  <c r="F755" i="2"/>
  <c r="G755" i="2"/>
  <c r="I755" i="2"/>
  <c r="J755" i="2"/>
  <c r="B756" i="2"/>
  <c r="C756" i="2"/>
  <c r="D756" i="2"/>
  <c r="E756" i="2"/>
  <c r="F756" i="2"/>
  <c r="G756" i="2"/>
  <c r="I756" i="2"/>
  <c r="J756" i="2"/>
  <c r="B757" i="2"/>
  <c r="C757" i="2"/>
  <c r="D757" i="2"/>
  <c r="E757" i="2"/>
  <c r="F757" i="2"/>
  <c r="G757" i="2"/>
  <c r="H757" i="2"/>
  <c r="I757" i="2"/>
  <c r="J757" i="2"/>
  <c r="B758" i="2"/>
  <c r="C758" i="2"/>
  <c r="D758" i="2"/>
  <c r="E758" i="2"/>
  <c r="F758" i="2"/>
  <c r="G758" i="2"/>
  <c r="I758" i="2"/>
  <c r="J758" i="2"/>
  <c r="B759" i="2"/>
  <c r="C759" i="2"/>
  <c r="D759" i="2"/>
  <c r="E759" i="2"/>
  <c r="F759" i="2"/>
  <c r="G759" i="2"/>
  <c r="I759" i="2"/>
  <c r="J759" i="2"/>
  <c r="B760" i="2"/>
  <c r="C760" i="2"/>
  <c r="D760" i="2"/>
  <c r="E760" i="2"/>
  <c r="F760" i="2"/>
  <c r="G760" i="2"/>
  <c r="I760" i="2"/>
  <c r="J760" i="2"/>
  <c r="B761" i="2"/>
  <c r="C761" i="2"/>
  <c r="D761" i="2"/>
  <c r="E761" i="2"/>
  <c r="F761" i="2"/>
  <c r="G761" i="2"/>
  <c r="I761" i="2"/>
  <c r="J761" i="2"/>
  <c r="B762" i="2"/>
  <c r="C762" i="2"/>
  <c r="D762" i="2"/>
  <c r="E762" i="2"/>
  <c r="F762" i="2"/>
  <c r="G762" i="2"/>
  <c r="H762" i="2"/>
  <c r="I762" i="2"/>
  <c r="J762" i="2"/>
  <c r="B763" i="2"/>
  <c r="C763" i="2"/>
  <c r="D763" i="2"/>
  <c r="E763" i="2"/>
  <c r="F763" i="2"/>
  <c r="G763" i="2"/>
  <c r="I763" i="2"/>
  <c r="J763" i="2"/>
  <c r="B764" i="2"/>
  <c r="C764" i="2"/>
  <c r="D764" i="2"/>
  <c r="E764" i="2"/>
  <c r="F764" i="2"/>
  <c r="G764" i="2"/>
  <c r="H764" i="2"/>
  <c r="I764" i="2"/>
  <c r="J764" i="2"/>
  <c r="B765" i="2"/>
  <c r="C765" i="2"/>
  <c r="D765" i="2"/>
  <c r="E765" i="2"/>
  <c r="F765" i="2"/>
  <c r="G765" i="2"/>
  <c r="I765" i="2"/>
  <c r="J765" i="2"/>
  <c r="B766" i="2"/>
  <c r="C766" i="2"/>
  <c r="D766" i="2"/>
  <c r="E766" i="2"/>
  <c r="F766" i="2"/>
  <c r="G766" i="2"/>
  <c r="I766" i="2"/>
  <c r="J766" i="2"/>
  <c r="B767" i="2"/>
  <c r="C767" i="2"/>
  <c r="D767" i="2"/>
  <c r="E767" i="2"/>
  <c r="F767" i="2"/>
  <c r="G767" i="2"/>
  <c r="I767" i="2"/>
  <c r="J767" i="2"/>
  <c r="B768" i="2"/>
  <c r="C768" i="2"/>
  <c r="D768" i="2"/>
  <c r="E768" i="2"/>
  <c r="F768" i="2"/>
  <c r="G768" i="2"/>
  <c r="I768" i="2"/>
  <c r="J768" i="2"/>
  <c r="B769" i="2"/>
  <c r="C769" i="2"/>
  <c r="D769" i="2"/>
  <c r="E769" i="2"/>
  <c r="F769" i="2"/>
  <c r="G769" i="2"/>
  <c r="I769" i="2"/>
  <c r="J769" i="2"/>
  <c r="B770" i="2"/>
  <c r="C770" i="2"/>
  <c r="D770" i="2"/>
  <c r="E770" i="2"/>
  <c r="F770" i="2"/>
  <c r="G770" i="2"/>
  <c r="I770" i="2"/>
  <c r="J770" i="2"/>
  <c r="B771" i="2"/>
  <c r="C771" i="2"/>
  <c r="D771" i="2"/>
  <c r="E771" i="2"/>
  <c r="F771" i="2"/>
  <c r="G771" i="2"/>
  <c r="I771" i="2"/>
  <c r="J771" i="2"/>
  <c r="B772" i="2"/>
  <c r="C772" i="2"/>
  <c r="D772" i="2"/>
  <c r="E772" i="2"/>
  <c r="F772" i="2"/>
  <c r="G772" i="2"/>
  <c r="I772" i="2"/>
  <c r="J772" i="2"/>
  <c r="B773" i="2"/>
  <c r="C773" i="2"/>
  <c r="D773" i="2"/>
  <c r="E773" i="2"/>
  <c r="F773" i="2"/>
  <c r="G773" i="2"/>
  <c r="I773" i="2"/>
  <c r="J773" i="2"/>
  <c r="B774" i="2"/>
  <c r="C774" i="2"/>
  <c r="D774" i="2"/>
  <c r="E774" i="2"/>
  <c r="F774" i="2"/>
  <c r="G774" i="2"/>
  <c r="I774" i="2"/>
  <c r="J774" i="2"/>
  <c r="B775" i="2"/>
  <c r="C775" i="2"/>
  <c r="D775" i="2"/>
  <c r="E775" i="2"/>
  <c r="F775" i="2"/>
  <c r="G775" i="2"/>
  <c r="I775" i="2"/>
  <c r="J775" i="2"/>
  <c r="B776" i="2"/>
  <c r="C776" i="2"/>
  <c r="D776" i="2"/>
  <c r="E776" i="2"/>
  <c r="F776" i="2"/>
  <c r="G776" i="2"/>
  <c r="I776" i="2"/>
  <c r="J776" i="2"/>
  <c r="B777" i="2"/>
  <c r="C777" i="2"/>
  <c r="D777" i="2"/>
  <c r="E777" i="2"/>
  <c r="F777" i="2"/>
  <c r="G777" i="2"/>
  <c r="I777" i="2"/>
  <c r="J777" i="2"/>
  <c r="B778" i="2"/>
  <c r="C778" i="2"/>
  <c r="D778" i="2"/>
  <c r="E778" i="2"/>
  <c r="F778" i="2"/>
  <c r="G778" i="2"/>
  <c r="I778" i="2"/>
  <c r="J778" i="2"/>
  <c r="B779" i="2"/>
  <c r="C779" i="2"/>
  <c r="D779" i="2"/>
  <c r="E779" i="2"/>
  <c r="F779" i="2"/>
  <c r="G779" i="2"/>
  <c r="I779" i="2"/>
  <c r="J779" i="2"/>
  <c r="B780" i="2"/>
  <c r="C780" i="2"/>
  <c r="D780" i="2"/>
  <c r="E780" i="2"/>
  <c r="F780" i="2"/>
  <c r="G780" i="2"/>
  <c r="I780" i="2"/>
  <c r="J780" i="2"/>
  <c r="B781" i="2"/>
  <c r="C781" i="2"/>
  <c r="D781" i="2"/>
  <c r="E781" i="2"/>
  <c r="F781" i="2"/>
  <c r="G781" i="2"/>
  <c r="I781" i="2"/>
  <c r="J781" i="2"/>
  <c r="B782" i="2"/>
  <c r="C782" i="2"/>
  <c r="D782" i="2"/>
  <c r="E782" i="2"/>
  <c r="F782" i="2"/>
  <c r="G782" i="2"/>
  <c r="I782" i="2"/>
  <c r="J782" i="2"/>
  <c r="B783" i="2"/>
  <c r="C783" i="2"/>
  <c r="D783" i="2"/>
  <c r="E783" i="2"/>
  <c r="F783" i="2"/>
  <c r="G783" i="2"/>
  <c r="I783" i="2"/>
  <c r="J783" i="2"/>
  <c r="B784" i="2"/>
  <c r="C784" i="2"/>
  <c r="D784" i="2"/>
  <c r="E784" i="2"/>
  <c r="F784" i="2"/>
  <c r="G784" i="2"/>
  <c r="I784" i="2"/>
  <c r="J784" i="2"/>
  <c r="B785" i="2"/>
  <c r="C785" i="2"/>
  <c r="D785" i="2"/>
  <c r="E785" i="2"/>
  <c r="F785" i="2"/>
  <c r="G785" i="2"/>
  <c r="H785" i="2"/>
  <c r="I785" i="2"/>
  <c r="J785" i="2"/>
  <c r="B786" i="2"/>
  <c r="C786" i="2"/>
  <c r="D786" i="2"/>
  <c r="E786" i="2"/>
  <c r="F786" i="2"/>
  <c r="G786" i="2"/>
  <c r="I786" i="2"/>
  <c r="J786" i="2"/>
  <c r="B787" i="2"/>
  <c r="C787" i="2"/>
  <c r="D787" i="2"/>
  <c r="E787" i="2"/>
  <c r="F787" i="2"/>
  <c r="G787" i="2"/>
  <c r="I787" i="2"/>
  <c r="J787" i="2"/>
  <c r="B788" i="2"/>
  <c r="C788" i="2"/>
  <c r="D788" i="2"/>
  <c r="E788" i="2"/>
  <c r="F788" i="2"/>
  <c r="G788" i="2"/>
  <c r="I788" i="2"/>
  <c r="J788" i="2"/>
  <c r="B789" i="2"/>
  <c r="C789" i="2"/>
  <c r="D789" i="2"/>
  <c r="E789" i="2"/>
  <c r="F789" i="2"/>
  <c r="G789" i="2"/>
  <c r="H789" i="2"/>
  <c r="I789" i="2"/>
  <c r="J789" i="2"/>
  <c r="B790" i="2"/>
  <c r="C790" i="2"/>
  <c r="D790" i="2"/>
  <c r="E790" i="2"/>
  <c r="F790" i="2"/>
  <c r="G790" i="2"/>
  <c r="I790" i="2"/>
  <c r="J790" i="2"/>
  <c r="B791" i="2"/>
  <c r="C791" i="2"/>
  <c r="D791" i="2"/>
  <c r="E791" i="2"/>
  <c r="F791" i="2"/>
  <c r="G791" i="2"/>
  <c r="I791" i="2"/>
  <c r="J791" i="2"/>
  <c r="B792" i="2"/>
  <c r="C792" i="2"/>
  <c r="D792" i="2"/>
  <c r="E792" i="2"/>
  <c r="F792" i="2"/>
  <c r="G792" i="2"/>
  <c r="I792" i="2"/>
  <c r="J792" i="2"/>
  <c r="B793" i="2"/>
  <c r="C793" i="2"/>
  <c r="D793" i="2"/>
  <c r="E793" i="2"/>
  <c r="F793" i="2"/>
  <c r="G793" i="2"/>
  <c r="I793" i="2"/>
  <c r="J793" i="2"/>
  <c r="B794" i="2"/>
  <c r="C794" i="2"/>
  <c r="D794" i="2"/>
  <c r="E794" i="2"/>
  <c r="F794" i="2"/>
  <c r="G794" i="2"/>
  <c r="H794" i="2"/>
  <c r="I794" i="2"/>
  <c r="J794" i="2"/>
  <c r="B795" i="2"/>
  <c r="C795" i="2"/>
  <c r="D795" i="2"/>
  <c r="E795" i="2"/>
  <c r="F795" i="2"/>
  <c r="G795" i="2"/>
  <c r="H795" i="2"/>
  <c r="I795" i="2"/>
  <c r="J795" i="2"/>
  <c r="B796" i="2"/>
  <c r="C796" i="2"/>
  <c r="D796" i="2"/>
  <c r="E796" i="2"/>
  <c r="F796" i="2"/>
  <c r="G796" i="2"/>
  <c r="I796" i="2"/>
  <c r="J796" i="2"/>
  <c r="B797" i="2"/>
  <c r="C797" i="2"/>
  <c r="D797" i="2"/>
  <c r="E797" i="2"/>
  <c r="F797" i="2"/>
  <c r="G797" i="2"/>
  <c r="I797" i="2"/>
  <c r="J797" i="2"/>
  <c r="B798" i="2"/>
  <c r="C798" i="2"/>
  <c r="D798" i="2"/>
  <c r="E798" i="2"/>
  <c r="F798" i="2"/>
  <c r="G798" i="2"/>
  <c r="H798" i="2"/>
  <c r="I798" i="2"/>
  <c r="J798" i="2"/>
  <c r="B799" i="2"/>
  <c r="C799" i="2"/>
  <c r="D799" i="2"/>
  <c r="E799" i="2"/>
  <c r="F799" i="2"/>
  <c r="G799" i="2"/>
  <c r="I799" i="2"/>
  <c r="J799" i="2"/>
  <c r="B800" i="2"/>
  <c r="C800" i="2"/>
  <c r="D800" i="2"/>
  <c r="E800" i="2"/>
  <c r="F800" i="2"/>
  <c r="G800" i="2"/>
  <c r="I800" i="2"/>
  <c r="J800" i="2"/>
  <c r="B801" i="2"/>
  <c r="C801" i="2"/>
  <c r="D801" i="2"/>
  <c r="E801" i="2"/>
  <c r="F801" i="2"/>
  <c r="G801" i="2"/>
  <c r="I801" i="2"/>
  <c r="J801" i="2"/>
  <c r="B802" i="2"/>
  <c r="C802" i="2"/>
  <c r="D802" i="2"/>
  <c r="E802" i="2"/>
  <c r="F802" i="2"/>
  <c r="G802" i="2"/>
  <c r="I802" i="2"/>
  <c r="J802" i="2"/>
  <c r="B803" i="2"/>
  <c r="C803" i="2"/>
  <c r="D803" i="2"/>
  <c r="E803" i="2"/>
  <c r="F803" i="2"/>
  <c r="G803" i="2"/>
  <c r="H803" i="2"/>
  <c r="I803" i="2"/>
  <c r="J803" i="2"/>
  <c r="B804" i="2"/>
  <c r="C804" i="2"/>
  <c r="D804" i="2"/>
  <c r="E804" i="2"/>
  <c r="F804" i="2"/>
  <c r="G804" i="2"/>
  <c r="I804" i="2"/>
  <c r="J804" i="2"/>
  <c r="B805" i="2"/>
  <c r="C805" i="2"/>
  <c r="D805" i="2"/>
  <c r="E805" i="2"/>
  <c r="F805" i="2"/>
  <c r="G805" i="2"/>
  <c r="H805" i="2"/>
  <c r="I805" i="2"/>
  <c r="J805" i="2"/>
  <c r="B806" i="2"/>
  <c r="C806" i="2"/>
  <c r="D806" i="2"/>
  <c r="E806" i="2"/>
  <c r="F806" i="2"/>
  <c r="G806" i="2"/>
  <c r="H806" i="2"/>
  <c r="I806" i="2"/>
  <c r="J806" i="2"/>
  <c r="B807" i="2"/>
  <c r="C807" i="2"/>
  <c r="D807" i="2"/>
  <c r="E807" i="2"/>
  <c r="F807" i="2"/>
  <c r="G807" i="2"/>
  <c r="I807" i="2"/>
  <c r="J807" i="2"/>
  <c r="B808" i="2"/>
  <c r="C808" i="2"/>
  <c r="D808" i="2"/>
  <c r="E808" i="2"/>
  <c r="F808" i="2"/>
  <c r="G808" i="2"/>
  <c r="I808" i="2"/>
  <c r="J808" i="2"/>
  <c r="B809" i="2"/>
  <c r="C809" i="2"/>
  <c r="D809" i="2"/>
  <c r="E809" i="2"/>
  <c r="F809" i="2"/>
  <c r="G809" i="2"/>
  <c r="I809" i="2"/>
  <c r="J809" i="2"/>
  <c r="B810" i="2"/>
  <c r="C810" i="2"/>
  <c r="D810" i="2"/>
  <c r="E810" i="2"/>
  <c r="F810" i="2"/>
  <c r="G810" i="2"/>
  <c r="I810" i="2"/>
  <c r="J810" i="2"/>
  <c r="B811" i="2"/>
  <c r="C811" i="2"/>
  <c r="D811" i="2"/>
  <c r="E811" i="2"/>
  <c r="F811" i="2"/>
  <c r="G811" i="2"/>
  <c r="I811" i="2"/>
  <c r="J811" i="2"/>
  <c r="B812" i="2"/>
  <c r="C812" i="2"/>
  <c r="D812" i="2"/>
  <c r="E812" i="2"/>
  <c r="F812" i="2"/>
  <c r="G812" i="2"/>
  <c r="I812" i="2"/>
  <c r="J812" i="2"/>
  <c r="B813" i="2"/>
  <c r="C813" i="2"/>
  <c r="D813" i="2"/>
  <c r="E813" i="2"/>
  <c r="F813" i="2"/>
  <c r="G813" i="2"/>
  <c r="I813" i="2"/>
  <c r="J813" i="2"/>
  <c r="B814" i="2"/>
  <c r="C814" i="2"/>
  <c r="D814" i="2"/>
  <c r="E814" i="2"/>
  <c r="F814" i="2"/>
  <c r="G814" i="2"/>
  <c r="I814" i="2"/>
  <c r="J814" i="2"/>
  <c r="B815" i="2"/>
  <c r="C815" i="2"/>
  <c r="D815" i="2"/>
  <c r="E815" i="2"/>
  <c r="F815" i="2"/>
  <c r="G815" i="2"/>
  <c r="I815" i="2"/>
  <c r="J815" i="2"/>
  <c r="B816" i="2"/>
  <c r="C816" i="2"/>
  <c r="D816" i="2"/>
  <c r="E816" i="2"/>
  <c r="F816" i="2"/>
  <c r="G816" i="2"/>
  <c r="H816" i="2"/>
  <c r="I816" i="2"/>
  <c r="J816" i="2"/>
  <c r="B817" i="2"/>
  <c r="C817" i="2"/>
  <c r="D817" i="2"/>
  <c r="E817" i="2"/>
  <c r="F817" i="2"/>
  <c r="G817" i="2"/>
  <c r="I817" i="2"/>
  <c r="J817" i="2"/>
  <c r="B818" i="2"/>
  <c r="C818" i="2"/>
  <c r="D818" i="2"/>
  <c r="E818" i="2"/>
  <c r="F818" i="2"/>
  <c r="G818" i="2"/>
  <c r="I818" i="2"/>
  <c r="J818" i="2"/>
  <c r="B819" i="2"/>
  <c r="C819" i="2"/>
  <c r="D819" i="2"/>
  <c r="E819" i="2"/>
  <c r="F819" i="2"/>
  <c r="G819" i="2"/>
  <c r="H819" i="2"/>
  <c r="I819" i="2"/>
  <c r="J819" i="2"/>
  <c r="B820" i="2"/>
  <c r="C820" i="2"/>
  <c r="D820" i="2"/>
  <c r="E820" i="2"/>
  <c r="F820" i="2"/>
  <c r="G820" i="2"/>
  <c r="H820" i="2"/>
  <c r="I820" i="2"/>
  <c r="J820" i="2"/>
  <c r="B821" i="2"/>
  <c r="C821" i="2"/>
  <c r="D821" i="2"/>
  <c r="E821" i="2"/>
  <c r="F821" i="2"/>
  <c r="G821" i="2"/>
  <c r="I821" i="2"/>
  <c r="J821" i="2"/>
  <c r="B822" i="2"/>
  <c r="C822" i="2"/>
  <c r="D822" i="2"/>
  <c r="E822" i="2"/>
  <c r="F822" i="2"/>
  <c r="G822" i="2"/>
  <c r="H822" i="2"/>
  <c r="I822" i="2"/>
  <c r="J822" i="2"/>
  <c r="B823" i="2"/>
  <c r="C823" i="2"/>
  <c r="D823" i="2"/>
  <c r="E823" i="2"/>
  <c r="F823" i="2"/>
  <c r="G823" i="2"/>
  <c r="H823" i="2"/>
  <c r="I823" i="2"/>
  <c r="J823" i="2"/>
  <c r="B824" i="2"/>
  <c r="C824" i="2"/>
  <c r="D824" i="2"/>
  <c r="E824" i="2"/>
  <c r="F824" i="2"/>
  <c r="G824" i="2"/>
  <c r="I824" i="2"/>
  <c r="J824" i="2"/>
  <c r="B825" i="2"/>
  <c r="C825" i="2"/>
  <c r="D825" i="2"/>
  <c r="E825" i="2"/>
  <c r="F825" i="2"/>
  <c r="G825" i="2"/>
  <c r="H825" i="2"/>
  <c r="I825" i="2"/>
  <c r="J825" i="2"/>
  <c r="B826" i="2"/>
  <c r="C826" i="2"/>
  <c r="D826" i="2"/>
  <c r="E826" i="2"/>
  <c r="F826" i="2"/>
  <c r="G826" i="2"/>
  <c r="I826" i="2"/>
  <c r="J826" i="2"/>
  <c r="B827" i="2"/>
  <c r="C827" i="2"/>
  <c r="D827" i="2"/>
  <c r="E827" i="2"/>
  <c r="F827" i="2"/>
  <c r="G827" i="2"/>
  <c r="H827" i="2"/>
  <c r="I827" i="2"/>
  <c r="J827" i="2"/>
  <c r="B828" i="2"/>
  <c r="C828" i="2"/>
  <c r="D828" i="2"/>
  <c r="E828" i="2"/>
  <c r="F828" i="2"/>
  <c r="G828" i="2"/>
  <c r="I828" i="2"/>
  <c r="J828" i="2"/>
  <c r="B829" i="2"/>
  <c r="C829" i="2"/>
  <c r="D829" i="2"/>
  <c r="E829" i="2"/>
  <c r="F829" i="2"/>
  <c r="G829" i="2"/>
  <c r="I829" i="2"/>
  <c r="J829" i="2"/>
  <c r="B830" i="2"/>
  <c r="C830" i="2"/>
  <c r="D830" i="2"/>
  <c r="E830" i="2"/>
  <c r="F830" i="2"/>
  <c r="G830" i="2"/>
  <c r="I830" i="2"/>
  <c r="J830" i="2"/>
  <c r="B831" i="2"/>
  <c r="C831" i="2"/>
  <c r="D831" i="2"/>
  <c r="E831" i="2"/>
  <c r="F831" i="2"/>
  <c r="G831" i="2"/>
  <c r="I831" i="2"/>
  <c r="J831" i="2"/>
  <c r="B832" i="2"/>
  <c r="C832" i="2"/>
  <c r="D832" i="2"/>
  <c r="E832" i="2"/>
  <c r="F832" i="2"/>
  <c r="G832" i="2"/>
  <c r="I832" i="2"/>
  <c r="J832" i="2"/>
  <c r="B833" i="2"/>
  <c r="C833" i="2"/>
  <c r="D833" i="2"/>
  <c r="E833" i="2"/>
  <c r="F833" i="2"/>
  <c r="G833" i="2"/>
  <c r="H833" i="2"/>
  <c r="I833" i="2"/>
  <c r="J833" i="2"/>
  <c r="B834" i="2"/>
  <c r="C834" i="2"/>
  <c r="D834" i="2"/>
  <c r="E834" i="2"/>
  <c r="F834" i="2"/>
  <c r="G834" i="2"/>
  <c r="H834" i="2"/>
  <c r="I834" i="2"/>
  <c r="J834" i="2"/>
  <c r="B835" i="2"/>
  <c r="C835" i="2"/>
  <c r="D835" i="2"/>
  <c r="E835" i="2"/>
  <c r="F835" i="2"/>
  <c r="G835" i="2"/>
  <c r="I835" i="2"/>
  <c r="J835" i="2"/>
  <c r="B836" i="2"/>
  <c r="C836" i="2"/>
  <c r="D836" i="2"/>
  <c r="E836" i="2"/>
  <c r="F836" i="2"/>
  <c r="G836" i="2"/>
  <c r="I836" i="2"/>
  <c r="J836" i="2"/>
  <c r="B837" i="2"/>
  <c r="C837" i="2"/>
  <c r="D837" i="2"/>
  <c r="E837" i="2"/>
  <c r="F837" i="2"/>
  <c r="G837" i="2"/>
  <c r="H837" i="2"/>
  <c r="I837" i="2"/>
  <c r="J837" i="2"/>
  <c r="B838" i="2"/>
  <c r="C838" i="2"/>
  <c r="D838" i="2"/>
  <c r="E838" i="2"/>
  <c r="F838" i="2"/>
  <c r="G838" i="2"/>
  <c r="I838" i="2"/>
  <c r="J838" i="2"/>
  <c r="B839" i="2"/>
  <c r="C839" i="2"/>
  <c r="D839" i="2"/>
  <c r="E839" i="2"/>
  <c r="F839" i="2"/>
  <c r="G839" i="2"/>
  <c r="H839" i="2"/>
  <c r="I839" i="2"/>
  <c r="J839" i="2"/>
  <c r="B840" i="2"/>
  <c r="C840" i="2"/>
  <c r="D840" i="2"/>
  <c r="E840" i="2"/>
  <c r="F840" i="2"/>
  <c r="G840" i="2"/>
  <c r="I840" i="2"/>
  <c r="J840" i="2"/>
  <c r="B841" i="2"/>
  <c r="C841" i="2"/>
  <c r="D841" i="2"/>
  <c r="E841" i="2"/>
  <c r="F841" i="2"/>
  <c r="G841" i="2"/>
  <c r="I841" i="2"/>
  <c r="J841" i="2"/>
  <c r="B842" i="2"/>
  <c r="C842" i="2"/>
  <c r="D842" i="2"/>
  <c r="E842" i="2"/>
  <c r="F842" i="2"/>
  <c r="G842" i="2"/>
  <c r="I842" i="2"/>
  <c r="J842" i="2"/>
  <c r="B843" i="2"/>
  <c r="C843" i="2"/>
  <c r="D843" i="2"/>
  <c r="E843" i="2"/>
  <c r="F843" i="2"/>
  <c r="G843" i="2"/>
  <c r="I843" i="2"/>
  <c r="J843" i="2"/>
  <c r="B844" i="2"/>
  <c r="C844" i="2"/>
  <c r="D844" i="2"/>
  <c r="E844" i="2"/>
  <c r="F844" i="2"/>
  <c r="G844" i="2"/>
  <c r="I844" i="2"/>
  <c r="J844" i="2"/>
  <c r="B845" i="2"/>
  <c r="C845" i="2"/>
  <c r="D845" i="2"/>
  <c r="E845" i="2"/>
  <c r="F845" i="2"/>
  <c r="G845" i="2"/>
  <c r="I845" i="2"/>
  <c r="J845" i="2"/>
  <c r="B846" i="2"/>
  <c r="C846" i="2"/>
  <c r="D846" i="2"/>
  <c r="E846" i="2"/>
  <c r="F846" i="2"/>
  <c r="G846" i="2"/>
  <c r="I846" i="2"/>
  <c r="J846" i="2"/>
  <c r="B847" i="2"/>
  <c r="C847" i="2"/>
  <c r="D847" i="2"/>
  <c r="E847" i="2"/>
  <c r="F847" i="2"/>
  <c r="G847" i="2"/>
  <c r="I847" i="2"/>
  <c r="J847" i="2"/>
  <c r="B848" i="2"/>
  <c r="C848" i="2"/>
  <c r="D848" i="2"/>
  <c r="E848" i="2"/>
  <c r="F848" i="2"/>
  <c r="G848" i="2"/>
  <c r="I848" i="2"/>
  <c r="J848" i="2"/>
  <c r="B849" i="2"/>
  <c r="C849" i="2"/>
  <c r="D849" i="2"/>
  <c r="E849" i="2"/>
  <c r="F849" i="2"/>
  <c r="G849" i="2"/>
  <c r="H849" i="2"/>
  <c r="I849" i="2"/>
  <c r="J849" i="2"/>
  <c r="B850" i="2"/>
  <c r="C850" i="2"/>
  <c r="D850" i="2"/>
  <c r="E850" i="2"/>
  <c r="F850" i="2"/>
  <c r="G850" i="2"/>
  <c r="H850" i="2"/>
  <c r="I850" i="2"/>
  <c r="J850" i="2"/>
  <c r="B851" i="2"/>
  <c r="C851" i="2"/>
  <c r="D851" i="2"/>
  <c r="E851" i="2"/>
  <c r="F851" i="2"/>
  <c r="G851" i="2"/>
  <c r="I851" i="2"/>
  <c r="J851" i="2"/>
  <c r="B852" i="2"/>
  <c r="C852" i="2"/>
  <c r="D852" i="2"/>
  <c r="E852" i="2"/>
  <c r="F852" i="2"/>
  <c r="G852" i="2"/>
  <c r="I852" i="2"/>
  <c r="J852" i="2"/>
  <c r="B853" i="2"/>
  <c r="C853" i="2"/>
  <c r="D853" i="2"/>
  <c r="E853" i="2"/>
  <c r="F853" i="2"/>
  <c r="G853" i="2"/>
  <c r="H853" i="2"/>
  <c r="I853" i="2"/>
  <c r="J853" i="2"/>
  <c r="B854" i="2"/>
  <c r="C854" i="2"/>
  <c r="D854" i="2"/>
  <c r="E854" i="2"/>
  <c r="F854" i="2"/>
  <c r="G854" i="2"/>
  <c r="I854" i="2"/>
  <c r="J854" i="2"/>
  <c r="B855" i="2"/>
  <c r="C855" i="2"/>
  <c r="D855" i="2"/>
  <c r="E855" i="2"/>
  <c r="F855" i="2"/>
  <c r="G855" i="2"/>
  <c r="H855" i="2"/>
  <c r="I855" i="2"/>
  <c r="J855" i="2"/>
  <c r="B856" i="2"/>
  <c r="C856" i="2"/>
  <c r="D856" i="2"/>
  <c r="E856" i="2"/>
  <c r="F856" i="2"/>
  <c r="G856" i="2"/>
  <c r="H856" i="2"/>
  <c r="I856" i="2"/>
  <c r="J856" i="2"/>
  <c r="B857" i="2"/>
  <c r="C857" i="2"/>
  <c r="D857" i="2"/>
  <c r="E857" i="2"/>
  <c r="F857" i="2"/>
  <c r="G857" i="2"/>
  <c r="H857" i="2"/>
  <c r="I857" i="2"/>
  <c r="J857" i="2"/>
  <c r="B858" i="2"/>
  <c r="C858" i="2"/>
  <c r="D858" i="2"/>
  <c r="E858" i="2"/>
  <c r="F858" i="2"/>
  <c r="G858" i="2"/>
  <c r="I858" i="2"/>
  <c r="J858" i="2"/>
  <c r="B859" i="2"/>
  <c r="C859" i="2"/>
  <c r="D859" i="2"/>
  <c r="E859" i="2"/>
  <c r="F859" i="2"/>
  <c r="G859" i="2"/>
  <c r="I859" i="2"/>
  <c r="J859" i="2"/>
  <c r="B860" i="2"/>
  <c r="C860" i="2"/>
  <c r="D860" i="2"/>
  <c r="E860" i="2"/>
  <c r="F860" i="2"/>
  <c r="G860" i="2"/>
  <c r="H860" i="2"/>
  <c r="I860" i="2"/>
  <c r="J860" i="2"/>
  <c r="B861" i="2"/>
  <c r="C861" i="2"/>
  <c r="D861" i="2"/>
  <c r="E861" i="2"/>
  <c r="F861" i="2"/>
  <c r="G861" i="2"/>
  <c r="H861" i="2"/>
  <c r="I861" i="2"/>
  <c r="J861" i="2"/>
  <c r="B862" i="2"/>
  <c r="C862" i="2"/>
  <c r="D862" i="2"/>
  <c r="E862" i="2"/>
  <c r="F862" i="2"/>
  <c r="G862" i="2"/>
  <c r="H862" i="2"/>
  <c r="I862" i="2"/>
  <c r="J862" i="2"/>
  <c r="B863" i="2"/>
  <c r="C863" i="2"/>
  <c r="D863" i="2"/>
  <c r="E863" i="2"/>
  <c r="F863" i="2"/>
  <c r="G863" i="2"/>
  <c r="I863" i="2"/>
  <c r="J863" i="2"/>
  <c r="B864" i="2"/>
  <c r="C864" i="2"/>
  <c r="D864" i="2"/>
  <c r="E864" i="2"/>
  <c r="F864" i="2"/>
  <c r="G864" i="2"/>
  <c r="H864" i="2"/>
  <c r="I864" i="2"/>
  <c r="J864" i="2"/>
  <c r="B865" i="2"/>
  <c r="C865" i="2"/>
  <c r="D865" i="2"/>
  <c r="E865" i="2"/>
  <c r="F865" i="2"/>
  <c r="G865" i="2"/>
  <c r="I865" i="2"/>
  <c r="J865" i="2"/>
  <c r="B866" i="2"/>
  <c r="C866" i="2"/>
  <c r="D866" i="2"/>
  <c r="E866" i="2"/>
  <c r="F866" i="2"/>
  <c r="G866" i="2"/>
  <c r="H866" i="2"/>
  <c r="I866" i="2"/>
  <c r="J866" i="2"/>
  <c r="B867" i="2"/>
  <c r="C867" i="2"/>
  <c r="D867" i="2"/>
  <c r="E867" i="2"/>
  <c r="F867" i="2"/>
  <c r="G867" i="2"/>
  <c r="I867" i="2"/>
  <c r="J867" i="2"/>
  <c r="B868" i="2"/>
  <c r="C868" i="2"/>
  <c r="D868" i="2"/>
  <c r="E868" i="2"/>
  <c r="F868" i="2"/>
  <c r="G868" i="2"/>
  <c r="H868" i="2"/>
  <c r="I868" i="2"/>
  <c r="J868" i="2"/>
  <c r="B869" i="2"/>
  <c r="C869" i="2"/>
  <c r="D869" i="2"/>
  <c r="E869" i="2"/>
  <c r="F869" i="2"/>
  <c r="G869" i="2"/>
  <c r="H869" i="2"/>
  <c r="I869" i="2"/>
  <c r="J869" i="2"/>
  <c r="B870" i="2"/>
  <c r="C870" i="2"/>
  <c r="D870" i="2"/>
  <c r="E870" i="2"/>
  <c r="F870" i="2"/>
  <c r="G870" i="2"/>
  <c r="H870" i="2"/>
  <c r="I870" i="2"/>
  <c r="J870" i="2"/>
  <c r="B871" i="2"/>
  <c r="C871" i="2"/>
  <c r="D871" i="2"/>
  <c r="E871" i="2"/>
  <c r="F871" i="2"/>
  <c r="G871" i="2"/>
  <c r="H871" i="2"/>
  <c r="I871" i="2"/>
  <c r="J871" i="2"/>
  <c r="B872" i="2"/>
  <c r="C872" i="2"/>
  <c r="D872" i="2"/>
  <c r="E872" i="2"/>
  <c r="F872" i="2"/>
  <c r="G872" i="2"/>
  <c r="H872" i="2"/>
  <c r="I872" i="2"/>
  <c r="J872" i="2"/>
  <c r="B873" i="2"/>
  <c r="C873" i="2"/>
  <c r="D873" i="2"/>
  <c r="E873" i="2"/>
  <c r="F873" i="2"/>
  <c r="G873" i="2"/>
  <c r="H873" i="2"/>
  <c r="I873" i="2"/>
  <c r="J873" i="2"/>
  <c r="B874" i="2"/>
  <c r="C874" i="2"/>
  <c r="D874" i="2"/>
  <c r="E874" i="2"/>
  <c r="F874" i="2"/>
  <c r="G874" i="2"/>
  <c r="I874" i="2"/>
  <c r="J874" i="2"/>
  <c r="B875" i="2"/>
  <c r="C875" i="2"/>
  <c r="D875" i="2"/>
  <c r="E875" i="2"/>
  <c r="F875" i="2"/>
  <c r="G875" i="2"/>
  <c r="H875" i="2"/>
  <c r="I875" i="2"/>
  <c r="J875" i="2"/>
  <c r="B876" i="2"/>
  <c r="C876" i="2"/>
  <c r="D876" i="2"/>
  <c r="E876" i="2"/>
  <c r="F876" i="2"/>
  <c r="G876" i="2"/>
  <c r="H876" i="2"/>
  <c r="I876" i="2"/>
  <c r="J876" i="2"/>
  <c r="B877" i="2"/>
  <c r="C877" i="2"/>
  <c r="D877" i="2"/>
  <c r="E877" i="2"/>
  <c r="F877" i="2"/>
  <c r="G877" i="2"/>
  <c r="I877" i="2"/>
  <c r="J877" i="2"/>
  <c r="B878" i="2"/>
  <c r="C878" i="2"/>
  <c r="D878" i="2"/>
  <c r="E878" i="2"/>
  <c r="F878" i="2"/>
  <c r="G878" i="2"/>
  <c r="I878" i="2"/>
  <c r="J878" i="2"/>
  <c r="B879" i="2"/>
  <c r="C879" i="2"/>
  <c r="D879" i="2"/>
  <c r="E879" i="2"/>
  <c r="F879" i="2"/>
  <c r="G879" i="2"/>
  <c r="I879" i="2"/>
  <c r="J879" i="2"/>
  <c r="B880" i="2"/>
  <c r="C880" i="2"/>
  <c r="D880" i="2"/>
  <c r="E880" i="2"/>
  <c r="F880" i="2"/>
  <c r="G880" i="2"/>
  <c r="H880" i="2"/>
  <c r="I880" i="2"/>
  <c r="J880" i="2"/>
  <c r="B881" i="2"/>
  <c r="C881" i="2"/>
  <c r="D881" i="2"/>
  <c r="E881" i="2"/>
  <c r="F881" i="2"/>
  <c r="G881" i="2"/>
  <c r="H881" i="2"/>
  <c r="I881" i="2"/>
  <c r="J881" i="2"/>
  <c r="B882" i="2"/>
  <c r="C882" i="2"/>
  <c r="D882" i="2"/>
  <c r="E882" i="2"/>
  <c r="F882" i="2"/>
  <c r="G882" i="2"/>
  <c r="I882" i="2"/>
  <c r="J882" i="2"/>
  <c r="B883" i="2"/>
  <c r="C883" i="2"/>
  <c r="D883" i="2"/>
  <c r="E883" i="2"/>
  <c r="F883" i="2"/>
  <c r="G883" i="2"/>
  <c r="I883" i="2"/>
  <c r="J883" i="2"/>
  <c r="B884" i="2"/>
  <c r="C884" i="2"/>
  <c r="D884" i="2"/>
  <c r="E884" i="2"/>
  <c r="F884" i="2"/>
  <c r="G884" i="2"/>
  <c r="H884" i="2"/>
  <c r="I884" i="2"/>
  <c r="J884" i="2"/>
  <c r="B885" i="2"/>
  <c r="C885" i="2"/>
  <c r="D885" i="2"/>
  <c r="E885" i="2"/>
  <c r="F885" i="2"/>
  <c r="G885" i="2"/>
  <c r="H885" i="2"/>
  <c r="I885" i="2"/>
  <c r="J885" i="2"/>
  <c r="B886" i="2"/>
  <c r="C886" i="2"/>
  <c r="D886" i="2"/>
  <c r="E886" i="2"/>
  <c r="F886" i="2"/>
  <c r="G886" i="2"/>
  <c r="H886" i="2"/>
  <c r="I886" i="2"/>
  <c r="J886" i="2"/>
  <c r="B887" i="2"/>
  <c r="C887" i="2"/>
  <c r="D887" i="2"/>
  <c r="E887" i="2"/>
  <c r="F887" i="2"/>
  <c r="G887" i="2"/>
  <c r="I887" i="2"/>
  <c r="J887" i="2"/>
  <c r="B888" i="2"/>
  <c r="C888" i="2"/>
  <c r="D888" i="2"/>
  <c r="E888" i="2"/>
  <c r="F888" i="2"/>
  <c r="G888" i="2"/>
  <c r="I888" i="2"/>
  <c r="J888" i="2"/>
  <c r="B889" i="2"/>
  <c r="C889" i="2"/>
  <c r="D889" i="2"/>
  <c r="E889" i="2"/>
  <c r="F889" i="2"/>
  <c r="G889" i="2"/>
  <c r="I889" i="2"/>
  <c r="J889" i="2"/>
  <c r="B890" i="2"/>
  <c r="C890" i="2"/>
  <c r="D890" i="2"/>
  <c r="E890" i="2"/>
  <c r="F890" i="2"/>
  <c r="G890" i="2"/>
  <c r="I890" i="2"/>
  <c r="J890" i="2"/>
  <c r="B891" i="2"/>
  <c r="C891" i="2"/>
  <c r="D891" i="2"/>
  <c r="E891" i="2"/>
  <c r="F891" i="2"/>
  <c r="G891" i="2"/>
  <c r="H891" i="2"/>
  <c r="I891" i="2"/>
  <c r="J891" i="2"/>
  <c r="B892" i="2"/>
  <c r="C892" i="2"/>
  <c r="D892" i="2"/>
  <c r="E892" i="2"/>
  <c r="F892" i="2"/>
  <c r="G892" i="2"/>
  <c r="H892" i="2"/>
  <c r="I892" i="2"/>
  <c r="J892" i="2"/>
  <c r="B893" i="2"/>
  <c r="C893" i="2"/>
  <c r="D893" i="2"/>
  <c r="E893" i="2"/>
  <c r="F893" i="2"/>
  <c r="G893" i="2"/>
  <c r="I893" i="2"/>
  <c r="J893" i="2"/>
  <c r="B894" i="2"/>
  <c r="C894" i="2"/>
  <c r="D894" i="2"/>
  <c r="E894" i="2"/>
  <c r="F894" i="2"/>
  <c r="G894" i="2"/>
  <c r="I894" i="2"/>
  <c r="J894" i="2"/>
  <c r="B895" i="2"/>
  <c r="C895" i="2"/>
  <c r="D895" i="2"/>
  <c r="E895" i="2"/>
  <c r="F895" i="2"/>
  <c r="G895" i="2"/>
  <c r="I895" i="2"/>
  <c r="J895" i="2"/>
  <c r="B896" i="2"/>
  <c r="C896" i="2"/>
  <c r="D896" i="2"/>
  <c r="E896" i="2"/>
  <c r="F896" i="2"/>
  <c r="G896" i="2"/>
  <c r="I896" i="2"/>
  <c r="J896" i="2"/>
  <c r="B897" i="2"/>
  <c r="C897" i="2"/>
  <c r="D897" i="2"/>
  <c r="E897" i="2"/>
  <c r="F897" i="2"/>
  <c r="G897" i="2"/>
  <c r="I897" i="2"/>
  <c r="J897" i="2"/>
  <c r="B898" i="2"/>
  <c r="C898" i="2"/>
  <c r="D898" i="2"/>
  <c r="E898" i="2"/>
  <c r="F898" i="2"/>
  <c r="G898" i="2"/>
  <c r="I898" i="2"/>
  <c r="J898" i="2"/>
  <c r="B899" i="2"/>
  <c r="C899" i="2"/>
  <c r="D899" i="2"/>
  <c r="E899" i="2"/>
  <c r="F899" i="2"/>
  <c r="G899" i="2"/>
  <c r="I899" i="2"/>
  <c r="J899" i="2"/>
  <c r="B900" i="2"/>
  <c r="C900" i="2"/>
  <c r="D900" i="2"/>
  <c r="E900" i="2"/>
  <c r="F900" i="2"/>
  <c r="G900" i="2"/>
  <c r="I900" i="2"/>
  <c r="J900" i="2"/>
  <c r="B901" i="2"/>
  <c r="C901" i="2"/>
  <c r="D901" i="2"/>
  <c r="E901" i="2"/>
  <c r="F901" i="2"/>
  <c r="G901" i="2"/>
  <c r="I901" i="2"/>
  <c r="J901" i="2"/>
  <c r="B902" i="2"/>
  <c r="C902" i="2"/>
  <c r="D902" i="2"/>
  <c r="E902" i="2"/>
  <c r="F902" i="2"/>
  <c r="G902" i="2"/>
  <c r="H902" i="2"/>
  <c r="I902" i="2"/>
  <c r="J902" i="2"/>
  <c r="B903" i="2"/>
  <c r="C903" i="2"/>
  <c r="D903" i="2"/>
  <c r="E903" i="2"/>
  <c r="F903" i="2"/>
  <c r="G903" i="2"/>
  <c r="I903" i="2"/>
  <c r="J903" i="2"/>
  <c r="B904" i="2"/>
  <c r="C904" i="2"/>
  <c r="D904" i="2"/>
  <c r="E904" i="2"/>
  <c r="F904" i="2"/>
  <c r="G904" i="2"/>
  <c r="H904" i="2"/>
  <c r="I904" i="2"/>
  <c r="J904" i="2"/>
  <c r="B905" i="2"/>
  <c r="C905" i="2"/>
  <c r="D905" i="2"/>
  <c r="E905" i="2"/>
  <c r="F905" i="2"/>
  <c r="G905" i="2"/>
  <c r="I905" i="2"/>
  <c r="J905" i="2"/>
  <c r="B906" i="2"/>
  <c r="C906" i="2"/>
  <c r="D906" i="2"/>
  <c r="E906" i="2"/>
  <c r="F906" i="2"/>
  <c r="G906" i="2"/>
  <c r="I906" i="2"/>
  <c r="J906" i="2"/>
  <c r="B907" i="2"/>
  <c r="C907" i="2"/>
  <c r="D907" i="2"/>
  <c r="E907" i="2"/>
  <c r="F907" i="2"/>
  <c r="G907" i="2"/>
  <c r="I907" i="2"/>
  <c r="J907" i="2"/>
  <c r="B908" i="2"/>
  <c r="C908" i="2"/>
  <c r="D908" i="2"/>
  <c r="E908" i="2"/>
  <c r="F908" i="2"/>
  <c r="G908" i="2"/>
  <c r="I908" i="2"/>
  <c r="J908" i="2"/>
  <c r="B909" i="2"/>
  <c r="C909" i="2"/>
  <c r="D909" i="2"/>
  <c r="E909" i="2"/>
  <c r="F909" i="2"/>
  <c r="G909" i="2"/>
  <c r="I909" i="2"/>
  <c r="J909" i="2"/>
  <c r="B910" i="2"/>
  <c r="C910" i="2"/>
  <c r="D910" i="2"/>
  <c r="E910" i="2"/>
  <c r="F910" i="2"/>
  <c r="G910" i="2"/>
  <c r="I910" i="2"/>
  <c r="J910" i="2"/>
  <c r="B911" i="2"/>
  <c r="C911" i="2"/>
  <c r="D911" i="2"/>
  <c r="E911" i="2"/>
  <c r="F911" i="2"/>
  <c r="G911" i="2"/>
  <c r="I911" i="2"/>
  <c r="J911" i="2"/>
  <c r="B912" i="2"/>
  <c r="C912" i="2"/>
  <c r="D912" i="2"/>
  <c r="E912" i="2"/>
  <c r="F912" i="2"/>
  <c r="G912" i="2"/>
  <c r="H912" i="2"/>
  <c r="I912" i="2"/>
  <c r="J912" i="2"/>
  <c r="B913" i="2"/>
  <c r="C913" i="2"/>
  <c r="D913" i="2"/>
  <c r="E913" i="2"/>
  <c r="F913" i="2"/>
  <c r="G913" i="2"/>
  <c r="H913" i="2"/>
  <c r="I913" i="2"/>
  <c r="J913" i="2"/>
  <c r="B914" i="2"/>
  <c r="C914" i="2"/>
  <c r="D914" i="2"/>
  <c r="E914" i="2"/>
  <c r="F914" i="2"/>
  <c r="G914" i="2"/>
  <c r="H914" i="2"/>
  <c r="I914" i="2"/>
  <c r="J914" i="2"/>
  <c r="B915" i="2"/>
  <c r="C915" i="2"/>
  <c r="D915" i="2"/>
  <c r="E915" i="2"/>
  <c r="F915" i="2"/>
  <c r="G915" i="2"/>
  <c r="I915" i="2"/>
  <c r="J915" i="2"/>
  <c r="B916" i="2"/>
  <c r="C916" i="2"/>
  <c r="D916" i="2"/>
  <c r="E916" i="2"/>
  <c r="F916" i="2"/>
  <c r="G916" i="2"/>
  <c r="H916" i="2"/>
  <c r="I916" i="2"/>
  <c r="J916" i="2"/>
  <c r="B917" i="2"/>
  <c r="C917" i="2"/>
  <c r="D917" i="2"/>
  <c r="E917" i="2"/>
  <c r="F917" i="2"/>
  <c r="G917" i="2"/>
  <c r="I917" i="2"/>
  <c r="J917" i="2"/>
  <c r="B918" i="2"/>
  <c r="C918" i="2"/>
  <c r="D918" i="2"/>
  <c r="E918" i="2"/>
  <c r="F918" i="2"/>
  <c r="G918" i="2"/>
  <c r="I918" i="2"/>
  <c r="J918" i="2"/>
  <c r="B919" i="2"/>
  <c r="C919" i="2"/>
  <c r="D919" i="2"/>
  <c r="E919" i="2"/>
  <c r="F919" i="2"/>
  <c r="G919" i="2"/>
  <c r="I919" i="2"/>
  <c r="J919" i="2"/>
  <c r="B920" i="2"/>
  <c r="C920" i="2"/>
  <c r="D920" i="2"/>
  <c r="E920" i="2"/>
  <c r="F920" i="2"/>
  <c r="G920" i="2"/>
  <c r="I920" i="2"/>
  <c r="J920" i="2"/>
  <c r="B921" i="2"/>
  <c r="C921" i="2"/>
  <c r="D921" i="2"/>
  <c r="E921" i="2"/>
  <c r="F921" i="2"/>
  <c r="G921" i="2"/>
  <c r="I921" i="2"/>
  <c r="J921" i="2"/>
  <c r="B922" i="2"/>
  <c r="C922" i="2"/>
  <c r="D922" i="2"/>
  <c r="E922" i="2"/>
  <c r="F922" i="2"/>
  <c r="G922" i="2"/>
  <c r="I922" i="2"/>
  <c r="J922" i="2"/>
  <c r="B923" i="2"/>
  <c r="C923" i="2"/>
  <c r="D923" i="2"/>
  <c r="E923" i="2"/>
  <c r="F923" i="2"/>
  <c r="G923" i="2"/>
  <c r="I923" i="2"/>
  <c r="J923" i="2"/>
  <c r="B924" i="2"/>
  <c r="C924" i="2"/>
  <c r="D924" i="2"/>
  <c r="E924" i="2"/>
  <c r="F924" i="2"/>
  <c r="G924" i="2"/>
  <c r="H924" i="2"/>
  <c r="I924" i="2"/>
  <c r="J924" i="2"/>
  <c r="B925" i="2"/>
  <c r="C925" i="2"/>
  <c r="D925" i="2"/>
  <c r="E925" i="2"/>
  <c r="F925" i="2"/>
  <c r="G925" i="2"/>
  <c r="H925" i="2"/>
  <c r="I925" i="2"/>
  <c r="J925" i="2"/>
  <c r="B926" i="2"/>
  <c r="C926" i="2"/>
  <c r="D926" i="2"/>
  <c r="E926" i="2"/>
  <c r="F926" i="2"/>
  <c r="G926" i="2"/>
  <c r="I926" i="2"/>
  <c r="J926" i="2"/>
  <c r="B927" i="2"/>
  <c r="C927" i="2"/>
  <c r="D927" i="2"/>
  <c r="E927" i="2"/>
  <c r="F927" i="2"/>
  <c r="G927" i="2"/>
  <c r="H927" i="2"/>
  <c r="I927" i="2"/>
  <c r="J927" i="2"/>
  <c r="B928" i="2"/>
  <c r="C928" i="2"/>
  <c r="D928" i="2"/>
  <c r="E928" i="2"/>
  <c r="F928" i="2"/>
  <c r="G928" i="2"/>
  <c r="I928" i="2"/>
  <c r="J928" i="2"/>
  <c r="B929" i="2"/>
  <c r="C929" i="2"/>
  <c r="D929" i="2"/>
  <c r="E929" i="2"/>
  <c r="F929" i="2"/>
  <c r="G929" i="2"/>
  <c r="H929" i="2"/>
  <c r="I929" i="2"/>
  <c r="J929" i="2"/>
  <c r="B930" i="2"/>
  <c r="C930" i="2"/>
  <c r="D930" i="2"/>
  <c r="E930" i="2"/>
  <c r="F930" i="2"/>
  <c r="G930" i="2"/>
  <c r="I930" i="2"/>
  <c r="J930" i="2"/>
  <c r="B931" i="2"/>
  <c r="C931" i="2"/>
  <c r="D931" i="2"/>
  <c r="E931" i="2"/>
  <c r="F931" i="2"/>
  <c r="G931" i="2"/>
  <c r="I931" i="2"/>
  <c r="J931" i="2"/>
  <c r="B932" i="2"/>
  <c r="C932" i="2"/>
  <c r="D932" i="2"/>
  <c r="E932" i="2"/>
  <c r="F932" i="2"/>
  <c r="G932" i="2"/>
  <c r="H932" i="2"/>
  <c r="I932" i="2"/>
  <c r="J932" i="2"/>
  <c r="B933" i="2"/>
  <c r="C933" i="2"/>
  <c r="D933" i="2"/>
  <c r="E933" i="2"/>
  <c r="F933" i="2"/>
  <c r="G933" i="2"/>
  <c r="I933" i="2"/>
  <c r="J933" i="2"/>
  <c r="B934" i="2"/>
  <c r="C934" i="2"/>
  <c r="D934" i="2"/>
  <c r="E934" i="2"/>
  <c r="F934" i="2"/>
  <c r="G934" i="2"/>
  <c r="I934" i="2"/>
  <c r="J934" i="2"/>
  <c r="B935" i="2"/>
  <c r="C935" i="2"/>
  <c r="D935" i="2"/>
  <c r="E935" i="2"/>
  <c r="F935" i="2"/>
  <c r="G935" i="2"/>
  <c r="H935" i="2"/>
  <c r="I935" i="2"/>
  <c r="J935" i="2"/>
  <c r="B936" i="2"/>
  <c r="C936" i="2"/>
  <c r="D936" i="2"/>
  <c r="E936" i="2"/>
  <c r="F936" i="2"/>
  <c r="G936" i="2"/>
  <c r="I936" i="2"/>
  <c r="J936" i="2"/>
  <c r="B937" i="2"/>
  <c r="C937" i="2"/>
  <c r="D937" i="2"/>
  <c r="E937" i="2"/>
  <c r="F937" i="2"/>
  <c r="G937" i="2"/>
  <c r="I937" i="2"/>
  <c r="J937" i="2"/>
  <c r="B938" i="2"/>
  <c r="C938" i="2"/>
  <c r="D938" i="2"/>
  <c r="E938" i="2"/>
  <c r="F938" i="2"/>
  <c r="G938" i="2"/>
  <c r="I938" i="2"/>
  <c r="J938" i="2"/>
  <c r="B939" i="2"/>
  <c r="C939" i="2"/>
  <c r="D939" i="2"/>
  <c r="E939" i="2"/>
  <c r="F939" i="2"/>
  <c r="G939" i="2"/>
  <c r="I939" i="2"/>
  <c r="J939" i="2"/>
  <c r="B940" i="2"/>
  <c r="C940" i="2"/>
  <c r="D940" i="2"/>
  <c r="E940" i="2"/>
  <c r="F940" i="2"/>
  <c r="G940" i="2"/>
  <c r="H940" i="2"/>
  <c r="I940" i="2"/>
  <c r="J940" i="2"/>
  <c r="B941" i="2"/>
  <c r="C941" i="2"/>
  <c r="D941" i="2"/>
  <c r="E941" i="2"/>
  <c r="F941" i="2"/>
  <c r="G941" i="2"/>
  <c r="H941" i="2"/>
  <c r="I941" i="2"/>
  <c r="J941" i="2"/>
  <c r="B942" i="2"/>
  <c r="C942" i="2"/>
  <c r="D942" i="2"/>
  <c r="E942" i="2"/>
  <c r="F942" i="2"/>
  <c r="G942" i="2"/>
  <c r="I942" i="2"/>
  <c r="J942" i="2"/>
  <c r="B943" i="2"/>
  <c r="C943" i="2"/>
  <c r="D943" i="2"/>
  <c r="E943" i="2"/>
  <c r="F943" i="2"/>
  <c r="G943" i="2"/>
  <c r="I943" i="2"/>
  <c r="J943" i="2"/>
  <c r="B944" i="2"/>
  <c r="C944" i="2"/>
  <c r="D944" i="2"/>
  <c r="E944" i="2"/>
  <c r="F944" i="2"/>
  <c r="G944" i="2"/>
  <c r="I944" i="2"/>
  <c r="J944" i="2"/>
  <c r="B945" i="2"/>
  <c r="C945" i="2"/>
  <c r="D945" i="2"/>
  <c r="E945" i="2"/>
  <c r="F945" i="2"/>
  <c r="G945" i="2"/>
  <c r="I945" i="2"/>
  <c r="J945" i="2"/>
  <c r="B946" i="2"/>
  <c r="C946" i="2"/>
  <c r="D946" i="2"/>
  <c r="E946" i="2"/>
  <c r="F946" i="2"/>
  <c r="G946" i="2"/>
  <c r="H946" i="2"/>
  <c r="I946" i="2"/>
  <c r="J946" i="2"/>
  <c r="B947" i="2"/>
  <c r="C947" i="2"/>
  <c r="D947" i="2"/>
  <c r="E947" i="2"/>
  <c r="F947" i="2"/>
  <c r="G947" i="2"/>
  <c r="I947" i="2"/>
  <c r="J947" i="2"/>
  <c r="B948" i="2"/>
  <c r="C948" i="2"/>
  <c r="D948" i="2"/>
  <c r="E948" i="2"/>
  <c r="F948" i="2"/>
  <c r="G948" i="2"/>
  <c r="H948" i="2"/>
  <c r="I948" i="2"/>
  <c r="J948" i="2"/>
  <c r="B949" i="2"/>
  <c r="C949" i="2"/>
  <c r="D949" i="2"/>
  <c r="E949" i="2"/>
  <c r="F949" i="2"/>
  <c r="G949" i="2"/>
  <c r="I949" i="2"/>
  <c r="J949" i="2"/>
  <c r="B950" i="2"/>
  <c r="C950" i="2"/>
  <c r="D950" i="2"/>
  <c r="E950" i="2"/>
  <c r="F950" i="2"/>
  <c r="G950" i="2"/>
  <c r="I950" i="2"/>
  <c r="J950" i="2"/>
  <c r="B951" i="2"/>
  <c r="C951" i="2"/>
  <c r="D951" i="2"/>
  <c r="E951" i="2"/>
  <c r="F951" i="2"/>
  <c r="G951" i="2"/>
  <c r="I951" i="2"/>
  <c r="J951" i="2"/>
  <c r="B952" i="2"/>
  <c r="C952" i="2"/>
  <c r="D952" i="2"/>
  <c r="E952" i="2"/>
  <c r="F952" i="2"/>
  <c r="G952" i="2"/>
  <c r="I952" i="2"/>
  <c r="J952" i="2"/>
  <c r="B953" i="2"/>
  <c r="C953" i="2"/>
  <c r="D953" i="2"/>
  <c r="E953" i="2"/>
  <c r="F953" i="2"/>
  <c r="G953" i="2"/>
  <c r="H953" i="2"/>
  <c r="I953" i="2"/>
  <c r="J953" i="2"/>
  <c r="B954" i="2"/>
  <c r="C954" i="2"/>
  <c r="D954" i="2"/>
  <c r="E954" i="2"/>
  <c r="F954" i="2"/>
  <c r="G954" i="2"/>
  <c r="H954" i="2"/>
  <c r="I954" i="2"/>
  <c r="J954" i="2"/>
  <c r="B955" i="2"/>
  <c r="C955" i="2"/>
  <c r="D955" i="2"/>
  <c r="E955" i="2"/>
  <c r="F955" i="2"/>
  <c r="G955" i="2"/>
  <c r="H955" i="2"/>
  <c r="I955" i="2"/>
  <c r="J955" i="2"/>
  <c r="B956" i="2"/>
  <c r="C956" i="2"/>
  <c r="D956" i="2"/>
  <c r="E956" i="2"/>
  <c r="F956" i="2"/>
  <c r="G956" i="2"/>
  <c r="H956" i="2"/>
  <c r="I956" i="2"/>
  <c r="J956" i="2"/>
  <c r="B957" i="2"/>
  <c r="C957" i="2"/>
  <c r="D957" i="2"/>
  <c r="E957" i="2"/>
  <c r="F957" i="2"/>
  <c r="G957" i="2"/>
  <c r="H957" i="2"/>
  <c r="I957" i="2"/>
  <c r="J957" i="2"/>
  <c r="B958" i="2"/>
  <c r="C958" i="2"/>
  <c r="D958" i="2"/>
  <c r="E958" i="2"/>
  <c r="F958" i="2"/>
  <c r="G958" i="2"/>
  <c r="I958" i="2"/>
  <c r="J958" i="2"/>
  <c r="B959" i="2"/>
  <c r="C959" i="2"/>
  <c r="D959" i="2"/>
  <c r="E959" i="2"/>
  <c r="F959" i="2"/>
  <c r="G959" i="2"/>
  <c r="I959" i="2"/>
  <c r="J959" i="2"/>
  <c r="B960" i="2"/>
  <c r="C960" i="2"/>
  <c r="D960" i="2"/>
  <c r="E960" i="2"/>
  <c r="F960" i="2"/>
  <c r="G960" i="2"/>
  <c r="I960" i="2"/>
  <c r="J960" i="2"/>
  <c r="B961" i="2"/>
  <c r="C961" i="2"/>
  <c r="D961" i="2"/>
  <c r="E961" i="2"/>
  <c r="F961" i="2"/>
  <c r="G961" i="2"/>
  <c r="H961" i="2"/>
  <c r="I961" i="2"/>
  <c r="J961" i="2"/>
  <c r="B962" i="2"/>
  <c r="C962" i="2"/>
  <c r="D962" i="2"/>
  <c r="E962" i="2"/>
  <c r="F962" i="2"/>
  <c r="G962" i="2"/>
  <c r="H962" i="2"/>
  <c r="I962" i="2"/>
  <c r="J962" i="2"/>
  <c r="B963" i="2"/>
  <c r="C963" i="2"/>
  <c r="D963" i="2"/>
  <c r="E963" i="2"/>
  <c r="F963" i="2"/>
  <c r="G963" i="2"/>
  <c r="I963" i="2"/>
  <c r="J963" i="2"/>
  <c r="B964" i="2"/>
  <c r="C964" i="2"/>
  <c r="D964" i="2"/>
  <c r="E964" i="2"/>
  <c r="F964" i="2"/>
  <c r="G964" i="2"/>
  <c r="I964" i="2"/>
  <c r="J964" i="2"/>
  <c r="B965" i="2"/>
  <c r="C965" i="2"/>
  <c r="D965" i="2"/>
  <c r="E965" i="2"/>
  <c r="F965" i="2"/>
  <c r="G965" i="2"/>
  <c r="I965" i="2"/>
  <c r="J965" i="2"/>
  <c r="B966" i="2"/>
  <c r="C966" i="2"/>
  <c r="D966" i="2"/>
  <c r="E966" i="2"/>
  <c r="F966" i="2"/>
  <c r="G966" i="2"/>
  <c r="I966" i="2"/>
  <c r="J966" i="2"/>
  <c r="B967" i="2"/>
  <c r="C967" i="2"/>
  <c r="D967" i="2"/>
  <c r="E967" i="2"/>
  <c r="F967" i="2"/>
  <c r="G967" i="2"/>
  <c r="I967" i="2"/>
  <c r="J967" i="2"/>
  <c r="B968" i="2"/>
  <c r="C968" i="2"/>
  <c r="D968" i="2"/>
  <c r="E968" i="2"/>
  <c r="F968" i="2"/>
  <c r="G968" i="2"/>
  <c r="I968" i="2"/>
  <c r="J968" i="2"/>
  <c r="B969" i="2"/>
  <c r="C969" i="2"/>
  <c r="D969" i="2"/>
  <c r="E969" i="2"/>
  <c r="F969" i="2"/>
  <c r="G969" i="2"/>
  <c r="H969" i="2"/>
  <c r="I969" i="2"/>
  <c r="J969" i="2"/>
  <c r="B970" i="2"/>
  <c r="C970" i="2"/>
  <c r="D970" i="2"/>
  <c r="E970" i="2"/>
  <c r="F970" i="2"/>
  <c r="G970" i="2"/>
  <c r="H970" i="2"/>
  <c r="I970" i="2"/>
  <c r="J970" i="2"/>
  <c r="B971" i="2"/>
  <c r="C971" i="2"/>
  <c r="D971" i="2"/>
  <c r="E971" i="2"/>
  <c r="F971" i="2"/>
  <c r="G971" i="2"/>
  <c r="I971" i="2"/>
  <c r="J971" i="2"/>
  <c r="B972" i="2"/>
  <c r="C972" i="2"/>
  <c r="D972" i="2"/>
  <c r="E972" i="2"/>
  <c r="F972" i="2"/>
  <c r="G972" i="2"/>
  <c r="I972" i="2"/>
  <c r="J972" i="2"/>
  <c r="B973" i="2"/>
  <c r="C973" i="2"/>
  <c r="D973" i="2"/>
  <c r="E973" i="2"/>
  <c r="F973" i="2"/>
  <c r="G973" i="2"/>
  <c r="I973" i="2"/>
  <c r="J973" i="2"/>
  <c r="B2" i="2"/>
  <c r="C2" i="2"/>
  <c r="D2" i="2"/>
  <c r="E2" i="2"/>
  <c r="F2" i="2"/>
  <c r="G2" i="2"/>
  <c r="I2" i="2"/>
  <c r="J2" i="2"/>
  <c r="B3" i="2"/>
  <c r="C3" i="2"/>
  <c r="D3" i="2"/>
  <c r="E3" i="2"/>
  <c r="F3" i="2"/>
  <c r="G3" i="2"/>
  <c r="I3" i="2"/>
  <c r="J3" i="2"/>
  <c r="B4" i="2"/>
  <c r="C4" i="2"/>
  <c r="D4" i="2"/>
  <c r="E4" i="2"/>
  <c r="F4" i="2"/>
  <c r="G4" i="2"/>
  <c r="I4" i="2"/>
  <c r="J4" i="2"/>
  <c r="B5" i="2"/>
  <c r="C5" i="2"/>
  <c r="D5" i="2"/>
  <c r="E5" i="2"/>
  <c r="F5" i="2"/>
  <c r="G5" i="2"/>
  <c r="I5" i="2"/>
  <c r="J5" i="2"/>
  <c r="B6" i="2"/>
  <c r="C6" i="2"/>
  <c r="D6" i="2"/>
  <c r="E6" i="2"/>
  <c r="F6" i="2"/>
  <c r="G6" i="2"/>
  <c r="I6" i="2"/>
  <c r="J6" i="2"/>
  <c r="B7" i="2"/>
  <c r="C7" i="2"/>
  <c r="D7" i="2"/>
  <c r="E7" i="2"/>
  <c r="F7" i="2"/>
  <c r="G7" i="2"/>
  <c r="I7" i="2"/>
  <c r="J7" i="2"/>
  <c r="B8" i="2"/>
  <c r="D8" i="2"/>
  <c r="E8" i="2"/>
  <c r="F8" i="2"/>
  <c r="G8" i="2"/>
  <c r="I8" i="2"/>
  <c r="J8" i="2"/>
  <c r="B9" i="2"/>
  <c r="C9" i="2"/>
  <c r="D9" i="2"/>
  <c r="E9" i="2"/>
  <c r="F9" i="2"/>
  <c r="G9" i="2"/>
  <c r="I9" i="2"/>
  <c r="J9" i="2"/>
  <c r="C10" i="2"/>
  <c r="D10" i="2"/>
  <c r="E10" i="2"/>
  <c r="F10" i="2"/>
  <c r="G10" i="2"/>
  <c r="I10" i="2"/>
  <c r="J10" i="2"/>
  <c r="B11" i="2"/>
  <c r="C11" i="2"/>
  <c r="D11" i="2"/>
  <c r="E11" i="2"/>
  <c r="F11" i="2"/>
  <c r="G11" i="2"/>
  <c r="I11" i="2"/>
  <c r="J11" i="2"/>
  <c r="C12" i="2"/>
  <c r="D12" i="2"/>
  <c r="E12" i="2"/>
  <c r="F12" i="2"/>
  <c r="G12" i="2"/>
  <c r="I12" i="2"/>
  <c r="J12" i="2"/>
  <c r="C13" i="2"/>
  <c r="D13" i="2"/>
  <c r="E13" i="2"/>
  <c r="F13" i="2"/>
  <c r="G13" i="2"/>
  <c r="I13" i="2"/>
  <c r="J13" i="2"/>
  <c r="C14" i="2"/>
  <c r="D14" i="2"/>
  <c r="E14" i="2"/>
  <c r="F14" i="2"/>
  <c r="G14" i="2"/>
  <c r="I14" i="2"/>
  <c r="J14" i="2"/>
  <c r="B15" i="2"/>
  <c r="C15" i="2"/>
  <c r="D15" i="2"/>
  <c r="E15" i="2"/>
  <c r="F15" i="2"/>
  <c r="G15" i="2"/>
  <c r="I15" i="2"/>
  <c r="J15" i="2"/>
  <c r="B16" i="2"/>
  <c r="C16" i="2"/>
  <c r="D16" i="2"/>
  <c r="E16" i="2"/>
  <c r="F16" i="2"/>
  <c r="G16" i="2"/>
  <c r="I16" i="2"/>
  <c r="J16" i="2"/>
  <c r="B17" i="2"/>
  <c r="C17" i="2"/>
  <c r="D17" i="2"/>
  <c r="E17" i="2"/>
  <c r="F17" i="2"/>
  <c r="G17" i="2"/>
  <c r="I17" i="2"/>
  <c r="J17" i="2"/>
  <c r="B18" i="2"/>
  <c r="C18" i="2"/>
  <c r="D18" i="2"/>
  <c r="E18" i="2"/>
  <c r="F18" i="2"/>
  <c r="G18" i="2"/>
  <c r="I18" i="2"/>
  <c r="J18" i="2"/>
  <c r="B19" i="2"/>
  <c r="E10" i="3" s="1"/>
  <c r="C19" i="2"/>
  <c r="D19" i="2"/>
  <c r="E19" i="2"/>
  <c r="F19" i="2"/>
  <c r="G19" i="2"/>
  <c r="I19" i="2"/>
  <c r="J19" i="2"/>
  <c r="B20" i="2"/>
  <c r="C20" i="2"/>
  <c r="D20" i="2"/>
  <c r="E20" i="2"/>
  <c r="F20" i="2"/>
  <c r="G20" i="2"/>
  <c r="I20" i="2"/>
  <c r="J20" i="2"/>
  <c r="B21" i="2"/>
  <c r="C21" i="2"/>
  <c r="D21" i="2"/>
  <c r="E21" i="2"/>
  <c r="F21" i="2"/>
  <c r="G21" i="2"/>
  <c r="I21" i="2"/>
  <c r="J21" i="2"/>
  <c r="B22" i="2"/>
  <c r="C22" i="2"/>
  <c r="D22" i="2"/>
  <c r="E22" i="2"/>
  <c r="F22" i="2"/>
  <c r="G22" i="2"/>
  <c r="I22" i="2"/>
  <c r="J22" i="2"/>
  <c r="B23" i="2"/>
  <c r="C23" i="2"/>
  <c r="D23" i="2"/>
  <c r="E23" i="2"/>
  <c r="F23" i="2"/>
  <c r="G23" i="2"/>
  <c r="I23" i="2"/>
  <c r="J23" i="2"/>
  <c r="B24" i="2"/>
  <c r="C24" i="2"/>
  <c r="D24" i="2"/>
  <c r="E24" i="2"/>
  <c r="F24" i="2"/>
  <c r="G24" i="2"/>
  <c r="I24" i="2"/>
  <c r="J24" i="2"/>
  <c r="B25" i="2"/>
  <c r="C25" i="2"/>
  <c r="D25" i="2"/>
  <c r="E25" i="2"/>
  <c r="F25" i="2"/>
  <c r="G25" i="2"/>
  <c r="I25" i="2"/>
  <c r="J25" i="2"/>
  <c r="B26" i="2"/>
  <c r="C26" i="2"/>
  <c r="D26" i="2"/>
  <c r="E26" i="2"/>
  <c r="F26" i="2"/>
  <c r="G26" i="2"/>
  <c r="I26" i="2"/>
  <c r="J26" i="2"/>
  <c r="B27" i="2"/>
  <c r="C27" i="2"/>
  <c r="D27" i="2"/>
  <c r="E27" i="2"/>
  <c r="F27" i="2"/>
  <c r="G27" i="2"/>
  <c r="I27" i="2"/>
  <c r="J27" i="2"/>
  <c r="B28" i="2"/>
  <c r="C28" i="2"/>
  <c r="D28" i="2"/>
  <c r="E28" i="2"/>
  <c r="F28" i="2"/>
  <c r="G28" i="2"/>
  <c r="I28" i="2"/>
  <c r="J28" i="2"/>
  <c r="B29" i="2"/>
  <c r="C29" i="2"/>
  <c r="D29" i="2"/>
  <c r="E29" i="2"/>
  <c r="F29" i="2"/>
  <c r="G29" i="2"/>
  <c r="I29" i="2"/>
  <c r="J29" i="2"/>
  <c r="B30" i="2"/>
  <c r="C30" i="2"/>
  <c r="D30" i="2"/>
  <c r="E30" i="2"/>
  <c r="F30" i="2"/>
  <c r="G30" i="2"/>
  <c r="I30" i="2"/>
  <c r="J30" i="2"/>
  <c r="B31" i="2"/>
  <c r="C31" i="2"/>
  <c r="D31" i="2"/>
  <c r="E31" i="2"/>
  <c r="F31" i="2"/>
  <c r="G31" i="2"/>
  <c r="I31" i="2"/>
  <c r="J31" i="2"/>
  <c r="B32" i="2"/>
  <c r="C32" i="2"/>
  <c r="D32" i="2"/>
  <c r="E32" i="2"/>
  <c r="F32" i="2"/>
  <c r="G32" i="2"/>
  <c r="I32" i="2"/>
  <c r="J32" i="2"/>
  <c r="B33" i="2"/>
  <c r="C33" i="2"/>
  <c r="D33" i="2"/>
  <c r="E33" i="2"/>
  <c r="F33" i="2"/>
  <c r="G33" i="2"/>
  <c r="I33" i="2"/>
  <c r="J33" i="2"/>
  <c r="B34" i="2"/>
  <c r="C34" i="2"/>
  <c r="D34" i="2"/>
  <c r="E34" i="2"/>
  <c r="F34" i="2"/>
  <c r="G34" i="2"/>
  <c r="I34" i="2"/>
  <c r="J34" i="2"/>
  <c r="B35" i="2"/>
  <c r="C35" i="2"/>
  <c r="D35" i="2"/>
  <c r="E35" i="2"/>
  <c r="F35" i="2"/>
  <c r="G35" i="2"/>
  <c r="I35" i="2"/>
  <c r="J35" i="2"/>
  <c r="B36" i="2"/>
  <c r="C36" i="2"/>
  <c r="D36" i="2"/>
  <c r="E36" i="2"/>
  <c r="F36" i="2"/>
  <c r="G36" i="2"/>
  <c r="I36" i="2"/>
  <c r="J36" i="2"/>
  <c r="B37" i="2"/>
  <c r="C37" i="2"/>
  <c r="D37" i="2"/>
  <c r="E37" i="2"/>
  <c r="F37" i="2"/>
  <c r="G37" i="2"/>
  <c r="I37" i="2"/>
  <c r="J37" i="2"/>
  <c r="B38" i="2"/>
  <c r="C38" i="2"/>
  <c r="D38" i="2"/>
  <c r="E38" i="2"/>
  <c r="F38" i="2"/>
  <c r="G38" i="2"/>
  <c r="I38" i="2"/>
  <c r="J38" i="2"/>
  <c r="B39" i="2"/>
  <c r="C39" i="2"/>
  <c r="D39" i="2"/>
  <c r="E39" i="2"/>
  <c r="F39" i="2"/>
  <c r="G39" i="2"/>
  <c r="I39" i="2"/>
  <c r="J39" i="2"/>
  <c r="B40" i="2"/>
  <c r="C40" i="2"/>
  <c r="D40" i="2"/>
  <c r="E40" i="2"/>
  <c r="F40" i="2"/>
  <c r="G40" i="2"/>
  <c r="I40" i="2"/>
  <c r="J40" i="2"/>
  <c r="B41" i="2"/>
  <c r="C41" i="2"/>
  <c r="D41" i="2"/>
  <c r="E41" i="2"/>
  <c r="F41" i="2"/>
  <c r="G41" i="2"/>
  <c r="I41" i="2"/>
  <c r="J41" i="2"/>
  <c r="B42" i="2"/>
  <c r="C42" i="2"/>
  <c r="D42" i="2"/>
  <c r="E42" i="2"/>
  <c r="F42" i="2"/>
  <c r="G42" i="2"/>
  <c r="I42" i="2"/>
  <c r="J42" i="2"/>
  <c r="B43" i="2"/>
  <c r="C43" i="2"/>
  <c r="D43" i="2"/>
  <c r="E43" i="2"/>
  <c r="F43" i="2"/>
  <c r="G43" i="2"/>
  <c r="I43" i="2"/>
  <c r="J43" i="2"/>
  <c r="B44" i="2"/>
  <c r="C44" i="2"/>
  <c r="D44" i="2"/>
  <c r="E44" i="2"/>
  <c r="F44" i="2"/>
  <c r="G44" i="2"/>
  <c r="I44" i="2"/>
  <c r="J44" i="2"/>
  <c r="B45" i="2"/>
  <c r="C45" i="2"/>
  <c r="D45" i="2"/>
  <c r="E45" i="2"/>
  <c r="F45" i="2"/>
  <c r="G45" i="2"/>
  <c r="I45" i="2"/>
  <c r="J45" i="2"/>
  <c r="B46" i="2"/>
  <c r="C46" i="2"/>
  <c r="D46" i="2"/>
  <c r="E46" i="2"/>
  <c r="F46" i="2"/>
  <c r="G46" i="2"/>
  <c r="I46" i="2"/>
  <c r="J46" i="2"/>
  <c r="B47" i="2"/>
  <c r="C47" i="2"/>
  <c r="D47" i="2"/>
  <c r="E47" i="2"/>
  <c r="F47" i="2"/>
  <c r="G47" i="2"/>
  <c r="I47" i="2"/>
  <c r="J47" i="2"/>
  <c r="B48" i="2"/>
  <c r="C48" i="2"/>
  <c r="D48" i="2"/>
  <c r="E48" i="2"/>
  <c r="E96" i="8" s="1"/>
  <c r="F48" i="2"/>
  <c r="G48" i="2"/>
  <c r="I48" i="2"/>
  <c r="J48" i="2"/>
  <c r="B49" i="2"/>
  <c r="C49" i="2"/>
  <c r="D49" i="2"/>
  <c r="E49" i="2"/>
  <c r="F49" i="2"/>
  <c r="G49" i="2"/>
  <c r="I49" i="2"/>
  <c r="J49" i="2"/>
  <c r="B50" i="2"/>
  <c r="C50" i="2"/>
  <c r="D50" i="2"/>
  <c r="E50" i="2"/>
  <c r="F50" i="2"/>
  <c r="G50" i="2"/>
  <c r="I50" i="2"/>
  <c r="J50" i="2"/>
  <c r="B51" i="2"/>
  <c r="C51" i="2"/>
  <c r="D51" i="2"/>
  <c r="E51" i="2"/>
  <c r="F51" i="2"/>
  <c r="G51" i="2"/>
  <c r="I51" i="2"/>
  <c r="J51" i="2"/>
  <c r="B52" i="2"/>
  <c r="C52" i="2"/>
  <c r="D52" i="2"/>
  <c r="E52" i="2"/>
  <c r="F52" i="2"/>
  <c r="G52" i="2"/>
  <c r="I52" i="2"/>
  <c r="J52" i="2"/>
  <c r="B53" i="2"/>
  <c r="C53" i="2"/>
  <c r="D53" i="2"/>
  <c r="E53" i="2"/>
  <c r="F53" i="2"/>
  <c r="G53" i="2"/>
  <c r="I53" i="2"/>
  <c r="J53" i="2"/>
  <c r="B54" i="2"/>
  <c r="C54" i="2"/>
  <c r="D54" i="2"/>
  <c r="E54" i="2"/>
  <c r="F54" i="2"/>
  <c r="G54" i="2"/>
  <c r="I54" i="2"/>
  <c r="J54" i="2"/>
  <c r="B55" i="2"/>
  <c r="C55" i="2"/>
  <c r="D55" i="2"/>
  <c r="E55" i="2"/>
  <c r="F55" i="2"/>
  <c r="G55" i="2"/>
  <c r="I55" i="2"/>
  <c r="J55" i="2"/>
  <c r="B56" i="2"/>
  <c r="C56" i="2"/>
  <c r="D56" i="2"/>
  <c r="E56" i="2"/>
  <c r="F56" i="2"/>
  <c r="G56" i="2"/>
  <c r="I56" i="2"/>
  <c r="J56" i="2"/>
  <c r="B57" i="2"/>
  <c r="C57" i="2"/>
  <c r="D57" i="2"/>
  <c r="E57" i="2"/>
  <c r="F57" i="2"/>
  <c r="G57" i="2"/>
  <c r="I57" i="2"/>
  <c r="J57" i="2"/>
  <c r="B58" i="2"/>
  <c r="C58" i="2"/>
  <c r="D58" i="2"/>
  <c r="E58" i="2"/>
  <c r="F58" i="2"/>
  <c r="G58" i="2"/>
  <c r="I58" i="2"/>
  <c r="J58" i="2"/>
  <c r="B59" i="2"/>
  <c r="C59" i="2"/>
  <c r="D59" i="2"/>
  <c r="E59" i="2"/>
  <c r="F59" i="2"/>
  <c r="G59" i="2"/>
  <c r="I59" i="2"/>
  <c r="J59" i="2"/>
  <c r="B60" i="2"/>
  <c r="C60" i="2"/>
  <c r="D60" i="2"/>
  <c r="E60" i="2"/>
  <c r="F60" i="2"/>
  <c r="G60" i="2"/>
  <c r="I60" i="2"/>
  <c r="J60" i="2"/>
  <c r="B61" i="2"/>
  <c r="C61" i="2"/>
  <c r="D61" i="2"/>
  <c r="E61" i="2"/>
  <c r="F61" i="2"/>
  <c r="G61" i="2"/>
  <c r="I61" i="2"/>
  <c r="J61" i="2"/>
  <c r="B62" i="2"/>
  <c r="C62" i="2"/>
  <c r="D62" i="2"/>
  <c r="E62" i="2"/>
  <c r="F62" i="2"/>
  <c r="G62" i="2"/>
  <c r="I62" i="2"/>
  <c r="J62" i="2"/>
  <c r="B63" i="2"/>
  <c r="C63" i="2"/>
  <c r="D63" i="2"/>
  <c r="E63" i="2"/>
  <c r="F63" i="2"/>
  <c r="G63" i="2"/>
  <c r="I63" i="2"/>
  <c r="J63" i="2"/>
  <c r="B64" i="2"/>
  <c r="C64" i="2"/>
  <c r="D64" i="2"/>
  <c r="E64" i="2"/>
  <c r="F64" i="2"/>
  <c r="G64" i="2"/>
  <c r="I64" i="2"/>
  <c r="J64" i="2"/>
  <c r="B65" i="2"/>
  <c r="C65" i="2"/>
  <c r="D65" i="2"/>
  <c r="E65" i="2"/>
  <c r="F65" i="2"/>
  <c r="G65" i="2"/>
  <c r="I65" i="2"/>
  <c r="J65" i="2"/>
  <c r="B66" i="2"/>
  <c r="C66" i="2"/>
  <c r="D66" i="2"/>
  <c r="E66" i="2"/>
  <c r="F66" i="2"/>
  <c r="G66" i="2"/>
  <c r="I66" i="2"/>
  <c r="J66" i="2"/>
  <c r="B67" i="2"/>
  <c r="C67" i="2"/>
  <c r="D67" i="2"/>
  <c r="E67" i="2"/>
  <c r="F67" i="2"/>
  <c r="G67" i="2"/>
  <c r="I67" i="2"/>
  <c r="J67" i="2"/>
  <c r="B68" i="2"/>
  <c r="C68" i="2"/>
  <c r="D68" i="2"/>
  <c r="E68" i="2"/>
  <c r="F68" i="2"/>
  <c r="G68" i="2"/>
  <c r="I68" i="2"/>
  <c r="J68" i="2"/>
  <c r="C69" i="2"/>
  <c r="D69" i="2"/>
  <c r="E69" i="2"/>
  <c r="F69" i="2"/>
  <c r="G69" i="2"/>
  <c r="I69" i="2"/>
  <c r="J69" i="2"/>
  <c r="B70" i="2"/>
  <c r="C70" i="2"/>
  <c r="D70" i="2"/>
  <c r="F70" i="2"/>
  <c r="G70" i="2"/>
  <c r="J70" i="2"/>
  <c r="B71" i="2"/>
  <c r="C71" i="2"/>
  <c r="D71" i="2"/>
  <c r="E71" i="2"/>
  <c r="F71" i="2"/>
  <c r="G71" i="2"/>
  <c r="I71" i="2"/>
  <c r="J71" i="2"/>
  <c r="B72" i="2"/>
  <c r="C72" i="2"/>
  <c r="D72" i="2"/>
  <c r="E72" i="2"/>
  <c r="F72" i="2"/>
  <c r="G72" i="2"/>
  <c r="I72" i="2"/>
  <c r="J72" i="2"/>
  <c r="B73" i="2"/>
  <c r="C73" i="2"/>
  <c r="D73" i="2"/>
  <c r="E73" i="2"/>
  <c r="F73" i="2"/>
  <c r="G73" i="2"/>
  <c r="I73" i="2"/>
  <c r="J73" i="2"/>
  <c r="B74" i="2"/>
  <c r="C74" i="2"/>
  <c r="D74" i="2"/>
  <c r="E74" i="2"/>
  <c r="F74" i="2"/>
  <c r="G74" i="2"/>
  <c r="I74" i="2"/>
  <c r="J74" i="2"/>
  <c r="B75" i="2"/>
  <c r="C75" i="2"/>
  <c r="D75" i="2"/>
  <c r="E75" i="2"/>
  <c r="F75" i="2"/>
  <c r="G75" i="2"/>
  <c r="I75" i="2"/>
  <c r="J75" i="2"/>
  <c r="B76" i="2"/>
  <c r="C76" i="2"/>
  <c r="D76" i="2"/>
  <c r="E76" i="2"/>
  <c r="F76" i="2"/>
  <c r="G76" i="2"/>
  <c r="I76" i="2"/>
  <c r="J76" i="2"/>
  <c r="B77" i="2"/>
  <c r="C77" i="2"/>
  <c r="D77" i="2"/>
  <c r="E77" i="2"/>
  <c r="F77" i="2"/>
  <c r="G77" i="2"/>
  <c r="I77" i="2"/>
  <c r="J77" i="2"/>
  <c r="B78" i="2"/>
  <c r="C78" i="2"/>
  <c r="D78" i="2"/>
  <c r="E78" i="2"/>
  <c r="F78" i="2"/>
  <c r="G78" i="2"/>
  <c r="I78" i="2"/>
  <c r="J78" i="2"/>
  <c r="B79" i="2"/>
  <c r="C79" i="2"/>
  <c r="D79" i="2"/>
  <c r="E79" i="2"/>
  <c r="F79" i="2"/>
  <c r="G79" i="2"/>
  <c r="I79" i="2"/>
  <c r="J79" i="2"/>
  <c r="B80" i="2"/>
  <c r="C80" i="2"/>
  <c r="D80" i="2"/>
  <c r="E80" i="2"/>
  <c r="F80" i="2"/>
  <c r="G80" i="2"/>
  <c r="I80" i="2"/>
  <c r="J80" i="2"/>
  <c r="B81" i="2"/>
  <c r="C81" i="2"/>
  <c r="D81" i="2"/>
  <c r="E81" i="2"/>
  <c r="F81" i="2"/>
  <c r="G81" i="2"/>
  <c r="I81" i="2"/>
  <c r="J81" i="2"/>
  <c r="B82" i="2"/>
  <c r="C82" i="2"/>
  <c r="D82" i="2"/>
  <c r="E82" i="2"/>
  <c r="F82" i="2"/>
  <c r="G82" i="2"/>
  <c r="I82" i="2"/>
  <c r="J82" i="2"/>
  <c r="B83" i="2"/>
  <c r="C83" i="2"/>
  <c r="D83" i="2"/>
  <c r="E83" i="2"/>
  <c r="F83" i="2"/>
  <c r="G83" i="2"/>
  <c r="I83" i="2"/>
  <c r="J83" i="2"/>
  <c r="B84" i="2"/>
  <c r="C84" i="2"/>
  <c r="D84" i="2"/>
  <c r="E84" i="2"/>
  <c r="F84" i="2"/>
  <c r="G84" i="2"/>
  <c r="I84" i="2"/>
  <c r="J84" i="2"/>
  <c r="B85" i="2"/>
  <c r="C85" i="2"/>
  <c r="D85" i="2"/>
  <c r="E85" i="2"/>
  <c r="F85" i="2"/>
  <c r="G85" i="2"/>
  <c r="I85" i="2"/>
  <c r="J85" i="2"/>
  <c r="B86" i="2"/>
  <c r="C86" i="2"/>
  <c r="D86" i="2"/>
  <c r="E86" i="2"/>
  <c r="F86" i="2"/>
  <c r="G86" i="2"/>
  <c r="I86" i="2"/>
  <c r="J86" i="2"/>
  <c r="B87" i="2"/>
  <c r="C87" i="2"/>
  <c r="D87" i="2"/>
  <c r="E87" i="2"/>
  <c r="F87" i="2"/>
  <c r="G87" i="2"/>
  <c r="I87" i="2"/>
  <c r="J87" i="2"/>
  <c r="B88" i="2"/>
  <c r="C88" i="2"/>
  <c r="D88" i="2"/>
  <c r="E88" i="2"/>
  <c r="F88" i="2"/>
  <c r="G88" i="2"/>
  <c r="I88" i="2"/>
  <c r="J88" i="2"/>
  <c r="B89" i="2"/>
  <c r="C89" i="2"/>
  <c r="D89" i="2"/>
  <c r="E89" i="2"/>
  <c r="F89" i="2"/>
  <c r="G89" i="2"/>
  <c r="I89" i="2"/>
  <c r="J89" i="2"/>
  <c r="B90" i="2"/>
  <c r="C90" i="2"/>
  <c r="D90" i="2"/>
  <c r="E90" i="2"/>
  <c r="F90" i="2"/>
  <c r="G90" i="2"/>
  <c r="I90" i="2"/>
  <c r="J90" i="2"/>
  <c r="B91" i="2"/>
  <c r="C91" i="2"/>
  <c r="D91" i="2"/>
  <c r="E91" i="2"/>
  <c r="F91" i="2"/>
  <c r="G91" i="2"/>
  <c r="I91" i="2"/>
  <c r="J91" i="2"/>
  <c r="B92" i="2"/>
  <c r="C92" i="2"/>
  <c r="D92" i="2"/>
  <c r="E92" i="2"/>
  <c r="F92" i="2"/>
  <c r="G92" i="2"/>
  <c r="I92" i="2"/>
  <c r="J92" i="2"/>
  <c r="B93" i="2"/>
  <c r="B211" i="8" s="1"/>
  <c r="C93" i="2"/>
  <c r="C211" i="8" s="1"/>
  <c r="D93" i="2"/>
  <c r="D211" i="8" s="1"/>
  <c r="E93" i="2"/>
  <c r="E211" i="8" s="1"/>
  <c r="F93" i="2"/>
  <c r="F211" i="8" s="1"/>
  <c r="G93" i="2"/>
  <c r="G211" i="8" s="1"/>
  <c r="I93" i="2"/>
  <c r="J93" i="2"/>
  <c r="B94" i="2"/>
  <c r="C94" i="2"/>
  <c r="D94" i="2"/>
  <c r="E94" i="2"/>
  <c r="F94" i="2"/>
  <c r="G94" i="2"/>
  <c r="I94" i="2"/>
  <c r="J94" i="2"/>
  <c r="B95" i="2"/>
  <c r="C95" i="2"/>
  <c r="D95" i="2"/>
  <c r="E95" i="2"/>
  <c r="F95" i="2"/>
  <c r="G95" i="2"/>
  <c r="I95" i="2"/>
  <c r="J95" i="2"/>
  <c r="B96" i="2"/>
  <c r="C96" i="2"/>
  <c r="D96" i="2"/>
  <c r="E96" i="2"/>
  <c r="F96" i="2"/>
  <c r="G96" i="2"/>
  <c r="I96" i="2"/>
  <c r="J96" i="2"/>
  <c r="B97" i="2"/>
  <c r="C97" i="2"/>
  <c r="D97" i="2"/>
  <c r="E97" i="2"/>
  <c r="F97" i="2"/>
  <c r="G97" i="2"/>
  <c r="I97" i="2"/>
  <c r="J97" i="2"/>
  <c r="B98" i="2"/>
  <c r="D98" i="2"/>
  <c r="E98" i="2"/>
  <c r="F98" i="2"/>
  <c r="G98" i="2"/>
  <c r="J98" i="2"/>
  <c r="B99" i="2"/>
  <c r="C99" i="2"/>
  <c r="D99" i="2"/>
  <c r="E99" i="2"/>
  <c r="F99" i="2"/>
  <c r="G99" i="2"/>
  <c r="I99" i="2"/>
  <c r="J99" i="2"/>
  <c r="B100" i="2"/>
  <c r="C100" i="2"/>
  <c r="D100" i="2"/>
  <c r="E100" i="2"/>
  <c r="F100" i="2"/>
  <c r="G100" i="2"/>
  <c r="I100" i="2"/>
  <c r="J100" i="2"/>
  <c r="B101" i="2"/>
  <c r="C101" i="2"/>
  <c r="D101" i="2"/>
  <c r="E101" i="2"/>
  <c r="F101" i="2"/>
  <c r="G101" i="2"/>
  <c r="I101" i="2"/>
  <c r="J101" i="2"/>
  <c r="B102" i="2"/>
  <c r="C102" i="2"/>
  <c r="D102" i="2"/>
  <c r="E102" i="2"/>
  <c r="F102" i="2"/>
  <c r="G102" i="2"/>
  <c r="I102" i="2"/>
  <c r="J102" i="2"/>
  <c r="B103" i="2"/>
  <c r="C103" i="2"/>
  <c r="D103" i="2"/>
  <c r="E103" i="2"/>
  <c r="F103" i="2"/>
  <c r="G103" i="2"/>
  <c r="I103" i="2"/>
  <c r="J103" i="2"/>
  <c r="B104" i="2"/>
  <c r="C104" i="2"/>
  <c r="D104" i="2"/>
  <c r="E104" i="2"/>
  <c r="F104" i="2"/>
  <c r="G104" i="2"/>
  <c r="I104" i="2"/>
  <c r="J104" i="2"/>
  <c r="B105" i="2"/>
  <c r="C105" i="2"/>
  <c r="D105" i="2"/>
  <c r="E105" i="2"/>
  <c r="F105" i="2"/>
  <c r="G105" i="2"/>
  <c r="I105" i="2"/>
  <c r="J105" i="2"/>
  <c r="B106" i="2"/>
  <c r="C106" i="2"/>
  <c r="D106" i="2"/>
  <c r="E106" i="2"/>
  <c r="F106" i="2"/>
  <c r="G106" i="2"/>
  <c r="I106" i="2"/>
  <c r="J106" i="2"/>
  <c r="B107" i="2"/>
  <c r="C107" i="2"/>
  <c r="D107" i="2"/>
  <c r="E107" i="2"/>
  <c r="F107" i="2"/>
  <c r="G107" i="2"/>
  <c r="I107" i="2"/>
  <c r="J107" i="2"/>
  <c r="B108" i="2"/>
  <c r="C108" i="2"/>
  <c r="D108" i="2"/>
  <c r="E108" i="2"/>
  <c r="F108" i="2"/>
  <c r="G108" i="2"/>
  <c r="I108" i="2"/>
  <c r="J108" i="2"/>
  <c r="B109" i="2"/>
  <c r="C109" i="2"/>
  <c r="D109" i="2"/>
  <c r="E109" i="2"/>
  <c r="F109" i="2"/>
  <c r="G109" i="2"/>
  <c r="I109" i="2"/>
  <c r="J109" i="2"/>
  <c r="B110" i="2"/>
  <c r="C110" i="2"/>
  <c r="D110" i="2"/>
  <c r="E110" i="2"/>
  <c r="F110" i="2"/>
  <c r="G110" i="2"/>
  <c r="I110" i="2"/>
  <c r="J110" i="2"/>
  <c r="B111" i="2"/>
  <c r="C111" i="2"/>
  <c r="D111" i="2"/>
  <c r="E111" i="2"/>
  <c r="F111" i="2"/>
  <c r="G111" i="2"/>
  <c r="I111" i="2"/>
  <c r="J111" i="2"/>
  <c r="B112" i="2"/>
  <c r="C112" i="2"/>
  <c r="D112" i="2"/>
  <c r="E112" i="2"/>
  <c r="F112" i="2"/>
  <c r="G112" i="2"/>
  <c r="I112" i="2"/>
  <c r="J112" i="2"/>
  <c r="B113" i="2"/>
  <c r="C113" i="2"/>
  <c r="D113" i="2"/>
  <c r="E113" i="2"/>
  <c r="F113" i="2"/>
  <c r="G113" i="2"/>
  <c r="I113" i="2"/>
  <c r="J113" i="2"/>
  <c r="B114" i="2"/>
  <c r="C114" i="2"/>
  <c r="D114" i="2"/>
  <c r="E114" i="2"/>
  <c r="F114" i="2"/>
  <c r="G114" i="2"/>
  <c r="I114" i="2"/>
  <c r="J114" i="2"/>
  <c r="B115" i="2"/>
  <c r="C115" i="2"/>
  <c r="D115" i="2"/>
  <c r="E115" i="2"/>
  <c r="F115" i="2"/>
  <c r="G115" i="2"/>
  <c r="I115" i="2"/>
  <c r="J115" i="2"/>
  <c r="B116" i="2"/>
  <c r="C116" i="2"/>
  <c r="D116" i="2"/>
  <c r="E116" i="2"/>
  <c r="F116" i="2"/>
  <c r="G116" i="2"/>
  <c r="I116" i="2"/>
  <c r="J116" i="2"/>
  <c r="B117" i="2"/>
  <c r="C117" i="2"/>
  <c r="D117" i="2"/>
  <c r="E117" i="2"/>
  <c r="F117" i="2"/>
  <c r="G117" i="2"/>
  <c r="I117" i="2"/>
  <c r="J117" i="2"/>
  <c r="B118" i="2"/>
  <c r="C118" i="2"/>
  <c r="D118" i="2"/>
  <c r="E118" i="2"/>
  <c r="F118" i="2"/>
  <c r="G118" i="2"/>
  <c r="I118" i="2"/>
  <c r="J118" i="2"/>
  <c r="B119" i="2"/>
  <c r="C119" i="2"/>
  <c r="D119" i="2"/>
  <c r="E119" i="2"/>
  <c r="F119" i="2"/>
  <c r="G119" i="2"/>
  <c r="I119" i="2"/>
  <c r="J119" i="2"/>
  <c r="B120" i="2"/>
  <c r="C120" i="2"/>
  <c r="D120" i="2"/>
  <c r="E120" i="2"/>
  <c r="F120" i="2"/>
  <c r="G120" i="2"/>
  <c r="I120" i="2"/>
  <c r="J120" i="2"/>
  <c r="B121" i="2"/>
  <c r="C121" i="2"/>
  <c r="D121" i="2"/>
  <c r="E121" i="2"/>
  <c r="F121" i="2"/>
  <c r="G121" i="2"/>
  <c r="I121" i="2"/>
  <c r="J121" i="2"/>
  <c r="B122" i="2"/>
  <c r="C122" i="2"/>
  <c r="D122" i="2"/>
  <c r="E122" i="2"/>
  <c r="F122" i="2"/>
  <c r="G122" i="2"/>
  <c r="I122" i="2"/>
  <c r="J122" i="2"/>
  <c r="B123" i="2"/>
  <c r="C123" i="2"/>
  <c r="D123" i="2"/>
  <c r="E123" i="2"/>
  <c r="F123" i="2"/>
  <c r="G123" i="2"/>
  <c r="I123" i="2"/>
  <c r="J123" i="2"/>
  <c r="B124" i="2"/>
  <c r="C124" i="2"/>
  <c r="D124" i="2"/>
  <c r="E124" i="2"/>
  <c r="F124" i="2"/>
  <c r="G124" i="2"/>
  <c r="I124" i="2"/>
  <c r="J124" i="2"/>
  <c r="B125" i="2"/>
  <c r="C125" i="2"/>
  <c r="D125" i="2"/>
  <c r="E125" i="2"/>
  <c r="F125" i="2"/>
  <c r="G125" i="2"/>
  <c r="I125" i="2"/>
  <c r="J125" i="2"/>
  <c r="B126" i="2"/>
  <c r="C126" i="2"/>
  <c r="D126" i="2"/>
  <c r="E126" i="2"/>
  <c r="F126" i="2"/>
  <c r="G126" i="2"/>
  <c r="I126" i="2"/>
  <c r="J126" i="2"/>
  <c r="B127" i="2"/>
  <c r="C127" i="2"/>
  <c r="D127" i="2"/>
  <c r="E127" i="2"/>
  <c r="F127" i="2"/>
  <c r="G127" i="2"/>
  <c r="I127" i="2"/>
  <c r="J127" i="2"/>
  <c r="B128" i="2"/>
  <c r="C128" i="2"/>
  <c r="D128" i="2"/>
  <c r="E128" i="2"/>
  <c r="F128" i="2"/>
  <c r="G128" i="2"/>
  <c r="I128" i="2"/>
  <c r="J128" i="2"/>
  <c r="B129" i="2"/>
  <c r="C129" i="2"/>
  <c r="D129" i="2"/>
  <c r="E129" i="2"/>
  <c r="F129" i="2"/>
  <c r="G129" i="2"/>
  <c r="I129" i="2"/>
  <c r="J129" i="2"/>
  <c r="B130" i="2"/>
  <c r="C130" i="2"/>
  <c r="D130" i="2"/>
  <c r="E130" i="2"/>
  <c r="F130" i="2"/>
  <c r="G130" i="2"/>
  <c r="I130" i="2"/>
  <c r="J130" i="2"/>
  <c r="B131" i="2"/>
  <c r="C131" i="2"/>
  <c r="D131" i="2"/>
  <c r="E131" i="2"/>
  <c r="F131" i="2"/>
  <c r="G131" i="2"/>
  <c r="I131" i="2"/>
  <c r="J131" i="2"/>
  <c r="B132" i="2"/>
  <c r="C132" i="2"/>
  <c r="D132" i="2"/>
  <c r="E132" i="2"/>
  <c r="F132" i="2"/>
  <c r="G132" i="2"/>
  <c r="I132" i="2"/>
  <c r="J132" i="2"/>
  <c r="C133" i="2"/>
  <c r="D133" i="2"/>
  <c r="E133" i="2"/>
  <c r="F133" i="2"/>
  <c r="G133" i="2"/>
  <c r="I133" i="2"/>
  <c r="J133" i="2"/>
  <c r="B134" i="2"/>
  <c r="C134" i="2"/>
  <c r="D134" i="2"/>
  <c r="E134" i="2"/>
  <c r="F134" i="2"/>
  <c r="G134" i="2"/>
  <c r="I134" i="2"/>
  <c r="J134" i="2"/>
  <c r="B135" i="2"/>
  <c r="C135" i="2"/>
  <c r="D135" i="2"/>
  <c r="E135" i="2"/>
  <c r="F135" i="2"/>
  <c r="G135" i="2"/>
  <c r="I135" i="2"/>
  <c r="J135" i="2"/>
  <c r="B136" i="2"/>
  <c r="C136" i="2"/>
  <c r="D136" i="2"/>
  <c r="E136" i="2"/>
  <c r="F136" i="2"/>
  <c r="G136" i="2"/>
  <c r="I136" i="2"/>
  <c r="J136" i="2"/>
  <c r="B137" i="2"/>
  <c r="C137" i="2"/>
  <c r="D137" i="2"/>
  <c r="E137" i="2"/>
  <c r="F137" i="2"/>
  <c r="G137" i="2"/>
  <c r="I137" i="2"/>
  <c r="J137" i="2"/>
  <c r="B138" i="2"/>
  <c r="C138" i="2"/>
  <c r="D138" i="2"/>
  <c r="E138" i="2"/>
  <c r="F138" i="2"/>
  <c r="G138" i="2"/>
  <c r="I138" i="2"/>
  <c r="J138" i="2"/>
  <c r="B139" i="2"/>
  <c r="C139" i="2"/>
  <c r="D139" i="2"/>
  <c r="E139" i="2"/>
  <c r="F139" i="2"/>
  <c r="G139" i="2"/>
  <c r="I139" i="2"/>
  <c r="J139" i="2"/>
  <c r="B140" i="2"/>
  <c r="C140" i="2"/>
  <c r="D140" i="2"/>
  <c r="E140" i="2"/>
  <c r="F140" i="2"/>
  <c r="G140" i="2"/>
  <c r="I140" i="2"/>
  <c r="J140" i="2"/>
  <c r="B141" i="2"/>
  <c r="C141" i="2"/>
  <c r="D141" i="2"/>
  <c r="E141" i="2"/>
  <c r="F141" i="2"/>
  <c r="G141" i="2"/>
  <c r="I141" i="2"/>
  <c r="J141" i="2"/>
  <c r="B142" i="2"/>
  <c r="C142" i="2"/>
  <c r="D142" i="2"/>
  <c r="E142" i="2"/>
  <c r="F142" i="2"/>
  <c r="G142" i="2"/>
  <c r="I142" i="2"/>
  <c r="J142" i="2"/>
  <c r="B143" i="2"/>
  <c r="C143" i="2"/>
  <c r="D143" i="2"/>
  <c r="E143" i="2"/>
  <c r="F143" i="2"/>
  <c r="G143" i="2"/>
  <c r="I143" i="2"/>
  <c r="J143" i="2"/>
  <c r="B144" i="2"/>
  <c r="C144" i="2"/>
  <c r="D144" i="2"/>
  <c r="E144" i="2"/>
  <c r="F144" i="2"/>
  <c r="G144" i="2"/>
  <c r="I144" i="2"/>
  <c r="J144" i="2"/>
  <c r="B145" i="2"/>
  <c r="C145" i="2"/>
  <c r="D145" i="2"/>
  <c r="E145" i="2"/>
  <c r="F145" i="2"/>
  <c r="G145" i="2"/>
  <c r="I145" i="2"/>
  <c r="J145" i="2"/>
  <c r="B146" i="2"/>
  <c r="C146" i="2"/>
  <c r="D146" i="2"/>
  <c r="E146" i="2"/>
  <c r="F146" i="2"/>
  <c r="G146" i="2"/>
  <c r="I146" i="2"/>
  <c r="J146" i="2"/>
  <c r="B147" i="2"/>
  <c r="C147" i="2"/>
  <c r="D147" i="2"/>
  <c r="E147" i="2"/>
  <c r="F147" i="2"/>
  <c r="G147" i="2"/>
  <c r="I147" i="2"/>
  <c r="J147" i="2"/>
  <c r="B148" i="2"/>
  <c r="C148" i="2"/>
  <c r="C67" i="8" s="1"/>
  <c r="D148" i="2"/>
  <c r="E148" i="2"/>
  <c r="F148" i="2"/>
  <c r="G148" i="2"/>
  <c r="G67" i="8" s="1"/>
  <c r="I148" i="2"/>
  <c r="J148" i="2"/>
  <c r="B149" i="2"/>
  <c r="C149" i="2"/>
  <c r="Z10" i="3" s="1"/>
  <c r="D149" i="2"/>
  <c r="E149" i="2"/>
  <c r="F149" i="2"/>
  <c r="G149" i="2"/>
  <c r="I149" i="2"/>
  <c r="J149" i="2"/>
  <c r="B150" i="2"/>
  <c r="C150" i="2"/>
  <c r="D150" i="2"/>
  <c r="E150" i="2"/>
  <c r="F150" i="2"/>
  <c r="G150" i="2"/>
  <c r="I150" i="2"/>
  <c r="J150" i="2"/>
  <c r="B151" i="2"/>
  <c r="C151" i="2"/>
  <c r="D151" i="2"/>
  <c r="E151" i="2"/>
  <c r="F151" i="2"/>
  <c r="G151" i="2"/>
  <c r="I151" i="2"/>
  <c r="J151" i="2"/>
  <c r="B152" i="2"/>
  <c r="C152" i="2"/>
  <c r="D152" i="2"/>
  <c r="E152" i="2"/>
  <c r="F152" i="2"/>
  <c r="G152" i="2"/>
  <c r="I152" i="2"/>
  <c r="J152" i="2"/>
  <c r="B153" i="2"/>
  <c r="C153" i="2"/>
  <c r="D153" i="2"/>
  <c r="E153" i="2"/>
  <c r="F153" i="2"/>
  <c r="G153" i="2"/>
  <c r="I153" i="2"/>
  <c r="J153" i="2"/>
  <c r="B154" i="2"/>
  <c r="C154" i="2"/>
  <c r="D154" i="2"/>
  <c r="E154" i="2"/>
  <c r="F154" i="2"/>
  <c r="G154" i="2"/>
  <c r="I154" i="2"/>
  <c r="J154" i="2"/>
  <c r="B155" i="2"/>
  <c r="C155" i="2"/>
  <c r="D155" i="2"/>
  <c r="E155" i="2"/>
  <c r="F155" i="2"/>
  <c r="G155" i="2"/>
  <c r="I155" i="2"/>
  <c r="J155" i="2"/>
  <c r="C156" i="2"/>
  <c r="D156" i="2"/>
  <c r="E156" i="2"/>
  <c r="F156" i="2"/>
  <c r="G156" i="2"/>
  <c r="I156" i="2"/>
  <c r="J156" i="2"/>
  <c r="B157" i="2"/>
  <c r="C157" i="2"/>
  <c r="D157" i="2"/>
  <c r="E157" i="2"/>
  <c r="F157" i="2"/>
  <c r="G157" i="2"/>
  <c r="I157" i="2"/>
  <c r="J157" i="2"/>
  <c r="B158" i="2"/>
  <c r="C158" i="2"/>
  <c r="D158" i="2"/>
  <c r="E158" i="2"/>
  <c r="F158" i="2"/>
  <c r="G158" i="2"/>
  <c r="I158" i="2"/>
  <c r="J158" i="2"/>
  <c r="B159" i="2"/>
  <c r="C159" i="2"/>
  <c r="D159" i="2"/>
  <c r="E159" i="2"/>
  <c r="F159" i="2"/>
  <c r="G159" i="2"/>
  <c r="I159" i="2"/>
  <c r="J159" i="2"/>
  <c r="C160" i="2"/>
  <c r="D160" i="2"/>
  <c r="E160" i="2"/>
  <c r="F160" i="2"/>
  <c r="G160" i="2"/>
  <c r="I160" i="2"/>
  <c r="J160" i="2"/>
  <c r="B161" i="2"/>
  <c r="C161" i="2"/>
  <c r="D161" i="2"/>
  <c r="E161" i="2"/>
  <c r="F161" i="2"/>
  <c r="G161" i="2"/>
  <c r="I161" i="2"/>
  <c r="J161" i="2"/>
  <c r="B162" i="2"/>
  <c r="C162" i="2"/>
  <c r="D162" i="2"/>
  <c r="E162" i="2"/>
  <c r="F162" i="2"/>
  <c r="G162" i="2"/>
  <c r="I162" i="2"/>
  <c r="J162" i="2"/>
  <c r="B163" i="2"/>
  <c r="C163" i="2"/>
  <c r="D163" i="2"/>
  <c r="E163" i="2"/>
  <c r="F163" i="2"/>
  <c r="G163" i="2"/>
  <c r="I163" i="2"/>
  <c r="J163" i="2"/>
  <c r="B164" i="2"/>
  <c r="C164" i="2"/>
  <c r="D164" i="2"/>
  <c r="E164" i="2"/>
  <c r="F164" i="2"/>
  <c r="G164" i="2"/>
  <c r="I164" i="2"/>
  <c r="J164" i="2"/>
  <c r="B165" i="2"/>
  <c r="C165" i="2"/>
  <c r="D165" i="2"/>
  <c r="E165" i="2"/>
  <c r="F165" i="2"/>
  <c r="G165" i="2"/>
  <c r="I165" i="2"/>
  <c r="J165" i="2"/>
  <c r="B166" i="2"/>
  <c r="C166" i="2"/>
  <c r="D166" i="2"/>
  <c r="E166" i="2"/>
  <c r="F166" i="2"/>
  <c r="G166" i="2"/>
  <c r="I166" i="2"/>
  <c r="J166" i="2"/>
  <c r="B167" i="2"/>
  <c r="C167" i="2"/>
  <c r="D167" i="2"/>
  <c r="E167" i="2"/>
  <c r="F167" i="2"/>
  <c r="G167" i="2"/>
  <c r="I167" i="2"/>
  <c r="J167" i="2"/>
  <c r="B168" i="2"/>
  <c r="C168" i="2"/>
  <c r="D168" i="2"/>
  <c r="E168" i="2"/>
  <c r="F168" i="2"/>
  <c r="G168" i="2"/>
  <c r="I168" i="2"/>
  <c r="J168" i="2"/>
  <c r="B169" i="2"/>
  <c r="C169" i="2"/>
  <c r="D169" i="2"/>
  <c r="E169" i="2"/>
  <c r="F169" i="2"/>
  <c r="G169" i="2"/>
  <c r="I169" i="2"/>
  <c r="J169" i="2"/>
  <c r="B170" i="2"/>
  <c r="C170" i="2"/>
  <c r="D170" i="2"/>
  <c r="E170" i="2"/>
  <c r="F170" i="2"/>
  <c r="G170" i="2"/>
  <c r="I170" i="2"/>
  <c r="J170" i="2"/>
  <c r="B171" i="2"/>
  <c r="C171" i="2"/>
  <c r="D171" i="2"/>
  <c r="E171" i="2"/>
  <c r="F171" i="2"/>
  <c r="G171" i="2"/>
  <c r="I171" i="2"/>
  <c r="J171" i="2"/>
  <c r="B172" i="2"/>
  <c r="C172" i="2"/>
  <c r="D172" i="2"/>
  <c r="E172" i="2"/>
  <c r="F172" i="2"/>
  <c r="G172" i="2"/>
  <c r="I172" i="2"/>
  <c r="J172" i="2"/>
  <c r="B173" i="2"/>
  <c r="C173" i="2"/>
  <c r="D173" i="2"/>
  <c r="E173" i="2"/>
  <c r="F173" i="2"/>
  <c r="G173" i="2"/>
  <c r="I173" i="2"/>
  <c r="J173" i="2"/>
  <c r="B174" i="2"/>
  <c r="C174" i="2"/>
  <c r="D174" i="2"/>
  <c r="E174" i="2"/>
  <c r="F174" i="2"/>
  <c r="G174" i="2"/>
  <c r="I174" i="2"/>
  <c r="J174" i="2"/>
  <c r="B175" i="2"/>
  <c r="C175" i="2"/>
  <c r="D175" i="2"/>
  <c r="E175" i="2"/>
  <c r="F175" i="2"/>
  <c r="G175" i="2"/>
  <c r="I175" i="2"/>
  <c r="J175" i="2"/>
  <c r="B176" i="2"/>
  <c r="C176" i="2"/>
  <c r="D176" i="2"/>
  <c r="E176" i="2"/>
  <c r="F176" i="2"/>
  <c r="G176" i="2"/>
  <c r="I176" i="2"/>
  <c r="J176" i="2"/>
  <c r="B177" i="2"/>
  <c r="C177" i="2"/>
  <c r="D177" i="2"/>
  <c r="E177" i="2"/>
  <c r="F177" i="2"/>
  <c r="G177" i="2"/>
  <c r="I177" i="2"/>
  <c r="J177" i="2"/>
  <c r="B178" i="2"/>
  <c r="C178" i="2"/>
  <c r="D178" i="2"/>
  <c r="E178" i="2"/>
  <c r="F178" i="2"/>
  <c r="G178" i="2"/>
  <c r="I178" i="2"/>
  <c r="J178" i="2"/>
  <c r="B179" i="2"/>
  <c r="C179" i="2"/>
  <c r="D179" i="2"/>
  <c r="E179" i="2"/>
  <c r="F179" i="2"/>
  <c r="G179" i="2"/>
  <c r="I179" i="2"/>
  <c r="J179" i="2"/>
  <c r="J180" i="2"/>
  <c r="I180" i="2"/>
  <c r="G180" i="2"/>
  <c r="F180" i="2"/>
  <c r="E180" i="2"/>
  <c r="D180" i="2"/>
  <c r="C180" i="2"/>
  <c r="B180" i="2"/>
  <c r="B223" i="29"/>
  <c r="B222" i="29"/>
  <c r="B221" i="29"/>
  <c r="B221" i="31" s="1"/>
  <c r="B220" i="29"/>
  <c r="B219" i="29"/>
  <c r="B218" i="29"/>
  <c r="B217" i="29"/>
  <c r="B216" i="29"/>
  <c r="B215" i="29"/>
  <c r="B214" i="29"/>
  <c r="B214" i="31" s="1"/>
  <c r="B213" i="29"/>
  <c r="B212" i="29"/>
  <c r="B211" i="29"/>
  <c r="B211" i="31" s="1"/>
  <c r="B210" i="29"/>
  <c r="B210" i="31" s="1"/>
  <c r="B209" i="29"/>
  <c r="B208" i="29"/>
  <c r="B208" i="31" s="1"/>
  <c r="B207" i="29"/>
  <c r="A183" i="41" s="1"/>
  <c r="B206" i="29"/>
  <c r="A152" i="41" s="1"/>
  <c r="B205" i="29"/>
  <c r="A170" i="41" s="1"/>
  <c r="B204" i="29"/>
  <c r="A186" i="41" s="1"/>
  <c r="B203" i="29"/>
  <c r="A49" i="41" s="1"/>
  <c r="B202" i="29"/>
  <c r="A123" i="41" s="1"/>
  <c r="B201" i="29"/>
  <c r="A97" i="41" s="1"/>
  <c r="B200" i="29"/>
  <c r="A163" i="41" s="1"/>
  <c r="B199" i="29"/>
  <c r="A188" i="41" s="1"/>
  <c r="B198" i="29"/>
  <c r="A168" i="41" s="1"/>
  <c r="B197" i="29"/>
  <c r="A124" i="41" s="1"/>
  <c r="B196" i="29"/>
  <c r="A63" i="41" s="1"/>
  <c r="B195" i="29"/>
  <c r="A175" i="41" s="1"/>
  <c r="B194" i="29"/>
  <c r="A143" i="41" s="1"/>
  <c r="B193" i="29"/>
  <c r="A159" i="41" s="1"/>
  <c r="B192" i="29"/>
  <c r="A178" i="41" s="1"/>
  <c r="B191" i="29"/>
  <c r="B190" i="29"/>
  <c r="A173" i="41" s="1"/>
  <c r="B189" i="29"/>
  <c r="A181" i="41" s="1"/>
  <c r="B188" i="29"/>
  <c r="A160" i="41" s="1"/>
  <c r="B187" i="29"/>
  <c r="A113" i="41" s="1"/>
  <c r="B186" i="29"/>
  <c r="A110" i="41" s="1"/>
  <c r="B185" i="29"/>
  <c r="A164" i="41" s="1"/>
  <c r="B180" i="29"/>
  <c r="A137" i="41" s="1"/>
  <c r="B179" i="29"/>
  <c r="A146" i="41" s="1"/>
  <c r="B178" i="29"/>
  <c r="A202" i="41" s="1"/>
  <c r="B177" i="29"/>
  <c r="A162" i="41" s="1"/>
  <c r="B176" i="29"/>
  <c r="A190" i="41" s="1"/>
  <c r="B175" i="29"/>
  <c r="A98" i="41" s="1"/>
  <c r="B174" i="29"/>
  <c r="A156" i="41" s="1"/>
  <c r="B173" i="29"/>
  <c r="A140" i="41" s="1"/>
  <c r="B172" i="29"/>
  <c r="A182" i="41" s="1"/>
  <c r="B171" i="29"/>
  <c r="A109" i="41" s="1"/>
  <c r="B170" i="29"/>
  <c r="A104" i="41" s="1"/>
  <c r="B169" i="29"/>
  <c r="A139" i="41" s="1"/>
  <c r="B168" i="29"/>
  <c r="A194" i="41" s="1"/>
  <c r="B167" i="29"/>
  <c r="A199" i="41" s="1"/>
  <c r="B166" i="29"/>
  <c r="A77" i="41" s="1"/>
  <c r="B165" i="29"/>
  <c r="A78" i="41" s="1"/>
  <c r="B164" i="29"/>
  <c r="A86" i="41" s="1"/>
  <c r="B163" i="29"/>
  <c r="A141" i="41" s="1"/>
  <c r="B162" i="29"/>
  <c r="A158" i="41" s="1"/>
  <c r="B161" i="29"/>
  <c r="A145" i="41" s="1"/>
  <c r="B160" i="29"/>
  <c r="A2" i="41" s="1"/>
  <c r="B159" i="29"/>
  <c r="A180" i="41" s="1"/>
  <c r="B158" i="29"/>
  <c r="A148" i="41" s="1"/>
  <c r="B157" i="29"/>
  <c r="A46" i="41" s="1"/>
  <c r="B156" i="29"/>
  <c r="A191" i="41" s="1"/>
  <c r="B155" i="29"/>
  <c r="A166" i="41" s="1"/>
  <c r="B154" i="29"/>
  <c r="A45" i="41" s="1"/>
  <c r="B153" i="29"/>
  <c r="A153" i="41" s="1"/>
  <c r="B152" i="29"/>
  <c r="A114" i="41" s="1"/>
  <c r="B151" i="29"/>
  <c r="A154" i="41" s="1"/>
  <c r="B150" i="29"/>
  <c r="A82" i="41" s="1"/>
  <c r="B149" i="29"/>
  <c r="A85" i="41" s="1"/>
  <c r="B148" i="29"/>
  <c r="A195" i="41" s="1"/>
  <c r="B147" i="29"/>
  <c r="A192" i="41" s="1"/>
  <c r="B146" i="29"/>
  <c r="A129" i="41" s="1"/>
  <c r="B145" i="29"/>
  <c r="A136" i="41" s="1"/>
  <c r="B144" i="29"/>
  <c r="A200" i="41" s="1"/>
  <c r="B143" i="29"/>
  <c r="A121" i="41" s="1"/>
  <c r="B142" i="29"/>
  <c r="A132" i="41" s="1"/>
  <c r="B141" i="29"/>
  <c r="A174" i="41" s="1"/>
  <c r="B140" i="29"/>
  <c r="A94" i="41" s="1"/>
  <c r="B139" i="29"/>
  <c r="A76" i="41" s="1"/>
  <c r="B138" i="29"/>
  <c r="A72" i="41" s="1"/>
  <c r="B137" i="29"/>
  <c r="A169" i="41" s="1"/>
  <c r="B136" i="29"/>
  <c r="A80" i="41" s="1"/>
  <c r="B135" i="29"/>
  <c r="A83" i="41" s="1"/>
  <c r="B134" i="29"/>
  <c r="A71" i="41" s="1"/>
  <c r="B133" i="29"/>
  <c r="A207" i="41" s="1"/>
  <c r="B132" i="29"/>
  <c r="A142" i="41" s="1"/>
  <c r="B131" i="29"/>
  <c r="A48" i="41" s="1"/>
  <c r="B130" i="29"/>
  <c r="A30" i="41" s="1"/>
  <c r="B129" i="29"/>
  <c r="A196" i="41" s="1"/>
  <c r="B128" i="29"/>
  <c r="A149" i="41" s="1"/>
  <c r="B127" i="29"/>
  <c r="A84" i="41" s="1"/>
  <c r="B126" i="29"/>
  <c r="A122" i="41" s="1"/>
  <c r="B125" i="29"/>
  <c r="A99" i="41" s="1"/>
  <c r="B124" i="29"/>
  <c r="A130" i="41" s="1"/>
  <c r="B123" i="29"/>
  <c r="A155" i="41" s="1"/>
  <c r="B122" i="29"/>
  <c r="A47" i="41" s="1"/>
  <c r="B121" i="29"/>
  <c r="A177" i="41" s="1"/>
  <c r="B120" i="29"/>
  <c r="A75" i="41" s="1"/>
  <c r="B119" i="29"/>
  <c r="A79" i="41" s="1"/>
  <c r="B118" i="29"/>
  <c r="A42" i="41" s="1"/>
  <c r="B117" i="29"/>
  <c r="A161" i="41" s="1"/>
  <c r="B116" i="29"/>
  <c r="A147" i="41" s="1"/>
  <c r="B115" i="29"/>
  <c r="A92" i="41" s="1"/>
  <c r="B114" i="29"/>
  <c r="A150" i="41" s="1"/>
  <c r="B113" i="29"/>
  <c r="A198" i="41" s="1"/>
  <c r="B112" i="29"/>
  <c r="A135" i="41" s="1"/>
  <c r="B111" i="29"/>
  <c r="A203" i="41" s="1"/>
  <c r="B110" i="29"/>
  <c r="A57" i="41" s="1"/>
  <c r="B109" i="29"/>
  <c r="A172" i="41" s="1"/>
  <c r="B108" i="29"/>
  <c r="A171" i="41" s="1"/>
  <c r="B107" i="29"/>
  <c r="A128" i="41" s="1"/>
  <c r="B106" i="29"/>
  <c r="A62" i="41" s="1"/>
  <c r="B105" i="29"/>
  <c r="A187" i="41" s="1"/>
  <c r="B104" i="29"/>
  <c r="A157" i="41" s="1"/>
  <c r="B103" i="29"/>
  <c r="A103" i="41" s="1"/>
  <c r="B102" i="29"/>
  <c r="A167" i="41" s="1"/>
  <c r="B101" i="29"/>
  <c r="A144" i="41" s="1"/>
  <c r="B100" i="29"/>
  <c r="A127" i="41" s="1"/>
  <c r="B99" i="29"/>
  <c r="A125" i="41" s="1"/>
  <c r="B98" i="29"/>
  <c r="A118" i="41" s="1"/>
  <c r="B97" i="29"/>
  <c r="A185" i="41" s="1"/>
  <c r="B96" i="29"/>
  <c r="A179" i="41" s="1"/>
  <c r="B95" i="29"/>
  <c r="A120" i="41" s="1"/>
  <c r="B94" i="29"/>
  <c r="A126" i="41" s="1"/>
  <c r="B93" i="29"/>
  <c r="A206" i="41" s="1"/>
  <c r="B92" i="29"/>
  <c r="A193" i="41" s="1"/>
  <c r="B91" i="29"/>
  <c r="A58" i="41" s="1"/>
  <c r="B90" i="29"/>
  <c r="A73" i="41" s="1"/>
  <c r="B89" i="29"/>
  <c r="A204" i="41" s="1"/>
  <c r="B88" i="29"/>
  <c r="A176" i="41" s="1"/>
  <c r="B87" i="29"/>
  <c r="A41" i="41" s="1"/>
  <c r="B86" i="29"/>
  <c r="A119" i="41" s="1"/>
  <c r="B85" i="29"/>
  <c r="A205" i="41" s="1"/>
  <c r="B84" i="29"/>
  <c r="A134" i="41" s="1"/>
  <c r="B83" i="29"/>
  <c r="A28" i="41" s="1"/>
  <c r="B82" i="29"/>
  <c r="A90" i="41" s="1"/>
  <c r="B81" i="29"/>
  <c r="A38" i="41" s="1"/>
  <c r="B80" i="29"/>
  <c r="A131" i="41" s="1"/>
  <c r="B79" i="29"/>
  <c r="A12" i="41" s="1"/>
  <c r="B78" i="29"/>
  <c r="A37" i="41" s="1"/>
  <c r="B77" i="29"/>
  <c r="A40" i="41" s="1"/>
  <c r="B76" i="29"/>
  <c r="A68" i="41" s="1"/>
  <c r="B75" i="29"/>
  <c r="A5" i="41" s="1"/>
  <c r="B74" i="29"/>
  <c r="A22" i="41" s="1"/>
  <c r="B73" i="29"/>
  <c r="A89" i="41" s="1"/>
  <c r="B72" i="29"/>
  <c r="A107" i="41" s="1"/>
  <c r="B71" i="29"/>
  <c r="A201" i="41" s="1"/>
  <c r="B70" i="29"/>
  <c r="A33" i="41" s="1"/>
  <c r="B69" i="29"/>
  <c r="A39" i="41" s="1"/>
  <c r="B68" i="29"/>
  <c r="A23" i="41" s="1"/>
  <c r="B67" i="29"/>
  <c r="A6" i="41" s="1"/>
  <c r="B66" i="29"/>
  <c r="A50" i="41" s="1"/>
  <c r="B65" i="29"/>
  <c r="A29" i="41" s="1"/>
  <c r="B64" i="29"/>
  <c r="A34" i="41" s="1"/>
  <c r="B63" i="29"/>
  <c r="A18" i="41" s="1"/>
  <c r="B62" i="29"/>
  <c r="A95" i="41" s="1"/>
  <c r="B61" i="29"/>
  <c r="A88" i="41" s="1"/>
  <c r="B60" i="29"/>
  <c r="A3" i="41" s="1"/>
  <c r="B59" i="29"/>
  <c r="A102" i="41" s="1"/>
  <c r="B58" i="29"/>
  <c r="A31" i="41" s="1"/>
  <c r="B57" i="29"/>
  <c r="A13" i="41" s="1"/>
  <c r="B56" i="29"/>
  <c r="A105" i="41" s="1"/>
  <c r="B55" i="29"/>
  <c r="A32" i="41" s="1"/>
  <c r="B54" i="29"/>
  <c r="A21" i="41" s="1"/>
  <c r="B53" i="29"/>
  <c r="A14" i="41" s="1"/>
  <c r="B52" i="29"/>
  <c r="A9" i="41" s="1"/>
  <c r="B51" i="29"/>
  <c r="A165" i="41" s="1"/>
  <c r="B50" i="29"/>
  <c r="A55" i="41" s="1"/>
  <c r="B49" i="29"/>
  <c r="A70" i="41" s="1"/>
  <c r="B48" i="29"/>
  <c r="A54" i="41" s="1"/>
  <c r="B47" i="29"/>
  <c r="A67" i="41" s="1"/>
  <c r="B46" i="29"/>
  <c r="A16" i="41" s="1"/>
  <c r="B45" i="29"/>
  <c r="A59" i="41" s="1"/>
  <c r="B44" i="29"/>
  <c r="A184" i="41" s="1"/>
  <c r="B43" i="29"/>
  <c r="A197" i="41" s="1"/>
  <c r="B42" i="29"/>
  <c r="A93" i="41" s="1"/>
  <c r="B41" i="29"/>
  <c r="A116" i="41" s="1"/>
  <c r="B40" i="29"/>
  <c r="A10" i="41" s="1"/>
  <c r="B39" i="29"/>
  <c r="A91" i="41" s="1"/>
  <c r="B38" i="29"/>
  <c r="A133" i="41" s="1"/>
  <c r="B37" i="29"/>
  <c r="A106" i="41" s="1"/>
  <c r="B36" i="29"/>
  <c r="A4" i="41" s="1"/>
  <c r="B35" i="29"/>
  <c r="A35" i="41" s="1"/>
  <c r="B34" i="29"/>
  <c r="A64" i="41" s="1"/>
  <c r="B33" i="29"/>
  <c r="A96" i="41" s="1"/>
  <c r="B32" i="29"/>
  <c r="A117" i="41" s="1"/>
  <c r="B31" i="29"/>
  <c r="A8" i="41" s="1"/>
  <c r="B30" i="29"/>
  <c r="A53" i="41" s="1"/>
  <c r="B29" i="29"/>
  <c r="A44" i="41" s="1"/>
  <c r="B28" i="29"/>
  <c r="A51" i="41" s="1"/>
  <c r="B27" i="29"/>
  <c r="A43" i="41" s="1"/>
  <c r="B26" i="29"/>
  <c r="A36" i="41" s="1"/>
  <c r="B25" i="29"/>
  <c r="A52" i="41" s="1"/>
  <c r="B24" i="29"/>
  <c r="A27" i="41" s="1"/>
  <c r="B23" i="29"/>
  <c r="A17" i="41" s="1"/>
  <c r="B22" i="29"/>
  <c r="A11" i="41" s="1"/>
  <c r="B21" i="29"/>
  <c r="A56" i="41" s="1"/>
  <c r="B20" i="29"/>
  <c r="A111" i="41" s="1"/>
  <c r="B19" i="29"/>
  <c r="A65" i="41" s="1"/>
  <c r="B18" i="29"/>
  <c r="A25" i="41" s="1"/>
  <c r="B17" i="29"/>
  <c r="A69" i="41" s="1"/>
  <c r="B16" i="29"/>
  <c r="A100" i="41" s="1"/>
  <c r="B15" i="29"/>
  <c r="A60" i="41" s="1"/>
  <c r="B14" i="29"/>
  <c r="A15" i="41" s="1"/>
  <c r="B13" i="29"/>
  <c r="A19" i="41" s="1"/>
  <c r="B12" i="29"/>
  <c r="A101" i="41" s="1"/>
  <c r="B11" i="29"/>
  <c r="A26" i="41" s="1"/>
  <c r="B10" i="29"/>
  <c r="A24" i="41" s="1"/>
  <c r="B9" i="29"/>
  <c r="A112" i="41" s="1"/>
  <c r="B8" i="29"/>
  <c r="A138" i="41" s="1"/>
  <c r="B7" i="29"/>
  <c r="A66" i="41" s="1"/>
  <c r="B6" i="29"/>
  <c r="A7" i="41" s="1"/>
  <c r="B5" i="29"/>
  <c r="A87" i="41" s="1"/>
  <c r="B4" i="29"/>
  <c r="A61" i="41" s="1"/>
  <c r="B3" i="29"/>
  <c r="A81" i="41" s="1"/>
  <c r="B2" i="29"/>
  <c r="A20" i="41" s="1"/>
  <c r="B58" i="39" l="1"/>
  <c r="A115" i="41"/>
  <c r="B137" i="39"/>
  <c r="B145" i="39"/>
  <c r="B136" i="39"/>
  <c r="B47" i="39"/>
  <c r="B2" i="31"/>
  <c r="K2" i="31" s="1"/>
  <c r="B98" i="39"/>
  <c r="B192" i="31"/>
  <c r="I192" i="31" s="1"/>
  <c r="B192" i="39"/>
  <c r="B43" i="39"/>
  <c r="B53" i="39"/>
  <c r="B15" i="39"/>
  <c r="B11" i="39"/>
  <c r="B18" i="39"/>
  <c r="B46" i="39"/>
  <c r="B106" i="39"/>
  <c r="B9" i="39"/>
  <c r="B51" i="39"/>
  <c r="B110" i="31"/>
  <c r="E110" i="31" s="1"/>
  <c r="B151" i="39"/>
  <c r="B81" i="39"/>
  <c r="B112" i="31"/>
  <c r="G112" i="31" s="1"/>
  <c r="B194" i="39"/>
  <c r="B122" i="39"/>
  <c r="B137" i="31"/>
  <c r="K137" i="31" s="1"/>
  <c r="B154" i="39"/>
  <c r="B140" i="31"/>
  <c r="E140" i="31" s="1"/>
  <c r="B202" i="39"/>
  <c r="B75" i="39"/>
  <c r="B145" i="31"/>
  <c r="K145" i="31" s="1"/>
  <c r="B172" i="39"/>
  <c r="B126" i="39"/>
  <c r="B94" i="31"/>
  <c r="G94" i="31" s="1"/>
  <c r="B171" i="39"/>
  <c r="B168" i="39"/>
  <c r="B130" i="39"/>
  <c r="B58" i="31"/>
  <c r="K58" i="31" s="1"/>
  <c r="B179" i="39"/>
  <c r="B131" i="39"/>
  <c r="B33" i="39"/>
  <c r="B190" i="31"/>
  <c r="E190" i="31" s="1"/>
  <c r="B164" i="39"/>
  <c r="B155" i="39"/>
  <c r="B4" i="31"/>
  <c r="J4" i="31" s="1"/>
  <c r="B182" i="39"/>
  <c r="B24" i="39"/>
  <c r="B205" i="39"/>
  <c r="B189" i="39"/>
  <c r="B193" i="31"/>
  <c r="K193" i="31" s="1"/>
  <c r="B78" i="39"/>
  <c r="B23" i="39"/>
  <c r="B89" i="39"/>
  <c r="B49" i="31"/>
  <c r="K49" i="31" s="1"/>
  <c r="B113" i="39"/>
  <c r="B201" i="31"/>
  <c r="D201" i="31" s="1"/>
  <c r="B117" i="39"/>
  <c r="B124" i="39"/>
  <c r="B30" i="39"/>
  <c r="B95" i="39"/>
  <c r="B207" i="39"/>
  <c r="B160" i="39"/>
  <c r="B163" i="39"/>
  <c r="B196" i="31"/>
  <c r="F196" i="31" s="1"/>
  <c r="B191" i="39"/>
  <c r="B147" i="39"/>
  <c r="B183" i="39"/>
  <c r="B82" i="31"/>
  <c r="C82" i="31" s="1"/>
  <c r="B48" i="39"/>
  <c r="B140" i="39"/>
  <c r="B193" i="39"/>
  <c r="B28" i="39"/>
  <c r="B92" i="39"/>
  <c r="B182" i="31"/>
  <c r="I182" i="31" s="1"/>
  <c r="B116" i="39"/>
  <c r="B150" i="31"/>
  <c r="F150" i="31" s="1"/>
  <c r="B67" i="39"/>
  <c r="B12" i="39"/>
  <c r="B94" i="39"/>
  <c r="B108" i="39"/>
  <c r="B123" i="39"/>
  <c r="B110" i="39"/>
  <c r="B109" i="31"/>
  <c r="J109" i="31" s="1"/>
  <c r="B10" i="39"/>
  <c r="B124" i="31"/>
  <c r="E124" i="31" s="1"/>
  <c r="B72" i="39"/>
  <c r="B132" i="31"/>
  <c r="D132" i="31" s="1"/>
  <c r="B138" i="39"/>
  <c r="B166" i="39"/>
  <c r="B3" i="31"/>
  <c r="G3" i="31" s="1"/>
  <c r="B101" i="39"/>
  <c r="B39" i="39"/>
  <c r="B100" i="39"/>
  <c r="B161" i="39"/>
  <c r="B24" i="31"/>
  <c r="C24" i="31" s="1"/>
  <c r="B56" i="39"/>
  <c r="B52" i="39"/>
  <c r="B97" i="31"/>
  <c r="F97" i="31" s="1"/>
  <c r="B17" i="39"/>
  <c r="B16" i="39"/>
  <c r="B184" i="31"/>
  <c r="H184" i="31" s="1"/>
  <c r="B165" i="39"/>
  <c r="B205" i="31"/>
  <c r="I205" i="31" s="1"/>
  <c r="B45" i="39"/>
  <c r="B158" i="39"/>
  <c r="B44" i="39"/>
  <c r="B80" i="39"/>
  <c r="B195" i="39"/>
  <c r="B152" i="39"/>
  <c r="B135" i="31"/>
  <c r="J135" i="31" s="1"/>
  <c r="B206" i="39"/>
  <c r="B103" i="39"/>
  <c r="B141" i="31"/>
  <c r="F141" i="31" s="1"/>
  <c r="B76" i="39"/>
  <c r="B180" i="31"/>
  <c r="J180" i="31" s="1"/>
  <c r="B177" i="39"/>
  <c r="B8" i="31"/>
  <c r="C8" i="31" s="1"/>
  <c r="B180" i="39"/>
  <c r="B69" i="39"/>
  <c r="B50" i="31"/>
  <c r="I50" i="31" s="1"/>
  <c r="B65" i="39"/>
  <c r="B120" i="39"/>
  <c r="B178" i="39"/>
  <c r="B127" i="39"/>
  <c r="B103" i="31"/>
  <c r="F103" i="31" s="1"/>
  <c r="B173" i="39"/>
  <c r="B20" i="39"/>
  <c r="B17" i="31"/>
  <c r="G17" i="31" s="1"/>
  <c r="B203" i="39"/>
  <c r="B128" i="31"/>
  <c r="F128" i="31" s="1"/>
  <c r="B197" i="39"/>
  <c r="B201" i="39"/>
  <c r="B73" i="39"/>
  <c r="B139" i="39"/>
  <c r="B119" i="31"/>
  <c r="I119" i="31" s="1"/>
  <c r="B188" i="39"/>
  <c r="B41" i="31"/>
  <c r="E41" i="31" s="1"/>
  <c r="B34" i="39"/>
  <c r="B135" i="39"/>
  <c r="B31" i="39"/>
  <c r="B35" i="39"/>
  <c r="B53" i="31"/>
  <c r="F53" i="31" s="1"/>
  <c r="B26" i="39"/>
  <c r="B28" i="31"/>
  <c r="F28" i="31" s="1"/>
  <c r="B36" i="39"/>
  <c r="B176" i="39"/>
  <c r="B133" i="39"/>
  <c r="B170" i="39"/>
  <c r="B37" i="39"/>
  <c r="B160" i="31"/>
  <c r="I160" i="31" s="1"/>
  <c r="B109" i="39"/>
  <c r="B204" i="39"/>
  <c r="B78" i="31"/>
  <c r="J78" i="31" s="1"/>
  <c r="B40" i="39"/>
  <c r="B181" i="39"/>
  <c r="B146" i="39"/>
  <c r="B40" i="31"/>
  <c r="H40" i="31" s="1"/>
  <c r="B102" i="39"/>
  <c r="B184" i="39"/>
  <c r="B32" i="39"/>
  <c r="B91" i="31"/>
  <c r="D91" i="31" s="1"/>
  <c r="B25" i="39"/>
  <c r="B91" i="39"/>
  <c r="B12" i="31"/>
  <c r="I12" i="31" s="1"/>
  <c r="B19" i="39"/>
  <c r="B203" i="31"/>
  <c r="F203" i="31" s="1"/>
  <c r="B8" i="39"/>
  <c r="B59" i="39"/>
  <c r="B85" i="39"/>
  <c r="B93" i="39"/>
  <c r="B3" i="39"/>
  <c r="B99" i="39"/>
  <c r="B129" i="31"/>
  <c r="I129" i="31" s="1"/>
  <c r="B38" i="39"/>
  <c r="B80" i="31"/>
  <c r="I80" i="31" s="1"/>
  <c r="B41" i="39"/>
  <c r="B42" i="39"/>
  <c r="B142" i="39"/>
  <c r="B86" i="31"/>
  <c r="J86" i="31" s="1"/>
  <c r="B74" i="39"/>
  <c r="B165" i="31"/>
  <c r="G165" i="31" s="1"/>
  <c r="B13" i="39"/>
  <c r="B146" i="31"/>
  <c r="J146" i="31" s="1"/>
  <c r="B21" i="39"/>
  <c r="B169" i="31"/>
  <c r="F169" i="31" s="1"/>
  <c r="B105" i="39"/>
  <c r="B98" i="31"/>
  <c r="G98" i="31" s="1"/>
  <c r="B57" i="39"/>
  <c r="B49" i="39"/>
  <c r="B62" i="31"/>
  <c r="J62" i="31" s="1"/>
  <c r="B50" i="39"/>
  <c r="B4" i="39"/>
  <c r="B5" i="39"/>
  <c r="B118" i="39"/>
  <c r="B156" i="39"/>
  <c r="B200" i="39"/>
  <c r="B196" i="39"/>
  <c r="B35" i="31"/>
  <c r="G35" i="31" s="1"/>
  <c r="B54" i="39"/>
  <c r="B39" i="31"/>
  <c r="F39" i="31" s="1"/>
  <c r="B149" i="39"/>
  <c r="B200" i="31"/>
  <c r="E200" i="31" s="1"/>
  <c r="B198" i="39"/>
  <c r="B143" i="31"/>
  <c r="D143" i="31" s="1"/>
  <c r="B77" i="39"/>
  <c r="B22" i="31"/>
  <c r="J22" i="31" s="1"/>
  <c r="B60" i="39"/>
  <c r="B181" i="31"/>
  <c r="H181" i="31" s="1"/>
  <c r="B22" i="39"/>
  <c r="B93" i="31"/>
  <c r="D93" i="31" s="1"/>
  <c r="B61" i="39"/>
  <c r="B51" i="31"/>
  <c r="H51" i="31" s="1"/>
  <c r="B175" i="39"/>
  <c r="B27" i="31"/>
  <c r="E27" i="31" s="1"/>
  <c r="B174" i="39"/>
  <c r="B62" i="39"/>
  <c r="B185" i="31"/>
  <c r="G185" i="31" s="1"/>
  <c r="B114" i="39"/>
  <c r="B169" i="39"/>
  <c r="B175" i="31"/>
  <c r="G175" i="31" s="1"/>
  <c r="B68" i="39"/>
  <c r="B6" i="39"/>
  <c r="B25" i="31"/>
  <c r="K25" i="31" s="1"/>
  <c r="B83" i="39"/>
  <c r="B174" i="31"/>
  <c r="E174" i="31" s="1"/>
  <c r="B132" i="39"/>
  <c r="B183" i="31"/>
  <c r="K183" i="31" s="1"/>
  <c r="B119" i="39"/>
  <c r="B55" i="39"/>
  <c r="B150" i="39"/>
  <c r="B79" i="39"/>
  <c r="B163" i="31"/>
  <c r="J163" i="31" s="1"/>
  <c r="B153" i="39"/>
  <c r="B125" i="39"/>
  <c r="B136" i="31"/>
  <c r="J136" i="31" s="1"/>
  <c r="B148" i="39"/>
  <c r="B199" i="39"/>
  <c r="B143" i="39"/>
  <c r="B42" i="31"/>
  <c r="E42" i="31" s="1"/>
  <c r="B88" i="39"/>
  <c r="B23" i="31"/>
  <c r="I23" i="31" s="1"/>
  <c r="B27" i="39"/>
  <c r="B48" i="31"/>
  <c r="F48" i="31" s="1"/>
  <c r="B115" i="39"/>
  <c r="B26" i="31"/>
  <c r="G26" i="31" s="1"/>
  <c r="B7" i="39"/>
  <c r="B54" i="31"/>
  <c r="J54" i="31" s="1"/>
  <c r="B86" i="39"/>
  <c r="B153" i="31"/>
  <c r="I153" i="31" s="1"/>
  <c r="B134" i="39"/>
  <c r="B66" i="39"/>
  <c r="B96" i="39"/>
  <c r="B159" i="31"/>
  <c r="E159" i="31" s="1"/>
  <c r="B64" i="39"/>
  <c r="B107" i="39"/>
  <c r="B166" i="31"/>
  <c r="K166" i="31" s="1"/>
  <c r="B14" i="39"/>
  <c r="B129" i="39"/>
  <c r="B71" i="39"/>
  <c r="B185" i="39"/>
  <c r="B141" i="39"/>
  <c r="B30" i="31"/>
  <c r="J30" i="31" s="1"/>
  <c r="B63" i="39"/>
  <c r="B2" i="39"/>
  <c r="B186" i="39"/>
  <c r="B104" i="39"/>
  <c r="B144" i="39"/>
  <c r="B162" i="39"/>
  <c r="B199" i="31"/>
  <c r="C199" i="31" s="1"/>
  <c r="B97" i="39"/>
  <c r="B190" i="39"/>
  <c r="B187" i="39"/>
  <c r="B29" i="39"/>
  <c r="B45" i="31"/>
  <c r="C45" i="31" s="1"/>
  <c r="B87" i="39"/>
  <c r="B121" i="39"/>
  <c r="B11" i="31"/>
  <c r="I11" i="31" s="1"/>
  <c r="B159" i="39"/>
  <c r="B157" i="39"/>
  <c r="B112" i="39"/>
  <c r="B70" i="39"/>
  <c r="B82" i="39"/>
  <c r="B167" i="39"/>
  <c r="B133" i="31"/>
  <c r="H208" i="31"/>
  <c r="G208" i="31"/>
  <c r="F208" i="31"/>
  <c r="E208" i="31"/>
  <c r="D208" i="31"/>
  <c r="J208" i="31"/>
  <c r="K208" i="31"/>
  <c r="C208" i="31"/>
  <c r="I208" i="31"/>
  <c r="B138" i="31"/>
  <c r="B92" i="31"/>
  <c r="B95" i="31"/>
  <c r="B194" i="31"/>
  <c r="B155" i="31"/>
  <c r="B207" i="31"/>
  <c r="B117" i="31"/>
  <c r="B209" i="31"/>
  <c r="K221" i="31"/>
  <c r="J221" i="31"/>
  <c r="I221" i="31"/>
  <c r="H221" i="31"/>
  <c r="G221" i="31"/>
  <c r="D221" i="31"/>
  <c r="F221" i="31"/>
  <c r="E221" i="31"/>
  <c r="C221" i="31"/>
  <c r="B75" i="31"/>
  <c r="B134" i="31"/>
  <c r="B19" i="31"/>
  <c r="B142" i="31"/>
  <c r="B89" i="31"/>
  <c r="B149" i="31"/>
  <c r="B56" i="31"/>
  <c r="B206" i="31"/>
  <c r="B122" i="31"/>
  <c r="B158" i="31"/>
  <c r="K210" i="31"/>
  <c r="J210" i="31"/>
  <c r="G210" i="31"/>
  <c r="C210" i="31"/>
  <c r="I210" i="31"/>
  <c r="H210" i="31"/>
  <c r="F210" i="31"/>
  <c r="E210" i="31"/>
  <c r="D210" i="31"/>
  <c r="B222" i="31"/>
  <c r="B125" i="31"/>
  <c r="B191" i="31"/>
  <c r="B83" i="31"/>
  <c r="B47" i="31"/>
  <c r="B70" i="31"/>
  <c r="B113" i="31"/>
  <c r="B44" i="31"/>
  <c r="B188" i="31"/>
  <c r="B32" i="31"/>
  <c r="B38" i="31"/>
  <c r="B179" i="31"/>
  <c r="B10" i="31"/>
  <c r="B59" i="31"/>
  <c r="B63" i="31"/>
  <c r="B67" i="31"/>
  <c r="B107" i="31"/>
  <c r="E211" i="31"/>
  <c r="D211" i="31"/>
  <c r="C211" i="31"/>
  <c r="J211" i="31"/>
  <c r="K211" i="31"/>
  <c r="I211" i="31"/>
  <c r="G211" i="31"/>
  <c r="H211" i="31"/>
  <c r="F211" i="31"/>
  <c r="B223" i="31"/>
  <c r="B152" i="31"/>
  <c r="B118" i="31"/>
  <c r="B31" i="31"/>
  <c r="B33" i="31"/>
  <c r="B177" i="31"/>
  <c r="C22" i="31"/>
  <c r="J181" i="31"/>
  <c r="B172" i="31"/>
  <c r="B14" i="31"/>
  <c r="H175" i="31"/>
  <c r="D175" i="31"/>
  <c r="J175" i="31"/>
  <c r="B108" i="31"/>
  <c r="B212" i="31"/>
  <c r="B173" i="31"/>
  <c r="B220" i="31"/>
  <c r="B123" i="31"/>
  <c r="B111" i="31"/>
  <c r="B178" i="31"/>
  <c r="B139" i="31"/>
  <c r="B21" i="31"/>
  <c r="B204" i="31"/>
  <c r="B187" i="31"/>
  <c r="B161" i="31"/>
  <c r="B213" i="31"/>
  <c r="B73" i="31"/>
  <c r="B76" i="31"/>
  <c r="B79" i="31"/>
  <c r="B84" i="31"/>
  <c r="B6" i="31"/>
  <c r="B170" i="31"/>
  <c r="D11" i="31"/>
  <c r="B202" i="31"/>
  <c r="B57" i="31"/>
  <c r="B102" i="31"/>
  <c r="B104" i="31"/>
  <c r="B68" i="31"/>
  <c r="B189" i="31"/>
  <c r="K214" i="31"/>
  <c r="J214" i="31"/>
  <c r="G214" i="31"/>
  <c r="I214" i="31"/>
  <c r="D214" i="31"/>
  <c r="H214" i="31"/>
  <c r="F214" i="31"/>
  <c r="E214" i="31"/>
  <c r="C214" i="31"/>
  <c r="B126" i="31"/>
  <c r="B130" i="31"/>
  <c r="B36" i="31"/>
  <c r="B87" i="31"/>
  <c r="B147" i="31"/>
  <c r="B96" i="31"/>
  <c r="B99" i="31"/>
  <c r="B101" i="31"/>
  <c r="B60" i="31"/>
  <c r="B64" i="31"/>
  <c r="B71" i="31"/>
  <c r="B215" i="31"/>
  <c r="B77" i="31"/>
  <c r="B37" i="31"/>
  <c r="C137" i="31"/>
  <c r="B88" i="31"/>
  <c r="B148" i="31"/>
  <c r="B52" i="31"/>
  <c r="B100" i="31"/>
  <c r="B154" i="31"/>
  <c r="B105" i="31"/>
  <c r="B106" i="31"/>
  <c r="B72" i="31"/>
  <c r="B216" i="31"/>
  <c r="B171" i="31"/>
  <c r="B90" i="31"/>
  <c r="B74" i="31"/>
  <c r="B197" i="31"/>
  <c r="B18" i="31"/>
  <c r="B114" i="31"/>
  <c r="B5" i="31"/>
  <c r="B43" i="31"/>
  <c r="B46" i="31"/>
  <c r="B55" i="31"/>
  <c r="B29" i="31"/>
  <c r="B186" i="31"/>
  <c r="B195" i="31"/>
  <c r="B116" i="31"/>
  <c r="B217" i="31"/>
  <c r="D135" i="31"/>
  <c r="B81" i="31"/>
  <c r="B16" i="31"/>
  <c r="B127" i="31"/>
  <c r="B131" i="31"/>
  <c r="B20" i="31"/>
  <c r="B164" i="31"/>
  <c r="B7" i="31"/>
  <c r="B167" i="31"/>
  <c r="B168" i="31"/>
  <c r="B13" i="31"/>
  <c r="B121" i="31"/>
  <c r="B61" i="31"/>
  <c r="B156" i="31"/>
  <c r="B69" i="31"/>
  <c r="B162" i="31"/>
  <c r="B218" i="31"/>
  <c r="J124" i="31"/>
  <c r="H124" i="31"/>
  <c r="B34" i="31"/>
  <c r="H132" i="31"/>
  <c r="B198" i="31"/>
  <c r="B85" i="31"/>
  <c r="B144" i="31"/>
  <c r="B120" i="31"/>
  <c r="B9" i="31"/>
  <c r="B151" i="31"/>
  <c r="K184" i="31"/>
  <c r="G184" i="31"/>
  <c r="D184" i="31"/>
  <c r="J184" i="31"/>
  <c r="C184" i="31"/>
  <c r="B65" i="31"/>
  <c r="B176" i="31"/>
  <c r="B219" i="31"/>
  <c r="Z35" i="3"/>
  <c r="AJ8" i="3"/>
  <c r="D96" i="8"/>
  <c r="D67" i="8"/>
  <c r="E192" i="8"/>
  <c r="F67" i="8"/>
  <c r="D192" i="8"/>
  <c r="E67" i="8"/>
  <c r="G96" i="8"/>
  <c r="C96" i="8"/>
  <c r="G192" i="8"/>
  <c r="C192" i="8"/>
  <c r="P8" i="3"/>
  <c r="F96" i="8"/>
  <c r="B96" i="8"/>
  <c r="B192" i="8"/>
  <c r="F192" i="8"/>
  <c r="B67" i="8"/>
  <c r="O50" i="3"/>
  <c r="I25" i="3"/>
  <c r="F25" i="3"/>
  <c r="Y31" i="3"/>
  <c r="AJ35" i="3"/>
  <c r="Y22" i="3"/>
  <c r="O46" i="3"/>
  <c r="AI35" i="3"/>
  <c r="P12" i="3"/>
  <c r="E24" i="3"/>
  <c r="Y1" i="3"/>
  <c r="AN19" i="3"/>
  <c r="N269" i="31"/>
  <c r="N289" i="31"/>
  <c r="N257" i="31"/>
  <c r="N262" i="31"/>
  <c r="N270" i="31"/>
  <c r="N280" i="31"/>
  <c r="N273" i="31"/>
  <c r="N282" i="31"/>
  <c r="N255" i="31"/>
  <c r="N266" i="31"/>
  <c r="N275" i="31"/>
  <c r="N285" i="31"/>
  <c r="N278" i="31"/>
  <c r="N259" i="31"/>
  <c r="N263" i="31"/>
  <c r="N267" i="31"/>
  <c r="N271" i="31"/>
  <c r="N276" i="31"/>
  <c r="N281" i="31"/>
  <c r="N287" i="31"/>
  <c r="N261" i="31"/>
  <c r="N279" i="31"/>
  <c r="N290" i="31"/>
  <c r="N274" i="31"/>
  <c r="N258" i="31"/>
  <c r="N256" i="31"/>
  <c r="N260" i="31"/>
  <c r="N264" i="31"/>
  <c r="N268" i="31"/>
  <c r="N272" i="31"/>
  <c r="N277" i="31"/>
  <c r="N283" i="31"/>
  <c r="N288" i="31"/>
  <c r="N286" i="31"/>
  <c r="N265" i="31"/>
  <c r="N284" i="31"/>
  <c r="W289" i="31"/>
  <c r="W282" i="31"/>
  <c r="W279" i="31"/>
  <c r="W276" i="31"/>
  <c r="W273" i="31"/>
  <c r="W269" i="31"/>
  <c r="W265" i="31"/>
  <c r="W261" i="31"/>
  <c r="W257" i="31"/>
  <c r="W255" i="31"/>
  <c r="W288" i="31"/>
  <c r="W285" i="31"/>
  <c r="W278" i="31"/>
  <c r="W275" i="31"/>
  <c r="W272" i="31"/>
  <c r="W268" i="31"/>
  <c r="W264" i="31"/>
  <c r="W260" i="31"/>
  <c r="W290" i="31"/>
  <c r="W287" i="31"/>
  <c r="W284" i="31"/>
  <c r="W281" i="31"/>
  <c r="W274" i="31"/>
  <c r="W271" i="31"/>
  <c r="W267" i="31"/>
  <c r="W263" i="31"/>
  <c r="W259" i="31"/>
  <c r="W258" i="31"/>
  <c r="W256" i="31"/>
  <c r="W286" i="31"/>
  <c r="W283" i="31"/>
  <c r="W280" i="31"/>
  <c r="W277" i="31"/>
  <c r="W270" i="31"/>
  <c r="W266" i="31"/>
  <c r="W262" i="31"/>
  <c r="B246" i="31"/>
  <c r="B250" i="31"/>
  <c r="B254" i="31"/>
  <c r="B258" i="31"/>
  <c r="B262" i="31"/>
  <c r="B266" i="31"/>
  <c r="B270" i="31"/>
  <c r="B274" i="31"/>
  <c r="B278" i="31"/>
  <c r="B282" i="31"/>
  <c r="B286" i="31"/>
  <c r="B290" i="31"/>
  <c r="B247" i="31"/>
  <c r="B251" i="31"/>
  <c r="B255" i="31"/>
  <c r="B259" i="31"/>
  <c r="B263" i="31"/>
  <c r="B267" i="31"/>
  <c r="B271" i="31"/>
  <c r="B275" i="31"/>
  <c r="B279" i="31"/>
  <c r="B283" i="31"/>
  <c r="B287" i="31"/>
  <c r="B248" i="31"/>
  <c r="B252" i="31"/>
  <c r="B256" i="31"/>
  <c r="B260" i="31"/>
  <c r="B264" i="31"/>
  <c r="B268" i="31"/>
  <c r="B272" i="31"/>
  <c r="B276" i="31"/>
  <c r="B280" i="31"/>
  <c r="B284" i="31"/>
  <c r="B288" i="31"/>
  <c r="B245" i="31"/>
  <c r="B249" i="31"/>
  <c r="B253" i="31"/>
  <c r="B257" i="31"/>
  <c r="B261" i="31"/>
  <c r="B265" i="31"/>
  <c r="B269" i="31"/>
  <c r="B273" i="31"/>
  <c r="B277" i="31"/>
  <c r="B281" i="31"/>
  <c r="B285" i="31"/>
  <c r="B289" i="31"/>
  <c r="N223" i="29"/>
  <c r="N222" i="29"/>
  <c r="N221" i="29"/>
  <c r="N220" i="29"/>
  <c r="N219" i="29"/>
  <c r="N218" i="29"/>
  <c r="N217" i="29"/>
  <c r="N216" i="29"/>
  <c r="N215" i="29"/>
  <c r="N214" i="29"/>
  <c r="N213" i="29"/>
  <c r="N212" i="29"/>
  <c r="N211" i="29"/>
  <c r="N210" i="29"/>
  <c r="N209" i="29"/>
  <c r="N208" i="29"/>
  <c r="N207" i="29"/>
  <c r="M183" i="41" s="1"/>
  <c r="N206" i="29"/>
  <c r="M152" i="41" s="1"/>
  <c r="N205" i="29"/>
  <c r="M170" i="41" s="1"/>
  <c r="N204" i="29"/>
  <c r="M186" i="41" s="1"/>
  <c r="N203" i="29"/>
  <c r="M49" i="41" s="1"/>
  <c r="N202" i="29"/>
  <c r="M123" i="41" s="1"/>
  <c r="N201" i="29"/>
  <c r="M97" i="41" s="1"/>
  <c r="N200" i="29"/>
  <c r="M163" i="41" s="1"/>
  <c r="N199" i="29"/>
  <c r="M188" i="41" s="1"/>
  <c r="N198" i="29"/>
  <c r="M168" i="41" s="1"/>
  <c r="N197" i="29"/>
  <c r="M124" i="41" s="1"/>
  <c r="N196" i="29"/>
  <c r="M63" i="41" s="1"/>
  <c r="N195" i="29"/>
  <c r="M175" i="41" s="1"/>
  <c r="N194" i="29"/>
  <c r="M143" i="41" s="1"/>
  <c r="N193" i="29"/>
  <c r="M159" i="41" s="1"/>
  <c r="N192" i="29"/>
  <c r="M178" i="41" s="1"/>
  <c r="N191" i="29"/>
  <c r="N190" i="29"/>
  <c r="M173" i="41" s="1"/>
  <c r="N189" i="29"/>
  <c r="M181" i="41" s="1"/>
  <c r="N188" i="29"/>
  <c r="M160" i="41" s="1"/>
  <c r="N187" i="29"/>
  <c r="M113" i="41" s="1"/>
  <c r="N186" i="29"/>
  <c r="M110" i="41" s="1"/>
  <c r="N185" i="29"/>
  <c r="M164" i="41" s="1"/>
  <c r="N180" i="29"/>
  <c r="M137" i="41" s="1"/>
  <c r="N179" i="29"/>
  <c r="M146" i="41" s="1"/>
  <c r="N178" i="29"/>
  <c r="M202" i="41" s="1"/>
  <c r="N177" i="29"/>
  <c r="M162" i="41" s="1"/>
  <c r="N176" i="29"/>
  <c r="M190" i="41" s="1"/>
  <c r="N175" i="29"/>
  <c r="M98" i="41" s="1"/>
  <c r="N174" i="29"/>
  <c r="M156" i="41" s="1"/>
  <c r="N173" i="29"/>
  <c r="M140" i="41" s="1"/>
  <c r="N172" i="29"/>
  <c r="M182" i="41" s="1"/>
  <c r="N171" i="29"/>
  <c r="M109" i="41" s="1"/>
  <c r="N170" i="29"/>
  <c r="M104" i="41" s="1"/>
  <c r="N169" i="29"/>
  <c r="M139" i="41" s="1"/>
  <c r="N168" i="29"/>
  <c r="M194" i="41" s="1"/>
  <c r="N167" i="29"/>
  <c r="M199" i="41" s="1"/>
  <c r="N166" i="29"/>
  <c r="M77" i="41" s="1"/>
  <c r="N165" i="29"/>
  <c r="M78" i="41" s="1"/>
  <c r="N164" i="29"/>
  <c r="M86" i="41" s="1"/>
  <c r="N163" i="29"/>
  <c r="M141" i="41" s="1"/>
  <c r="N162" i="29"/>
  <c r="M158" i="41" s="1"/>
  <c r="N161" i="29"/>
  <c r="M145" i="41" s="1"/>
  <c r="N160" i="29"/>
  <c r="M2" i="41" s="1"/>
  <c r="N159" i="29"/>
  <c r="M180" i="41" s="1"/>
  <c r="N158" i="29"/>
  <c r="M148" i="41" s="1"/>
  <c r="N157" i="29"/>
  <c r="M46" i="41" s="1"/>
  <c r="N156" i="29"/>
  <c r="M191" i="41" s="1"/>
  <c r="N155" i="29"/>
  <c r="M166" i="41" s="1"/>
  <c r="N154" i="29"/>
  <c r="M45" i="41" s="1"/>
  <c r="N153" i="29"/>
  <c r="M153" i="41" s="1"/>
  <c r="N152" i="29"/>
  <c r="M114" i="41" s="1"/>
  <c r="N151" i="29"/>
  <c r="M154" i="41" s="1"/>
  <c r="N150" i="29"/>
  <c r="M82" i="41" s="1"/>
  <c r="N149" i="29"/>
  <c r="M85" i="41" s="1"/>
  <c r="N148" i="29"/>
  <c r="M195" i="41" s="1"/>
  <c r="N147" i="29"/>
  <c r="M192" i="41" s="1"/>
  <c r="N146" i="29"/>
  <c r="M129" i="41" s="1"/>
  <c r="N145" i="29"/>
  <c r="M136" i="41" s="1"/>
  <c r="N144" i="29"/>
  <c r="M200" i="41" s="1"/>
  <c r="N143" i="29"/>
  <c r="M121" i="41" s="1"/>
  <c r="N142" i="29"/>
  <c r="M132" i="41" s="1"/>
  <c r="N141" i="29"/>
  <c r="M174" i="41" s="1"/>
  <c r="N140" i="29"/>
  <c r="M94" i="41" s="1"/>
  <c r="N139" i="29"/>
  <c r="M76" i="41" s="1"/>
  <c r="N138" i="29"/>
  <c r="M72" i="41" s="1"/>
  <c r="N137" i="29"/>
  <c r="M169" i="41" s="1"/>
  <c r="N136" i="29"/>
  <c r="M80" i="41" s="1"/>
  <c r="N135" i="29"/>
  <c r="M83" i="41" s="1"/>
  <c r="N134" i="29"/>
  <c r="M71" i="41" s="1"/>
  <c r="N133" i="29"/>
  <c r="M207" i="41" s="1"/>
  <c r="N132" i="29"/>
  <c r="M142" i="41" s="1"/>
  <c r="N131" i="29"/>
  <c r="M48" i="41" s="1"/>
  <c r="N130" i="29"/>
  <c r="M30" i="41" s="1"/>
  <c r="N129" i="29"/>
  <c r="M196" i="41" s="1"/>
  <c r="N128" i="29"/>
  <c r="M149" i="41" s="1"/>
  <c r="N127" i="29"/>
  <c r="M84" i="41" s="1"/>
  <c r="N126" i="29"/>
  <c r="M122" i="41" s="1"/>
  <c r="N125" i="29"/>
  <c r="M99" i="41" s="1"/>
  <c r="N124" i="29"/>
  <c r="M130" i="41" s="1"/>
  <c r="N123" i="29"/>
  <c r="M155" i="41" s="1"/>
  <c r="N122" i="29"/>
  <c r="M47" i="41" s="1"/>
  <c r="N121" i="29"/>
  <c r="M177" i="41" s="1"/>
  <c r="N120" i="29"/>
  <c r="M75" i="41" s="1"/>
  <c r="N119" i="29"/>
  <c r="M79" i="41" s="1"/>
  <c r="N118" i="29"/>
  <c r="M42" i="41" s="1"/>
  <c r="N117" i="29"/>
  <c r="M161" i="41" s="1"/>
  <c r="N116" i="29"/>
  <c r="M147" i="41" s="1"/>
  <c r="N115" i="29"/>
  <c r="M92" i="41" s="1"/>
  <c r="N114" i="29"/>
  <c r="M150" i="41" s="1"/>
  <c r="N113" i="29"/>
  <c r="M198" i="41" s="1"/>
  <c r="N112" i="29"/>
  <c r="M135" i="41" s="1"/>
  <c r="N111" i="29"/>
  <c r="M203" i="41" s="1"/>
  <c r="N110" i="29"/>
  <c r="M57" i="41" s="1"/>
  <c r="N109" i="29"/>
  <c r="M172" i="41" s="1"/>
  <c r="N108" i="29"/>
  <c r="M171" i="41" s="1"/>
  <c r="N107" i="29"/>
  <c r="M128" i="41" s="1"/>
  <c r="N106" i="29"/>
  <c r="M62" i="41" s="1"/>
  <c r="N105" i="29"/>
  <c r="M187" i="41" s="1"/>
  <c r="N104" i="29"/>
  <c r="M157" i="41" s="1"/>
  <c r="N103" i="29"/>
  <c r="M103" i="41" s="1"/>
  <c r="N102" i="29"/>
  <c r="M167" i="41" s="1"/>
  <c r="N101" i="29"/>
  <c r="M144" i="41" s="1"/>
  <c r="N100" i="29"/>
  <c r="M127" i="41" s="1"/>
  <c r="N99" i="29"/>
  <c r="M125" i="41" s="1"/>
  <c r="N98" i="29"/>
  <c r="M118" i="41" s="1"/>
  <c r="N97" i="29"/>
  <c r="M185" i="41" s="1"/>
  <c r="N96" i="29"/>
  <c r="M179" i="41" s="1"/>
  <c r="N95" i="29"/>
  <c r="M120" i="41" s="1"/>
  <c r="N94" i="29"/>
  <c r="M126" i="41" s="1"/>
  <c r="N93" i="29"/>
  <c r="M206" i="41" s="1"/>
  <c r="N92" i="29"/>
  <c r="M193" i="41" s="1"/>
  <c r="N91" i="29"/>
  <c r="M58" i="41" s="1"/>
  <c r="N90" i="29"/>
  <c r="M73" i="41" s="1"/>
  <c r="N89" i="29"/>
  <c r="M204" i="41" s="1"/>
  <c r="N88" i="29"/>
  <c r="M176" i="41" s="1"/>
  <c r="N87" i="29"/>
  <c r="M41" i="41" s="1"/>
  <c r="N86" i="29"/>
  <c r="M119" i="41" s="1"/>
  <c r="N85" i="29"/>
  <c r="M205" i="41" s="1"/>
  <c r="N84" i="29"/>
  <c r="M134" i="41" s="1"/>
  <c r="N83" i="29"/>
  <c r="M28" i="41" s="1"/>
  <c r="N82" i="29"/>
  <c r="M90" i="41" s="1"/>
  <c r="N81" i="29"/>
  <c r="M38" i="41" s="1"/>
  <c r="N80" i="29"/>
  <c r="M131" i="41" s="1"/>
  <c r="N79" i="29"/>
  <c r="M12" i="41" s="1"/>
  <c r="N78" i="29"/>
  <c r="M37" i="41" s="1"/>
  <c r="N77" i="29"/>
  <c r="M40" i="41" s="1"/>
  <c r="N76" i="29"/>
  <c r="M68" i="41" s="1"/>
  <c r="N75" i="29"/>
  <c r="M5" i="41" s="1"/>
  <c r="N74" i="29"/>
  <c r="M22" i="41" s="1"/>
  <c r="N73" i="29"/>
  <c r="M89" i="41" s="1"/>
  <c r="N72" i="29"/>
  <c r="M107" i="41" s="1"/>
  <c r="N71" i="29"/>
  <c r="M201" i="41" s="1"/>
  <c r="N70" i="29"/>
  <c r="M33" i="41" s="1"/>
  <c r="N69" i="29"/>
  <c r="M39" i="41" s="1"/>
  <c r="N68" i="29"/>
  <c r="M23" i="41" s="1"/>
  <c r="N67" i="29"/>
  <c r="M6" i="41" s="1"/>
  <c r="N66" i="29"/>
  <c r="M50" i="41" s="1"/>
  <c r="N65" i="29"/>
  <c r="M29" i="41" s="1"/>
  <c r="N64" i="29"/>
  <c r="M34" i="41" s="1"/>
  <c r="N63" i="29"/>
  <c r="M18" i="41" s="1"/>
  <c r="N62" i="29"/>
  <c r="M95" i="41" s="1"/>
  <c r="N61" i="29"/>
  <c r="M88" i="41" s="1"/>
  <c r="N60" i="29"/>
  <c r="M3" i="41" s="1"/>
  <c r="N59" i="29"/>
  <c r="M102" i="41" s="1"/>
  <c r="N58" i="29"/>
  <c r="M31" i="41" s="1"/>
  <c r="N57" i="29"/>
  <c r="M13" i="41" s="1"/>
  <c r="N56" i="29"/>
  <c r="M105" i="41" s="1"/>
  <c r="N55" i="29"/>
  <c r="M32" i="41" s="1"/>
  <c r="N54" i="29"/>
  <c r="M21" i="41" s="1"/>
  <c r="N53" i="29"/>
  <c r="M14" i="41" s="1"/>
  <c r="N52" i="29"/>
  <c r="M9" i="41" s="1"/>
  <c r="N51" i="29"/>
  <c r="M165" i="41" s="1"/>
  <c r="N50" i="29"/>
  <c r="M55" i="41" s="1"/>
  <c r="N49" i="29"/>
  <c r="M70" i="41" s="1"/>
  <c r="N48" i="29"/>
  <c r="M54" i="41" s="1"/>
  <c r="N47" i="29"/>
  <c r="M67" i="41" s="1"/>
  <c r="N46" i="29"/>
  <c r="M16" i="41" s="1"/>
  <c r="N45" i="29"/>
  <c r="M59" i="41" s="1"/>
  <c r="N44" i="29"/>
  <c r="M184" i="41" s="1"/>
  <c r="N43" i="29"/>
  <c r="M197" i="41" s="1"/>
  <c r="N42" i="29"/>
  <c r="M93" i="41" s="1"/>
  <c r="N41" i="29"/>
  <c r="M116" i="41" s="1"/>
  <c r="N40" i="29"/>
  <c r="M10" i="41" s="1"/>
  <c r="N39" i="29"/>
  <c r="M91" i="41" s="1"/>
  <c r="N38" i="29"/>
  <c r="M133" i="41" s="1"/>
  <c r="N37" i="29"/>
  <c r="M106" i="41" s="1"/>
  <c r="N36" i="29"/>
  <c r="M4" i="41" s="1"/>
  <c r="N35" i="29"/>
  <c r="M35" i="41" s="1"/>
  <c r="N34" i="29"/>
  <c r="M64" i="41" s="1"/>
  <c r="N33" i="29"/>
  <c r="M96" i="41" s="1"/>
  <c r="N32" i="29"/>
  <c r="M117" i="41" s="1"/>
  <c r="N31" i="29"/>
  <c r="M8" i="41" s="1"/>
  <c r="N30" i="29"/>
  <c r="M53" i="41" s="1"/>
  <c r="N29" i="29"/>
  <c r="M44" i="41" s="1"/>
  <c r="N28" i="29"/>
  <c r="M51" i="41" s="1"/>
  <c r="N27" i="29"/>
  <c r="M43" i="41" s="1"/>
  <c r="N26" i="29"/>
  <c r="M36" i="41" s="1"/>
  <c r="N25" i="29"/>
  <c r="M52" i="41" s="1"/>
  <c r="N24" i="29"/>
  <c r="M27" i="41" s="1"/>
  <c r="N23" i="29"/>
  <c r="M17" i="41" s="1"/>
  <c r="N22" i="29"/>
  <c r="M11" i="41" s="1"/>
  <c r="N21" i="29"/>
  <c r="M56" i="41" s="1"/>
  <c r="N20" i="29"/>
  <c r="M111" i="41" s="1"/>
  <c r="N19" i="29"/>
  <c r="M65" i="41" s="1"/>
  <c r="N18" i="29"/>
  <c r="M25" i="41" s="1"/>
  <c r="N17" i="29"/>
  <c r="M69" i="41" s="1"/>
  <c r="N16" i="29"/>
  <c r="M100" i="41" s="1"/>
  <c r="N15" i="29"/>
  <c r="M60" i="41" s="1"/>
  <c r="N14" i="29"/>
  <c r="M15" i="41" s="1"/>
  <c r="N13" i="29"/>
  <c r="M19" i="41" s="1"/>
  <c r="N12" i="29"/>
  <c r="M101" i="41" s="1"/>
  <c r="N11" i="29"/>
  <c r="M26" i="41" s="1"/>
  <c r="N10" i="29"/>
  <c r="M24" i="41" s="1"/>
  <c r="N9" i="29"/>
  <c r="M112" i="41" s="1"/>
  <c r="N8" i="29"/>
  <c r="M138" i="41" s="1"/>
  <c r="N7" i="29"/>
  <c r="M66" i="41" s="1"/>
  <c r="N6" i="29"/>
  <c r="M7" i="41" s="1"/>
  <c r="N5" i="29"/>
  <c r="M87" i="41" s="1"/>
  <c r="N4" i="29"/>
  <c r="M61" i="41" s="1"/>
  <c r="N3" i="29"/>
  <c r="M81" i="41" s="1"/>
  <c r="N2" i="29"/>
  <c r="M20" i="41" s="1"/>
  <c r="G8" i="31" l="1"/>
  <c r="F91" i="31"/>
  <c r="C4" i="31"/>
  <c r="E4" i="31"/>
  <c r="K4" i="31"/>
  <c r="J112" i="31"/>
  <c r="H112" i="31"/>
  <c r="D199" i="31"/>
  <c r="G49" i="31"/>
  <c r="H49" i="31"/>
  <c r="F145" i="31"/>
  <c r="D12" i="31"/>
  <c r="E175" i="31"/>
  <c r="C175" i="31"/>
  <c r="F175" i="31"/>
  <c r="J17" i="31"/>
  <c r="H12" i="31"/>
  <c r="K175" i="31"/>
  <c r="K181" i="31"/>
  <c r="I17" i="31"/>
  <c r="E12" i="31"/>
  <c r="J145" i="31"/>
  <c r="J166" i="31"/>
  <c r="I175" i="31"/>
  <c r="I181" i="31"/>
  <c r="E17" i="31"/>
  <c r="C12" i="31"/>
  <c r="G196" i="31"/>
  <c r="F136" i="31"/>
  <c r="I132" i="31"/>
  <c r="F30" i="31"/>
  <c r="G27" i="31"/>
  <c r="C180" i="31"/>
  <c r="I22" i="31"/>
  <c r="E132" i="31"/>
  <c r="C145" i="31"/>
  <c r="C30" i="31"/>
  <c r="H22" i="31"/>
  <c r="H146" i="31"/>
  <c r="J48" i="31"/>
  <c r="C136" i="31"/>
  <c r="F132" i="31"/>
  <c r="J201" i="31"/>
  <c r="H145" i="31"/>
  <c r="D145" i="31"/>
  <c r="D25" i="31"/>
  <c r="E45" i="31"/>
  <c r="I30" i="31"/>
  <c r="E22" i="31"/>
  <c r="H35" i="31"/>
  <c r="K146" i="31"/>
  <c r="J119" i="31"/>
  <c r="G132" i="31"/>
  <c r="C132" i="31"/>
  <c r="K150" i="31"/>
  <c r="D196" i="31"/>
  <c r="I145" i="31"/>
  <c r="E145" i="31"/>
  <c r="H30" i="31"/>
  <c r="F50" i="31"/>
  <c r="F22" i="31"/>
  <c r="J35" i="31"/>
  <c r="C62" i="31"/>
  <c r="F146" i="31"/>
  <c r="E150" i="31"/>
  <c r="C196" i="31"/>
  <c r="H196" i="31"/>
  <c r="K201" i="31"/>
  <c r="H140" i="31"/>
  <c r="C48" i="31"/>
  <c r="I136" i="31"/>
  <c r="D146" i="31"/>
  <c r="G146" i="31"/>
  <c r="E119" i="31"/>
  <c r="H150" i="31"/>
  <c r="K196" i="31"/>
  <c r="E196" i="31"/>
  <c r="I196" i="31"/>
  <c r="D48" i="31"/>
  <c r="D136" i="31"/>
  <c r="H136" i="31"/>
  <c r="D50" i="31"/>
  <c r="H98" i="31"/>
  <c r="C146" i="31"/>
  <c r="I146" i="31"/>
  <c r="C119" i="31"/>
  <c r="F119" i="31"/>
  <c r="J196" i="31"/>
  <c r="F110" i="31"/>
  <c r="C25" i="31"/>
  <c r="G48" i="31"/>
  <c r="E48" i="31"/>
  <c r="E136" i="31"/>
  <c r="K136" i="31"/>
  <c r="E50" i="31"/>
  <c r="E146" i="31"/>
  <c r="D119" i="31"/>
  <c r="N58" i="39"/>
  <c r="M115" i="41"/>
  <c r="C182" i="31"/>
  <c r="J58" i="31"/>
  <c r="H159" i="31"/>
  <c r="G50" i="31"/>
  <c r="D30" i="31"/>
  <c r="C50" i="31"/>
  <c r="E53" i="31"/>
  <c r="C183" i="31"/>
  <c r="H58" i="31"/>
  <c r="D137" i="31"/>
  <c r="I124" i="31"/>
  <c r="H50" i="31"/>
  <c r="K112" i="31"/>
  <c r="D53" i="31"/>
  <c r="H8" i="31"/>
  <c r="I112" i="31"/>
  <c r="D24" i="31"/>
  <c r="G30" i="31"/>
  <c r="D124" i="31"/>
  <c r="G4" i="31"/>
  <c r="F58" i="31"/>
  <c r="G145" i="31"/>
  <c r="D112" i="31"/>
  <c r="K30" i="31"/>
  <c r="J185" i="31"/>
  <c r="E180" i="31"/>
  <c r="C160" i="31"/>
  <c r="G58" i="31"/>
  <c r="G45" i="31"/>
  <c r="C124" i="31"/>
  <c r="I8" i="31"/>
  <c r="F124" i="31"/>
  <c r="C135" i="31"/>
  <c r="H4" i="31"/>
  <c r="I58" i="31"/>
  <c r="E112" i="31"/>
  <c r="G11" i="31"/>
  <c r="G143" i="31"/>
  <c r="F180" i="31"/>
  <c r="E160" i="31"/>
  <c r="G159" i="31"/>
  <c r="K124" i="31"/>
  <c r="E30" i="31"/>
  <c r="D28" i="31"/>
  <c r="C58" i="31"/>
  <c r="K50" i="31"/>
  <c r="F4" i="31"/>
  <c r="D58" i="31"/>
  <c r="D4" i="31"/>
  <c r="E58" i="31"/>
  <c r="C112" i="31"/>
  <c r="H185" i="31"/>
  <c r="G124" i="31"/>
  <c r="F135" i="31"/>
  <c r="I4" i="31"/>
  <c r="F112" i="31"/>
  <c r="G137" i="31"/>
  <c r="J11" i="31"/>
  <c r="C11" i="31"/>
  <c r="F23" i="31"/>
  <c r="J50" i="31"/>
  <c r="D27" i="31"/>
  <c r="D35" i="31"/>
  <c r="K180" i="31"/>
  <c r="D205" i="31"/>
  <c r="E135" i="31"/>
  <c r="E11" i="31"/>
  <c r="F27" i="31"/>
  <c r="C35" i="31"/>
  <c r="K129" i="31"/>
  <c r="G110" i="31"/>
  <c r="H54" i="31"/>
  <c r="I98" i="31"/>
  <c r="E205" i="31"/>
  <c r="F190" i="31"/>
  <c r="J8" i="31"/>
  <c r="I26" i="31"/>
  <c r="J98" i="31"/>
  <c r="F205" i="31"/>
  <c r="D190" i="31"/>
  <c r="D110" i="31"/>
  <c r="J26" i="31"/>
  <c r="K98" i="31"/>
  <c r="G190" i="31"/>
  <c r="F49" i="31"/>
  <c r="E2" i="31"/>
  <c r="F184" i="31"/>
  <c r="F2" i="31"/>
  <c r="H48" i="31"/>
  <c r="H27" i="31"/>
  <c r="G174" i="31"/>
  <c r="G169" i="31"/>
  <c r="I53" i="31"/>
  <c r="K17" i="31"/>
  <c r="G41" i="31"/>
  <c r="E184" i="31"/>
  <c r="H3" i="31"/>
  <c r="D82" i="31"/>
  <c r="G2" i="31"/>
  <c r="F11" i="31"/>
  <c r="I48" i="31"/>
  <c r="G136" i="31"/>
  <c r="I27" i="31"/>
  <c r="J39" i="31"/>
  <c r="H169" i="31"/>
  <c r="C86" i="31"/>
  <c r="J53" i="31"/>
  <c r="H17" i="31"/>
  <c r="J110" i="31"/>
  <c r="J28" i="31"/>
  <c r="H160" i="31"/>
  <c r="J3" i="31"/>
  <c r="H2" i="31"/>
  <c r="F159" i="31"/>
  <c r="G181" i="31"/>
  <c r="K39" i="31"/>
  <c r="I169" i="31"/>
  <c r="E86" i="31"/>
  <c r="K53" i="31"/>
  <c r="C17" i="31"/>
  <c r="J203" i="31"/>
  <c r="J40" i="31"/>
  <c r="H129" i="31"/>
  <c r="I201" i="31"/>
  <c r="C185" i="31"/>
  <c r="I49" i="31"/>
  <c r="E82" i="31"/>
  <c r="D94" i="31"/>
  <c r="F140" i="31"/>
  <c r="I184" i="31"/>
  <c r="K3" i="31"/>
  <c r="G140" i="31"/>
  <c r="D159" i="31"/>
  <c r="K48" i="31"/>
  <c r="F181" i="31"/>
  <c r="K35" i="31"/>
  <c r="D180" i="31"/>
  <c r="J169" i="31"/>
  <c r="F86" i="31"/>
  <c r="D17" i="31"/>
  <c r="K203" i="31"/>
  <c r="E91" i="31"/>
  <c r="F80" i="31"/>
  <c r="E62" i="31"/>
  <c r="G80" i="31"/>
  <c r="F160" i="31"/>
  <c r="F12" i="31"/>
  <c r="K40" i="31"/>
  <c r="G23" i="31"/>
  <c r="E51" i="31"/>
  <c r="D183" i="31"/>
  <c r="I183" i="31"/>
  <c r="J143" i="31"/>
  <c r="H80" i="31"/>
  <c r="D160" i="31"/>
  <c r="J12" i="31"/>
  <c r="G91" i="31"/>
  <c r="I40" i="31"/>
  <c r="F41" i="31"/>
  <c r="I166" i="31"/>
  <c r="H141" i="31"/>
  <c r="H11" i="31"/>
  <c r="J199" i="31"/>
  <c r="H153" i="31"/>
  <c r="F42" i="31"/>
  <c r="E141" i="31"/>
  <c r="K51" i="31"/>
  <c r="G200" i="31"/>
  <c r="H62" i="31"/>
  <c r="C80" i="31"/>
  <c r="G183" i="31"/>
  <c r="J91" i="31"/>
  <c r="J128" i="31"/>
  <c r="G141" i="31"/>
  <c r="E199" i="31"/>
  <c r="C166" i="31"/>
  <c r="H23" i="31"/>
  <c r="J141" i="31"/>
  <c r="F51" i="31"/>
  <c r="E143" i="31"/>
  <c r="E183" i="31"/>
  <c r="H166" i="31"/>
  <c r="E153" i="31"/>
  <c r="G51" i="31"/>
  <c r="D153" i="31"/>
  <c r="J51" i="31"/>
  <c r="I143" i="31"/>
  <c r="E192" i="31"/>
  <c r="G153" i="31"/>
  <c r="C23" i="31"/>
  <c r="H199" i="31"/>
  <c r="J153" i="31"/>
  <c r="D23" i="31"/>
  <c r="J205" i="31"/>
  <c r="E166" i="31"/>
  <c r="I141" i="31"/>
  <c r="F183" i="31"/>
  <c r="E24" i="31"/>
  <c r="D182" i="31"/>
  <c r="H94" i="31"/>
  <c r="F166" i="31"/>
  <c r="K24" i="31"/>
  <c r="F182" i="31"/>
  <c r="I94" i="31"/>
  <c r="G166" i="31"/>
  <c r="K11" i="31"/>
  <c r="G199" i="31"/>
  <c r="C153" i="31"/>
  <c r="G42" i="31"/>
  <c r="D141" i="31"/>
  <c r="D51" i="31"/>
  <c r="E39" i="31"/>
  <c r="G62" i="31"/>
  <c r="K86" i="31"/>
  <c r="D80" i="31"/>
  <c r="H183" i="31"/>
  <c r="K91" i="31"/>
  <c r="K78" i="31"/>
  <c r="K128" i="31"/>
  <c r="F143" i="31"/>
  <c r="K62" i="31"/>
  <c r="F199" i="31"/>
  <c r="F153" i="31"/>
  <c r="D62" i="31"/>
  <c r="J23" i="31"/>
  <c r="K141" i="31"/>
  <c r="H143" i="31"/>
  <c r="I62" i="31"/>
  <c r="K23" i="31"/>
  <c r="G97" i="31"/>
  <c r="C51" i="31"/>
  <c r="H193" i="31"/>
  <c r="I51" i="31"/>
  <c r="K143" i="31"/>
  <c r="J80" i="31"/>
  <c r="H91" i="31"/>
  <c r="I199" i="31"/>
  <c r="K153" i="31"/>
  <c r="E23" i="31"/>
  <c r="F200" i="31"/>
  <c r="K80" i="31"/>
  <c r="I91" i="31"/>
  <c r="D49" i="31"/>
  <c r="K94" i="31"/>
  <c r="D166" i="31"/>
  <c r="K199" i="31"/>
  <c r="C141" i="31"/>
  <c r="E93" i="31"/>
  <c r="C143" i="31"/>
  <c r="H39" i="31"/>
  <c r="F62" i="31"/>
  <c r="E80" i="31"/>
  <c r="J183" i="31"/>
  <c r="C91" i="31"/>
  <c r="C128" i="31"/>
  <c r="E49" i="31"/>
  <c r="F8" i="31"/>
  <c r="J94" i="31"/>
  <c r="E54" i="31"/>
  <c r="F93" i="31"/>
  <c r="I39" i="31"/>
  <c r="F174" i="31"/>
  <c r="D128" i="31"/>
  <c r="N79" i="39"/>
  <c r="N138" i="39"/>
  <c r="N101" i="39"/>
  <c r="N88" i="39"/>
  <c r="N7" i="39"/>
  <c r="N66" i="39"/>
  <c r="H97" i="31"/>
  <c r="D185" i="31"/>
  <c r="I2" i="31"/>
  <c r="G78" i="31"/>
  <c r="N133" i="39"/>
  <c r="D163" i="31"/>
  <c r="C28" i="31"/>
  <c r="N156" i="39"/>
  <c r="N150" i="39"/>
  <c r="N72" i="39"/>
  <c r="N141" i="39"/>
  <c r="N153" i="39"/>
  <c r="N125" i="39"/>
  <c r="N166" i="39"/>
  <c r="N148" i="39"/>
  <c r="N173" i="31"/>
  <c r="N199" i="39"/>
  <c r="N39" i="39"/>
  <c r="N143" i="39"/>
  <c r="N100" i="39"/>
  <c r="N161" i="39"/>
  <c r="N27" i="39"/>
  <c r="N56" i="39"/>
  <c r="N115" i="39"/>
  <c r="N52" i="39"/>
  <c r="N17" i="39"/>
  <c r="N86" i="39"/>
  <c r="N16" i="39"/>
  <c r="N134" i="39"/>
  <c r="N165" i="39"/>
  <c r="N45" i="39"/>
  <c r="N96" i="39"/>
  <c r="N158" i="39"/>
  <c r="N64" i="39"/>
  <c r="N44" i="39"/>
  <c r="N107" i="39"/>
  <c r="J193" i="31"/>
  <c r="F192" i="31"/>
  <c r="G192" i="31"/>
  <c r="K54" i="31"/>
  <c r="C129" i="31"/>
  <c r="N186" i="39"/>
  <c r="N80" i="39"/>
  <c r="N195" i="39"/>
  <c r="N152" i="39"/>
  <c r="N162" i="39"/>
  <c r="N206" i="39"/>
  <c r="N103" i="39"/>
  <c r="N76" i="39"/>
  <c r="N187" i="39"/>
  <c r="N177" i="39"/>
  <c r="N87" i="39"/>
  <c r="N69" i="39"/>
  <c r="N121" i="39"/>
  <c r="N65" i="39"/>
  <c r="N157" i="39"/>
  <c r="N178" i="39"/>
  <c r="N112" i="39"/>
  <c r="N127" i="39"/>
  <c r="N63" i="39"/>
  <c r="N82" i="39"/>
  <c r="N132" i="39"/>
  <c r="N167" i="39"/>
  <c r="C97" i="31"/>
  <c r="C103" i="31"/>
  <c r="H190" i="31"/>
  <c r="C201" i="31"/>
  <c r="C193" i="31"/>
  <c r="E165" i="31"/>
  <c r="C203" i="31"/>
  <c r="I109" i="31"/>
  <c r="D97" i="31"/>
  <c r="D103" i="31"/>
  <c r="G135" i="31"/>
  <c r="D193" i="31"/>
  <c r="K192" i="31"/>
  <c r="K45" i="31"/>
  <c r="I159" i="31"/>
  <c r="E163" i="31"/>
  <c r="G93" i="31"/>
  <c r="J200" i="31"/>
  <c r="D165" i="31"/>
  <c r="N203" i="39"/>
  <c r="N197" i="39"/>
  <c r="N154" i="31"/>
  <c r="N136" i="39"/>
  <c r="N201" i="39"/>
  <c r="N47" i="39"/>
  <c r="N73" i="39"/>
  <c r="N98" i="39"/>
  <c r="N139" i="39"/>
  <c r="N188" i="39"/>
  <c r="N43" i="39"/>
  <c r="N136" i="31"/>
  <c r="N34" i="39"/>
  <c r="N14" i="39"/>
  <c r="N53" i="39"/>
  <c r="N31" i="39"/>
  <c r="N83" i="39"/>
  <c r="N35" i="39"/>
  <c r="N15" i="39"/>
  <c r="N11" i="39"/>
  <c r="N36" i="39"/>
  <c r="N18" i="39"/>
  <c r="N46" i="39"/>
  <c r="N170" i="39"/>
  <c r="N106" i="39"/>
  <c r="N37" i="39"/>
  <c r="N9" i="39"/>
  <c r="N109" i="39"/>
  <c r="N51" i="39"/>
  <c r="G205" i="31"/>
  <c r="J190" i="31"/>
  <c r="K8" i="31"/>
  <c r="E94" i="31"/>
  <c r="H110" i="31"/>
  <c r="J192" i="31"/>
  <c r="F45" i="31"/>
  <c r="J159" i="31"/>
  <c r="H86" i="31"/>
  <c r="C78" i="31"/>
  <c r="E128" i="31"/>
  <c r="F109" i="31"/>
  <c r="I24" i="31"/>
  <c r="I3" i="31"/>
  <c r="I150" i="31"/>
  <c r="G182" i="31"/>
  <c r="G103" i="31"/>
  <c r="K190" i="31"/>
  <c r="I140" i="31"/>
  <c r="K159" i="31"/>
  <c r="C163" i="31"/>
  <c r="I174" i="31"/>
  <c r="H165" i="31"/>
  <c r="I86" i="31"/>
  <c r="E129" i="31"/>
  <c r="G203" i="31"/>
  <c r="E40" i="31"/>
  <c r="D78" i="31"/>
  <c r="I28" i="31"/>
  <c r="I41" i="31"/>
  <c r="N181" i="39"/>
  <c r="N172" i="39"/>
  <c r="N171" i="39"/>
  <c r="N168" i="39"/>
  <c r="N2" i="39"/>
  <c r="N8" i="39"/>
  <c r="N59" i="39"/>
  <c r="N85" i="39"/>
  <c r="N93" i="39"/>
  <c r="N33" i="39"/>
  <c r="N164" i="39"/>
  <c r="H205" i="31"/>
  <c r="F24" i="31"/>
  <c r="E3" i="31"/>
  <c r="C150" i="31"/>
  <c r="E182" i="31"/>
  <c r="I82" i="31"/>
  <c r="H103" i="31"/>
  <c r="K135" i="31"/>
  <c r="G201" i="31"/>
  <c r="K140" i="31"/>
  <c r="E137" i="31"/>
  <c r="C110" i="31"/>
  <c r="G25" i="31"/>
  <c r="D192" i="31"/>
  <c r="D54" i="31"/>
  <c r="E26" i="31"/>
  <c r="J42" i="31"/>
  <c r="F163" i="31"/>
  <c r="I185" i="31"/>
  <c r="C93" i="31"/>
  <c r="D200" i="31"/>
  <c r="C174" i="31"/>
  <c r="K169" i="31"/>
  <c r="J165" i="31"/>
  <c r="F129" i="31"/>
  <c r="G160" i="31"/>
  <c r="E203" i="31"/>
  <c r="K12" i="31"/>
  <c r="D40" i="31"/>
  <c r="F78" i="31"/>
  <c r="E28" i="31"/>
  <c r="K41" i="31"/>
  <c r="G128" i="31"/>
  <c r="C109" i="31"/>
  <c r="K205" i="31"/>
  <c r="K97" i="31"/>
  <c r="G24" i="31"/>
  <c r="D3" i="31"/>
  <c r="K132" i="31"/>
  <c r="D150" i="31"/>
  <c r="H182" i="31"/>
  <c r="F82" i="31"/>
  <c r="J103" i="31"/>
  <c r="I135" i="31"/>
  <c r="H201" i="31"/>
  <c r="E193" i="31"/>
  <c r="C140" i="31"/>
  <c r="H137" i="31"/>
  <c r="F25" i="31"/>
  <c r="D2" i="31"/>
  <c r="F54" i="31"/>
  <c r="F26" i="31"/>
  <c r="K42" i="31"/>
  <c r="G163" i="31"/>
  <c r="K185" i="31"/>
  <c r="C27" i="31"/>
  <c r="C181" i="31"/>
  <c r="G22" i="31"/>
  <c r="C39" i="31"/>
  <c r="E35" i="31"/>
  <c r="K174" i="31"/>
  <c r="I180" i="31"/>
  <c r="E169" i="31"/>
  <c r="K165" i="31"/>
  <c r="G129" i="31"/>
  <c r="G53" i="31"/>
  <c r="H119" i="31"/>
  <c r="F17" i="31"/>
  <c r="J160" i="31"/>
  <c r="H203" i="31"/>
  <c r="C40" i="31"/>
  <c r="E78" i="31"/>
  <c r="G28" i="31"/>
  <c r="J41" i="31"/>
  <c r="H128" i="31"/>
  <c r="N71" i="39"/>
  <c r="N99" i="39"/>
  <c r="N155" i="39"/>
  <c r="N38" i="39"/>
  <c r="N182" i="39"/>
  <c r="N41" i="39"/>
  <c r="N24" i="39"/>
  <c r="N42" i="39"/>
  <c r="N205" i="39"/>
  <c r="N142" i="39"/>
  <c r="N189" i="39"/>
  <c r="N74" i="39"/>
  <c r="N78" i="39"/>
  <c r="N13" i="39"/>
  <c r="N23" i="39"/>
  <c r="N21" i="39"/>
  <c r="N89" i="39"/>
  <c r="N105" i="39"/>
  <c r="N113" i="39"/>
  <c r="N55" i="39"/>
  <c r="N117" i="39"/>
  <c r="N57" i="39"/>
  <c r="N124" i="39"/>
  <c r="N30" i="39"/>
  <c r="N49" i="39"/>
  <c r="N95" i="39"/>
  <c r="N188" i="30"/>
  <c r="N50" i="39"/>
  <c r="N4" i="39"/>
  <c r="N207" i="39"/>
  <c r="N5" i="39"/>
  <c r="N160" i="39"/>
  <c r="N118" i="39"/>
  <c r="N163" i="39"/>
  <c r="D109" i="31"/>
  <c r="C205" i="31"/>
  <c r="J97" i="31"/>
  <c r="H24" i="31"/>
  <c r="C3" i="31"/>
  <c r="J132" i="31"/>
  <c r="J150" i="31"/>
  <c r="J182" i="31"/>
  <c r="K82" i="31"/>
  <c r="K103" i="31"/>
  <c r="C49" i="31"/>
  <c r="F193" i="31"/>
  <c r="E8" i="31"/>
  <c r="J140" i="31"/>
  <c r="I137" i="31"/>
  <c r="I25" i="31"/>
  <c r="J2" i="31"/>
  <c r="I45" i="31"/>
  <c r="G54" i="31"/>
  <c r="H26" i="31"/>
  <c r="C42" i="31"/>
  <c r="H163" i="31"/>
  <c r="E185" i="31"/>
  <c r="K27" i="31"/>
  <c r="D181" i="31"/>
  <c r="D22" i="31"/>
  <c r="D39" i="31"/>
  <c r="F35" i="31"/>
  <c r="J174" i="31"/>
  <c r="H180" i="31"/>
  <c r="C98" i="31"/>
  <c r="D169" i="31"/>
  <c r="I165" i="31"/>
  <c r="J129" i="31"/>
  <c r="H53" i="31"/>
  <c r="G119" i="31"/>
  <c r="K160" i="31"/>
  <c r="I203" i="31"/>
  <c r="F40" i="31"/>
  <c r="H78" i="31"/>
  <c r="H28" i="31"/>
  <c r="C41" i="31"/>
  <c r="I128" i="31"/>
  <c r="F165" i="31"/>
  <c r="I193" i="31"/>
  <c r="H45" i="31"/>
  <c r="I42" i="31"/>
  <c r="C165" i="31"/>
  <c r="N104" i="39"/>
  <c r="N97" i="39"/>
  <c r="N29" i="39"/>
  <c r="N159" i="39"/>
  <c r="N185" i="30"/>
  <c r="N173" i="39"/>
  <c r="H109" i="31"/>
  <c r="J45" i="31"/>
  <c r="H93" i="31"/>
  <c r="E201" i="31"/>
  <c r="E98" i="31"/>
  <c r="G86" i="31"/>
  <c r="D203" i="31"/>
  <c r="N145" i="39"/>
  <c r="N135" i="39"/>
  <c r="N176" i="39"/>
  <c r="K109" i="31"/>
  <c r="G82" i="31"/>
  <c r="H135" i="31"/>
  <c r="F201" i="31"/>
  <c r="E25" i="31"/>
  <c r="J93" i="31"/>
  <c r="I200" i="31"/>
  <c r="F98" i="31"/>
  <c r="H82" i="31"/>
  <c r="C94" i="31"/>
  <c r="F137" i="31"/>
  <c r="K110" i="31"/>
  <c r="C192" i="31"/>
  <c r="D26" i="31"/>
  <c r="K93" i="31"/>
  <c r="C200" i="31"/>
  <c r="N204" i="39"/>
  <c r="N40" i="39"/>
  <c r="N122" i="39"/>
  <c r="N154" i="39"/>
  <c r="N202" i="39"/>
  <c r="N184" i="39"/>
  <c r="N32" i="39"/>
  <c r="N25" i="39"/>
  <c r="N91" i="39"/>
  <c r="N119" i="39"/>
  <c r="N19" i="39"/>
  <c r="N179" i="39"/>
  <c r="N131" i="39"/>
  <c r="N3" i="39"/>
  <c r="E109" i="31"/>
  <c r="E97" i="31"/>
  <c r="J24" i="31"/>
  <c r="F3" i="31"/>
  <c r="G150" i="31"/>
  <c r="K182" i="31"/>
  <c r="J82" i="31"/>
  <c r="E103" i="31"/>
  <c r="C190" i="31"/>
  <c r="J49" i="31"/>
  <c r="G193" i="31"/>
  <c r="D8" i="31"/>
  <c r="F94" i="31"/>
  <c r="D140" i="31"/>
  <c r="J137" i="31"/>
  <c r="J25" i="31"/>
  <c r="C2" i="31"/>
  <c r="D45" i="31"/>
  <c r="C159" i="31"/>
  <c r="I54" i="31"/>
  <c r="C26" i="31"/>
  <c r="D42" i="31"/>
  <c r="I163" i="31"/>
  <c r="F185" i="31"/>
  <c r="J27" i="31"/>
  <c r="E181" i="31"/>
  <c r="K22" i="31"/>
  <c r="G39" i="31"/>
  <c r="I35" i="31"/>
  <c r="D174" i="31"/>
  <c r="G180" i="31"/>
  <c r="D98" i="31"/>
  <c r="C169" i="31"/>
  <c r="D86" i="31"/>
  <c r="D129" i="31"/>
  <c r="C53" i="31"/>
  <c r="K119" i="31"/>
  <c r="G40" i="31"/>
  <c r="I78" i="31"/>
  <c r="K28" i="31"/>
  <c r="D41" i="31"/>
  <c r="G109" i="31"/>
  <c r="I97" i="31"/>
  <c r="I93" i="31"/>
  <c r="H200" i="31"/>
  <c r="H174" i="31"/>
  <c r="N144" i="39"/>
  <c r="N190" i="39"/>
  <c r="N180" i="39"/>
  <c r="N120" i="39"/>
  <c r="N70" i="39"/>
  <c r="N20" i="39"/>
  <c r="H192" i="31"/>
  <c r="K163" i="31"/>
  <c r="K200" i="31"/>
  <c r="I190" i="31"/>
  <c r="I110" i="31"/>
  <c r="N137" i="39"/>
  <c r="N192" i="39"/>
  <c r="N26" i="39"/>
  <c r="I103" i="31"/>
  <c r="K26" i="31"/>
  <c r="H41" i="31"/>
  <c r="H25" i="31"/>
  <c r="C54" i="31"/>
  <c r="H42" i="31"/>
  <c r="G12" i="31"/>
  <c r="N151" i="39"/>
  <c r="N81" i="39"/>
  <c r="N194" i="39"/>
  <c r="N146" i="39"/>
  <c r="N102" i="39"/>
  <c r="N75" i="39"/>
  <c r="N126" i="39"/>
  <c r="N130" i="39"/>
  <c r="N129" i="39"/>
  <c r="N191" i="39"/>
  <c r="N200" i="39"/>
  <c r="N147" i="39"/>
  <c r="N196" i="39"/>
  <c r="N183" i="39"/>
  <c r="N54" i="39"/>
  <c r="N48" i="39"/>
  <c r="N149" i="39"/>
  <c r="N140" i="39"/>
  <c r="N184" i="31"/>
  <c r="N198" i="39"/>
  <c r="N185" i="39"/>
  <c r="N77" i="39"/>
  <c r="N193" i="39"/>
  <c r="N60" i="39"/>
  <c r="N28" i="39"/>
  <c r="N22" i="39"/>
  <c r="N92" i="39"/>
  <c r="N61" i="39"/>
  <c r="N116" i="39"/>
  <c r="N175" i="39"/>
  <c r="N67" i="39"/>
  <c r="N174" i="39"/>
  <c r="N12" i="39"/>
  <c r="N62" i="39"/>
  <c r="N94" i="39"/>
  <c r="N114" i="39"/>
  <c r="N108" i="39"/>
  <c r="N169" i="39"/>
  <c r="N123" i="39"/>
  <c r="N68" i="39"/>
  <c r="N109" i="31"/>
  <c r="N110" i="39"/>
  <c r="N6" i="39"/>
  <c r="N10" i="39"/>
  <c r="N186" i="30"/>
  <c r="N187" i="30"/>
  <c r="N191" i="30"/>
  <c r="N192" i="30"/>
  <c r="N193" i="30"/>
  <c r="N190" i="30"/>
  <c r="N194" i="30"/>
  <c r="N189" i="30"/>
  <c r="N195" i="30"/>
  <c r="E71" i="31"/>
  <c r="D71" i="31"/>
  <c r="C71" i="31"/>
  <c r="J71" i="31"/>
  <c r="G71" i="31"/>
  <c r="K71" i="31"/>
  <c r="I71" i="31"/>
  <c r="H71" i="31"/>
  <c r="F71" i="31"/>
  <c r="K126" i="31"/>
  <c r="J126" i="31"/>
  <c r="I126" i="31"/>
  <c r="F126" i="31"/>
  <c r="H126" i="31"/>
  <c r="G126" i="31"/>
  <c r="E126" i="31"/>
  <c r="D126" i="31"/>
  <c r="C126" i="31"/>
  <c r="H212" i="31"/>
  <c r="G212" i="31"/>
  <c r="F212" i="31"/>
  <c r="E212" i="31"/>
  <c r="D212" i="31"/>
  <c r="I212" i="31"/>
  <c r="C212" i="31"/>
  <c r="K212" i="31"/>
  <c r="J212" i="31"/>
  <c r="K14" i="31"/>
  <c r="J14" i="31"/>
  <c r="G14" i="31"/>
  <c r="D14" i="31"/>
  <c r="C14" i="31"/>
  <c r="I14" i="31"/>
  <c r="H14" i="31"/>
  <c r="F14" i="31"/>
  <c r="E14" i="31"/>
  <c r="K222" i="31"/>
  <c r="J222" i="31"/>
  <c r="G222" i="31"/>
  <c r="I222" i="31"/>
  <c r="D222" i="31"/>
  <c r="H222" i="31"/>
  <c r="F222" i="31"/>
  <c r="E222" i="31"/>
  <c r="C222" i="31"/>
  <c r="K162" i="31"/>
  <c r="J162" i="31"/>
  <c r="G162" i="31"/>
  <c r="I162" i="31"/>
  <c r="D162" i="31"/>
  <c r="H162" i="31"/>
  <c r="F162" i="31"/>
  <c r="E162" i="31"/>
  <c r="C162" i="31"/>
  <c r="C13" i="31"/>
  <c r="H13" i="31"/>
  <c r="J13" i="31"/>
  <c r="K13" i="31"/>
  <c r="G13" i="31"/>
  <c r="F13" i="31"/>
  <c r="E13" i="31"/>
  <c r="D13" i="31"/>
  <c r="I13" i="31"/>
  <c r="I7" i="31"/>
  <c r="G7" i="31"/>
  <c r="F7" i="31"/>
  <c r="E7" i="31"/>
  <c r="D7" i="31"/>
  <c r="C7" i="31"/>
  <c r="H7" i="31"/>
  <c r="K7" i="31"/>
  <c r="J7" i="31"/>
  <c r="K18" i="31"/>
  <c r="J18" i="31"/>
  <c r="G18" i="31"/>
  <c r="H18" i="31"/>
  <c r="F18" i="31"/>
  <c r="E18" i="31"/>
  <c r="D18" i="31"/>
  <c r="I18" i="31"/>
  <c r="C18" i="31"/>
  <c r="K105" i="31"/>
  <c r="J105" i="31"/>
  <c r="G105" i="31"/>
  <c r="I105" i="31"/>
  <c r="H105" i="31"/>
  <c r="F105" i="31"/>
  <c r="E105" i="31"/>
  <c r="D105" i="31"/>
  <c r="C105" i="31"/>
  <c r="K68" i="31"/>
  <c r="J68" i="31"/>
  <c r="G68" i="31"/>
  <c r="I68" i="31"/>
  <c r="H68" i="31"/>
  <c r="F68" i="31"/>
  <c r="D68" i="31"/>
  <c r="E68" i="31"/>
  <c r="C68" i="31"/>
  <c r="K178" i="31"/>
  <c r="J178" i="31"/>
  <c r="I178" i="31"/>
  <c r="F178" i="31"/>
  <c r="H178" i="31"/>
  <c r="G178" i="31"/>
  <c r="E178" i="31"/>
  <c r="D178" i="31"/>
  <c r="C178" i="31"/>
  <c r="G111" i="31"/>
  <c r="F111" i="31"/>
  <c r="E111" i="31"/>
  <c r="D111" i="31"/>
  <c r="C111" i="31"/>
  <c r="K111" i="31"/>
  <c r="J111" i="31"/>
  <c r="I111" i="31"/>
  <c r="H111" i="31"/>
  <c r="F177" i="31"/>
  <c r="E177" i="31"/>
  <c r="D177" i="31"/>
  <c r="C177" i="31"/>
  <c r="K177" i="31"/>
  <c r="J177" i="31"/>
  <c r="H177" i="31"/>
  <c r="G177" i="31"/>
  <c r="I177" i="31"/>
  <c r="J155" i="31"/>
  <c r="I155" i="31"/>
  <c r="F155" i="31"/>
  <c r="C155" i="31"/>
  <c r="K155" i="31"/>
  <c r="H155" i="31"/>
  <c r="G155" i="31"/>
  <c r="E155" i="31"/>
  <c r="D155" i="31"/>
  <c r="F95" i="31"/>
  <c r="K95" i="31"/>
  <c r="J95" i="31"/>
  <c r="I95" i="31"/>
  <c r="E95" i="31"/>
  <c r="G95" i="31"/>
  <c r="H95" i="31"/>
  <c r="D95" i="31"/>
  <c r="C95" i="31"/>
  <c r="K116" i="31"/>
  <c r="J116" i="31"/>
  <c r="I116" i="31"/>
  <c r="H116" i="31"/>
  <c r="G116" i="31"/>
  <c r="D116" i="31"/>
  <c r="F116" i="31"/>
  <c r="E116" i="31"/>
  <c r="C116" i="31"/>
  <c r="F74" i="31"/>
  <c r="E74" i="31"/>
  <c r="D74" i="31"/>
  <c r="C74" i="31"/>
  <c r="K74" i="31"/>
  <c r="J74" i="31"/>
  <c r="I74" i="31"/>
  <c r="H74" i="31"/>
  <c r="G74" i="31"/>
  <c r="I96" i="31"/>
  <c r="F96" i="31"/>
  <c r="E96" i="31"/>
  <c r="D96" i="31"/>
  <c r="C96" i="31"/>
  <c r="G96" i="31"/>
  <c r="K96" i="31"/>
  <c r="J96" i="31"/>
  <c r="H96" i="31"/>
  <c r="K213" i="31"/>
  <c r="J213" i="31"/>
  <c r="I213" i="31"/>
  <c r="H213" i="31"/>
  <c r="G213" i="31"/>
  <c r="D213" i="31"/>
  <c r="F213" i="31"/>
  <c r="E213" i="31"/>
  <c r="C213" i="31"/>
  <c r="E187" i="31"/>
  <c r="D187" i="31"/>
  <c r="J187" i="31"/>
  <c r="K187" i="31"/>
  <c r="I187" i="31"/>
  <c r="H187" i="31"/>
  <c r="C187" i="31"/>
  <c r="G187" i="31"/>
  <c r="F187" i="31"/>
  <c r="H139" i="31"/>
  <c r="G139" i="31"/>
  <c r="F139" i="31"/>
  <c r="E139" i="31"/>
  <c r="D139" i="31"/>
  <c r="I139" i="31"/>
  <c r="C139" i="31"/>
  <c r="K139" i="31"/>
  <c r="J139" i="31"/>
  <c r="F123" i="31"/>
  <c r="E123" i="31"/>
  <c r="D123" i="31"/>
  <c r="C123" i="31"/>
  <c r="K123" i="31"/>
  <c r="J123" i="31"/>
  <c r="I123" i="31"/>
  <c r="H123" i="31"/>
  <c r="G123" i="31"/>
  <c r="H108" i="31"/>
  <c r="G108" i="31"/>
  <c r="F108" i="31"/>
  <c r="E108" i="31"/>
  <c r="D108" i="31"/>
  <c r="J108" i="31"/>
  <c r="K108" i="31"/>
  <c r="C108" i="31"/>
  <c r="I108" i="31"/>
  <c r="K172" i="31"/>
  <c r="G172" i="31"/>
  <c r="D172" i="31"/>
  <c r="C172" i="31"/>
  <c r="E172" i="31"/>
  <c r="J172" i="31"/>
  <c r="H172" i="31"/>
  <c r="F172" i="31"/>
  <c r="I172" i="31"/>
  <c r="D33" i="31"/>
  <c r="C33" i="31"/>
  <c r="I33" i="31"/>
  <c r="J33" i="31"/>
  <c r="E33" i="31"/>
  <c r="K33" i="31"/>
  <c r="H33" i="31"/>
  <c r="G33" i="31"/>
  <c r="F33" i="31"/>
  <c r="H70" i="31"/>
  <c r="G70" i="31"/>
  <c r="F70" i="31"/>
  <c r="E70" i="31"/>
  <c r="D70" i="31"/>
  <c r="I70" i="31"/>
  <c r="C70" i="31"/>
  <c r="K70" i="31"/>
  <c r="J70" i="31"/>
  <c r="G85" i="31"/>
  <c r="F85" i="31"/>
  <c r="E85" i="31"/>
  <c r="D85" i="31"/>
  <c r="C85" i="31"/>
  <c r="H85" i="31"/>
  <c r="K85" i="31"/>
  <c r="J85" i="31"/>
  <c r="I85" i="31"/>
  <c r="K69" i="31"/>
  <c r="J69" i="31"/>
  <c r="G69" i="31"/>
  <c r="C69" i="31"/>
  <c r="I69" i="31"/>
  <c r="H69" i="31"/>
  <c r="F69" i="31"/>
  <c r="E69" i="31"/>
  <c r="D69" i="31"/>
  <c r="E90" i="31"/>
  <c r="K90" i="31"/>
  <c r="J90" i="31"/>
  <c r="I90" i="31"/>
  <c r="H90" i="31"/>
  <c r="D90" i="31"/>
  <c r="F90" i="31"/>
  <c r="C90" i="31"/>
  <c r="G90" i="31"/>
  <c r="K64" i="31"/>
  <c r="J64" i="31"/>
  <c r="I64" i="31"/>
  <c r="H64" i="31"/>
  <c r="G64" i="31"/>
  <c r="D64" i="31"/>
  <c r="F64" i="31"/>
  <c r="E64" i="31"/>
  <c r="C64" i="31"/>
  <c r="K217" i="31"/>
  <c r="J217" i="31"/>
  <c r="I217" i="31"/>
  <c r="H217" i="31"/>
  <c r="G217" i="31"/>
  <c r="D217" i="31"/>
  <c r="F217" i="31"/>
  <c r="E217" i="31"/>
  <c r="C217" i="31"/>
  <c r="C113" i="31"/>
  <c r="K113" i="31"/>
  <c r="H113" i="31"/>
  <c r="I113" i="31"/>
  <c r="J113" i="31"/>
  <c r="D113" i="31"/>
  <c r="G113" i="31"/>
  <c r="F113" i="31"/>
  <c r="E113" i="31"/>
  <c r="E219" i="31"/>
  <c r="D219" i="31"/>
  <c r="C219" i="31"/>
  <c r="J219" i="31"/>
  <c r="K219" i="31"/>
  <c r="I219" i="31"/>
  <c r="G219" i="31"/>
  <c r="H219" i="31"/>
  <c r="F219" i="31"/>
  <c r="K131" i="31"/>
  <c r="J131" i="31"/>
  <c r="G131" i="31"/>
  <c r="H131" i="31"/>
  <c r="F131" i="31"/>
  <c r="I131" i="31"/>
  <c r="E131" i="31"/>
  <c r="D131" i="31"/>
  <c r="C131" i="31"/>
  <c r="K16" i="31"/>
  <c r="J16" i="31"/>
  <c r="I16" i="31"/>
  <c r="H16" i="31"/>
  <c r="E16" i="31"/>
  <c r="F16" i="31"/>
  <c r="D16" i="31"/>
  <c r="C16" i="31"/>
  <c r="G16" i="31"/>
  <c r="E195" i="31"/>
  <c r="D195" i="31"/>
  <c r="C195" i="31"/>
  <c r="J195" i="31"/>
  <c r="F195" i="31"/>
  <c r="K195" i="31"/>
  <c r="H195" i="31"/>
  <c r="I195" i="31"/>
  <c r="G195" i="31"/>
  <c r="I100" i="31"/>
  <c r="H100" i="31"/>
  <c r="E100" i="31"/>
  <c r="J100" i="31"/>
  <c r="K100" i="31"/>
  <c r="G100" i="31"/>
  <c r="F100" i="31"/>
  <c r="D100" i="31"/>
  <c r="C100" i="31"/>
  <c r="K88" i="31"/>
  <c r="J88" i="31"/>
  <c r="I88" i="31"/>
  <c r="F88" i="31"/>
  <c r="G88" i="31"/>
  <c r="H88" i="31"/>
  <c r="E88" i="31"/>
  <c r="D88" i="31"/>
  <c r="C88" i="31"/>
  <c r="K161" i="31"/>
  <c r="J161" i="31"/>
  <c r="I161" i="31"/>
  <c r="H161" i="31"/>
  <c r="G161" i="31"/>
  <c r="D161" i="31"/>
  <c r="F161" i="31"/>
  <c r="E161" i="31"/>
  <c r="C161" i="31"/>
  <c r="C173" i="31"/>
  <c r="K173" i="31"/>
  <c r="H173" i="31"/>
  <c r="G173" i="31"/>
  <c r="F173" i="31"/>
  <c r="E173" i="31"/>
  <c r="D173" i="31"/>
  <c r="I173" i="31"/>
  <c r="J173" i="31"/>
  <c r="C31" i="31"/>
  <c r="K31" i="31"/>
  <c r="H31" i="31"/>
  <c r="I31" i="31"/>
  <c r="G31" i="31"/>
  <c r="F31" i="31"/>
  <c r="E31" i="31"/>
  <c r="J31" i="31"/>
  <c r="D31" i="31"/>
  <c r="K179" i="31"/>
  <c r="J179" i="31"/>
  <c r="I179" i="31"/>
  <c r="F179" i="31"/>
  <c r="H179" i="31"/>
  <c r="G179" i="31"/>
  <c r="E179" i="31"/>
  <c r="D179" i="31"/>
  <c r="C179" i="31"/>
  <c r="J47" i="31"/>
  <c r="I47" i="31"/>
  <c r="H47" i="31"/>
  <c r="G47" i="31"/>
  <c r="F47" i="31"/>
  <c r="C47" i="31"/>
  <c r="D47" i="31"/>
  <c r="E47" i="31"/>
  <c r="K47" i="31"/>
  <c r="E92" i="31"/>
  <c r="I92" i="31"/>
  <c r="K92" i="31"/>
  <c r="G92" i="31"/>
  <c r="H92" i="31"/>
  <c r="J92" i="31"/>
  <c r="F92" i="31"/>
  <c r="D92" i="31"/>
  <c r="C92" i="31"/>
  <c r="J147" i="31"/>
  <c r="K147" i="31"/>
  <c r="G147" i="31"/>
  <c r="C147" i="31"/>
  <c r="H147" i="31"/>
  <c r="I147" i="31"/>
  <c r="F147" i="31"/>
  <c r="E147" i="31"/>
  <c r="D147" i="31"/>
  <c r="E107" i="31"/>
  <c r="D107" i="31"/>
  <c r="C107" i="31"/>
  <c r="J107" i="31"/>
  <c r="F107" i="31"/>
  <c r="K107" i="31"/>
  <c r="I107" i="31"/>
  <c r="H107" i="31"/>
  <c r="G107" i="31"/>
  <c r="H10" i="31"/>
  <c r="K10" i="31"/>
  <c r="J10" i="31"/>
  <c r="G10" i="31"/>
  <c r="F10" i="31"/>
  <c r="E10" i="31"/>
  <c r="C10" i="31"/>
  <c r="D10" i="31"/>
  <c r="I10" i="31"/>
  <c r="F20" i="31"/>
  <c r="E20" i="31"/>
  <c r="D20" i="31"/>
  <c r="C20" i="31"/>
  <c r="K20" i="31"/>
  <c r="J20" i="31"/>
  <c r="H20" i="31"/>
  <c r="G20" i="31"/>
  <c r="I20" i="31"/>
  <c r="F148" i="31"/>
  <c r="E148" i="31"/>
  <c r="D148" i="31"/>
  <c r="C148" i="31"/>
  <c r="K148" i="31"/>
  <c r="J148" i="31"/>
  <c r="I148" i="31"/>
  <c r="H148" i="31"/>
  <c r="G148" i="31"/>
  <c r="H204" i="31"/>
  <c r="G204" i="31"/>
  <c r="D204" i="31"/>
  <c r="I204" i="31"/>
  <c r="F204" i="31"/>
  <c r="K204" i="31"/>
  <c r="J204" i="31"/>
  <c r="E204" i="31"/>
  <c r="C204" i="31"/>
  <c r="H220" i="31"/>
  <c r="G220" i="31"/>
  <c r="F220" i="31"/>
  <c r="E220" i="31"/>
  <c r="D220" i="31"/>
  <c r="I220" i="31"/>
  <c r="C220" i="31"/>
  <c r="K220" i="31"/>
  <c r="J220" i="31"/>
  <c r="E223" i="31"/>
  <c r="D223" i="31"/>
  <c r="C223" i="31"/>
  <c r="J223" i="31"/>
  <c r="F223" i="31"/>
  <c r="K223" i="31"/>
  <c r="I223" i="31"/>
  <c r="H223" i="31"/>
  <c r="G223" i="31"/>
  <c r="D81" i="31"/>
  <c r="C81" i="31"/>
  <c r="I81" i="31"/>
  <c r="J81" i="31"/>
  <c r="K81" i="31"/>
  <c r="H81" i="31"/>
  <c r="G81" i="31"/>
  <c r="F81" i="31"/>
  <c r="E81" i="31"/>
  <c r="H216" i="31"/>
  <c r="G216" i="31"/>
  <c r="F216" i="31"/>
  <c r="E216" i="31"/>
  <c r="D216" i="31"/>
  <c r="J216" i="31"/>
  <c r="K216" i="31"/>
  <c r="C216" i="31"/>
  <c r="I216" i="31"/>
  <c r="D52" i="31"/>
  <c r="C52" i="31"/>
  <c r="J52" i="31"/>
  <c r="K52" i="31"/>
  <c r="H52" i="31"/>
  <c r="E52" i="31"/>
  <c r="F52" i="31"/>
  <c r="G52" i="31"/>
  <c r="I52" i="31"/>
  <c r="G57" i="31"/>
  <c r="F57" i="31"/>
  <c r="C57" i="31"/>
  <c r="E57" i="31"/>
  <c r="D57" i="31"/>
  <c r="K57" i="31"/>
  <c r="J57" i="31"/>
  <c r="I57" i="31"/>
  <c r="H57" i="31"/>
  <c r="E67" i="31"/>
  <c r="D67" i="31"/>
  <c r="C67" i="31"/>
  <c r="J67" i="31"/>
  <c r="K67" i="31"/>
  <c r="G67" i="31"/>
  <c r="I67" i="31"/>
  <c r="H67" i="31"/>
  <c r="F67" i="31"/>
  <c r="F19" i="31"/>
  <c r="E19" i="31"/>
  <c r="D19" i="31"/>
  <c r="C19" i="31"/>
  <c r="K19" i="31"/>
  <c r="J19" i="31"/>
  <c r="I19" i="31"/>
  <c r="H19" i="31"/>
  <c r="G19" i="31"/>
  <c r="K55" i="31"/>
  <c r="H55" i="31"/>
  <c r="E55" i="31"/>
  <c r="J55" i="31"/>
  <c r="I55" i="31"/>
  <c r="G55" i="31"/>
  <c r="F55" i="31"/>
  <c r="D55" i="31"/>
  <c r="C55" i="31"/>
  <c r="C21" i="31"/>
  <c r="K21" i="31"/>
  <c r="H21" i="31"/>
  <c r="D21" i="31"/>
  <c r="J21" i="31"/>
  <c r="I21" i="31"/>
  <c r="G21" i="31"/>
  <c r="F21" i="31"/>
  <c r="E21" i="31"/>
  <c r="D164" i="31"/>
  <c r="C164" i="31"/>
  <c r="I164" i="31"/>
  <c r="J164" i="31"/>
  <c r="K164" i="31"/>
  <c r="H164" i="31"/>
  <c r="G164" i="31"/>
  <c r="F164" i="31"/>
  <c r="E164" i="31"/>
  <c r="H104" i="31"/>
  <c r="G104" i="31"/>
  <c r="F104" i="31"/>
  <c r="E104" i="31"/>
  <c r="D104" i="31"/>
  <c r="I104" i="31"/>
  <c r="C104" i="31"/>
  <c r="J104" i="31"/>
  <c r="K104" i="31"/>
  <c r="F194" i="31"/>
  <c r="E194" i="31"/>
  <c r="K194" i="31"/>
  <c r="J194" i="31"/>
  <c r="G194" i="31"/>
  <c r="D194" i="31"/>
  <c r="I194" i="31"/>
  <c r="H194" i="31"/>
  <c r="C194" i="31"/>
  <c r="K65" i="31"/>
  <c r="H65" i="31"/>
  <c r="E65" i="31"/>
  <c r="G65" i="31"/>
  <c r="F65" i="31"/>
  <c r="D65" i="31"/>
  <c r="C65" i="31"/>
  <c r="J65" i="31"/>
  <c r="I65" i="31"/>
  <c r="H156" i="31"/>
  <c r="G156" i="31"/>
  <c r="F156" i="31"/>
  <c r="E156" i="31"/>
  <c r="D156" i="31"/>
  <c r="J156" i="31"/>
  <c r="C156" i="31"/>
  <c r="K156" i="31"/>
  <c r="I156" i="31"/>
  <c r="J127" i="31"/>
  <c r="I127" i="31"/>
  <c r="H127" i="31"/>
  <c r="G127" i="31"/>
  <c r="F127" i="31"/>
  <c r="C127" i="31"/>
  <c r="D127" i="31"/>
  <c r="E127" i="31"/>
  <c r="K127" i="31"/>
  <c r="E154" i="31"/>
  <c r="D154" i="31"/>
  <c r="J154" i="31"/>
  <c r="I154" i="31"/>
  <c r="H154" i="31"/>
  <c r="G154" i="31"/>
  <c r="F154" i="31"/>
  <c r="C154" i="31"/>
  <c r="K154" i="31"/>
  <c r="K102" i="31"/>
  <c r="J102" i="31"/>
  <c r="G102" i="31"/>
  <c r="D102" i="31"/>
  <c r="I102" i="31"/>
  <c r="H102" i="31"/>
  <c r="F102" i="31"/>
  <c r="E102" i="31"/>
  <c r="C102" i="31"/>
  <c r="J152" i="31"/>
  <c r="I152" i="31"/>
  <c r="F152" i="31"/>
  <c r="C152" i="31"/>
  <c r="K152" i="31"/>
  <c r="D152" i="31"/>
  <c r="H152" i="31"/>
  <c r="G152" i="31"/>
  <c r="E152" i="31"/>
  <c r="K188" i="31"/>
  <c r="J188" i="31"/>
  <c r="I188" i="31"/>
  <c r="H188" i="31"/>
  <c r="G188" i="31"/>
  <c r="D188" i="31"/>
  <c r="F188" i="31"/>
  <c r="E188" i="31"/>
  <c r="C188" i="31"/>
  <c r="K83" i="31"/>
  <c r="G83" i="31"/>
  <c r="H83" i="31"/>
  <c r="I83" i="31"/>
  <c r="J83" i="31"/>
  <c r="C83" i="31"/>
  <c r="F83" i="31"/>
  <c r="E83" i="31"/>
  <c r="D83" i="31"/>
  <c r="H89" i="31"/>
  <c r="G89" i="31"/>
  <c r="F89" i="31"/>
  <c r="E89" i="31"/>
  <c r="D89" i="31"/>
  <c r="C89" i="31"/>
  <c r="K89" i="31"/>
  <c r="J89" i="31"/>
  <c r="I89" i="31"/>
  <c r="G36" i="31"/>
  <c r="F36" i="31"/>
  <c r="E36" i="31"/>
  <c r="D36" i="31"/>
  <c r="C36" i="31"/>
  <c r="K36" i="31"/>
  <c r="J36" i="31"/>
  <c r="H36" i="31"/>
  <c r="I36" i="31"/>
  <c r="F6" i="31"/>
  <c r="E6" i="31"/>
  <c r="D6" i="31"/>
  <c r="I6" i="31"/>
  <c r="C6" i="31"/>
  <c r="K6" i="31"/>
  <c r="J6" i="31"/>
  <c r="H6" i="31"/>
  <c r="G6" i="31"/>
  <c r="K118" i="31"/>
  <c r="J118" i="31"/>
  <c r="I118" i="31"/>
  <c r="H118" i="31"/>
  <c r="G118" i="31"/>
  <c r="D118" i="31"/>
  <c r="E118" i="31"/>
  <c r="C118" i="31"/>
  <c r="F118" i="31"/>
  <c r="H59" i="31"/>
  <c r="E59" i="31"/>
  <c r="K59" i="31"/>
  <c r="F59" i="31"/>
  <c r="D59" i="31"/>
  <c r="J59" i="31"/>
  <c r="G59" i="31"/>
  <c r="C59" i="31"/>
  <c r="I59" i="31"/>
  <c r="I38" i="31"/>
  <c r="H38" i="31"/>
  <c r="G38" i="31"/>
  <c r="F38" i="31"/>
  <c r="E38" i="31"/>
  <c r="C38" i="31"/>
  <c r="D38" i="31"/>
  <c r="J38" i="31"/>
  <c r="K38" i="31"/>
  <c r="E191" i="31"/>
  <c r="D191" i="31"/>
  <c r="C191" i="31"/>
  <c r="J191" i="31"/>
  <c r="K191" i="31"/>
  <c r="I191" i="31"/>
  <c r="H191" i="31"/>
  <c r="G191" i="31"/>
  <c r="F191" i="31"/>
  <c r="I149" i="31"/>
  <c r="F149" i="31"/>
  <c r="E149" i="31"/>
  <c r="D149" i="31"/>
  <c r="C149" i="31"/>
  <c r="K149" i="31"/>
  <c r="J149" i="31"/>
  <c r="H149" i="31"/>
  <c r="G149" i="31"/>
  <c r="K209" i="31"/>
  <c r="J209" i="31"/>
  <c r="I209" i="31"/>
  <c r="H209" i="31"/>
  <c r="G209" i="31"/>
  <c r="D209" i="31"/>
  <c r="F209" i="31"/>
  <c r="E209" i="31"/>
  <c r="C209" i="31"/>
  <c r="K32" i="31"/>
  <c r="J32" i="31"/>
  <c r="I32" i="31"/>
  <c r="F32" i="31"/>
  <c r="G32" i="31"/>
  <c r="E32" i="31"/>
  <c r="D32" i="31"/>
  <c r="C32" i="31"/>
  <c r="H32" i="31"/>
  <c r="F138" i="31"/>
  <c r="E138" i="31"/>
  <c r="D138" i="31"/>
  <c r="C138" i="31"/>
  <c r="I138" i="31"/>
  <c r="K138" i="31"/>
  <c r="J138" i="31"/>
  <c r="H138" i="31"/>
  <c r="G138" i="31"/>
  <c r="H120" i="31"/>
  <c r="F120" i="31"/>
  <c r="E120" i="31"/>
  <c r="D120" i="31"/>
  <c r="C120" i="31"/>
  <c r="K120" i="31"/>
  <c r="J120" i="31"/>
  <c r="I120" i="31"/>
  <c r="G120" i="31"/>
  <c r="D9" i="31"/>
  <c r="C9" i="31"/>
  <c r="I9" i="31"/>
  <c r="J9" i="31"/>
  <c r="K9" i="31"/>
  <c r="H9" i="31"/>
  <c r="G9" i="31"/>
  <c r="F9" i="31"/>
  <c r="E9" i="31"/>
  <c r="K144" i="31"/>
  <c r="J144" i="31"/>
  <c r="I144" i="31"/>
  <c r="H144" i="31"/>
  <c r="G144" i="31"/>
  <c r="D144" i="31"/>
  <c r="E144" i="31"/>
  <c r="F144" i="31"/>
  <c r="C144" i="31"/>
  <c r="K34" i="31"/>
  <c r="J34" i="31"/>
  <c r="F34" i="31"/>
  <c r="G34" i="31"/>
  <c r="H34" i="31"/>
  <c r="E34" i="31"/>
  <c r="D34" i="31"/>
  <c r="C34" i="31"/>
  <c r="I34" i="31"/>
  <c r="K61" i="31"/>
  <c r="G61" i="31"/>
  <c r="D61" i="31"/>
  <c r="J61" i="31"/>
  <c r="H61" i="31"/>
  <c r="F61" i="31"/>
  <c r="E61" i="31"/>
  <c r="I61" i="31"/>
  <c r="C61" i="31"/>
  <c r="G168" i="31"/>
  <c r="K168" i="31"/>
  <c r="J168" i="31"/>
  <c r="F168" i="31"/>
  <c r="H168" i="31"/>
  <c r="I168" i="31"/>
  <c r="E168" i="31"/>
  <c r="D168" i="31"/>
  <c r="C168" i="31"/>
  <c r="K5" i="31"/>
  <c r="J5" i="31"/>
  <c r="H5" i="31"/>
  <c r="E5" i="31"/>
  <c r="F5" i="31"/>
  <c r="G5" i="31"/>
  <c r="D5" i="31"/>
  <c r="C5" i="31"/>
  <c r="I5" i="31"/>
  <c r="H72" i="31"/>
  <c r="G72" i="31"/>
  <c r="F72" i="31"/>
  <c r="E72" i="31"/>
  <c r="D72" i="31"/>
  <c r="I72" i="31"/>
  <c r="C72" i="31"/>
  <c r="K72" i="31"/>
  <c r="J72" i="31"/>
  <c r="C202" i="31"/>
  <c r="K202" i="31"/>
  <c r="H202" i="31"/>
  <c r="I202" i="31"/>
  <c r="J202" i="31"/>
  <c r="G202" i="31"/>
  <c r="F202" i="31"/>
  <c r="E202" i="31"/>
  <c r="D202" i="31"/>
  <c r="K117" i="31"/>
  <c r="J117" i="31"/>
  <c r="I117" i="31"/>
  <c r="H117" i="31"/>
  <c r="G117" i="31"/>
  <c r="D117" i="31"/>
  <c r="F117" i="31"/>
  <c r="E117" i="31"/>
  <c r="C117" i="31"/>
  <c r="J87" i="31"/>
  <c r="I87" i="31"/>
  <c r="H87" i="31"/>
  <c r="G87" i="31"/>
  <c r="F87" i="31"/>
  <c r="C87" i="31"/>
  <c r="D87" i="31"/>
  <c r="E87" i="31"/>
  <c r="K87" i="31"/>
  <c r="E176" i="31"/>
  <c r="D176" i="31"/>
  <c r="C176" i="31"/>
  <c r="J176" i="31"/>
  <c r="K176" i="31"/>
  <c r="I176" i="31"/>
  <c r="H176" i="31"/>
  <c r="G176" i="31"/>
  <c r="F176" i="31"/>
  <c r="K44" i="31"/>
  <c r="J44" i="31"/>
  <c r="G44" i="31"/>
  <c r="H44" i="31"/>
  <c r="I44" i="31"/>
  <c r="C44" i="31"/>
  <c r="F44" i="31"/>
  <c r="E44" i="31"/>
  <c r="D44" i="31"/>
  <c r="H186" i="31"/>
  <c r="G186" i="31"/>
  <c r="D186" i="31"/>
  <c r="I186" i="31"/>
  <c r="F186" i="31"/>
  <c r="E186" i="31"/>
  <c r="J186" i="31"/>
  <c r="C186" i="31"/>
  <c r="K186" i="31"/>
  <c r="D46" i="31"/>
  <c r="J46" i="31"/>
  <c r="I46" i="31"/>
  <c r="H46" i="31"/>
  <c r="G46" i="31"/>
  <c r="F46" i="31"/>
  <c r="C46" i="31"/>
  <c r="E46" i="31"/>
  <c r="K46" i="31"/>
  <c r="G171" i="31"/>
  <c r="F171" i="31"/>
  <c r="C171" i="31"/>
  <c r="K171" i="31"/>
  <c r="H171" i="31"/>
  <c r="I171" i="31"/>
  <c r="J171" i="31"/>
  <c r="E171" i="31"/>
  <c r="D171" i="31"/>
  <c r="J60" i="31"/>
  <c r="G60" i="31"/>
  <c r="H60" i="31"/>
  <c r="F60" i="31"/>
  <c r="D60" i="31"/>
  <c r="K60" i="31"/>
  <c r="I60" i="31"/>
  <c r="E60" i="31"/>
  <c r="C60" i="31"/>
  <c r="K84" i="31"/>
  <c r="J84" i="31"/>
  <c r="H84" i="31"/>
  <c r="E84" i="31"/>
  <c r="G84" i="31"/>
  <c r="F84" i="31"/>
  <c r="D84" i="31"/>
  <c r="C84" i="31"/>
  <c r="I84" i="31"/>
  <c r="G151" i="31"/>
  <c r="F151" i="31"/>
  <c r="C151" i="31"/>
  <c r="K151" i="31"/>
  <c r="J151" i="31"/>
  <c r="I151" i="31"/>
  <c r="H151" i="31"/>
  <c r="E151" i="31"/>
  <c r="D151" i="31"/>
  <c r="D29" i="31"/>
  <c r="C29" i="31"/>
  <c r="I29" i="31"/>
  <c r="K29" i="31"/>
  <c r="J29" i="31"/>
  <c r="H29" i="31"/>
  <c r="E29" i="31"/>
  <c r="F29" i="31"/>
  <c r="G29" i="31"/>
  <c r="K43" i="31"/>
  <c r="J43" i="31"/>
  <c r="I43" i="31"/>
  <c r="H43" i="31"/>
  <c r="G43" i="31"/>
  <c r="D43" i="31"/>
  <c r="E43" i="31"/>
  <c r="F43" i="31"/>
  <c r="C43" i="31"/>
  <c r="E215" i="31"/>
  <c r="D215" i="31"/>
  <c r="C215" i="31"/>
  <c r="J215" i="31"/>
  <c r="F215" i="31"/>
  <c r="K215" i="31"/>
  <c r="I215" i="31"/>
  <c r="H215" i="31"/>
  <c r="G215" i="31"/>
  <c r="J101" i="31"/>
  <c r="I101" i="31"/>
  <c r="F101" i="31"/>
  <c r="C101" i="31"/>
  <c r="K101" i="31"/>
  <c r="H101" i="31"/>
  <c r="D101" i="31"/>
  <c r="E101" i="31"/>
  <c r="G101" i="31"/>
  <c r="D130" i="31"/>
  <c r="C130" i="31"/>
  <c r="J130" i="31"/>
  <c r="K130" i="31"/>
  <c r="H130" i="31"/>
  <c r="G130" i="31"/>
  <c r="F130" i="31"/>
  <c r="E130" i="31"/>
  <c r="I130" i="31"/>
  <c r="J76" i="31"/>
  <c r="I76" i="31"/>
  <c r="H76" i="31"/>
  <c r="G76" i="31"/>
  <c r="F76" i="31"/>
  <c r="C76" i="31"/>
  <c r="D76" i="31"/>
  <c r="E76" i="31"/>
  <c r="K76" i="31"/>
  <c r="D125" i="31"/>
  <c r="C125" i="31"/>
  <c r="I125" i="31"/>
  <c r="J125" i="31"/>
  <c r="H125" i="31"/>
  <c r="K125" i="31"/>
  <c r="G125" i="31"/>
  <c r="F125" i="31"/>
  <c r="E125" i="31"/>
  <c r="F122" i="31"/>
  <c r="E122" i="31"/>
  <c r="C122" i="31"/>
  <c r="H122" i="31"/>
  <c r="G122" i="31"/>
  <c r="K122" i="31"/>
  <c r="J122" i="31"/>
  <c r="D122" i="31"/>
  <c r="I122" i="31"/>
  <c r="C207" i="31"/>
  <c r="K207" i="31"/>
  <c r="H207" i="31"/>
  <c r="G207" i="31"/>
  <c r="F207" i="31"/>
  <c r="E207" i="31"/>
  <c r="D207" i="31"/>
  <c r="I207" i="31"/>
  <c r="J207" i="31"/>
  <c r="K37" i="31"/>
  <c r="J37" i="31"/>
  <c r="I37" i="31"/>
  <c r="H37" i="31"/>
  <c r="G37" i="31"/>
  <c r="D37" i="31"/>
  <c r="E37" i="31"/>
  <c r="F37" i="31"/>
  <c r="C37" i="31"/>
  <c r="I170" i="31"/>
  <c r="J170" i="31"/>
  <c r="H170" i="31"/>
  <c r="G170" i="31"/>
  <c r="F170" i="31"/>
  <c r="E170" i="31"/>
  <c r="C170" i="31"/>
  <c r="D170" i="31"/>
  <c r="K170" i="31"/>
  <c r="K79" i="31"/>
  <c r="J79" i="31"/>
  <c r="I79" i="31"/>
  <c r="F79" i="31"/>
  <c r="G79" i="31"/>
  <c r="H79" i="31"/>
  <c r="E79" i="31"/>
  <c r="D79" i="31"/>
  <c r="C79" i="31"/>
  <c r="K63" i="31"/>
  <c r="J63" i="31"/>
  <c r="G63" i="31"/>
  <c r="F63" i="31"/>
  <c r="C63" i="31"/>
  <c r="H63" i="31"/>
  <c r="E63" i="31"/>
  <c r="D63" i="31"/>
  <c r="I63" i="31"/>
  <c r="K158" i="31"/>
  <c r="J158" i="31"/>
  <c r="G158" i="31"/>
  <c r="C158" i="31"/>
  <c r="I158" i="31"/>
  <c r="H158" i="31"/>
  <c r="F158" i="31"/>
  <c r="E158" i="31"/>
  <c r="D158" i="31"/>
  <c r="F142" i="31"/>
  <c r="E142" i="31"/>
  <c r="D142" i="31"/>
  <c r="C142" i="31"/>
  <c r="K142" i="31"/>
  <c r="G142" i="31"/>
  <c r="J142" i="31"/>
  <c r="I142" i="31"/>
  <c r="H142" i="31"/>
  <c r="K134" i="31"/>
  <c r="J134" i="31"/>
  <c r="G134" i="31"/>
  <c r="H134" i="31"/>
  <c r="I134" i="31"/>
  <c r="C134" i="31"/>
  <c r="F134" i="31"/>
  <c r="E134" i="31"/>
  <c r="D134" i="31"/>
  <c r="J75" i="31"/>
  <c r="I75" i="31"/>
  <c r="H75" i="31"/>
  <c r="G75" i="31"/>
  <c r="F75" i="31"/>
  <c r="C75" i="31"/>
  <c r="D75" i="31"/>
  <c r="K75" i="31"/>
  <c r="E75" i="31"/>
  <c r="K218" i="31"/>
  <c r="J218" i="31"/>
  <c r="G218" i="31"/>
  <c r="C218" i="31"/>
  <c r="I218" i="31"/>
  <c r="H218" i="31"/>
  <c r="F218" i="31"/>
  <c r="E218" i="31"/>
  <c r="D218" i="31"/>
  <c r="H198" i="31"/>
  <c r="G198" i="31"/>
  <c r="F198" i="31"/>
  <c r="E198" i="31"/>
  <c r="D198" i="31"/>
  <c r="K198" i="31"/>
  <c r="J198" i="31"/>
  <c r="C198" i="31"/>
  <c r="I198" i="31"/>
  <c r="G121" i="31"/>
  <c r="F121" i="31"/>
  <c r="C121" i="31"/>
  <c r="E121" i="31"/>
  <c r="D121" i="31"/>
  <c r="K121" i="31"/>
  <c r="J121" i="31"/>
  <c r="H121" i="31"/>
  <c r="I121" i="31"/>
  <c r="E167" i="31"/>
  <c r="K167" i="31"/>
  <c r="H167" i="31"/>
  <c r="I167" i="31"/>
  <c r="J167" i="31"/>
  <c r="C167" i="31"/>
  <c r="G167" i="31"/>
  <c r="F167" i="31"/>
  <c r="D167" i="31"/>
  <c r="C114" i="31"/>
  <c r="K114" i="31"/>
  <c r="H114" i="31"/>
  <c r="I114" i="31"/>
  <c r="D114" i="31"/>
  <c r="J114" i="31"/>
  <c r="G114" i="31"/>
  <c r="F114" i="31"/>
  <c r="E114" i="31"/>
  <c r="G197" i="31"/>
  <c r="F197" i="31"/>
  <c r="E197" i="31"/>
  <c r="D197" i="31"/>
  <c r="C197" i="31"/>
  <c r="H197" i="31"/>
  <c r="K197" i="31"/>
  <c r="J197" i="31"/>
  <c r="I197" i="31"/>
  <c r="H106" i="31"/>
  <c r="G106" i="31"/>
  <c r="F106" i="31"/>
  <c r="E106" i="31"/>
  <c r="D106" i="31"/>
  <c r="J106" i="31"/>
  <c r="K106" i="31"/>
  <c r="C106" i="31"/>
  <c r="I106" i="31"/>
  <c r="D77" i="31"/>
  <c r="C77" i="31"/>
  <c r="I77" i="31"/>
  <c r="J77" i="31"/>
  <c r="K77" i="31"/>
  <c r="H77" i="31"/>
  <c r="G77" i="31"/>
  <c r="F77" i="31"/>
  <c r="E77" i="31"/>
  <c r="F99" i="31"/>
  <c r="E99" i="31"/>
  <c r="K99" i="31"/>
  <c r="J99" i="31"/>
  <c r="I99" i="31"/>
  <c r="H99" i="31"/>
  <c r="G99" i="31"/>
  <c r="D99" i="31"/>
  <c r="C99" i="31"/>
  <c r="K189" i="31"/>
  <c r="J189" i="31"/>
  <c r="G189" i="31"/>
  <c r="C189" i="31"/>
  <c r="I189" i="31"/>
  <c r="H189" i="31"/>
  <c r="F189" i="31"/>
  <c r="E189" i="31"/>
  <c r="D189" i="31"/>
  <c r="I73" i="31"/>
  <c r="H73" i="31"/>
  <c r="G73" i="31"/>
  <c r="F73" i="31"/>
  <c r="E73" i="31"/>
  <c r="C73" i="31"/>
  <c r="D73" i="31"/>
  <c r="K73" i="31"/>
  <c r="J73" i="31"/>
  <c r="J206" i="31"/>
  <c r="F206" i="31"/>
  <c r="K206" i="31"/>
  <c r="H206" i="31"/>
  <c r="G206" i="31"/>
  <c r="E206" i="31"/>
  <c r="D206" i="31"/>
  <c r="C206" i="31"/>
  <c r="I206" i="31"/>
  <c r="E56" i="31"/>
  <c r="D56" i="31"/>
  <c r="J56" i="31"/>
  <c r="C56" i="31"/>
  <c r="K56" i="31"/>
  <c r="I56" i="31"/>
  <c r="H56" i="31"/>
  <c r="G56" i="31"/>
  <c r="F56" i="31"/>
  <c r="H133" i="31"/>
  <c r="G133" i="31"/>
  <c r="F133" i="31"/>
  <c r="E133" i="31"/>
  <c r="D133" i="31"/>
  <c r="K133" i="31"/>
  <c r="J133" i="31"/>
  <c r="I133" i="31"/>
  <c r="C133" i="31"/>
  <c r="N149" i="30"/>
  <c r="N61" i="31"/>
  <c r="N28" i="31"/>
  <c r="N83" i="30"/>
  <c r="N80" i="31"/>
  <c r="N51" i="31"/>
  <c r="N182" i="30"/>
  <c r="N211" i="31"/>
  <c r="N219" i="31"/>
  <c r="N231" i="31"/>
  <c r="N235" i="31"/>
  <c r="N239" i="31"/>
  <c r="N247" i="31"/>
  <c r="N172" i="30"/>
  <c r="N184" i="30"/>
  <c r="N215" i="31"/>
  <c r="N176" i="31"/>
  <c r="N137" i="30"/>
  <c r="N119" i="31"/>
  <c r="N120" i="31"/>
  <c r="N25" i="31"/>
  <c r="N163" i="30"/>
  <c r="N168" i="31"/>
  <c r="N218" i="31"/>
  <c r="N179" i="30"/>
  <c r="N162" i="31"/>
  <c r="N169" i="30"/>
  <c r="N153" i="30"/>
  <c r="N202" i="31"/>
  <c r="N8" i="31"/>
  <c r="N90" i="30"/>
  <c r="N198" i="31"/>
  <c r="N209" i="31"/>
  <c r="N222" i="31"/>
  <c r="N226" i="31"/>
  <c r="N230" i="31"/>
  <c r="N234" i="31"/>
  <c r="N238" i="31"/>
  <c r="N242" i="31"/>
  <c r="N246" i="31"/>
  <c r="N250" i="31"/>
  <c r="N254" i="31"/>
  <c r="N75" i="30"/>
  <c r="N3" i="31"/>
  <c r="N223" i="31"/>
  <c r="N210" i="31"/>
  <c r="N181" i="30"/>
  <c r="N213" i="31"/>
  <c r="N183" i="30"/>
  <c r="N127" i="31"/>
  <c r="N77" i="30"/>
  <c r="N57" i="31"/>
  <c r="N132" i="31"/>
  <c r="N109" i="30"/>
  <c r="N131" i="31"/>
  <c r="N46" i="31"/>
  <c r="N131" i="30"/>
  <c r="N147" i="31"/>
  <c r="N108" i="30"/>
  <c r="N104" i="31"/>
  <c r="N170" i="30"/>
  <c r="N13" i="31"/>
  <c r="N72" i="31"/>
  <c r="N176" i="30"/>
  <c r="N157" i="31"/>
  <c r="N162" i="30"/>
  <c r="N221" i="31"/>
  <c r="N225" i="31"/>
  <c r="N229" i="31"/>
  <c r="N233" i="31"/>
  <c r="N237" i="31"/>
  <c r="N241" i="31"/>
  <c r="N245" i="31"/>
  <c r="N249" i="31"/>
  <c r="N253" i="31"/>
  <c r="N164" i="30"/>
  <c r="N161" i="31"/>
  <c r="N10" i="31"/>
  <c r="N120" i="30"/>
  <c r="N148" i="31"/>
  <c r="N155" i="31"/>
  <c r="N65" i="31"/>
  <c r="N147" i="30"/>
  <c r="N103" i="31"/>
  <c r="N74" i="30"/>
  <c r="N191" i="31"/>
  <c r="N158" i="30"/>
  <c r="N206" i="31"/>
  <c r="N144" i="31"/>
  <c r="N227" i="31"/>
  <c r="N243" i="31"/>
  <c r="N251" i="31"/>
  <c r="N98" i="30"/>
  <c r="N19" i="31"/>
  <c r="N168" i="30"/>
  <c r="N174" i="31"/>
  <c r="N214" i="31"/>
  <c r="N68" i="30"/>
  <c r="N112" i="31"/>
  <c r="N170" i="31"/>
  <c r="N91" i="30"/>
  <c r="N141" i="31"/>
  <c r="N97" i="31"/>
  <c r="N154" i="30"/>
  <c r="N186" i="31"/>
  <c r="N173" i="30"/>
  <c r="N117" i="31"/>
  <c r="N161" i="30"/>
  <c r="N187" i="31"/>
  <c r="N2" i="31"/>
  <c r="N45" i="30"/>
  <c r="N77" i="31"/>
  <c r="N201" i="31"/>
  <c r="N158" i="31"/>
  <c r="N180" i="30"/>
  <c r="N208" i="31"/>
  <c r="N220" i="31"/>
  <c r="N224" i="31"/>
  <c r="N228" i="31"/>
  <c r="N232" i="31"/>
  <c r="N236" i="31"/>
  <c r="N240" i="31"/>
  <c r="N244" i="31"/>
  <c r="N248" i="31"/>
  <c r="N252" i="31"/>
  <c r="W69" i="31"/>
  <c r="W135" i="30"/>
  <c r="W64" i="31"/>
  <c r="W111" i="30"/>
  <c r="W192" i="31"/>
  <c r="W50" i="30"/>
  <c r="W125" i="31"/>
  <c r="W8" i="30"/>
  <c r="W53" i="31"/>
  <c r="W64" i="30"/>
  <c r="W108" i="31"/>
  <c r="W133" i="30"/>
  <c r="W179" i="31"/>
  <c r="W21" i="30"/>
  <c r="W124" i="31"/>
  <c r="W7" i="30"/>
  <c r="W55" i="31"/>
  <c r="W79" i="30"/>
  <c r="W106" i="31"/>
  <c r="W132" i="30"/>
  <c r="W169" i="31"/>
  <c r="W36" i="30"/>
  <c r="W110" i="30"/>
  <c r="W94" i="31"/>
  <c r="W73" i="30"/>
  <c r="W49" i="31"/>
  <c r="W78" i="30"/>
  <c r="W188" i="31"/>
  <c r="W94" i="30"/>
  <c r="W12" i="31"/>
  <c r="W70" i="30"/>
  <c r="W181" i="31"/>
  <c r="W28" i="30"/>
  <c r="W138" i="31"/>
  <c r="W56" i="30"/>
  <c r="W63" i="31"/>
  <c r="W123" i="30"/>
  <c r="W81" i="31"/>
  <c r="W24" i="30"/>
  <c r="W33" i="30"/>
  <c r="W129" i="31"/>
  <c r="W207" i="31"/>
  <c r="W122" i="30"/>
  <c r="W97" i="30"/>
  <c r="W165" i="31"/>
  <c r="W41" i="30"/>
  <c r="W93" i="31"/>
  <c r="W54" i="30"/>
  <c r="W200" i="31"/>
  <c r="W30" i="30"/>
  <c r="W150" i="31"/>
  <c r="W38" i="30"/>
  <c r="W52" i="31"/>
  <c r="W82" i="30"/>
  <c r="W29" i="31"/>
  <c r="W159" i="30"/>
  <c r="W31" i="31"/>
  <c r="W5" i="30"/>
  <c r="W178" i="31"/>
  <c r="W112" i="30"/>
  <c r="W118" i="31"/>
  <c r="W81" i="30"/>
  <c r="W165" i="30"/>
  <c r="W75" i="31"/>
  <c r="W44" i="30"/>
  <c r="W130" i="31"/>
  <c r="W69" i="30"/>
  <c r="W18" i="31"/>
  <c r="W76" i="30"/>
  <c r="W193" i="31"/>
  <c r="W199" i="31"/>
  <c r="W101" i="30"/>
  <c r="W19" i="31"/>
  <c r="W98" i="30"/>
  <c r="W174" i="31"/>
  <c r="W168" i="30"/>
  <c r="W214" i="31"/>
  <c r="W112" i="31"/>
  <c r="W68" i="30"/>
  <c r="W68" i="31"/>
  <c r="W170" i="31"/>
  <c r="W141" i="31"/>
  <c r="W91" i="30"/>
  <c r="W97" i="31"/>
  <c r="W186" i="31"/>
  <c r="W154" i="30"/>
  <c r="W117" i="31"/>
  <c r="W173" i="30"/>
  <c r="W187" i="31"/>
  <c r="W161" i="30"/>
  <c r="W2" i="31"/>
  <c r="W77" i="31"/>
  <c r="W45" i="30"/>
  <c r="W115" i="31"/>
  <c r="W201" i="31"/>
  <c r="W158" i="31"/>
  <c r="W4" i="31"/>
  <c r="W208" i="31"/>
  <c r="W180" i="30"/>
  <c r="W220" i="31"/>
  <c r="W224" i="31"/>
  <c r="W228" i="31"/>
  <c r="W232" i="31"/>
  <c r="W236" i="31"/>
  <c r="W240" i="31"/>
  <c r="W244" i="31"/>
  <c r="W248" i="31"/>
  <c r="W252" i="31"/>
  <c r="W204" i="31"/>
  <c r="W100" i="30"/>
  <c r="W22" i="31"/>
  <c r="W53" i="30"/>
  <c r="W38" i="31"/>
  <c r="W29" i="30"/>
  <c r="W74" i="31"/>
  <c r="W6" i="30"/>
  <c r="W78" i="31"/>
  <c r="W16" i="30"/>
  <c r="W79" i="31"/>
  <c r="W34" i="30"/>
  <c r="W7" i="31"/>
  <c r="W48" i="30"/>
  <c r="W32" i="31"/>
  <c r="W19" i="30"/>
  <c r="W197" i="31"/>
  <c r="W10" i="30"/>
  <c r="W128" i="31"/>
  <c r="W13" i="30"/>
  <c r="W113" i="31"/>
  <c r="W12" i="30"/>
  <c r="W203" i="31"/>
  <c r="W57" i="30"/>
  <c r="W35" i="31"/>
  <c r="W18" i="30"/>
  <c r="W100" i="31"/>
  <c r="W42" i="30"/>
  <c r="W171" i="31"/>
  <c r="W39" i="30"/>
  <c r="W41" i="31"/>
  <c r="W26" i="30"/>
  <c r="W180" i="31"/>
  <c r="W25" i="30"/>
  <c r="W76" i="31"/>
  <c r="W14" i="30"/>
  <c r="W6" i="31"/>
  <c r="W22" i="30"/>
  <c r="W33" i="31"/>
  <c r="W9" i="30"/>
  <c r="W67" i="31"/>
  <c r="W105" i="30"/>
  <c r="W172" i="31"/>
  <c r="W49" i="30"/>
  <c r="W48" i="31"/>
  <c r="W62" i="30"/>
  <c r="W98" i="31"/>
  <c r="W71" i="30"/>
  <c r="W87" i="31"/>
  <c r="W20" i="30"/>
  <c r="W59" i="31"/>
  <c r="W58" i="30"/>
  <c r="W146" i="31"/>
  <c r="W32" i="30"/>
  <c r="W96" i="31"/>
  <c r="W37" i="30"/>
  <c r="W110" i="31"/>
  <c r="W17" i="30"/>
  <c r="W16" i="31"/>
  <c r="W3" i="30"/>
  <c r="W121" i="30"/>
  <c r="W164" i="31"/>
  <c r="W107" i="30"/>
  <c r="W137" i="31"/>
  <c r="W96" i="30"/>
  <c r="W189" i="31"/>
  <c r="W171" i="30"/>
  <c r="W102" i="31"/>
  <c r="W139" i="30"/>
  <c r="W54" i="31"/>
  <c r="W148" i="30"/>
  <c r="W83" i="31"/>
  <c r="W27" i="31"/>
  <c r="W138" i="30"/>
  <c r="W3" i="31"/>
  <c r="W75" i="30"/>
  <c r="W161" i="31"/>
  <c r="W164" i="30"/>
  <c r="W10" i="31"/>
  <c r="W148" i="31"/>
  <c r="W120" i="30"/>
  <c r="W155" i="31"/>
  <c r="W65" i="31"/>
  <c r="W61" i="31"/>
  <c r="W149" i="30"/>
  <c r="W28" i="31"/>
  <c r="W103" i="31"/>
  <c r="W147" i="30"/>
  <c r="W191" i="31"/>
  <c r="W74" i="30"/>
  <c r="W206" i="31"/>
  <c r="W158" i="30"/>
  <c r="W144" i="31"/>
  <c r="W80" i="31"/>
  <c r="W83" i="30"/>
  <c r="W51" i="31"/>
  <c r="W154" i="31"/>
  <c r="W136" i="31"/>
  <c r="W42" i="31"/>
  <c r="W211" i="31"/>
  <c r="W182" i="30"/>
  <c r="W219" i="31"/>
  <c r="W223" i="31"/>
  <c r="W227" i="31"/>
  <c r="W231" i="31"/>
  <c r="W235" i="31"/>
  <c r="W239" i="31"/>
  <c r="W243" i="31"/>
  <c r="W247" i="31"/>
  <c r="W251" i="31"/>
  <c r="W139" i="31"/>
  <c r="W66" i="30"/>
  <c r="W24" i="31"/>
  <c r="W136" i="30"/>
  <c r="W216" i="31"/>
  <c r="W23" i="31"/>
  <c r="W80" i="30"/>
  <c r="W156" i="31"/>
  <c r="W146" i="30"/>
  <c r="W15" i="31"/>
  <c r="W156" i="30"/>
  <c r="W175" i="31"/>
  <c r="W5" i="31"/>
  <c r="W65" i="30"/>
  <c r="W182" i="31"/>
  <c r="W117" i="30"/>
  <c r="W91" i="31"/>
  <c r="W106" i="30"/>
  <c r="W20" i="31"/>
  <c r="W52" i="30"/>
  <c r="W152" i="31"/>
  <c r="W114" i="30"/>
  <c r="W14" i="31"/>
  <c r="W125" i="30"/>
  <c r="W122" i="31"/>
  <c r="W124" i="30"/>
  <c r="W121" i="31"/>
  <c r="W113" i="30"/>
  <c r="W62" i="31"/>
  <c r="W128" i="30"/>
  <c r="W9" i="31"/>
  <c r="W102" i="30"/>
  <c r="W107" i="31"/>
  <c r="W142" i="30"/>
  <c r="W163" i="31"/>
  <c r="W46" i="30"/>
  <c r="W34" i="31"/>
  <c r="W23" i="30"/>
  <c r="W140" i="31"/>
  <c r="W67" i="30"/>
  <c r="W21" i="31"/>
  <c r="W85" i="30"/>
  <c r="W43" i="31"/>
  <c r="W86" i="30"/>
  <c r="W114" i="31"/>
  <c r="W51" i="30"/>
  <c r="W212" i="31"/>
  <c r="W178" i="30"/>
  <c r="W194" i="31"/>
  <c r="W99" i="30"/>
  <c r="W153" i="31"/>
  <c r="W95" i="31"/>
  <c r="W129" i="30"/>
  <c r="W92" i="31"/>
  <c r="W151" i="30"/>
  <c r="W85" i="31"/>
  <c r="W60" i="30"/>
  <c r="W123" i="31"/>
  <c r="W4" i="30"/>
  <c r="W116" i="31"/>
  <c r="W175" i="30"/>
  <c r="W160" i="31"/>
  <c r="W174" i="30"/>
  <c r="W143" i="31"/>
  <c r="W145" i="30"/>
  <c r="W135" i="31"/>
  <c r="W127" i="30"/>
  <c r="W101" i="31"/>
  <c r="W167" i="30"/>
  <c r="W149" i="31"/>
  <c r="W152" i="30"/>
  <c r="W134" i="31"/>
  <c r="W71" i="31"/>
  <c r="W177" i="30"/>
  <c r="W172" i="30"/>
  <c r="W215" i="31"/>
  <c r="W184" i="30"/>
  <c r="W176" i="31"/>
  <c r="W119" i="31"/>
  <c r="W137" i="30"/>
  <c r="W120" i="31"/>
  <c r="W25" i="31"/>
  <c r="W163" i="30"/>
  <c r="W168" i="31"/>
  <c r="W218" i="31"/>
  <c r="W162" i="31"/>
  <c r="W179" i="30"/>
  <c r="W26" i="31"/>
  <c r="W169" i="30"/>
  <c r="W202" i="31"/>
  <c r="W153" i="30"/>
  <c r="W8" i="31"/>
  <c r="W90" i="30"/>
  <c r="W198" i="31"/>
  <c r="W47" i="31"/>
  <c r="W70" i="31"/>
  <c r="W99" i="31"/>
  <c r="W209" i="31"/>
  <c r="W222" i="31"/>
  <c r="W226" i="31"/>
  <c r="W230" i="31"/>
  <c r="W234" i="31"/>
  <c r="W238" i="31"/>
  <c r="W242" i="31"/>
  <c r="W246" i="31"/>
  <c r="W250" i="31"/>
  <c r="W254" i="31"/>
  <c r="W88" i="31"/>
  <c r="W31" i="30"/>
  <c r="W183" i="31"/>
  <c r="W103" i="30"/>
  <c r="W105" i="31"/>
  <c r="W155" i="30"/>
  <c r="W36" i="31"/>
  <c r="W27" i="30"/>
  <c r="W126" i="31"/>
  <c r="W40" i="30"/>
  <c r="W84" i="31"/>
  <c r="W35" i="30"/>
  <c r="W167" i="31"/>
  <c r="W89" i="30"/>
  <c r="W60" i="31"/>
  <c r="W141" i="30"/>
  <c r="W133" i="31"/>
  <c r="W72" i="30"/>
  <c r="W30" i="31"/>
  <c r="W93" i="30"/>
  <c r="W90" i="31"/>
  <c r="W61" i="30"/>
  <c r="W82" i="31"/>
  <c r="W59" i="30"/>
  <c r="W166" i="31"/>
  <c r="W95" i="30"/>
  <c r="W50" i="31"/>
  <c r="W118" i="30"/>
  <c r="W56" i="31"/>
  <c r="W126" i="30"/>
  <c r="W185" i="31"/>
  <c r="W130" i="30"/>
  <c r="W177" i="31"/>
  <c r="W63" i="30"/>
  <c r="W17" i="31"/>
  <c r="W15" i="30"/>
  <c r="W111" i="31"/>
  <c r="W43" i="30"/>
  <c r="W39" i="31"/>
  <c r="W47" i="30"/>
  <c r="W145" i="31"/>
  <c r="W87" i="30"/>
  <c r="W37" i="31"/>
  <c r="W55" i="30"/>
  <c r="W92" i="30"/>
  <c r="W58" i="31"/>
  <c r="W190" i="31"/>
  <c r="W134" i="30"/>
  <c r="W150" i="30"/>
  <c r="W142" i="31"/>
  <c r="W84" i="30"/>
  <c r="W205" i="31"/>
  <c r="W119" i="30"/>
  <c r="W151" i="31"/>
  <c r="W88" i="30"/>
  <c r="W45" i="31"/>
  <c r="W116" i="30"/>
  <c r="W195" i="31"/>
  <c r="W157" i="30"/>
  <c r="W86" i="31"/>
  <c r="W144" i="30"/>
  <c r="W73" i="31"/>
  <c r="W2" i="30"/>
  <c r="W44" i="31"/>
  <c r="W115" i="30"/>
  <c r="W66" i="31"/>
  <c r="W166" i="30"/>
  <c r="W11" i="31"/>
  <c r="W143" i="30"/>
  <c r="W140" i="30"/>
  <c r="W89" i="31"/>
  <c r="W217" i="31"/>
  <c r="W160" i="30"/>
  <c r="W159" i="31"/>
  <c r="W104" i="30"/>
  <c r="W40" i="31"/>
  <c r="W210" i="31"/>
  <c r="W181" i="30"/>
  <c r="W213" i="31"/>
  <c r="W183" i="30"/>
  <c r="W127" i="31"/>
  <c r="W77" i="30"/>
  <c r="W57" i="31"/>
  <c r="W132" i="31"/>
  <c r="W109" i="30"/>
  <c r="W131" i="31"/>
  <c r="W46" i="31"/>
  <c r="W131" i="30"/>
  <c r="W147" i="31"/>
  <c r="W108" i="30"/>
  <c r="W104" i="31"/>
  <c r="W170" i="30"/>
  <c r="W13" i="31"/>
  <c r="W72" i="31"/>
  <c r="W176" i="30"/>
  <c r="W157" i="31"/>
  <c r="W109" i="31"/>
  <c r="W173" i="31"/>
  <c r="W184" i="31"/>
  <c r="W162" i="30"/>
  <c r="W221" i="31"/>
  <c r="W225" i="31"/>
  <c r="W229" i="31"/>
  <c r="W233" i="31"/>
  <c r="W237" i="31"/>
  <c r="W241" i="31"/>
  <c r="W245" i="31"/>
  <c r="W249" i="31"/>
  <c r="W253" i="31"/>
  <c r="N27" i="31"/>
  <c r="N138" i="30"/>
  <c r="N71" i="31"/>
  <c r="N177" i="30"/>
  <c r="N40" i="31"/>
  <c r="N104" i="30"/>
  <c r="N199" i="31"/>
  <c r="N101" i="30"/>
  <c r="N83" i="31"/>
  <c r="N134" i="31"/>
  <c r="N193" i="31"/>
  <c r="N54" i="31"/>
  <c r="N148" i="30"/>
  <c r="N149" i="31"/>
  <c r="N152" i="30"/>
  <c r="N159" i="31"/>
  <c r="N160" i="30"/>
  <c r="N18" i="31"/>
  <c r="N76" i="30"/>
  <c r="N102" i="31"/>
  <c r="N139" i="30"/>
  <c r="N101" i="31"/>
  <c r="N167" i="30"/>
  <c r="N217" i="31"/>
  <c r="N130" i="31"/>
  <c r="N69" i="30"/>
  <c r="N189" i="31"/>
  <c r="N171" i="30"/>
  <c r="N135" i="31"/>
  <c r="N127" i="30"/>
  <c r="N89" i="31"/>
  <c r="N140" i="30"/>
  <c r="N75" i="31"/>
  <c r="N44" i="30"/>
  <c r="N137" i="31"/>
  <c r="N96" i="30"/>
  <c r="N143" i="31"/>
  <c r="N145" i="30"/>
  <c r="N11" i="31"/>
  <c r="N143" i="30"/>
  <c r="N165" i="30"/>
  <c r="N164" i="31"/>
  <c r="N107" i="30"/>
  <c r="N160" i="31"/>
  <c r="N174" i="30"/>
  <c r="N66" i="31"/>
  <c r="N166" i="30"/>
  <c r="N118" i="31"/>
  <c r="N81" i="30"/>
  <c r="N121" i="30"/>
  <c r="N116" i="31"/>
  <c r="N175" i="30"/>
  <c r="N44" i="31"/>
  <c r="N115" i="30"/>
  <c r="N178" i="31"/>
  <c r="N112" i="30"/>
  <c r="N16" i="31"/>
  <c r="N3" i="30"/>
  <c r="N123" i="31"/>
  <c r="N4" i="30"/>
  <c r="N73" i="31"/>
  <c r="N2" i="30"/>
  <c r="N31" i="31"/>
  <c r="N5" i="30"/>
  <c r="N110" i="31"/>
  <c r="N17" i="30"/>
  <c r="N85" i="31"/>
  <c r="N60" i="30"/>
  <c r="N86" i="31"/>
  <c r="N144" i="30"/>
  <c r="N29" i="31"/>
  <c r="N159" i="30"/>
  <c r="N96" i="31"/>
  <c r="N37" i="30"/>
  <c r="N92" i="31"/>
  <c r="N151" i="30"/>
  <c r="N195" i="31"/>
  <c r="N157" i="30"/>
  <c r="N52" i="31"/>
  <c r="N82" i="30"/>
  <c r="N146" i="31"/>
  <c r="N32" i="30"/>
  <c r="N95" i="31"/>
  <c r="N129" i="30"/>
  <c r="N45" i="31"/>
  <c r="N116" i="30"/>
  <c r="N150" i="31"/>
  <c r="N38" i="30"/>
  <c r="N59" i="31"/>
  <c r="N58" i="30"/>
  <c r="N153" i="31"/>
  <c r="N151" i="31"/>
  <c r="N88" i="30"/>
  <c r="N200" i="31"/>
  <c r="N30" i="30"/>
  <c r="N87" i="31"/>
  <c r="N20" i="30"/>
  <c r="N194" i="31"/>
  <c r="N99" i="30"/>
  <c r="N205" i="31"/>
  <c r="N119" i="30"/>
  <c r="N93" i="31"/>
  <c r="N54" i="30"/>
  <c r="N98" i="31"/>
  <c r="N71" i="30"/>
  <c r="N212" i="31"/>
  <c r="N178" i="30"/>
  <c r="N142" i="31"/>
  <c r="N84" i="30"/>
  <c r="N165" i="31"/>
  <c r="N41" i="30"/>
  <c r="N48" i="31"/>
  <c r="N62" i="30"/>
  <c r="N114" i="31"/>
  <c r="N51" i="30"/>
  <c r="N150" i="30"/>
  <c r="N97" i="30"/>
  <c r="N207" i="31"/>
  <c r="N122" i="30"/>
  <c r="N43" i="31"/>
  <c r="N86" i="30"/>
  <c r="N172" i="31"/>
  <c r="N49" i="30"/>
  <c r="N134" i="30"/>
  <c r="N190" i="31"/>
  <c r="N67" i="31"/>
  <c r="N105" i="30"/>
  <c r="N21" i="31"/>
  <c r="N85" i="30"/>
  <c r="N58" i="31"/>
  <c r="N92" i="30"/>
  <c r="N129" i="31"/>
  <c r="N33" i="30"/>
  <c r="N33" i="31"/>
  <c r="N9" i="30"/>
  <c r="N140" i="31"/>
  <c r="N67" i="30"/>
  <c r="N37" i="31"/>
  <c r="N55" i="30"/>
  <c r="N81" i="31"/>
  <c r="N24" i="30"/>
  <c r="N6" i="31"/>
  <c r="N22" i="30"/>
  <c r="N34" i="31"/>
  <c r="N23" i="30"/>
  <c r="N145" i="31"/>
  <c r="N87" i="30"/>
  <c r="N63" i="31"/>
  <c r="N123" i="30"/>
  <c r="N76" i="31"/>
  <c r="N14" i="30"/>
  <c r="N163" i="31"/>
  <c r="N46" i="30"/>
  <c r="N39" i="31"/>
  <c r="N47" i="30"/>
  <c r="N138" i="31"/>
  <c r="N56" i="30"/>
  <c r="N180" i="31"/>
  <c r="N25" i="30"/>
  <c r="N107" i="31"/>
  <c r="N142" i="30"/>
  <c r="N111" i="31"/>
  <c r="N43" i="30"/>
  <c r="N181" i="31"/>
  <c r="N28" i="30"/>
  <c r="N41" i="31"/>
  <c r="N26" i="30"/>
  <c r="N9" i="31"/>
  <c r="N102" i="30"/>
  <c r="N17" i="31"/>
  <c r="N15" i="30"/>
  <c r="N12" i="31"/>
  <c r="N70" i="30"/>
  <c r="N171" i="31"/>
  <c r="N39" i="30"/>
  <c r="N62" i="31"/>
  <c r="N128" i="30"/>
  <c r="N177" i="31"/>
  <c r="N63" i="30"/>
  <c r="N188" i="31"/>
  <c r="N94" i="30"/>
  <c r="N100" i="31"/>
  <c r="N42" i="30"/>
  <c r="N121" i="31"/>
  <c r="N113" i="30"/>
  <c r="N185" i="31"/>
  <c r="N130" i="30"/>
  <c r="N49" i="31"/>
  <c r="N78" i="30"/>
  <c r="N35" i="31"/>
  <c r="N18" i="30"/>
  <c r="N122" i="31"/>
  <c r="N124" i="30"/>
  <c r="N56" i="31"/>
  <c r="N126" i="30"/>
  <c r="N94" i="31"/>
  <c r="N73" i="30"/>
  <c r="N203" i="31"/>
  <c r="N57" i="30"/>
  <c r="N125" i="30"/>
  <c r="N50" i="31"/>
  <c r="N118" i="30"/>
  <c r="N110" i="30"/>
  <c r="N113" i="31"/>
  <c r="N12" i="30"/>
  <c r="N152" i="31"/>
  <c r="N114" i="30"/>
  <c r="N166" i="31"/>
  <c r="N95" i="30"/>
  <c r="N169" i="31"/>
  <c r="N36" i="30"/>
  <c r="N128" i="31"/>
  <c r="N13" i="30"/>
  <c r="N20" i="31"/>
  <c r="N52" i="30"/>
  <c r="N82" i="31"/>
  <c r="N59" i="30"/>
  <c r="N106" i="31"/>
  <c r="N132" i="30"/>
  <c r="N197" i="31"/>
  <c r="N10" i="30"/>
  <c r="N91" i="31"/>
  <c r="N106" i="30"/>
  <c r="N90" i="31"/>
  <c r="N61" i="30"/>
  <c r="N55" i="31"/>
  <c r="N79" i="30"/>
  <c r="N32" i="31"/>
  <c r="N19" i="30"/>
  <c r="N182" i="31"/>
  <c r="N117" i="30"/>
  <c r="N30" i="31"/>
  <c r="N93" i="30"/>
  <c r="N124" i="31"/>
  <c r="N7" i="30"/>
  <c r="N7" i="31"/>
  <c r="N48" i="30"/>
  <c r="N5" i="31"/>
  <c r="N65" i="30"/>
  <c r="N133" i="31"/>
  <c r="N72" i="30"/>
  <c r="N179" i="31"/>
  <c r="N21" i="30"/>
  <c r="N60" i="31"/>
  <c r="N141" i="30"/>
  <c r="N79" i="31"/>
  <c r="N34" i="30"/>
  <c r="N175" i="31"/>
  <c r="N108" i="31"/>
  <c r="N133" i="30"/>
  <c r="N78" i="31"/>
  <c r="N16" i="30"/>
  <c r="N15" i="31"/>
  <c r="N156" i="30"/>
  <c r="N167" i="31"/>
  <c r="N89" i="30"/>
  <c r="N64" i="30"/>
  <c r="N53" i="31"/>
  <c r="N74" i="31"/>
  <c r="N6" i="30"/>
  <c r="N156" i="31"/>
  <c r="N146" i="30"/>
  <c r="N84" i="31"/>
  <c r="N35" i="30"/>
  <c r="N125" i="31"/>
  <c r="N8" i="30"/>
  <c r="N38" i="31"/>
  <c r="N29" i="30"/>
  <c r="N23" i="31"/>
  <c r="N80" i="30"/>
  <c r="N126" i="31"/>
  <c r="N40" i="30"/>
  <c r="N192" i="31"/>
  <c r="N50" i="30"/>
  <c r="N22" i="31"/>
  <c r="N53" i="30"/>
  <c r="N216" i="31"/>
  <c r="N36" i="31"/>
  <c r="N27" i="30"/>
  <c r="N64" i="31"/>
  <c r="N111" i="30"/>
  <c r="N204" i="31"/>
  <c r="N100" i="30"/>
  <c r="N24" i="31"/>
  <c r="N136" i="30"/>
  <c r="N105" i="31"/>
  <c r="N155" i="30"/>
  <c r="N69" i="31"/>
  <c r="N135" i="30"/>
  <c r="N66" i="30"/>
  <c r="N139" i="31"/>
  <c r="N103" i="30"/>
  <c r="N183" i="31"/>
  <c r="N31" i="30"/>
  <c r="N88" i="31"/>
  <c r="N196" i="31"/>
  <c r="N11" i="30"/>
  <c r="L530" i="1"/>
  <c r="M530" i="1"/>
  <c r="N530" i="1"/>
  <c r="O530" i="1"/>
  <c r="P530" i="1"/>
  <c r="Q530" i="1"/>
  <c r="R530" i="1"/>
  <c r="T530" i="1"/>
  <c r="M539" i="1"/>
  <c r="N539" i="1"/>
  <c r="O539" i="1"/>
  <c r="P539" i="1"/>
  <c r="Q539" i="1"/>
  <c r="R539" i="1"/>
  <c r="T539" i="1"/>
  <c r="L539" i="1"/>
  <c r="A30" i="22"/>
  <c r="O2" i="22"/>
  <c r="Z3" i="3"/>
  <c r="Z4" i="3"/>
  <c r="Z5" i="3"/>
  <c r="Z6" i="3"/>
  <c r="Z7" i="3"/>
  <c r="Z8" i="3"/>
  <c r="Z9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D132" i="29" s="1"/>
  <c r="C142" i="41" s="1"/>
  <c r="Z34" i="3"/>
  <c r="D136" i="29" s="1"/>
  <c r="C80" i="41" s="1"/>
  <c r="D140" i="29"/>
  <c r="C94" i="41" s="1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Y52" i="3"/>
  <c r="Z52" i="3"/>
  <c r="AA52" i="3"/>
  <c r="AB52" i="3"/>
  <c r="AC52" i="3"/>
  <c r="AD52" i="3"/>
  <c r="AF52" i="3"/>
  <c r="AG52" i="3"/>
  <c r="Y53" i="3"/>
  <c r="Z53" i="3"/>
  <c r="AA53" i="3"/>
  <c r="AB53" i="3"/>
  <c r="AC53" i="3"/>
  <c r="AD53" i="3"/>
  <c r="AF53" i="3"/>
  <c r="AG53" i="3"/>
  <c r="Y54" i="3"/>
  <c r="Z54" i="3"/>
  <c r="AA54" i="3"/>
  <c r="AB54" i="3"/>
  <c r="AC54" i="3"/>
  <c r="AD54" i="3"/>
  <c r="AE54" i="3"/>
  <c r="AF54" i="3"/>
  <c r="AG54" i="3"/>
  <c r="Y55" i="3"/>
  <c r="Z55" i="3"/>
  <c r="AA55" i="3"/>
  <c r="AB55" i="3"/>
  <c r="AC55" i="3"/>
  <c r="AD55" i="3"/>
  <c r="AF55" i="3"/>
  <c r="AG55" i="3"/>
  <c r="Y56" i="3"/>
  <c r="Z56" i="3"/>
  <c r="AA56" i="3"/>
  <c r="AB56" i="3"/>
  <c r="AC56" i="3"/>
  <c r="AD56" i="3"/>
  <c r="AF56" i="3"/>
  <c r="AG56" i="3"/>
  <c r="Y57" i="3"/>
  <c r="Z57" i="3"/>
  <c r="AA57" i="3"/>
  <c r="AB57" i="3"/>
  <c r="AC57" i="3"/>
  <c r="AD57" i="3"/>
  <c r="AF57" i="3"/>
  <c r="AG57" i="3"/>
  <c r="Y58" i="3"/>
  <c r="Z58" i="3"/>
  <c r="AA58" i="3"/>
  <c r="AB58" i="3"/>
  <c r="AC58" i="3"/>
  <c r="AD58" i="3"/>
  <c r="AE58" i="3"/>
  <c r="AF58" i="3"/>
  <c r="AG58" i="3"/>
  <c r="Y59" i="3"/>
  <c r="Z59" i="3"/>
  <c r="AA59" i="3"/>
  <c r="AB59" i="3"/>
  <c r="AC59" i="3"/>
  <c r="AD59" i="3"/>
  <c r="AE59" i="3"/>
  <c r="AF59" i="3"/>
  <c r="AG59" i="3"/>
  <c r="Y60" i="3"/>
  <c r="Z60" i="3"/>
  <c r="AA60" i="3"/>
  <c r="AB60" i="3"/>
  <c r="AC60" i="3"/>
  <c r="AD60" i="3"/>
  <c r="AF60" i="3"/>
  <c r="AG60" i="3"/>
  <c r="Y61" i="3"/>
  <c r="Z61" i="3"/>
  <c r="AA61" i="3"/>
  <c r="AB61" i="3"/>
  <c r="AC61" i="3"/>
  <c r="AD61" i="3"/>
  <c r="AF61" i="3"/>
  <c r="AG61" i="3"/>
  <c r="Y62" i="3"/>
  <c r="Z62" i="3"/>
  <c r="AA62" i="3"/>
  <c r="AB62" i="3"/>
  <c r="AC62" i="3"/>
  <c r="AD62" i="3"/>
  <c r="AF62" i="3"/>
  <c r="AG62" i="3"/>
  <c r="Y63" i="3"/>
  <c r="Z63" i="3"/>
  <c r="AA63" i="3"/>
  <c r="AB63" i="3"/>
  <c r="AC63" i="3"/>
  <c r="AD63" i="3"/>
  <c r="AE63" i="3"/>
  <c r="AF63" i="3"/>
  <c r="AG63" i="3"/>
  <c r="Y64" i="3"/>
  <c r="Z64" i="3"/>
  <c r="AA64" i="3"/>
  <c r="AB64" i="3"/>
  <c r="AC64" i="3"/>
  <c r="AD64" i="3"/>
  <c r="AF64" i="3"/>
  <c r="AG64" i="3"/>
  <c r="Y65" i="3"/>
  <c r="Z65" i="3"/>
  <c r="AA65" i="3"/>
  <c r="AB65" i="3"/>
  <c r="AC65" i="3"/>
  <c r="AD65" i="3"/>
  <c r="AF65" i="3"/>
  <c r="AG65" i="3"/>
  <c r="Y66" i="3"/>
  <c r="Z66" i="3"/>
  <c r="AA66" i="3"/>
  <c r="AB66" i="3"/>
  <c r="AC66" i="3"/>
  <c r="AD66" i="3"/>
  <c r="AF66" i="3"/>
  <c r="AG66" i="3"/>
  <c r="Y67" i="3"/>
  <c r="Z67" i="3"/>
  <c r="AA67" i="3"/>
  <c r="AB67" i="3"/>
  <c r="AC67" i="3"/>
  <c r="AD67" i="3"/>
  <c r="AF67" i="3"/>
  <c r="AG67" i="3"/>
  <c r="Y68" i="3"/>
  <c r="Z68" i="3"/>
  <c r="AA68" i="3"/>
  <c r="AB68" i="3"/>
  <c r="AC68" i="3"/>
  <c r="AD68" i="3"/>
  <c r="AF68" i="3"/>
  <c r="AG68" i="3"/>
  <c r="Y69" i="3"/>
  <c r="Z69" i="3"/>
  <c r="AA69" i="3"/>
  <c r="AB69" i="3"/>
  <c r="AC69" i="3"/>
  <c r="AD69" i="3"/>
  <c r="AE69" i="3"/>
  <c r="AF69" i="3"/>
  <c r="AG69" i="3"/>
  <c r="Y70" i="3"/>
  <c r="Z70" i="3"/>
  <c r="AA70" i="3"/>
  <c r="AB70" i="3"/>
  <c r="AC70" i="3"/>
  <c r="AD70" i="3"/>
  <c r="AF70" i="3"/>
  <c r="AG70" i="3"/>
  <c r="Y71" i="3"/>
  <c r="Z71" i="3"/>
  <c r="AA71" i="3"/>
  <c r="AB71" i="3"/>
  <c r="AC71" i="3"/>
  <c r="AD71" i="3"/>
  <c r="AF71" i="3"/>
  <c r="AG71" i="3"/>
  <c r="Y72" i="3"/>
  <c r="Z72" i="3"/>
  <c r="AA72" i="3"/>
  <c r="AB72" i="3"/>
  <c r="AC72" i="3"/>
  <c r="AD72" i="3"/>
  <c r="AF72" i="3"/>
  <c r="AG72" i="3"/>
  <c r="Y73" i="3"/>
  <c r="Z73" i="3"/>
  <c r="AA73" i="3"/>
  <c r="AB73" i="3"/>
  <c r="AC73" i="3"/>
  <c r="AD73" i="3"/>
  <c r="AF73" i="3"/>
  <c r="AG73" i="3"/>
  <c r="Y74" i="3"/>
  <c r="Z74" i="3"/>
  <c r="AA74" i="3"/>
  <c r="AB74" i="3"/>
  <c r="AC74" i="3"/>
  <c r="AD74" i="3"/>
  <c r="AF74" i="3"/>
  <c r="AG74" i="3"/>
  <c r="P3" i="3"/>
  <c r="P4" i="3"/>
  <c r="P5" i="3"/>
  <c r="P6" i="3"/>
  <c r="P7" i="3"/>
  <c r="P9" i="3"/>
  <c r="P10" i="3"/>
  <c r="P11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D131" i="29" s="1"/>
  <c r="C48" i="41" s="1"/>
  <c r="P34" i="3"/>
  <c r="D135" i="29" s="1"/>
  <c r="C83" i="41" s="1"/>
  <c r="P35" i="3"/>
  <c r="D139" i="29" s="1"/>
  <c r="C76" i="41" s="1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O52" i="3"/>
  <c r="P52" i="3"/>
  <c r="Q52" i="3"/>
  <c r="R52" i="3"/>
  <c r="S52" i="3"/>
  <c r="T52" i="3"/>
  <c r="V52" i="3"/>
  <c r="W52" i="3"/>
  <c r="O53" i="3"/>
  <c r="P53" i="3"/>
  <c r="Q53" i="3"/>
  <c r="R53" i="3"/>
  <c r="S53" i="3"/>
  <c r="T53" i="3"/>
  <c r="V53" i="3"/>
  <c r="W53" i="3"/>
  <c r="O54" i="3"/>
  <c r="P54" i="3"/>
  <c r="Q54" i="3"/>
  <c r="R54" i="3"/>
  <c r="S54" i="3"/>
  <c r="T54" i="3"/>
  <c r="V54" i="3"/>
  <c r="W54" i="3"/>
  <c r="O55" i="3"/>
  <c r="P55" i="3"/>
  <c r="Q55" i="3"/>
  <c r="R55" i="3"/>
  <c r="S55" i="3"/>
  <c r="T55" i="3"/>
  <c r="V55" i="3"/>
  <c r="W55" i="3"/>
  <c r="O56" i="3"/>
  <c r="P56" i="3"/>
  <c r="Q56" i="3"/>
  <c r="R56" i="3"/>
  <c r="S56" i="3"/>
  <c r="T56" i="3"/>
  <c r="V56" i="3"/>
  <c r="W56" i="3"/>
  <c r="O57" i="3"/>
  <c r="P57" i="3"/>
  <c r="Q57" i="3"/>
  <c r="R57" i="3"/>
  <c r="S57" i="3"/>
  <c r="T57" i="3"/>
  <c r="V57" i="3"/>
  <c r="W57" i="3"/>
  <c r="O58" i="3"/>
  <c r="P58" i="3"/>
  <c r="Q58" i="3"/>
  <c r="R58" i="3"/>
  <c r="S58" i="3"/>
  <c r="T58" i="3"/>
  <c r="V58" i="3"/>
  <c r="W58" i="3"/>
  <c r="O59" i="3"/>
  <c r="P59" i="3"/>
  <c r="Q59" i="3"/>
  <c r="R59" i="3"/>
  <c r="S59" i="3"/>
  <c r="T59" i="3"/>
  <c r="V59" i="3"/>
  <c r="W59" i="3"/>
  <c r="O60" i="3"/>
  <c r="P60" i="3"/>
  <c r="Q60" i="3"/>
  <c r="R60" i="3"/>
  <c r="S60" i="3"/>
  <c r="T60" i="3"/>
  <c r="U60" i="3"/>
  <c r="V60" i="3"/>
  <c r="W60" i="3"/>
  <c r="O61" i="3"/>
  <c r="P61" i="3"/>
  <c r="Q61" i="3"/>
  <c r="R61" i="3"/>
  <c r="S61" i="3"/>
  <c r="T61" i="3"/>
  <c r="V61" i="3"/>
  <c r="W61" i="3"/>
  <c r="O62" i="3"/>
  <c r="P62" i="3"/>
  <c r="Q62" i="3"/>
  <c r="R62" i="3"/>
  <c r="S62" i="3"/>
  <c r="T62" i="3"/>
  <c r="U62" i="3"/>
  <c r="V62" i="3"/>
  <c r="W62" i="3"/>
  <c r="O63" i="3"/>
  <c r="P63" i="3"/>
  <c r="Q63" i="3"/>
  <c r="R63" i="3"/>
  <c r="S63" i="3"/>
  <c r="T63" i="3"/>
  <c r="V63" i="3"/>
  <c r="W63" i="3"/>
  <c r="O64" i="3"/>
  <c r="P64" i="3"/>
  <c r="Q64" i="3"/>
  <c r="R64" i="3"/>
  <c r="S64" i="3"/>
  <c r="T64" i="3"/>
  <c r="V64" i="3"/>
  <c r="W64" i="3"/>
  <c r="O65" i="3"/>
  <c r="P65" i="3"/>
  <c r="Q65" i="3"/>
  <c r="R65" i="3"/>
  <c r="S65" i="3"/>
  <c r="T65" i="3"/>
  <c r="V65" i="3"/>
  <c r="W65" i="3"/>
  <c r="O66" i="3"/>
  <c r="P66" i="3"/>
  <c r="Q66" i="3"/>
  <c r="R66" i="3"/>
  <c r="S66" i="3"/>
  <c r="T66" i="3"/>
  <c r="V66" i="3"/>
  <c r="W66" i="3"/>
  <c r="O67" i="3"/>
  <c r="P67" i="3"/>
  <c r="Q67" i="3"/>
  <c r="R67" i="3"/>
  <c r="S67" i="3"/>
  <c r="T67" i="3"/>
  <c r="V67" i="3"/>
  <c r="W67" i="3"/>
  <c r="O68" i="3"/>
  <c r="P68" i="3"/>
  <c r="Q68" i="3"/>
  <c r="R68" i="3"/>
  <c r="S68" i="3"/>
  <c r="T68" i="3"/>
  <c r="V68" i="3"/>
  <c r="W68" i="3"/>
  <c r="O69" i="3"/>
  <c r="P69" i="3"/>
  <c r="Q69" i="3"/>
  <c r="R69" i="3"/>
  <c r="S69" i="3"/>
  <c r="T69" i="3"/>
  <c r="V69" i="3"/>
  <c r="W69" i="3"/>
  <c r="O70" i="3"/>
  <c r="P70" i="3"/>
  <c r="Q70" i="3"/>
  <c r="R70" i="3"/>
  <c r="S70" i="3"/>
  <c r="T70" i="3"/>
  <c r="V70" i="3"/>
  <c r="W70" i="3"/>
  <c r="O71" i="3"/>
  <c r="P71" i="3"/>
  <c r="Q71" i="3"/>
  <c r="R71" i="3"/>
  <c r="S71" i="3"/>
  <c r="T71" i="3"/>
  <c r="V71" i="3"/>
  <c r="W71" i="3"/>
  <c r="O72" i="3"/>
  <c r="P72" i="3"/>
  <c r="Q72" i="3"/>
  <c r="R72" i="3"/>
  <c r="S72" i="3"/>
  <c r="T72" i="3"/>
  <c r="V72" i="3"/>
  <c r="W72" i="3"/>
  <c r="O73" i="3"/>
  <c r="P73" i="3"/>
  <c r="Q73" i="3"/>
  <c r="R73" i="3"/>
  <c r="S73" i="3"/>
  <c r="T73" i="3"/>
  <c r="V73" i="3"/>
  <c r="W73" i="3"/>
  <c r="O74" i="3"/>
  <c r="P74" i="3"/>
  <c r="Q74" i="3"/>
  <c r="R74" i="3"/>
  <c r="S74" i="3"/>
  <c r="T74" i="3"/>
  <c r="V74" i="3"/>
  <c r="W74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6" i="3"/>
  <c r="F27" i="3"/>
  <c r="F28" i="3"/>
  <c r="F29" i="3"/>
  <c r="F30" i="3"/>
  <c r="F31" i="3"/>
  <c r="F32" i="3"/>
  <c r="F33" i="3"/>
  <c r="D130" i="29" s="1"/>
  <c r="C30" i="41" s="1"/>
  <c r="F34" i="3"/>
  <c r="D134" i="29" s="1"/>
  <c r="C71" i="41" s="1"/>
  <c r="F35" i="3"/>
  <c r="D138" i="29" s="1"/>
  <c r="C72" i="41" s="1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E52" i="3"/>
  <c r="F52" i="3"/>
  <c r="G52" i="3"/>
  <c r="H52" i="3"/>
  <c r="I52" i="3"/>
  <c r="J52" i="3"/>
  <c r="L52" i="3"/>
  <c r="M52" i="3"/>
  <c r="E53" i="3"/>
  <c r="F53" i="3"/>
  <c r="G53" i="3"/>
  <c r="H53" i="3"/>
  <c r="I53" i="3"/>
  <c r="J53" i="3"/>
  <c r="L53" i="3"/>
  <c r="M53" i="3"/>
  <c r="E54" i="3"/>
  <c r="F54" i="3"/>
  <c r="G54" i="3"/>
  <c r="H54" i="3"/>
  <c r="I54" i="3"/>
  <c r="J54" i="3"/>
  <c r="L54" i="3"/>
  <c r="M54" i="3"/>
  <c r="E55" i="3"/>
  <c r="F55" i="3"/>
  <c r="G55" i="3"/>
  <c r="H55" i="3"/>
  <c r="I55" i="3"/>
  <c r="J55" i="3"/>
  <c r="L55" i="3"/>
  <c r="M55" i="3"/>
  <c r="E56" i="3"/>
  <c r="F56" i="3"/>
  <c r="G56" i="3"/>
  <c r="H56" i="3"/>
  <c r="I56" i="3"/>
  <c r="J56" i="3"/>
  <c r="L56" i="3"/>
  <c r="M56" i="3"/>
  <c r="E57" i="3"/>
  <c r="F57" i="3"/>
  <c r="G57" i="3"/>
  <c r="H57" i="3"/>
  <c r="I57" i="3"/>
  <c r="J57" i="3"/>
  <c r="L57" i="3"/>
  <c r="M57" i="3"/>
  <c r="E58" i="3"/>
  <c r="F58" i="3"/>
  <c r="G58" i="3"/>
  <c r="H58" i="3"/>
  <c r="I58" i="3"/>
  <c r="J58" i="3"/>
  <c r="L58" i="3"/>
  <c r="M58" i="3"/>
  <c r="E59" i="3"/>
  <c r="F59" i="3"/>
  <c r="G59" i="3"/>
  <c r="H59" i="3"/>
  <c r="I59" i="3"/>
  <c r="J59" i="3"/>
  <c r="L59" i="3"/>
  <c r="M59" i="3"/>
  <c r="E60" i="3"/>
  <c r="F60" i="3"/>
  <c r="G60" i="3"/>
  <c r="H60" i="3"/>
  <c r="I60" i="3"/>
  <c r="J60" i="3"/>
  <c r="L60" i="3"/>
  <c r="M60" i="3"/>
  <c r="E61" i="3"/>
  <c r="F61" i="3"/>
  <c r="G61" i="3"/>
  <c r="H61" i="3"/>
  <c r="I61" i="3"/>
  <c r="J61" i="3"/>
  <c r="L61" i="3"/>
  <c r="M61" i="3"/>
  <c r="E62" i="3"/>
  <c r="F62" i="3"/>
  <c r="G62" i="3"/>
  <c r="H62" i="3"/>
  <c r="I62" i="3"/>
  <c r="J62" i="3"/>
  <c r="L62" i="3"/>
  <c r="M62" i="3"/>
  <c r="E63" i="3"/>
  <c r="F63" i="3"/>
  <c r="G63" i="3"/>
  <c r="H63" i="3"/>
  <c r="I63" i="3"/>
  <c r="J63" i="3"/>
  <c r="L63" i="3"/>
  <c r="M63" i="3"/>
  <c r="E64" i="3"/>
  <c r="F64" i="3"/>
  <c r="G64" i="3"/>
  <c r="H64" i="3"/>
  <c r="I64" i="3"/>
  <c r="J64" i="3"/>
  <c r="L64" i="3"/>
  <c r="M64" i="3"/>
  <c r="E65" i="3"/>
  <c r="F65" i="3"/>
  <c r="G65" i="3"/>
  <c r="H65" i="3"/>
  <c r="I65" i="3"/>
  <c r="J65" i="3"/>
  <c r="K65" i="3"/>
  <c r="L65" i="3"/>
  <c r="M65" i="3"/>
  <c r="E66" i="3"/>
  <c r="F66" i="3"/>
  <c r="G66" i="3"/>
  <c r="H66" i="3"/>
  <c r="I66" i="3"/>
  <c r="J66" i="3"/>
  <c r="L66" i="3"/>
  <c r="M66" i="3"/>
  <c r="E67" i="3"/>
  <c r="F67" i="3"/>
  <c r="G67" i="3"/>
  <c r="H67" i="3"/>
  <c r="I67" i="3"/>
  <c r="J67" i="3"/>
  <c r="L67" i="3"/>
  <c r="M67" i="3"/>
  <c r="E68" i="3"/>
  <c r="F68" i="3"/>
  <c r="G68" i="3"/>
  <c r="H68" i="3"/>
  <c r="I68" i="3"/>
  <c r="J68" i="3"/>
  <c r="K68" i="3"/>
  <c r="L68" i="3"/>
  <c r="M68" i="3"/>
  <c r="E69" i="3"/>
  <c r="F69" i="3"/>
  <c r="G69" i="3"/>
  <c r="H69" i="3"/>
  <c r="I69" i="3"/>
  <c r="J69" i="3"/>
  <c r="L69" i="3"/>
  <c r="M69" i="3"/>
  <c r="E70" i="3"/>
  <c r="F70" i="3"/>
  <c r="G70" i="3"/>
  <c r="H70" i="3"/>
  <c r="I70" i="3"/>
  <c r="J70" i="3"/>
  <c r="L70" i="3"/>
  <c r="M70" i="3"/>
  <c r="E71" i="3"/>
  <c r="F71" i="3"/>
  <c r="G71" i="3"/>
  <c r="H71" i="3"/>
  <c r="I71" i="3"/>
  <c r="J71" i="3"/>
  <c r="K71" i="3"/>
  <c r="L71" i="3"/>
  <c r="M71" i="3"/>
  <c r="E72" i="3"/>
  <c r="F72" i="3"/>
  <c r="G72" i="3"/>
  <c r="H72" i="3"/>
  <c r="I72" i="3"/>
  <c r="J72" i="3"/>
  <c r="K72" i="3"/>
  <c r="L72" i="3"/>
  <c r="M72" i="3"/>
  <c r="E73" i="3"/>
  <c r="F73" i="3"/>
  <c r="G73" i="3"/>
  <c r="H73" i="3"/>
  <c r="I73" i="3"/>
  <c r="J73" i="3"/>
  <c r="L73" i="3"/>
  <c r="M73" i="3"/>
  <c r="E74" i="3"/>
  <c r="F74" i="3"/>
  <c r="G74" i="3"/>
  <c r="H74" i="3"/>
  <c r="I74" i="3"/>
  <c r="J74" i="3"/>
  <c r="L74" i="3"/>
  <c r="M74" i="3"/>
  <c r="D120" i="39" l="1"/>
  <c r="D157" i="39"/>
  <c r="D19" i="39"/>
  <c r="D86" i="39"/>
  <c r="D124" i="39"/>
  <c r="D26" i="39"/>
  <c r="D174" i="39"/>
  <c r="D12" i="39"/>
  <c r="D130" i="39"/>
  <c r="D146" i="29"/>
  <c r="C129" i="41" s="1"/>
  <c r="E183" i="29"/>
  <c r="D151" i="41" s="1"/>
  <c r="D147" i="29"/>
  <c r="C192" i="41" s="1"/>
  <c r="K181" i="29"/>
  <c r="J108" i="41" s="1"/>
  <c r="F181" i="29"/>
  <c r="E108" i="41" s="1"/>
  <c r="J182" i="29"/>
  <c r="I74" i="41" s="1"/>
  <c r="E182" i="29"/>
  <c r="D74" i="41" s="1"/>
  <c r="K183" i="29"/>
  <c r="J151" i="41" s="1"/>
  <c r="G183" i="29"/>
  <c r="F151" i="41" s="1"/>
  <c r="C183" i="29"/>
  <c r="B151" i="41" s="1"/>
  <c r="J181" i="29"/>
  <c r="I108" i="41" s="1"/>
  <c r="E181" i="29"/>
  <c r="D108" i="41" s="1"/>
  <c r="H182" i="29"/>
  <c r="G74" i="41" s="1"/>
  <c r="D182" i="29"/>
  <c r="C74" i="41" s="1"/>
  <c r="J183" i="29"/>
  <c r="I151" i="41" s="1"/>
  <c r="F183" i="29"/>
  <c r="E151" i="41" s="1"/>
  <c r="H181" i="29"/>
  <c r="G108" i="41" s="1"/>
  <c r="D181" i="29"/>
  <c r="C108" i="41" s="1"/>
  <c r="G182" i="29"/>
  <c r="F74" i="41" s="1"/>
  <c r="C182" i="29"/>
  <c r="B74" i="41" s="1"/>
  <c r="G181" i="29"/>
  <c r="F108" i="41" s="1"/>
  <c r="C181" i="29"/>
  <c r="B108" i="41" s="1"/>
  <c r="D145" i="29"/>
  <c r="C136" i="41" s="1"/>
  <c r="K182" i="29"/>
  <c r="J74" i="41" s="1"/>
  <c r="F182" i="29"/>
  <c r="E74" i="41" s="1"/>
  <c r="H183" i="29"/>
  <c r="G151" i="41" s="1"/>
  <c r="D183" i="29"/>
  <c r="C151" i="41" s="1"/>
  <c r="D144" i="29"/>
  <c r="C200" i="41" s="1"/>
  <c r="D143" i="29"/>
  <c r="C121" i="41" s="1"/>
  <c r="D142" i="29"/>
  <c r="C132" i="41" s="1"/>
  <c r="D167" i="29"/>
  <c r="C199" i="41" s="1"/>
  <c r="D157" i="29"/>
  <c r="C46" i="41" s="1"/>
  <c r="D158" i="29"/>
  <c r="C148" i="41" s="1"/>
  <c r="D150" i="29"/>
  <c r="C82" i="41" s="1"/>
  <c r="D155" i="29"/>
  <c r="C166" i="41" s="1"/>
  <c r="D161" i="29"/>
  <c r="C145" i="41" s="1"/>
  <c r="D162" i="29"/>
  <c r="C158" i="41" s="1"/>
  <c r="D151" i="29"/>
  <c r="C154" i="41" s="1"/>
  <c r="D163" i="29"/>
  <c r="C141" i="41" s="1"/>
  <c r="D153" i="29"/>
  <c r="C153" i="41" s="1"/>
  <c r="D154" i="29"/>
  <c r="C45" i="41" s="1"/>
  <c r="D159" i="29"/>
  <c r="C180" i="41" s="1"/>
  <c r="D165" i="29"/>
  <c r="C78" i="41" s="1"/>
  <c r="D149" i="29"/>
  <c r="C85" i="41" s="1"/>
  <c r="D166" i="29"/>
  <c r="C77" i="41" s="1"/>
  <c r="W196" i="31"/>
  <c r="W11" i="30"/>
  <c r="H202" i="2"/>
  <c r="H348" i="2"/>
  <c r="H199" i="2"/>
  <c r="H264" i="2"/>
  <c r="H569" i="2"/>
  <c r="H276" i="2"/>
  <c r="H692" i="2"/>
  <c r="H828" i="2"/>
  <c r="H889" i="2"/>
  <c r="H401" i="2"/>
  <c r="H393" i="2"/>
  <c r="H387" i="2"/>
  <c r="H383" i="2"/>
  <c r="H379" i="2"/>
  <c r="H373" i="2"/>
  <c r="H369" i="2"/>
  <c r="H360" i="2"/>
  <c r="H347" i="2"/>
  <c r="H341" i="2"/>
  <c r="H335" i="2"/>
  <c r="H328" i="2"/>
  <c r="H317" i="2"/>
  <c r="H312" i="2"/>
  <c r="H304" i="2"/>
  <c r="H296" i="2"/>
  <c r="H277" i="2"/>
  <c r="H271" i="2"/>
  <c r="H259" i="2"/>
  <c r="H248" i="2"/>
  <c r="H238" i="2"/>
  <c r="H226" i="2"/>
  <c r="H221" i="2"/>
  <c r="H216" i="2"/>
  <c r="H209" i="2"/>
  <c r="H200" i="2"/>
  <c r="H972" i="2"/>
  <c r="H960" i="2"/>
  <c r="H931" i="2"/>
  <c r="H705" i="2"/>
  <c r="H509" i="2"/>
  <c r="H950" i="2"/>
  <c r="H821" i="2"/>
  <c r="H490" i="2"/>
  <c r="H936" i="2"/>
  <c r="H865" i="2"/>
  <c r="H846" i="2"/>
  <c r="H771" i="2"/>
  <c r="H766" i="2"/>
  <c r="H758" i="2"/>
  <c r="H918" i="2"/>
  <c r="H843" i="2"/>
  <c r="H810" i="2"/>
  <c r="H783" i="2"/>
  <c r="H750" i="2"/>
  <c r="H687" i="2"/>
  <c r="H577" i="2"/>
  <c r="H567" i="2"/>
  <c r="H537" i="2"/>
  <c r="H521" i="2"/>
  <c r="H513" i="2"/>
  <c r="H457" i="2"/>
  <c r="H443" i="2"/>
  <c r="H419" i="2"/>
  <c r="H903" i="2"/>
  <c r="H863" i="2"/>
  <c r="H799" i="2"/>
  <c r="H707" i="2"/>
  <c r="H693" i="2"/>
  <c r="H653" i="2"/>
  <c r="H628" i="2"/>
  <c r="H515" i="2"/>
  <c r="H402" i="2"/>
  <c r="H378" i="2"/>
  <c r="H308" i="2"/>
  <c r="H299" i="2"/>
  <c r="H292" i="2"/>
  <c r="H288" i="2"/>
  <c r="H281" i="2"/>
  <c r="H269" i="2"/>
  <c r="H262" i="2"/>
  <c r="H543" i="2"/>
  <c r="H194" i="2"/>
  <c r="H943" i="2"/>
  <c r="H547" i="2"/>
  <c r="H433" i="2"/>
  <c r="H439" i="2"/>
  <c r="H445" i="2"/>
  <c r="H450" i="2"/>
  <c r="H454" i="2"/>
  <c r="H461" i="2"/>
  <c r="H465" i="2"/>
  <c r="H469" i="2"/>
  <c r="H476" i="2"/>
  <c r="H493" i="2"/>
  <c r="H500" i="2"/>
  <c r="H530" i="2"/>
  <c r="H551" i="2"/>
  <c r="H564" i="2"/>
  <c r="H574" i="2"/>
  <c r="H601" i="2"/>
  <c r="H614" i="2"/>
  <c r="H621" i="2"/>
  <c r="H636" i="2"/>
  <c r="H659" i="2"/>
  <c r="H670" i="2"/>
  <c r="H679" i="2"/>
  <c r="H686" i="2"/>
  <c r="H702" i="2"/>
  <c r="H709" i="2"/>
  <c r="H966" i="2"/>
  <c r="H926" i="2"/>
  <c r="H907" i="2"/>
  <c r="H896" i="2"/>
  <c r="H835" i="2"/>
  <c r="H813" i="2"/>
  <c r="H778" i="2"/>
  <c r="H773" i="2"/>
  <c r="H754" i="2"/>
  <c r="H747" i="2"/>
  <c r="H737" i="2"/>
  <c r="H727" i="2"/>
  <c r="H718" i="2"/>
  <c r="H403" i="2"/>
  <c r="H395" i="2"/>
  <c r="H389" i="2"/>
  <c r="H384" i="2"/>
  <c r="H380" i="2"/>
  <c r="H374" i="2"/>
  <c r="H370" i="2"/>
  <c r="H361" i="2"/>
  <c r="H352" i="2"/>
  <c r="H342" i="2"/>
  <c r="H337" i="2"/>
  <c r="H329" i="2"/>
  <c r="H318" i="2"/>
  <c r="H313" i="2"/>
  <c r="H306" i="2"/>
  <c r="H297" i="2"/>
  <c r="H278" i="2"/>
  <c r="H272" i="2"/>
  <c r="H261" i="2"/>
  <c r="H253" i="2"/>
  <c r="H242" i="2"/>
  <c r="U56" i="3" s="1"/>
  <c r="H227" i="2"/>
  <c r="H222" i="2"/>
  <c r="H217" i="2"/>
  <c r="H210" i="2"/>
  <c r="H201" i="2"/>
  <c r="H191" i="2"/>
  <c r="H168" i="2"/>
  <c r="H158" i="2"/>
  <c r="H965" i="2"/>
  <c r="H945" i="2"/>
  <c r="H710" i="2"/>
  <c r="H510" i="2"/>
  <c r="H951" i="2"/>
  <c r="H838" i="2"/>
  <c r="H491" i="2"/>
  <c r="H487" i="2"/>
  <c r="H867" i="2"/>
  <c r="H851" i="2"/>
  <c r="H944" i="2"/>
  <c r="H772" i="2"/>
  <c r="H767" i="2"/>
  <c r="H761" i="2"/>
  <c r="H937" i="2"/>
  <c r="H844" i="2"/>
  <c r="H812" i="2"/>
  <c r="H784" i="2"/>
  <c r="H779" i="2"/>
  <c r="H742" i="2"/>
  <c r="H637" i="2"/>
  <c r="H571" i="2"/>
  <c r="H545" i="2"/>
  <c r="H522" i="2"/>
  <c r="H514" i="2"/>
  <c r="H470" i="2"/>
  <c r="H444" i="2"/>
  <c r="H423" i="2"/>
  <c r="H203" i="2"/>
  <c r="H911" i="2"/>
  <c r="H874" i="2"/>
  <c r="H802" i="2"/>
  <c r="H724" i="2"/>
  <c r="H694" i="2"/>
  <c r="H654" i="2"/>
  <c r="H629" i="2"/>
  <c r="H541" i="2"/>
  <c r="H418" i="2"/>
  <c r="H388" i="2"/>
  <c r="H350" i="2"/>
  <c r="H309" i="2"/>
  <c r="H300" i="2"/>
  <c r="H293" i="2"/>
  <c r="H289" i="2"/>
  <c r="H284" i="2"/>
  <c r="H270" i="2"/>
  <c r="H557" i="2"/>
  <c r="H224" i="2"/>
  <c r="H195" i="2"/>
  <c r="H644" i="2"/>
  <c r="H432" i="2"/>
  <c r="H437" i="2"/>
  <c r="H442" i="2"/>
  <c r="H449" i="2"/>
  <c r="H453" i="2"/>
  <c r="H460" i="2"/>
  <c r="H464" i="2"/>
  <c r="H468" i="2"/>
  <c r="H475" i="2"/>
  <c r="H492" i="2"/>
  <c r="H498" i="2"/>
  <c r="H524" i="2"/>
  <c r="H546" i="2"/>
  <c r="H561" i="2"/>
  <c r="H573" i="2"/>
  <c r="H595" i="2"/>
  <c r="H607" i="2"/>
  <c r="H619" i="2"/>
  <c r="H630" i="2"/>
  <c r="H658" i="2"/>
  <c r="H669" i="2"/>
  <c r="H678" i="2"/>
  <c r="H685" i="2"/>
  <c r="H697" i="2"/>
  <c r="H708" i="2"/>
  <c r="H968" i="2"/>
  <c r="H928" i="2"/>
  <c r="H908" i="2"/>
  <c r="H900" i="2"/>
  <c r="H845" i="2"/>
  <c r="H815" i="2"/>
  <c r="H787" i="2"/>
  <c r="H774" i="2"/>
  <c r="H759" i="2"/>
  <c r="H748" i="2"/>
  <c r="H739" i="2"/>
  <c r="H728" i="2"/>
  <c r="H723" i="2"/>
  <c r="H426" i="2"/>
  <c r="H808" i="2"/>
  <c r="H404" i="2"/>
  <c r="H396" i="2"/>
  <c r="H390" i="2"/>
  <c r="H385" i="2"/>
  <c r="H381" i="2"/>
  <c r="H375" i="2"/>
  <c r="H371" i="2"/>
  <c r="H362" i="2"/>
  <c r="H357" i="2"/>
  <c r="H345" i="2"/>
  <c r="H338" i="2"/>
  <c r="H332" i="2"/>
  <c r="H324" i="2"/>
  <c r="H314" i="2"/>
  <c r="H310" i="2"/>
  <c r="H298" i="2"/>
  <c r="H282" i="2"/>
  <c r="H274" i="2"/>
  <c r="H266" i="2"/>
  <c r="H254" i="2"/>
  <c r="H245" i="2"/>
  <c r="H228" i="2"/>
  <c r="H223" i="2"/>
  <c r="H218" i="2"/>
  <c r="H211" i="2"/>
  <c r="H192" i="2"/>
  <c r="H188" i="2"/>
  <c r="H967" i="2"/>
  <c r="H958" i="2"/>
  <c r="H720" i="2"/>
  <c r="H548" i="2"/>
  <c r="H952" i="2"/>
  <c r="H947" i="2"/>
  <c r="H501" i="2"/>
  <c r="H488" i="2"/>
  <c r="H877" i="2"/>
  <c r="H852" i="2"/>
  <c r="H486" i="2"/>
  <c r="H775" i="2"/>
  <c r="H768" i="2"/>
  <c r="H763" i="2"/>
  <c r="H651" i="2"/>
  <c r="H906" i="2"/>
  <c r="H836" i="2"/>
  <c r="H788" i="2"/>
  <c r="H780" i="2"/>
  <c r="H743" i="2"/>
  <c r="H660" i="2"/>
  <c r="H575" i="2"/>
  <c r="H559" i="2"/>
  <c r="H523" i="2"/>
  <c r="H519" i="2"/>
  <c r="H474" i="2"/>
  <c r="H455" i="2"/>
  <c r="H429" i="2"/>
  <c r="H256" i="2"/>
  <c r="H919" i="2"/>
  <c r="H878" i="2"/>
  <c r="H831" i="2"/>
  <c r="H752" i="2"/>
  <c r="H695" i="2"/>
  <c r="H665" i="2"/>
  <c r="H639" i="2"/>
  <c r="H511" i="2"/>
  <c r="H398" i="2"/>
  <c r="H363" i="2"/>
  <c r="H330" i="2"/>
  <c r="H303" i="2"/>
  <c r="H294" i="2"/>
  <c r="H290" i="2"/>
  <c r="H285" i="2"/>
  <c r="H265" i="2"/>
  <c r="H252" i="2"/>
  <c r="H672" i="2"/>
  <c r="H484" i="2"/>
  <c r="H196" i="2"/>
  <c r="AE52" i="3" s="1"/>
  <c r="H183" i="2"/>
  <c r="H649" i="2"/>
  <c r="H428" i="2"/>
  <c r="H436" i="2"/>
  <c r="H441" i="2"/>
  <c r="H448" i="2"/>
  <c r="H452" i="2"/>
  <c r="H459" i="2"/>
  <c r="H463" i="2"/>
  <c r="H467" i="2"/>
  <c r="H472" i="2"/>
  <c r="H483" i="2"/>
  <c r="H496" i="2"/>
  <c r="H503" i="2"/>
  <c r="H533" i="2"/>
  <c r="H553" i="2"/>
  <c r="H572" i="2"/>
  <c r="H590" i="2"/>
  <c r="H605" i="2"/>
  <c r="H617" i="2"/>
  <c r="H624" i="2"/>
  <c r="H652" i="2"/>
  <c r="H668" i="2"/>
  <c r="H677" i="2"/>
  <c r="H682" i="2"/>
  <c r="H696" i="2"/>
  <c r="H704" i="2"/>
  <c r="H1" i="2"/>
  <c r="U66" i="3" s="1"/>
  <c r="H973" i="2"/>
  <c r="H934" i="2"/>
  <c r="H915" i="2"/>
  <c r="H901" i="2"/>
  <c r="H893" i="2"/>
  <c r="H824" i="2"/>
  <c r="H796" i="2"/>
  <c r="H776" i="2"/>
  <c r="H760" i="2"/>
  <c r="H749" i="2"/>
  <c r="H744" i="2"/>
  <c r="H730" i="2"/>
  <c r="H725" i="2"/>
  <c r="H425" i="2"/>
  <c r="H397" i="2"/>
  <c r="H392" i="2"/>
  <c r="H386" i="2"/>
  <c r="H382" i="2"/>
  <c r="H377" i="2"/>
  <c r="H372" i="2"/>
  <c r="H364" i="2"/>
  <c r="H359" i="2"/>
  <c r="H346" i="2"/>
  <c r="H340" i="2"/>
  <c r="H333" i="2"/>
  <c r="H325" i="2"/>
  <c r="H316" i="2"/>
  <c r="H311" i="2"/>
  <c r="H301" i="2"/>
  <c r="H287" i="2"/>
  <c r="H275" i="2"/>
  <c r="H267" i="2"/>
  <c r="H258" i="2"/>
  <c r="H247" i="2"/>
  <c r="H219" i="2"/>
  <c r="H212" i="2"/>
  <c r="H204" i="2"/>
  <c r="H193" i="2"/>
  <c r="H189" i="2"/>
  <c r="H175" i="2"/>
  <c r="U16" i="3" s="1"/>
  <c r="H971" i="2"/>
  <c r="H959" i="2"/>
  <c r="H858" i="2"/>
  <c r="H549" i="2"/>
  <c r="H482" i="2"/>
  <c r="H949" i="2"/>
  <c r="H818" i="2"/>
  <c r="H489" i="2"/>
  <c r="H922" i="2"/>
  <c r="H854" i="2"/>
  <c r="H631" i="2"/>
  <c r="H782" i="2"/>
  <c r="H769" i="2"/>
  <c r="H765" i="2"/>
  <c r="H756" i="2"/>
  <c r="H917" i="2"/>
  <c r="H840" i="2"/>
  <c r="H790" i="2"/>
  <c r="H781" i="2"/>
  <c r="H745" i="2"/>
  <c r="H662" i="2"/>
  <c r="H576" i="2"/>
  <c r="H563" i="2"/>
  <c r="H536" i="2"/>
  <c r="H520" i="2"/>
  <c r="H508" i="2"/>
  <c r="H456" i="2"/>
  <c r="H431" i="2"/>
  <c r="H257" i="2"/>
  <c r="H933" i="2"/>
  <c r="H879" i="2"/>
  <c r="H859" i="2"/>
  <c r="H786" i="2"/>
  <c r="H706" i="2"/>
  <c r="H647" i="2"/>
  <c r="H611" i="2"/>
  <c r="H512" i="2"/>
  <c r="H399" i="2"/>
  <c r="H376" i="2"/>
  <c r="H331" i="2"/>
  <c r="H307" i="2"/>
  <c r="H295" i="2"/>
  <c r="H291" i="2"/>
  <c r="H286" i="2"/>
  <c r="H280" i="2"/>
  <c r="H268" i="2"/>
  <c r="H260" i="2"/>
  <c r="H963" i="2"/>
  <c r="H505" i="2"/>
  <c r="H197" i="2"/>
  <c r="H186" i="2"/>
  <c r="H888" i="2"/>
  <c r="H542" i="2"/>
  <c r="H435" i="2"/>
  <c r="H440" i="2"/>
  <c r="H446" i="2"/>
  <c r="H451" i="2"/>
  <c r="H458" i="2"/>
  <c r="H462" i="2"/>
  <c r="H466" i="2"/>
  <c r="H471" i="2"/>
  <c r="H477" i="2"/>
  <c r="H495" i="2"/>
  <c r="H502" i="2"/>
  <c r="H532" i="2"/>
  <c r="H552" i="2"/>
  <c r="H568" i="2"/>
  <c r="H587" i="2"/>
  <c r="H602" i="2"/>
  <c r="H616" i="2"/>
  <c r="H622" i="2"/>
  <c r="H641" i="2"/>
  <c r="H666" i="2"/>
  <c r="H675" i="2"/>
  <c r="H680" i="2"/>
  <c r="H688" i="2"/>
  <c r="H703" i="2"/>
  <c r="H712" i="2"/>
  <c r="H942" i="2"/>
  <c r="H923" i="2"/>
  <c r="H905" i="2"/>
  <c r="H895" i="2"/>
  <c r="H830" i="2"/>
  <c r="H797" i="2"/>
  <c r="H777" i="2"/>
  <c r="H770" i="2"/>
  <c r="H751" i="2"/>
  <c r="H746" i="2"/>
  <c r="H736" i="2"/>
  <c r="H726" i="2"/>
  <c r="H714" i="2"/>
  <c r="H155" i="2"/>
  <c r="H162" i="2"/>
  <c r="H171" i="2"/>
  <c r="H156" i="2"/>
  <c r="H153" i="2"/>
  <c r="H93" i="2"/>
  <c r="H211" i="8" s="1"/>
  <c r="H159" i="2"/>
  <c r="H165" i="2"/>
  <c r="H154" i="2"/>
  <c r="H151" i="2"/>
  <c r="H166" i="2"/>
  <c r="H163" i="2"/>
  <c r="H152" i="2"/>
  <c r="D126" i="29"/>
  <c r="C122" i="41" s="1"/>
  <c r="D110" i="29"/>
  <c r="C57" i="41" s="1"/>
  <c r="D94" i="29"/>
  <c r="C126" i="41" s="1"/>
  <c r="D78" i="29"/>
  <c r="C37" i="41" s="1"/>
  <c r="D62" i="29"/>
  <c r="C95" i="41" s="1"/>
  <c r="D212" i="29"/>
  <c r="D46" i="29"/>
  <c r="C16" i="41" s="1"/>
  <c r="D196" i="29"/>
  <c r="C63" i="41" s="1"/>
  <c r="D30" i="29"/>
  <c r="C53" i="41" s="1"/>
  <c r="D177" i="29"/>
  <c r="C162" i="41" s="1"/>
  <c r="D14" i="29"/>
  <c r="C15" i="41" s="1"/>
  <c r="D115" i="29"/>
  <c r="C92" i="41" s="1"/>
  <c r="D99" i="29"/>
  <c r="C125" i="41" s="1"/>
  <c r="D83" i="29"/>
  <c r="C28" i="41" s="1"/>
  <c r="D67" i="29"/>
  <c r="C6" i="41" s="1"/>
  <c r="D217" i="29"/>
  <c r="D51" i="29"/>
  <c r="C165" i="41" s="1"/>
  <c r="D201" i="29"/>
  <c r="C97" i="41" s="1"/>
  <c r="D35" i="29"/>
  <c r="C35" i="41" s="1"/>
  <c r="D186" i="29"/>
  <c r="C110" i="41" s="1"/>
  <c r="D19" i="29"/>
  <c r="C65" i="41" s="1"/>
  <c r="D120" i="29"/>
  <c r="C75" i="41" s="1"/>
  <c r="D104" i="29"/>
  <c r="C157" i="41" s="1"/>
  <c r="D88" i="29"/>
  <c r="C176" i="41" s="1"/>
  <c r="D72" i="29"/>
  <c r="C107" i="41" s="1"/>
  <c r="D222" i="29"/>
  <c r="D56" i="29"/>
  <c r="C105" i="41" s="1"/>
  <c r="D206" i="29"/>
  <c r="C152" i="41" s="1"/>
  <c r="D40" i="29"/>
  <c r="C10" i="41" s="1"/>
  <c r="D191" i="29"/>
  <c r="D24" i="29"/>
  <c r="C27" i="41" s="1"/>
  <c r="D114" i="29"/>
  <c r="C150" i="41" s="1"/>
  <c r="D98" i="29"/>
  <c r="C118" i="41" s="1"/>
  <c r="D82" i="29"/>
  <c r="C90" i="41" s="1"/>
  <c r="D66" i="29"/>
  <c r="C50" i="41" s="1"/>
  <c r="D216" i="29"/>
  <c r="D50" i="29"/>
  <c r="C55" i="41" s="1"/>
  <c r="D200" i="29"/>
  <c r="C163" i="41" s="1"/>
  <c r="D34" i="29"/>
  <c r="C64" i="41" s="1"/>
  <c r="D185" i="29"/>
  <c r="C164" i="41" s="1"/>
  <c r="D18" i="29"/>
  <c r="C25" i="41" s="1"/>
  <c r="D119" i="29"/>
  <c r="C79" i="41" s="1"/>
  <c r="D103" i="29"/>
  <c r="C103" i="41" s="1"/>
  <c r="D87" i="29"/>
  <c r="C41" i="41" s="1"/>
  <c r="D71" i="29"/>
  <c r="C201" i="41" s="1"/>
  <c r="D221" i="29"/>
  <c r="D55" i="29"/>
  <c r="C32" i="41" s="1"/>
  <c r="D205" i="29"/>
  <c r="C170" i="41" s="1"/>
  <c r="D39" i="29"/>
  <c r="C91" i="41" s="1"/>
  <c r="D190" i="29"/>
  <c r="C173" i="41" s="1"/>
  <c r="D23" i="29"/>
  <c r="C17" i="41" s="1"/>
  <c r="D124" i="29"/>
  <c r="C130" i="41" s="1"/>
  <c r="D108" i="29"/>
  <c r="C171" i="41" s="1"/>
  <c r="D92" i="29"/>
  <c r="C193" i="41" s="1"/>
  <c r="D76" i="29"/>
  <c r="C68" i="41" s="1"/>
  <c r="D60" i="29"/>
  <c r="C3" i="41" s="1"/>
  <c r="D210" i="29"/>
  <c r="D44" i="29"/>
  <c r="C184" i="41" s="1"/>
  <c r="D194" i="29"/>
  <c r="C143" i="41" s="1"/>
  <c r="D28" i="29"/>
  <c r="C51" i="41" s="1"/>
  <c r="D175" i="29"/>
  <c r="C98" i="41" s="1"/>
  <c r="D12" i="29"/>
  <c r="C101" i="41" s="1"/>
  <c r="D118" i="29"/>
  <c r="C42" i="41" s="1"/>
  <c r="D102" i="29"/>
  <c r="C167" i="41" s="1"/>
  <c r="D86" i="29"/>
  <c r="C119" i="41" s="1"/>
  <c r="D70" i="29"/>
  <c r="C33" i="41" s="1"/>
  <c r="D220" i="29"/>
  <c r="D54" i="29"/>
  <c r="C21" i="41" s="1"/>
  <c r="D204" i="29"/>
  <c r="C186" i="41" s="1"/>
  <c r="D38" i="29"/>
  <c r="C133" i="41" s="1"/>
  <c r="D189" i="29"/>
  <c r="C181" i="41" s="1"/>
  <c r="D22" i="29"/>
  <c r="C11" i="41" s="1"/>
  <c r="D123" i="29"/>
  <c r="C155" i="41" s="1"/>
  <c r="D107" i="29"/>
  <c r="C128" i="41" s="1"/>
  <c r="D91" i="29"/>
  <c r="C58" i="41" s="1"/>
  <c r="D75" i="29"/>
  <c r="C5" i="41" s="1"/>
  <c r="D59" i="29"/>
  <c r="C102" i="41" s="1"/>
  <c r="D209" i="29"/>
  <c r="D43" i="29"/>
  <c r="C197" i="41" s="1"/>
  <c r="D193" i="29"/>
  <c r="C159" i="41" s="1"/>
  <c r="D27" i="29"/>
  <c r="C43" i="41" s="1"/>
  <c r="D174" i="29"/>
  <c r="C156" i="41" s="1"/>
  <c r="D11" i="29"/>
  <c r="C26" i="41" s="1"/>
  <c r="D128" i="29"/>
  <c r="C149" i="41" s="1"/>
  <c r="D112" i="29"/>
  <c r="C135" i="41" s="1"/>
  <c r="D96" i="29"/>
  <c r="C179" i="41" s="1"/>
  <c r="D80" i="29"/>
  <c r="C131" i="41" s="1"/>
  <c r="D64" i="29"/>
  <c r="C34" i="41" s="1"/>
  <c r="D214" i="29"/>
  <c r="D48" i="29"/>
  <c r="C54" i="41" s="1"/>
  <c r="D198" i="29"/>
  <c r="C168" i="41" s="1"/>
  <c r="D32" i="29"/>
  <c r="C117" i="41" s="1"/>
  <c r="D179" i="29"/>
  <c r="C146" i="41" s="1"/>
  <c r="D16" i="29"/>
  <c r="C100" i="41" s="1"/>
  <c r="D122" i="29"/>
  <c r="C47" i="41" s="1"/>
  <c r="D106" i="29"/>
  <c r="C62" i="41" s="1"/>
  <c r="D90" i="29"/>
  <c r="C73" i="41" s="1"/>
  <c r="D74" i="29"/>
  <c r="C22" i="41" s="1"/>
  <c r="D58" i="29"/>
  <c r="C31" i="41" s="1"/>
  <c r="D208" i="29"/>
  <c r="D42" i="29"/>
  <c r="C93" i="41" s="1"/>
  <c r="D192" i="29"/>
  <c r="C178" i="41" s="1"/>
  <c r="D26" i="29"/>
  <c r="C36" i="41" s="1"/>
  <c r="D173" i="29"/>
  <c r="C140" i="41" s="1"/>
  <c r="D10" i="29"/>
  <c r="C24" i="41" s="1"/>
  <c r="D127" i="29"/>
  <c r="C84" i="41" s="1"/>
  <c r="D111" i="29"/>
  <c r="C203" i="41" s="1"/>
  <c r="D95" i="29"/>
  <c r="C120" i="41" s="1"/>
  <c r="D79" i="29"/>
  <c r="C12" i="41" s="1"/>
  <c r="D63" i="29"/>
  <c r="C18" i="41" s="1"/>
  <c r="D213" i="29"/>
  <c r="D47" i="29"/>
  <c r="C67" i="41" s="1"/>
  <c r="D197" i="29"/>
  <c r="C124" i="41" s="1"/>
  <c r="D31" i="29"/>
  <c r="C8" i="41" s="1"/>
  <c r="D178" i="29"/>
  <c r="C202" i="41" s="1"/>
  <c r="D15" i="29"/>
  <c r="C60" i="41" s="1"/>
  <c r="D116" i="29"/>
  <c r="C147" i="41" s="1"/>
  <c r="D100" i="29"/>
  <c r="C127" i="41" s="1"/>
  <c r="D84" i="29"/>
  <c r="C134" i="41" s="1"/>
  <c r="D68" i="29"/>
  <c r="C23" i="41" s="1"/>
  <c r="D218" i="29"/>
  <c r="D52" i="29"/>
  <c r="C9" i="41" s="1"/>
  <c r="D202" i="29"/>
  <c r="C123" i="41" s="1"/>
  <c r="D36" i="29"/>
  <c r="C4" i="41" s="1"/>
  <c r="D187" i="29"/>
  <c r="C113" i="41" s="1"/>
  <c r="D20" i="29"/>
  <c r="C111" i="41" s="1"/>
  <c r="D240" i="4"/>
  <c r="D58" i="39" l="1"/>
  <c r="C115" i="41"/>
  <c r="D109" i="39"/>
  <c r="D40" i="39"/>
  <c r="J90" i="39"/>
  <c r="D182" i="39"/>
  <c r="D146" i="39"/>
  <c r="D6" i="39"/>
  <c r="D20" i="39"/>
  <c r="D122" i="39"/>
  <c r="D162" i="39"/>
  <c r="D131" i="39"/>
  <c r="D178" i="39"/>
  <c r="D28" i="39"/>
  <c r="D36" i="39"/>
  <c r="D60" i="39"/>
  <c r="F111" i="39"/>
  <c r="D132" i="39"/>
  <c r="J111" i="39"/>
  <c r="D107" i="39"/>
  <c r="D193" i="39"/>
  <c r="D189" i="39"/>
  <c r="E111" i="39"/>
  <c r="D34" i="39"/>
  <c r="F90" i="39"/>
  <c r="D78" i="39"/>
  <c r="D125" i="39"/>
  <c r="D184" i="39"/>
  <c r="D168" i="39"/>
  <c r="D8" i="39"/>
  <c r="K90" i="39"/>
  <c r="E128" i="39"/>
  <c r="D196" i="39"/>
  <c r="D24" i="39"/>
  <c r="D201" i="39"/>
  <c r="D128" i="39"/>
  <c r="D9" i="39"/>
  <c r="D127" i="39"/>
  <c r="D148" i="39"/>
  <c r="D198" i="39"/>
  <c r="D181" i="39"/>
  <c r="D73" i="39"/>
  <c r="D126" i="39"/>
  <c r="D163" i="39"/>
  <c r="D75" i="39"/>
  <c r="D112" i="39"/>
  <c r="D103" i="39"/>
  <c r="D23" i="39"/>
  <c r="D65" i="39"/>
  <c r="D197" i="39"/>
  <c r="D140" i="39"/>
  <c r="D180" i="39"/>
  <c r="D95" i="39"/>
  <c r="H111" i="39"/>
  <c r="D97" i="39"/>
  <c r="D77" i="39"/>
  <c r="D25" i="39"/>
  <c r="D31" i="39"/>
  <c r="D204" i="39"/>
  <c r="D64" i="39"/>
  <c r="D61" i="39"/>
  <c r="D134" i="39"/>
  <c r="D172" i="39"/>
  <c r="D7" i="39"/>
  <c r="D82" i="39"/>
  <c r="D149" i="39"/>
  <c r="D27" i="39"/>
  <c r="D185" i="39"/>
  <c r="D135" i="39"/>
  <c r="D69" i="39"/>
  <c r="D67" i="39"/>
  <c r="D195" i="39"/>
  <c r="D144" i="39"/>
  <c r="D164" i="39"/>
  <c r="D29" i="39"/>
  <c r="D113" i="39"/>
  <c r="D133" i="39"/>
  <c r="D30" i="39"/>
  <c r="D62" i="39"/>
  <c r="J128" i="39"/>
  <c r="D89" i="39"/>
  <c r="D76" i="39"/>
  <c r="D93" i="39"/>
  <c r="D81" i="39"/>
  <c r="K128" i="39"/>
  <c r="D159" i="39"/>
  <c r="D152" i="39"/>
  <c r="D90" i="39"/>
  <c r="D199" i="39"/>
  <c r="D118" i="39"/>
  <c r="H90" i="39"/>
  <c r="D121" i="39"/>
  <c r="D32" i="39"/>
  <c r="D115" i="39"/>
  <c r="D175" i="39"/>
  <c r="D203" i="39"/>
  <c r="D68" i="39"/>
  <c r="D160" i="39"/>
  <c r="D205" i="39"/>
  <c r="D202" i="39"/>
  <c r="D92" i="39"/>
  <c r="D200" i="39"/>
  <c r="D179" i="39"/>
  <c r="C128" i="39"/>
  <c r="C111" i="39"/>
  <c r="D207" i="39"/>
  <c r="D187" i="39"/>
  <c r="D147" i="39"/>
  <c r="F128" i="39"/>
  <c r="D139" i="39"/>
  <c r="D108" i="39"/>
  <c r="D143" i="39"/>
  <c r="D111" i="39"/>
  <c r="D117" i="39"/>
  <c r="D104" i="39"/>
  <c r="D96" i="39"/>
  <c r="D54" i="39"/>
  <c r="D48" i="39"/>
  <c r="D177" i="39"/>
  <c r="D119" i="39"/>
  <c r="D129" i="39"/>
  <c r="D173" i="39"/>
  <c r="D66" i="39"/>
  <c r="G128" i="39"/>
  <c r="G111" i="39"/>
  <c r="D206" i="39"/>
  <c r="D35" i="39"/>
  <c r="H128" i="39"/>
  <c r="D91" i="39"/>
  <c r="D2" i="39"/>
  <c r="D190" i="39"/>
  <c r="D94" i="39"/>
  <c r="D87" i="39"/>
  <c r="D116" i="39"/>
  <c r="D80" i="39"/>
  <c r="D123" i="39"/>
  <c r="D153" i="39"/>
  <c r="D51" i="39"/>
  <c r="D188" i="39"/>
  <c r="D22" i="39"/>
  <c r="D155" i="39"/>
  <c r="D194" i="39"/>
  <c r="D70" i="39"/>
  <c r="D114" i="39"/>
  <c r="C90" i="39"/>
  <c r="K111" i="39"/>
  <c r="D79" i="39"/>
  <c r="D169" i="39"/>
  <c r="D183" i="39"/>
  <c r="D33" i="39"/>
  <c r="D154" i="39"/>
  <c r="D102" i="39"/>
  <c r="D88" i="39"/>
  <c r="D171" i="39"/>
  <c r="D37" i="39"/>
  <c r="D44" i="39"/>
  <c r="D176" i="39"/>
  <c r="D59" i="39"/>
  <c r="G90" i="39"/>
  <c r="E90" i="39"/>
  <c r="X181" i="29"/>
  <c r="X15" i="31" s="1"/>
  <c r="Y181" i="29"/>
  <c r="Z181" i="29" s="1"/>
  <c r="Y183" i="29"/>
  <c r="Z183" i="29" s="1"/>
  <c r="Y182" i="29"/>
  <c r="Z182" i="29" s="1"/>
  <c r="X183" i="29"/>
  <c r="X182" i="29"/>
  <c r="D261" i="31"/>
  <c r="D272" i="31"/>
  <c r="D267" i="31"/>
  <c r="D273" i="31"/>
  <c r="D268" i="31"/>
  <c r="D247" i="31"/>
  <c r="D279" i="31"/>
  <c r="D253" i="31"/>
  <c r="D285" i="31"/>
  <c r="D264" i="31"/>
  <c r="D275" i="31"/>
  <c r="D265" i="31"/>
  <c r="D276" i="31"/>
  <c r="D255" i="31"/>
  <c r="D287" i="31"/>
  <c r="D245" i="31"/>
  <c r="D277" i="31"/>
  <c r="D256" i="31"/>
  <c r="D288" i="31"/>
  <c r="D251" i="31"/>
  <c r="D283" i="31"/>
  <c r="D257" i="31"/>
  <c r="D289" i="31"/>
  <c r="D252" i="31"/>
  <c r="D284" i="31"/>
  <c r="D263" i="31"/>
  <c r="D269" i="31"/>
  <c r="D248" i="31"/>
  <c r="D280" i="31"/>
  <c r="D259" i="31"/>
  <c r="D249" i="31"/>
  <c r="D281" i="31"/>
  <c r="D260" i="31"/>
  <c r="D271" i="31"/>
  <c r="AB182" i="29" l="1"/>
  <c r="X115" i="31"/>
  <c r="AB183" i="29"/>
  <c r="X66" i="31"/>
  <c r="AB181" i="29"/>
  <c r="H609" i="2"/>
  <c r="H408" i="2"/>
  <c r="H407" i="2"/>
  <c r="H570" i="2"/>
  <c r="G14" i="22"/>
  <c r="Y14" i="22"/>
  <c r="S495" i="1" l="1"/>
  <c r="U495" i="1" s="1"/>
  <c r="S475" i="1"/>
  <c r="U475" i="1" s="1"/>
  <c r="S489" i="1"/>
  <c r="U489" i="1" s="1"/>
  <c r="S546" i="1"/>
  <c r="U546" i="1" s="1"/>
  <c r="S458" i="1"/>
  <c r="U458" i="1" s="1"/>
  <c r="S509" i="1"/>
  <c r="U509" i="1" s="1"/>
  <c r="S547" i="1"/>
  <c r="U547" i="1" s="1"/>
  <c r="S481" i="1"/>
  <c r="U481" i="1" s="1"/>
  <c r="S498" i="1"/>
  <c r="U498" i="1" s="1"/>
  <c r="H161" i="2"/>
  <c r="H182" i="2" l="1"/>
  <c r="H414" i="2"/>
  <c r="H717" i="2"/>
  <c r="K62" i="3"/>
  <c r="H241" i="2"/>
  <c r="H240" i="2"/>
  <c r="H225" i="2"/>
  <c r="K60" i="3"/>
  <c r="H250" i="2"/>
  <c r="U61" i="3" s="1"/>
  <c r="H645" i="2"/>
  <c r="H894" i="2"/>
  <c r="H755" i="2"/>
  <c r="H741" i="2"/>
  <c r="H230" i="2"/>
  <c r="H480" i="2"/>
  <c r="H560" i="2"/>
  <c r="H663" i="2"/>
  <c r="K67" i="3"/>
  <c r="H661" i="2"/>
  <c r="K74" i="3" s="1"/>
  <c r="H938" i="2"/>
  <c r="H481" i="2"/>
  <c r="H599" i="2"/>
  <c r="H640" i="2"/>
  <c r="AE66" i="3" s="1"/>
  <c r="H208" i="2"/>
  <c r="H899" i="2"/>
  <c r="K61" i="3"/>
  <c r="H507" i="2"/>
  <c r="K73" i="3" s="1"/>
  <c r="H829" i="2"/>
  <c r="H315" i="2"/>
  <c r="U63" i="3" s="1"/>
  <c r="H473" i="2"/>
  <c r="U68" i="3" s="1"/>
  <c r="H646" i="2"/>
  <c r="H882" i="2"/>
  <c r="H368" i="2"/>
  <c r="H598" i="2"/>
  <c r="AE60" i="3" s="1"/>
  <c r="H964" i="2"/>
  <c r="H319" i="2"/>
  <c r="H826" i="2"/>
  <c r="H367" i="2"/>
  <c r="K70" i="3" s="1"/>
  <c r="H351" i="2"/>
  <c r="H656" i="2"/>
  <c r="H910" i="2"/>
  <c r="H160" i="2"/>
  <c r="H169" i="2"/>
  <c r="H174" i="2"/>
  <c r="H233" i="2"/>
  <c r="H366" i="2"/>
  <c r="U65" i="3" s="1"/>
  <c r="H582" i="2"/>
  <c r="U73" i="3" s="1"/>
  <c r="H600" i="2"/>
  <c r="H634" i="2"/>
  <c r="H883" i="2"/>
  <c r="H898" i="2"/>
  <c r="H213" i="2"/>
  <c r="H231" i="2"/>
  <c r="H593" i="2"/>
  <c r="AE56" i="3" s="1"/>
  <c r="H627" i="2"/>
  <c r="AE64" i="3" s="1"/>
  <c r="H671" i="2"/>
  <c r="AE68" i="3" s="1"/>
  <c r="H700" i="2"/>
  <c r="AE73" i="3" s="1"/>
  <c r="H800" i="2"/>
  <c r="H847" i="2"/>
  <c r="H334" i="2"/>
  <c r="H525" i="2"/>
  <c r="H539" i="2"/>
  <c r="H713" i="2"/>
  <c r="H842" i="2"/>
  <c r="H229" i="2"/>
  <c r="H791" i="2"/>
  <c r="H336" i="2"/>
  <c r="H358" i="2"/>
  <c r="H804" i="2"/>
  <c r="H167" i="2"/>
  <c r="H173" i="2"/>
  <c r="H365" i="2"/>
  <c r="H581" i="2"/>
  <c r="U72" i="3" s="1"/>
  <c r="H632" i="2"/>
  <c r="H676" i="2"/>
  <c r="H738" i="2"/>
  <c r="H897" i="2"/>
  <c r="H921" i="2"/>
  <c r="H558" i="2"/>
  <c r="H592" i="2"/>
  <c r="AE55" i="3" s="1"/>
  <c r="I183" i="29" s="1"/>
  <c r="H151" i="41" s="1"/>
  <c r="H699" i="2"/>
  <c r="H792" i="2"/>
  <c r="H832" i="2"/>
  <c r="H244" i="2"/>
  <c r="H412" i="2"/>
  <c r="H535" i="2"/>
  <c r="H690" i="2"/>
  <c r="H841" i="2"/>
  <c r="H323" i="2"/>
  <c r="H497" i="2"/>
  <c r="H181" i="2"/>
  <c r="H255" i="2"/>
  <c r="H626" i="2"/>
  <c r="H809" i="2"/>
  <c r="K53" i="3"/>
  <c r="H322" i="2"/>
  <c r="K69" i="3" s="1"/>
  <c r="H180" i="2"/>
  <c r="H807" i="2"/>
  <c r="H326" i="2"/>
  <c r="H356" i="2"/>
  <c r="H793" i="2"/>
  <c r="H157" i="2"/>
  <c r="AO66" i="3" s="1"/>
  <c r="H172" i="2"/>
  <c r="K34" i="3" s="1"/>
  <c r="I134" i="29" s="1"/>
  <c r="H71" i="41" s="1"/>
  <c r="H177" i="2"/>
  <c r="K59" i="3"/>
  <c r="H246" i="2"/>
  <c r="U59" i="3" s="1"/>
  <c r="H394" i="2"/>
  <c r="U67" i="3" s="1"/>
  <c r="H580" i="2"/>
  <c r="U71" i="3" s="1"/>
  <c r="H584" i="2"/>
  <c r="H618" i="2"/>
  <c r="H642" i="2"/>
  <c r="H648" i="2"/>
  <c r="H719" i="2"/>
  <c r="H811" i="2"/>
  <c r="H920" i="2"/>
  <c r="H187" i="2"/>
  <c r="H220" i="2"/>
  <c r="H434" i="2"/>
  <c r="H555" i="2"/>
  <c r="H579" i="2"/>
  <c r="H620" i="2"/>
  <c r="H698" i="2"/>
  <c r="AE71" i="3" s="1"/>
  <c r="H729" i="2"/>
  <c r="H814" i="2"/>
  <c r="H887" i="2"/>
  <c r="H344" i="2"/>
  <c r="H531" i="2"/>
  <c r="H544" i="2"/>
  <c r="H817" i="2"/>
  <c r="H237" i="2"/>
  <c r="S539" i="1"/>
  <c r="U539" i="1" s="1"/>
  <c r="H239" i="2"/>
  <c r="H689" i="2"/>
  <c r="H562" i="2"/>
  <c r="K52" i="3"/>
  <c r="K64" i="3"/>
  <c r="H499" i="2"/>
  <c r="H716" i="2"/>
  <c r="H939" i="2"/>
  <c r="H354" i="2"/>
  <c r="H731" i="2"/>
  <c r="H930" i="2"/>
  <c r="H164" i="2"/>
  <c r="H170" i="2"/>
  <c r="H176" i="2"/>
  <c r="K57" i="3" s="1"/>
  <c r="H207" i="2"/>
  <c r="U54" i="3" s="1"/>
  <c r="H234" i="2"/>
  <c r="U58" i="3" s="1"/>
  <c r="H578" i="2"/>
  <c r="U70" i="3" s="1"/>
  <c r="H583" i="2"/>
  <c r="U74" i="3" s="1"/>
  <c r="H603" i="2"/>
  <c r="H635" i="2"/>
  <c r="H701" i="2"/>
  <c r="H890" i="2"/>
  <c r="H909" i="2"/>
  <c r="H185" i="2"/>
  <c r="H554" i="2"/>
  <c r="H565" i="2"/>
  <c r="H594" i="2"/>
  <c r="AE57" i="3" s="1"/>
  <c r="H638" i="2"/>
  <c r="AE65" i="3" s="1"/>
  <c r="H684" i="2"/>
  <c r="AE70" i="3" s="1"/>
  <c r="H715" i="2"/>
  <c r="AE74" i="3" s="1"/>
  <c r="H801" i="2"/>
  <c r="H848" i="2"/>
  <c r="H206" i="2"/>
  <c r="H343" i="2"/>
  <c r="H529" i="2"/>
  <c r="H540" i="2"/>
  <c r="H721" i="2"/>
  <c r="H235" i="2"/>
  <c r="H179" i="2"/>
  <c r="U53" i="3" s="1"/>
  <c r="K63" i="3"/>
  <c r="S530" i="1"/>
  <c r="U530" i="1" s="1"/>
  <c r="K58" i="3"/>
  <c r="H178" i="2"/>
  <c r="U52" i="3" s="1"/>
  <c r="N39" i="22"/>
  <c r="N32" i="23" s="1"/>
  <c r="G39" i="22"/>
  <c r="I32" i="23" s="1"/>
  <c r="M2" i="22"/>
  <c r="J196" i="8"/>
  <c r="K196" i="8"/>
  <c r="J47" i="8"/>
  <c r="K47" i="8"/>
  <c r="J136" i="8"/>
  <c r="K136" i="8"/>
  <c r="J90" i="8"/>
  <c r="K90" i="8"/>
  <c r="J15" i="8"/>
  <c r="K15" i="8"/>
  <c r="J133" i="8"/>
  <c r="K133" i="8"/>
  <c r="J48" i="8"/>
  <c r="K48" i="8"/>
  <c r="J92" i="8"/>
  <c r="K92" i="8"/>
  <c r="J134" i="8"/>
  <c r="K134" i="8"/>
  <c r="J50" i="8"/>
  <c r="K50" i="8"/>
  <c r="J98" i="8"/>
  <c r="K98" i="8"/>
  <c r="J16" i="8"/>
  <c r="K16" i="8"/>
  <c r="J138" i="8"/>
  <c r="K138" i="8"/>
  <c r="J51" i="8"/>
  <c r="K51" i="8"/>
  <c r="J105" i="8"/>
  <c r="K105" i="8"/>
  <c r="J168" i="8"/>
  <c r="K168" i="8"/>
  <c r="J33" i="8"/>
  <c r="K33" i="8"/>
  <c r="J77" i="8"/>
  <c r="K77" i="8"/>
  <c r="J71" i="8"/>
  <c r="K71" i="8"/>
  <c r="J137" i="8"/>
  <c r="K137" i="8"/>
  <c r="J95" i="8"/>
  <c r="K95" i="8"/>
  <c r="J135" i="8"/>
  <c r="K135" i="8"/>
  <c r="J52" i="8"/>
  <c r="K52" i="8"/>
  <c r="J111" i="8"/>
  <c r="K111" i="8"/>
  <c r="J53" i="8"/>
  <c r="K53" i="8"/>
  <c r="J161" i="8"/>
  <c r="K161" i="8"/>
  <c r="J110" i="8"/>
  <c r="K110" i="8"/>
  <c r="J18" i="8"/>
  <c r="K18" i="8"/>
  <c r="J62" i="8"/>
  <c r="K62" i="8"/>
  <c r="J94" i="8"/>
  <c r="K94" i="8"/>
  <c r="J140" i="8"/>
  <c r="K140" i="8"/>
  <c r="J19" i="8"/>
  <c r="K19" i="8"/>
  <c r="J106" i="8"/>
  <c r="K106" i="8"/>
  <c r="J4" i="8"/>
  <c r="K4" i="8"/>
  <c r="J63" i="8"/>
  <c r="K63" i="8"/>
  <c r="J144" i="8"/>
  <c r="K144" i="8"/>
  <c r="J64" i="8"/>
  <c r="K64" i="8"/>
  <c r="J147" i="8"/>
  <c r="K147" i="8"/>
  <c r="J107" i="8"/>
  <c r="K107" i="8"/>
  <c r="J24" i="8"/>
  <c r="K24" i="8"/>
  <c r="J116" i="8"/>
  <c r="K116" i="8"/>
  <c r="J85" i="8"/>
  <c r="K85" i="8"/>
  <c r="J68" i="8"/>
  <c r="K68" i="8"/>
  <c r="J148" i="8"/>
  <c r="K148" i="8"/>
  <c r="J114" i="8"/>
  <c r="K114" i="8"/>
  <c r="J151" i="8"/>
  <c r="K151" i="8"/>
  <c r="J69" i="8"/>
  <c r="K69" i="8"/>
  <c r="J32" i="8"/>
  <c r="K32" i="8"/>
  <c r="J149" i="8"/>
  <c r="K149" i="8"/>
  <c r="J97" i="8"/>
  <c r="K97" i="8"/>
  <c r="J70" i="8"/>
  <c r="K70" i="8"/>
  <c r="J30" i="8"/>
  <c r="K30" i="8"/>
  <c r="J155" i="8"/>
  <c r="K155" i="8"/>
  <c r="J75" i="8"/>
  <c r="K75" i="8"/>
  <c r="J185" i="8"/>
  <c r="K185" i="8"/>
  <c r="J170" i="8"/>
  <c r="K170" i="8"/>
  <c r="J153" i="8"/>
  <c r="K153" i="8"/>
  <c r="J10" i="8"/>
  <c r="K10" i="8"/>
  <c r="J171" i="8"/>
  <c r="K171" i="8"/>
  <c r="J216" i="8"/>
  <c r="K216" i="8"/>
  <c r="J159" i="8"/>
  <c r="K159" i="8"/>
  <c r="J91" i="8"/>
  <c r="K91" i="8"/>
  <c r="J186" i="8"/>
  <c r="K186" i="8"/>
  <c r="J115" i="8"/>
  <c r="K115" i="8"/>
  <c r="J100" i="8"/>
  <c r="K100" i="8"/>
  <c r="J191" i="8"/>
  <c r="K191" i="8"/>
  <c r="J139" i="8"/>
  <c r="K139" i="8"/>
  <c r="J117" i="8"/>
  <c r="K117" i="8"/>
  <c r="J162" i="8"/>
  <c r="K162" i="8"/>
  <c r="J103" i="8"/>
  <c r="K103" i="8"/>
  <c r="J195" i="8"/>
  <c r="K195" i="8"/>
  <c r="J198" i="8"/>
  <c r="K198" i="8"/>
  <c r="J11" i="8"/>
  <c r="K11" i="8"/>
  <c r="J21" i="8"/>
  <c r="K21" i="8"/>
  <c r="J200" i="8"/>
  <c r="K200" i="8"/>
  <c r="J163" i="8"/>
  <c r="K163" i="8"/>
  <c r="J12" i="8"/>
  <c r="K12" i="8"/>
  <c r="J28" i="8"/>
  <c r="K28" i="8"/>
  <c r="J119" i="8"/>
  <c r="K119" i="8"/>
  <c r="J204" i="8"/>
  <c r="K204" i="8"/>
  <c r="J29" i="8"/>
  <c r="K29" i="8"/>
  <c r="J17" i="8"/>
  <c r="K17" i="8"/>
  <c r="J123" i="8"/>
  <c r="K123" i="8"/>
  <c r="J180" i="8"/>
  <c r="K180" i="8"/>
  <c r="J31" i="8"/>
  <c r="K31" i="8"/>
  <c r="J113" i="8"/>
  <c r="K113" i="8"/>
  <c r="J206" i="8"/>
  <c r="K206" i="8"/>
  <c r="J154" i="8"/>
  <c r="K154" i="8"/>
  <c r="J27" i="8"/>
  <c r="K27" i="8"/>
  <c r="J118" i="8"/>
  <c r="K118" i="8"/>
  <c r="J207" i="8"/>
  <c r="K207" i="8"/>
  <c r="J202" i="8"/>
  <c r="K202" i="8"/>
  <c r="J201" i="8"/>
  <c r="K201" i="8"/>
  <c r="J213" i="8"/>
  <c r="K213" i="8"/>
  <c r="J120" i="8"/>
  <c r="K120" i="8"/>
  <c r="J121" i="8"/>
  <c r="K121" i="8"/>
  <c r="J84" i="8"/>
  <c r="K84" i="8"/>
  <c r="J35" i="8"/>
  <c r="K35" i="8"/>
  <c r="J152" i="8"/>
  <c r="K152" i="8"/>
  <c r="J125" i="8"/>
  <c r="K125" i="8"/>
  <c r="J93" i="8"/>
  <c r="K93" i="8"/>
  <c r="J37" i="8"/>
  <c r="K37" i="8"/>
  <c r="J146" i="8"/>
  <c r="K146" i="8"/>
  <c r="J2" i="8"/>
  <c r="K2" i="8"/>
  <c r="J104" i="8"/>
  <c r="K104" i="8"/>
  <c r="J38" i="8"/>
  <c r="K38" i="8"/>
  <c r="J156" i="8"/>
  <c r="K156" i="8"/>
  <c r="J6" i="8"/>
  <c r="K6" i="8"/>
  <c r="J214" i="8"/>
  <c r="K214" i="8"/>
  <c r="J41" i="8"/>
  <c r="K41" i="8"/>
  <c r="J157" i="8"/>
  <c r="K157" i="8"/>
  <c r="J7" i="8"/>
  <c r="K7" i="8"/>
  <c r="J141" i="8"/>
  <c r="K141" i="8"/>
  <c r="J42" i="8"/>
  <c r="K42" i="8"/>
  <c r="J87" i="8"/>
  <c r="K87" i="8"/>
  <c r="J9" i="8"/>
  <c r="K9" i="8"/>
  <c r="J130" i="8"/>
  <c r="K130" i="8"/>
  <c r="J45" i="8"/>
  <c r="K45" i="8"/>
  <c r="J99" i="8"/>
  <c r="K99" i="8"/>
  <c r="J13" i="8"/>
  <c r="K13" i="8"/>
  <c r="J142" i="8"/>
  <c r="K142" i="8"/>
  <c r="J49" i="8"/>
  <c r="K49" i="8"/>
  <c r="J101" i="8"/>
  <c r="K101" i="8"/>
  <c r="J14" i="8"/>
  <c r="K14" i="8"/>
  <c r="J169" i="8"/>
  <c r="K169" i="8"/>
  <c r="J54" i="8"/>
  <c r="K54" i="8"/>
  <c r="J158" i="8"/>
  <c r="K158" i="8"/>
  <c r="J102" i="8"/>
  <c r="K102" i="8"/>
  <c r="J217" i="8"/>
  <c r="K217" i="8"/>
  <c r="J218" i="8"/>
  <c r="K218" i="8"/>
  <c r="J219" i="8"/>
  <c r="K219" i="8"/>
  <c r="J220" i="8"/>
  <c r="K220" i="8"/>
  <c r="J173" i="8"/>
  <c r="K173" i="8"/>
  <c r="J56" i="8"/>
  <c r="K56" i="8"/>
  <c r="J160" i="8"/>
  <c r="K160" i="8"/>
  <c r="J108" i="8"/>
  <c r="K108" i="8"/>
  <c r="J221" i="8"/>
  <c r="K221" i="8"/>
  <c r="J222" i="8"/>
  <c r="K222" i="8"/>
  <c r="J223" i="8"/>
  <c r="K223" i="8"/>
  <c r="J224" i="8"/>
  <c r="K224" i="8"/>
  <c r="J22" i="8"/>
  <c r="K22" i="8"/>
  <c r="J57" i="8"/>
  <c r="K57" i="8"/>
  <c r="J165" i="8"/>
  <c r="K165" i="8"/>
  <c r="J124" i="8"/>
  <c r="K124" i="8"/>
  <c r="J122" i="8"/>
  <c r="K122" i="8"/>
  <c r="J150" i="8"/>
  <c r="K150" i="8"/>
  <c r="J182" i="8"/>
  <c r="K182" i="8"/>
  <c r="J203" i="8"/>
  <c r="K203" i="8"/>
  <c r="J25" i="8"/>
  <c r="K25" i="8"/>
  <c r="J58" i="8"/>
  <c r="K58" i="8"/>
  <c r="J83" i="8"/>
  <c r="K83" i="8"/>
  <c r="J225" i="8"/>
  <c r="K225" i="8"/>
  <c r="J226" i="8"/>
  <c r="K226" i="8"/>
  <c r="J227" i="8"/>
  <c r="K227" i="8"/>
  <c r="J228" i="8"/>
  <c r="K228" i="8"/>
  <c r="J229" i="8"/>
  <c r="K229" i="8"/>
  <c r="J230" i="8"/>
  <c r="K230" i="8"/>
  <c r="J231" i="8"/>
  <c r="K231" i="8"/>
  <c r="J232" i="8"/>
  <c r="K232" i="8"/>
  <c r="J233" i="8"/>
  <c r="K233" i="8"/>
  <c r="J59" i="8"/>
  <c r="K59" i="8"/>
  <c r="J23" i="8"/>
  <c r="K23" i="8"/>
  <c r="J179" i="8"/>
  <c r="K179" i="8"/>
  <c r="J112" i="8"/>
  <c r="K112" i="8"/>
  <c r="J234" i="8"/>
  <c r="K234" i="8"/>
  <c r="J235" i="8"/>
  <c r="K235" i="8"/>
  <c r="J236" i="8"/>
  <c r="K236" i="8"/>
  <c r="J237" i="8"/>
  <c r="K237" i="8"/>
  <c r="J20" i="8"/>
  <c r="K20" i="8"/>
  <c r="J60" i="8"/>
  <c r="K60" i="8"/>
  <c r="J174" i="8"/>
  <c r="K174" i="8"/>
  <c r="J199" i="8"/>
  <c r="K199" i="8"/>
  <c r="J238" i="8"/>
  <c r="K238" i="8"/>
  <c r="J239" i="8"/>
  <c r="K239" i="8"/>
  <c r="J240" i="8"/>
  <c r="K240" i="8"/>
  <c r="J241" i="8"/>
  <c r="K241" i="8"/>
  <c r="J242" i="8"/>
  <c r="K242" i="8"/>
  <c r="J243" i="8"/>
  <c r="K243" i="8"/>
  <c r="J244" i="8"/>
  <c r="K244" i="8"/>
  <c r="J245" i="8"/>
  <c r="K245" i="8"/>
  <c r="J65" i="8"/>
  <c r="K65" i="8"/>
  <c r="J26" i="8"/>
  <c r="K26" i="8"/>
  <c r="J167" i="8"/>
  <c r="K167" i="8"/>
  <c r="J126" i="8"/>
  <c r="K126" i="8"/>
  <c r="J246" i="8"/>
  <c r="K246" i="8"/>
  <c r="J247" i="8"/>
  <c r="K247" i="8"/>
  <c r="J248" i="8"/>
  <c r="K248" i="8"/>
  <c r="J249" i="8"/>
  <c r="K249" i="8"/>
  <c r="J175" i="8"/>
  <c r="K175" i="8"/>
  <c r="J72" i="8"/>
  <c r="K72" i="8"/>
  <c r="J212" i="8"/>
  <c r="K212" i="8"/>
  <c r="J197" i="8"/>
  <c r="K197" i="8"/>
  <c r="J250" i="8"/>
  <c r="K250" i="8"/>
  <c r="J251" i="8"/>
  <c r="K251" i="8"/>
  <c r="J252" i="8"/>
  <c r="K252" i="8"/>
  <c r="J253" i="8"/>
  <c r="K253" i="8"/>
  <c r="J78" i="8"/>
  <c r="K78" i="8"/>
  <c r="J73" i="8"/>
  <c r="K73" i="8"/>
  <c r="J166" i="8"/>
  <c r="K166" i="8"/>
  <c r="J183" i="8"/>
  <c r="K183" i="8"/>
  <c r="J254" i="8"/>
  <c r="K254" i="8"/>
  <c r="J255" i="8"/>
  <c r="K255" i="8"/>
  <c r="J256" i="8"/>
  <c r="K256" i="8"/>
  <c r="J257" i="8"/>
  <c r="K257" i="8"/>
  <c r="J145" i="8"/>
  <c r="K145" i="8"/>
  <c r="J172" i="8"/>
  <c r="K172" i="8"/>
  <c r="J39" i="8"/>
  <c r="K39" i="8"/>
  <c r="J190" i="8"/>
  <c r="K190" i="8"/>
  <c r="J258" i="8"/>
  <c r="K258" i="8"/>
  <c r="J259" i="8"/>
  <c r="K259" i="8"/>
  <c r="J260" i="8"/>
  <c r="K260" i="8"/>
  <c r="J261" i="8"/>
  <c r="K261" i="8"/>
  <c r="J189" i="8"/>
  <c r="K189" i="8"/>
  <c r="J176" i="8"/>
  <c r="K176" i="8"/>
  <c r="J43" i="8"/>
  <c r="K43" i="8"/>
  <c r="J208" i="8"/>
  <c r="K208" i="8"/>
  <c r="J262" i="8"/>
  <c r="K262" i="8"/>
  <c r="J263" i="8"/>
  <c r="K263" i="8"/>
  <c r="J264" i="8"/>
  <c r="K264" i="8"/>
  <c r="J265" i="8"/>
  <c r="K265" i="8"/>
  <c r="J184" i="8"/>
  <c r="K184" i="8"/>
  <c r="J177" i="8"/>
  <c r="K177" i="8"/>
  <c r="J205" i="8"/>
  <c r="K205" i="8"/>
  <c r="J215" i="8"/>
  <c r="K215" i="8"/>
  <c r="J266" i="8"/>
  <c r="K266" i="8"/>
  <c r="J267" i="8"/>
  <c r="K267" i="8"/>
  <c r="J268" i="8"/>
  <c r="K268" i="8"/>
  <c r="J269" i="8"/>
  <c r="K269" i="8"/>
  <c r="J270" i="8"/>
  <c r="K270" i="8"/>
  <c r="J271" i="8"/>
  <c r="K271" i="8"/>
  <c r="J272" i="8"/>
  <c r="K272" i="8"/>
  <c r="J273" i="8"/>
  <c r="K273" i="8"/>
  <c r="J178" i="8"/>
  <c r="K178" i="8"/>
  <c r="J188" i="8"/>
  <c r="K188" i="8"/>
  <c r="J55" i="8"/>
  <c r="K55" i="8"/>
  <c r="J209" i="8"/>
  <c r="K209" i="8"/>
  <c r="J274" i="8"/>
  <c r="K274" i="8"/>
  <c r="J275" i="8"/>
  <c r="K275" i="8"/>
  <c r="J276" i="8"/>
  <c r="K276" i="8"/>
  <c r="J277" i="8"/>
  <c r="K277" i="8"/>
  <c r="J181" i="8"/>
  <c r="K181" i="8"/>
  <c r="J80" i="8"/>
  <c r="K80" i="8"/>
  <c r="J61" i="8"/>
  <c r="K61" i="8"/>
  <c r="J76" i="8"/>
  <c r="K76" i="8"/>
  <c r="J278" i="8"/>
  <c r="K278" i="8"/>
  <c r="J279" i="8"/>
  <c r="K279" i="8"/>
  <c r="J280" i="8"/>
  <c r="K280" i="8"/>
  <c r="J281" i="8"/>
  <c r="K281" i="8"/>
  <c r="J187" i="8"/>
  <c r="K187" i="8"/>
  <c r="J89" i="8"/>
  <c r="K89" i="8"/>
  <c r="J66" i="8"/>
  <c r="K66" i="8"/>
  <c r="J210" i="8"/>
  <c r="K210" i="8"/>
  <c r="J282" i="8"/>
  <c r="K282" i="8"/>
  <c r="J283" i="8"/>
  <c r="K283" i="8"/>
  <c r="J284" i="8"/>
  <c r="K284" i="8"/>
  <c r="J285" i="8"/>
  <c r="K285" i="8"/>
  <c r="J109" i="8"/>
  <c r="K109" i="8"/>
  <c r="J164" i="8"/>
  <c r="K164" i="8"/>
  <c r="J74" i="8"/>
  <c r="K74" i="8"/>
  <c r="J143" i="8"/>
  <c r="K143" i="8"/>
  <c r="J286" i="8"/>
  <c r="K286" i="8"/>
  <c r="J287" i="8"/>
  <c r="K287" i="8"/>
  <c r="J288" i="8"/>
  <c r="K288" i="8"/>
  <c r="J289" i="8"/>
  <c r="K289" i="8"/>
  <c r="I289" i="8"/>
  <c r="I288" i="8"/>
  <c r="I287" i="8"/>
  <c r="I286" i="8"/>
  <c r="I143" i="8"/>
  <c r="I74" i="8"/>
  <c r="I164" i="8"/>
  <c r="I109" i="8"/>
  <c r="I285" i="8"/>
  <c r="I284" i="8"/>
  <c r="I283" i="8"/>
  <c r="I282" i="8"/>
  <c r="I210" i="8"/>
  <c r="I66" i="8"/>
  <c r="I89" i="8"/>
  <c r="I187" i="8"/>
  <c r="I281" i="8"/>
  <c r="I280" i="8"/>
  <c r="I279" i="8"/>
  <c r="I278" i="8"/>
  <c r="I76" i="8"/>
  <c r="I61" i="8"/>
  <c r="I80" i="8"/>
  <c r="I181" i="8"/>
  <c r="I277" i="8"/>
  <c r="I276" i="8"/>
  <c r="I275" i="8"/>
  <c r="I274" i="8"/>
  <c r="I209" i="8"/>
  <c r="I55" i="8"/>
  <c r="I188" i="8"/>
  <c r="I178" i="8"/>
  <c r="I273" i="8"/>
  <c r="I272" i="8"/>
  <c r="I271" i="8"/>
  <c r="I270" i="8"/>
  <c r="I269" i="8"/>
  <c r="I268" i="8"/>
  <c r="I267" i="8"/>
  <c r="I266" i="8"/>
  <c r="I215" i="8"/>
  <c r="I205" i="8"/>
  <c r="I177" i="8"/>
  <c r="I184" i="8"/>
  <c r="I265" i="8"/>
  <c r="I264" i="8"/>
  <c r="I263" i="8"/>
  <c r="I262" i="8"/>
  <c r="I208" i="8"/>
  <c r="I43" i="8"/>
  <c r="I176" i="8"/>
  <c r="I189" i="8"/>
  <c r="I261" i="8"/>
  <c r="I260" i="8"/>
  <c r="I259" i="8"/>
  <c r="I258" i="8"/>
  <c r="I190" i="8"/>
  <c r="I39" i="8"/>
  <c r="I172" i="8"/>
  <c r="I145" i="8"/>
  <c r="I257" i="8"/>
  <c r="I256" i="8"/>
  <c r="I255" i="8"/>
  <c r="I254" i="8"/>
  <c r="I183" i="8"/>
  <c r="I166" i="8"/>
  <c r="I73" i="8"/>
  <c r="I78" i="8"/>
  <c r="I253" i="8"/>
  <c r="I252" i="8"/>
  <c r="I251" i="8"/>
  <c r="I250" i="8"/>
  <c r="I197" i="8"/>
  <c r="I212" i="8"/>
  <c r="I72" i="8"/>
  <c r="I175" i="8"/>
  <c r="I249" i="8"/>
  <c r="I248" i="8"/>
  <c r="I247" i="8"/>
  <c r="I246" i="8"/>
  <c r="I126" i="8"/>
  <c r="I167" i="8"/>
  <c r="I26" i="8"/>
  <c r="I65" i="8"/>
  <c r="I245" i="8"/>
  <c r="I244" i="8"/>
  <c r="I243" i="8"/>
  <c r="I242" i="8"/>
  <c r="I241" i="8"/>
  <c r="I240" i="8"/>
  <c r="I239" i="8"/>
  <c r="I238" i="8"/>
  <c r="I199" i="8"/>
  <c r="I174" i="8"/>
  <c r="I60" i="8"/>
  <c r="I20" i="8"/>
  <c r="I237" i="8"/>
  <c r="I236" i="8"/>
  <c r="I235" i="8"/>
  <c r="I234" i="8"/>
  <c r="I112" i="8"/>
  <c r="I179" i="8"/>
  <c r="I23" i="8"/>
  <c r="I59" i="8"/>
  <c r="I233" i="8"/>
  <c r="I232" i="8"/>
  <c r="I231" i="8"/>
  <c r="I230" i="8"/>
  <c r="I229" i="8"/>
  <c r="I228" i="8"/>
  <c r="I227" i="8"/>
  <c r="I226" i="8"/>
  <c r="I225" i="8"/>
  <c r="I83" i="8"/>
  <c r="I58" i="8"/>
  <c r="I25" i="8"/>
  <c r="I203" i="8"/>
  <c r="I182" i="8"/>
  <c r="I150" i="8"/>
  <c r="I122" i="8"/>
  <c r="I124" i="8"/>
  <c r="I165" i="8"/>
  <c r="I57" i="8"/>
  <c r="I22" i="8"/>
  <c r="I224" i="8"/>
  <c r="I223" i="8"/>
  <c r="I222" i="8"/>
  <c r="I221" i="8"/>
  <c r="I108" i="8"/>
  <c r="I160" i="8"/>
  <c r="I56" i="8"/>
  <c r="I173" i="8"/>
  <c r="I220" i="8"/>
  <c r="I219" i="8"/>
  <c r="I218" i="8"/>
  <c r="I217" i="8"/>
  <c r="I102" i="8"/>
  <c r="I158" i="8"/>
  <c r="I54" i="8"/>
  <c r="I169" i="8"/>
  <c r="I14" i="8"/>
  <c r="I101" i="8"/>
  <c r="I49" i="8"/>
  <c r="I142" i="8"/>
  <c r="I13" i="8"/>
  <c r="I99" i="8"/>
  <c r="I45" i="8"/>
  <c r="I130" i="8"/>
  <c r="I9" i="8"/>
  <c r="I87" i="8"/>
  <c r="I42" i="8"/>
  <c r="I141" i="8"/>
  <c r="I7" i="8"/>
  <c r="I157" i="8"/>
  <c r="I41" i="8"/>
  <c r="I214" i="8"/>
  <c r="I6" i="8"/>
  <c r="I156" i="8"/>
  <c r="I38" i="8"/>
  <c r="I104" i="8"/>
  <c r="I2" i="8"/>
  <c r="I146" i="8"/>
  <c r="I37" i="8"/>
  <c r="I93" i="8"/>
  <c r="I125" i="8"/>
  <c r="I152" i="8"/>
  <c r="I35" i="8"/>
  <c r="I84" i="8"/>
  <c r="I121" i="8"/>
  <c r="I120" i="8"/>
  <c r="I213" i="8"/>
  <c r="I201" i="8"/>
  <c r="I202" i="8"/>
  <c r="I207" i="8"/>
  <c r="I118" i="8"/>
  <c r="I27" i="8"/>
  <c r="I154" i="8"/>
  <c r="I206" i="8"/>
  <c r="I113" i="8"/>
  <c r="I31" i="8"/>
  <c r="I180" i="8"/>
  <c r="I123" i="8"/>
  <c r="I17" i="8"/>
  <c r="I29" i="8"/>
  <c r="I204" i="8"/>
  <c r="I119" i="8"/>
  <c r="I28" i="8"/>
  <c r="I12" i="8"/>
  <c r="I163" i="8"/>
  <c r="I200" i="8"/>
  <c r="I21" i="8"/>
  <c r="I195" i="8"/>
  <c r="I11" i="8"/>
  <c r="I198" i="8"/>
  <c r="I103" i="8"/>
  <c r="I162" i="8"/>
  <c r="I117" i="8"/>
  <c r="I139" i="8"/>
  <c r="I191" i="8"/>
  <c r="I100" i="8"/>
  <c r="I115" i="8"/>
  <c r="I186" i="8"/>
  <c r="I91" i="8"/>
  <c r="I159" i="8"/>
  <c r="I216" i="8"/>
  <c r="I171" i="8"/>
  <c r="I10" i="8"/>
  <c r="I153" i="8"/>
  <c r="I170" i="8"/>
  <c r="I185" i="8"/>
  <c r="I75" i="8"/>
  <c r="I155" i="8"/>
  <c r="I30" i="8"/>
  <c r="I70" i="8"/>
  <c r="I97" i="8"/>
  <c r="I149" i="8"/>
  <c r="I32" i="8"/>
  <c r="I69" i="8"/>
  <c r="I151" i="8"/>
  <c r="I114" i="8"/>
  <c r="I148" i="8"/>
  <c r="I68" i="8"/>
  <c r="I85" i="8"/>
  <c r="I116" i="8"/>
  <c r="I24" i="8"/>
  <c r="I107" i="8"/>
  <c r="I147" i="8"/>
  <c r="I64" i="8"/>
  <c r="I144" i="8"/>
  <c r="I63" i="8"/>
  <c r="I4" i="8"/>
  <c r="I106" i="8"/>
  <c r="I19" i="8"/>
  <c r="I140" i="8"/>
  <c r="I94" i="8"/>
  <c r="I62" i="8"/>
  <c r="I18" i="8"/>
  <c r="I110" i="8"/>
  <c r="I161" i="8"/>
  <c r="I53" i="8"/>
  <c r="I111" i="8"/>
  <c r="I52" i="8"/>
  <c r="I135" i="8"/>
  <c r="I95" i="8"/>
  <c r="I137" i="8"/>
  <c r="I71" i="8"/>
  <c r="I77" i="8"/>
  <c r="I33" i="8"/>
  <c r="I138" i="8"/>
  <c r="I168" i="8"/>
  <c r="I105" i="8"/>
  <c r="I51" i="8"/>
  <c r="I16" i="8"/>
  <c r="I98" i="8"/>
  <c r="I50" i="8"/>
  <c r="I134" i="8"/>
  <c r="I92" i="8"/>
  <c r="I48" i="8"/>
  <c r="I133" i="8"/>
  <c r="I15" i="8"/>
  <c r="I90" i="8"/>
  <c r="I136" i="8"/>
  <c r="I47" i="8"/>
  <c r="I196" i="8"/>
  <c r="A289" i="8"/>
  <c r="A288" i="8"/>
  <c r="A287" i="8"/>
  <c r="A143" i="8"/>
  <c r="A74" i="8"/>
  <c r="A164" i="8"/>
  <c r="A109" i="8"/>
  <c r="A285" i="8"/>
  <c r="A284" i="8"/>
  <c r="A283" i="8"/>
  <c r="A282" i="8"/>
  <c r="A210" i="8"/>
  <c r="A66" i="8"/>
  <c r="A89" i="8"/>
  <c r="A187" i="8"/>
  <c r="A281" i="8"/>
  <c r="A280" i="8"/>
  <c r="A279" i="8"/>
  <c r="A278" i="8"/>
  <c r="A76" i="8"/>
  <c r="A61" i="8"/>
  <c r="A80" i="8"/>
  <c r="A181" i="8"/>
  <c r="A277" i="8"/>
  <c r="A276" i="8"/>
  <c r="A275" i="8"/>
  <c r="A274" i="8"/>
  <c r="A209" i="8"/>
  <c r="A55" i="8"/>
  <c r="A188" i="8"/>
  <c r="A178" i="8"/>
  <c r="A273" i="8"/>
  <c r="A272" i="8"/>
  <c r="A271" i="8"/>
  <c r="A270" i="8"/>
  <c r="A269" i="8"/>
  <c r="A268" i="8"/>
  <c r="A267" i="8"/>
  <c r="A266" i="8"/>
  <c r="A215" i="8"/>
  <c r="A205" i="8"/>
  <c r="A177" i="8"/>
  <c r="A184" i="8"/>
  <c r="A265" i="8"/>
  <c r="A264" i="8"/>
  <c r="A263" i="8"/>
  <c r="A262" i="8"/>
  <c r="A208" i="8"/>
  <c r="A43" i="8"/>
  <c r="A176" i="8"/>
  <c r="A189" i="8"/>
  <c r="A261" i="8"/>
  <c r="A260" i="8"/>
  <c r="A259" i="8"/>
  <c r="A258" i="8"/>
  <c r="A190" i="8"/>
  <c r="A39" i="8"/>
  <c r="A172" i="8"/>
  <c r="A145" i="8"/>
  <c r="A257" i="8"/>
  <c r="A256" i="8"/>
  <c r="A255" i="8"/>
  <c r="A254" i="8"/>
  <c r="A183" i="8"/>
  <c r="A166" i="8"/>
  <c r="A73" i="8"/>
  <c r="A78" i="8"/>
  <c r="A253" i="8"/>
  <c r="A252" i="8"/>
  <c r="A251" i="8"/>
  <c r="A250" i="8"/>
  <c r="A197" i="8"/>
  <c r="A212" i="8"/>
  <c r="A72" i="8"/>
  <c r="A175" i="8"/>
  <c r="A249" i="8"/>
  <c r="A248" i="8"/>
  <c r="A247" i="8"/>
  <c r="A246" i="8"/>
  <c r="A126" i="8"/>
  <c r="A167" i="8"/>
  <c r="A26" i="8"/>
  <c r="A65" i="8"/>
  <c r="A245" i="8"/>
  <c r="A244" i="8"/>
  <c r="A243" i="8"/>
  <c r="A242" i="8"/>
  <c r="A241" i="8"/>
  <c r="A240" i="8"/>
  <c r="A239" i="8"/>
  <c r="A238" i="8"/>
  <c r="A199" i="8"/>
  <c r="A174" i="8"/>
  <c r="A60" i="8"/>
  <c r="A20" i="8"/>
  <c r="J132" i="8"/>
  <c r="K132" i="8"/>
  <c r="J46" i="8"/>
  <c r="K46" i="8"/>
  <c r="J86" i="8"/>
  <c r="K86" i="8"/>
  <c r="J8" i="8"/>
  <c r="K8" i="8"/>
  <c r="I8" i="8"/>
  <c r="I86" i="8"/>
  <c r="I46" i="8"/>
  <c r="I132" i="8"/>
  <c r="J194" i="8"/>
  <c r="K194" i="8"/>
  <c r="J82" i="8"/>
  <c r="K82" i="8"/>
  <c r="J44" i="8"/>
  <c r="K44" i="8"/>
  <c r="J131" i="8"/>
  <c r="K131" i="8"/>
  <c r="I131" i="8"/>
  <c r="I44" i="8"/>
  <c r="I82" i="8"/>
  <c r="I194" i="8"/>
  <c r="A237" i="8"/>
  <c r="A236" i="8"/>
  <c r="A235" i="8"/>
  <c r="A234" i="8"/>
  <c r="AP59" i="3"/>
  <c r="AQ59" i="3"/>
  <c r="AP61" i="3"/>
  <c r="AQ61" i="3"/>
  <c r="AP62" i="3"/>
  <c r="AQ62" i="3"/>
  <c r="AP63" i="3"/>
  <c r="AQ63" i="3"/>
  <c r="AP64" i="3"/>
  <c r="AQ64" i="3"/>
  <c r="AP65" i="3"/>
  <c r="AQ65" i="3"/>
  <c r="AP66" i="3"/>
  <c r="AQ66" i="3"/>
  <c r="AP67" i="3"/>
  <c r="AQ67" i="3"/>
  <c r="AP69" i="3"/>
  <c r="AQ69" i="3"/>
  <c r="AP70" i="3"/>
  <c r="AQ70" i="3"/>
  <c r="AP71" i="3"/>
  <c r="AQ71" i="3"/>
  <c r="AI59" i="3"/>
  <c r="AJ59" i="3"/>
  <c r="AK59" i="3"/>
  <c r="AL59" i="3"/>
  <c r="AM59" i="3"/>
  <c r="AN59" i="3"/>
  <c r="AO59" i="3"/>
  <c r="AI61" i="3"/>
  <c r="B215" i="8" s="1"/>
  <c r="AJ61" i="3"/>
  <c r="AK61" i="3"/>
  <c r="D215" i="8" s="1"/>
  <c r="AL61" i="3"/>
  <c r="E215" i="8" s="1"/>
  <c r="AM61" i="3"/>
  <c r="F215" i="8" s="1"/>
  <c r="AN61" i="3"/>
  <c r="G215" i="8" s="1"/>
  <c r="AO61" i="3"/>
  <c r="AI62" i="3"/>
  <c r="B269" i="8" s="1"/>
  <c r="AJ62" i="3"/>
  <c r="AK62" i="3"/>
  <c r="D269" i="8" s="1"/>
  <c r="AL62" i="3"/>
  <c r="E269" i="8" s="1"/>
  <c r="AM62" i="3"/>
  <c r="F269" i="8" s="1"/>
  <c r="AN62" i="3"/>
  <c r="G269" i="8" s="1"/>
  <c r="AO62" i="3"/>
  <c r="AI63" i="3"/>
  <c r="B273" i="8" s="1"/>
  <c r="AJ63" i="3"/>
  <c r="AK63" i="3"/>
  <c r="D273" i="8" s="1"/>
  <c r="AL63" i="3"/>
  <c r="E273" i="8" s="1"/>
  <c r="AM63" i="3"/>
  <c r="F273" i="8" s="1"/>
  <c r="AN63" i="3"/>
  <c r="G273" i="8" s="1"/>
  <c r="AO63" i="3"/>
  <c r="AI64" i="3"/>
  <c r="B209" i="8" s="1"/>
  <c r="AJ64" i="3"/>
  <c r="AK64" i="3"/>
  <c r="D209" i="8" s="1"/>
  <c r="AL64" i="3"/>
  <c r="E209" i="8" s="1"/>
  <c r="AM64" i="3"/>
  <c r="F209" i="8" s="1"/>
  <c r="AN64" i="3"/>
  <c r="G209" i="8" s="1"/>
  <c r="AO64" i="3"/>
  <c r="AI65" i="3"/>
  <c r="B277" i="8" s="1"/>
  <c r="AJ65" i="3"/>
  <c r="AK65" i="3"/>
  <c r="D277" i="8" s="1"/>
  <c r="AL65" i="3"/>
  <c r="E277" i="8" s="1"/>
  <c r="AM65" i="3"/>
  <c r="F277" i="8" s="1"/>
  <c r="AN65" i="3"/>
  <c r="G277" i="8" s="1"/>
  <c r="AO65" i="3"/>
  <c r="AI66" i="3"/>
  <c r="B76" i="8" s="1"/>
  <c r="AJ66" i="3"/>
  <c r="AK66" i="3"/>
  <c r="D76" i="8" s="1"/>
  <c r="AL66" i="3"/>
  <c r="E76" i="8" s="1"/>
  <c r="AM66" i="3"/>
  <c r="F76" i="8" s="1"/>
  <c r="AN66" i="3"/>
  <c r="G76" i="8" s="1"/>
  <c r="AI67" i="3"/>
  <c r="B281" i="8" s="1"/>
  <c r="AJ67" i="3"/>
  <c r="AK67" i="3"/>
  <c r="D281" i="8" s="1"/>
  <c r="AL67" i="3"/>
  <c r="E281" i="8" s="1"/>
  <c r="AM67" i="3"/>
  <c r="F281" i="8" s="1"/>
  <c r="AN67" i="3"/>
  <c r="G281" i="8" s="1"/>
  <c r="AO67" i="3"/>
  <c r="AI69" i="3"/>
  <c r="B285" i="8" s="1"/>
  <c r="AJ69" i="3"/>
  <c r="AK69" i="3"/>
  <c r="D285" i="8" s="1"/>
  <c r="AL69" i="3"/>
  <c r="E285" i="8" s="1"/>
  <c r="AM69" i="3"/>
  <c r="F285" i="8" s="1"/>
  <c r="AN69" i="3"/>
  <c r="G285" i="8" s="1"/>
  <c r="AO69" i="3"/>
  <c r="AI70" i="3"/>
  <c r="B143" i="8" s="1"/>
  <c r="AJ70" i="3"/>
  <c r="AK70" i="3"/>
  <c r="D143" i="8" s="1"/>
  <c r="AL70" i="3"/>
  <c r="E143" i="8" s="1"/>
  <c r="AM70" i="3"/>
  <c r="F143" i="8" s="1"/>
  <c r="AN70" i="3"/>
  <c r="G143" i="8" s="1"/>
  <c r="AO70" i="3"/>
  <c r="AI71" i="3"/>
  <c r="B289" i="8" s="1"/>
  <c r="AJ71" i="3"/>
  <c r="AK71" i="3"/>
  <c r="D289" i="8" s="1"/>
  <c r="AL71" i="3"/>
  <c r="E289" i="8" s="1"/>
  <c r="AM71" i="3"/>
  <c r="F289" i="8" s="1"/>
  <c r="AN71" i="3"/>
  <c r="G289" i="8" s="1"/>
  <c r="AO71" i="3"/>
  <c r="U69" i="3" l="1"/>
  <c r="AE67" i="3"/>
  <c r="I111" i="39"/>
  <c r="I174" i="39"/>
  <c r="U57" i="3"/>
  <c r="K66" i="3"/>
  <c r="K56" i="3"/>
  <c r="AE62" i="3"/>
  <c r="K54" i="3"/>
  <c r="U64" i="3"/>
  <c r="U55" i="3"/>
  <c r="I182" i="29" s="1"/>
  <c r="H74" i="41" s="1"/>
  <c r="AE53" i="3"/>
  <c r="AE72" i="3"/>
  <c r="K55" i="3"/>
  <c r="I181" i="29" s="1"/>
  <c r="H108" i="41" s="1"/>
  <c r="AE61" i="3"/>
  <c r="H289" i="8"/>
  <c r="K289" i="4"/>
  <c r="C289" i="8"/>
  <c r="C504" i="11"/>
  <c r="H143" i="8"/>
  <c r="K285" i="4"/>
  <c r="C143" i="8"/>
  <c r="C497" i="11"/>
  <c r="H285" i="8"/>
  <c r="K281" i="4"/>
  <c r="C285" i="8"/>
  <c r="C490" i="11"/>
  <c r="H281" i="8"/>
  <c r="K273" i="4"/>
  <c r="C281" i="8"/>
  <c r="C476" i="11"/>
  <c r="H76" i="8"/>
  <c r="K269" i="4"/>
  <c r="C76" i="8"/>
  <c r="C469" i="11"/>
  <c r="H277" i="8"/>
  <c r="K265" i="4"/>
  <c r="C277" i="8"/>
  <c r="C462" i="11"/>
  <c r="H209" i="8"/>
  <c r="K261" i="4"/>
  <c r="C209" i="8"/>
  <c r="C455" i="11"/>
  <c r="H273" i="8"/>
  <c r="K257" i="4"/>
  <c r="C273" i="8"/>
  <c r="C448" i="11"/>
  <c r="H269" i="8"/>
  <c r="K253" i="4"/>
  <c r="C269" i="8"/>
  <c r="C441" i="11"/>
  <c r="H215" i="8"/>
  <c r="K249" i="4"/>
  <c r="C215" i="8"/>
  <c r="C434" i="11"/>
  <c r="H208" i="8"/>
  <c r="K240" i="4"/>
  <c r="G208" i="8"/>
  <c r="J240" i="4"/>
  <c r="F208" i="8"/>
  <c r="I240" i="4"/>
  <c r="E208" i="8"/>
  <c r="H240" i="4"/>
  <c r="D208" i="8"/>
  <c r="G240" i="4"/>
  <c r="C208" i="8"/>
  <c r="C420" i="11"/>
  <c r="F240" i="4"/>
  <c r="B208" i="8"/>
  <c r="E240" i="4"/>
  <c r="A231" i="8"/>
  <c r="A230" i="8"/>
  <c r="A112" i="8"/>
  <c r="A179" i="8"/>
  <c r="A23" i="8"/>
  <c r="A59" i="8"/>
  <c r="A233" i="8"/>
  <c r="A232" i="8"/>
  <c r="A229" i="8"/>
  <c r="A228" i="8"/>
  <c r="A227" i="8"/>
  <c r="A226" i="8"/>
  <c r="A203" i="8"/>
  <c r="A225" i="8"/>
  <c r="A83" i="8"/>
  <c r="A58" i="8"/>
  <c r="A25" i="8"/>
  <c r="A182" i="8"/>
  <c r="A150" i="8"/>
  <c r="A122" i="8"/>
  <c r="A124" i="8"/>
  <c r="A165" i="8"/>
  <c r="A57" i="8"/>
  <c r="A222" i="8"/>
  <c r="A22" i="8"/>
  <c r="A224" i="8"/>
  <c r="A223" i="8"/>
  <c r="A221" i="8"/>
  <c r="A108" i="8"/>
  <c r="A160" i="8"/>
  <c r="A56" i="8"/>
  <c r="A173" i="8"/>
  <c r="A220" i="8"/>
  <c r="A219" i="8"/>
  <c r="A218" i="8"/>
  <c r="A217" i="8"/>
  <c r="A102" i="8"/>
  <c r="A158" i="8"/>
  <c r="A54" i="8"/>
  <c r="A169" i="8"/>
  <c r="A14" i="8"/>
  <c r="A101" i="8"/>
  <c r="A49" i="8"/>
  <c r="A142" i="8"/>
  <c r="A13" i="8"/>
  <c r="A99" i="8"/>
  <c r="A45" i="8"/>
  <c r="A130" i="8"/>
  <c r="A9" i="8"/>
  <c r="A87" i="8"/>
  <c r="A42" i="8"/>
  <c r="A141" i="8"/>
  <c r="A7" i="8"/>
  <c r="A157" i="8"/>
  <c r="A41" i="8"/>
  <c r="A214" i="8"/>
  <c r="A6" i="8"/>
  <c r="A156" i="8"/>
  <c r="A38" i="8"/>
  <c r="A104" i="8"/>
  <c r="A2" i="8"/>
  <c r="A146" i="8"/>
  <c r="A37" i="8"/>
  <c r="A93" i="8"/>
  <c r="A125" i="8"/>
  <c r="A152" i="8"/>
  <c r="A35" i="8"/>
  <c r="A84" i="8"/>
  <c r="A121" i="8"/>
  <c r="A120" i="8"/>
  <c r="A213" i="8"/>
  <c r="A201" i="8"/>
  <c r="A202" i="8"/>
  <c r="A207" i="8"/>
  <c r="A118" i="8"/>
  <c r="A27" i="8"/>
  <c r="A154" i="8"/>
  <c r="A206" i="8"/>
  <c r="A113" i="8"/>
  <c r="A31" i="8"/>
  <c r="A180" i="8"/>
  <c r="A123" i="8"/>
  <c r="A17" i="8"/>
  <c r="A29" i="8"/>
  <c r="A204" i="8"/>
  <c r="A119" i="8"/>
  <c r="A28" i="8"/>
  <c r="A12" i="8"/>
  <c r="A163" i="8"/>
  <c r="A200" i="8"/>
  <c r="A21" i="8"/>
  <c r="A11" i="8"/>
  <c r="A198" i="8"/>
  <c r="A195" i="8"/>
  <c r="A103" i="8"/>
  <c r="A162" i="8"/>
  <c r="A117" i="8"/>
  <c r="A139" i="8"/>
  <c r="A191" i="8"/>
  <c r="A100" i="8"/>
  <c r="A115" i="8"/>
  <c r="A186" i="8"/>
  <c r="A91" i="8"/>
  <c r="A159" i="8"/>
  <c r="A216" i="8"/>
  <c r="A171" i="8"/>
  <c r="A10" i="8"/>
  <c r="A153" i="8"/>
  <c r="A170" i="8"/>
  <c r="A185" i="8"/>
  <c r="A75" i="8"/>
  <c r="A155" i="8"/>
  <c r="A30" i="8"/>
  <c r="A70" i="8"/>
  <c r="A97" i="8"/>
  <c r="A149" i="8"/>
  <c r="A32" i="8"/>
  <c r="A69" i="8"/>
  <c r="A151" i="8"/>
  <c r="A114" i="8"/>
  <c r="A148" i="8"/>
  <c r="A68" i="8"/>
  <c r="A85" i="8"/>
  <c r="A116" i="8"/>
  <c r="A24" i="8"/>
  <c r="A107" i="8"/>
  <c r="A147" i="8"/>
  <c r="A64" i="8"/>
  <c r="A144" i="8"/>
  <c r="A63" i="8"/>
  <c r="A4" i="8"/>
  <c r="A106" i="8"/>
  <c r="A19" i="8"/>
  <c r="A140" i="8"/>
  <c r="A94" i="8"/>
  <c r="A62" i="8"/>
  <c r="A18" i="8"/>
  <c r="A110" i="8"/>
  <c r="A161" i="8"/>
  <c r="A53" i="8"/>
  <c r="A111" i="8"/>
  <c r="A52" i="8"/>
  <c r="A135" i="8"/>
  <c r="A95" i="8"/>
  <c r="A137" i="8"/>
  <c r="A71" i="8"/>
  <c r="A77" i="8"/>
  <c r="A33" i="8"/>
  <c r="A168" i="8"/>
  <c r="A105" i="8"/>
  <c r="A51" i="8"/>
  <c r="A138" i="8"/>
  <c r="A16" i="8"/>
  <c r="A98" i="8"/>
  <c r="A50" i="8"/>
  <c r="A134" i="8"/>
  <c r="A92" i="8"/>
  <c r="A48" i="8"/>
  <c r="A133" i="8"/>
  <c r="A15" i="8"/>
  <c r="A90" i="8"/>
  <c r="A136" i="8"/>
  <c r="A47" i="8"/>
  <c r="A196" i="8"/>
  <c r="A8" i="8"/>
  <c r="A86" i="8"/>
  <c r="A46" i="8"/>
  <c r="A132" i="8"/>
  <c r="A131" i="8"/>
  <c r="A44" i="8"/>
  <c r="A82" i="8"/>
  <c r="A194" i="8"/>
  <c r="J129" i="8"/>
  <c r="K129" i="8"/>
  <c r="J40" i="8"/>
  <c r="K40" i="8"/>
  <c r="J88" i="8"/>
  <c r="K88" i="8"/>
  <c r="J5" i="8"/>
  <c r="K5" i="8"/>
  <c r="I5" i="8"/>
  <c r="I88" i="8"/>
  <c r="I40" i="8"/>
  <c r="I129" i="8"/>
  <c r="A5" i="8"/>
  <c r="A88" i="8"/>
  <c r="A40" i="8"/>
  <c r="A129" i="8"/>
  <c r="J193" i="8"/>
  <c r="K193" i="8"/>
  <c r="J81" i="8"/>
  <c r="K81" i="8"/>
  <c r="J36" i="8"/>
  <c r="K36" i="8"/>
  <c r="J127" i="8"/>
  <c r="K127" i="8"/>
  <c r="I127" i="8"/>
  <c r="I36" i="8"/>
  <c r="I81" i="8"/>
  <c r="I193" i="8"/>
  <c r="A127" i="8"/>
  <c r="A36" i="8"/>
  <c r="A81" i="8"/>
  <c r="A193" i="8"/>
  <c r="A3" i="8"/>
  <c r="A34" i="8"/>
  <c r="A79" i="8"/>
  <c r="K3" i="8"/>
  <c r="K34" i="8"/>
  <c r="K79" i="8"/>
  <c r="J3" i="8"/>
  <c r="J34" i="8"/>
  <c r="J79" i="8"/>
  <c r="I3" i="8"/>
  <c r="I34" i="8"/>
  <c r="I79" i="8"/>
  <c r="K128" i="8"/>
  <c r="J128" i="8"/>
  <c r="I128" i="8"/>
  <c r="A128" i="8"/>
  <c r="I90" i="39" l="1"/>
  <c r="I128" i="39"/>
  <c r="O18" i="23"/>
  <c r="E33" i="3" l="1"/>
  <c r="C130" i="29" s="1"/>
  <c r="B30" i="41" s="1"/>
  <c r="E31" i="3"/>
  <c r="O30" i="3"/>
  <c r="Y12" i="3"/>
  <c r="E12" i="3"/>
  <c r="K18" i="23"/>
  <c r="A20" i="22"/>
  <c r="Y27" i="22" s="1"/>
  <c r="C120" i="39" l="1"/>
  <c r="C212" i="29"/>
  <c r="C46" i="29"/>
  <c r="B16" i="41" s="1"/>
  <c r="C122" i="29"/>
  <c r="B47" i="41" s="1"/>
  <c r="C119" i="29"/>
  <c r="B79" i="41" s="1"/>
  <c r="C214" i="29"/>
  <c r="C48" i="29"/>
  <c r="B54" i="41" s="1"/>
  <c r="M18" i="23"/>
  <c r="AG18" i="23" s="1"/>
  <c r="I18" i="23"/>
  <c r="AA18" i="23" s="1"/>
  <c r="A26" i="22"/>
  <c r="AF27" i="22" s="1"/>
  <c r="A23" i="22"/>
  <c r="AB27" i="22" s="1"/>
  <c r="Y30" i="23"/>
  <c r="W30" i="23"/>
  <c r="G30" i="23"/>
  <c r="Y31" i="23" s="1"/>
  <c r="E30" i="23"/>
  <c r="W31" i="23" s="1"/>
  <c r="AD18" i="23"/>
  <c r="W14" i="22"/>
  <c r="E14" i="22"/>
  <c r="W15" i="22" s="1"/>
  <c r="AG2" i="22"/>
  <c r="K2" i="22"/>
  <c r="AD2" i="22" s="1"/>
  <c r="I2" i="22"/>
  <c r="AA2" i="22" s="1"/>
  <c r="P1" i="3"/>
  <c r="Q1" i="3"/>
  <c r="R1" i="3"/>
  <c r="S1" i="3"/>
  <c r="T1" i="3"/>
  <c r="U1" i="3"/>
  <c r="V1" i="3"/>
  <c r="W1" i="3"/>
  <c r="Z1" i="3"/>
  <c r="AA1" i="3"/>
  <c r="AB1" i="3"/>
  <c r="AC1" i="3"/>
  <c r="AD1" i="3"/>
  <c r="AE1" i="3"/>
  <c r="AF1" i="3"/>
  <c r="AG1" i="3"/>
  <c r="F2" i="3"/>
  <c r="G2" i="3"/>
  <c r="H2" i="3"/>
  <c r="I2" i="3"/>
  <c r="J2" i="3"/>
  <c r="K2" i="3"/>
  <c r="L2" i="3"/>
  <c r="M2" i="3"/>
  <c r="P2" i="3"/>
  <c r="Q2" i="3"/>
  <c r="R2" i="3"/>
  <c r="S2" i="3"/>
  <c r="T2" i="3"/>
  <c r="U2" i="3"/>
  <c r="V2" i="3"/>
  <c r="W2" i="3"/>
  <c r="AB2" i="3"/>
  <c r="AC2" i="3"/>
  <c r="AF2" i="3"/>
  <c r="AG2" i="3"/>
  <c r="F286" i="8"/>
  <c r="G3" i="3"/>
  <c r="H3" i="3"/>
  <c r="I3" i="3"/>
  <c r="J3" i="3"/>
  <c r="K3" i="3"/>
  <c r="L3" i="3"/>
  <c r="M3" i="3"/>
  <c r="Q3" i="3"/>
  <c r="R3" i="3"/>
  <c r="S3" i="3"/>
  <c r="T3" i="3"/>
  <c r="U3" i="3"/>
  <c r="V3" i="3"/>
  <c r="W3" i="3"/>
  <c r="AA3" i="3"/>
  <c r="AB3" i="3"/>
  <c r="AD3" i="3"/>
  <c r="AE3" i="3"/>
  <c r="AF3" i="3"/>
  <c r="AG3" i="3"/>
  <c r="G4" i="3"/>
  <c r="H4" i="3"/>
  <c r="I4" i="3"/>
  <c r="J4" i="3"/>
  <c r="K4" i="3"/>
  <c r="L4" i="3"/>
  <c r="M4" i="3"/>
  <c r="Q4" i="3"/>
  <c r="R4" i="3"/>
  <c r="S4" i="3"/>
  <c r="T4" i="3"/>
  <c r="U4" i="3"/>
  <c r="V4" i="3"/>
  <c r="W4" i="3"/>
  <c r="AJ60" i="3"/>
  <c r="Q25" i="3"/>
  <c r="R25" i="3"/>
  <c r="S25" i="3"/>
  <c r="T25" i="3"/>
  <c r="U25" i="3"/>
  <c r="V25" i="3"/>
  <c r="W25" i="3"/>
  <c r="AA4" i="3"/>
  <c r="AB4" i="3"/>
  <c r="AC4" i="3"/>
  <c r="AD4" i="3"/>
  <c r="AE4" i="3"/>
  <c r="AF4" i="3"/>
  <c r="AG4" i="3"/>
  <c r="G5" i="3"/>
  <c r="H5" i="3"/>
  <c r="I5" i="3"/>
  <c r="J5" i="3"/>
  <c r="K5" i="3"/>
  <c r="L5" i="3"/>
  <c r="M5" i="3"/>
  <c r="Q5" i="3"/>
  <c r="R5" i="3"/>
  <c r="S5" i="3"/>
  <c r="T5" i="3"/>
  <c r="U5" i="3"/>
  <c r="V5" i="3"/>
  <c r="W5" i="3"/>
  <c r="AA5" i="3"/>
  <c r="AB5" i="3"/>
  <c r="AD5" i="3"/>
  <c r="AE5" i="3"/>
  <c r="AF5" i="3"/>
  <c r="AG5" i="3"/>
  <c r="G6" i="3"/>
  <c r="H6" i="3"/>
  <c r="I6" i="3"/>
  <c r="J6" i="3"/>
  <c r="K6" i="3"/>
  <c r="L6" i="3"/>
  <c r="M6" i="3"/>
  <c r="Q6" i="3"/>
  <c r="R6" i="3"/>
  <c r="T6" i="3"/>
  <c r="U6" i="3"/>
  <c r="V6" i="3"/>
  <c r="W6" i="3"/>
  <c r="AA6" i="3"/>
  <c r="AB6" i="3"/>
  <c r="AD6" i="3"/>
  <c r="AE6" i="3"/>
  <c r="AF6" i="3"/>
  <c r="AG6" i="3"/>
  <c r="G7" i="3"/>
  <c r="H7" i="3"/>
  <c r="I7" i="3"/>
  <c r="J7" i="3"/>
  <c r="K7" i="3"/>
  <c r="L7" i="3"/>
  <c r="M7" i="3"/>
  <c r="Q7" i="3"/>
  <c r="R7" i="3"/>
  <c r="S7" i="3"/>
  <c r="T7" i="3"/>
  <c r="U7" i="3"/>
  <c r="V7" i="3"/>
  <c r="W7" i="3"/>
  <c r="AA7" i="3"/>
  <c r="AB7" i="3"/>
  <c r="AC7" i="3"/>
  <c r="AD7" i="3"/>
  <c r="AE7" i="3"/>
  <c r="AF7" i="3"/>
  <c r="AG7" i="3"/>
  <c r="G8" i="3"/>
  <c r="H8" i="3"/>
  <c r="I8" i="3"/>
  <c r="J8" i="3"/>
  <c r="K8" i="3"/>
  <c r="L8" i="3"/>
  <c r="M8" i="3"/>
  <c r="Q8" i="3"/>
  <c r="R8" i="3"/>
  <c r="S8" i="3"/>
  <c r="T8" i="3"/>
  <c r="U8" i="3"/>
  <c r="V8" i="3"/>
  <c r="W8" i="3"/>
  <c r="AA8" i="3"/>
  <c r="AB8" i="3"/>
  <c r="AC8" i="3"/>
  <c r="AD8" i="3"/>
  <c r="AE8" i="3"/>
  <c r="AF8" i="3"/>
  <c r="AG8" i="3"/>
  <c r="G9" i="3"/>
  <c r="H9" i="3"/>
  <c r="I9" i="3"/>
  <c r="J9" i="3"/>
  <c r="K9" i="3"/>
  <c r="L9" i="3"/>
  <c r="M9" i="3"/>
  <c r="Q9" i="3"/>
  <c r="R9" i="3"/>
  <c r="S9" i="3"/>
  <c r="T9" i="3"/>
  <c r="U9" i="3"/>
  <c r="V9" i="3"/>
  <c r="W9" i="3"/>
  <c r="AA9" i="3"/>
  <c r="AB9" i="3"/>
  <c r="AC9" i="3"/>
  <c r="AD9" i="3"/>
  <c r="AE9" i="3"/>
  <c r="AF9" i="3"/>
  <c r="AG9" i="3"/>
  <c r="G10" i="3"/>
  <c r="H10" i="3"/>
  <c r="I10" i="3"/>
  <c r="J10" i="3"/>
  <c r="K10" i="3"/>
  <c r="L10" i="3"/>
  <c r="M10" i="3"/>
  <c r="Q10" i="3"/>
  <c r="R10" i="3"/>
  <c r="S10" i="3"/>
  <c r="T10" i="3"/>
  <c r="U10" i="3"/>
  <c r="V10" i="3"/>
  <c r="W10" i="3"/>
  <c r="AA10" i="3"/>
  <c r="AB10" i="3"/>
  <c r="AC10" i="3"/>
  <c r="AD10" i="3"/>
  <c r="AE10" i="3"/>
  <c r="AF10" i="3"/>
  <c r="AG10" i="3"/>
  <c r="G26" i="3"/>
  <c r="H26" i="3"/>
  <c r="I26" i="3"/>
  <c r="J26" i="3"/>
  <c r="K26" i="3"/>
  <c r="L26" i="3"/>
  <c r="M26" i="3"/>
  <c r="G11" i="3"/>
  <c r="H11" i="3"/>
  <c r="I11" i="3"/>
  <c r="J11" i="3"/>
  <c r="K11" i="3"/>
  <c r="L11" i="3"/>
  <c r="M11" i="3"/>
  <c r="Q11" i="3"/>
  <c r="R11" i="3"/>
  <c r="T11" i="3"/>
  <c r="U11" i="3"/>
  <c r="V11" i="3"/>
  <c r="W11" i="3"/>
  <c r="AA11" i="3"/>
  <c r="AB11" i="3"/>
  <c r="AC11" i="3"/>
  <c r="AD11" i="3"/>
  <c r="AE11" i="3"/>
  <c r="AF11" i="3"/>
  <c r="AG11" i="3"/>
  <c r="G12" i="3"/>
  <c r="H12" i="3"/>
  <c r="I12" i="3"/>
  <c r="J12" i="3"/>
  <c r="K12" i="3"/>
  <c r="L12" i="3"/>
  <c r="M12" i="3"/>
  <c r="G25" i="3"/>
  <c r="H25" i="3"/>
  <c r="J25" i="3"/>
  <c r="K25" i="3"/>
  <c r="L25" i="3"/>
  <c r="M25" i="3"/>
  <c r="AA12" i="3"/>
  <c r="AB12" i="3"/>
  <c r="AC12" i="3"/>
  <c r="AD12" i="3"/>
  <c r="AE12" i="3"/>
  <c r="AF12" i="3"/>
  <c r="AG12" i="3"/>
  <c r="Q12" i="3"/>
  <c r="R12" i="3"/>
  <c r="S12" i="3"/>
  <c r="T12" i="3"/>
  <c r="U12" i="3"/>
  <c r="V12" i="3"/>
  <c r="W12" i="3"/>
  <c r="G13" i="3"/>
  <c r="H13" i="3"/>
  <c r="I13" i="3"/>
  <c r="J13" i="3"/>
  <c r="K13" i="3"/>
  <c r="L13" i="3"/>
  <c r="M13" i="3"/>
  <c r="Q13" i="3"/>
  <c r="R13" i="3"/>
  <c r="S13" i="3"/>
  <c r="T13" i="3"/>
  <c r="U13" i="3"/>
  <c r="V13" i="3"/>
  <c r="W13" i="3"/>
  <c r="AA13" i="3"/>
  <c r="AB13" i="3"/>
  <c r="AC13" i="3"/>
  <c r="AD13" i="3"/>
  <c r="AE13" i="3"/>
  <c r="AF13" i="3"/>
  <c r="AG13" i="3"/>
  <c r="G14" i="3"/>
  <c r="H14" i="3"/>
  <c r="J14" i="3"/>
  <c r="K14" i="3"/>
  <c r="L14" i="3"/>
  <c r="M14" i="3"/>
  <c r="Q14" i="3"/>
  <c r="R14" i="3"/>
  <c r="S14" i="3"/>
  <c r="T14" i="3"/>
  <c r="U14" i="3"/>
  <c r="V14" i="3"/>
  <c r="W14" i="3"/>
  <c r="AA14" i="3"/>
  <c r="AB14" i="3"/>
  <c r="AC14" i="3"/>
  <c r="AD14" i="3"/>
  <c r="AE14" i="3"/>
  <c r="AF14" i="3"/>
  <c r="AG14" i="3"/>
  <c r="G15" i="3"/>
  <c r="H15" i="3"/>
  <c r="I15" i="3"/>
  <c r="J15" i="3"/>
  <c r="K15" i="3"/>
  <c r="L15" i="3"/>
  <c r="M15" i="3"/>
  <c r="Q15" i="3"/>
  <c r="R15" i="3"/>
  <c r="S15" i="3"/>
  <c r="T15" i="3"/>
  <c r="U15" i="3"/>
  <c r="V15" i="3"/>
  <c r="W15" i="3"/>
  <c r="AA15" i="3"/>
  <c r="AB15" i="3"/>
  <c r="AC15" i="3"/>
  <c r="AD15" i="3"/>
  <c r="AE15" i="3"/>
  <c r="AF15" i="3"/>
  <c r="AG15" i="3"/>
  <c r="G16" i="3"/>
  <c r="H16" i="3"/>
  <c r="I16" i="3"/>
  <c r="J16" i="3"/>
  <c r="K16" i="3"/>
  <c r="L16" i="3"/>
  <c r="M16" i="3"/>
  <c r="Q16" i="3"/>
  <c r="R16" i="3"/>
  <c r="S16" i="3"/>
  <c r="T16" i="3"/>
  <c r="V16" i="3"/>
  <c r="W16" i="3"/>
  <c r="AA16" i="3"/>
  <c r="AB16" i="3"/>
  <c r="AC16" i="3"/>
  <c r="AD16" i="3"/>
  <c r="AE16" i="3"/>
  <c r="AF16" i="3"/>
  <c r="AG16" i="3"/>
  <c r="G17" i="3"/>
  <c r="H17" i="3"/>
  <c r="I17" i="3"/>
  <c r="J17" i="3"/>
  <c r="K17" i="3"/>
  <c r="L17" i="3"/>
  <c r="M17" i="3"/>
  <c r="AA25" i="3"/>
  <c r="AB25" i="3"/>
  <c r="AC25" i="3"/>
  <c r="AD25" i="3"/>
  <c r="AE25" i="3"/>
  <c r="AF25" i="3"/>
  <c r="AG25" i="3"/>
  <c r="AA17" i="3"/>
  <c r="AB17" i="3"/>
  <c r="AC17" i="3"/>
  <c r="AD17" i="3"/>
  <c r="AE17" i="3"/>
  <c r="AF17" i="3"/>
  <c r="AG17" i="3"/>
  <c r="Q17" i="3"/>
  <c r="R17" i="3"/>
  <c r="S17" i="3"/>
  <c r="T17" i="3"/>
  <c r="U17" i="3"/>
  <c r="V17" i="3"/>
  <c r="W17" i="3"/>
  <c r="G18" i="3"/>
  <c r="H18" i="3"/>
  <c r="I18" i="3"/>
  <c r="J18" i="3"/>
  <c r="K18" i="3"/>
  <c r="L18" i="3"/>
  <c r="M18" i="3"/>
  <c r="Q18" i="3"/>
  <c r="R18" i="3"/>
  <c r="S18" i="3"/>
  <c r="T18" i="3"/>
  <c r="U18" i="3"/>
  <c r="V18" i="3"/>
  <c r="W18" i="3"/>
  <c r="AA18" i="3"/>
  <c r="AB18" i="3"/>
  <c r="AC18" i="3"/>
  <c r="AD18" i="3"/>
  <c r="AE18" i="3"/>
  <c r="AF18" i="3"/>
  <c r="AG18" i="3"/>
  <c r="G19" i="3"/>
  <c r="H19" i="3"/>
  <c r="I19" i="3"/>
  <c r="J19" i="3"/>
  <c r="K19" i="3"/>
  <c r="L19" i="3"/>
  <c r="M19" i="3"/>
  <c r="Q19" i="3"/>
  <c r="R19" i="3"/>
  <c r="S19" i="3"/>
  <c r="T19" i="3"/>
  <c r="U19" i="3"/>
  <c r="V19" i="3"/>
  <c r="W19" i="3"/>
  <c r="AA19" i="3"/>
  <c r="AB19" i="3"/>
  <c r="AC19" i="3"/>
  <c r="AD19" i="3"/>
  <c r="AE19" i="3"/>
  <c r="AF19" i="3"/>
  <c r="AG19" i="3"/>
  <c r="G20" i="3"/>
  <c r="H20" i="3"/>
  <c r="I20" i="3"/>
  <c r="J20" i="3"/>
  <c r="K20" i="3"/>
  <c r="L20" i="3"/>
  <c r="M20" i="3"/>
  <c r="Q20" i="3"/>
  <c r="R20" i="3"/>
  <c r="S20" i="3"/>
  <c r="T20" i="3"/>
  <c r="U20" i="3"/>
  <c r="V20" i="3"/>
  <c r="W20" i="3"/>
  <c r="AA20" i="3"/>
  <c r="AB20" i="3"/>
  <c r="AC20" i="3"/>
  <c r="AD20" i="3"/>
  <c r="AE20" i="3"/>
  <c r="AF20" i="3"/>
  <c r="AG20" i="3"/>
  <c r="G21" i="3"/>
  <c r="H21" i="3"/>
  <c r="I21" i="3"/>
  <c r="J21" i="3"/>
  <c r="K21" i="3"/>
  <c r="L21" i="3"/>
  <c r="M21" i="3"/>
  <c r="Q21" i="3"/>
  <c r="R21" i="3"/>
  <c r="S21" i="3"/>
  <c r="T21" i="3"/>
  <c r="U21" i="3"/>
  <c r="V21" i="3"/>
  <c r="W21" i="3"/>
  <c r="G24" i="3"/>
  <c r="H24" i="3"/>
  <c r="I24" i="3"/>
  <c r="J24" i="3"/>
  <c r="K24" i="3"/>
  <c r="L24" i="3"/>
  <c r="M24" i="3"/>
  <c r="AA21" i="3"/>
  <c r="AB21" i="3"/>
  <c r="AC21" i="3"/>
  <c r="AD21" i="3"/>
  <c r="AE21" i="3"/>
  <c r="AF21" i="3"/>
  <c r="AG21" i="3"/>
  <c r="G22" i="3"/>
  <c r="H22" i="3"/>
  <c r="I22" i="3"/>
  <c r="J22" i="3"/>
  <c r="K22" i="3"/>
  <c r="L22" i="3"/>
  <c r="M22" i="3"/>
  <c r="Q22" i="3"/>
  <c r="R22" i="3"/>
  <c r="S22" i="3"/>
  <c r="T22" i="3"/>
  <c r="U22" i="3"/>
  <c r="V22" i="3"/>
  <c r="W22" i="3"/>
  <c r="AA22" i="3"/>
  <c r="AB22" i="3"/>
  <c r="AC22" i="3"/>
  <c r="AD22" i="3"/>
  <c r="AE22" i="3"/>
  <c r="AF22" i="3"/>
  <c r="AG22" i="3"/>
  <c r="Q24" i="3"/>
  <c r="R24" i="3"/>
  <c r="S24" i="3"/>
  <c r="T24" i="3"/>
  <c r="U24" i="3"/>
  <c r="V24" i="3"/>
  <c r="W24" i="3"/>
  <c r="G23" i="3"/>
  <c r="H23" i="3"/>
  <c r="I23" i="3"/>
  <c r="J23" i="3"/>
  <c r="K23" i="3"/>
  <c r="L23" i="3"/>
  <c r="M23" i="3"/>
  <c r="Q23" i="3"/>
  <c r="R23" i="3"/>
  <c r="T23" i="3"/>
  <c r="U23" i="3"/>
  <c r="V23" i="3"/>
  <c r="W23" i="3"/>
  <c r="AA23" i="3"/>
  <c r="AB23" i="3"/>
  <c r="AC23" i="3"/>
  <c r="AD23" i="3"/>
  <c r="AE23" i="3"/>
  <c r="AF23" i="3"/>
  <c r="AG23" i="3"/>
  <c r="Q30" i="3"/>
  <c r="R30" i="3"/>
  <c r="S30" i="3"/>
  <c r="T30" i="3"/>
  <c r="U30" i="3"/>
  <c r="V30" i="3"/>
  <c r="W30" i="3"/>
  <c r="G31" i="3"/>
  <c r="H31" i="3"/>
  <c r="I31" i="3"/>
  <c r="J31" i="3"/>
  <c r="K31" i="3"/>
  <c r="L31" i="3"/>
  <c r="M31" i="3"/>
  <c r="Q32" i="3"/>
  <c r="R32" i="3"/>
  <c r="T32" i="3"/>
  <c r="U32" i="3"/>
  <c r="V32" i="3"/>
  <c r="W32" i="3"/>
  <c r="G33" i="3"/>
  <c r="E130" i="29" s="1"/>
  <c r="D30" i="41" s="1"/>
  <c r="H33" i="3"/>
  <c r="F130" i="29" s="1"/>
  <c r="E30" i="41" s="1"/>
  <c r="I33" i="3"/>
  <c r="G130" i="29" s="1"/>
  <c r="F30" i="41" s="1"/>
  <c r="J33" i="3"/>
  <c r="H130" i="29" s="1"/>
  <c r="G30" i="41" s="1"/>
  <c r="K33" i="3"/>
  <c r="I130" i="29" s="1"/>
  <c r="H30" i="41" s="1"/>
  <c r="L33" i="3"/>
  <c r="J130" i="29" s="1"/>
  <c r="I30" i="41" s="1"/>
  <c r="M33" i="3"/>
  <c r="K130" i="29" s="1"/>
  <c r="J30" i="41" s="1"/>
  <c r="G34" i="3"/>
  <c r="E134" i="29" s="1"/>
  <c r="D71" i="41" s="1"/>
  <c r="H34" i="3"/>
  <c r="F134" i="29" s="1"/>
  <c r="E71" i="41" s="1"/>
  <c r="I34" i="3"/>
  <c r="G134" i="29" s="1"/>
  <c r="F71" i="41" s="1"/>
  <c r="J34" i="3"/>
  <c r="H134" i="29" s="1"/>
  <c r="G71" i="41" s="1"/>
  <c r="L34" i="3"/>
  <c r="J134" i="29" s="1"/>
  <c r="I71" i="41" s="1"/>
  <c r="M34" i="3"/>
  <c r="K134" i="29" s="1"/>
  <c r="J71" i="41" s="1"/>
  <c r="G35" i="3"/>
  <c r="E138" i="29" s="1"/>
  <c r="D72" i="41" s="1"/>
  <c r="H35" i="3"/>
  <c r="F138" i="29" s="1"/>
  <c r="E72" i="41" s="1"/>
  <c r="I35" i="3"/>
  <c r="G138" i="29" s="1"/>
  <c r="F72" i="41" s="1"/>
  <c r="J35" i="3"/>
  <c r="H138" i="29" s="1"/>
  <c r="G72" i="41" s="1"/>
  <c r="K35" i="3"/>
  <c r="I138" i="29" s="1"/>
  <c r="H72" i="41" s="1"/>
  <c r="L35" i="3"/>
  <c r="J138" i="29" s="1"/>
  <c r="I72" i="41" s="1"/>
  <c r="M35" i="3"/>
  <c r="K138" i="29" s="1"/>
  <c r="J72" i="41" s="1"/>
  <c r="Q36" i="3"/>
  <c r="E143" i="29" s="1"/>
  <c r="D121" i="41" s="1"/>
  <c r="R36" i="3"/>
  <c r="T36" i="3"/>
  <c r="U36" i="3"/>
  <c r="I143" i="29" s="1"/>
  <c r="H121" i="41" s="1"/>
  <c r="V36" i="3"/>
  <c r="W36" i="3"/>
  <c r="Q37" i="3"/>
  <c r="R37" i="3"/>
  <c r="S37" i="3"/>
  <c r="T37" i="3"/>
  <c r="U37" i="3"/>
  <c r="V37" i="3"/>
  <c r="W37" i="3"/>
  <c r="Q38" i="3"/>
  <c r="R38" i="3"/>
  <c r="S38" i="3"/>
  <c r="T38" i="3"/>
  <c r="U38" i="3"/>
  <c r="V38" i="3"/>
  <c r="W38" i="3"/>
  <c r="G39" i="3"/>
  <c r="H39" i="3"/>
  <c r="I39" i="3"/>
  <c r="J39" i="3"/>
  <c r="K39" i="3"/>
  <c r="L39" i="3"/>
  <c r="M39" i="3"/>
  <c r="G40" i="3"/>
  <c r="H40" i="3"/>
  <c r="I40" i="3"/>
  <c r="J40" i="3"/>
  <c r="K40" i="3"/>
  <c r="L40" i="3"/>
  <c r="M40" i="3"/>
  <c r="G41" i="3"/>
  <c r="H41" i="3"/>
  <c r="I41" i="3"/>
  <c r="J41" i="3"/>
  <c r="K41" i="3"/>
  <c r="L41" i="3"/>
  <c r="M41" i="3"/>
  <c r="Q42" i="3"/>
  <c r="R42" i="3"/>
  <c r="S42" i="3"/>
  <c r="T42" i="3"/>
  <c r="U42" i="3"/>
  <c r="V42" i="3"/>
  <c r="W42" i="3"/>
  <c r="Q43" i="3"/>
  <c r="R43" i="3"/>
  <c r="S43" i="3"/>
  <c r="T43" i="3"/>
  <c r="U43" i="3"/>
  <c r="V43" i="3"/>
  <c r="W43" i="3"/>
  <c r="Q44" i="3"/>
  <c r="R44" i="3"/>
  <c r="S44" i="3"/>
  <c r="T44" i="3"/>
  <c r="U44" i="3"/>
  <c r="V44" i="3"/>
  <c r="W44" i="3"/>
  <c r="Q45" i="3"/>
  <c r="R45" i="3"/>
  <c r="S45" i="3"/>
  <c r="T45" i="3"/>
  <c r="U45" i="3"/>
  <c r="V45" i="3"/>
  <c r="W45" i="3"/>
  <c r="Q46" i="3"/>
  <c r="R46" i="3"/>
  <c r="S46" i="3"/>
  <c r="T46" i="3"/>
  <c r="U46" i="3"/>
  <c r="V46" i="3"/>
  <c r="W46" i="3"/>
  <c r="Q47" i="3"/>
  <c r="R47" i="3"/>
  <c r="S47" i="3"/>
  <c r="T47" i="3"/>
  <c r="U47" i="3"/>
  <c r="V47" i="3"/>
  <c r="W47" i="3"/>
  <c r="Q48" i="3"/>
  <c r="R48" i="3"/>
  <c r="S48" i="3"/>
  <c r="T48" i="3"/>
  <c r="U48" i="3"/>
  <c r="V48" i="3"/>
  <c r="W48" i="3"/>
  <c r="Q49" i="3"/>
  <c r="R49" i="3"/>
  <c r="S49" i="3"/>
  <c r="T49" i="3"/>
  <c r="U49" i="3"/>
  <c r="V49" i="3"/>
  <c r="W49" i="3"/>
  <c r="Q50" i="3"/>
  <c r="R50" i="3"/>
  <c r="S50" i="3"/>
  <c r="T50" i="3"/>
  <c r="U50" i="3"/>
  <c r="V50" i="3"/>
  <c r="W50" i="3"/>
  <c r="G51" i="3"/>
  <c r="H51" i="3"/>
  <c r="I51" i="3"/>
  <c r="J51" i="3"/>
  <c r="K51" i="3"/>
  <c r="L51" i="3"/>
  <c r="M51" i="3"/>
  <c r="Q28" i="3"/>
  <c r="R28" i="3"/>
  <c r="S28" i="3"/>
  <c r="T28" i="3"/>
  <c r="U28" i="3"/>
  <c r="V28" i="3"/>
  <c r="W28" i="3"/>
  <c r="G27" i="3"/>
  <c r="H27" i="3"/>
  <c r="I27" i="3"/>
  <c r="J27" i="3"/>
  <c r="K27" i="3"/>
  <c r="L27" i="3"/>
  <c r="M27" i="3"/>
  <c r="G29" i="3"/>
  <c r="H29" i="3"/>
  <c r="I29" i="3"/>
  <c r="J29" i="3"/>
  <c r="K29" i="3"/>
  <c r="L29" i="3"/>
  <c r="M29" i="3"/>
  <c r="G30" i="3"/>
  <c r="H30" i="3"/>
  <c r="I30" i="3"/>
  <c r="J30" i="3"/>
  <c r="K30" i="3"/>
  <c r="L30" i="3"/>
  <c r="M30" i="3"/>
  <c r="Q31" i="3"/>
  <c r="R31" i="3"/>
  <c r="S31" i="3"/>
  <c r="T31" i="3"/>
  <c r="U31" i="3"/>
  <c r="V31" i="3"/>
  <c r="W31" i="3"/>
  <c r="G32" i="3"/>
  <c r="H32" i="3"/>
  <c r="I32" i="3"/>
  <c r="J32" i="3"/>
  <c r="K32" i="3"/>
  <c r="L32" i="3"/>
  <c r="M32" i="3"/>
  <c r="Q33" i="3"/>
  <c r="E131" i="29" s="1"/>
  <c r="D48" i="41" s="1"/>
  <c r="R33" i="3"/>
  <c r="F131" i="29" s="1"/>
  <c r="E48" i="41" s="1"/>
  <c r="S33" i="3"/>
  <c r="G131" i="29" s="1"/>
  <c r="F48" i="41" s="1"/>
  <c r="T33" i="3"/>
  <c r="H131" i="29" s="1"/>
  <c r="G48" i="41" s="1"/>
  <c r="U33" i="3"/>
  <c r="I131" i="29" s="1"/>
  <c r="H48" i="41" s="1"/>
  <c r="V33" i="3"/>
  <c r="J131" i="29" s="1"/>
  <c r="I48" i="41" s="1"/>
  <c r="W33" i="3"/>
  <c r="K131" i="29" s="1"/>
  <c r="J48" i="41" s="1"/>
  <c r="Q34" i="3"/>
  <c r="E135" i="29" s="1"/>
  <c r="D83" i="41" s="1"/>
  <c r="R34" i="3"/>
  <c r="F135" i="29" s="1"/>
  <c r="E83" i="41" s="1"/>
  <c r="S34" i="3"/>
  <c r="G135" i="29" s="1"/>
  <c r="F83" i="41" s="1"/>
  <c r="T34" i="3"/>
  <c r="H135" i="29" s="1"/>
  <c r="G83" i="41" s="1"/>
  <c r="U34" i="3"/>
  <c r="I135" i="29" s="1"/>
  <c r="H83" i="41" s="1"/>
  <c r="V34" i="3"/>
  <c r="J135" i="29" s="1"/>
  <c r="I83" i="41" s="1"/>
  <c r="W34" i="3"/>
  <c r="K135" i="29" s="1"/>
  <c r="J83" i="41" s="1"/>
  <c r="Q35" i="3"/>
  <c r="E139" i="29" s="1"/>
  <c r="D76" i="41" s="1"/>
  <c r="R35" i="3"/>
  <c r="F139" i="29" s="1"/>
  <c r="E76" i="41" s="1"/>
  <c r="S35" i="3"/>
  <c r="G139" i="29" s="1"/>
  <c r="F76" i="41" s="1"/>
  <c r="T35" i="3"/>
  <c r="H139" i="29" s="1"/>
  <c r="G76" i="41" s="1"/>
  <c r="U35" i="3"/>
  <c r="I139" i="29" s="1"/>
  <c r="H76" i="41" s="1"/>
  <c r="V35" i="3"/>
  <c r="J139" i="29" s="1"/>
  <c r="I76" i="41" s="1"/>
  <c r="W35" i="3"/>
  <c r="K139" i="29" s="1"/>
  <c r="J76" i="41" s="1"/>
  <c r="AA36" i="3"/>
  <c r="E144" i="29" s="1"/>
  <c r="D200" i="41" s="1"/>
  <c r="AB36" i="3"/>
  <c r="F144" i="29" s="1"/>
  <c r="E200" i="41" s="1"/>
  <c r="AC36" i="3"/>
  <c r="G144" i="29" s="1"/>
  <c r="F200" i="41" s="1"/>
  <c r="AD36" i="3"/>
  <c r="H144" i="29" s="1"/>
  <c r="G200" i="41" s="1"/>
  <c r="AE36" i="3"/>
  <c r="AF36" i="3"/>
  <c r="J144" i="29" s="1"/>
  <c r="I200" i="41" s="1"/>
  <c r="AG36" i="3"/>
  <c r="K144" i="29" s="1"/>
  <c r="J200" i="41" s="1"/>
  <c r="AA37" i="3"/>
  <c r="AB37" i="3"/>
  <c r="AC37" i="3"/>
  <c r="AD37" i="3"/>
  <c r="AE37" i="3"/>
  <c r="AF37" i="3"/>
  <c r="AG37" i="3"/>
  <c r="G38" i="3"/>
  <c r="H38" i="3"/>
  <c r="I38" i="3"/>
  <c r="J38" i="3"/>
  <c r="K38" i="3"/>
  <c r="L38" i="3"/>
  <c r="M38" i="3"/>
  <c r="Q39" i="3"/>
  <c r="R39" i="3"/>
  <c r="S39" i="3"/>
  <c r="T39" i="3"/>
  <c r="U39" i="3"/>
  <c r="V39" i="3"/>
  <c r="W39" i="3"/>
  <c r="Q40" i="3"/>
  <c r="R40" i="3"/>
  <c r="S40" i="3"/>
  <c r="T40" i="3"/>
  <c r="U40" i="3"/>
  <c r="V40" i="3"/>
  <c r="W40" i="3"/>
  <c r="Q41" i="3"/>
  <c r="R41" i="3"/>
  <c r="S41" i="3"/>
  <c r="T41" i="3"/>
  <c r="U41" i="3"/>
  <c r="V41" i="3"/>
  <c r="W41" i="3"/>
  <c r="G42" i="3"/>
  <c r="H42" i="3"/>
  <c r="I42" i="3"/>
  <c r="J42" i="3"/>
  <c r="K42" i="3"/>
  <c r="L42" i="3"/>
  <c r="M42" i="3"/>
  <c r="AA43" i="3"/>
  <c r="AB43" i="3"/>
  <c r="AC43" i="3"/>
  <c r="AD43" i="3"/>
  <c r="AE43" i="3"/>
  <c r="AF43" i="3"/>
  <c r="AG43" i="3"/>
  <c r="G44" i="3"/>
  <c r="H44" i="3"/>
  <c r="J44" i="3"/>
  <c r="K44" i="3"/>
  <c r="L44" i="3"/>
  <c r="M44" i="3"/>
  <c r="AA45" i="3"/>
  <c r="AB45" i="3"/>
  <c r="AC45" i="3"/>
  <c r="AD45" i="3"/>
  <c r="AE45" i="3"/>
  <c r="AF45" i="3"/>
  <c r="AG45" i="3"/>
  <c r="G46" i="3"/>
  <c r="H46" i="3"/>
  <c r="I46" i="3"/>
  <c r="J46" i="3"/>
  <c r="K46" i="3"/>
  <c r="L46" i="3"/>
  <c r="M46" i="3"/>
  <c r="AA47" i="3"/>
  <c r="AB47" i="3"/>
  <c r="AC47" i="3"/>
  <c r="AD47" i="3"/>
  <c r="AE47" i="3"/>
  <c r="AF47" i="3"/>
  <c r="AG47" i="3"/>
  <c r="AA24" i="3"/>
  <c r="AB24" i="3"/>
  <c r="AC24" i="3"/>
  <c r="AD24" i="3"/>
  <c r="AE24" i="3"/>
  <c r="AF24" i="3"/>
  <c r="AG24" i="3"/>
  <c r="Q26" i="3"/>
  <c r="R26" i="3"/>
  <c r="S26" i="3"/>
  <c r="T26" i="3"/>
  <c r="U26" i="3"/>
  <c r="V26" i="3"/>
  <c r="W26" i="3"/>
  <c r="Q27" i="3"/>
  <c r="R27" i="3"/>
  <c r="S27" i="3"/>
  <c r="T27" i="3"/>
  <c r="U27" i="3"/>
  <c r="V27" i="3"/>
  <c r="W27" i="3"/>
  <c r="G28" i="3"/>
  <c r="H28" i="3"/>
  <c r="I28" i="3"/>
  <c r="J28" i="3"/>
  <c r="K28" i="3"/>
  <c r="L28" i="3"/>
  <c r="M28" i="3"/>
  <c r="AA29" i="3"/>
  <c r="AB29" i="3"/>
  <c r="AC29" i="3"/>
  <c r="AD29" i="3"/>
  <c r="AE29" i="3"/>
  <c r="AF29" i="3"/>
  <c r="AG29" i="3"/>
  <c r="AA30" i="3"/>
  <c r="AD30" i="3"/>
  <c r="AE30" i="3"/>
  <c r="AF30" i="3"/>
  <c r="AG30" i="3"/>
  <c r="AA31" i="3"/>
  <c r="AB31" i="3"/>
  <c r="AC31" i="3"/>
  <c r="AD31" i="3"/>
  <c r="AE31" i="3"/>
  <c r="AF31" i="3"/>
  <c r="AG31" i="3"/>
  <c r="AA32" i="3"/>
  <c r="AB32" i="3"/>
  <c r="AC32" i="3"/>
  <c r="AD32" i="3"/>
  <c r="AE32" i="3"/>
  <c r="AF32" i="3"/>
  <c r="AG32" i="3"/>
  <c r="AA33" i="3"/>
  <c r="E132" i="29" s="1"/>
  <c r="D142" i="41" s="1"/>
  <c r="AB33" i="3"/>
  <c r="F132" i="29" s="1"/>
  <c r="E142" i="41" s="1"/>
  <c r="AC33" i="3"/>
  <c r="G132" i="29" s="1"/>
  <c r="F142" i="41" s="1"/>
  <c r="AD33" i="3"/>
  <c r="H132" i="29" s="1"/>
  <c r="G142" i="41" s="1"/>
  <c r="AE33" i="3"/>
  <c r="I132" i="29" s="1"/>
  <c r="H142" i="41" s="1"/>
  <c r="AF33" i="3"/>
  <c r="J132" i="29" s="1"/>
  <c r="I142" i="41" s="1"/>
  <c r="AG33" i="3"/>
  <c r="K132" i="29" s="1"/>
  <c r="J142" i="41" s="1"/>
  <c r="AA34" i="3"/>
  <c r="E136" i="29" s="1"/>
  <c r="D80" i="41" s="1"/>
  <c r="AB34" i="3"/>
  <c r="F136" i="29" s="1"/>
  <c r="E80" i="41" s="1"/>
  <c r="AD34" i="3"/>
  <c r="H136" i="29" s="1"/>
  <c r="G80" i="41" s="1"/>
  <c r="AE34" i="3"/>
  <c r="I136" i="29" s="1"/>
  <c r="H80" i="41" s="1"/>
  <c r="AF34" i="3"/>
  <c r="J136" i="29" s="1"/>
  <c r="I80" i="41" s="1"/>
  <c r="AG34" i="3"/>
  <c r="K136" i="29" s="1"/>
  <c r="J80" i="41" s="1"/>
  <c r="AA35" i="3"/>
  <c r="E140" i="29" s="1"/>
  <c r="D94" i="41" s="1"/>
  <c r="AB35" i="3"/>
  <c r="F140" i="29" s="1"/>
  <c r="E94" i="41" s="1"/>
  <c r="AC35" i="3"/>
  <c r="G140" i="29" s="1"/>
  <c r="F94" i="41" s="1"/>
  <c r="AD35" i="3"/>
  <c r="H140" i="29" s="1"/>
  <c r="G94" i="41" s="1"/>
  <c r="AE35" i="3"/>
  <c r="I140" i="29" s="1"/>
  <c r="H94" i="41" s="1"/>
  <c r="AF35" i="3"/>
  <c r="J140" i="29" s="1"/>
  <c r="I94" i="41" s="1"/>
  <c r="AG35" i="3"/>
  <c r="K140" i="29" s="1"/>
  <c r="J94" i="41" s="1"/>
  <c r="G36" i="3"/>
  <c r="H36" i="3"/>
  <c r="I36" i="3"/>
  <c r="J36" i="3"/>
  <c r="K36" i="3"/>
  <c r="L36" i="3"/>
  <c r="M36" i="3"/>
  <c r="G37" i="3"/>
  <c r="H37" i="3"/>
  <c r="I37" i="3"/>
  <c r="J37" i="3"/>
  <c r="K37" i="3"/>
  <c r="L37" i="3"/>
  <c r="M37" i="3"/>
  <c r="AA38" i="3"/>
  <c r="AB38" i="3"/>
  <c r="AC38" i="3"/>
  <c r="AD38" i="3"/>
  <c r="AE38" i="3"/>
  <c r="AF38" i="3"/>
  <c r="AG38" i="3"/>
  <c r="AJ72" i="3"/>
  <c r="C511" i="11" s="1"/>
  <c r="AA40" i="3"/>
  <c r="AB40" i="3"/>
  <c r="AC40" i="3"/>
  <c r="AD40" i="3"/>
  <c r="AE40" i="3"/>
  <c r="AF40" i="3"/>
  <c r="AG40" i="3"/>
  <c r="AJ73" i="3"/>
  <c r="C518" i="11" s="1"/>
  <c r="AJ74" i="3"/>
  <c r="C525" i="11" s="1"/>
  <c r="AA44" i="3"/>
  <c r="AB44" i="3"/>
  <c r="AC44" i="3"/>
  <c r="AD44" i="3"/>
  <c r="AE44" i="3"/>
  <c r="AF44" i="3"/>
  <c r="AG44" i="3"/>
  <c r="G45" i="3"/>
  <c r="H45" i="3"/>
  <c r="I45" i="3"/>
  <c r="J45" i="3"/>
  <c r="K45" i="3"/>
  <c r="L45" i="3"/>
  <c r="M45" i="3"/>
  <c r="AA46" i="3"/>
  <c r="AB46" i="3"/>
  <c r="AC46" i="3"/>
  <c r="AD46" i="3"/>
  <c r="AE46" i="3"/>
  <c r="AF46" i="3"/>
  <c r="AG46" i="3"/>
  <c r="G47" i="3"/>
  <c r="H47" i="3"/>
  <c r="I47" i="3"/>
  <c r="J47" i="3"/>
  <c r="K47" i="3"/>
  <c r="L47" i="3"/>
  <c r="M47" i="3"/>
  <c r="G48" i="3"/>
  <c r="H48" i="3"/>
  <c r="I48" i="3"/>
  <c r="J48" i="3"/>
  <c r="K48" i="3"/>
  <c r="L48" i="3"/>
  <c r="M48" i="3"/>
  <c r="AA49" i="3"/>
  <c r="AB49" i="3"/>
  <c r="AC49" i="3"/>
  <c r="AD49" i="3"/>
  <c r="AE49" i="3"/>
  <c r="AF49" i="3"/>
  <c r="AG49" i="3"/>
  <c r="G50" i="3"/>
  <c r="H50" i="3"/>
  <c r="J50" i="3"/>
  <c r="K50" i="3"/>
  <c r="L50" i="3"/>
  <c r="M50" i="3"/>
  <c r="Q51" i="3"/>
  <c r="R51" i="3"/>
  <c r="S51" i="3"/>
  <c r="T51" i="3"/>
  <c r="U51" i="3"/>
  <c r="V51" i="3"/>
  <c r="W51" i="3"/>
  <c r="AA26" i="3"/>
  <c r="AB26" i="3"/>
  <c r="AC26" i="3"/>
  <c r="AD26" i="3"/>
  <c r="AE26" i="3"/>
  <c r="AF26" i="3"/>
  <c r="AG26" i="3"/>
  <c r="AA27" i="3"/>
  <c r="AB27" i="3"/>
  <c r="AC27" i="3"/>
  <c r="AD27" i="3"/>
  <c r="AE27" i="3"/>
  <c r="AF27" i="3"/>
  <c r="AG27" i="3"/>
  <c r="AA28" i="3"/>
  <c r="AB28" i="3"/>
  <c r="AC28" i="3"/>
  <c r="AD28" i="3"/>
  <c r="AE28" i="3"/>
  <c r="AF28" i="3"/>
  <c r="AG28" i="3"/>
  <c r="E178" i="8"/>
  <c r="F178" i="8"/>
  <c r="F282" i="8"/>
  <c r="G43" i="3"/>
  <c r="J43" i="3"/>
  <c r="K43" i="3"/>
  <c r="L43" i="3"/>
  <c r="M43" i="3"/>
  <c r="E267" i="8"/>
  <c r="F267" i="8"/>
  <c r="AA48" i="3"/>
  <c r="AB48" i="3"/>
  <c r="AD48" i="3"/>
  <c r="AE48" i="3"/>
  <c r="AF48" i="3"/>
  <c r="AG48" i="3"/>
  <c r="G49" i="3"/>
  <c r="H49" i="3"/>
  <c r="I49" i="3"/>
  <c r="J49" i="3"/>
  <c r="K49" i="3"/>
  <c r="L49" i="3"/>
  <c r="M49" i="3"/>
  <c r="AA50" i="3"/>
  <c r="AB50" i="3"/>
  <c r="AC50" i="3"/>
  <c r="AD50" i="3"/>
  <c r="AE50" i="3"/>
  <c r="AF50" i="3"/>
  <c r="AG50" i="3"/>
  <c r="AA51" i="3"/>
  <c r="AB51" i="3"/>
  <c r="AC51" i="3"/>
  <c r="AD51" i="3"/>
  <c r="AE51" i="3"/>
  <c r="AF51" i="3"/>
  <c r="AG51" i="3"/>
  <c r="Q29" i="3"/>
  <c r="R29" i="3"/>
  <c r="S29" i="3"/>
  <c r="T29" i="3"/>
  <c r="U29" i="3"/>
  <c r="V29" i="3"/>
  <c r="W29" i="3"/>
  <c r="E187" i="8"/>
  <c r="F187" i="8"/>
  <c r="C287" i="8"/>
  <c r="F287" i="8"/>
  <c r="G287" i="8"/>
  <c r="AJ68" i="3"/>
  <c r="AK68" i="3"/>
  <c r="D210" i="8" s="1"/>
  <c r="AL68" i="3"/>
  <c r="E210" i="8" s="1"/>
  <c r="AM68" i="3"/>
  <c r="F210" i="8" s="1"/>
  <c r="AN68" i="3"/>
  <c r="G210" i="8" s="1"/>
  <c r="AO68" i="3"/>
  <c r="AP68" i="3"/>
  <c r="AQ68" i="3"/>
  <c r="C288" i="8"/>
  <c r="F288" i="8"/>
  <c r="G288" i="8"/>
  <c r="C282" i="8"/>
  <c r="G282" i="8"/>
  <c r="M1" i="3"/>
  <c r="L1" i="3"/>
  <c r="K1" i="3"/>
  <c r="J1" i="3"/>
  <c r="I1" i="3"/>
  <c r="H1" i="3"/>
  <c r="G1" i="3"/>
  <c r="F1" i="3"/>
  <c r="E2" i="3"/>
  <c r="O2" i="3"/>
  <c r="Y2" i="3"/>
  <c r="E3" i="3"/>
  <c r="O3" i="3"/>
  <c r="E4" i="3"/>
  <c r="O4" i="3"/>
  <c r="O25" i="3"/>
  <c r="Y4" i="3"/>
  <c r="E5" i="3"/>
  <c r="O5" i="3"/>
  <c r="E6" i="3"/>
  <c r="E7" i="3"/>
  <c r="O7" i="3"/>
  <c r="Y7" i="3"/>
  <c r="E8" i="3"/>
  <c r="O8" i="3"/>
  <c r="Y8" i="3"/>
  <c r="E9" i="3"/>
  <c r="O9" i="3"/>
  <c r="Y9" i="3"/>
  <c r="O10" i="3"/>
  <c r="Y10" i="3"/>
  <c r="E26" i="3"/>
  <c r="E11" i="3"/>
  <c r="O11" i="3"/>
  <c r="Y11" i="3"/>
  <c r="E25" i="3"/>
  <c r="O12" i="3"/>
  <c r="E13" i="3"/>
  <c r="Y13" i="3"/>
  <c r="O14" i="3"/>
  <c r="Y14" i="3"/>
  <c r="E15" i="3"/>
  <c r="O15" i="3"/>
  <c r="Y15" i="3"/>
  <c r="E16" i="3"/>
  <c r="O16" i="3"/>
  <c r="Y16" i="3"/>
  <c r="E17" i="3"/>
  <c r="Y25" i="3"/>
  <c r="Y17" i="3"/>
  <c r="O17" i="3"/>
  <c r="E18" i="3"/>
  <c r="O18" i="3"/>
  <c r="Y18" i="3"/>
  <c r="E19" i="3"/>
  <c r="O19" i="3"/>
  <c r="Y19" i="3"/>
  <c r="E20" i="3"/>
  <c r="O20" i="3"/>
  <c r="Y20" i="3"/>
  <c r="E21" i="3"/>
  <c r="O21" i="3"/>
  <c r="Y21" i="3"/>
  <c r="E22" i="3"/>
  <c r="O22" i="3"/>
  <c r="O24" i="3"/>
  <c r="E23" i="3"/>
  <c r="O23" i="3"/>
  <c r="Y23" i="3"/>
  <c r="E34" i="3"/>
  <c r="C134" i="29" s="1"/>
  <c r="B71" i="41" s="1"/>
  <c r="E35" i="3"/>
  <c r="C138" i="29" s="1"/>
  <c r="B72" i="41" s="1"/>
  <c r="O36" i="3"/>
  <c r="O37" i="3"/>
  <c r="O38" i="3"/>
  <c r="E39" i="3"/>
  <c r="E40" i="3"/>
  <c r="E41" i="3"/>
  <c r="O42" i="3"/>
  <c r="O43" i="3"/>
  <c r="O44" i="3"/>
  <c r="O45" i="3"/>
  <c r="O47" i="3"/>
  <c r="O48" i="3"/>
  <c r="O49" i="3"/>
  <c r="E51" i="3"/>
  <c r="O28" i="3"/>
  <c r="E27" i="3"/>
  <c r="E29" i="3"/>
  <c r="E30" i="3"/>
  <c r="O31" i="3"/>
  <c r="E32" i="3"/>
  <c r="O33" i="3"/>
  <c r="C131" i="29" s="1"/>
  <c r="B48" i="41" s="1"/>
  <c r="O34" i="3"/>
  <c r="C135" i="29" s="1"/>
  <c r="B83" i="41" s="1"/>
  <c r="O35" i="3"/>
  <c r="C139" i="29" s="1"/>
  <c r="B76" i="41" s="1"/>
  <c r="Y36" i="3"/>
  <c r="C144" i="29" s="1"/>
  <c r="B200" i="41" s="1"/>
  <c r="Y37" i="3"/>
  <c r="E38" i="3"/>
  <c r="O39" i="3"/>
  <c r="O40" i="3"/>
  <c r="O41" i="3"/>
  <c r="E42" i="3"/>
  <c r="Y43" i="3"/>
  <c r="Y45" i="3"/>
  <c r="E46" i="3"/>
  <c r="Y47" i="3"/>
  <c r="Y24" i="3"/>
  <c r="O26" i="3"/>
  <c r="O27" i="3"/>
  <c r="E28" i="3"/>
  <c r="Y29" i="3"/>
  <c r="Y32" i="3"/>
  <c r="Y33" i="3"/>
  <c r="C132" i="29" s="1"/>
  <c r="B142" i="41" s="1"/>
  <c r="Y35" i="3"/>
  <c r="C140" i="29" s="1"/>
  <c r="B94" i="41" s="1"/>
  <c r="E36" i="3"/>
  <c r="E37" i="3"/>
  <c r="Y38" i="3"/>
  <c r="Y40" i="3"/>
  <c r="Y44" i="3"/>
  <c r="E45" i="3"/>
  <c r="Y46" i="3"/>
  <c r="E47" i="3"/>
  <c r="Y49" i="3"/>
  <c r="E50" i="3"/>
  <c r="O51" i="3"/>
  <c r="Y26" i="3"/>
  <c r="Y27" i="3"/>
  <c r="Y28" i="3"/>
  <c r="B282" i="8"/>
  <c r="Y48" i="3"/>
  <c r="E49" i="3"/>
  <c r="Y50" i="3"/>
  <c r="Y51" i="3"/>
  <c r="O29" i="3"/>
  <c r="AI68" i="3"/>
  <c r="B210" i="8" s="1"/>
  <c r="B288" i="8"/>
  <c r="E1" i="3"/>
  <c r="O1" i="3"/>
  <c r="C266" i="8"/>
  <c r="D266" i="8"/>
  <c r="E266" i="8"/>
  <c r="G266" i="8"/>
  <c r="H266" i="8"/>
  <c r="B267" i="8"/>
  <c r="C267" i="8"/>
  <c r="D267" i="8"/>
  <c r="G267" i="8"/>
  <c r="H267" i="8"/>
  <c r="C268" i="8"/>
  <c r="D268" i="8"/>
  <c r="E268" i="8"/>
  <c r="G268" i="8"/>
  <c r="H268" i="8"/>
  <c r="B270" i="8"/>
  <c r="C270" i="8"/>
  <c r="D270" i="8"/>
  <c r="E270" i="8"/>
  <c r="F270" i="8"/>
  <c r="G270" i="8"/>
  <c r="H270" i="8"/>
  <c r="C271" i="8"/>
  <c r="D271" i="8"/>
  <c r="E271" i="8"/>
  <c r="G271" i="8"/>
  <c r="H271" i="8"/>
  <c r="C272" i="8"/>
  <c r="D272" i="8"/>
  <c r="E272" i="8"/>
  <c r="G272" i="8"/>
  <c r="H272" i="8"/>
  <c r="D178" i="8"/>
  <c r="G178" i="8"/>
  <c r="H178" i="8"/>
  <c r="C188" i="8"/>
  <c r="D188" i="8"/>
  <c r="E188" i="8"/>
  <c r="G188" i="8"/>
  <c r="H188" i="8"/>
  <c r="C55" i="8"/>
  <c r="D55" i="8"/>
  <c r="E55" i="8"/>
  <c r="G55" i="8"/>
  <c r="H55" i="8"/>
  <c r="C274" i="8"/>
  <c r="D274" i="8"/>
  <c r="E274" i="8"/>
  <c r="G274" i="8"/>
  <c r="H274" i="8"/>
  <c r="C275" i="8"/>
  <c r="D275" i="8"/>
  <c r="E275" i="8"/>
  <c r="G275" i="8"/>
  <c r="H275" i="8"/>
  <c r="B276" i="8"/>
  <c r="E276" i="8"/>
  <c r="F276" i="8"/>
  <c r="C181" i="8"/>
  <c r="D181" i="8"/>
  <c r="G181" i="8"/>
  <c r="H181" i="8"/>
  <c r="C80" i="8"/>
  <c r="D80" i="8"/>
  <c r="G80" i="8"/>
  <c r="H80" i="8"/>
  <c r="C61" i="8"/>
  <c r="D61" i="8"/>
  <c r="E61" i="8"/>
  <c r="F61" i="8"/>
  <c r="G61" i="8"/>
  <c r="H61" i="8"/>
  <c r="B278" i="8"/>
  <c r="C278" i="8"/>
  <c r="D278" i="8"/>
  <c r="E278" i="8"/>
  <c r="G278" i="8"/>
  <c r="H278" i="8"/>
  <c r="C279" i="8"/>
  <c r="D279" i="8"/>
  <c r="E279" i="8"/>
  <c r="G279" i="8"/>
  <c r="H279" i="8"/>
  <c r="B280" i="8"/>
  <c r="C280" i="8"/>
  <c r="D280" i="8"/>
  <c r="E280" i="8"/>
  <c r="F280" i="8"/>
  <c r="G280" i="8"/>
  <c r="H280" i="8"/>
  <c r="C187" i="8"/>
  <c r="D187" i="8"/>
  <c r="G187" i="8"/>
  <c r="H187" i="8"/>
  <c r="C89" i="8"/>
  <c r="D89" i="8"/>
  <c r="E89" i="8"/>
  <c r="G89" i="8"/>
  <c r="H89" i="8"/>
  <c r="B66" i="8"/>
  <c r="C66" i="8"/>
  <c r="D66" i="8"/>
  <c r="E66" i="8"/>
  <c r="F66" i="8"/>
  <c r="G66" i="8"/>
  <c r="H66" i="8"/>
  <c r="D282" i="8"/>
  <c r="H282" i="8"/>
  <c r="C283" i="8"/>
  <c r="D283" i="8"/>
  <c r="E283" i="8"/>
  <c r="G283" i="8"/>
  <c r="H283" i="8"/>
  <c r="B284" i="8"/>
  <c r="D284" i="8"/>
  <c r="F284" i="8"/>
  <c r="H284" i="8"/>
  <c r="C109" i="8"/>
  <c r="D109" i="8"/>
  <c r="E109" i="8"/>
  <c r="G109" i="8"/>
  <c r="H109" i="8"/>
  <c r="B164" i="8"/>
  <c r="C164" i="8"/>
  <c r="D164" i="8"/>
  <c r="E164" i="8"/>
  <c r="G164" i="8"/>
  <c r="H164" i="8"/>
  <c r="B74" i="8"/>
  <c r="C74" i="8"/>
  <c r="D74" i="8"/>
  <c r="E74" i="8"/>
  <c r="F74" i="8"/>
  <c r="G74" i="8"/>
  <c r="H74" i="8"/>
  <c r="B286" i="8"/>
  <c r="C286" i="8"/>
  <c r="D286" i="8"/>
  <c r="E286" i="8"/>
  <c r="G286" i="8"/>
  <c r="H286" i="8"/>
  <c r="B287" i="8"/>
  <c r="D287" i="8"/>
  <c r="E287" i="8"/>
  <c r="H287" i="8"/>
  <c r="D288" i="8"/>
  <c r="E288" i="8"/>
  <c r="H288" i="8"/>
  <c r="F12" i="39" l="1"/>
  <c r="K2" i="39"/>
  <c r="E124" i="39"/>
  <c r="H2" i="39"/>
  <c r="I130" i="39"/>
  <c r="J120" i="39"/>
  <c r="C146" i="39"/>
  <c r="H157" i="39"/>
  <c r="G2" i="39"/>
  <c r="I86" i="39"/>
  <c r="H130" i="39"/>
  <c r="I120" i="39"/>
  <c r="C2" i="39"/>
  <c r="C130" i="39"/>
  <c r="F157" i="39"/>
  <c r="F2" i="39"/>
  <c r="H86" i="39"/>
  <c r="G130" i="39"/>
  <c r="H120" i="39"/>
  <c r="C35" i="39"/>
  <c r="C12" i="39"/>
  <c r="G124" i="39"/>
  <c r="G174" i="39"/>
  <c r="C19" i="39"/>
  <c r="E12" i="39"/>
  <c r="H26" i="39"/>
  <c r="F174" i="39"/>
  <c r="E19" i="39"/>
  <c r="G26" i="39"/>
  <c r="E174" i="39"/>
  <c r="J157" i="39"/>
  <c r="F26" i="39"/>
  <c r="K120" i="39"/>
  <c r="J86" i="39"/>
  <c r="C124" i="39"/>
  <c r="K12" i="39"/>
  <c r="E157" i="39"/>
  <c r="G86" i="39"/>
  <c r="G120" i="39"/>
  <c r="C86" i="39"/>
  <c r="K19" i="39"/>
  <c r="K124" i="39"/>
  <c r="F120" i="39"/>
  <c r="I12" i="39"/>
  <c r="J19" i="39"/>
  <c r="J124" i="39"/>
  <c r="E86" i="39"/>
  <c r="K174" i="39"/>
  <c r="E120" i="39"/>
  <c r="E36" i="39"/>
  <c r="K157" i="39"/>
  <c r="I157" i="39"/>
  <c r="C174" i="39"/>
  <c r="F130" i="39"/>
  <c r="E130" i="39"/>
  <c r="C206" i="39"/>
  <c r="H12" i="39"/>
  <c r="I19" i="39"/>
  <c r="I124" i="39"/>
  <c r="K26" i="39"/>
  <c r="I36" i="39"/>
  <c r="J174" i="39"/>
  <c r="G19" i="39"/>
  <c r="I26" i="39"/>
  <c r="F19" i="39"/>
  <c r="F124" i="39"/>
  <c r="J2" i="39"/>
  <c r="K130" i="39"/>
  <c r="K86" i="39"/>
  <c r="J130" i="39"/>
  <c r="E26" i="39"/>
  <c r="E2" i="39"/>
  <c r="C175" i="39"/>
  <c r="J12" i="39"/>
  <c r="F86" i="39"/>
  <c r="C26" i="39"/>
  <c r="G12" i="39"/>
  <c r="H19" i="39"/>
  <c r="H124" i="39"/>
  <c r="J26" i="39"/>
  <c r="H174" i="39"/>
  <c r="C149" i="29"/>
  <c r="B85" i="41" s="1"/>
  <c r="C145" i="29"/>
  <c r="B136" i="41" s="1"/>
  <c r="H145" i="29"/>
  <c r="G136" i="41" s="1"/>
  <c r="K145" i="29"/>
  <c r="J136" i="41" s="1"/>
  <c r="I147" i="29"/>
  <c r="H192" i="41" s="1"/>
  <c r="H146" i="29"/>
  <c r="G129" i="41" s="1"/>
  <c r="H147" i="29"/>
  <c r="G192" i="41" s="1"/>
  <c r="K146" i="29"/>
  <c r="J129" i="41" s="1"/>
  <c r="F146" i="29"/>
  <c r="E129" i="41" s="1"/>
  <c r="C147" i="29"/>
  <c r="B192" i="41" s="1"/>
  <c r="I145" i="29"/>
  <c r="H136" i="41" s="1"/>
  <c r="J146" i="29"/>
  <c r="I129" i="41" s="1"/>
  <c r="I144" i="29"/>
  <c r="H200" i="41" s="1"/>
  <c r="C146" i="29"/>
  <c r="B129" i="41" s="1"/>
  <c r="G145" i="29"/>
  <c r="F136" i="41" s="1"/>
  <c r="K147" i="29"/>
  <c r="J192" i="41" s="1"/>
  <c r="G147" i="29"/>
  <c r="F192" i="41" s="1"/>
  <c r="E146" i="29"/>
  <c r="D129" i="41" s="1"/>
  <c r="J145" i="29"/>
  <c r="I136" i="41" s="1"/>
  <c r="F145" i="29"/>
  <c r="E136" i="41" s="1"/>
  <c r="J147" i="29"/>
  <c r="I192" i="41" s="1"/>
  <c r="F147" i="29"/>
  <c r="E192" i="41" s="1"/>
  <c r="I146" i="29"/>
  <c r="H129" i="41" s="1"/>
  <c r="J143" i="29"/>
  <c r="I121" i="41" s="1"/>
  <c r="E145" i="29"/>
  <c r="D136" i="41" s="1"/>
  <c r="E147" i="29"/>
  <c r="D192" i="41" s="1"/>
  <c r="C143" i="29"/>
  <c r="B121" i="41" s="1"/>
  <c r="H143" i="29"/>
  <c r="G121" i="41" s="1"/>
  <c r="K143" i="29"/>
  <c r="J121" i="41" s="1"/>
  <c r="F143" i="29"/>
  <c r="E121" i="41" s="1"/>
  <c r="C142" i="29"/>
  <c r="B132" i="41" s="1"/>
  <c r="I142" i="29"/>
  <c r="H132" i="41" s="1"/>
  <c r="E142" i="29"/>
  <c r="D132" i="41" s="1"/>
  <c r="H142" i="29"/>
  <c r="G132" i="41" s="1"/>
  <c r="K142" i="29"/>
  <c r="J132" i="41" s="1"/>
  <c r="G142" i="29"/>
  <c r="F132" i="41" s="1"/>
  <c r="J142" i="29"/>
  <c r="I132" i="41" s="1"/>
  <c r="F142" i="29"/>
  <c r="E132" i="41" s="1"/>
  <c r="J158" i="29"/>
  <c r="I148" i="41" s="1"/>
  <c r="F158" i="29"/>
  <c r="E148" i="41" s="1"/>
  <c r="H163" i="29"/>
  <c r="G141" i="41" s="1"/>
  <c r="K149" i="29"/>
  <c r="J85" i="41" s="1"/>
  <c r="G149" i="29"/>
  <c r="F85" i="41" s="1"/>
  <c r="K166" i="29"/>
  <c r="J77" i="41" s="1"/>
  <c r="G166" i="29"/>
  <c r="F77" i="41" s="1"/>
  <c r="J162" i="29"/>
  <c r="I158" i="41" s="1"/>
  <c r="F162" i="29"/>
  <c r="E158" i="41" s="1"/>
  <c r="H153" i="29"/>
  <c r="G153" i="41" s="1"/>
  <c r="C166" i="29"/>
  <c r="B77" i="41" s="1"/>
  <c r="I166" i="29"/>
  <c r="H77" i="41" s="1"/>
  <c r="E166" i="29"/>
  <c r="D77" i="41" s="1"/>
  <c r="H162" i="29"/>
  <c r="G158" i="41" s="1"/>
  <c r="K158" i="29"/>
  <c r="J148" i="41" s="1"/>
  <c r="G158" i="29"/>
  <c r="F148" i="41" s="1"/>
  <c r="J153" i="29"/>
  <c r="I153" i="41" s="1"/>
  <c r="F153" i="29"/>
  <c r="E153" i="41" s="1"/>
  <c r="I157" i="29"/>
  <c r="H46" i="41" s="1"/>
  <c r="E157" i="29"/>
  <c r="D46" i="41" s="1"/>
  <c r="K150" i="29"/>
  <c r="J82" i="41" s="1"/>
  <c r="G150" i="29"/>
  <c r="F82" i="41" s="1"/>
  <c r="H157" i="29"/>
  <c r="G46" i="41" s="1"/>
  <c r="C150" i="29"/>
  <c r="B82" i="41" s="1"/>
  <c r="E165" i="29"/>
  <c r="D78" i="41" s="1"/>
  <c r="J154" i="29"/>
  <c r="I45" i="41" s="1"/>
  <c r="F154" i="29"/>
  <c r="E45" i="41" s="1"/>
  <c r="I150" i="29"/>
  <c r="H82" i="41" s="1"/>
  <c r="E150" i="29"/>
  <c r="D82" i="41" s="1"/>
  <c r="J163" i="29"/>
  <c r="I141" i="41" s="1"/>
  <c r="F163" i="29"/>
  <c r="E141" i="41" s="1"/>
  <c r="I149" i="29"/>
  <c r="H85" i="41" s="1"/>
  <c r="E149" i="29"/>
  <c r="D85" i="41" s="1"/>
  <c r="K165" i="29"/>
  <c r="J78" i="41" s="1"/>
  <c r="H154" i="29"/>
  <c r="G45" i="41" s="1"/>
  <c r="J161" i="29"/>
  <c r="I145" i="41" s="1"/>
  <c r="C163" i="29"/>
  <c r="B141" i="41" s="1"/>
  <c r="C162" i="29"/>
  <c r="B158" i="41" s="1"/>
  <c r="C154" i="29"/>
  <c r="B45" i="41" s="1"/>
  <c r="I163" i="29"/>
  <c r="H141" i="41" s="1"/>
  <c r="E163" i="29"/>
  <c r="D141" i="41" s="1"/>
  <c r="H149" i="29"/>
  <c r="G85" i="41" s="1"/>
  <c r="H166" i="29"/>
  <c r="G77" i="41" s="1"/>
  <c r="K162" i="29"/>
  <c r="J158" i="41" s="1"/>
  <c r="G162" i="29"/>
  <c r="F158" i="41" s="1"/>
  <c r="I153" i="29"/>
  <c r="H153" i="41" s="1"/>
  <c r="E153" i="29"/>
  <c r="D153" i="41" s="1"/>
  <c r="J165" i="29"/>
  <c r="I78" i="41" s="1"/>
  <c r="F165" i="29"/>
  <c r="E78" i="41" s="1"/>
  <c r="I161" i="29"/>
  <c r="H145" i="41" s="1"/>
  <c r="E161" i="29"/>
  <c r="D145" i="41" s="1"/>
  <c r="K154" i="29"/>
  <c r="J45" i="41" s="1"/>
  <c r="G154" i="29"/>
  <c r="F45" i="41" s="1"/>
  <c r="J150" i="29"/>
  <c r="I82" i="41" s="1"/>
  <c r="F150" i="29"/>
  <c r="E82" i="41" s="1"/>
  <c r="I158" i="29"/>
  <c r="H148" i="41" s="1"/>
  <c r="E158" i="29"/>
  <c r="D148" i="41" s="1"/>
  <c r="I165" i="29"/>
  <c r="H78" i="41" s="1"/>
  <c r="H161" i="29"/>
  <c r="G145" i="41" s="1"/>
  <c r="K157" i="29"/>
  <c r="J46" i="41" s="1"/>
  <c r="C158" i="29"/>
  <c r="B148" i="41" s="1"/>
  <c r="C153" i="29"/>
  <c r="B153" i="41" s="1"/>
  <c r="K163" i="29"/>
  <c r="J141" i="41" s="1"/>
  <c r="G163" i="29"/>
  <c r="F141" i="41" s="1"/>
  <c r="J149" i="29"/>
  <c r="I85" i="41" s="1"/>
  <c r="F149" i="29"/>
  <c r="E85" i="41" s="1"/>
  <c r="J166" i="29"/>
  <c r="I77" i="41" s="1"/>
  <c r="F166" i="29"/>
  <c r="E77" i="41" s="1"/>
  <c r="I162" i="29"/>
  <c r="H158" i="41" s="1"/>
  <c r="E162" i="29"/>
  <c r="D158" i="41" s="1"/>
  <c r="H158" i="29"/>
  <c r="G148" i="41" s="1"/>
  <c r="K153" i="29"/>
  <c r="J153" i="41" s="1"/>
  <c r="G153" i="29"/>
  <c r="F153" i="41" s="1"/>
  <c r="H165" i="29"/>
  <c r="G78" i="41" s="1"/>
  <c r="K161" i="29"/>
  <c r="J145" i="41" s="1"/>
  <c r="J157" i="29"/>
  <c r="I46" i="41" s="1"/>
  <c r="I154" i="29"/>
  <c r="H45" i="41" s="1"/>
  <c r="E154" i="29"/>
  <c r="D45" i="41" s="1"/>
  <c r="H150" i="29"/>
  <c r="G82" i="41" s="1"/>
  <c r="X140" i="29"/>
  <c r="X13" i="31" s="1"/>
  <c r="X139" i="29"/>
  <c r="X55" i="31" s="1"/>
  <c r="X138" i="29"/>
  <c r="X100" i="31" s="1"/>
  <c r="X144" i="29"/>
  <c r="X56" i="31" s="1"/>
  <c r="X132" i="29"/>
  <c r="X12" i="31" s="1"/>
  <c r="C280" i="31"/>
  <c r="X131" i="29"/>
  <c r="X53" i="31" s="1"/>
  <c r="X130" i="29"/>
  <c r="X171" i="31" s="1"/>
  <c r="X136" i="29"/>
  <c r="X202" i="31" s="1"/>
  <c r="X135" i="29"/>
  <c r="X54" i="31" s="1"/>
  <c r="X134" i="29"/>
  <c r="X27" i="31" s="1"/>
  <c r="C283" i="31"/>
  <c r="Y32" i="23"/>
  <c r="C108" i="29"/>
  <c r="B171" i="41" s="1"/>
  <c r="C103" i="29"/>
  <c r="B103" i="41" s="1"/>
  <c r="C118" i="29"/>
  <c r="B42" i="41" s="1"/>
  <c r="C111" i="29"/>
  <c r="B203" i="41" s="1"/>
  <c r="C90" i="29"/>
  <c r="B73" i="41" s="1"/>
  <c r="C86" i="29"/>
  <c r="B119" i="41" s="1"/>
  <c r="C82" i="29"/>
  <c r="B90" i="41" s="1"/>
  <c r="C78" i="29"/>
  <c r="B37" i="41" s="1"/>
  <c r="C74" i="29"/>
  <c r="B22" i="41" s="1"/>
  <c r="C70" i="29"/>
  <c r="B33" i="41" s="1"/>
  <c r="C66" i="29"/>
  <c r="B50" i="41" s="1"/>
  <c r="C62" i="29"/>
  <c r="B95" i="41" s="1"/>
  <c r="C58" i="29"/>
  <c r="B31" i="41" s="1"/>
  <c r="C216" i="29"/>
  <c r="C50" i="29"/>
  <c r="B55" i="41" s="1"/>
  <c r="C210" i="29"/>
  <c r="C44" i="29"/>
  <c r="B184" i="41" s="1"/>
  <c r="C206" i="29"/>
  <c r="B152" i="41" s="1"/>
  <c r="C40" i="29"/>
  <c r="B10" i="41" s="1"/>
  <c r="C198" i="29"/>
  <c r="B168" i="41" s="1"/>
  <c r="C32" i="29"/>
  <c r="B117" i="41" s="1"/>
  <c r="C194" i="29"/>
  <c r="B143" i="41" s="1"/>
  <c r="C28" i="29"/>
  <c r="B51" i="41" s="1"/>
  <c r="C99" i="29"/>
  <c r="B125" i="41" s="1"/>
  <c r="C171" i="29"/>
  <c r="B109" i="41" s="1"/>
  <c r="C8" i="29"/>
  <c r="B138" i="41" s="1"/>
  <c r="C4" i="29"/>
  <c r="B61" i="41" s="1"/>
  <c r="K115" i="29"/>
  <c r="J92" i="41" s="1"/>
  <c r="G115" i="29"/>
  <c r="F92" i="41" s="1"/>
  <c r="J112" i="29"/>
  <c r="I135" i="41" s="1"/>
  <c r="F112" i="29"/>
  <c r="E135" i="41" s="1"/>
  <c r="I108" i="29"/>
  <c r="H171" i="41" s="1"/>
  <c r="E108" i="29"/>
  <c r="D171" i="41" s="1"/>
  <c r="H104" i="29"/>
  <c r="G157" i="41" s="1"/>
  <c r="J128" i="29"/>
  <c r="I149" i="41" s="1"/>
  <c r="F128" i="29"/>
  <c r="E149" i="41" s="1"/>
  <c r="I124" i="29"/>
  <c r="H130" i="41" s="1"/>
  <c r="E124" i="29"/>
  <c r="D130" i="41" s="1"/>
  <c r="H120" i="29"/>
  <c r="G75" i="41" s="1"/>
  <c r="K116" i="29"/>
  <c r="J147" i="41" s="1"/>
  <c r="G116" i="29"/>
  <c r="F147" i="41" s="1"/>
  <c r="J110" i="29"/>
  <c r="I57" i="41" s="1"/>
  <c r="F110" i="29"/>
  <c r="E57" i="41" s="1"/>
  <c r="I107" i="29"/>
  <c r="H128" i="41" s="1"/>
  <c r="E107" i="29"/>
  <c r="D128" i="41" s="1"/>
  <c r="H103" i="29"/>
  <c r="G103" i="41" s="1"/>
  <c r="K96" i="29"/>
  <c r="J179" i="41" s="1"/>
  <c r="G96" i="29"/>
  <c r="F179" i="41" s="1"/>
  <c r="J126" i="29"/>
  <c r="I122" i="41" s="1"/>
  <c r="F126" i="29"/>
  <c r="E122" i="41" s="1"/>
  <c r="I123" i="29"/>
  <c r="H155" i="41" s="1"/>
  <c r="E123" i="29"/>
  <c r="D155" i="41" s="1"/>
  <c r="H118" i="29"/>
  <c r="G42" i="41" s="1"/>
  <c r="K114" i="29"/>
  <c r="J150" i="41" s="1"/>
  <c r="G114" i="29"/>
  <c r="F150" i="41" s="1"/>
  <c r="I106" i="29"/>
  <c r="H62" i="41" s="1"/>
  <c r="E106" i="29"/>
  <c r="D62" i="41" s="1"/>
  <c r="H111" i="29"/>
  <c r="G203" i="41" s="1"/>
  <c r="K127" i="29"/>
  <c r="J84" i="41" s="1"/>
  <c r="J122" i="29"/>
  <c r="I47" i="41" s="1"/>
  <c r="F122" i="29"/>
  <c r="E47" i="41" s="1"/>
  <c r="I119" i="29"/>
  <c r="H79" i="41" s="1"/>
  <c r="E119" i="29"/>
  <c r="D79" i="41" s="1"/>
  <c r="K92" i="29"/>
  <c r="J193" i="41" s="1"/>
  <c r="G92" i="29"/>
  <c r="F193" i="41" s="1"/>
  <c r="J91" i="29"/>
  <c r="I58" i="41" s="1"/>
  <c r="F91" i="29"/>
  <c r="E58" i="41" s="1"/>
  <c r="I90" i="29"/>
  <c r="H73" i="41" s="1"/>
  <c r="E90" i="29"/>
  <c r="D73" i="41" s="1"/>
  <c r="H95" i="29"/>
  <c r="G120" i="41" s="1"/>
  <c r="K88" i="29"/>
  <c r="J176" i="41" s="1"/>
  <c r="G88" i="29"/>
  <c r="F176" i="41" s="1"/>
  <c r="J87" i="29"/>
  <c r="I41" i="41" s="1"/>
  <c r="F87" i="29"/>
  <c r="E41" i="41" s="1"/>
  <c r="I86" i="29"/>
  <c r="H119" i="41" s="1"/>
  <c r="E86" i="29"/>
  <c r="D119" i="41" s="1"/>
  <c r="H84" i="29"/>
  <c r="G134" i="41" s="1"/>
  <c r="K94" i="29"/>
  <c r="J126" i="41" s="1"/>
  <c r="G94" i="29"/>
  <c r="F126" i="41" s="1"/>
  <c r="J83" i="29"/>
  <c r="I28" i="41" s="1"/>
  <c r="F83" i="29"/>
  <c r="E28" i="41" s="1"/>
  <c r="I82" i="29"/>
  <c r="H90" i="41" s="1"/>
  <c r="E82" i="29"/>
  <c r="D90" i="41" s="1"/>
  <c r="K80" i="29"/>
  <c r="J131" i="41" s="1"/>
  <c r="G80" i="29"/>
  <c r="F131" i="41" s="1"/>
  <c r="J79" i="29"/>
  <c r="I12" i="41" s="1"/>
  <c r="F79" i="29"/>
  <c r="E12" i="41" s="1"/>
  <c r="I78" i="29"/>
  <c r="H37" i="41" s="1"/>
  <c r="E78" i="29"/>
  <c r="D37" i="41" s="1"/>
  <c r="K76" i="29"/>
  <c r="J68" i="41" s="1"/>
  <c r="G76" i="29"/>
  <c r="F68" i="41" s="1"/>
  <c r="J75" i="29"/>
  <c r="I5" i="41" s="1"/>
  <c r="F75" i="29"/>
  <c r="E5" i="41" s="1"/>
  <c r="I74" i="29"/>
  <c r="H22" i="41" s="1"/>
  <c r="E74" i="29"/>
  <c r="D22" i="41" s="1"/>
  <c r="K72" i="29"/>
  <c r="J107" i="41" s="1"/>
  <c r="G72" i="29"/>
  <c r="F107" i="41" s="1"/>
  <c r="J71" i="29"/>
  <c r="I201" i="41" s="1"/>
  <c r="F71" i="29"/>
  <c r="E201" i="41" s="1"/>
  <c r="I70" i="29"/>
  <c r="H33" i="41" s="1"/>
  <c r="E70" i="29"/>
  <c r="D33" i="41" s="1"/>
  <c r="H67" i="29"/>
  <c r="G6" i="41" s="1"/>
  <c r="K68" i="29"/>
  <c r="J23" i="41" s="1"/>
  <c r="G68" i="29"/>
  <c r="F23" i="41" s="1"/>
  <c r="J100" i="29"/>
  <c r="I127" i="41" s="1"/>
  <c r="F100" i="29"/>
  <c r="E127" i="41" s="1"/>
  <c r="I66" i="29"/>
  <c r="H50" i="41" s="1"/>
  <c r="E66" i="29"/>
  <c r="D50" i="41" s="1"/>
  <c r="K64" i="29"/>
  <c r="J34" i="41" s="1"/>
  <c r="G64" i="29"/>
  <c r="F34" i="41" s="1"/>
  <c r="J63" i="29"/>
  <c r="I18" i="41" s="1"/>
  <c r="F63" i="29"/>
  <c r="E18" i="41" s="1"/>
  <c r="I62" i="29"/>
  <c r="H95" i="41" s="1"/>
  <c r="E62" i="29"/>
  <c r="D95" i="41" s="1"/>
  <c r="K60" i="29"/>
  <c r="J3" i="41" s="1"/>
  <c r="G60" i="29"/>
  <c r="F3" i="41" s="1"/>
  <c r="J59" i="29"/>
  <c r="I102" i="41" s="1"/>
  <c r="F59" i="29"/>
  <c r="E102" i="41" s="1"/>
  <c r="I58" i="29"/>
  <c r="H31" i="41" s="1"/>
  <c r="E58" i="29"/>
  <c r="D31" i="41" s="1"/>
  <c r="K222" i="29"/>
  <c r="K56" i="29"/>
  <c r="J105" i="41" s="1"/>
  <c r="G222" i="29"/>
  <c r="G56" i="29"/>
  <c r="F105" i="41" s="1"/>
  <c r="J221" i="29"/>
  <c r="J55" i="29"/>
  <c r="I32" i="41" s="1"/>
  <c r="F221" i="29"/>
  <c r="F55" i="29"/>
  <c r="E32" i="41" s="1"/>
  <c r="I220" i="29"/>
  <c r="I54" i="29"/>
  <c r="H21" i="41" s="1"/>
  <c r="E220" i="29"/>
  <c r="E54" i="29"/>
  <c r="D21" i="41" s="1"/>
  <c r="K218" i="29"/>
  <c r="K52" i="29"/>
  <c r="J9" i="41" s="1"/>
  <c r="G218" i="29"/>
  <c r="G52" i="29"/>
  <c r="F9" i="41" s="1"/>
  <c r="J217" i="29"/>
  <c r="J51" i="29"/>
  <c r="I165" i="41" s="1"/>
  <c r="F217" i="29"/>
  <c r="F51" i="29"/>
  <c r="E165" i="41" s="1"/>
  <c r="I216" i="29"/>
  <c r="I50" i="29"/>
  <c r="H55" i="41" s="1"/>
  <c r="E216" i="29"/>
  <c r="E50" i="29"/>
  <c r="D55" i="41" s="1"/>
  <c r="H213" i="29"/>
  <c r="H47" i="29"/>
  <c r="G67" i="41" s="1"/>
  <c r="K214" i="29"/>
  <c r="K48" i="29"/>
  <c r="J54" i="41" s="1"/>
  <c r="G214" i="29"/>
  <c r="G48" i="29"/>
  <c r="F54" i="41" s="1"/>
  <c r="J98" i="29"/>
  <c r="I118" i="41" s="1"/>
  <c r="F98" i="29"/>
  <c r="E118" i="41" s="1"/>
  <c r="I212" i="29"/>
  <c r="I46" i="29"/>
  <c r="H16" i="41" s="1"/>
  <c r="E212" i="29"/>
  <c r="E46" i="29"/>
  <c r="D16" i="41" s="1"/>
  <c r="K210" i="29"/>
  <c r="K44" i="29"/>
  <c r="J184" i="41" s="1"/>
  <c r="G210" i="29"/>
  <c r="G44" i="29"/>
  <c r="F184" i="41" s="1"/>
  <c r="J209" i="29"/>
  <c r="J43" i="29"/>
  <c r="I197" i="41" s="1"/>
  <c r="F209" i="29"/>
  <c r="F43" i="29"/>
  <c r="E197" i="41" s="1"/>
  <c r="I208" i="29"/>
  <c r="I42" i="29"/>
  <c r="H93" i="41" s="1"/>
  <c r="E208" i="29"/>
  <c r="E42" i="29"/>
  <c r="D93" i="41" s="1"/>
  <c r="H102" i="29"/>
  <c r="G167" i="41" s="1"/>
  <c r="K206" i="29"/>
  <c r="J152" i="41" s="1"/>
  <c r="K40" i="29"/>
  <c r="J10" i="41" s="1"/>
  <c r="G206" i="29"/>
  <c r="F152" i="41" s="1"/>
  <c r="G40" i="29"/>
  <c r="F10" i="41" s="1"/>
  <c r="J205" i="29"/>
  <c r="I170" i="41" s="1"/>
  <c r="J39" i="29"/>
  <c r="I91" i="41" s="1"/>
  <c r="F205" i="29"/>
  <c r="E170" i="41" s="1"/>
  <c r="F39" i="29"/>
  <c r="E91" i="41" s="1"/>
  <c r="I204" i="29"/>
  <c r="H186" i="41" s="1"/>
  <c r="I38" i="29"/>
  <c r="H133" i="41" s="1"/>
  <c r="E204" i="29"/>
  <c r="D186" i="41" s="1"/>
  <c r="E38" i="29"/>
  <c r="D133" i="41" s="1"/>
  <c r="H202" i="29"/>
  <c r="G123" i="41" s="1"/>
  <c r="H36" i="29"/>
  <c r="G4" i="41" s="1"/>
  <c r="J201" i="29"/>
  <c r="I97" i="41" s="1"/>
  <c r="J35" i="29"/>
  <c r="I35" i="41" s="1"/>
  <c r="F201" i="29"/>
  <c r="E97" i="41" s="1"/>
  <c r="F35" i="29"/>
  <c r="E35" i="41" s="1"/>
  <c r="I200" i="29"/>
  <c r="H163" i="41" s="1"/>
  <c r="I34" i="29"/>
  <c r="H64" i="41" s="1"/>
  <c r="E200" i="29"/>
  <c r="D163" i="41" s="1"/>
  <c r="E34" i="29"/>
  <c r="D64" i="41" s="1"/>
  <c r="K198" i="29"/>
  <c r="J168" i="41" s="1"/>
  <c r="K32" i="29"/>
  <c r="J117" i="41" s="1"/>
  <c r="G198" i="29"/>
  <c r="F168" i="41" s="1"/>
  <c r="G32" i="29"/>
  <c r="F117" i="41" s="1"/>
  <c r="J197" i="29"/>
  <c r="I124" i="41" s="1"/>
  <c r="J31" i="29"/>
  <c r="I8" i="41" s="1"/>
  <c r="F197" i="29"/>
  <c r="E124" i="41" s="1"/>
  <c r="F31" i="29"/>
  <c r="E8" i="41" s="1"/>
  <c r="I196" i="29"/>
  <c r="H63" i="41" s="1"/>
  <c r="I30" i="29"/>
  <c r="H53" i="41" s="1"/>
  <c r="E196" i="29"/>
  <c r="D63" i="41" s="1"/>
  <c r="E30" i="29"/>
  <c r="D53" i="41" s="1"/>
  <c r="K194" i="29"/>
  <c r="J143" i="41" s="1"/>
  <c r="K28" i="29"/>
  <c r="J51" i="41" s="1"/>
  <c r="G194" i="29"/>
  <c r="F143" i="41" s="1"/>
  <c r="G28" i="29"/>
  <c r="F51" i="41" s="1"/>
  <c r="J193" i="29"/>
  <c r="I159" i="41" s="1"/>
  <c r="J27" i="29"/>
  <c r="I43" i="41" s="1"/>
  <c r="F193" i="29"/>
  <c r="E159" i="41" s="1"/>
  <c r="F27" i="29"/>
  <c r="E43" i="41" s="1"/>
  <c r="I192" i="29"/>
  <c r="H178" i="41" s="1"/>
  <c r="I26" i="29"/>
  <c r="H36" i="41" s="1"/>
  <c r="E192" i="29"/>
  <c r="D178" i="41" s="1"/>
  <c r="E26" i="29"/>
  <c r="D36" i="41" s="1"/>
  <c r="K191" i="29"/>
  <c r="K24" i="29"/>
  <c r="J27" i="41" s="1"/>
  <c r="J190" i="29"/>
  <c r="I173" i="41" s="1"/>
  <c r="J23" i="29"/>
  <c r="I17" i="41" s="1"/>
  <c r="F190" i="29"/>
  <c r="E173" i="41" s="1"/>
  <c r="F23" i="29"/>
  <c r="E17" i="41" s="1"/>
  <c r="I189" i="29"/>
  <c r="H181" i="41" s="1"/>
  <c r="I22" i="29"/>
  <c r="H11" i="41" s="1"/>
  <c r="E189" i="29"/>
  <c r="D181" i="41" s="1"/>
  <c r="E22" i="29"/>
  <c r="D11" i="41" s="1"/>
  <c r="K187" i="29"/>
  <c r="J113" i="41" s="1"/>
  <c r="K20" i="29"/>
  <c r="J111" i="41" s="1"/>
  <c r="J186" i="29"/>
  <c r="I110" i="41" s="1"/>
  <c r="J19" i="29"/>
  <c r="I65" i="41" s="1"/>
  <c r="F186" i="29"/>
  <c r="E110" i="41" s="1"/>
  <c r="F19" i="29"/>
  <c r="E65" i="41" s="1"/>
  <c r="I185" i="29"/>
  <c r="H164" i="41" s="1"/>
  <c r="I18" i="29"/>
  <c r="H25" i="41" s="1"/>
  <c r="E185" i="29"/>
  <c r="D164" i="41" s="1"/>
  <c r="E18" i="29"/>
  <c r="D25" i="41" s="1"/>
  <c r="H179" i="29"/>
  <c r="G146" i="41" s="1"/>
  <c r="H16" i="29"/>
  <c r="G100" i="41" s="1"/>
  <c r="K99" i="29"/>
  <c r="J125" i="41" s="1"/>
  <c r="G99" i="29"/>
  <c r="F125" i="41" s="1"/>
  <c r="K178" i="29"/>
  <c r="J202" i="41" s="1"/>
  <c r="K15" i="29"/>
  <c r="J60" i="41" s="1"/>
  <c r="G178" i="29"/>
  <c r="F202" i="41" s="1"/>
  <c r="G15" i="29"/>
  <c r="F60" i="41" s="1"/>
  <c r="J177" i="29"/>
  <c r="I162" i="41" s="1"/>
  <c r="J14" i="29"/>
  <c r="I15" i="41" s="1"/>
  <c r="F177" i="29"/>
  <c r="E162" i="41" s="1"/>
  <c r="F14" i="29"/>
  <c r="E15" i="41" s="1"/>
  <c r="H175" i="29"/>
  <c r="G98" i="41" s="1"/>
  <c r="H12" i="29"/>
  <c r="G101" i="41" s="1"/>
  <c r="K174" i="29"/>
  <c r="J156" i="41" s="1"/>
  <c r="K11" i="29"/>
  <c r="J26" i="41" s="1"/>
  <c r="G174" i="29"/>
  <c r="F156" i="41" s="1"/>
  <c r="G11" i="29"/>
  <c r="F26" i="41" s="1"/>
  <c r="J173" i="29"/>
  <c r="I140" i="41" s="1"/>
  <c r="J10" i="29"/>
  <c r="I24" i="41" s="1"/>
  <c r="F173" i="29"/>
  <c r="E140" i="41" s="1"/>
  <c r="F10" i="29"/>
  <c r="E24" i="41" s="1"/>
  <c r="I170" i="29"/>
  <c r="H104" i="41" s="1"/>
  <c r="I7" i="29"/>
  <c r="H66" i="41" s="1"/>
  <c r="E170" i="29"/>
  <c r="D104" i="41" s="1"/>
  <c r="E7" i="29"/>
  <c r="D66" i="41" s="1"/>
  <c r="I169" i="29"/>
  <c r="H139" i="41" s="1"/>
  <c r="I6" i="29"/>
  <c r="H7" i="41" s="1"/>
  <c r="E169" i="29"/>
  <c r="D139" i="41" s="1"/>
  <c r="E6" i="29"/>
  <c r="D7" i="41" s="1"/>
  <c r="I4" i="29"/>
  <c r="H61" i="41" s="1"/>
  <c r="E4" i="29"/>
  <c r="D61" i="41" s="1"/>
  <c r="I3" i="29"/>
  <c r="H81" i="41" s="1"/>
  <c r="E3" i="29"/>
  <c r="D81" i="41" s="1"/>
  <c r="C104" i="29"/>
  <c r="B157" i="41" s="1"/>
  <c r="C124" i="29"/>
  <c r="B130" i="41" s="1"/>
  <c r="C107" i="29"/>
  <c r="B128" i="41" s="1"/>
  <c r="C123" i="29"/>
  <c r="B155" i="41" s="1"/>
  <c r="C106" i="29"/>
  <c r="B62" i="41" s="1"/>
  <c r="C91" i="29"/>
  <c r="B58" i="41" s="1"/>
  <c r="C87" i="29"/>
  <c r="B41" i="41" s="1"/>
  <c r="C83" i="29"/>
  <c r="B28" i="41" s="1"/>
  <c r="C79" i="29"/>
  <c r="B12" i="41" s="1"/>
  <c r="C75" i="29"/>
  <c r="B5" i="41" s="1"/>
  <c r="C71" i="29"/>
  <c r="B201" i="41" s="1"/>
  <c r="C100" i="29"/>
  <c r="B127" i="41" s="1"/>
  <c r="C63" i="29"/>
  <c r="B18" i="41" s="1"/>
  <c r="C59" i="29"/>
  <c r="B102" i="41" s="1"/>
  <c r="C221" i="29"/>
  <c r="C55" i="29"/>
  <c r="B32" i="41" s="1"/>
  <c r="C217" i="29"/>
  <c r="C51" i="29"/>
  <c r="B165" i="41" s="1"/>
  <c r="C102" i="29"/>
  <c r="B167" i="41" s="1"/>
  <c r="C202" i="29"/>
  <c r="B123" i="41" s="1"/>
  <c r="C36" i="29"/>
  <c r="B4" i="41" s="1"/>
  <c r="C179" i="29"/>
  <c r="B146" i="41" s="1"/>
  <c r="C16" i="29"/>
  <c r="B100" i="41" s="1"/>
  <c r="H115" i="29"/>
  <c r="G92" i="41" s="1"/>
  <c r="K112" i="29"/>
  <c r="J135" i="41" s="1"/>
  <c r="G112" i="29"/>
  <c r="F135" i="41" s="1"/>
  <c r="J108" i="29"/>
  <c r="I171" i="41" s="1"/>
  <c r="F108" i="29"/>
  <c r="E171" i="41" s="1"/>
  <c r="I104" i="29"/>
  <c r="H157" i="41" s="1"/>
  <c r="E104" i="29"/>
  <c r="D157" i="41" s="1"/>
  <c r="K128" i="29"/>
  <c r="J149" i="41" s="1"/>
  <c r="G128" i="29"/>
  <c r="F149" i="41" s="1"/>
  <c r="J124" i="29"/>
  <c r="I130" i="41" s="1"/>
  <c r="F124" i="29"/>
  <c r="E130" i="41" s="1"/>
  <c r="I120" i="29"/>
  <c r="H75" i="41" s="1"/>
  <c r="E120" i="29"/>
  <c r="D75" i="41" s="1"/>
  <c r="H116" i="29"/>
  <c r="G147" i="41" s="1"/>
  <c r="K110" i="29"/>
  <c r="J57" i="41" s="1"/>
  <c r="G110" i="29"/>
  <c r="F57" i="41" s="1"/>
  <c r="J107" i="29"/>
  <c r="I128" i="41" s="1"/>
  <c r="F107" i="29"/>
  <c r="E128" i="41" s="1"/>
  <c r="I103" i="29"/>
  <c r="H103" i="41" s="1"/>
  <c r="E103" i="29"/>
  <c r="D103" i="41" s="1"/>
  <c r="H96" i="29"/>
  <c r="G179" i="41" s="1"/>
  <c r="K126" i="29"/>
  <c r="J122" i="41" s="1"/>
  <c r="G126" i="29"/>
  <c r="F122" i="41" s="1"/>
  <c r="J123" i="29"/>
  <c r="I155" i="41" s="1"/>
  <c r="F123" i="29"/>
  <c r="E155" i="41" s="1"/>
  <c r="I118" i="29"/>
  <c r="H42" i="41" s="1"/>
  <c r="E118" i="29"/>
  <c r="D42" i="41" s="1"/>
  <c r="H114" i="29"/>
  <c r="G150" i="41" s="1"/>
  <c r="J106" i="29"/>
  <c r="I62" i="41" s="1"/>
  <c r="F106" i="29"/>
  <c r="E62" i="41" s="1"/>
  <c r="I111" i="29"/>
  <c r="H203" i="41" s="1"/>
  <c r="E111" i="29"/>
  <c r="D203" i="41" s="1"/>
  <c r="H127" i="29"/>
  <c r="G84" i="41" s="1"/>
  <c r="K122" i="29"/>
  <c r="J47" i="41" s="1"/>
  <c r="G122" i="29"/>
  <c r="F47" i="41" s="1"/>
  <c r="J119" i="29"/>
  <c r="I79" i="41" s="1"/>
  <c r="F119" i="29"/>
  <c r="E79" i="41" s="1"/>
  <c r="H92" i="29"/>
  <c r="G193" i="41" s="1"/>
  <c r="K91" i="29"/>
  <c r="J58" i="41" s="1"/>
  <c r="J90" i="29"/>
  <c r="I73" i="41" s="1"/>
  <c r="F90" i="29"/>
  <c r="E73" i="41" s="1"/>
  <c r="I95" i="29"/>
  <c r="H120" i="41" s="1"/>
  <c r="E95" i="29"/>
  <c r="D120" i="41" s="1"/>
  <c r="H88" i="29"/>
  <c r="G176" i="41" s="1"/>
  <c r="K87" i="29"/>
  <c r="J41" i="41" s="1"/>
  <c r="G87" i="29"/>
  <c r="F41" i="41" s="1"/>
  <c r="J86" i="29"/>
  <c r="I119" i="41" s="1"/>
  <c r="F86" i="29"/>
  <c r="E119" i="41" s="1"/>
  <c r="I84" i="29"/>
  <c r="H134" i="41" s="1"/>
  <c r="E84" i="29"/>
  <c r="D134" i="41" s="1"/>
  <c r="H94" i="29"/>
  <c r="G126" i="41" s="1"/>
  <c r="K83" i="29"/>
  <c r="J28" i="41" s="1"/>
  <c r="G83" i="29"/>
  <c r="F28" i="41" s="1"/>
  <c r="J82" i="29"/>
  <c r="I90" i="41" s="1"/>
  <c r="F82" i="29"/>
  <c r="E90" i="41" s="1"/>
  <c r="H80" i="29"/>
  <c r="G131" i="41" s="1"/>
  <c r="K79" i="29"/>
  <c r="J12" i="41" s="1"/>
  <c r="G79" i="29"/>
  <c r="F12" i="41" s="1"/>
  <c r="J78" i="29"/>
  <c r="I37" i="41" s="1"/>
  <c r="F78" i="29"/>
  <c r="E37" i="41" s="1"/>
  <c r="H76" i="29"/>
  <c r="G68" i="41" s="1"/>
  <c r="K75" i="29"/>
  <c r="J5" i="41" s="1"/>
  <c r="G75" i="29"/>
  <c r="F5" i="41" s="1"/>
  <c r="J74" i="29"/>
  <c r="I22" i="41" s="1"/>
  <c r="F74" i="29"/>
  <c r="E22" i="41" s="1"/>
  <c r="H72" i="29"/>
  <c r="G107" i="41" s="1"/>
  <c r="K71" i="29"/>
  <c r="J201" i="41" s="1"/>
  <c r="G71" i="29"/>
  <c r="F201" i="41" s="1"/>
  <c r="J70" i="29"/>
  <c r="I33" i="41" s="1"/>
  <c r="F70" i="29"/>
  <c r="E33" i="41" s="1"/>
  <c r="I67" i="29"/>
  <c r="H6" i="41" s="1"/>
  <c r="E67" i="29"/>
  <c r="D6" i="41" s="1"/>
  <c r="H68" i="29"/>
  <c r="G23" i="41" s="1"/>
  <c r="K100" i="29"/>
  <c r="J127" i="41" s="1"/>
  <c r="G100" i="29"/>
  <c r="F127" i="41" s="1"/>
  <c r="J66" i="29"/>
  <c r="I50" i="41" s="1"/>
  <c r="F66" i="29"/>
  <c r="E50" i="41" s="1"/>
  <c r="H64" i="29"/>
  <c r="G34" i="41" s="1"/>
  <c r="K63" i="29"/>
  <c r="J18" i="41" s="1"/>
  <c r="G63" i="29"/>
  <c r="F18" i="41" s="1"/>
  <c r="J62" i="29"/>
  <c r="I95" i="41" s="1"/>
  <c r="F62" i="29"/>
  <c r="E95" i="41" s="1"/>
  <c r="H60" i="29"/>
  <c r="G3" i="41" s="1"/>
  <c r="K59" i="29"/>
  <c r="J102" i="41" s="1"/>
  <c r="G59" i="29"/>
  <c r="F102" i="41" s="1"/>
  <c r="J58" i="29"/>
  <c r="I31" i="41" s="1"/>
  <c r="F58" i="29"/>
  <c r="E31" i="41" s="1"/>
  <c r="H222" i="29"/>
  <c r="H56" i="29"/>
  <c r="G105" i="41" s="1"/>
  <c r="K221" i="29"/>
  <c r="K55" i="29"/>
  <c r="J32" i="41" s="1"/>
  <c r="G221" i="29"/>
  <c r="G55" i="29"/>
  <c r="F32" i="41" s="1"/>
  <c r="J220" i="29"/>
  <c r="J54" i="29"/>
  <c r="I21" i="41" s="1"/>
  <c r="F220" i="29"/>
  <c r="F54" i="29"/>
  <c r="E21" i="41" s="1"/>
  <c r="H218" i="29"/>
  <c r="H52" i="29"/>
  <c r="G9" i="41" s="1"/>
  <c r="K217" i="29"/>
  <c r="K51" i="29"/>
  <c r="J165" i="41" s="1"/>
  <c r="G217" i="29"/>
  <c r="G51" i="29"/>
  <c r="F165" i="41" s="1"/>
  <c r="J216" i="29"/>
  <c r="J50" i="29"/>
  <c r="I55" i="41" s="1"/>
  <c r="F216" i="29"/>
  <c r="F50" i="29"/>
  <c r="E55" i="41" s="1"/>
  <c r="I213" i="29"/>
  <c r="I47" i="29"/>
  <c r="H67" i="41" s="1"/>
  <c r="E213" i="29"/>
  <c r="E47" i="29"/>
  <c r="D67" i="41" s="1"/>
  <c r="H214" i="29"/>
  <c r="H48" i="29"/>
  <c r="G54" i="41" s="1"/>
  <c r="K98" i="29"/>
  <c r="J118" i="41" s="1"/>
  <c r="G98" i="29"/>
  <c r="F118" i="41" s="1"/>
  <c r="J212" i="29"/>
  <c r="J46" i="29"/>
  <c r="I16" i="41" s="1"/>
  <c r="F212" i="29"/>
  <c r="F46" i="29"/>
  <c r="E16" i="41" s="1"/>
  <c r="H210" i="29"/>
  <c r="H44" i="29"/>
  <c r="G184" i="41" s="1"/>
  <c r="K209" i="29"/>
  <c r="K43" i="29"/>
  <c r="J197" i="41" s="1"/>
  <c r="J208" i="29"/>
  <c r="J42" i="29"/>
  <c r="I93" i="41" s="1"/>
  <c r="F208" i="29"/>
  <c r="F42" i="29"/>
  <c r="E93" i="41" s="1"/>
  <c r="I102" i="29"/>
  <c r="H167" i="41" s="1"/>
  <c r="E102" i="29"/>
  <c r="D167" i="41" s="1"/>
  <c r="H206" i="29"/>
  <c r="G152" i="41" s="1"/>
  <c r="H40" i="29"/>
  <c r="G10" i="41" s="1"/>
  <c r="K205" i="29"/>
  <c r="J170" i="41" s="1"/>
  <c r="K39" i="29"/>
  <c r="J91" i="41" s="1"/>
  <c r="G205" i="29"/>
  <c r="F170" i="41" s="1"/>
  <c r="G39" i="29"/>
  <c r="F91" i="41" s="1"/>
  <c r="J204" i="29"/>
  <c r="I186" i="41" s="1"/>
  <c r="J38" i="29"/>
  <c r="I133" i="41" s="1"/>
  <c r="F204" i="29"/>
  <c r="E186" i="41" s="1"/>
  <c r="F38" i="29"/>
  <c r="E133" i="41" s="1"/>
  <c r="I202" i="29"/>
  <c r="H123" i="41" s="1"/>
  <c r="I36" i="29"/>
  <c r="H4" i="41" s="1"/>
  <c r="E202" i="29"/>
  <c r="D123" i="41" s="1"/>
  <c r="E36" i="29"/>
  <c r="D4" i="41" s="1"/>
  <c r="K201" i="29"/>
  <c r="J97" i="41" s="1"/>
  <c r="K35" i="29"/>
  <c r="J35" i="41" s="1"/>
  <c r="G201" i="29"/>
  <c r="F97" i="41" s="1"/>
  <c r="G35" i="29"/>
  <c r="F35" i="41" s="1"/>
  <c r="J200" i="29"/>
  <c r="I163" i="41" s="1"/>
  <c r="J34" i="29"/>
  <c r="I64" i="41" s="1"/>
  <c r="F200" i="29"/>
  <c r="E163" i="41" s="1"/>
  <c r="F34" i="29"/>
  <c r="E64" i="41" s="1"/>
  <c r="H198" i="29"/>
  <c r="G168" i="41" s="1"/>
  <c r="H32" i="29"/>
  <c r="G117" i="41" s="1"/>
  <c r="K197" i="29"/>
  <c r="J124" i="41" s="1"/>
  <c r="K31" i="29"/>
  <c r="J8" i="41" s="1"/>
  <c r="G197" i="29"/>
  <c r="F124" i="41" s="1"/>
  <c r="G31" i="29"/>
  <c r="F8" i="41" s="1"/>
  <c r="J196" i="29"/>
  <c r="I63" i="41" s="1"/>
  <c r="J30" i="29"/>
  <c r="I53" i="41" s="1"/>
  <c r="F196" i="29"/>
  <c r="E63" i="41" s="1"/>
  <c r="F30" i="29"/>
  <c r="E53" i="41" s="1"/>
  <c r="H194" i="29"/>
  <c r="G143" i="41" s="1"/>
  <c r="H28" i="29"/>
  <c r="G51" i="41" s="1"/>
  <c r="K193" i="29"/>
  <c r="J159" i="41" s="1"/>
  <c r="K27" i="29"/>
  <c r="J43" i="41" s="1"/>
  <c r="G193" i="29"/>
  <c r="F159" i="41" s="1"/>
  <c r="G27" i="29"/>
  <c r="F43" i="41" s="1"/>
  <c r="J192" i="29"/>
  <c r="I178" i="41" s="1"/>
  <c r="J26" i="29"/>
  <c r="I36" i="41" s="1"/>
  <c r="F192" i="29"/>
  <c r="E178" i="41" s="1"/>
  <c r="F26" i="29"/>
  <c r="E36" i="41" s="1"/>
  <c r="H191" i="29"/>
  <c r="H24" i="29"/>
  <c r="G27" i="41" s="1"/>
  <c r="K190" i="29"/>
  <c r="J173" i="41" s="1"/>
  <c r="K23" i="29"/>
  <c r="J17" i="41" s="1"/>
  <c r="J189" i="29"/>
  <c r="I181" i="41" s="1"/>
  <c r="J22" i="29"/>
  <c r="I11" i="41" s="1"/>
  <c r="F189" i="29"/>
  <c r="E181" i="41" s="1"/>
  <c r="F22" i="29"/>
  <c r="E11" i="41" s="1"/>
  <c r="H187" i="29"/>
  <c r="G113" i="41" s="1"/>
  <c r="H20" i="29"/>
  <c r="G111" i="41" s="1"/>
  <c r="K186" i="29"/>
  <c r="J110" i="41" s="1"/>
  <c r="K19" i="29"/>
  <c r="J65" i="41" s="1"/>
  <c r="G186" i="29"/>
  <c r="F110" i="41" s="1"/>
  <c r="G19" i="29"/>
  <c r="F65" i="41" s="1"/>
  <c r="J185" i="29"/>
  <c r="I164" i="41" s="1"/>
  <c r="J18" i="29"/>
  <c r="I25" i="41" s="1"/>
  <c r="F185" i="29"/>
  <c r="E164" i="41" s="1"/>
  <c r="F18" i="29"/>
  <c r="E25" i="41" s="1"/>
  <c r="I179" i="29"/>
  <c r="H146" i="41" s="1"/>
  <c r="I16" i="29"/>
  <c r="H100" i="41" s="1"/>
  <c r="E179" i="29"/>
  <c r="D146" i="41" s="1"/>
  <c r="E16" i="29"/>
  <c r="D100" i="41" s="1"/>
  <c r="H99" i="29"/>
  <c r="G125" i="41" s="1"/>
  <c r="H178" i="29"/>
  <c r="G202" i="41" s="1"/>
  <c r="H15" i="29"/>
  <c r="G60" i="41" s="1"/>
  <c r="K177" i="29"/>
  <c r="J162" i="41" s="1"/>
  <c r="K14" i="29"/>
  <c r="J15" i="41" s="1"/>
  <c r="G177" i="29"/>
  <c r="F162" i="41" s="1"/>
  <c r="G14" i="29"/>
  <c r="F15" i="41" s="1"/>
  <c r="I175" i="29"/>
  <c r="H98" i="41" s="1"/>
  <c r="I12" i="29"/>
  <c r="H101" i="41" s="1"/>
  <c r="E175" i="29"/>
  <c r="D98" i="41" s="1"/>
  <c r="E12" i="29"/>
  <c r="D101" i="41" s="1"/>
  <c r="H174" i="29"/>
  <c r="G156" i="41" s="1"/>
  <c r="H11" i="29"/>
  <c r="G26" i="41" s="1"/>
  <c r="K173" i="29"/>
  <c r="J140" i="41" s="1"/>
  <c r="K10" i="29"/>
  <c r="J24" i="41" s="1"/>
  <c r="G10" i="29"/>
  <c r="F24" i="41" s="1"/>
  <c r="J171" i="29"/>
  <c r="I109" i="41" s="1"/>
  <c r="J8" i="29"/>
  <c r="I138" i="41" s="1"/>
  <c r="F171" i="29"/>
  <c r="E109" i="41" s="1"/>
  <c r="F8" i="29"/>
  <c r="E138" i="41" s="1"/>
  <c r="J170" i="29"/>
  <c r="I104" i="41" s="1"/>
  <c r="J7" i="29"/>
  <c r="I66" i="41" s="1"/>
  <c r="F170" i="29"/>
  <c r="E104" i="41" s="1"/>
  <c r="F7" i="29"/>
  <c r="E66" i="41" s="1"/>
  <c r="J169" i="29"/>
  <c r="I139" i="41" s="1"/>
  <c r="J6" i="29"/>
  <c r="I7" i="41" s="1"/>
  <c r="F169" i="29"/>
  <c r="E139" i="41" s="1"/>
  <c r="F6" i="29"/>
  <c r="E7" i="41" s="1"/>
  <c r="J4" i="29"/>
  <c r="I61" i="41" s="1"/>
  <c r="F4" i="29"/>
  <c r="E61" i="41" s="1"/>
  <c r="J3" i="29"/>
  <c r="I81" i="41" s="1"/>
  <c r="F3" i="29"/>
  <c r="E81" i="41" s="1"/>
  <c r="C3" i="29"/>
  <c r="B81" i="41" s="1"/>
  <c r="C112" i="29"/>
  <c r="B135" i="41" s="1"/>
  <c r="C115" i="29"/>
  <c r="B92" i="41" s="1"/>
  <c r="C128" i="29"/>
  <c r="B149" i="41" s="1"/>
  <c r="C110" i="29"/>
  <c r="B57" i="41" s="1"/>
  <c r="C126" i="29"/>
  <c r="B122" i="41" s="1"/>
  <c r="C92" i="29"/>
  <c r="B193" i="41" s="1"/>
  <c r="C88" i="29"/>
  <c r="B176" i="41" s="1"/>
  <c r="C94" i="29"/>
  <c r="B126" i="41" s="1"/>
  <c r="C80" i="29"/>
  <c r="B131" i="41" s="1"/>
  <c r="C76" i="29"/>
  <c r="B68" i="41" s="1"/>
  <c r="C72" i="29"/>
  <c r="B107" i="41" s="1"/>
  <c r="C68" i="29"/>
  <c r="B23" i="41" s="1"/>
  <c r="C64" i="29"/>
  <c r="B34" i="41" s="1"/>
  <c r="C60" i="29"/>
  <c r="B3" i="41" s="1"/>
  <c r="C222" i="29"/>
  <c r="C56" i="29"/>
  <c r="B105" i="41" s="1"/>
  <c r="C218" i="29"/>
  <c r="C52" i="29"/>
  <c r="B9" i="41" s="1"/>
  <c r="C98" i="29"/>
  <c r="B118" i="41" s="1"/>
  <c r="C208" i="29"/>
  <c r="C42" i="29"/>
  <c r="B93" i="41" s="1"/>
  <c r="C204" i="29"/>
  <c r="B186" i="41" s="1"/>
  <c r="C38" i="29"/>
  <c r="B133" i="41" s="1"/>
  <c r="C200" i="29"/>
  <c r="B163" i="41" s="1"/>
  <c r="C34" i="29"/>
  <c r="B64" i="41" s="1"/>
  <c r="C196" i="29"/>
  <c r="B63" i="41" s="1"/>
  <c r="C30" i="29"/>
  <c r="B53" i="41" s="1"/>
  <c r="C192" i="29"/>
  <c r="B178" i="41" s="1"/>
  <c r="C26" i="29"/>
  <c r="B36" i="41" s="1"/>
  <c r="C189" i="29"/>
  <c r="B181" i="41" s="1"/>
  <c r="C22" i="29"/>
  <c r="B11" i="41" s="1"/>
  <c r="C185" i="29"/>
  <c r="B164" i="41" s="1"/>
  <c r="C18" i="29"/>
  <c r="B25" i="41" s="1"/>
  <c r="C177" i="29"/>
  <c r="B162" i="41" s="1"/>
  <c r="C14" i="29"/>
  <c r="B15" i="41" s="1"/>
  <c r="C173" i="29"/>
  <c r="B140" i="41" s="1"/>
  <c r="C10" i="29"/>
  <c r="B24" i="41" s="1"/>
  <c r="C6" i="29"/>
  <c r="B7" i="41" s="1"/>
  <c r="I115" i="29"/>
  <c r="H92" i="41" s="1"/>
  <c r="E115" i="29"/>
  <c r="D92" i="41" s="1"/>
  <c r="H112" i="29"/>
  <c r="G135" i="41" s="1"/>
  <c r="K108" i="29"/>
  <c r="J171" i="41" s="1"/>
  <c r="G108" i="29"/>
  <c r="F171" i="41" s="1"/>
  <c r="J104" i="29"/>
  <c r="I157" i="41" s="1"/>
  <c r="F104" i="29"/>
  <c r="E157" i="41" s="1"/>
  <c r="H128" i="29"/>
  <c r="G149" i="41" s="1"/>
  <c r="K124" i="29"/>
  <c r="J130" i="41" s="1"/>
  <c r="G124" i="29"/>
  <c r="F130" i="41" s="1"/>
  <c r="J120" i="29"/>
  <c r="I75" i="41" s="1"/>
  <c r="I116" i="29"/>
  <c r="H147" i="41" s="1"/>
  <c r="E116" i="29"/>
  <c r="D147" i="41" s="1"/>
  <c r="H110" i="29"/>
  <c r="G57" i="41" s="1"/>
  <c r="K107" i="29"/>
  <c r="J128" i="41" s="1"/>
  <c r="G107" i="29"/>
  <c r="F128" i="41" s="1"/>
  <c r="J103" i="29"/>
  <c r="I103" i="41" s="1"/>
  <c r="F103" i="29"/>
  <c r="E103" i="41" s="1"/>
  <c r="I96" i="29"/>
  <c r="H179" i="41" s="1"/>
  <c r="E96" i="29"/>
  <c r="D179" i="41" s="1"/>
  <c r="H126" i="29"/>
  <c r="G122" i="41" s="1"/>
  <c r="K123" i="29"/>
  <c r="J155" i="41" s="1"/>
  <c r="G123" i="29"/>
  <c r="F155" i="41" s="1"/>
  <c r="J118" i="29"/>
  <c r="I42" i="41" s="1"/>
  <c r="F118" i="29"/>
  <c r="E42" i="41" s="1"/>
  <c r="I114" i="29"/>
  <c r="H150" i="41" s="1"/>
  <c r="E114" i="29"/>
  <c r="D150" i="41" s="1"/>
  <c r="K106" i="29"/>
  <c r="J62" i="41" s="1"/>
  <c r="G106" i="29"/>
  <c r="F62" i="41" s="1"/>
  <c r="J111" i="29"/>
  <c r="I203" i="41" s="1"/>
  <c r="F111" i="29"/>
  <c r="E203" i="41" s="1"/>
  <c r="I127" i="29"/>
  <c r="H84" i="41" s="1"/>
  <c r="E127" i="29"/>
  <c r="D84" i="41" s="1"/>
  <c r="H122" i="29"/>
  <c r="G47" i="41" s="1"/>
  <c r="K119" i="29"/>
  <c r="J79" i="41" s="1"/>
  <c r="G119" i="29"/>
  <c r="F79" i="41" s="1"/>
  <c r="I92" i="29"/>
  <c r="H193" i="41" s="1"/>
  <c r="E92" i="29"/>
  <c r="D193" i="41" s="1"/>
  <c r="H91" i="29"/>
  <c r="G58" i="41" s="1"/>
  <c r="K90" i="29"/>
  <c r="J73" i="41" s="1"/>
  <c r="G90" i="29"/>
  <c r="F73" i="41" s="1"/>
  <c r="J95" i="29"/>
  <c r="I120" i="41" s="1"/>
  <c r="F95" i="29"/>
  <c r="E120" i="41" s="1"/>
  <c r="I88" i="29"/>
  <c r="H176" i="41" s="1"/>
  <c r="E88" i="29"/>
  <c r="D176" i="41" s="1"/>
  <c r="H87" i="29"/>
  <c r="G41" i="41" s="1"/>
  <c r="K86" i="29"/>
  <c r="J119" i="41" s="1"/>
  <c r="G86" i="29"/>
  <c r="F119" i="41" s="1"/>
  <c r="J84" i="29"/>
  <c r="I134" i="41" s="1"/>
  <c r="F84" i="29"/>
  <c r="E134" i="41" s="1"/>
  <c r="I94" i="29"/>
  <c r="H126" i="41" s="1"/>
  <c r="E94" i="29"/>
  <c r="D126" i="41" s="1"/>
  <c r="H83" i="29"/>
  <c r="G28" i="41" s="1"/>
  <c r="K82" i="29"/>
  <c r="J90" i="41" s="1"/>
  <c r="G82" i="29"/>
  <c r="F90" i="41" s="1"/>
  <c r="I80" i="29"/>
  <c r="H131" i="41" s="1"/>
  <c r="E80" i="29"/>
  <c r="D131" i="41" s="1"/>
  <c r="H79" i="29"/>
  <c r="G12" i="41" s="1"/>
  <c r="K78" i="29"/>
  <c r="J37" i="41" s="1"/>
  <c r="G78" i="29"/>
  <c r="F37" i="41" s="1"/>
  <c r="I76" i="29"/>
  <c r="H68" i="41" s="1"/>
  <c r="E76" i="29"/>
  <c r="D68" i="41" s="1"/>
  <c r="H75" i="29"/>
  <c r="G5" i="41" s="1"/>
  <c r="K74" i="29"/>
  <c r="J22" i="41" s="1"/>
  <c r="G74" i="29"/>
  <c r="F22" i="41" s="1"/>
  <c r="I72" i="29"/>
  <c r="H107" i="41" s="1"/>
  <c r="E72" i="29"/>
  <c r="D107" i="41" s="1"/>
  <c r="H71" i="29"/>
  <c r="G201" i="41" s="1"/>
  <c r="K70" i="29"/>
  <c r="J33" i="41" s="1"/>
  <c r="G70" i="29"/>
  <c r="F33" i="41" s="1"/>
  <c r="J67" i="29"/>
  <c r="I6" i="41" s="1"/>
  <c r="F67" i="29"/>
  <c r="E6" i="41" s="1"/>
  <c r="I68" i="29"/>
  <c r="H23" i="41" s="1"/>
  <c r="E68" i="29"/>
  <c r="D23" i="41" s="1"/>
  <c r="H100" i="29"/>
  <c r="G127" i="41" s="1"/>
  <c r="K66" i="29"/>
  <c r="J50" i="41" s="1"/>
  <c r="G66" i="29"/>
  <c r="F50" i="41" s="1"/>
  <c r="I64" i="29"/>
  <c r="H34" i="41" s="1"/>
  <c r="E64" i="29"/>
  <c r="D34" i="41" s="1"/>
  <c r="H63" i="29"/>
  <c r="G18" i="41" s="1"/>
  <c r="K62" i="29"/>
  <c r="J95" i="41" s="1"/>
  <c r="G62" i="29"/>
  <c r="F95" i="41" s="1"/>
  <c r="I60" i="29"/>
  <c r="H3" i="41" s="1"/>
  <c r="E60" i="29"/>
  <c r="D3" i="41" s="1"/>
  <c r="H59" i="29"/>
  <c r="G102" i="41" s="1"/>
  <c r="K58" i="29"/>
  <c r="J31" i="41" s="1"/>
  <c r="G58" i="29"/>
  <c r="F31" i="41" s="1"/>
  <c r="I222" i="29"/>
  <c r="I56" i="29"/>
  <c r="H105" i="41" s="1"/>
  <c r="E222" i="29"/>
  <c r="E56" i="29"/>
  <c r="D105" i="41" s="1"/>
  <c r="H221" i="29"/>
  <c r="H55" i="29"/>
  <c r="G32" i="41" s="1"/>
  <c r="K220" i="29"/>
  <c r="K54" i="29"/>
  <c r="J21" i="41" s="1"/>
  <c r="I218" i="29"/>
  <c r="I52" i="29"/>
  <c r="H9" i="41" s="1"/>
  <c r="E218" i="29"/>
  <c r="E52" i="29"/>
  <c r="D9" i="41" s="1"/>
  <c r="H217" i="29"/>
  <c r="H51" i="29"/>
  <c r="G165" i="41" s="1"/>
  <c r="K216" i="29"/>
  <c r="K50" i="29"/>
  <c r="J55" i="41" s="1"/>
  <c r="G216" i="29"/>
  <c r="G50" i="29"/>
  <c r="F55" i="41" s="1"/>
  <c r="J213" i="29"/>
  <c r="J47" i="29"/>
  <c r="I67" i="41" s="1"/>
  <c r="F213" i="29"/>
  <c r="F47" i="29"/>
  <c r="E67" i="41" s="1"/>
  <c r="I214" i="29"/>
  <c r="I48" i="29"/>
  <c r="H54" i="41" s="1"/>
  <c r="E214" i="29"/>
  <c r="E48" i="29"/>
  <c r="D54" i="41" s="1"/>
  <c r="H98" i="29"/>
  <c r="G118" i="41" s="1"/>
  <c r="K212" i="29"/>
  <c r="K46" i="29"/>
  <c r="J16" i="41" s="1"/>
  <c r="G212" i="29"/>
  <c r="G46" i="29"/>
  <c r="F16" i="41" s="1"/>
  <c r="I210" i="29"/>
  <c r="I44" i="29"/>
  <c r="H184" i="41" s="1"/>
  <c r="E210" i="29"/>
  <c r="E44" i="29"/>
  <c r="D184" i="41" s="1"/>
  <c r="H209" i="29"/>
  <c r="H43" i="29"/>
  <c r="G197" i="41" s="1"/>
  <c r="K208" i="29"/>
  <c r="K42" i="29"/>
  <c r="J93" i="41" s="1"/>
  <c r="G208" i="29"/>
  <c r="G42" i="29"/>
  <c r="F93" i="41" s="1"/>
  <c r="J102" i="29"/>
  <c r="I167" i="41" s="1"/>
  <c r="F102" i="29"/>
  <c r="E167" i="41" s="1"/>
  <c r="I206" i="29"/>
  <c r="H152" i="41" s="1"/>
  <c r="I40" i="29"/>
  <c r="H10" i="41" s="1"/>
  <c r="E206" i="29"/>
  <c r="D152" i="41" s="1"/>
  <c r="E40" i="29"/>
  <c r="D10" i="41" s="1"/>
  <c r="H205" i="29"/>
  <c r="G170" i="41" s="1"/>
  <c r="H39" i="29"/>
  <c r="G91" i="41" s="1"/>
  <c r="K204" i="29"/>
  <c r="J186" i="41" s="1"/>
  <c r="K38" i="29"/>
  <c r="J133" i="41" s="1"/>
  <c r="G204" i="29"/>
  <c r="F186" i="41" s="1"/>
  <c r="G38" i="29"/>
  <c r="F133" i="41" s="1"/>
  <c r="J202" i="29"/>
  <c r="I123" i="41" s="1"/>
  <c r="J36" i="29"/>
  <c r="I4" i="41" s="1"/>
  <c r="F202" i="29"/>
  <c r="E123" i="41" s="1"/>
  <c r="F36" i="29"/>
  <c r="E4" i="41" s="1"/>
  <c r="H201" i="29"/>
  <c r="G97" i="41" s="1"/>
  <c r="H35" i="29"/>
  <c r="G35" i="41" s="1"/>
  <c r="K200" i="29"/>
  <c r="J163" i="41" s="1"/>
  <c r="K34" i="29"/>
  <c r="J64" i="41" s="1"/>
  <c r="G200" i="29"/>
  <c r="F163" i="41" s="1"/>
  <c r="G34" i="29"/>
  <c r="F64" i="41" s="1"/>
  <c r="I198" i="29"/>
  <c r="H168" i="41" s="1"/>
  <c r="I32" i="29"/>
  <c r="H117" i="41" s="1"/>
  <c r="E198" i="29"/>
  <c r="D168" i="41" s="1"/>
  <c r="E32" i="29"/>
  <c r="D117" i="41" s="1"/>
  <c r="H197" i="29"/>
  <c r="G124" i="41" s="1"/>
  <c r="H31" i="29"/>
  <c r="G8" i="41" s="1"/>
  <c r="K196" i="29"/>
  <c r="J63" i="41" s="1"/>
  <c r="K30" i="29"/>
  <c r="J53" i="41" s="1"/>
  <c r="G30" i="29"/>
  <c r="F53" i="41" s="1"/>
  <c r="I194" i="29"/>
  <c r="H143" i="41" s="1"/>
  <c r="I28" i="29"/>
  <c r="H51" i="41" s="1"/>
  <c r="E194" i="29"/>
  <c r="D143" i="41" s="1"/>
  <c r="E28" i="29"/>
  <c r="D51" i="41" s="1"/>
  <c r="H193" i="29"/>
  <c r="G159" i="41" s="1"/>
  <c r="H27" i="29"/>
  <c r="G43" i="41" s="1"/>
  <c r="K192" i="29"/>
  <c r="J178" i="41" s="1"/>
  <c r="K26" i="29"/>
  <c r="J36" i="41" s="1"/>
  <c r="G192" i="29"/>
  <c r="F178" i="41" s="1"/>
  <c r="G26" i="29"/>
  <c r="F36" i="41" s="1"/>
  <c r="I191" i="29"/>
  <c r="I24" i="29"/>
  <c r="H27" i="41" s="1"/>
  <c r="E191" i="29"/>
  <c r="E24" i="29"/>
  <c r="D27" i="41" s="1"/>
  <c r="H190" i="29"/>
  <c r="G173" i="41" s="1"/>
  <c r="H23" i="29"/>
  <c r="G17" i="41" s="1"/>
  <c r="K189" i="29"/>
  <c r="J181" i="41" s="1"/>
  <c r="K22" i="29"/>
  <c r="J11" i="41" s="1"/>
  <c r="G189" i="29"/>
  <c r="F181" i="41" s="1"/>
  <c r="G22" i="29"/>
  <c r="F11" i="41" s="1"/>
  <c r="I187" i="29"/>
  <c r="H113" i="41" s="1"/>
  <c r="I20" i="29"/>
  <c r="H111" i="41" s="1"/>
  <c r="E187" i="29"/>
  <c r="D113" i="41" s="1"/>
  <c r="E20" i="29"/>
  <c r="D111" i="41" s="1"/>
  <c r="H186" i="29"/>
  <c r="G110" i="41" s="1"/>
  <c r="H19" i="29"/>
  <c r="G65" i="41" s="1"/>
  <c r="K185" i="29"/>
  <c r="J164" i="41" s="1"/>
  <c r="K18" i="29"/>
  <c r="J25" i="41" s="1"/>
  <c r="G185" i="29"/>
  <c r="F164" i="41" s="1"/>
  <c r="G18" i="29"/>
  <c r="F25" i="41" s="1"/>
  <c r="J179" i="29"/>
  <c r="I146" i="41" s="1"/>
  <c r="J16" i="29"/>
  <c r="I100" i="41" s="1"/>
  <c r="F179" i="29"/>
  <c r="E146" i="41" s="1"/>
  <c r="F16" i="29"/>
  <c r="E100" i="41" s="1"/>
  <c r="I99" i="29"/>
  <c r="H125" i="41" s="1"/>
  <c r="E99" i="29"/>
  <c r="D125" i="41" s="1"/>
  <c r="I178" i="29"/>
  <c r="H202" i="41" s="1"/>
  <c r="I15" i="29"/>
  <c r="H60" i="41" s="1"/>
  <c r="E178" i="29"/>
  <c r="D202" i="41" s="1"/>
  <c r="E15" i="29"/>
  <c r="D60" i="41" s="1"/>
  <c r="H177" i="29"/>
  <c r="G162" i="41" s="1"/>
  <c r="H14" i="29"/>
  <c r="G15" i="41" s="1"/>
  <c r="J175" i="29"/>
  <c r="I98" i="41" s="1"/>
  <c r="J12" i="29"/>
  <c r="I101" i="41" s="1"/>
  <c r="F175" i="29"/>
  <c r="E98" i="41" s="1"/>
  <c r="F12" i="29"/>
  <c r="E101" i="41" s="1"/>
  <c r="I174" i="29"/>
  <c r="H156" i="41" s="1"/>
  <c r="I11" i="29"/>
  <c r="H26" i="41" s="1"/>
  <c r="E174" i="29"/>
  <c r="D156" i="41" s="1"/>
  <c r="E11" i="29"/>
  <c r="D26" i="41" s="1"/>
  <c r="H173" i="29"/>
  <c r="G140" i="41" s="1"/>
  <c r="H10" i="29"/>
  <c r="G24" i="41" s="1"/>
  <c r="K171" i="29"/>
  <c r="J109" i="41" s="1"/>
  <c r="K8" i="29"/>
  <c r="J138" i="41" s="1"/>
  <c r="G8" i="29"/>
  <c r="F138" i="41" s="1"/>
  <c r="K170" i="29"/>
  <c r="J104" i="41" s="1"/>
  <c r="K7" i="29"/>
  <c r="J66" i="41" s="1"/>
  <c r="G170" i="29"/>
  <c r="F104" i="41" s="1"/>
  <c r="G7" i="29"/>
  <c r="F66" i="41" s="1"/>
  <c r="K169" i="29"/>
  <c r="J139" i="41" s="1"/>
  <c r="K6" i="29"/>
  <c r="J7" i="41" s="1"/>
  <c r="G6" i="29"/>
  <c r="F7" i="41" s="1"/>
  <c r="K4" i="29"/>
  <c r="J61" i="41" s="1"/>
  <c r="G4" i="29"/>
  <c r="F61" i="41" s="1"/>
  <c r="K3" i="29"/>
  <c r="J81" i="41" s="1"/>
  <c r="G3" i="29"/>
  <c r="F81" i="41" s="1"/>
  <c r="C116" i="29"/>
  <c r="B147" i="41" s="1"/>
  <c r="C96" i="29"/>
  <c r="B179" i="41" s="1"/>
  <c r="C114" i="29"/>
  <c r="B150" i="41" s="1"/>
  <c r="C95" i="29"/>
  <c r="B120" i="41" s="1"/>
  <c r="C84" i="29"/>
  <c r="B134" i="41" s="1"/>
  <c r="C67" i="29"/>
  <c r="B6" i="41" s="1"/>
  <c r="C213" i="29"/>
  <c r="C47" i="29"/>
  <c r="B67" i="41" s="1"/>
  <c r="C209" i="29"/>
  <c r="C43" i="29"/>
  <c r="B197" i="41" s="1"/>
  <c r="C205" i="29"/>
  <c r="B170" i="41" s="1"/>
  <c r="C39" i="29"/>
  <c r="B91" i="41" s="1"/>
  <c r="C201" i="29"/>
  <c r="B97" i="41" s="1"/>
  <c r="C35" i="29"/>
  <c r="B35" i="41" s="1"/>
  <c r="C197" i="29"/>
  <c r="B124" i="41" s="1"/>
  <c r="C31" i="29"/>
  <c r="B8" i="41" s="1"/>
  <c r="C193" i="29"/>
  <c r="B159" i="41" s="1"/>
  <c r="C27" i="29"/>
  <c r="B43" i="41" s="1"/>
  <c r="C186" i="29"/>
  <c r="B110" i="41" s="1"/>
  <c r="C19" i="29"/>
  <c r="B65" i="41" s="1"/>
  <c r="C178" i="29"/>
  <c r="B202" i="41" s="1"/>
  <c r="C15" i="29"/>
  <c r="B60" i="41" s="1"/>
  <c r="C174" i="29"/>
  <c r="B156" i="41" s="1"/>
  <c r="C11" i="29"/>
  <c r="B26" i="41" s="1"/>
  <c r="C170" i="29"/>
  <c r="B104" i="41" s="1"/>
  <c r="C7" i="29"/>
  <c r="B66" i="41" s="1"/>
  <c r="J115" i="29"/>
  <c r="I92" i="41" s="1"/>
  <c r="F115" i="29"/>
  <c r="E92" i="41" s="1"/>
  <c r="I112" i="29"/>
  <c r="H135" i="41" s="1"/>
  <c r="E112" i="29"/>
  <c r="D135" i="41" s="1"/>
  <c r="H108" i="29"/>
  <c r="G171" i="41" s="1"/>
  <c r="K104" i="29"/>
  <c r="J157" i="41" s="1"/>
  <c r="G104" i="29"/>
  <c r="F157" i="41" s="1"/>
  <c r="I128" i="29"/>
  <c r="H149" i="41" s="1"/>
  <c r="E128" i="29"/>
  <c r="D149" i="41" s="1"/>
  <c r="H124" i="29"/>
  <c r="G130" i="41" s="1"/>
  <c r="K120" i="29"/>
  <c r="J75" i="41" s="1"/>
  <c r="J116" i="29"/>
  <c r="I147" i="41" s="1"/>
  <c r="F116" i="29"/>
  <c r="E147" i="41" s="1"/>
  <c r="I110" i="29"/>
  <c r="H57" i="41" s="1"/>
  <c r="E110" i="29"/>
  <c r="D57" i="41" s="1"/>
  <c r="H107" i="29"/>
  <c r="G128" i="41" s="1"/>
  <c r="K103" i="29"/>
  <c r="J103" i="41" s="1"/>
  <c r="G103" i="29"/>
  <c r="F103" i="41" s="1"/>
  <c r="J96" i="29"/>
  <c r="I179" i="41" s="1"/>
  <c r="F96" i="29"/>
  <c r="E179" i="41" s="1"/>
  <c r="I126" i="29"/>
  <c r="H122" i="41" s="1"/>
  <c r="E126" i="29"/>
  <c r="D122" i="41" s="1"/>
  <c r="H123" i="29"/>
  <c r="G155" i="41" s="1"/>
  <c r="K118" i="29"/>
  <c r="J42" i="41" s="1"/>
  <c r="G118" i="29"/>
  <c r="F42" i="41" s="1"/>
  <c r="J114" i="29"/>
  <c r="I150" i="41" s="1"/>
  <c r="F114" i="29"/>
  <c r="E150" i="41" s="1"/>
  <c r="H106" i="29"/>
  <c r="G62" i="41" s="1"/>
  <c r="K111" i="29"/>
  <c r="J203" i="41" s="1"/>
  <c r="G111" i="29"/>
  <c r="F203" i="41" s="1"/>
  <c r="J127" i="29"/>
  <c r="I84" i="41" s="1"/>
  <c r="F127" i="29"/>
  <c r="E84" i="41" s="1"/>
  <c r="I122" i="29"/>
  <c r="H47" i="41" s="1"/>
  <c r="E122" i="29"/>
  <c r="D47" i="41" s="1"/>
  <c r="H119" i="29"/>
  <c r="G79" i="41" s="1"/>
  <c r="J92" i="29"/>
  <c r="I193" i="41" s="1"/>
  <c r="F92" i="29"/>
  <c r="E193" i="41" s="1"/>
  <c r="I91" i="29"/>
  <c r="H58" i="41" s="1"/>
  <c r="E91" i="29"/>
  <c r="D58" i="41" s="1"/>
  <c r="H90" i="29"/>
  <c r="G73" i="41" s="1"/>
  <c r="K95" i="29"/>
  <c r="J120" i="41" s="1"/>
  <c r="G95" i="29"/>
  <c r="F120" i="41" s="1"/>
  <c r="J88" i="29"/>
  <c r="I176" i="41" s="1"/>
  <c r="F88" i="29"/>
  <c r="E176" i="41" s="1"/>
  <c r="I87" i="29"/>
  <c r="H41" i="41" s="1"/>
  <c r="E87" i="29"/>
  <c r="D41" i="41" s="1"/>
  <c r="H86" i="29"/>
  <c r="G119" i="41" s="1"/>
  <c r="K84" i="29"/>
  <c r="J134" i="41" s="1"/>
  <c r="G84" i="29"/>
  <c r="F134" i="41" s="1"/>
  <c r="J94" i="29"/>
  <c r="I126" i="41" s="1"/>
  <c r="F94" i="29"/>
  <c r="E126" i="41" s="1"/>
  <c r="I83" i="29"/>
  <c r="H28" i="41" s="1"/>
  <c r="E83" i="29"/>
  <c r="D28" i="41" s="1"/>
  <c r="H82" i="29"/>
  <c r="G90" i="41" s="1"/>
  <c r="J80" i="29"/>
  <c r="I131" i="41" s="1"/>
  <c r="F80" i="29"/>
  <c r="E131" i="41" s="1"/>
  <c r="I79" i="29"/>
  <c r="H12" i="41" s="1"/>
  <c r="E79" i="29"/>
  <c r="D12" i="41" s="1"/>
  <c r="H78" i="29"/>
  <c r="G37" i="41" s="1"/>
  <c r="J76" i="29"/>
  <c r="I68" i="41" s="1"/>
  <c r="F76" i="29"/>
  <c r="E68" i="41" s="1"/>
  <c r="I75" i="29"/>
  <c r="H5" i="41" s="1"/>
  <c r="E75" i="29"/>
  <c r="D5" i="41" s="1"/>
  <c r="H74" i="29"/>
  <c r="G22" i="41" s="1"/>
  <c r="J72" i="29"/>
  <c r="I107" i="41" s="1"/>
  <c r="F72" i="29"/>
  <c r="E107" i="41" s="1"/>
  <c r="I71" i="29"/>
  <c r="H201" i="41" s="1"/>
  <c r="E71" i="29"/>
  <c r="D201" i="41" s="1"/>
  <c r="H70" i="29"/>
  <c r="G33" i="41" s="1"/>
  <c r="K67" i="29"/>
  <c r="J6" i="41" s="1"/>
  <c r="G67" i="29"/>
  <c r="F6" i="41" s="1"/>
  <c r="J68" i="29"/>
  <c r="I23" i="41" s="1"/>
  <c r="F68" i="29"/>
  <c r="E23" i="41" s="1"/>
  <c r="I100" i="29"/>
  <c r="H127" i="41" s="1"/>
  <c r="E100" i="29"/>
  <c r="D127" i="41" s="1"/>
  <c r="H66" i="29"/>
  <c r="G50" i="41" s="1"/>
  <c r="J64" i="29"/>
  <c r="I34" i="41" s="1"/>
  <c r="F64" i="29"/>
  <c r="E34" i="41" s="1"/>
  <c r="I63" i="29"/>
  <c r="H18" i="41" s="1"/>
  <c r="E63" i="29"/>
  <c r="D18" i="41" s="1"/>
  <c r="H62" i="29"/>
  <c r="G95" i="41" s="1"/>
  <c r="J60" i="29"/>
  <c r="I3" i="41" s="1"/>
  <c r="F60" i="29"/>
  <c r="E3" i="41" s="1"/>
  <c r="I59" i="29"/>
  <c r="H102" i="41" s="1"/>
  <c r="E59" i="29"/>
  <c r="D102" i="41" s="1"/>
  <c r="H58" i="29"/>
  <c r="G31" i="41" s="1"/>
  <c r="J222" i="29"/>
  <c r="J56" i="29"/>
  <c r="I105" i="41" s="1"/>
  <c r="F222" i="29"/>
  <c r="F56" i="29"/>
  <c r="E105" i="41" s="1"/>
  <c r="I221" i="29"/>
  <c r="I55" i="29"/>
  <c r="H32" i="41" s="1"/>
  <c r="E221" i="29"/>
  <c r="E55" i="29"/>
  <c r="D32" i="41" s="1"/>
  <c r="H220" i="29"/>
  <c r="H54" i="29"/>
  <c r="G21" i="41" s="1"/>
  <c r="J218" i="29"/>
  <c r="J52" i="29"/>
  <c r="I9" i="41" s="1"/>
  <c r="F218" i="29"/>
  <c r="F52" i="29"/>
  <c r="E9" i="41" s="1"/>
  <c r="I217" i="29"/>
  <c r="I51" i="29"/>
  <c r="H165" i="41" s="1"/>
  <c r="E217" i="29"/>
  <c r="E51" i="29"/>
  <c r="D165" i="41" s="1"/>
  <c r="H216" i="29"/>
  <c r="H50" i="29"/>
  <c r="G55" i="41" s="1"/>
  <c r="K213" i="29"/>
  <c r="K47" i="29"/>
  <c r="J67" i="41" s="1"/>
  <c r="G213" i="29"/>
  <c r="G47" i="29"/>
  <c r="F67" i="41" s="1"/>
  <c r="J214" i="29"/>
  <c r="J48" i="29"/>
  <c r="I54" i="41" s="1"/>
  <c r="F214" i="29"/>
  <c r="F48" i="29"/>
  <c r="E54" i="41" s="1"/>
  <c r="I98" i="29"/>
  <c r="H118" i="41" s="1"/>
  <c r="E98" i="29"/>
  <c r="D118" i="41" s="1"/>
  <c r="H212" i="29"/>
  <c r="H46" i="29"/>
  <c r="G16" i="41" s="1"/>
  <c r="J210" i="29"/>
  <c r="J44" i="29"/>
  <c r="I184" i="41" s="1"/>
  <c r="F210" i="29"/>
  <c r="F44" i="29"/>
  <c r="E184" i="41" s="1"/>
  <c r="I209" i="29"/>
  <c r="I43" i="29"/>
  <c r="H197" i="41" s="1"/>
  <c r="E209" i="29"/>
  <c r="E43" i="29"/>
  <c r="D197" i="41" s="1"/>
  <c r="H208" i="29"/>
  <c r="H42" i="29"/>
  <c r="G93" i="41" s="1"/>
  <c r="K102" i="29"/>
  <c r="J167" i="41" s="1"/>
  <c r="G102" i="29"/>
  <c r="F167" i="41" s="1"/>
  <c r="J206" i="29"/>
  <c r="I152" i="41" s="1"/>
  <c r="J40" i="29"/>
  <c r="I10" i="41" s="1"/>
  <c r="F206" i="29"/>
  <c r="E152" i="41" s="1"/>
  <c r="F40" i="29"/>
  <c r="E10" i="41" s="1"/>
  <c r="I205" i="29"/>
  <c r="H170" i="41" s="1"/>
  <c r="I39" i="29"/>
  <c r="H91" i="41" s="1"/>
  <c r="E205" i="29"/>
  <c r="D170" i="41" s="1"/>
  <c r="E39" i="29"/>
  <c r="D91" i="41" s="1"/>
  <c r="H204" i="29"/>
  <c r="G186" i="41" s="1"/>
  <c r="H38" i="29"/>
  <c r="G133" i="41" s="1"/>
  <c r="K202" i="29"/>
  <c r="J123" i="41" s="1"/>
  <c r="K36" i="29"/>
  <c r="J4" i="41" s="1"/>
  <c r="G202" i="29"/>
  <c r="F123" i="41" s="1"/>
  <c r="G36" i="29"/>
  <c r="F4" i="41" s="1"/>
  <c r="I201" i="29"/>
  <c r="H97" i="41" s="1"/>
  <c r="I35" i="29"/>
  <c r="H35" i="41" s="1"/>
  <c r="E201" i="29"/>
  <c r="D97" i="41" s="1"/>
  <c r="E35" i="29"/>
  <c r="D35" i="41" s="1"/>
  <c r="H200" i="29"/>
  <c r="G163" i="41" s="1"/>
  <c r="H34" i="29"/>
  <c r="G64" i="41" s="1"/>
  <c r="J198" i="29"/>
  <c r="I168" i="41" s="1"/>
  <c r="J32" i="29"/>
  <c r="I117" i="41" s="1"/>
  <c r="F198" i="29"/>
  <c r="E168" i="41" s="1"/>
  <c r="F32" i="29"/>
  <c r="E117" i="41" s="1"/>
  <c r="I197" i="29"/>
  <c r="H124" i="41" s="1"/>
  <c r="I31" i="29"/>
  <c r="H8" i="41" s="1"/>
  <c r="E197" i="29"/>
  <c r="D124" i="41" s="1"/>
  <c r="E31" i="29"/>
  <c r="D8" i="41" s="1"/>
  <c r="H196" i="29"/>
  <c r="G63" i="41" s="1"/>
  <c r="H30" i="29"/>
  <c r="G53" i="41" s="1"/>
  <c r="J194" i="29"/>
  <c r="I143" i="41" s="1"/>
  <c r="J28" i="29"/>
  <c r="I51" i="41" s="1"/>
  <c r="F194" i="29"/>
  <c r="E143" i="41" s="1"/>
  <c r="F28" i="29"/>
  <c r="E51" i="41" s="1"/>
  <c r="I193" i="29"/>
  <c r="H159" i="41" s="1"/>
  <c r="I27" i="29"/>
  <c r="H43" i="41" s="1"/>
  <c r="E193" i="29"/>
  <c r="D159" i="41" s="1"/>
  <c r="E27" i="29"/>
  <c r="D43" i="41" s="1"/>
  <c r="H192" i="29"/>
  <c r="G178" i="41" s="1"/>
  <c r="H26" i="29"/>
  <c r="G36" i="41" s="1"/>
  <c r="J191" i="29"/>
  <c r="J24" i="29"/>
  <c r="I27" i="41" s="1"/>
  <c r="F191" i="29"/>
  <c r="F24" i="29"/>
  <c r="E27" i="41" s="1"/>
  <c r="I190" i="29"/>
  <c r="H173" i="41" s="1"/>
  <c r="I23" i="29"/>
  <c r="H17" i="41" s="1"/>
  <c r="E190" i="29"/>
  <c r="D173" i="41" s="1"/>
  <c r="E23" i="29"/>
  <c r="D17" i="41" s="1"/>
  <c r="H189" i="29"/>
  <c r="G181" i="41" s="1"/>
  <c r="H22" i="29"/>
  <c r="G11" i="41" s="1"/>
  <c r="J187" i="29"/>
  <c r="I113" i="41" s="1"/>
  <c r="J20" i="29"/>
  <c r="I111" i="41" s="1"/>
  <c r="F187" i="29"/>
  <c r="E113" i="41" s="1"/>
  <c r="F20" i="29"/>
  <c r="E111" i="41" s="1"/>
  <c r="I186" i="29"/>
  <c r="H110" i="41" s="1"/>
  <c r="I19" i="29"/>
  <c r="H65" i="41" s="1"/>
  <c r="E186" i="29"/>
  <c r="D110" i="41" s="1"/>
  <c r="E19" i="29"/>
  <c r="D65" i="41" s="1"/>
  <c r="H185" i="29"/>
  <c r="G164" i="41" s="1"/>
  <c r="H18" i="29"/>
  <c r="G25" i="41" s="1"/>
  <c r="K179" i="29"/>
  <c r="J146" i="41" s="1"/>
  <c r="K16" i="29"/>
  <c r="J100" i="41" s="1"/>
  <c r="G179" i="29"/>
  <c r="F146" i="41" s="1"/>
  <c r="G16" i="29"/>
  <c r="F100" i="41" s="1"/>
  <c r="J99" i="29"/>
  <c r="I125" i="41" s="1"/>
  <c r="F99" i="29"/>
  <c r="E125" i="41" s="1"/>
  <c r="J178" i="29"/>
  <c r="I202" i="41" s="1"/>
  <c r="J15" i="29"/>
  <c r="I60" i="41" s="1"/>
  <c r="F178" i="29"/>
  <c r="E202" i="41" s="1"/>
  <c r="F15" i="29"/>
  <c r="E60" i="41" s="1"/>
  <c r="I177" i="29"/>
  <c r="H162" i="41" s="1"/>
  <c r="I14" i="29"/>
  <c r="H15" i="41" s="1"/>
  <c r="E177" i="29"/>
  <c r="D162" i="41" s="1"/>
  <c r="E14" i="29"/>
  <c r="D15" i="41" s="1"/>
  <c r="K175" i="29"/>
  <c r="J98" i="41" s="1"/>
  <c r="K12" i="29"/>
  <c r="J101" i="41" s="1"/>
  <c r="J174" i="29"/>
  <c r="I156" i="41" s="1"/>
  <c r="J11" i="29"/>
  <c r="I26" i="41" s="1"/>
  <c r="F174" i="29"/>
  <c r="E156" i="41" s="1"/>
  <c r="F11" i="29"/>
  <c r="E26" i="41" s="1"/>
  <c r="I173" i="29"/>
  <c r="H140" i="41" s="1"/>
  <c r="I10" i="29"/>
  <c r="H24" i="41" s="1"/>
  <c r="E173" i="29"/>
  <c r="D140" i="41" s="1"/>
  <c r="E10" i="29"/>
  <c r="D24" i="41" s="1"/>
  <c r="H170" i="29"/>
  <c r="G104" i="41" s="1"/>
  <c r="H7" i="29"/>
  <c r="G66" i="41" s="1"/>
  <c r="D170" i="29"/>
  <c r="C104" i="41" s="1"/>
  <c r="D7" i="29"/>
  <c r="C66" i="41" s="1"/>
  <c r="H169" i="29"/>
  <c r="G139" i="41" s="1"/>
  <c r="H6" i="29"/>
  <c r="G7" i="41" s="1"/>
  <c r="D169" i="29"/>
  <c r="C139" i="41" s="1"/>
  <c r="D6" i="29"/>
  <c r="C7" i="41" s="1"/>
  <c r="H4" i="29"/>
  <c r="G61" i="41" s="1"/>
  <c r="D4" i="29"/>
  <c r="C61" i="41" s="1"/>
  <c r="H3" i="29"/>
  <c r="G81" i="41" s="1"/>
  <c r="D3" i="29"/>
  <c r="C81" i="41" s="1"/>
  <c r="AI73" i="3"/>
  <c r="Y41" i="3"/>
  <c r="C167" i="29" s="1"/>
  <c r="B199" i="41" s="1"/>
  <c r="B272" i="8"/>
  <c r="Y34" i="3"/>
  <c r="C136" i="29" s="1"/>
  <c r="B80" i="41" s="1"/>
  <c r="B80" i="8"/>
  <c r="Y30" i="3"/>
  <c r="B152" i="8" s="1"/>
  <c r="B89" i="8"/>
  <c r="O32" i="3"/>
  <c r="B38" i="8" s="1"/>
  <c r="B274" i="8"/>
  <c r="E14" i="3"/>
  <c r="B109" i="8"/>
  <c r="Y6" i="3"/>
  <c r="B136" i="8" s="1"/>
  <c r="B268" i="8"/>
  <c r="Y5" i="3"/>
  <c r="B86" i="8" s="1"/>
  <c r="B283" i="8"/>
  <c r="Y3" i="3"/>
  <c r="B88" i="8" s="1"/>
  <c r="Y131" i="29"/>
  <c r="Y135" i="29"/>
  <c r="Y139" i="29"/>
  <c r="Y130" i="29"/>
  <c r="Y132" i="29"/>
  <c r="Y134" i="29"/>
  <c r="Y138" i="29"/>
  <c r="Y140" i="29"/>
  <c r="Y144" i="29"/>
  <c r="G2" i="29"/>
  <c r="F20" i="41" s="1"/>
  <c r="K2" i="29"/>
  <c r="J20" i="41" s="1"/>
  <c r="F164" i="8"/>
  <c r="AC48" i="3"/>
  <c r="F174" i="8" s="1"/>
  <c r="E181" i="8"/>
  <c r="H43" i="3"/>
  <c r="E25" i="8" s="1"/>
  <c r="AP74" i="3"/>
  <c r="AF42" i="3"/>
  <c r="AL74" i="3"/>
  <c r="H301" i="4" s="1"/>
  <c r="AB42" i="3"/>
  <c r="AP73" i="3"/>
  <c r="AF41" i="3"/>
  <c r="J167" i="29" s="1"/>
  <c r="I199" i="41" s="1"/>
  <c r="AL73" i="3"/>
  <c r="AB41" i="3"/>
  <c r="F167" i="29" s="1"/>
  <c r="E199" i="41" s="1"/>
  <c r="AO72" i="3"/>
  <c r="K293" i="4" s="1"/>
  <c r="AE39" i="3"/>
  <c r="I151" i="29" s="1"/>
  <c r="H154" i="41" s="1"/>
  <c r="AK72" i="3"/>
  <c r="AA39" i="3"/>
  <c r="E151" i="29" s="1"/>
  <c r="D154" i="41" s="1"/>
  <c r="F275" i="8"/>
  <c r="I44" i="3"/>
  <c r="F226" i="8" s="1"/>
  <c r="F278" i="8"/>
  <c r="F89" i="8"/>
  <c r="S32" i="3"/>
  <c r="F38" i="8" s="1"/>
  <c r="F109" i="8"/>
  <c r="AC6" i="3"/>
  <c r="F136" i="8" s="1"/>
  <c r="F268" i="8"/>
  <c r="AC5" i="3"/>
  <c r="F86" i="8" s="1"/>
  <c r="H276" i="8"/>
  <c r="AE2" i="3"/>
  <c r="H36" i="8" s="1"/>
  <c r="D276" i="8"/>
  <c r="AA2" i="3"/>
  <c r="C2" i="29"/>
  <c r="B20" i="41" s="1"/>
  <c r="B181" i="8"/>
  <c r="E43" i="3"/>
  <c r="B25" i="8" s="1"/>
  <c r="AI74" i="3"/>
  <c r="Y42" i="3"/>
  <c r="F2" i="29"/>
  <c r="E20" i="41" s="1"/>
  <c r="J2" i="29"/>
  <c r="I20" i="41" s="1"/>
  <c r="F181" i="8"/>
  <c r="I43" i="3"/>
  <c r="F25" i="8" s="1"/>
  <c r="F279" i="8"/>
  <c r="I50" i="3"/>
  <c r="F242" i="8" s="1"/>
  <c r="AQ74" i="3"/>
  <c r="AG42" i="3"/>
  <c r="AM74" i="3"/>
  <c r="AC42" i="3"/>
  <c r="AQ73" i="3"/>
  <c r="AG41" i="3"/>
  <c r="K167" i="29" s="1"/>
  <c r="J199" i="41" s="1"/>
  <c r="AM73" i="3"/>
  <c r="AC41" i="3"/>
  <c r="G167" i="29" s="1"/>
  <c r="F199" i="41" s="1"/>
  <c r="AP72" i="3"/>
  <c r="AF39" i="3"/>
  <c r="J151" i="29" s="1"/>
  <c r="I154" i="41" s="1"/>
  <c r="AL72" i="3"/>
  <c r="AB39" i="3"/>
  <c r="F151" i="29" s="1"/>
  <c r="E154" i="41" s="1"/>
  <c r="F271" i="8"/>
  <c r="S23" i="3"/>
  <c r="F103" i="8" s="1"/>
  <c r="F55" i="8"/>
  <c r="S11" i="3"/>
  <c r="F135" i="8" s="1"/>
  <c r="F188" i="8"/>
  <c r="S6" i="3"/>
  <c r="F47" i="8" s="1"/>
  <c r="E2" i="29"/>
  <c r="D20" i="41" s="1"/>
  <c r="I2" i="29"/>
  <c r="H20" i="41" s="1"/>
  <c r="AN74" i="3"/>
  <c r="AD42" i="3"/>
  <c r="AN73" i="3"/>
  <c r="AD41" i="3"/>
  <c r="H167" i="29" s="1"/>
  <c r="G199" i="41" s="1"/>
  <c r="AQ72" i="3"/>
  <c r="AG39" i="3"/>
  <c r="AM72" i="3"/>
  <c r="AC39" i="3"/>
  <c r="E80" i="8"/>
  <c r="AB30" i="3"/>
  <c r="E152" i="8" s="1"/>
  <c r="F274" i="8"/>
  <c r="I14" i="3"/>
  <c r="AI72" i="3"/>
  <c r="Y39" i="3"/>
  <c r="C151" i="29" s="1"/>
  <c r="B154" i="41" s="1"/>
  <c r="B275" i="8"/>
  <c r="E44" i="3"/>
  <c r="B226" i="8" s="1"/>
  <c r="B188" i="8"/>
  <c r="O6" i="3"/>
  <c r="B47" i="8" s="1"/>
  <c r="D2" i="29"/>
  <c r="C20" i="41" s="1"/>
  <c r="H2" i="29"/>
  <c r="G20" i="41" s="1"/>
  <c r="AO74" i="3"/>
  <c r="K301" i="4" s="1"/>
  <c r="AE42" i="3"/>
  <c r="AK74" i="3"/>
  <c r="AA42" i="3"/>
  <c r="AO73" i="3"/>
  <c r="K297" i="4" s="1"/>
  <c r="AE41" i="3"/>
  <c r="I167" i="29" s="1"/>
  <c r="H199" i="41" s="1"/>
  <c r="AK73" i="3"/>
  <c r="AA41" i="3"/>
  <c r="E167" i="29" s="1"/>
  <c r="D199" i="41" s="1"/>
  <c r="AN72" i="3"/>
  <c r="AD39" i="3"/>
  <c r="H155" i="29" s="1"/>
  <c r="G166" i="41" s="1"/>
  <c r="F272" i="8"/>
  <c r="AC34" i="3"/>
  <c r="G136" i="29" s="1"/>
  <c r="F80" i="41" s="1"/>
  <c r="F80" i="8"/>
  <c r="AC30" i="3"/>
  <c r="F152" i="8" s="1"/>
  <c r="F266" i="8"/>
  <c r="S36" i="3"/>
  <c r="G146" i="29" s="1"/>
  <c r="F129" i="41" s="1"/>
  <c r="F283" i="8"/>
  <c r="AC3" i="3"/>
  <c r="F88" i="8" s="1"/>
  <c r="G276" i="8"/>
  <c r="AD2" i="3"/>
  <c r="C276" i="8"/>
  <c r="Z2" i="3"/>
  <c r="AI60" i="3"/>
  <c r="B265" i="8" s="1"/>
  <c r="AQ60" i="3"/>
  <c r="AM60" i="3"/>
  <c r="F265" i="8" s="1"/>
  <c r="AN60" i="3"/>
  <c r="G265" i="8" s="1"/>
  <c r="AO60" i="3"/>
  <c r="K245" i="4" s="1"/>
  <c r="AK60" i="3"/>
  <c r="D265" i="8" s="1"/>
  <c r="AP60" i="3"/>
  <c r="AL60" i="3"/>
  <c r="E265" i="8" s="1"/>
  <c r="H210" i="8"/>
  <c r="K277" i="4"/>
  <c r="C210" i="8"/>
  <c r="C483" i="11"/>
  <c r="C265" i="8"/>
  <c r="C427" i="11"/>
  <c r="E282" i="8"/>
  <c r="B116" i="8"/>
  <c r="AI30" i="3"/>
  <c r="W32" i="23"/>
  <c r="B271" i="8"/>
  <c r="AI58" i="3"/>
  <c r="B261" i="8" s="1"/>
  <c r="B55" i="8"/>
  <c r="B279" i="8"/>
  <c r="B178" i="8"/>
  <c r="AI56" i="3"/>
  <c r="B257" i="8" s="1"/>
  <c r="AI33" i="3"/>
  <c r="C133" i="29" s="1"/>
  <c r="B207" i="41" s="1"/>
  <c r="AI29" i="3"/>
  <c r="AI27" i="3"/>
  <c r="B187" i="8"/>
  <c r="AI20" i="3"/>
  <c r="AI55" i="3"/>
  <c r="B183" i="8" s="1"/>
  <c r="AI54" i="3"/>
  <c r="AI53" i="3"/>
  <c r="B197" i="8" s="1"/>
  <c r="AI52" i="3"/>
  <c r="B249" i="8" s="1"/>
  <c r="AI50" i="3"/>
  <c r="B245" i="8" s="1"/>
  <c r="AI49" i="3"/>
  <c r="B241" i="8" s="1"/>
  <c r="AI48" i="3"/>
  <c r="B199" i="8" s="1"/>
  <c r="AI47" i="3"/>
  <c r="B237" i="8" s="1"/>
  <c r="AI45" i="3"/>
  <c r="AI44" i="3"/>
  <c r="AI43" i="3"/>
  <c r="AI42" i="3"/>
  <c r="AI41" i="3"/>
  <c r="AI40" i="3"/>
  <c r="AI39" i="3"/>
  <c r="AI36" i="3"/>
  <c r="C141" i="29"/>
  <c r="B174" i="41" s="1"/>
  <c r="AI34" i="3"/>
  <c r="C137" i="29" s="1"/>
  <c r="B169" i="41" s="1"/>
  <c r="AI32" i="3"/>
  <c r="AI28" i="3"/>
  <c r="AI26" i="3"/>
  <c r="AI24" i="3"/>
  <c r="AI15" i="3"/>
  <c r="AI14" i="3"/>
  <c r="AI13" i="3"/>
  <c r="AI38" i="3"/>
  <c r="AI37" i="3"/>
  <c r="AI31" i="3"/>
  <c r="AI23" i="3"/>
  <c r="AI22" i="3"/>
  <c r="AI21" i="3"/>
  <c r="AI18" i="3"/>
  <c r="AI17" i="3"/>
  <c r="B266" i="8"/>
  <c r="AI51" i="3"/>
  <c r="B126" i="8" s="1"/>
  <c r="AI25" i="3"/>
  <c r="AI19" i="3"/>
  <c r="AI16" i="3"/>
  <c r="G284" i="8"/>
  <c r="E284" i="8"/>
  <c r="C284" i="8"/>
  <c r="AQ58" i="3"/>
  <c r="AP58" i="3"/>
  <c r="AO58" i="3"/>
  <c r="H261" i="8" s="1"/>
  <c r="AN58" i="3"/>
  <c r="G261" i="8" s="1"/>
  <c r="AM58" i="3"/>
  <c r="F261" i="8" s="1"/>
  <c r="AL58" i="3"/>
  <c r="E261" i="8" s="1"/>
  <c r="AK58" i="3"/>
  <c r="D261" i="8" s="1"/>
  <c r="AJ58" i="3"/>
  <c r="C261" i="8" s="1"/>
  <c r="AQ56" i="3"/>
  <c r="AP56" i="3"/>
  <c r="AO56" i="3"/>
  <c r="H257" i="8" s="1"/>
  <c r="AN56" i="3"/>
  <c r="G257" i="8" s="1"/>
  <c r="AM56" i="3"/>
  <c r="F257" i="8" s="1"/>
  <c r="AL56" i="3"/>
  <c r="E257" i="8" s="1"/>
  <c r="AK56" i="3"/>
  <c r="D257" i="8" s="1"/>
  <c r="AJ56" i="3"/>
  <c r="C257" i="8" s="1"/>
  <c r="AQ33" i="3"/>
  <c r="K133" i="29" s="1"/>
  <c r="J207" i="41" s="1"/>
  <c r="AP33" i="3"/>
  <c r="J133" i="29" s="1"/>
  <c r="I207" i="41" s="1"/>
  <c r="AO33" i="3"/>
  <c r="I133" i="29" s="1"/>
  <c r="H207" i="41" s="1"/>
  <c r="AN33" i="3"/>
  <c r="H133" i="29" s="1"/>
  <c r="G207" i="41" s="1"/>
  <c r="AM33" i="3"/>
  <c r="G133" i="29" s="1"/>
  <c r="F207" i="41" s="1"/>
  <c r="AL33" i="3"/>
  <c r="F133" i="29" s="1"/>
  <c r="E207" i="41" s="1"/>
  <c r="AK33" i="3"/>
  <c r="E133" i="29" s="1"/>
  <c r="D207" i="41" s="1"/>
  <c r="AJ33" i="3"/>
  <c r="D133" i="29" s="1"/>
  <c r="C207" i="41" s="1"/>
  <c r="AQ29" i="3"/>
  <c r="AP29" i="3"/>
  <c r="AO29" i="3"/>
  <c r="AN29" i="3"/>
  <c r="AM29" i="3"/>
  <c r="AL29" i="3"/>
  <c r="AK29" i="3"/>
  <c r="AJ29" i="3"/>
  <c r="AQ27" i="3"/>
  <c r="AP27" i="3"/>
  <c r="AO27" i="3"/>
  <c r="AN27" i="3"/>
  <c r="AM27" i="3"/>
  <c r="AL27" i="3"/>
  <c r="AK27" i="3"/>
  <c r="AJ27" i="3"/>
  <c r="AQ20" i="3"/>
  <c r="AP20" i="3"/>
  <c r="AO20" i="3"/>
  <c r="AN20" i="3"/>
  <c r="AM20" i="3"/>
  <c r="AL20" i="3"/>
  <c r="AK20" i="3"/>
  <c r="AJ20" i="3"/>
  <c r="AQ55" i="3"/>
  <c r="AP55" i="3"/>
  <c r="AO55" i="3"/>
  <c r="H183" i="8" s="1"/>
  <c r="AN55" i="3"/>
  <c r="G183" i="8" s="1"/>
  <c r="AM55" i="3"/>
  <c r="F183" i="8" s="1"/>
  <c r="AL55" i="3"/>
  <c r="E183" i="8" s="1"/>
  <c r="AK55" i="3"/>
  <c r="D183" i="8" s="1"/>
  <c r="AJ55" i="3"/>
  <c r="C183" i="8" s="1"/>
  <c r="AQ54" i="3"/>
  <c r="AP54" i="3"/>
  <c r="AO54" i="3"/>
  <c r="AN54" i="3"/>
  <c r="AM54" i="3"/>
  <c r="AL54" i="3"/>
  <c r="AK54" i="3"/>
  <c r="AJ54" i="3"/>
  <c r="AQ53" i="3"/>
  <c r="AP53" i="3"/>
  <c r="AO53" i="3"/>
  <c r="H197" i="8" s="1"/>
  <c r="AN53" i="3"/>
  <c r="G197" i="8" s="1"/>
  <c r="AM53" i="3"/>
  <c r="F197" i="8" s="1"/>
  <c r="AL53" i="3"/>
  <c r="E197" i="8" s="1"/>
  <c r="AK53" i="3"/>
  <c r="D197" i="8" s="1"/>
  <c r="AJ53" i="3"/>
  <c r="C197" i="8" s="1"/>
  <c r="AQ52" i="3"/>
  <c r="AP52" i="3"/>
  <c r="AO52" i="3"/>
  <c r="H249" i="8" s="1"/>
  <c r="AN52" i="3"/>
  <c r="G249" i="8" s="1"/>
  <c r="AM52" i="3"/>
  <c r="F249" i="8" s="1"/>
  <c r="AL52" i="3"/>
  <c r="E249" i="8" s="1"/>
  <c r="AK52" i="3"/>
  <c r="D249" i="8" s="1"/>
  <c r="AJ52" i="3"/>
  <c r="C249" i="8" s="1"/>
  <c r="AQ50" i="3"/>
  <c r="AP50" i="3"/>
  <c r="AO50" i="3"/>
  <c r="H245" i="8" s="1"/>
  <c r="AN50" i="3"/>
  <c r="G245" i="8" s="1"/>
  <c r="AM50" i="3"/>
  <c r="F245" i="8" s="1"/>
  <c r="AL50" i="3"/>
  <c r="E245" i="8" s="1"/>
  <c r="AK50" i="3"/>
  <c r="D245" i="8" s="1"/>
  <c r="AJ50" i="3"/>
  <c r="C245" i="8" s="1"/>
  <c r="AQ49" i="3"/>
  <c r="AP49" i="3"/>
  <c r="AO49" i="3"/>
  <c r="H241" i="8" s="1"/>
  <c r="AN49" i="3"/>
  <c r="G241" i="8" s="1"/>
  <c r="AM49" i="3"/>
  <c r="F241" i="8" s="1"/>
  <c r="AL49" i="3"/>
  <c r="E241" i="8" s="1"/>
  <c r="AK49" i="3"/>
  <c r="D241" i="8" s="1"/>
  <c r="AJ49" i="3"/>
  <c r="C241" i="8" s="1"/>
  <c r="AQ48" i="3"/>
  <c r="AP48" i="3"/>
  <c r="AO48" i="3"/>
  <c r="H199" i="8" s="1"/>
  <c r="AN48" i="3"/>
  <c r="G199" i="8" s="1"/>
  <c r="AM48" i="3"/>
  <c r="F199" i="8" s="1"/>
  <c r="AL48" i="3"/>
  <c r="E199" i="8" s="1"/>
  <c r="AK48" i="3"/>
  <c r="D199" i="8" s="1"/>
  <c r="AJ48" i="3"/>
  <c r="C199" i="8" s="1"/>
  <c r="AQ47" i="3"/>
  <c r="AP47" i="3"/>
  <c r="AO47" i="3"/>
  <c r="H237" i="8" s="1"/>
  <c r="AN47" i="3"/>
  <c r="G237" i="8" s="1"/>
  <c r="AM47" i="3"/>
  <c r="F237" i="8" s="1"/>
  <c r="AL47" i="3"/>
  <c r="E237" i="8" s="1"/>
  <c r="AK47" i="3"/>
  <c r="D237" i="8" s="1"/>
  <c r="AJ47" i="3"/>
  <c r="C237" i="8" s="1"/>
  <c r="AQ45" i="3"/>
  <c r="AP45" i="3"/>
  <c r="AO45" i="3"/>
  <c r="AN45" i="3"/>
  <c r="AM45" i="3"/>
  <c r="AL45" i="3"/>
  <c r="AK45" i="3"/>
  <c r="AJ45" i="3"/>
  <c r="AQ44" i="3"/>
  <c r="AP44" i="3"/>
  <c r="AO44" i="3"/>
  <c r="AN44" i="3"/>
  <c r="AM44" i="3"/>
  <c r="AL44" i="3"/>
  <c r="AK44" i="3"/>
  <c r="AJ44" i="3"/>
  <c r="AQ43" i="3"/>
  <c r="AP43" i="3"/>
  <c r="AO43" i="3"/>
  <c r="AN43" i="3"/>
  <c r="AM43" i="3"/>
  <c r="AL43" i="3"/>
  <c r="AK43" i="3"/>
  <c r="AJ43" i="3"/>
  <c r="AQ42" i="3"/>
  <c r="AP42" i="3"/>
  <c r="AO42" i="3"/>
  <c r="AN42" i="3"/>
  <c r="AM42" i="3"/>
  <c r="AL42" i="3"/>
  <c r="AK42" i="3"/>
  <c r="AJ42" i="3"/>
  <c r="AQ41" i="3"/>
  <c r="AP41" i="3"/>
  <c r="AO41" i="3"/>
  <c r="AN41" i="3"/>
  <c r="AM41" i="3"/>
  <c r="AL41" i="3"/>
  <c r="AK41" i="3"/>
  <c r="AJ41" i="3"/>
  <c r="AQ40" i="3"/>
  <c r="AP40" i="3"/>
  <c r="AO40" i="3"/>
  <c r="AN40" i="3"/>
  <c r="AM40" i="3"/>
  <c r="AL40" i="3"/>
  <c r="AK40" i="3"/>
  <c r="AJ40" i="3"/>
  <c r="AQ39" i="3"/>
  <c r="AP39" i="3"/>
  <c r="AO39" i="3"/>
  <c r="AN39" i="3"/>
  <c r="AM39" i="3"/>
  <c r="AL39" i="3"/>
  <c r="AK39" i="3"/>
  <c r="AJ39" i="3"/>
  <c r="AQ36" i="3"/>
  <c r="AP36" i="3"/>
  <c r="AO36" i="3"/>
  <c r="AN36" i="3"/>
  <c r="AM36" i="3"/>
  <c r="AL36" i="3"/>
  <c r="AK36" i="3"/>
  <c r="AJ36" i="3"/>
  <c r="AQ35" i="3"/>
  <c r="K141" i="29" s="1"/>
  <c r="J174" i="41" s="1"/>
  <c r="AP35" i="3"/>
  <c r="J141" i="29" s="1"/>
  <c r="I174" i="41" s="1"/>
  <c r="AO35" i="3"/>
  <c r="I141" i="29" s="1"/>
  <c r="H174" i="41" s="1"/>
  <c r="AN35" i="3"/>
  <c r="H141" i="29" s="1"/>
  <c r="G174" i="41" s="1"/>
  <c r="AM35" i="3"/>
  <c r="G141" i="29" s="1"/>
  <c r="F174" i="41" s="1"/>
  <c r="AL35" i="3"/>
  <c r="F141" i="29" s="1"/>
  <c r="E174" i="41" s="1"/>
  <c r="AK35" i="3"/>
  <c r="E141" i="29" s="1"/>
  <c r="D174" i="41" s="1"/>
  <c r="D141" i="29"/>
  <c r="C174" i="41" s="1"/>
  <c r="AQ34" i="3"/>
  <c r="K137" i="29" s="1"/>
  <c r="J169" i="41" s="1"/>
  <c r="AP34" i="3"/>
  <c r="J137" i="29" s="1"/>
  <c r="I169" i="41" s="1"/>
  <c r="AO34" i="3"/>
  <c r="I137" i="29" s="1"/>
  <c r="H169" i="41" s="1"/>
  <c r="AN34" i="3"/>
  <c r="H137" i="29" s="1"/>
  <c r="G169" i="41" s="1"/>
  <c r="AM34" i="3"/>
  <c r="G137" i="29" s="1"/>
  <c r="F169" i="41" s="1"/>
  <c r="AL34" i="3"/>
  <c r="F137" i="29" s="1"/>
  <c r="E169" i="41" s="1"/>
  <c r="AK34" i="3"/>
  <c r="E137" i="29" s="1"/>
  <c r="D169" i="41" s="1"/>
  <c r="AJ34" i="3"/>
  <c r="D137" i="29" s="1"/>
  <c r="C169" i="41" s="1"/>
  <c r="AQ32" i="3"/>
  <c r="AP32" i="3"/>
  <c r="AO32" i="3"/>
  <c r="AN32" i="3"/>
  <c r="AM32" i="3"/>
  <c r="AL32" i="3"/>
  <c r="AK32" i="3"/>
  <c r="AJ32" i="3"/>
  <c r="AQ28" i="3"/>
  <c r="AP28" i="3"/>
  <c r="AO28" i="3"/>
  <c r="AN28" i="3"/>
  <c r="AM28" i="3"/>
  <c r="AL28" i="3"/>
  <c r="AK28" i="3"/>
  <c r="AJ28" i="3"/>
  <c r="AQ26" i="3"/>
  <c r="AP26" i="3"/>
  <c r="AO26" i="3"/>
  <c r="AN26" i="3"/>
  <c r="AM26" i="3"/>
  <c r="AL26" i="3"/>
  <c r="AK26" i="3"/>
  <c r="AJ26" i="3"/>
  <c r="AQ24" i="3"/>
  <c r="AP24" i="3"/>
  <c r="AO24" i="3"/>
  <c r="AN24" i="3"/>
  <c r="AM24" i="3"/>
  <c r="AL24" i="3"/>
  <c r="AK24" i="3"/>
  <c r="AJ24" i="3"/>
  <c r="AQ15" i="3"/>
  <c r="AP15" i="3"/>
  <c r="AO15" i="3"/>
  <c r="AN15" i="3"/>
  <c r="AM15" i="3"/>
  <c r="AL15" i="3"/>
  <c r="AK15" i="3"/>
  <c r="AJ15" i="3"/>
  <c r="AQ14" i="3"/>
  <c r="AP14" i="3"/>
  <c r="AO14" i="3"/>
  <c r="AN14" i="3"/>
  <c r="AM14" i="3"/>
  <c r="AL14" i="3"/>
  <c r="AK14" i="3"/>
  <c r="AJ14" i="3"/>
  <c r="AQ13" i="3"/>
  <c r="AP13" i="3"/>
  <c r="AO13" i="3"/>
  <c r="AN13" i="3"/>
  <c r="AM13" i="3"/>
  <c r="AL13" i="3"/>
  <c r="AK13" i="3"/>
  <c r="AJ13" i="3"/>
  <c r="AQ12" i="3"/>
  <c r="AP12" i="3"/>
  <c r="AO12" i="3"/>
  <c r="AN12" i="3"/>
  <c r="AM12" i="3"/>
  <c r="AL12" i="3"/>
  <c r="AK12" i="3"/>
  <c r="AJ12" i="3"/>
  <c r="AQ9" i="3"/>
  <c r="AP9" i="3"/>
  <c r="AO9" i="3"/>
  <c r="AN9" i="3"/>
  <c r="AM9" i="3"/>
  <c r="AL9" i="3"/>
  <c r="AK9" i="3"/>
  <c r="AJ9" i="3"/>
  <c r="AQ8" i="3"/>
  <c r="AP8" i="3"/>
  <c r="AO8" i="3"/>
  <c r="AN8" i="3"/>
  <c r="AM8" i="3"/>
  <c r="AL8" i="3"/>
  <c r="AK8" i="3"/>
  <c r="AQ7" i="3"/>
  <c r="AP7" i="3"/>
  <c r="AO7" i="3"/>
  <c r="AN7" i="3"/>
  <c r="AM7" i="3"/>
  <c r="AL7" i="3"/>
  <c r="AK7" i="3"/>
  <c r="AJ7" i="3"/>
  <c r="AQ6" i="3"/>
  <c r="AP6" i="3"/>
  <c r="AO6" i="3"/>
  <c r="AN6" i="3"/>
  <c r="AM6" i="3"/>
  <c r="AL6" i="3"/>
  <c r="AK6" i="3"/>
  <c r="AJ6" i="3"/>
  <c r="AQ38" i="3"/>
  <c r="AP38" i="3"/>
  <c r="AO38" i="3"/>
  <c r="AN38" i="3"/>
  <c r="AM38" i="3"/>
  <c r="AL38" i="3"/>
  <c r="AK38" i="3"/>
  <c r="AJ38" i="3"/>
  <c r="AQ37" i="3"/>
  <c r="AP37" i="3"/>
  <c r="AO37" i="3"/>
  <c r="AN37" i="3"/>
  <c r="AM37" i="3"/>
  <c r="AL37" i="3"/>
  <c r="AK37" i="3"/>
  <c r="AJ37" i="3"/>
  <c r="AQ31" i="3"/>
  <c r="AP31" i="3"/>
  <c r="AO31" i="3"/>
  <c r="AN31" i="3"/>
  <c r="AM31" i="3"/>
  <c r="AL31" i="3"/>
  <c r="AK31" i="3"/>
  <c r="AJ31" i="3"/>
  <c r="AQ30" i="3"/>
  <c r="AP30" i="3"/>
  <c r="AO30" i="3"/>
  <c r="AN30" i="3"/>
  <c r="AM30" i="3"/>
  <c r="AL30" i="3"/>
  <c r="AK30" i="3"/>
  <c r="AJ30" i="3"/>
  <c r="AQ23" i="3"/>
  <c r="AP23" i="3"/>
  <c r="AO23" i="3"/>
  <c r="AN23" i="3"/>
  <c r="AM23" i="3"/>
  <c r="AL23" i="3"/>
  <c r="AK23" i="3"/>
  <c r="AJ23" i="3"/>
  <c r="AQ22" i="3"/>
  <c r="AP22" i="3"/>
  <c r="AO22" i="3"/>
  <c r="AN22" i="3"/>
  <c r="AM22" i="3"/>
  <c r="AL22" i="3"/>
  <c r="AK22" i="3"/>
  <c r="AJ22" i="3"/>
  <c r="AQ21" i="3"/>
  <c r="AP21" i="3"/>
  <c r="AO21" i="3"/>
  <c r="AN21" i="3"/>
  <c r="AM21" i="3"/>
  <c r="AL21" i="3"/>
  <c r="AK21" i="3"/>
  <c r="AJ21" i="3"/>
  <c r="AQ18" i="3"/>
  <c r="AP18" i="3"/>
  <c r="AO18" i="3"/>
  <c r="AN18" i="3"/>
  <c r="AM18" i="3"/>
  <c r="AL18" i="3"/>
  <c r="AK18" i="3"/>
  <c r="AJ18" i="3"/>
  <c r="AQ17" i="3"/>
  <c r="AP17" i="3"/>
  <c r="AO17" i="3"/>
  <c r="AN17" i="3"/>
  <c r="AM17" i="3"/>
  <c r="AL17" i="3"/>
  <c r="AK17" i="3"/>
  <c r="AJ17" i="3"/>
  <c r="AQ51" i="3"/>
  <c r="AP51" i="3"/>
  <c r="AO51" i="3"/>
  <c r="H126" i="8" s="1"/>
  <c r="AN51" i="3"/>
  <c r="G126" i="8" s="1"/>
  <c r="AM51" i="3"/>
  <c r="F126" i="8" s="1"/>
  <c r="AL51" i="3"/>
  <c r="E126" i="8" s="1"/>
  <c r="AK51" i="3"/>
  <c r="D126" i="8" s="1"/>
  <c r="AJ51" i="3"/>
  <c r="C126" i="8" s="1"/>
  <c r="E196" i="8"/>
  <c r="E50" i="8"/>
  <c r="AQ25" i="3"/>
  <c r="AP25" i="3"/>
  <c r="AO25" i="3"/>
  <c r="AN25" i="3"/>
  <c r="AM25" i="3"/>
  <c r="AL25" i="3"/>
  <c r="AK25" i="3"/>
  <c r="AJ25" i="3"/>
  <c r="AQ19" i="3"/>
  <c r="AP19" i="3"/>
  <c r="AO19" i="3"/>
  <c r="AM19" i="3"/>
  <c r="AL19" i="3"/>
  <c r="AK19" i="3"/>
  <c r="AJ19" i="3"/>
  <c r="AQ16" i="3"/>
  <c r="AP16" i="3"/>
  <c r="AO16" i="3"/>
  <c r="AN16" i="3"/>
  <c r="AM16" i="3"/>
  <c r="AL16" i="3"/>
  <c r="AK16" i="3"/>
  <c r="AJ16" i="3"/>
  <c r="C178" i="8"/>
  <c r="AI12" i="3"/>
  <c r="AI9" i="3"/>
  <c r="AI8" i="3"/>
  <c r="AI7" i="3"/>
  <c r="AI6" i="3"/>
  <c r="AI10" i="3"/>
  <c r="AI5" i="3"/>
  <c r="AQ10" i="3"/>
  <c r="AP10" i="3"/>
  <c r="AO10" i="3"/>
  <c r="AN10" i="3"/>
  <c r="AM10" i="3"/>
  <c r="AL10" i="3"/>
  <c r="AK10" i="3"/>
  <c r="AJ10" i="3"/>
  <c r="AQ5" i="3"/>
  <c r="AP5" i="3"/>
  <c r="AO5" i="3"/>
  <c r="AN5" i="3"/>
  <c r="AM5" i="3"/>
  <c r="AL5" i="3"/>
  <c r="AK5" i="3"/>
  <c r="AJ5" i="3"/>
  <c r="AI11" i="3"/>
  <c r="AI1" i="3"/>
  <c r="AQ11" i="3"/>
  <c r="AP11" i="3"/>
  <c r="AO11" i="3"/>
  <c r="AN11" i="3"/>
  <c r="AM11" i="3"/>
  <c r="AL11" i="3"/>
  <c r="AK11" i="3"/>
  <c r="AJ11" i="3"/>
  <c r="AQ1" i="3"/>
  <c r="AP1" i="3"/>
  <c r="AO1" i="3"/>
  <c r="AN1" i="3"/>
  <c r="AM1" i="3"/>
  <c r="G5" i="29" s="1"/>
  <c r="F87" i="41" s="1"/>
  <c r="AL1" i="3"/>
  <c r="AK1" i="3"/>
  <c r="AJ1" i="3"/>
  <c r="W16" i="22"/>
  <c r="B61" i="8"/>
  <c r="AQ57" i="3"/>
  <c r="AP57" i="3"/>
  <c r="AO57" i="3"/>
  <c r="H190" i="8" s="1"/>
  <c r="AN57" i="3"/>
  <c r="G190" i="8" s="1"/>
  <c r="AM57" i="3"/>
  <c r="F190" i="8" s="1"/>
  <c r="AL57" i="3"/>
  <c r="E190" i="8" s="1"/>
  <c r="AK57" i="3"/>
  <c r="D190" i="8" s="1"/>
  <c r="AJ57" i="3"/>
  <c r="C190" i="8" s="1"/>
  <c r="AI57" i="3"/>
  <c r="B190" i="8" s="1"/>
  <c r="AI2" i="3"/>
  <c r="AI3" i="3"/>
  <c r="AI4" i="3"/>
  <c r="AI46" i="3"/>
  <c r="AJ2" i="3"/>
  <c r="AJ3" i="3"/>
  <c r="AJ4" i="3"/>
  <c r="AJ46" i="3"/>
  <c r="AK2" i="3"/>
  <c r="AK3" i="3"/>
  <c r="AK4" i="3"/>
  <c r="AK46" i="3"/>
  <c r="AL2" i="3"/>
  <c r="AL3" i="3"/>
  <c r="AL4" i="3"/>
  <c r="AL46" i="3"/>
  <c r="AM2" i="3"/>
  <c r="AM3" i="3"/>
  <c r="AM4" i="3"/>
  <c r="AM46" i="3"/>
  <c r="AN2" i="3"/>
  <c r="AN3" i="3"/>
  <c r="AN4" i="3"/>
  <c r="AN46" i="3"/>
  <c r="AO2" i="3"/>
  <c r="AO3" i="3"/>
  <c r="AO4" i="3"/>
  <c r="AO46" i="3"/>
  <c r="AP2" i="3"/>
  <c r="AP3" i="3"/>
  <c r="AP4" i="3"/>
  <c r="AP46" i="3"/>
  <c r="AQ2" i="3"/>
  <c r="AQ3" i="3"/>
  <c r="AQ4" i="3"/>
  <c r="AQ46" i="3"/>
  <c r="D520" i="11"/>
  <c r="D513" i="11"/>
  <c r="D506" i="11"/>
  <c r="D499" i="11"/>
  <c r="D492" i="11"/>
  <c r="D485" i="11"/>
  <c r="D478" i="11"/>
  <c r="D471" i="11"/>
  <c r="D464" i="11"/>
  <c r="D457" i="11"/>
  <c r="D450" i="11"/>
  <c r="D443" i="11"/>
  <c r="D436" i="11"/>
  <c r="D429" i="11"/>
  <c r="D422" i="11"/>
  <c r="D415" i="11"/>
  <c r="D408" i="11"/>
  <c r="D401" i="11"/>
  <c r="D394" i="11"/>
  <c r="D387" i="11"/>
  <c r="D380" i="11"/>
  <c r="D373" i="11"/>
  <c r="D366" i="11"/>
  <c r="D359" i="11"/>
  <c r="D352" i="11"/>
  <c r="D345" i="11"/>
  <c r="D338" i="11"/>
  <c r="A337" i="11"/>
  <c r="D331" i="11"/>
  <c r="D324" i="11"/>
  <c r="D317" i="11"/>
  <c r="D310" i="11"/>
  <c r="D282" i="11"/>
  <c r="D303" i="11"/>
  <c r="D296" i="11"/>
  <c r="D289" i="11"/>
  <c r="D275" i="11"/>
  <c r="D268" i="11"/>
  <c r="D261" i="11"/>
  <c r="D254" i="11"/>
  <c r="D247" i="11"/>
  <c r="D240" i="11"/>
  <c r="D233" i="11"/>
  <c r="D226" i="11"/>
  <c r="D219" i="11"/>
  <c r="D212" i="11"/>
  <c r="A106" i="11"/>
  <c r="A309" i="11" s="1"/>
  <c r="A512" i="11" s="1"/>
  <c r="D205" i="11"/>
  <c r="A204" i="11"/>
  <c r="A407" i="11" s="1"/>
  <c r="D198" i="11"/>
  <c r="A197" i="11"/>
  <c r="A400" i="11" s="1"/>
  <c r="D191" i="11"/>
  <c r="A190" i="11"/>
  <c r="A393" i="11" s="1"/>
  <c r="D184" i="11"/>
  <c r="A183" i="11"/>
  <c r="A386" i="11" s="1"/>
  <c r="D177" i="11"/>
  <c r="A176" i="11"/>
  <c r="A379" i="11" s="1"/>
  <c r="D170" i="11"/>
  <c r="A169" i="11"/>
  <c r="A372" i="11" s="1"/>
  <c r="D163" i="11"/>
  <c r="A162" i="11"/>
  <c r="A365" i="11" s="1"/>
  <c r="D156" i="11"/>
  <c r="A155" i="11"/>
  <c r="A358" i="11" s="1"/>
  <c r="D149" i="11"/>
  <c r="A148" i="11"/>
  <c r="A351" i="11" s="1"/>
  <c r="D142" i="11"/>
  <c r="A141" i="11"/>
  <c r="A344" i="11" s="1"/>
  <c r="D135" i="11"/>
  <c r="A134" i="11"/>
  <c r="D128" i="11"/>
  <c r="A127" i="11"/>
  <c r="A330" i="11" s="1"/>
  <c r="D121" i="11"/>
  <c r="A120" i="11"/>
  <c r="A323" i="11" s="1"/>
  <c r="D114" i="11"/>
  <c r="A113" i="11"/>
  <c r="A316" i="11" s="1"/>
  <c r="A519" i="11" s="1"/>
  <c r="D107" i="11"/>
  <c r="D100" i="11"/>
  <c r="A99" i="11"/>
  <c r="A302" i="11" s="1"/>
  <c r="A505" i="11" s="1"/>
  <c r="D93" i="11"/>
  <c r="A92" i="11"/>
  <c r="A295" i="11" s="1"/>
  <c r="A498" i="11" s="1"/>
  <c r="D86" i="11"/>
  <c r="A85" i="11"/>
  <c r="A288" i="11" s="1"/>
  <c r="A491" i="11" s="1"/>
  <c r="D79" i="11"/>
  <c r="A78" i="11"/>
  <c r="A281" i="11" s="1"/>
  <c r="A484" i="11" s="1"/>
  <c r="D72" i="11"/>
  <c r="A71" i="11"/>
  <c r="A274" i="11" s="1"/>
  <c r="A477" i="11" s="1"/>
  <c r="D65" i="11"/>
  <c r="A64" i="11"/>
  <c r="A267" i="11" s="1"/>
  <c r="A470" i="11" s="1"/>
  <c r="D58" i="11"/>
  <c r="A57" i="11"/>
  <c r="A260" i="11" s="1"/>
  <c r="A463" i="11" s="1"/>
  <c r="D51" i="11"/>
  <c r="A50" i="11"/>
  <c r="A253" i="11" s="1"/>
  <c r="A456" i="11" s="1"/>
  <c r="D44" i="11"/>
  <c r="A43" i="11"/>
  <c r="A246" i="11" s="1"/>
  <c r="A449" i="11" s="1"/>
  <c r="D37" i="11"/>
  <c r="A36" i="11"/>
  <c r="A239" i="11" s="1"/>
  <c r="A442" i="11" s="1"/>
  <c r="D30" i="11"/>
  <c r="A29" i="11"/>
  <c r="A232" i="11" s="1"/>
  <c r="A435" i="11" s="1"/>
  <c r="D23" i="11"/>
  <c r="A22" i="11"/>
  <c r="A225" i="11" s="1"/>
  <c r="A428" i="11" s="1"/>
  <c r="D16" i="11"/>
  <c r="A15" i="11"/>
  <c r="A218" i="11" s="1"/>
  <c r="A421" i="11" s="1"/>
  <c r="D9" i="11"/>
  <c r="A8" i="11"/>
  <c r="A211" i="11" s="1"/>
  <c r="A414" i="11" s="1"/>
  <c r="D2" i="4"/>
  <c r="D3" i="4"/>
  <c r="D5" i="4"/>
  <c r="D6" i="4"/>
  <c r="D7" i="4"/>
  <c r="D8" i="4"/>
  <c r="D9" i="4"/>
  <c r="B256" i="8"/>
  <c r="C256" i="8"/>
  <c r="D256" i="8"/>
  <c r="E256" i="8"/>
  <c r="F256" i="8"/>
  <c r="G256" i="8"/>
  <c r="H256" i="8"/>
  <c r="B39" i="8"/>
  <c r="C39" i="8"/>
  <c r="D39" i="8"/>
  <c r="E39" i="8"/>
  <c r="F39" i="8"/>
  <c r="G39" i="8"/>
  <c r="H39" i="8"/>
  <c r="B260" i="8"/>
  <c r="C260" i="8"/>
  <c r="D260" i="8"/>
  <c r="E260" i="8"/>
  <c r="F260" i="8"/>
  <c r="G260" i="8"/>
  <c r="H260" i="8"/>
  <c r="B43" i="8"/>
  <c r="C43" i="8"/>
  <c r="D43" i="8"/>
  <c r="E43" i="8"/>
  <c r="F43" i="8"/>
  <c r="G43" i="8"/>
  <c r="H43" i="8"/>
  <c r="B264" i="8"/>
  <c r="C264" i="8"/>
  <c r="D264" i="8"/>
  <c r="E264" i="8"/>
  <c r="F264" i="8"/>
  <c r="G264" i="8"/>
  <c r="H264" i="8"/>
  <c r="B205" i="8"/>
  <c r="C205" i="8"/>
  <c r="D205" i="8"/>
  <c r="E205" i="8"/>
  <c r="F205" i="8"/>
  <c r="G205" i="8"/>
  <c r="H205" i="8"/>
  <c r="B255" i="8"/>
  <c r="C255" i="8"/>
  <c r="D255" i="8"/>
  <c r="E255" i="8"/>
  <c r="F255" i="8"/>
  <c r="G255" i="8"/>
  <c r="H255" i="8"/>
  <c r="B172" i="8"/>
  <c r="C172" i="8"/>
  <c r="D172" i="8"/>
  <c r="E172" i="8"/>
  <c r="F172" i="8"/>
  <c r="G172" i="8"/>
  <c r="H172" i="8"/>
  <c r="B259" i="8"/>
  <c r="C259" i="8"/>
  <c r="D259" i="8"/>
  <c r="E259" i="8"/>
  <c r="F259" i="8"/>
  <c r="G259" i="8"/>
  <c r="H259" i="8"/>
  <c r="B176" i="8"/>
  <c r="C176" i="8"/>
  <c r="D176" i="8"/>
  <c r="E176" i="8"/>
  <c r="F176" i="8"/>
  <c r="G176" i="8"/>
  <c r="H176" i="8"/>
  <c r="B263" i="8"/>
  <c r="C263" i="8"/>
  <c r="D263" i="8"/>
  <c r="E263" i="8"/>
  <c r="F263" i="8"/>
  <c r="G263" i="8"/>
  <c r="H263" i="8"/>
  <c r="B177" i="8"/>
  <c r="C177" i="8"/>
  <c r="D177" i="8"/>
  <c r="E177" i="8"/>
  <c r="F177" i="8"/>
  <c r="G177" i="8"/>
  <c r="H177" i="8"/>
  <c r="B254" i="8"/>
  <c r="C254" i="8"/>
  <c r="D254" i="8"/>
  <c r="E254" i="8"/>
  <c r="F254" i="8"/>
  <c r="G254" i="8"/>
  <c r="H254" i="8"/>
  <c r="B145" i="8"/>
  <c r="C145" i="8"/>
  <c r="D145" i="8"/>
  <c r="E145" i="8"/>
  <c r="F145" i="8"/>
  <c r="G145" i="8"/>
  <c r="H145" i="8"/>
  <c r="B258" i="8"/>
  <c r="C258" i="8"/>
  <c r="D258" i="8"/>
  <c r="E258" i="8"/>
  <c r="F258" i="8"/>
  <c r="G258" i="8"/>
  <c r="H258" i="8"/>
  <c r="B189" i="8"/>
  <c r="C189" i="8"/>
  <c r="D189" i="8"/>
  <c r="E189" i="8"/>
  <c r="F189" i="8"/>
  <c r="G189" i="8"/>
  <c r="H189" i="8"/>
  <c r="B262" i="8"/>
  <c r="C262" i="8"/>
  <c r="D262" i="8"/>
  <c r="E262" i="8"/>
  <c r="F262" i="8"/>
  <c r="G262" i="8"/>
  <c r="H262" i="8"/>
  <c r="B184" i="8"/>
  <c r="C184" i="8"/>
  <c r="D184" i="8"/>
  <c r="E184" i="8"/>
  <c r="F184" i="8"/>
  <c r="G184" i="8"/>
  <c r="H184" i="8"/>
  <c r="B194" i="8"/>
  <c r="B62" i="8"/>
  <c r="C62" i="8"/>
  <c r="D62" i="8"/>
  <c r="E62" i="8"/>
  <c r="F62" i="8"/>
  <c r="G62" i="8"/>
  <c r="H62" i="8"/>
  <c r="B114" i="8"/>
  <c r="C114" i="8"/>
  <c r="D114" i="8"/>
  <c r="E114" i="8"/>
  <c r="F114" i="8"/>
  <c r="G114" i="8"/>
  <c r="H114" i="8"/>
  <c r="B149" i="8"/>
  <c r="C149" i="8"/>
  <c r="D149" i="8"/>
  <c r="E149" i="8"/>
  <c r="F149" i="8"/>
  <c r="G149" i="8"/>
  <c r="H149" i="8"/>
  <c r="B135" i="8"/>
  <c r="C135" i="8"/>
  <c r="D135" i="8"/>
  <c r="E135" i="8"/>
  <c r="G135" i="8"/>
  <c r="H135" i="8"/>
  <c r="B4" i="8"/>
  <c r="C4" i="8"/>
  <c r="D4" i="8"/>
  <c r="E4" i="8"/>
  <c r="F4" i="8"/>
  <c r="G4" i="8"/>
  <c r="H4" i="8"/>
  <c r="B85" i="8"/>
  <c r="C85" i="8"/>
  <c r="D85" i="8"/>
  <c r="E85" i="8"/>
  <c r="F85" i="8"/>
  <c r="G85" i="8"/>
  <c r="H85" i="8"/>
  <c r="B36" i="8"/>
  <c r="B40" i="8"/>
  <c r="C40" i="8"/>
  <c r="D40" i="8"/>
  <c r="E40" i="8"/>
  <c r="F40" i="8"/>
  <c r="G40" i="8"/>
  <c r="H40" i="8"/>
  <c r="B82" i="8"/>
  <c r="C82" i="8"/>
  <c r="D82" i="8"/>
  <c r="E82" i="8"/>
  <c r="F82" i="8"/>
  <c r="G82" i="8"/>
  <c r="H82" i="8"/>
  <c r="C86" i="8"/>
  <c r="D86" i="8"/>
  <c r="E86" i="8"/>
  <c r="G86" i="8"/>
  <c r="H86" i="8"/>
  <c r="B48" i="8"/>
  <c r="C48" i="8"/>
  <c r="D48" i="8"/>
  <c r="E48" i="8"/>
  <c r="F48" i="8"/>
  <c r="G48" i="8"/>
  <c r="H48" i="8"/>
  <c r="B52" i="8"/>
  <c r="C52" i="8"/>
  <c r="D52" i="8"/>
  <c r="E52" i="8"/>
  <c r="F52" i="8"/>
  <c r="G52" i="8"/>
  <c r="H52" i="8"/>
  <c r="B110" i="8"/>
  <c r="C110" i="8"/>
  <c r="D110" i="8"/>
  <c r="E110" i="8"/>
  <c r="F110" i="8"/>
  <c r="G110" i="8"/>
  <c r="H110" i="8"/>
  <c r="B153" i="8"/>
  <c r="C153" i="8"/>
  <c r="D153" i="8"/>
  <c r="E153" i="8"/>
  <c r="F153" i="8"/>
  <c r="G153" i="8"/>
  <c r="H153" i="8"/>
  <c r="C159" i="8"/>
  <c r="D159" i="8"/>
  <c r="E159" i="8"/>
  <c r="F159" i="8"/>
  <c r="G159" i="8"/>
  <c r="H159" i="8"/>
  <c r="B12" i="8"/>
  <c r="C12" i="8"/>
  <c r="D12" i="8"/>
  <c r="E12" i="8"/>
  <c r="F12" i="8"/>
  <c r="G12" i="8"/>
  <c r="H12" i="8"/>
  <c r="B27" i="8"/>
  <c r="C27" i="8"/>
  <c r="D27" i="8"/>
  <c r="E27" i="8"/>
  <c r="F27" i="8"/>
  <c r="G27" i="8"/>
  <c r="H27" i="8"/>
  <c r="B103" i="8"/>
  <c r="C103" i="8"/>
  <c r="D103" i="8"/>
  <c r="E103" i="8"/>
  <c r="G103" i="8"/>
  <c r="H103" i="8"/>
  <c r="B118" i="8"/>
  <c r="C118" i="8"/>
  <c r="D118" i="8"/>
  <c r="E118" i="8"/>
  <c r="F118" i="8"/>
  <c r="G118" i="8"/>
  <c r="H118" i="8"/>
  <c r="B84" i="8"/>
  <c r="C84" i="8"/>
  <c r="D84" i="8"/>
  <c r="E84" i="8"/>
  <c r="F84" i="8"/>
  <c r="G84" i="8"/>
  <c r="H84" i="8"/>
  <c r="B93" i="8"/>
  <c r="C93" i="8"/>
  <c r="D93" i="8"/>
  <c r="E93" i="8"/>
  <c r="F93" i="8"/>
  <c r="G93" i="8"/>
  <c r="H93" i="8"/>
  <c r="B214" i="8"/>
  <c r="C214" i="8"/>
  <c r="D214" i="8"/>
  <c r="E214" i="8"/>
  <c r="F214" i="8"/>
  <c r="G214" i="8"/>
  <c r="H214" i="8"/>
  <c r="B130" i="8"/>
  <c r="C130" i="8"/>
  <c r="D130" i="8"/>
  <c r="E130" i="8"/>
  <c r="F130" i="8"/>
  <c r="G130" i="8"/>
  <c r="H130" i="8"/>
  <c r="B142" i="8"/>
  <c r="C142" i="8"/>
  <c r="D142" i="8"/>
  <c r="E142" i="8"/>
  <c r="F142" i="8"/>
  <c r="G142" i="8"/>
  <c r="H142" i="8"/>
  <c r="B169" i="8"/>
  <c r="C169" i="8"/>
  <c r="D169" i="8"/>
  <c r="E169" i="8"/>
  <c r="F169" i="8"/>
  <c r="G169" i="8"/>
  <c r="H169" i="8"/>
  <c r="B173" i="8"/>
  <c r="C173" i="8"/>
  <c r="D173" i="8"/>
  <c r="E173" i="8"/>
  <c r="F173" i="8"/>
  <c r="G173" i="8"/>
  <c r="H173" i="8"/>
  <c r="B221" i="8"/>
  <c r="C221" i="8"/>
  <c r="D221" i="8"/>
  <c r="E221" i="8"/>
  <c r="F221" i="8"/>
  <c r="G221" i="8"/>
  <c r="H221" i="8"/>
  <c r="C25" i="8"/>
  <c r="D25" i="8"/>
  <c r="G25" i="8"/>
  <c r="H25" i="8"/>
  <c r="B230" i="8"/>
  <c r="C230" i="8"/>
  <c r="D230" i="8"/>
  <c r="E230" i="8"/>
  <c r="F230" i="8"/>
  <c r="G230" i="8"/>
  <c r="H230" i="8"/>
  <c r="B213" i="8"/>
  <c r="C213" i="8"/>
  <c r="D213" i="8"/>
  <c r="E213" i="8"/>
  <c r="F213" i="8"/>
  <c r="G213" i="8"/>
  <c r="H213" i="8"/>
  <c r="B37" i="8"/>
  <c r="C37" i="8"/>
  <c r="D37" i="8"/>
  <c r="E37" i="8"/>
  <c r="F37" i="8"/>
  <c r="G37" i="8"/>
  <c r="H37" i="8"/>
  <c r="C38" i="8"/>
  <c r="D38" i="8"/>
  <c r="E38" i="8"/>
  <c r="G38" i="8"/>
  <c r="H38" i="8"/>
  <c r="B45" i="8"/>
  <c r="C45" i="8"/>
  <c r="D45" i="8"/>
  <c r="E45" i="8"/>
  <c r="F45" i="8"/>
  <c r="G45" i="8"/>
  <c r="H45" i="8"/>
  <c r="B49" i="8"/>
  <c r="C49" i="8"/>
  <c r="D49" i="8"/>
  <c r="E49" i="8"/>
  <c r="G49" i="8"/>
  <c r="H49" i="8"/>
  <c r="B218" i="8"/>
  <c r="C218" i="8"/>
  <c r="D218" i="8"/>
  <c r="E218" i="8"/>
  <c r="F218" i="8"/>
  <c r="G218" i="8"/>
  <c r="H218" i="8"/>
  <c r="B56" i="8"/>
  <c r="C56" i="8"/>
  <c r="D56" i="8"/>
  <c r="E56" i="8"/>
  <c r="F56" i="8"/>
  <c r="G56" i="8"/>
  <c r="H56" i="8"/>
  <c r="B222" i="8"/>
  <c r="C222" i="8"/>
  <c r="D222" i="8"/>
  <c r="E222" i="8"/>
  <c r="F222" i="8"/>
  <c r="G222" i="8"/>
  <c r="H222" i="8"/>
  <c r="B227" i="8"/>
  <c r="C227" i="8"/>
  <c r="D227" i="8"/>
  <c r="E227" i="8"/>
  <c r="F227" i="8"/>
  <c r="G227" i="8"/>
  <c r="H227" i="8"/>
  <c r="B157" i="8"/>
  <c r="C157" i="8"/>
  <c r="D157" i="8"/>
  <c r="E157" i="8"/>
  <c r="F157" i="8"/>
  <c r="G157" i="8"/>
  <c r="H157" i="8"/>
  <c r="B99" i="8"/>
  <c r="C99" i="8"/>
  <c r="D99" i="8"/>
  <c r="E99" i="8"/>
  <c r="F99" i="8"/>
  <c r="G99" i="8"/>
  <c r="H99" i="8"/>
  <c r="B101" i="8"/>
  <c r="C101" i="8"/>
  <c r="D101" i="8"/>
  <c r="E101" i="8"/>
  <c r="F101" i="8"/>
  <c r="G101" i="8"/>
  <c r="H101" i="8"/>
  <c r="C160" i="8"/>
  <c r="B223" i="8"/>
  <c r="C223" i="8"/>
  <c r="D223" i="8"/>
  <c r="E223" i="8"/>
  <c r="F223" i="8"/>
  <c r="G223" i="8"/>
  <c r="H223" i="8"/>
  <c r="C165" i="8"/>
  <c r="B83" i="8"/>
  <c r="C83" i="8"/>
  <c r="D83" i="8"/>
  <c r="E83" i="8"/>
  <c r="F83" i="8"/>
  <c r="G83" i="8"/>
  <c r="H83" i="8"/>
  <c r="B234" i="8"/>
  <c r="C234" i="8"/>
  <c r="D234" i="8"/>
  <c r="E234" i="8"/>
  <c r="F234" i="8"/>
  <c r="G234" i="8"/>
  <c r="H234" i="8"/>
  <c r="B20" i="8"/>
  <c r="C20" i="8"/>
  <c r="D20" i="8"/>
  <c r="E20" i="8"/>
  <c r="F20" i="8"/>
  <c r="G20" i="8"/>
  <c r="H20" i="8"/>
  <c r="B65" i="8"/>
  <c r="C65" i="8"/>
  <c r="D65" i="8"/>
  <c r="E65" i="8"/>
  <c r="F65" i="8"/>
  <c r="G65" i="8"/>
  <c r="H65" i="8"/>
  <c r="B250" i="8"/>
  <c r="C250" i="8"/>
  <c r="D250" i="8"/>
  <c r="E250" i="8"/>
  <c r="F250" i="8"/>
  <c r="G250" i="8"/>
  <c r="H250" i="8"/>
  <c r="B72" i="8"/>
  <c r="C72" i="8"/>
  <c r="D72" i="8"/>
  <c r="E72" i="8"/>
  <c r="F72" i="8"/>
  <c r="G72" i="8"/>
  <c r="H72" i="8"/>
  <c r="B196" i="8"/>
  <c r="C196" i="8"/>
  <c r="D196" i="8"/>
  <c r="F196" i="8"/>
  <c r="G196" i="8"/>
  <c r="H196" i="8"/>
  <c r="B15" i="8"/>
  <c r="C15" i="8"/>
  <c r="D15" i="8"/>
  <c r="E15" i="8"/>
  <c r="F15" i="8"/>
  <c r="G15" i="8"/>
  <c r="H15" i="8"/>
  <c r="B53" i="8"/>
  <c r="C53" i="8"/>
  <c r="D53" i="8"/>
  <c r="E53" i="8"/>
  <c r="F53" i="8"/>
  <c r="G53" i="8"/>
  <c r="H53" i="8"/>
  <c r="B46" i="8"/>
  <c r="C46" i="8"/>
  <c r="D46" i="8"/>
  <c r="E46" i="8"/>
  <c r="F46" i="8"/>
  <c r="G46" i="8"/>
  <c r="H46" i="8"/>
  <c r="C47" i="8"/>
  <c r="D47" i="8"/>
  <c r="E47" i="8"/>
  <c r="G47" i="8"/>
  <c r="H47" i="8"/>
  <c r="B133" i="8"/>
  <c r="C133" i="8"/>
  <c r="D133" i="8"/>
  <c r="E133" i="8"/>
  <c r="F133" i="8"/>
  <c r="G133" i="8"/>
  <c r="H133" i="8"/>
  <c r="B77" i="8"/>
  <c r="C77" i="8"/>
  <c r="D77" i="8"/>
  <c r="E77" i="8"/>
  <c r="F77" i="8"/>
  <c r="G77" i="8"/>
  <c r="H77" i="8"/>
  <c r="B161" i="8"/>
  <c r="C161" i="8"/>
  <c r="D161" i="8"/>
  <c r="E161" i="8"/>
  <c r="F161" i="8"/>
  <c r="G161" i="8"/>
  <c r="H161" i="8"/>
  <c r="B151" i="8"/>
  <c r="C151" i="8"/>
  <c r="D151" i="8"/>
  <c r="E151" i="8"/>
  <c r="F151" i="8"/>
  <c r="G151" i="8"/>
  <c r="H151" i="8"/>
  <c r="C136" i="8"/>
  <c r="D136" i="8"/>
  <c r="E136" i="8"/>
  <c r="G136" i="8"/>
  <c r="H136" i="8"/>
  <c r="B98" i="8"/>
  <c r="C98" i="8"/>
  <c r="D98" i="8"/>
  <c r="E98" i="8"/>
  <c r="F98" i="8"/>
  <c r="G98" i="8"/>
  <c r="H98" i="8"/>
  <c r="B71" i="8"/>
  <c r="C71" i="8"/>
  <c r="D71" i="8"/>
  <c r="E71" i="8"/>
  <c r="F71" i="8"/>
  <c r="G71" i="8"/>
  <c r="H71" i="8"/>
  <c r="B68" i="8"/>
  <c r="C68" i="8"/>
  <c r="D68" i="8"/>
  <c r="E68" i="8"/>
  <c r="F68" i="8"/>
  <c r="G68" i="8"/>
  <c r="H68" i="8"/>
  <c r="B69" i="8"/>
  <c r="C69" i="8"/>
  <c r="D69" i="8"/>
  <c r="E69" i="8"/>
  <c r="F69" i="8"/>
  <c r="G69" i="8"/>
  <c r="H69" i="8"/>
  <c r="B70" i="8"/>
  <c r="C70" i="8"/>
  <c r="D70" i="8"/>
  <c r="E70" i="8"/>
  <c r="F70" i="8"/>
  <c r="G70" i="8"/>
  <c r="H70" i="8"/>
  <c r="C88" i="8"/>
  <c r="D88" i="8"/>
  <c r="E88" i="8"/>
  <c r="G88" i="8"/>
  <c r="H88" i="8"/>
  <c r="B75" i="8"/>
  <c r="C75" i="8"/>
  <c r="D75" i="8"/>
  <c r="E75" i="8"/>
  <c r="F75" i="8"/>
  <c r="G75" i="8"/>
  <c r="H75" i="8"/>
  <c r="B10" i="8"/>
  <c r="C10" i="8"/>
  <c r="D10" i="8"/>
  <c r="E10" i="8"/>
  <c r="F10" i="8"/>
  <c r="G10" i="8"/>
  <c r="H10" i="8"/>
  <c r="B91" i="8"/>
  <c r="C91" i="8"/>
  <c r="D91" i="8"/>
  <c r="E91" i="8"/>
  <c r="F91" i="8"/>
  <c r="G91" i="8"/>
  <c r="H91" i="8"/>
  <c r="B28" i="8"/>
  <c r="C28" i="8"/>
  <c r="D28" i="8"/>
  <c r="E28" i="8"/>
  <c r="F28" i="8"/>
  <c r="G28" i="8"/>
  <c r="H28" i="8"/>
  <c r="B17" i="8"/>
  <c r="C17" i="8"/>
  <c r="D17" i="8"/>
  <c r="E17" i="8"/>
  <c r="F17" i="8"/>
  <c r="G17" i="8"/>
  <c r="H17" i="8"/>
  <c r="B31" i="8"/>
  <c r="C31" i="8"/>
  <c r="D31" i="8"/>
  <c r="E31" i="8"/>
  <c r="F31" i="8"/>
  <c r="G31" i="8"/>
  <c r="H31" i="8"/>
  <c r="B185" i="8"/>
  <c r="C185" i="8"/>
  <c r="D185" i="8"/>
  <c r="E185" i="8"/>
  <c r="F185" i="8"/>
  <c r="G185" i="8"/>
  <c r="H185" i="8"/>
  <c r="B171" i="8"/>
  <c r="C171" i="8"/>
  <c r="D171" i="8"/>
  <c r="E171" i="8"/>
  <c r="F171" i="8"/>
  <c r="G171" i="8"/>
  <c r="H171" i="8"/>
  <c r="B139" i="8"/>
  <c r="C139" i="8"/>
  <c r="D139" i="8"/>
  <c r="E139" i="8"/>
  <c r="F139" i="8"/>
  <c r="G139" i="8"/>
  <c r="H139" i="8"/>
  <c r="B200" i="8"/>
  <c r="C200" i="8"/>
  <c r="D200" i="8"/>
  <c r="E200" i="8"/>
  <c r="F200" i="8"/>
  <c r="G200" i="8"/>
  <c r="H200" i="8"/>
  <c r="B119" i="8"/>
  <c r="C119" i="8"/>
  <c r="D119" i="8"/>
  <c r="E119" i="8"/>
  <c r="F119" i="8"/>
  <c r="G119" i="8"/>
  <c r="H119" i="8"/>
  <c r="B113" i="8"/>
  <c r="C113" i="8"/>
  <c r="D113" i="8"/>
  <c r="E113" i="8"/>
  <c r="F113" i="8"/>
  <c r="G113" i="8"/>
  <c r="H113" i="8"/>
  <c r="B42" i="8"/>
  <c r="C42" i="8"/>
  <c r="D42" i="8"/>
  <c r="E42" i="8"/>
  <c r="F42" i="8"/>
  <c r="G42" i="8"/>
  <c r="H42" i="8"/>
  <c r="B57" i="8"/>
  <c r="C57" i="8"/>
  <c r="D57" i="8"/>
  <c r="E57" i="8"/>
  <c r="F57" i="8"/>
  <c r="G57" i="8"/>
  <c r="H57" i="8"/>
  <c r="B150" i="8"/>
  <c r="C150" i="8"/>
  <c r="D150" i="8"/>
  <c r="E150" i="8"/>
  <c r="F150" i="8"/>
  <c r="G150" i="8"/>
  <c r="H150" i="8"/>
  <c r="B231" i="8"/>
  <c r="C231" i="8"/>
  <c r="D231" i="8"/>
  <c r="E231" i="8"/>
  <c r="F231" i="8"/>
  <c r="G231" i="8"/>
  <c r="H231" i="8"/>
  <c r="B120" i="8"/>
  <c r="C120" i="8"/>
  <c r="D120" i="8"/>
  <c r="E120" i="8"/>
  <c r="F120" i="8"/>
  <c r="G120" i="8"/>
  <c r="H120" i="8"/>
  <c r="B146" i="8"/>
  <c r="C146" i="8"/>
  <c r="D146" i="8"/>
  <c r="E146" i="8"/>
  <c r="F146" i="8"/>
  <c r="G146" i="8"/>
  <c r="H146" i="8"/>
  <c r="C87" i="8"/>
  <c r="D87" i="8"/>
  <c r="E87" i="8"/>
  <c r="G87" i="8"/>
  <c r="H87" i="8"/>
  <c r="B228" i="8"/>
  <c r="C228" i="8"/>
  <c r="D228" i="8"/>
  <c r="E228" i="8"/>
  <c r="F228" i="8"/>
  <c r="G228" i="8"/>
  <c r="H228" i="8"/>
  <c r="B246" i="8"/>
  <c r="C246" i="8"/>
  <c r="D246" i="8"/>
  <c r="E246" i="8"/>
  <c r="F246" i="8"/>
  <c r="G246" i="8"/>
  <c r="H246" i="8"/>
  <c r="B175" i="8"/>
  <c r="C175" i="8"/>
  <c r="D175" i="8"/>
  <c r="E175" i="8"/>
  <c r="F175" i="8"/>
  <c r="G175" i="8"/>
  <c r="H175" i="8"/>
  <c r="B78" i="8"/>
  <c r="C78" i="8"/>
  <c r="D78" i="8"/>
  <c r="E78" i="8"/>
  <c r="F78" i="8"/>
  <c r="G78" i="8"/>
  <c r="H78" i="8"/>
  <c r="B235" i="8"/>
  <c r="C235" i="8"/>
  <c r="D235" i="8"/>
  <c r="E235" i="8"/>
  <c r="F235" i="8"/>
  <c r="G235" i="8"/>
  <c r="H235" i="8"/>
  <c r="B60" i="8"/>
  <c r="C60" i="8"/>
  <c r="D60" i="8"/>
  <c r="E60" i="8"/>
  <c r="F60" i="8"/>
  <c r="G60" i="8"/>
  <c r="H60" i="8"/>
  <c r="B239" i="8"/>
  <c r="C239" i="8"/>
  <c r="D239" i="8"/>
  <c r="E239" i="8"/>
  <c r="F239" i="8"/>
  <c r="G239" i="8"/>
  <c r="H239" i="8"/>
  <c r="B243" i="8"/>
  <c r="C243" i="8"/>
  <c r="D243" i="8"/>
  <c r="E243" i="8"/>
  <c r="F243" i="8"/>
  <c r="G243" i="8"/>
  <c r="H243" i="8"/>
  <c r="B247" i="8"/>
  <c r="C247" i="8"/>
  <c r="D247" i="8"/>
  <c r="E247" i="8"/>
  <c r="F247" i="8"/>
  <c r="G247" i="8"/>
  <c r="H247" i="8"/>
  <c r="B251" i="8"/>
  <c r="C251" i="8"/>
  <c r="D251" i="8"/>
  <c r="E251" i="8"/>
  <c r="F251" i="8"/>
  <c r="G251" i="8"/>
  <c r="H251" i="8"/>
  <c r="B174" i="8"/>
  <c r="C174" i="8"/>
  <c r="D174" i="8"/>
  <c r="E174" i="8"/>
  <c r="G174" i="8"/>
  <c r="H174" i="8"/>
  <c r="B248" i="8"/>
  <c r="C248" i="8"/>
  <c r="D248" i="8"/>
  <c r="E248" i="8"/>
  <c r="F248" i="8"/>
  <c r="G248" i="8"/>
  <c r="H248" i="8"/>
  <c r="B212" i="8"/>
  <c r="C212" i="8"/>
  <c r="D212" i="8"/>
  <c r="E212" i="8"/>
  <c r="F212" i="8"/>
  <c r="G212" i="8"/>
  <c r="H212" i="8"/>
  <c r="B166" i="8"/>
  <c r="C166" i="8"/>
  <c r="D166" i="8"/>
  <c r="E166" i="8"/>
  <c r="F166" i="8"/>
  <c r="G166" i="8"/>
  <c r="H166" i="8"/>
  <c r="B179" i="8"/>
  <c r="C179" i="8"/>
  <c r="D179" i="8"/>
  <c r="E179" i="8"/>
  <c r="F179" i="8"/>
  <c r="G179" i="8"/>
  <c r="H179" i="8"/>
  <c r="B50" i="8"/>
  <c r="C50" i="8"/>
  <c r="D50" i="8"/>
  <c r="F50" i="8"/>
  <c r="G50" i="8"/>
  <c r="H50" i="8"/>
  <c r="B94" i="8"/>
  <c r="C94" i="8"/>
  <c r="D94" i="8"/>
  <c r="E94" i="8"/>
  <c r="F94" i="8"/>
  <c r="G94" i="8"/>
  <c r="H94" i="8"/>
  <c r="B147" i="8"/>
  <c r="C147" i="8"/>
  <c r="D147" i="8"/>
  <c r="E147" i="8"/>
  <c r="F147" i="8"/>
  <c r="G147" i="8"/>
  <c r="H147" i="8"/>
  <c r="B105" i="8"/>
  <c r="C105" i="8"/>
  <c r="D105" i="8"/>
  <c r="E105" i="8"/>
  <c r="F105" i="8"/>
  <c r="G105" i="8"/>
  <c r="H105" i="8"/>
  <c r="B140" i="8"/>
  <c r="C140" i="8"/>
  <c r="D140" i="8"/>
  <c r="E140" i="8"/>
  <c r="F140" i="8"/>
  <c r="G140" i="8"/>
  <c r="H140" i="8"/>
  <c r="B63" i="8"/>
  <c r="C63" i="8"/>
  <c r="D63" i="8"/>
  <c r="E63" i="8"/>
  <c r="F63" i="8"/>
  <c r="G63" i="8"/>
  <c r="H63" i="8"/>
  <c r="B107" i="8"/>
  <c r="C107" i="8"/>
  <c r="D107" i="8"/>
  <c r="E107" i="8"/>
  <c r="F107" i="8"/>
  <c r="G107" i="8"/>
  <c r="H107" i="8"/>
  <c r="B44" i="8"/>
  <c r="C44" i="8"/>
  <c r="D44" i="8"/>
  <c r="E44" i="8"/>
  <c r="F44" i="8"/>
  <c r="G44" i="8"/>
  <c r="H44" i="8"/>
  <c r="B21" i="8"/>
  <c r="C21" i="8"/>
  <c r="D21" i="8"/>
  <c r="E21" i="8"/>
  <c r="F21" i="8"/>
  <c r="G21" i="8"/>
  <c r="H21" i="8"/>
  <c r="B186" i="8"/>
  <c r="C186" i="8"/>
  <c r="D186" i="8"/>
  <c r="E186" i="8"/>
  <c r="F186" i="8"/>
  <c r="G186" i="8"/>
  <c r="H186" i="8"/>
  <c r="B195" i="8"/>
  <c r="C195" i="8"/>
  <c r="D195" i="8"/>
  <c r="E195" i="8"/>
  <c r="F195" i="8"/>
  <c r="G195" i="8"/>
  <c r="H195" i="8"/>
  <c r="B123" i="8"/>
  <c r="C123" i="8"/>
  <c r="D123" i="8"/>
  <c r="E123" i="8"/>
  <c r="F123" i="8"/>
  <c r="G123" i="8"/>
  <c r="H123" i="8"/>
  <c r="B207" i="8"/>
  <c r="C207" i="8"/>
  <c r="D207" i="8"/>
  <c r="E207" i="8"/>
  <c r="F207" i="8"/>
  <c r="G207" i="8"/>
  <c r="H207" i="8"/>
  <c r="B206" i="8"/>
  <c r="C206" i="8"/>
  <c r="D206" i="8"/>
  <c r="E206" i="8"/>
  <c r="F206" i="8"/>
  <c r="G206" i="8"/>
  <c r="H206" i="8"/>
  <c r="B51" i="8"/>
  <c r="C51" i="8"/>
  <c r="D51" i="8"/>
  <c r="E51" i="8"/>
  <c r="F51" i="8"/>
  <c r="G51" i="8"/>
  <c r="H51" i="8"/>
  <c r="B41" i="8"/>
  <c r="C41" i="8"/>
  <c r="D41" i="8"/>
  <c r="E41" i="8"/>
  <c r="F41" i="8"/>
  <c r="G41" i="8"/>
  <c r="H41" i="8"/>
  <c r="B54" i="8"/>
  <c r="C54" i="8"/>
  <c r="D54" i="8"/>
  <c r="E54" i="8"/>
  <c r="F54" i="8"/>
  <c r="G54" i="8"/>
  <c r="H54" i="8"/>
  <c r="B58" i="8"/>
  <c r="C58" i="8"/>
  <c r="D58" i="8"/>
  <c r="E58" i="8"/>
  <c r="F58" i="8"/>
  <c r="G58" i="8"/>
  <c r="H58" i="8"/>
  <c r="B156" i="8"/>
  <c r="C156" i="8"/>
  <c r="D156" i="8"/>
  <c r="E156" i="8"/>
  <c r="F156" i="8"/>
  <c r="G156" i="8"/>
  <c r="H156" i="8"/>
  <c r="B158" i="8"/>
  <c r="C158" i="8"/>
  <c r="D158" i="8"/>
  <c r="E158" i="8"/>
  <c r="F158" i="8"/>
  <c r="G158" i="8"/>
  <c r="H158" i="8"/>
  <c r="B219" i="8"/>
  <c r="C219" i="8"/>
  <c r="D219" i="8"/>
  <c r="E219" i="8"/>
  <c r="F219" i="8"/>
  <c r="G219" i="8"/>
  <c r="H219" i="8"/>
  <c r="C182" i="8"/>
  <c r="B232" i="8"/>
  <c r="C232" i="8"/>
  <c r="D232" i="8"/>
  <c r="E232" i="8"/>
  <c r="F232" i="8"/>
  <c r="G232" i="8"/>
  <c r="H232" i="8"/>
  <c r="B238" i="8"/>
  <c r="C238" i="8"/>
  <c r="D238" i="8"/>
  <c r="E238" i="8"/>
  <c r="F238" i="8"/>
  <c r="G238" i="8"/>
  <c r="H238" i="8"/>
  <c r="B23" i="8"/>
  <c r="C23" i="8"/>
  <c r="D23" i="8"/>
  <c r="E23" i="8"/>
  <c r="F23" i="8"/>
  <c r="G23" i="8"/>
  <c r="H23" i="8"/>
  <c r="B73" i="8"/>
  <c r="C73" i="8"/>
  <c r="D73" i="8"/>
  <c r="E73" i="8"/>
  <c r="F73" i="8"/>
  <c r="G73" i="8"/>
  <c r="H73" i="8"/>
  <c r="B236" i="8"/>
  <c r="C236" i="8"/>
  <c r="D236" i="8"/>
  <c r="E236" i="8"/>
  <c r="F236" i="8"/>
  <c r="G236" i="8"/>
  <c r="H236" i="8"/>
  <c r="B167" i="8"/>
  <c r="C167" i="8"/>
  <c r="D167" i="8"/>
  <c r="E167" i="8"/>
  <c r="F167" i="8"/>
  <c r="G167" i="8"/>
  <c r="H167" i="8"/>
  <c r="B252" i="8"/>
  <c r="C252" i="8"/>
  <c r="D252" i="8"/>
  <c r="E252" i="8"/>
  <c r="F252" i="8"/>
  <c r="G252" i="8"/>
  <c r="H252" i="8"/>
  <c r="B132" i="8"/>
  <c r="C132" i="8"/>
  <c r="D132" i="8"/>
  <c r="E132" i="8"/>
  <c r="F132" i="8"/>
  <c r="G132" i="8"/>
  <c r="H132" i="8"/>
  <c r="B138" i="8"/>
  <c r="C138" i="8"/>
  <c r="D138" i="8"/>
  <c r="E138" i="8"/>
  <c r="F138" i="8"/>
  <c r="G138" i="8"/>
  <c r="H138" i="8"/>
  <c r="B33" i="8"/>
  <c r="C33" i="8"/>
  <c r="D33" i="8"/>
  <c r="E33" i="8"/>
  <c r="F33" i="8"/>
  <c r="G33" i="8"/>
  <c r="H33" i="8"/>
  <c r="B64" i="8"/>
  <c r="C64" i="8"/>
  <c r="D64" i="8"/>
  <c r="E64" i="8"/>
  <c r="F64" i="8"/>
  <c r="G64" i="8"/>
  <c r="H64" i="8"/>
  <c r="C116" i="8"/>
  <c r="D116" i="8"/>
  <c r="E116" i="8"/>
  <c r="F116" i="8"/>
  <c r="G116" i="8"/>
  <c r="H116" i="8"/>
  <c r="B97" i="8"/>
  <c r="C97" i="8"/>
  <c r="D97" i="8"/>
  <c r="E97" i="8"/>
  <c r="F97" i="8"/>
  <c r="G97" i="8"/>
  <c r="H97" i="8"/>
  <c r="B155" i="8"/>
  <c r="C155" i="8"/>
  <c r="D155" i="8"/>
  <c r="E155" i="8"/>
  <c r="F155" i="8"/>
  <c r="G155" i="8"/>
  <c r="H155" i="8"/>
  <c r="B100" i="8"/>
  <c r="C100" i="8"/>
  <c r="D100" i="8"/>
  <c r="E100" i="8"/>
  <c r="F100" i="8"/>
  <c r="G100" i="8"/>
  <c r="H100" i="8"/>
  <c r="B162" i="8"/>
  <c r="C162" i="8"/>
  <c r="D162" i="8"/>
  <c r="E162" i="8"/>
  <c r="F162" i="8"/>
  <c r="G162" i="8"/>
  <c r="H162" i="8"/>
  <c r="B11" i="8"/>
  <c r="C11" i="8"/>
  <c r="D11" i="8"/>
  <c r="E11" i="8"/>
  <c r="F11" i="8"/>
  <c r="G11" i="8"/>
  <c r="H11" i="8"/>
  <c r="B29" i="8"/>
  <c r="C29" i="8"/>
  <c r="D29" i="8"/>
  <c r="E29" i="8"/>
  <c r="F29" i="8"/>
  <c r="G29" i="8"/>
  <c r="H29" i="8"/>
  <c r="B191" i="8"/>
  <c r="C191" i="8"/>
  <c r="D191" i="8"/>
  <c r="E191" i="8"/>
  <c r="F191" i="8"/>
  <c r="G191" i="8"/>
  <c r="H191" i="8"/>
  <c r="B201" i="8"/>
  <c r="C201" i="8"/>
  <c r="D201" i="8"/>
  <c r="E201" i="8"/>
  <c r="F201" i="8"/>
  <c r="G201" i="8"/>
  <c r="H201" i="8"/>
  <c r="B104" i="8"/>
  <c r="C104" i="8"/>
  <c r="D104" i="8"/>
  <c r="E104" i="8"/>
  <c r="F104" i="8"/>
  <c r="G104" i="8"/>
  <c r="H104" i="8"/>
  <c r="B141" i="8"/>
  <c r="C141" i="8"/>
  <c r="D141" i="8"/>
  <c r="E141" i="8"/>
  <c r="F141" i="8"/>
  <c r="G141" i="8"/>
  <c r="H141" i="8"/>
  <c r="B217" i="8"/>
  <c r="C217" i="8"/>
  <c r="D217" i="8"/>
  <c r="E217" i="8"/>
  <c r="F217" i="8"/>
  <c r="G217" i="8"/>
  <c r="H217" i="8"/>
  <c r="B22" i="8"/>
  <c r="C22" i="8"/>
  <c r="D22" i="8"/>
  <c r="E22" i="8"/>
  <c r="F22" i="8"/>
  <c r="G22" i="8"/>
  <c r="H22" i="8"/>
  <c r="B122" i="8"/>
  <c r="C122" i="8"/>
  <c r="D122" i="8"/>
  <c r="E122" i="8"/>
  <c r="F122" i="8"/>
  <c r="G122" i="8"/>
  <c r="H122" i="8"/>
  <c r="C226" i="8"/>
  <c r="D226" i="8"/>
  <c r="E226" i="8"/>
  <c r="G226" i="8"/>
  <c r="H226" i="8"/>
  <c r="B35" i="8"/>
  <c r="C35" i="8"/>
  <c r="D35" i="8"/>
  <c r="E35" i="8"/>
  <c r="F35" i="8"/>
  <c r="G35" i="8"/>
  <c r="H35" i="8"/>
  <c r="C152" i="8"/>
  <c r="D152" i="8"/>
  <c r="G152" i="8"/>
  <c r="H152" i="8"/>
  <c r="B59" i="8"/>
  <c r="C59" i="8"/>
  <c r="D59" i="8"/>
  <c r="E59" i="8"/>
  <c r="F59" i="8"/>
  <c r="G59" i="8"/>
  <c r="H59" i="8"/>
  <c r="B242" i="8"/>
  <c r="C242" i="8"/>
  <c r="D242" i="8"/>
  <c r="E242" i="8"/>
  <c r="G242" i="8"/>
  <c r="H242" i="8"/>
  <c r="B26" i="8"/>
  <c r="C26" i="8"/>
  <c r="D26" i="8"/>
  <c r="E26" i="8"/>
  <c r="F26" i="8"/>
  <c r="G26" i="8"/>
  <c r="H26" i="8"/>
  <c r="B240" i="8"/>
  <c r="C240" i="8"/>
  <c r="D240" i="8"/>
  <c r="E240" i="8"/>
  <c r="F240" i="8"/>
  <c r="G240" i="8"/>
  <c r="H240" i="8"/>
  <c r="B244" i="8"/>
  <c r="C244" i="8"/>
  <c r="D244" i="8"/>
  <c r="E244" i="8"/>
  <c r="F244" i="8"/>
  <c r="G244" i="8"/>
  <c r="H244" i="8"/>
  <c r="H128" i="8"/>
  <c r="G128" i="8"/>
  <c r="F128" i="8"/>
  <c r="E128" i="8"/>
  <c r="D128" i="8"/>
  <c r="C128" i="8"/>
  <c r="B128" i="8"/>
  <c r="A63" i="11"/>
  <c r="A62" i="11"/>
  <c r="A61" i="11"/>
  <c r="A60" i="11"/>
  <c r="A524" i="11"/>
  <c r="A523" i="11"/>
  <c r="A522" i="11"/>
  <c r="C520" i="11"/>
  <c r="A517" i="11"/>
  <c r="A516" i="11"/>
  <c r="A515" i="11"/>
  <c r="C513" i="11"/>
  <c r="A510" i="11"/>
  <c r="A509" i="11"/>
  <c r="A508" i="11"/>
  <c r="C506" i="11"/>
  <c r="A503" i="11"/>
  <c r="A502" i="11"/>
  <c r="A501" i="11"/>
  <c r="C499" i="11"/>
  <c r="A496" i="11"/>
  <c r="A495" i="11"/>
  <c r="A494" i="11"/>
  <c r="C492" i="11"/>
  <c r="A489" i="11"/>
  <c r="A488" i="11"/>
  <c r="A487" i="11"/>
  <c r="C485" i="11"/>
  <c r="A482" i="11"/>
  <c r="A481" i="11"/>
  <c r="A480" i="11"/>
  <c r="C478" i="11"/>
  <c r="A475" i="11"/>
  <c r="A474" i="11"/>
  <c r="A473" i="11"/>
  <c r="C471" i="11"/>
  <c r="A468" i="11"/>
  <c r="A467" i="11"/>
  <c r="A466" i="11"/>
  <c r="C464" i="11"/>
  <c r="A461" i="11"/>
  <c r="A460" i="11"/>
  <c r="A459" i="11"/>
  <c r="C457" i="11"/>
  <c r="A454" i="11"/>
  <c r="A453" i="11"/>
  <c r="A452" i="11"/>
  <c r="C450" i="11"/>
  <c r="A447" i="11"/>
  <c r="A446" i="11"/>
  <c r="A445" i="11"/>
  <c r="C443" i="11"/>
  <c r="A440" i="11"/>
  <c r="A439" i="11"/>
  <c r="A438" i="11"/>
  <c r="C436" i="11"/>
  <c r="A433" i="11"/>
  <c r="A432" i="11"/>
  <c r="A431" i="11"/>
  <c r="C429" i="11"/>
  <c r="A426" i="11"/>
  <c r="A425" i="11"/>
  <c r="A424" i="11"/>
  <c r="C422" i="11"/>
  <c r="A419" i="11"/>
  <c r="A418" i="11"/>
  <c r="A417" i="11"/>
  <c r="C415" i="11"/>
  <c r="A413" i="11"/>
  <c r="A412" i="11"/>
  <c r="A411" i="11"/>
  <c r="A410" i="11"/>
  <c r="C408" i="11"/>
  <c r="A406" i="11"/>
  <c r="A405" i="11"/>
  <c r="A404" i="11"/>
  <c r="A403" i="11"/>
  <c r="C401" i="11"/>
  <c r="A399" i="11"/>
  <c r="A398" i="11"/>
  <c r="A397" i="11"/>
  <c r="A396" i="11"/>
  <c r="C394" i="11"/>
  <c r="A392" i="11"/>
  <c r="A391" i="11"/>
  <c r="A390" i="11"/>
  <c r="A389" i="11"/>
  <c r="C387" i="11"/>
  <c r="C157" i="29" l="1"/>
  <c r="B46" i="41" s="1"/>
  <c r="F157" i="29"/>
  <c r="E46" i="41" s="1"/>
  <c r="G157" i="29"/>
  <c r="F46" i="41" s="1"/>
  <c r="J58" i="39"/>
  <c r="I115" i="41"/>
  <c r="I58" i="39"/>
  <c r="H115" i="41"/>
  <c r="F58" i="39"/>
  <c r="E115" i="41"/>
  <c r="E58" i="39"/>
  <c r="D115" i="41"/>
  <c r="H58" i="39"/>
  <c r="G115" i="41"/>
  <c r="K58" i="39"/>
  <c r="J115" i="41"/>
  <c r="F147" i="39"/>
  <c r="J146" i="39"/>
  <c r="H172" i="39"/>
  <c r="H169" i="39"/>
  <c r="H22" i="39"/>
  <c r="C132" i="39"/>
  <c r="I104" i="39"/>
  <c r="F149" i="39"/>
  <c r="G168" i="39"/>
  <c r="E81" i="39"/>
  <c r="G171" i="39"/>
  <c r="K176" i="39"/>
  <c r="J59" i="39"/>
  <c r="F93" i="39"/>
  <c r="E87" i="39"/>
  <c r="I121" i="39"/>
  <c r="H155" i="39"/>
  <c r="H148" i="39"/>
  <c r="C22" i="39"/>
  <c r="G33" i="39"/>
  <c r="F76" i="39"/>
  <c r="I170" i="39"/>
  <c r="J164" i="39"/>
  <c r="J23" i="39"/>
  <c r="E131" i="39"/>
  <c r="E97" i="39"/>
  <c r="K118" i="39"/>
  <c r="C59" i="39"/>
  <c r="H194" i="39"/>
  <c r="H77" i="39"/>
  <c r="E160" i="39"/>
  <c r="J115" i="39"/>
  <c r="E82" i="39"/>
  <c r="H162" i="39"/>
  <c r="J60" i="39"/>
  <c r="I71" i="39"/>
  <c r="J22" i="39"/>
  <c r="F61" i="39"/>
  <c r="E173" i="39"/>
  <c r="H63" i="39"/>
  <c r="I164" i="39"/>
  <c r="F180" i="39"/>
  <c r="C32" i="39"/>
  <c r="I144" i="39"/>
  <c r="G77" i="39"/>
  <c r="C29" i="39"/>
  <c r="H163" i="39"/>
  <c r="C78" i="39"/>
  <c r="F6" i="39"/>
  <c r="K180" i="39"/>
  <c r="K11" i="39"/>
  <c r="F48" i="39"/>
  <c r="K151" i="39"/>
  <c r="I146" i="39"/>
  <c r="H164" i="39"/>
  <c r="I180" i="39"/>
  <c r="I57" i="39"/>
  <c r="E156" i="39"/>
  <c r="H151" i="39"/>
  <c r="J203" i="39"/>
  <c r="E201" i="39"/>
  <c r="I24" i="39"/>
  <c r="H202" i="39"/>
  <c r="H69" i="39"/>
  <c r="C153" i="39"/>
  <c r="K186" i="39"/>
  <c r="H64" i="39"/>
  <c r="K54" i="39"/>
  <c r="I190" i="39"/>
  <c r="J135" i="39"/>
  <c r="J92" i="39"/>
  <c r="F195" i="39"/>
  <c r="E181" i="39"/>
  <c r="J154" i="39"/>
  <c r="I189" i="39"/>
  <c r="G175" i="39"/>
  <c r="C123" i="39"/>
  <c r="F200" i="39"/>
  <c r="F153" i="39"/>
  <c r="J125" i="39"/>
  <c r="K185" i="39"/>
  <c r="G180" i="39"/>
  <c r="F121" i="39"/>
  <c r="E95" i="39"/>
  <c r="K179" i="39"/>
  <c r="E134" i="39"/>
  <c r="K59" i="39"/>
  <c r="J96" i="39"/>
  <c r="H44" i="39"/>
  <c r="E23" i="39"/>
  <c r="C33" i="39"/>
  <c r="I79" i="39"/>
  <c r="K51" i="39"/>
  <c r="I140" i="39"/>
  <c r="G172" i="39"/>
  <c r="J89" i="39"/>
  <c r="J170" i="39"/>
  <c r="I123" i="39"/>
  <c r="K20" i="39"/>
  <c r="G88" i="39"/>
  <c r="K168" i="39"/>
  <c r="I150" i="39"/>
  <c r="E132" i="39"/>
  <c r="F20" i="39"/>
  <c r="G146" i="39"/>
  <c r="E198" i="39"/>
  <c r="H189" i="39"/>
  <c r="K171" i="39"/>
  <c r="C162" i="39"/>
  <c r="C177" i="39"/>
  <c r="C66" i="39"/>
  <c r="G112" i="39"/>
  <c r="G104" i="39"/>
  <c r="H196" i="39"/>
  <c r="F162" i="39"/>
  <c r="J97" i="39"/>
  <c r="I143" i="39"/>
  <c r="J171" i="39"/>
  <c r="F113" i="39"/>
  <c r="E96" i="39"/>
  <c r="K152" i="39"/>
  <c r="K202" i="39"/>
  <c r="E180" i="39"/>
  <c r="G31" i="39"/>
  <c r="C68" i="39"/>
  <c r="I82" i="39"/>
  <c r="K153" i="39"/>
  <c r="I181" i="39"/>
  <c r="J206" i="39"/>
  <c r="G205" i="39"/>
  <c r="K78" i="39"/>
  <c r="H117" i="39"/>
  <c r="G67" i="39"/>
  <c r="C34" i="39"/>
  <c r="J200" i="39"/>
  <c r="F197" i="39"/>
  <c r="G162" i="39"/>
  <c r="E76" i="39"/>
  <c r="H32" i="39"/>
  <c r="H65" i="39"/>
  <c r="G116" i="39"/>
  <c r="C60" i="39"/>
  <c r="I176" i="39"/>
  <c r="G114" i="39"/>
  <c r="I131" i="39"/>
  <c r="K173" i="39"/>
  <c r="F66" i="39"/>
  <c r="X143" i="29"/>
  <c r="X28" i="31" s="1"/>
  <c r="H36" i="39"/>
  <c r="K62" i="39"/>
  <c r="H156" i="39"/>
  <c r="D170" i="39"/>
  <c r="G123" i="39"/>
  <c r="E20" i="39"/>
  <c r="F185" i="39"/>
  <c r="F28" i="39"/>
  <c r="J113" i="39"/>
  <c r="K63" i="39"/>
  <c r="G103" i="39"/>
  <c r="G156" i="39"/>
  <c r="J40" i="39"/>
  <c r="F97" i="39"/>
  <c r="H31" i="39"/>
  <c r="E207" i="39"/>
  <c r="K122" i="39"/>
  <c r="K177" i="39"/>
  <c r="C180" i="39"/>
  <c r="G153" i="39"/>
  <c r="H102" i="39"/>
  <c r="C143" i="39"/>
  <c r="F201" i="39"/>
  <c r="G187" i="39"/>
  <c r="C75" i="39"/>
  <c r="K66" i="39"/>
  <c r="J57" i="39"/>
  <c r="E61" i="39"/>
  <c r="G118" i="39"/>
  <c r="G202" i="39"/>
  <c r="G91" i="39"/>
  <c r="F68" i="39"/>
  <c r="F198" i="39"/>
  <c r="J159" i="39"/>
  <c r="I68" i="39"/>
  <c r="J148" i="39"/>
  <c r="J61" i="39"/>
  <c r="E176" i="39"/>
  <c r="H108" i="39"/>
  <c r="K204" i="39"/>
  <c r="I201" i="39"/>
  <c r="H103" i="39"/>
  <c r="I23" i="39"/>
  <c r="C182" i="39"/>
  <c r="H37" i="39"/>
  <c r="H125" i="39"/>
  <c r="K69" i="39"/>
  <c r="C28" i="39"/>
  <c r="F81" i="39"/>
  <c r="E126" i="39"/>
  <c r="J76" i="39"/>
  <c r="H25" i="39"/>
  <c r="F80" i="39"/>
  <c r="J182" i="39"/>
  <c r="I198" i="39"/>
  <c r="G113" i="39"/>
  <c r="E133" i="39"/>
  <c r="D16" i="39"/>
  <c r="J93" i="39"/>
  <c r="F163" i="39"/>
  <c r="F187" i="39"/>
  <c r="F116" i="39"/>
  <c r="I203" i="39"/>
  <c r="H143" i="39"/>
  <c r="I11" i="39"/>
  <c r="F156" i="39"/>
  <c r="F27" i="39"/>
  <c r="I125" i="39"/>
  <c r="J140" i="39"/>
  <c r="I34" i="39"/>
  <c r="E121" i="39"/>
  <c r="C189" i="39"/>
  <c r="K132" i="39"/>
  <c r="G152" i="39"/>
  <c r="I184" i="39"/>
  <c r="F89" i="39"/>
  <c r="J71" i="39"/>
  <c r="K182" i="39"/>
  <c r="F206" i="39"/>
  <c r="J75" i="39"/>
  <c r="F159" i="39"/>
  <c r="I195" i="39"/>
  <c r="F182" i="39"/>
  <c r="K102" i="39"/>
  <c r="F23" i="39"/>
  <c r="C109" i="39"/>
  <c r="H30" i="39"/>
  <c r="F36" i="39"/>
  <c r="H134" i="39"/>
  <c r="J11" i="39"/>
  <c r="J27" i="39"/>
  <c r="E6" i="39"/>
  <c r="E143" i="39"/>
  <c r="F171" i="39"/>
  <c r="G151" i="39"/>
  <c r="E203" i="39"/>
  <c r="E40" i="39"/>
  <c r="E146" i="39"/>
  <c r="H34" i="39"/>
  <c r="G69" i="39"/>
  <c r="C195" i="39"/>
  <c r="J150" i="39"/>
  <c r="I204" i="39"/>
  <c r="E107" i="39"/>
  <c r="G78" i="39"/>
  <c r="K175" i="39"/>
  <c r="C181" i="39"/>
  <c r="F129" i="39"/>
  <c r="F33" i="39"/>
  <c r="J24" i="39"/>
  <c r="J205" i="39"/>
  <c r="K187" i="39"/>
  <c r="J121" i="39"/>
  <c r="I95" i="39"/>
  <c r="H176" i="39"/>
  <c r="H95" i="39"/>
  <c r="K36" i="39"/>
  <c r="I112" i="39"/>
  <c r="K57" i="39"/>
  <c r="D71" i="39"/>
  <c r="J147" i="39"/>
  <c r="E182" i="39"/>
  <c r="G73" i="39"/>
  <c r="I87" i="39"/>
  <c r="J180" i="39"/>
  <c r="I61" i="39"/>
  <c r="C135" i="39"/>
  <c r="I207" i="39"/>
  <c r="I160" i="39"/>
  <c r="H24" i="39"/>
  <c r="K77" i="39"/>
  <c r="K172" i="39"/>
  <c r="K91" i="39"/>
  <c r="C97" i="39"/>
  <c r="F191" i="39"/>
  <c r="J195" i="39"/>
  <c r="H183" i="39"/>
  <c r="J149" i="39"/>
  <c r="J198" i="39"/>
  <c r="K88" i="39"/>
  <c r="C107" i="39"/>
  <c r="I81" i="39"/>
  <c r="J153" i="39"/>
  <c r="J201" i="39"/>
  <c r="E75" i="39"/>
  <c r="G28" i="39"/>
  <c r="C163" i="39"/>
  <c r="F133" i="39"/>
  <c r="H179" i="39"/>
  <c r="K112" i="39"/>
  <c r="G157" i="39"/>
  <c r="D150" i="39"/>
  <c r="K82" i="39"/>
  <c r="H9" i="39"/>
  <c r="I6" i="39"/>
  <c r="E139" i="39"/>
  <c r="G32" i="39"/>
  <c r="G65" i="39"/>
  <c r="C20" i="39"/>
  <c r="C171" i="39"/>
  <c r="E27" i="39"/>
  <c r="E147" i="39"/>
  <c r="I40" i="39"/>
  <c r="G194" i="39"/>
  <c r="H87" i="39"/>
  <c r="H121" i="39"/>
  <c r="C168" i="39"/>
  <c r="F132" i="39"/>
  <c r="I107" i="39"/>
  <c r="G199" i="39"/>
  <c r="E115" i="39"/>
  <c r="C126" i="39"/>
  <c r="J129" i="39"/>
  <c r="F64" i="39"/>
  <c r="G163" i="39"/>
  <c r="K146" i="39"/>
  <c r="G140" i="39"/>
  <c r="E60" i="39"/>
  <c r="E7" i="39"/>
  <c r="C48" i="39"/>
  <c r="F114" i="39"/>
  <c r="J133" i="39"/>
  <c r="F173" i="39"/>
  <c r="I133" i="39"/>
  <c r="C36" i="39"/>
  <c r="H62" i="39"/>
  <c r="C57" i="39"/>
  <c r="H71" i="39"/>
  <c r="H195" i="39"/>
  <c r="J162" i="39"/>
  <c r="J185" i="39"/>
  <c r="J28" i="39"/>
  <c r="C25" i="39"/>
  <c r="E48" i="39"/>
  <c r="E185" i="39"/>
  <c r="F32" i="39"/>
  <c r="H61" i="39"/>
  <c r="C140" i="39"/>
  <c r="J191" i="39"/>
  <c r="K197" i="39"/>
  <c r="F122" i="39"/>
  <c r="G148" i="39"/>
  <c r="F177" i="39"/>
  <c r="I89" i="39"/>
  <c r="G79" i="39"/>
  <c r="J197" i="39"/>
  <c r="K162" i="39"/>
  <c r="J199" i="39"/>
  <c r="I60" i="39"/>
  <c r="C115" i="39"/>
  <c r="H131" i="39"/>
  <c r="I108" i="39"/>
  <c r="C134" i="39"/>
  <c r="H150" i="39"/>
  <c r="K123" i="39"/>
  <c r="I20" i="39"/>
  <c r="F102" i="39"/>
  <c r="H60" i="39"/>
  <c r="C170" i="39"/>
  <c r="C116" i="39"/>
  <c r="I147" i="39"/>
  <c r="H6" i="39"/>
  <c r="H139" i="39"/>
  <c r="J32" i="39"/>
  <c r="I113" i="39"/>
  <c r="J186" i="39"/>
  <c r="J132" i="39"/>
  <c r="F118" i="39"/>
  <c r="H184" i="39"/>
  <c r="I135" i="39"/>
  <c r="I92" i="39"/>
  <c r="I186" i="39"/>
  <c r="G160" i="39"/>
  <c r="K163" i="39"/>
  <c r="K97" i="39"/>
  <c r="G190" i="39"/>
  <c r="I35" i="39"/>
  <c r="F168" i="39"/>
  <c r="C149" i="39"/>
  <c r="K131" i="39"/>
  <c r="I179" i="39"/>
  <c r="J178" i="39"/>
  <c r="I2" i="39"/>
  <c r="G16" i="39"/>
  <c r="H81" i="39"/>
  <c r="K181" i="39"/>
  <c r="H149" i="39"/>
  <c r="E78" i="39"/>
  <c r="E168" i="39"/>
  <c r="I93" i="39"/>
  <c r="I162" i="39"/>
  <c r="E102" i="39"/>
  <c r="G75" i="39"/>
  <c r="J65" i="39"/>
  <c r="C151" i="39"/>
  <c r="F151" i="39"/>
  <c r="G80" i="39"/>
  <c r="J152" i="39"/>
  <c r="K148" i="39"/>
  <c r="F77" i="39"/>
  <c r="J69" i="39"/>
  <c r="C205" i="39"/>
  <c r="G203" i="39"/>
  <c r="K40" i="39"/>
  <c r="E54" i="39"/>
  <c r="K190" i="39"/>
  <c r="G193" i="39"/>
  <c r="F175" i="39"/>
  <c r="C191" i="39"/>
  <c r="F179" i="39"/>
  <c r="K30" i="39"/>
  <c r="G178" i="39"/>
  <c r="J134" i="39"/>
  <c r="C16" i="39"/>
  <c r="E59" i="39"/>
  <c r="E94" i="39"/>
  <c r="E169" i="39"/>
  <c r="E64" i="39"/>
  <c r="I33" i="39"/>
  <c r="K126" i="39"/>
  <c r="H198" i="39"/>
  <c r="I78" i="39"/>
  <c r="I175" i="39"/>
  <c r="C96" i="39"/>
  <c r="G150" i="39"/>
  <c r="J204" i="39"/>
  <c r="K196" i="39"/>
  <c r="F107" i="39"/>
  <c r="J73" i="39"/>
  <c r="J189" i="39"/>
  <c r="K35" i="39"/>
  <c r="G7" i="39"/>
  <c r="C152" i="39"/>
  <c r="C190" i="39"/>
  <c r="K80" i="39"/>
  <c r="J118" i="39"/>
  <c r="J77" i="39"/>
  <c r="J172" i="39"/>
  <c r="G61" i="39"/>
  <c r="C31" i="39"/>
  <c r="G96" i="39"/>
  <c r="K207" i="39"/>
  <c r="K160" i="39"/>
  <c r="E51" i="39"/>
  <c r="E122" i="39"/>
  <c r="E206" i="39"/>
  <c r="E149" i="39"/>
  <c r="E154" i="39"/>
  <c r="E103" i="39"/>
  <c r="E202" i="39"/>
  <c r="K184" i="39"/>
  <c r="K193" i="39"/>
  <c r="G29" i="39"/>
  <c r="J175" i="39"/>
  <c r="G25" i="39"/>
  <c r="F67" i="39"/>
  <c r="C85" i="39"/>
  <c r="C103" i="39"/>
  <c r="C91" i="39"/>
  <c r="J179" i="39"/>
  <c r="I66" i="39"/>
  <c r="E127" i="39"/>
  <c r="J108" i="39"/>
  <c r="E114" i="39"/>
  <c r="K178" i="39"/>
  <c r="I134" i="39"/>
  <c r="I62" i="39"/>
  <c r="G137" i="39"/>
  <c r="E11" i="39"/>
  <c r="I16" i="39"/>
  <c r="E57" i="39"/>
  <c r="I80" i="39"/>
  <c r="F79" i="39"/>
  <c r="E155" i="39"/>
  <c r="I197" i="39"/>
  <c r="F144" i="39"/>
  <c r="J183" i="39"/>
  <c r="H54" i="39"/>
  <c r="H122" i="39"/>
  <c r="E22" i="39"/>
  <c r="E148" i="39"/>
  <c r="I205" i="39"/>
  <c r="E199" i="39"/>
  <c r="E188" i="39"/>
  <c r="F193" i="39"/>
  <c r="F29" i="39"/>
  <c r="F117" i="39"/>
  <c r="F25" i="39"/>
  <c r="I67" i="39"/>
  <c r="C79" i="39"/>
  <c r="C24" i="39"/>
  <c r="G191" i="39"/>
  <c r="J82" i="39"/>
  <c r="J123" i="39"/>
  <c r="G68" i="39"/>
  <c r="K9" i="39"/>
  <c r="E183" i="39"/>
  <c r="J181" i="39"/>
  <c r="F126" i="39"/>
  <c r="G206" i="39"/>
  <c r="G198" i="39"/>
  <c r="G76" i="39"/>
  <c r="H78" i="39"/>
  <c r="H88" i="39"/>
  <c r="H175" i="39"/>
  <c r="K7" i="39"/>
  <c r="G159" i="39"/>
  <c r="C169" i="39"/>
  <c r="C118" i="39"/>
  <c r="C185" i="39"/>
  <c r="J151" i="39"/>
  <c r="K169" i="39"/>
  <c r="H207" i="39"/>
  <c r="K155" i="39"/>
  <c r="F196" i="39"/>
  <c r="J194" i="39"/>
  <c r="G201" i="39"/>
  <c r="G125" i="39"/>
  <c r="K24" i="39"/>
  <c r="E73" i="39"/>
  <c r="H97" i="39"/>
  <c r="F103" i="39"/>
  <c r="G87" i="39"/>
  <c r="G143" i="39"/>
  <c r="H180" i="39"/>
  <c r="K23" i="39"/>
  <c r="E65" i="39"/>
  <c r="K61" i="39"/>
  <c r="G121" i="39"/>
  <c r="C139" i="39"/>
  <c r="C159" i="39"/>
  <c r="I151" i="39"/>
  <c r="K203" i="39"/>
  <c r="G27" i="39"/>
  <c r="K147" i="39"/>
  <c r="E196" i="39"/>
  <c r="E194" i="39"/>
  <c r="E152" i="39"/>
  <c r="I54" i="39"/>
  <c r="I103" i="39"/>
  <c r="I202" i="39"/>
  <c r="E77" i="39"/>
  <c r="E177" i="39"/>
  <c r="K29" i="39"/>
  <c r="K117" i="39"/>
  <c r="K25" i="39"/>
  <c r="J67" i="39"/>
  <c r="C27" i="39"/>
  <c r="C198" i="39"/>
  <c r="G108" i="39"/>
  <c r="I127" i="39"/>
  <c r="C95" i="39"/>
  <c r="E30" i="39"/>
  <c r="I114" i="39"/>
  <c r="J95" i="39"/>
  <c r="H178" i="39"/>
  <c r="F112" i="39"/>
  <c r="C112" i="39"/>
  <c r="H23" i="39"/>
  <c r="C196" i="39"/>
  <c r="F85" i="39"/>
  <c r="G200" i="39"/>
  <c r="K33" i="39"/>
  <c r="I126" i="39"/>
  <c r="G188" i="39"/>
  <c r="H193" i="39"/>
  <c r="K67" i="39"/>
  <c r="C88" i="39"/>
  <c r="I132" i="39"/>
  <c r="J33" i="39"/>
  <c r="G48" i="39"/>
  <c r="G97" i="39"/>
  <c r="I75" i="39"/>
  <c r="K28" i="39"/>
  <c r="C172" i="39"/>
  <c r="K114" i="39"/>
  <c r="C30" i="39"/>
  <c r="J66" i="39"/>
  <c r="G62" i="39"/>
  <c r="D156" i="39"/>
  <c r="K104" i="39"/>
  <c r="I182" i="39"/>
  <c r="J48" i="39"/>
  <c r="I139" i="39"/>
  <c r="J187" i="39"/>
  <c r="K65" i="39"/>
  <c r="C201" i="39"/>
  <c r="G71" i="39"/>
  <c r="E93" i="39"/>
  <c r="E162" i="39"/>
  <c r="E187" i="39"/>
  <c r="E28" i="39"/>
  <c r="C9" i="39"/>
  <c r="C61" i="39"/>
  <c r="J81" i="39"/>
  <c r="H144" i="39"/>
  <c r="G22" i="39"/>
  <c r="K205" i="39"/>
  <c r="E135" i="39"/>
  <c r="I115" i="39"/>
  <c r="E92" i="39"/>
  <c r="J80" i="39"/>
  <c r="F155" i="39"/>
  <c r="H181" i="39"/>
  <c r="F188" i="39"/>
  <c r="E35" i="39"/>
  <c r="H119" i="39"/>
  <c r="J173" i="39"/>
  <c r="E179" i="39"/>
  <c r="F178" i="39"/>
  <c r="C62" i="39"/>
  <c r="H8" i="39"/>
  <c r="C156" i="39"/>
  <c r="H170" i="39"/>
  <c r="H68" i="39"/>
  <c r="J163" i="39"/>
  <c r="H35" i="39"/>
  <c r="C6" i="39"/>
  <c r="F104" i="39"/>
  <c r="K44" i="39"/>
  <c r="I97" i="39"/>
  <c r="I187" i="39"/>
  <c r="F65" i="39"/>
  <c r="C194" i="39"/>
  <c r="J85" i="39"/>
  <c r="K200" i="39"/>
  <c r="F51" i="39"/>
  <c r="H190" i="39"/>
  <c r="F69" i="39"/>
  <c r="C69" i="39"/>
  <c r="J169" i="39"/>
  <c r="F37" i="39"/>
  <c r="G109" i="39"/>
  <c r="H73" i="39"/>
  <c r="K140" i="39"/>
  <c r="F88" i="39"/>
  <c r="E159" i="39"/>
  <c r="G30" i="39"/>
  <c r="C179" i="39"/>
  <c r="E80" i="39"/>
  <c r="E197" i="39"/>
  <c r="F183" i="39"/>
  <c r="H206" i="39"/>
  <c r="J102" i="39"/>
  <c r="E88" i="39"/>
  <c r="H159" i="39"/>
  <c r="C125" i="39"/>
  <c r="K71" i="39"/>
  <c r="G9" i="39"/>
  <c r="I48" i="39"/>
  <c r="F189" i="39"/>
  <c r="I116" i="39"/>
  <c r="C102" i="39"/>
  <c r="K129" i="39"/>
  <c r="F194" i="39"/>
  <c r="J122" i="39"/>
  <c r="H140" i="39"/>
  <c r="F172" i="39"/>
  <c r="F91" i="39"/>
  <c r="E151" i="39"/>
  <c r="J155" i="39"/>
  <c r="H126" i="39"/>
  <c r="G184" i="39"/>
  <c r="I159" i="39"/>
  <c r="E66" i="39"/>
  <c r="C176" i="39"/>
  <c r="J36" i="39"/>
  <c r="D11" i="39"/>
  <c r="E67" i="39"/>
  <c r="I59" i="39"/>
  <c r="C94" i="39"/>
  <c r="J94" i="39"/>
  <c r="I94" i="39"/>
  <c r="H186" i="39"/>
  <c r="I169" i="39"/>
  <c r="F207" i="39"/>
  <c r="E37" i="39"/>
  <c r="I64" i="39"/>
  <c r="F160" i="39"/>
  <c r="J109" i="39"/>
  <c r="H51" i="39"/>
  <c r="I22" i="39"/>
  <c r="I199" i="39"/>
  <c r="I188" i="39"/>
  <c r="J193" i="39"/>
  <c r="J29" i="39"/>
  <c r="J117" i="39"/>
  <c r="J25" i="39"/>
  <c r="G92" i="39"/>
  <c r="C207" i="39"/>
  <c r="K150" i="39"/>
  <c r="K191" i="39"/>
  <c r="H200" i="39"/>
  <c r="G81" i="39"/>
  <c r="K195" i="39"/>
  <c r="H153" i="39"/>
  <c r="E109" i="39"/>
  <c r="J107" i="39"/>
  <c r="J126" i="39"/>
  <c r="G149" i="39"/>
  <c r="H205" i="39"/>
  <c r="K198" i="39"/>
  <c r="K76" i="39"/>
  <c r="E193" i="39"/>
  <c r="E29" i="39"/>
  <c r="E117" i="39"/>
  <c r="H168" i="39"/>
  <c r="K159" i="39"/>
  <c r="C200" i="39"/>
  <c r="C54" i="39"/>
  <c r="C184" i="39"/>
  <c r="C150" i="39"/>
  <c r="J63" i="39"/>
  <c r="H203" i="39"/>
  <c r="H27" i="39"/>
  <c r="K37" i="39"/>
  <c r="F9" i="39"/>
  <c r="J44" i="39"/>
  <c r="G6" i="39"/>
  <c r="G164" i="39"/>
  <c r="J103" i="39"/>
  <c r="K87" i="39"/>
  <c r="K143" i="39"/>
  <c r="E32" i="39"/>
  <c r="H28" i="39"/>
  <c r="I65" i="39"/>
  <c r="H116" i="39"/>
  <c r="K121" i="39"/>
  <c r="C199" i="39"/>
  <c r="C92" i="39"/>
  <c r="I63" i="39"/>
  <c r="K96" i="39"/>
  <c r="K27" i="39"/>
  <c r="K93" i="39"/>
  <c r="E9" i="39"/>
  <c r="E44" i="39"/>
  <c r="E118" i="39"/>
  <c r="I51" i="39"/>
  <c r="I122" i="39"/>
  <c r="I206" i="39"/>
  <c r="I149" i="39"/>
  <c r="I154" i="39"/>
  <c r="F139" i="39"/>
  <c r="F87" i="39"/>
  <c r="I77" i="39"/>
  <c r="I177" i="39"/>
  <c r="H135" i="39"/>
  <c r="H115" i="39"/>
  <c r="H89" i="39"/>
  <c r="H92" i="39"/>
  <c r="C144" i="39"/>
  <c r="C202" i="39"/>
  <c r="G127" i="39"/>
  <c r="K108" i="39"/>
  <c r="F30" i="39"/>
  <c r="G95" i="39"/>
  <c r="C108" i="39"/>
  <c r="I30" i="39"/>
  <c r="F127" i="39"/>
  <c r="G133" i="39"/>
  <c r="E178" i="39"/>
  <c r="J112" i="39"/>
  <c r="F134" i="39"/>
  <c r="K31" i="39"/>
  <c r="J68" i="39"/>
  <c r="H29" i="39"/>
  <c r="F169" i="39"/>
  <c r="J20" i="39"/>
  <c r="F199" i="39"/>
  <c r="K116" i="39"/>
  <c r="E108" i="39"/>
  <c r="E16" i="39"/>
  <c r="E200" i="39"/>
  <c r="G181" i="39"/>
  <c r="H154" i="39"/>
  <c r="J116" i="39"/>
  <c r="I96" i="39"/>
  <c r="K194" i="39"/>
  <c r="K103" i="39"/>
  <c r="E113" i="39"/>
  <c r="G129" i="39"/>
  <c r="F152" i="39"/>
  <c r="K199" i="39"/>
  <c r="C148" i="39"/>
  <c r="G183" i="39"/>
  <c r="F78" i="39"/>
  <c r="X157" i="29"/>
  <c r="X185" i="31" s="1"/>
  <c r="H114" i="39"/>
  <c r="F16" i="39"/>
  <c r="E129" i="39"/>
  <c r="G107" i="39"/>
  <c r="G189" i="39"/>
  <c r="H7" i="39"/>
  <c r="G170" i="39"/>
  <c r="G196" i="39"/>
  <c r="F73" i="39"/>
  <c r="I28" i="39"/>
  <c r="C67" i="39"/>
  <c r="H160" i="39"/>
  <c r="F31" i="39"/>
  <c r="G207" i="39"/>
  <c r="H107" i="39"/>
  <c r="J188" i="39"/>
  <c r="C65" i="39"/>
  <c r="C133" i="39"/>
  <c r="I200" i="39"/>
  <c r="G126" i="39"/>
  <c r="K189" i="39"/>
  <c r="C203" i="39"/>
  <c r="F123" i="39"/>
  <c r="H182" i="39"/>
  <c r="G60" i="39"/>
  <c r="C44" i="39"/>
  <c r="G155" i="39"/>
  <c r="J54" i="39"/>
  <c r="F202" i="39"/>
  <c r="J31" i="39"/>
  <c r="K79" i="39"/>
  <c r="K183" i="39"/>
  <c r="J168" i="39"/>
  <c r="X165" i="29"/>
  <c r="X103" i="31" s="1"/>
  <c r="H173" i="39"/>
  <c r="H127" i="39"/>
  <c r="D57" i="39"/>
  <c r="F94" i="39"/>
  <c r="I129" i="39"/>
  <c r="F109" i="39"/>
  <c r="H76" i="39"/>
  <c r="I168" i="39"/>
  <c r="K170" i="39"/>
  <c r="G195" i="39"/>
  <c r="I163" i="39"/>
  <c r="K154" i="39"/>
  <c r="K75" i="39"/>
  <c r="J119" i="39"/>
  <c r="C121" i="39"/>
  <c r="G37" i="39"/>
  <c r="J51" i="39"/>
  <c r="J202" i="39"/>
  <c r="H171" i="39"/>
  <c r="E63" i="39"/>
  <c r="K109" i="39"/>
  <c r="F11" i="39"/>
  <c r="J16" i="39"/>
  <c r="F57" i="39"/>
  <c r="G11" i="39"/>
  <c r="K16" i="39"/>
  <c r="G57" i="39"/>
  <c r="C157" i="39"/>
  <c r="D151" i="39"/>
  <c r="F203" i="39"/>
  <c r="J79" i="39"/>
  <c r="I155" i="39"/>
  <c r="F40" i="39"/>
  <c r="J144" i="39"/>
  <c r="H152" i="39"/>
  <c r="E125" i="39"/>
  <c r="E24" i="39"/>
  <c r="F146" i="39"/>
  <c r="I148" i="39"/>
  <c r="F140" i="39"/>
  <c r="F190" i="39"/>
  <c r="F184" i="39"/>
  <c r="H177" i="39"/>
  <c r="G135" i="39"/>
  <c r="G115" i="39"/>
  <c r="G89" i="39"/>
  <c r="K92" i="39"/>
  <c r="C155" i="39"/>
  <c r="C73" i="39"/>
  <c r="G186" i="39"/>
  <c r="K85" i="39"/>
  <c r="H129" i="39"/>
  <c r="G132" i="39"/>
  <c r="K68" i="39"/>
  <c r="H33" i="39"/>
  <c r="I183" i="39"/>
  <c r="G54" i="39"/>
  <c r="G122" i="39"/>
  <c r="K206" i="39"/>
  <c r="H199" i="39"/>
  <c r="H188" i="39"/>
  <c r="I193" i="39"/>
  <c r="I29" i="39"/>
  <c r="I117" i="39"/>
  <c r="E25" i="39"/>
  <c r="H67" i="39"/>
  <c r="C129" i="39"/>
  <c r="C51" i="39"/>
  <c r="C187" i="39"/>
  <c r="F71" i="39"/>
  <c r="H96" i="39"/>
  <c r="E104" i="39"/>
  <c r="H147" i="39"/>
  <c r="J196" i="39"/>
  <c r="G182" i="39"/>
  <c r="K201" i="39"/>
  <c r="K125" i="39"/>
  <c r="H48" i="39"/>
  <c r="I73" i="39"/>
  <c r="F154" i="39"/>
  <c r="G139" i="39"/>
  <c r="H185" i="39"/>
  <c r="H187" i="39"/>
  <c r="I32" i="39"/>
  <c r="F35" i="39"/>
  <c r="F7" i="39"/>
  <c r="E119" i="39"/>
  <c r="H113" i="39"/>
  <c r="C87" i="39"/>
  <c r="E71" i="39"/>
  <c r="H204" i="39"/>
  <c r="H104" i="39"/>
  <c r="E195" i="39"/>
  <c r="I196" i="39"/>
  <c r="I194" i="39"/>
  <c r="I152" i="39"/>
  <c r="F125" i="39"/>
  <c r="J139" i="39"/>
  <c r="J87" i="39"/>
  <c r="F143" i="39"/>
  <c r="F34" i="39"/>
  <c r="E172" i="39"/>
  <c r="E69" i="39"/>
  <c r="E31" i="39"/>
  <c r="E91" i="39"/>
  <c r="C160" i="39"/>
  <c r="C76" i="39"/>
  <c r="K127" i="39"/>
  <c r="J30" i="39"/>
  <c r="K95" i="39"/>
  <c r="J131" i="39"/>
  <c r="F176" i="39"/>
  <c r="J127" i="39"/>
  <c r="K133" i="39"/>
  <c r="I178" i="39"/>
  <c r="F62" i="39"/>
  <c r="K134" i="39"/>
  <c r="E171" i="39"/>
  <c r="F186" i="39"/>
  <c r="H109" i="39"/>
  <c r="E89" i="39"/>
  <c r="E186" i="39"/>
  <c r="J6" i="39"/>
  <c r="I76" i="39"/>
  <c r="K113" i="39"/>
  <c r="E153" i="39"/>
  <c r="K73" i="39"/>
  <c r="K32" i="39"/>
  <c r="C71" i="39"/>
  <c r="I27" i="39"/>
  <c r="H201" i="39"/>
  <c r="I171" i="39"/>
  <c r="F54" i="39"/>
  <c r="K188" i="39"/>
  <c r="C23" i="39"/>
  <c r="G144" i="39"/>
  <c r="I7" i="39"/>
  <c r="J114" i="39"/>
  <c r="E112" i="39"/>
  <c r="E33" i="39"/>
  <c r="H75" i="39"/>
  <c r="K119" i="39"/>
  <c r="F204" i="39"/>
  <c r="E163" i="39"/>
  <c r="I185" i="39"/>
  <c r="E116" i="39"/>
  <c r="K64" i="39"/>
  <c r="K22" i="39"/>
  <c r="J177" i="39"/>
  <c r="J64" i="39"/>
  <c r="K48" i="39"/>
  <c r="J78" i="39"/>
  <c r="C186" i="39"/>
  <c r="I173" i="39"/>
  <c r="E62" i="39"/>
  <c r="C11" i="39"/>
  <c r="I153" i="39"/>
  <c r="E205" i="39"/>
  <c r="E175" i="39"/>
  <c r="F82" i="39"/>
  <c r="F181" i="39"/>
  <c r="G35" i="39"/>
  <c r="C113" i="39"/>
  <c r="H40" i="39"/>
  <c r="H146" i="39"/>
  <c r="G34" i="39"/>
  <c r="C7" i="39"/>
  <c r="K144" i="39"/>
  <c r="J88" i="39"/>
  <c r="C89" i="39"/>
  <c r="F108" i="39"/>
  <c r="H16" i="39"/>
  <c r="H59" i="39"/>
  <c r="D186" i="39"/>
  <c r="H132" i="39"/>
  <c r="K107" i="39"/>
  <c r="I88" i="39"/>
  <c r="C164" i="39"/>
  <c r="J104" i="39"/>
  <c r="H20" i="39"/>
  <c r="I102" i="39"/>
  <c r="K60" i="39"/>
  <c r="C80" i="39"/>
  <c r="F63" i="39"/>
  <c r="H79" i="39"/>
  <c r="F44" i="39"/>
  <c r="K34" i="39"/>
  <c r="J91" i="39"/>
  <c r="J37" i="39"/>
  <c r="F95" i="39"/>
  <c r="H11" i="39"/>
  <c r="H57" i="39"/>
  <c r="G134" i="39"/>
  <c r="I156" i="39"/>
  <c r="G59" i="39"/>
  <c r="J156" i="39"/>
  <c r="F59" i="39"/>
  <c r="K156" i="39"/>
  <c r="D63" i="39"/>
  <c r="F96" i="39"/>
  <c r="J207" i="39"/>
  <c r="I37" i="39"/>
  <c r="J160" i="39"/>
  <c r="H118" i="39"/>
  <c r="E164" i="39"/>
  <c r="J190" i="39"/>
  <c r="J184" i="39"/>
  <c r="E34" i="39"/>
  <c r="K135" i="39"/>
  <c r="K115" i="39"/>
  <c r="K89" i="39"/>
  <c r="H91" i="39"/>
  <c r="C37" i="39"/>
  <c r="H80" i="39"/>
  <c r="E79" i="39"/>
  <c r="K81" i="39"/>
  <c r="H197" i="39"/>
  <c r="E144" i="39"/>
  <c r="I109" i="39"/>
  <c r="G51" i="39"/>
  <c r="K149" i="39"/>
  <c r="E140" i="39"/>
  <c r="E190" i="39"/>
  <c r="E184" i="39"/>
  <c r="G177" i="39"/>
  <c r="F135" i="39"/>
  <c r="F115" i="39"/>
  <c r="I25" i="39"/>
  <c r="F92" i="39"/>
  <c r="C81" i="39"/>
  <c r="C122" i="39"/>
  <c r="C193" i="39"/>
  <c r="F150" i="39"/>
  <c r="F170" i="39"/>
  <c r="E204" i="39"/>
  <c r="E123" i="39"/>
  <c r="H93" i="39"/>
  <c r="J9" i="39"/>
  <c r="G20" i="39"/>
  <c r="K6" i="39"/>
  <c r="K164" i="39"/>
  <c r="K139" i="39"/>
  <c r="E189" i="39"/>
  <c r="F75" i="39"/>
  <c r="F60" i="39"/>
  <c r="J35" i="39"/>
  <c r="J7" i="39"/>
  <c r="I119" i="39"/>
  <c r="C104" i="39"/>
  <c r="C188" i="39"/>
  <c r="E150" i="39"/>
  <c r="E170" i="39"/>
  <c r="H82" i="39"/>
  <c r="H123" i="39"/>
  <c r="E68" i="39"/>
  <c r="I9" i="39"/>
  <c r="I44" i="39"/>
  <c r="I118" i="39"/>
  <c r="F164" i="39"/>
  <c r="F24" i="39"/>
  <c r="F22" i="39"/>
  <c r="F148" i="39"/>
  <c r="F205" i="39"/>
  <c r="G102" i="39"/>
  <c r="G185" i="39"/>
  <c r="J143" i="39"/>
  <c r="J34" i="39"/>
  <c r="I172" i="39"/>
  <c r="I69" i="39"/>
  <c r="I31" i="39"/>
  <c r="I91" i="39"/>
  <c r="C183" i="39"/>
  <c r="C77" i="39"/>
  <c r="H66" i="39"/>
  <c r="C127" i="39"/>
  <c r="G176" i="39"/>
  <c r="H133" i="39"/>
  <c r="J176" i="39"/>
  <c r="G66" i="39"/>
  <c r="G179" i="39"/>
  <c r="C178" i="39"/>
  <c r="J62" i="39"/>
  <c r="H112" i="39"/>
  <c r="X185" i="30"/>
  <c r="X142" i="29"/>
  <c r="X152" i="31" s="1"/>
  <c r="X166" i="29"/>
  <c r="X163" i="29"/>
  <c r="K160" i="29"/>
  <c r="J2" i="41" s="1"/>
  <c r="I164" i="29"/>
  <c r="H86" i="41" s="1"/>
  <c r="J164" i="29"/>
  <c r="I86" i="41" s="1"/>
  <c r="K184" i="29"/>
  <c r="J189" i="41" s="1"/>
  <c r="G160" i="29"/>
  <c r="F2" i="41" s="1"/>
  <c r="I160" i="29"/>
  <c r="H2" i="41" s="1"/>
  <c r="E164" i="29"/>
  <c r="D86" i="41" s="1"/>
  <c r="J168" i="29"/>
  <c r="I194" i="41" s="1"/>
  <c r="G164" i="29"/>
  <c r="F86" i="41" s="1"/>
  <c r="G159" i="29"/>
  <c r="F180" i="41" s="1"/>
  <c r="F168" i="29"/>
  <c r="E194" i="41" s="1"/>
  <c r="J184" i="29"/>
  <c r="I189" i="41" s="1"/>
  <c r="D168" i="29"/>
  <c r="C194" i="41" s="1"/>
  <c r="D160" i="29"/>
  <c r="C2" i="41" s="1"/>
  <c r="H164" i="29"/>
  <c r="G86" i="41" s="1"/>
  <c r="C156" i="29"/>
  <c r="B191" i="41" s="1"/>
  <c r="F160" i="29"/>
  <c r="E2" i="41" s="1"/>
  <c r="J152" i="29"/>
  <c r="I114" i="41" s="1"/>
  <c r="J156" i="29"/>
  <c r="I191" i="41" s="1"/>
  <c r="H168" i="29"/>
  <c r="G194" i="41" s="1"/>
  <c r="D164" i="29"/>
  <c r="C86" i="41" s="1"/>
  <c r="K159" i="29"/>
  <c r="J180" i="41" s="1"/>
  <c r="E156" i="29"/>
  <c r="D191" i="41" s="1"/>
  <c r="F156" i="29"/>
  <c r="E191" i="41" s="1"/>
  <c r="F164" i="29"/>
  <c r="E86" i="41" s="1"/>
  <c r="E160" i="29"/>
  <c r="D2" i="41" s="1"/>
  <c r="I156" i="29"/>
  <c r="H191" i="41" s="1"/>
  <c r="I168" i="29"/>
  <c r="H194" i="41" s="1"/>
  <c r="X147" i="29"/>
  <c r="X57" i="31" s="1"/>
  <c r="Y142" i="29"/>
  <c r="X145" i="29"/>
  <c r="X172" i="31" s="1"/>
  <c r="Y147" i="29"/>
  <c r="Z147" i="29" s="1"/>
  <c r="X146" i="29"/>
  <c r="X153" i="31" s="1"/>
  <c r="G156" i="29"/>
  <c r="F191" i="41" s="1"/>
  <c r="K156" i="29"/>
  <c r="J191" i="41" s="1"/>
  <c r="Y145" i="29"/>
  <c r="Z145" i="29" s="1"/>
  <c r="G148" i="29"/>
  <c r="F195" i="41" s="1"/>
  <c r="K148" i="29"/>
  <c r="J195" i="41" s="1"/>
  <c r="H151" i="29"/>
  <c r="G154" i="41" s="1"/>
  <c r="K151" i="29"/>
  <c r="J154" i="41" s="1"/>
  <c r="D148" i="29"/>
  <c r="C195" i="41" s="1"/>
  <c r="H148" i="29"/>
  <c r="G195" i="41" s="1"/>
  <c r="E148" i="29"/>
  <c r="D195" i="41" s="1"/>
  <c r="I148" i="29"/>
  <c r="H195" i="41" s="1"/>
  <c r="F148" i="29"/>
  <c r="E195" i="41" s="1"/>
  <c r="J148" i="29"/>
  <c r="I195" i="41" s="1"/>
  <c r="C148" i="29"/>
  <c r="B195" i="41" s="1"/>
  <c r="G151" i="29"/>
  <c r="F154" i="41" s="1"/>
  <c r="G143" i="29"/>
  <c r="F121" i="41" s="1"/>
  <c r="J160" i="29"/>
  <c r="I2" i="41" s="1"/>
  <c r="H156" i="29"/>
  <c r="G191" i="41" s="1"/>
  <c r="H152" i="29"/>
  <c r="G114" i="41" s="1"/>
  <c r="K168" i="29"/>
  <c r="J194" i="41" s="1"/>
  <c r="Y153" i="29"/>
  <c r="Z153" i="29" s="1"/>
  <c r="Y158" i="29"/>
  <c r="Z158" i="29" s="1"/>
  <c r="Y149" i="29"/>
  <c r="Z149" i="29" s="1"/>
  <c r="H160" i="29"/>
  <c r="G2" i="41" s="1"/>
  <c r="K164" i="29"/>
  <c r="J86" i="41" s="1"/>
  <c r="X153" i="29"/>
  <c r="X173" i="31" s="1"/>
  <c r="X149" i="29"/>
  <c r="X58" i="31" s="1"/>
  <c r="Y166" i="29"/>
  <c r="Z166" i="29" s="1"/>
  <c r="X162" i="29"/>
  <c r="X186" i="31" s="1"/>
  <c r="G152" i="29"/>
  <c r="F114" i="41" s="1"/>
  <c r="G168" i="29"/>
  <c r="F194" i="41" s="1"/>
  <c r="D253" i="8"/>
  <c r="E184" i="29"/>
  <c r="D189" i="41" s="1"/>
  <c r="E253" i="8"/>
  <c r="F184" i="29"/>
  <c r="E189" i="41" s="1"/>
  <c r="F253" i="8"/>
  <c r="G184" i="29"/>
  <c r="F189" i="41" s="1"/>
  <c r="H253" i="8"/>
  <c r="I184" i="29"/>
  <c r="H189" i="41" s="1"/>
  <c r="C253" i="8"/>
  <c r="D184" i="29"/>
  <c r="C189" i="41" s="1"/>
  <c r="G253" i="8"/>
  <c r="H184" i="29"/>
  <c r="G189" i="41" s="1"/>
  <c r="B253" i="8"/>
  <c r="C184" i="29"/>
  <c r="B189" i="41" s="1"/>
  <c r="Y154" i="29"/>
  <c r="Z154" i="29" s="1"/>
  <c r="Y150" i="29"/>
  <c r="Z150" i="29" s="1"/>
  <c r="Y163" i="29"/>
  <c r="E168" i="29"/>
  <c r="D194" i="41" s="1"/>
  <c r="K152" i="29"/>
  <c r="J114" i="41" s="1"/>
  <c r="X158" i="29"/>
  <c r="X204" i="31" s="1"/>
  <c r="D156" i="29"/>
  <c r="C191" i="41" s="1"/>
  <c r="X154" i="29"/>
  <c r="X194" i="31" s="1"/>
  <c r="C168" i="29"/>
  <c r="B194" i="41" s="1"/>
  <c r="F159" i="29"/>
  <c r="E180" i="41" s="1"/>
  <c r="G171" i="29"/>
  <c r="F109" i="41" s="1"/>
  <c r="C164" i="29"/>
  <c r="B86" i="41" s="1"/>
  <c r="X161" i="29"/>
  <c r="X154" i="31" s="1"/>
  <c r="Y162" i="29"/>
  <c r="Z162" i="29" s="1"/>
  <c r="D152" i="29"/>
  <c r="C114" i="41" s="1"/>
  <c r="C152" i="29"/>
  <c r="B114" i="41" s="1"/>
  <c r="Y157" i="29"/>
  <c r="X155" i="29"/>
  <c r="X203" i="31" s="1"/>
  <c r="I152" i="29"/>
  <c r="H114" i="41" s="1"/>
  <c r="E159" i="29"/>
  <c r="D180" i="41" s="1"/>
  <c r="X150" i="29"/>
  <c r="X29" i="31" s="1"/>
  <c r="G161" i="29"/>
  <c r="F145" i="41" s="1"/>
  <c r="F155" i="29"/>
  <c r="E166" i="41" s="1"/>
  <c r="G165" i="29"/>
  <c r="F78" i="41" s="1"/>
  <c r="F152" i="29"/>
  <c r="E114" i="41" s="1"/>
  <c r="C160" i="29"/>
  <c r="B2" i="41" s="1"/>
  <c r="H159" i="29"/>
  <c r="G180" i="41" s="1"/>
  <c r="C159" i="29"/>
  <c r="B180" i="41" s="1"/>
  <c r="J159" i="29"/>
  <c r="I180" i="41" s="1"/>
  <c r="C155" i="29"/>
  <c r="B166" i="41" s="1"/>
  <c r="E155" i="29"/>
  <c r="D166" i="41" s="1"/>
  <c r="E152" i="29"/>
  <c r="D114" i="41" s="1"/>
  <c r="I159" i="29"/>
  <c r="H180" i="41" s="1"/>
  <c r="G173" i="29"/>
  <c r="F140" i="41" s="1"/>
  <c r="G155" i="29"/>
  <c r="F166" i="41" s="1"/>
  <c r="C165" i="29"/>
  <c r="B78" i="41" s="1"/>
  <c r="I155" i="29"/>
  <c r="H166" i="41" s="1"/>
  <c r="F161" i="29"/>
  <c r="E145" i="41" s="1"/>
  <c r="K155" i="29"/>
  <c r="J166" i="41" s="1"/>
  <c r="C161" i="29"/>
  <c r="B145" i="41" s="1"/>
  <c r="J155" i="29"/>
  <c r="I166" i="41" s="1"/>
  <c r="G169" i="29"/>
  <c r="F139" i="41" s="1"/>
  <c r="C169" i="29"/>
  <c r="B139" i="41" s="1"/>
  <c r="G196" i="29"/>
  <c r="F63" i="41" s="1"/>
  <c r="Y146" i="29"/>
  <c r="Z146" i="29" s="1"/>
  <c r="Y136" i="29"/>
  <c r="Z136" i="29" s="1"/>
  <c r="X2" i="29"/>
  <c r="X167" i="29"/>
  <c r="Y167" i="29"/>
  <c r="Z167" i="29" s="1"/>
  <c r="X22" i="29"/>
  <c r="X191" i="31" s="1"/>
  <c r="X30" i="29"/>
  <c r="X112" i="31" s="1"/>
  <c r="Y36" i="29"/>
  <c r="Z36" i="29" s="1"/>
  <c r="X38" i="29"/>
  <c r="X35" i="31" s="1"/>
  <c r="X46" i="29"/>
  <c r="X135" i="31" s="1"/>
  <c r="X54" i="29"/>
  <c r="X137" i="31" s="1"/>
  <c r="X62" i="29"/>
  <c r="X200" i="31" s="1"/>
  <c r="Y67" i="29"/>
  <c r="Z67" i="29" s="1"/>
  <c r="X70" i="29"/>
  <c r="X141" i="31" s="1"/>
  <c r="X78" i="29"/>
  <c r="X88" i="31" s="1"/>
  <c r="Y84" i="29"/>
  <c r="Z84" i="29" s="1"/>
  <c r="X86" i="29"/>
  <c r="X22" i="31" s="1"/>
  <c r="X119" i="29"/>
  <c r="X95" i="31" s="1"/>
  <c r="Y118" i="29"/>
  <c r="Z118" i="29" s="1"/>
  <c r="X123" i="29"/>
  <c r="X26" i="31" s="1"/>
  <c r="Y104" i="29"/>
  <c r="Z104" i="29" s="1"/>
  <c r="X108" i="29"/>
  <c r="X149" i="31" s="1"/>
  <c r="X14" i="29"/>
  <c r="X33" i="31" s="1"/>
  <c r="Y22" i="29"/>
  <c r="Z22" i="29" s="1"/>
  <c r="X23" i="29"/>
  <c r="X128" i="31" s="1"/>
  <c r="Y30" i="29"/>
  <c r="X31" i="29"/>
  <c r="X4" i="31" s="1"/>
  <c r="Y38" i="29"/>
  <c r="Z38" i="29" s="1"/>
  <c r="X39" i="29"/>
  <c r="X178" i="31" s="1"/>
  <c r="Y46" i="29"/>
  <c r="Z46" i="29" s="1"/>
  <c r="X98" i="29"/>
  <c r="X181" i="31" s="1"/>
  <c r="Y58" i="29"/>
  <c r="Z58" i="29" s="1"/>
  <c r="X59" i="29"/>
  <c r="X138" i="31" s="1"/>
  <c r="Y66" i="29"/>
  <c r="Z66" i="29" s="1"/>
  <c r="X100" i="29"/>
  <c r="X45" i="31" s="1"/>
  <c r="Y74" i="29"/>
  <c r="Z74" i="29" s="1"/>
  <c r="X75" i="29"/>
  <c r="X21" i="31" s="1"/>
  <c r="Y82" i="29"/>
  <c r="Z82" i="29" s="1"/>
  <c r="X83" i="29"/>
  <c r="X41" i="31" s="1"/>
  <c r="Y90" i="29"/>
  <c r="Z90" i="29" s="1"/>
  <c r="X91" i="29"/>
  <c r="X43" i="31" s="1"/>
  <c r="Y106" i="29"/>
  <c r="Z106" i="29" s="1"/>
  <c r="Y123" i="29"/>
  <c r="Z123" i="29" s="1"/>
  <c r="X126" i="29"/>
  <c r="X52" i="31" s="1"/>
  <c r="Y108" i="29"/>
  <c r="Z108" i="29" s="1"/>
  <c r="X112" i="29"/>
  <c r="X170" i="31" s="1"/>
  <c r="Y14" i="29"/>
  <c r="X15" i="29"/>
  <c r="X111" i="31" s="1"/>
  <c r="Y19" i="29"/>
  <c r="Z19" i="29" s="1"/>
  <c r="X20" i="29"/>
  <c r="X127" i="31" s="1"/>
  <c r="X24" i="29"/>
  <c r="X78" i="31" s="1"/>
  <c r="Y31" i="29"/>
  <c r="Z31" i="29" s="1"/>
  <c r="X32" i="29"/>
  <c r="X131" i="31" s="1"/>
  <c r="Y98" i="29"/>
  <c r="X48" i="29"/>
  <c r="X19" i="31" s="1"/>
  <c r="Y55" i="29"/>
  <c r="Z55" i="29" s="1"/>
  <c r="X56" i="29"/>
  <c r="X20" i="31" s="1"/>
  <c r="Y63" i="29"/>
  <c r="Z63" i="29" s="1"/>
  <c r="X64" i="29"/>
  <c r="X84" i="31" s="1"/>
  <c r="Y71" i="29"/>
  <c r="Z71" i="29" s="1"/>
  <c r="X72" i="29"/>
  <c r="X142" i="31" s="1"/>
  <c r="Y79" i="29"/>
  <c r="Z79" i="29" s="1"/>
  <c r="X80" i="29"/>
  <c r="X7" i="31" s="1"/>
  <c r="Y87" i="29"/>
  <c r="Z87" i="29" s="1"/>
  <c r="X88" i="29"/>
  <c r="X90" i="31" s="1"/>
  <c r="X92" i="29"/>
  <c r="X167" i="31" s="1"/>
  <c r="X114" i="29"/>
  <c r="X94" i="31" s="1"/>
  <c r="Y110" i="29"/>
  <c r="Z110" i="29" s="1"/>
  <c r="X116" i="29"/>
  <c r="X182" i="31" s="1"/>
  <c r="Y15" i="29"/>
  <c r="Z15" i="29" s="1"/>
  <c r="Y99" i="29"/>
  <c r="Z99" i="29" s="1"/>
  <c r="X16" i="29"/>
  <c r="X76" i="31" s="1"/>
  <c r="Y40" i="29"/>
  <c r="Z40" i="29" s="1"/>
  <c r="X102" i="29"/>
  <c r="X148" i="31" s="1"/>
  <c r="Y52" i="29"/>
  <c r="Z52" i="29" s="1"/>
  <c r="Y56" i="29"/>
  <c r="Z56" i="29" s="1"/>
  <c r="Y60" i="29"/>
  <c r="Z60" i="29" s="1"/>
  <c r="Y64" i="29"/>
  <c r="Y68" i="29"/>
  <c r="Z68" i="29" s="1"/>
  <c r="X67" i="29"/>
  <c r="X5" i="31" s="1"/>
  <c r="Y88" i="29"/>
  <c r="Z88" i="29" s="1"/>
  <c r="X95" i="29"/>
  <c r="X44" i="31" s="1"/>
  <c r="X111" i="29"/>
  <c r="X48" i="31" s="1"/>
  <c r="Y96" i="29"/>
  <c r="Z96" i="29" s="1"/>
  <c r="X103" i="29"/>
  <c r="X46" i="31" s="1"/>
  <c r="X104" i="29"/>
  <c r="X168" i="31" s="1"/>
  <c r="X143" i="30"/>
  <c r="X107" i="30"/>
  <c r="X81" i="30"/>
  <c r="X44" i="30"/>
  <c r="J260" i="31"/>
  <c r="X189" i="29"/>
  <c r="X175" i="31" s="1"/>
  <c r="X196" i="29"/>
  <c r="X70" i="31" s="1"/>
  <c r="Y202" i="29"/>
  <c r="Z202" i="29" s="1"/>
  <c r="X204" i="29"/>
  <c r="X72" i="31" s="1"/>
  <c r="K263" i="31"/>
  <c r="X212" i="29"/>
  <c r="X212" i="31" s="1"/>
  <c r="I259" i="31"/>
  <c r="X220" i="29"/>
  <c r="X220" i="31" s="1"/>
  <c r="E261" i="31"/>
  <c r="F255" i="31"/>
  <c r="G245" i="31"/>
  <c r="H247" i="31"/>
  <c r="I248" i="31"/>
  <c r="J249" i="31"/>
  <c r="K256" i="31"/>
  <c r="E252" i="31"/>
  <c r="F253" i="31"/>
  <c r="H280" i="31"/>
  <c r="I283" i="31"/>
  <c r="J288" i="31"/>
  <c r="K272" i="31"/>
  <c r="F275" i="31"/>
  <c r="G279" i="31"/>
  <c r="H284" i="31"/>
  <c r="I287" i="31"/>
  <c r="J257" i="31"/>
  <c r="K264" i="31"/>
  <c r="E271" i="31"/>
  <c r="F277" i="31"/>
  <c r="K281" i="31"/>
  <c r="E289" i="31"/>
  <c r="G265" i="31"/>
  <c r="H269" i="31"/>
  <c r="I273" i="31"/>
  <c r="J276" i="31"/>
  <c r="C245" i="31"/>
  <c r="C275" i="31"/>
  <c r="C277" i="31"/>
  <c r="X177" i="29"/>
  <c r="X105" i="31" s="1"/>
  <c r="I260" i="31"/>
  <c r="Y189" i="29"/>
  <c r="X190" i="29"/>
  <c r="X159" i="31" s="1"/>
  <c r="X197" i="29"/>
  <c r="X117" i="31" s="1"/>
  <c r="Y204" i="29"/>
  <c r="Z204" i="29" s="1"/>
  <c r="X205" i="29"/>
  <c r="X190" i="31" s="1"/>
  <c r="J263" i="31"/>
  <c r="Y212" i="29"/>
  <c r="Z212" i="29" s="1"/>
  <c r="H259" i="31"/>
  <c r="H261" i="31"/>
  <c r="I255" i="31"/>
  <c r="J245" i="31"/>
  <c r="K247" i="31"/>
  <c r="E249" i="31"/>
  <c r="F256" i="31"/>
  <c r="G251" i="31"/>
  <c r="H252" i="31"/>
  <c r="I253" i="31"/>
  <c r="K280" i="31"/>
  <c r="E288" i="31"/>
  <c r="F272" i="31"/>
  <c r="G267" i="31"/>
  <c r="E275" i="31"/>
  <c r="F279" i="31"/>
  <c r="G284" i="31"/>
  <c r="H287" i="31"/>
  <c r="I257" i="31"/>
  <c r="J264" i="31"/>
  <c r="K268" i="31"/>
  <c r="E277" i="31"/>
  <c r="J281" i="31"/>
  <c r="K285" i="31"/>
  <c r="F265" i="31"/>
  <c r="G269" i="31"/>
  <c r="H273" i="31"/>
  <c r="I276" i="31"/>
  <c r="C255" i="31"/>
  <c r="C253" i="31"/>
  <c r="C271" i="31"/>
  <c r="C276" i="31"/>
  <c r="Y177" i="29"/>
  <c r="Z177" i="29" s="1"/>
  <c r="X178" i="29"/>
  <c r="X195" i="31" s="1"/>
  <c r="Y186" i="29"/>
  <c r="Z186" i="29" s="1"/>
  <c r="X187" i="29"/>
  <c r="X158" i="31" s="1"/>
  <c r="X191" i="29"/>
  <c r="X68" i="31" s="1"/>
  <c r="Y197" i="29"/>
  <c r="Z197" i="29" s="1"/>
  <c r="X198" i="29"/>
  <c r="X160" i="31" s="1"/>
  <c r="E263" i="31"/>
  <c r="G259" i="31"/>
  <c r="X214" i="29"/>
  <c r="X214" i="31" s="1"/>
  <c r="Y221" i="29"/>
  <c r="Z221" i="29" s="1"/>
  <c r="X222" i="29"/>
  <c r="X222" i="31" s="1"/>
  <c r="K261" i="31"/>
  <c r="E245" i="31"/>
  <c r="F247" i="31"/>
  <c r="G248" i="31"/>
  <c r="H249" i="31"/>
  <c r="I256" i="31"/>
  <c r="J251" i="31"/>
  <c r="H253" i="31"/>
  <c r="J280" i="31"/>
  <c r="K283" i="31"/>
  <c r="E272" i="31"/>
  <c r="F267" i="31"/>
  <c r="H275" i="31"/>
  <c r="I279" i="31"/>
  <c r="J284" i="31"/>
  <c r="K287" i="31"/>
  <c r="E264" i="31"/>
  <c r="F268" i="31"/>
  <c r="G271" i="31"/>
  <c r="H277" i="31"/>
  <c r="I281" i="31"/>
  <c r="J285" i="31"/>
  <c r="K289" i="31"/>
  <c r="I265" i="31"/>
  <c r="J269" i="31"/>
  <c r="K273" i="31"/>
  <c r="C263" i="31"/>
  <c r="C248" i="31"/>
  <c r="C267" i="31"/>
  <c r="C268" i="31"/>
  <c r="C265" i="31"/>
  <c r="Y178" i="29"/>
  <c r="G260" i="31"/>
  <c r="X179" i="29"/>
  <c r="X156" i="31" s="1"/>
  <c r="Y206" i="29"/>
  <c r="Z206" i="29" s="1"/>
  <c r="H263" i="31"/>
  <c r="J259" i="31"/>
  <c r="Y218" i="29"/>
  <c r="Z218" i="29" s="1"/>
  <c r="Y222" i="29"/>
  <c r="Z222" i="29" s="1"/>
  <c r="F261" i="31"/>
  <c r="K255" i="31"/>
  <c r="E247" i="31"/>
  <c r="F248" i="31"/>
  <c r="G249" i="31"/>
  <c r="H256" i="31"/>
  <c r="I251" i="31"/>
  <c r="J252" i="31"/>
  <c r="K253" i="31"/>
  <c r="I280" i="31"/>
  <c r="J283" i="31"/>
  <c r="H272" i="31"/>
  <c r="I267" i="31"/>
  <c r="K275" i="31"/>
  <c r="E284" i="31"/>
  <c r="F287" i="31"/>
  <c r="G257" i="31"/>
  <c r="H264" i="31"/>
  <c r="I268" i="31"/>
  <c r="J271" i="31"/>
  <c r="K277" i="31"/>
  <c r="E285" i="31"/>
  <c r="F289" i="31"/>
  <c r="H265" i="31"/>
  <c r="I269" i="31"/>
  <c r="J273" i="31"/>
  <c r="K276" i="31"/>
  <c r="C247" i="31"/>
  <c r="C272" i="31"/>
  <c r="C264" i="31"/>
  <c r="X140" i="30"/>
  <c r="Y137" i="29"/>
  <c r="Z137" i="29" s="1"/>
  <c r="Y141" i="29"/>
  <c r="Z141" i="29" s="1"/>
  <c r="Y133" i="29"/>
  <c r="Z133" i="29" s="1"/>
  <c r="Y2" i="29"/>
  <c r="Z2" i="29" s="1"/>
  <c r="X6" i="29"/>
  <c r="X110" i="31" s="1"/>
  <c r="X7" i="29"/>
  <c r="X74" i="31" s="1"/>
  <c r="Y16" i="29"/>
  <c r="Z16" i="29" s="1"/>
  <c r="X18" i="29"/>
  <c r="X77" i="31" s="1"/>
  <c r="X26" i="29"/>
  <c r="X177" i="31" s="1"/>
  <c r="X34" i="29"/>
  <c r="X133" i="31" s="1"/>
  <c r="Y102" i="29"/>
  <c r="Z102" i="29" s="1"/>
  <c r="X42" i="29"/>
  <c r="X37" i="31" s="1"/>
  <c r="Y47" i="29"/>
  <c r="Z47" i="29" s="1"/>
  <c r="X50" i="29"/>
  <c r="X39" i="31" s="1"/>
  <c r="X58" i="29"/>
  <c r="X83" i="31" s="1"/>
  <c r="X66" i="29"/>
  <c r="X140" i="31" s="1"/>
  <c r="X74" i="29"/>
  <c r="X143" i="31" s="1"/>
  <c r="X82" i="29"/>
  <c r="X180" i="31" s="1"/>
  <c r="Y95" i="29"/>
  <c r="Z95" i="29" s="1"/>
  <c r="X90" i="29"/>
  <c r="X145" i="31" s="1"/>
  <c r="Y111" i="29"/>
  <c r="X106" i="29"/>
  <c r="X47" i="31" s="1"/>
  <c r="Y103" i="29"/>
  <c r="Z103" i="29" s="1"/>
  <c r="X107" i="29"/>
  <c r="X92" i="31" s="1"/>
  <c r="X124" i="29"/>
  <c r="X11" i="31" s="1"/>
  <c r="Y6" i="29"/>
  <c r="Z6" i="29" s="1"/>
  <c r="Y7" i="29"/>
  <c r="X10" i="29"/>
  <c r="X125" i="31" s="1"/>
  <c r="Y18" i="29"/>
  <c r="Z18" i="29" s="1"/>
  <c r="X19" i="29"/>
  <c r="X197" i="31" s="1"/>
  <c r="Y26" i="29"/>
  <c r="Z26" i="29" s="1"/>
  <c r="X27" i="29"/>
  <c r="X163" i="31" s="1"/>
  <c r="Y34" i="29"/>
  <c r="Z34" i="29" s="1"/>
  <c r="X35" i="29"/>
  <c r="X118" i="31" s="1"/>
  <c r="Y42" i="29"/>
  <c r="X43" i="29"/>
  <c r="X18" i="31" s="1"/>
  <c r="Y50" i="29"/>
  <c r="Z50" i="29" s="1"/>
  <c r="X51" i="29"/>
  <c r="X136" i="31" s="1"/>
  <c r="X55" i="29"/>
  <c r="X114" i="31" s="1"/>
  <c r="Y62" i="29"/>
  <c r="Z62" i="29" s="1"/>
  <c r="X63" i="29"/>
  <c r="X139" i="31" s="1"/>
  <c r="Y70" i="29"/>
  <c r="Z70" i="29" s="1"/>
  <c r="X71" i="29"/>
  <c r="X119" i="31" s="1"/>
  <c r="Y78" i="29"/>
  <c r="Z78" i="29" s="1"/>
  <c r="X79" i="29"/>
  <c r="X193" i="31" s="1"/>
  <c r="Y86" i="29"/>
  <c r="Z86" i="29" s="1"/>
  <c r="X87" i="29"/>
  <c r="X42" i="31" s="1"/>
  <c r="Y119" i="29"/>
  <c r="X122" i="29"/>
  <c r="X51" i="31" s="1"/>
  <c r="Y107" i="29"/>
  <c r="Z107" i="29" s="1"/>
  <c r="X110" i="29"/>
  <c r="X93" i="31" s="1"/>
  <c r="Y124" i="29"/>
  <c r="Z124" i="29" s="1"/>
  <c r="X128" i="29"/>
  <c r="X150" i="31" s="1"/>
  <c r="Y10" i="29"/>
  <c r="Z10" i="29" s="1"/>
  <c r="X11" i="29"/>
  <c r="X17" i="31" s="1"/>
  <c r="X99" i="29"/>
  <c r="X23" i="31" s="1"/>
  <c r="Y27" i="29"/>
  <c r="Z27" i="29" s="1"/>
  <c r="X28" i="29"/>
  <c r="X79" i="31" s="1"/>
  <c r="Y35" i="29"/>
  <c r="Z35" i="29" s="1"/>
  <c r="Y39" i="29"/>
  <c r="Z39" i="29" s="1"/>
  <c r="X40" i="29"/>
  <c r="X81" i="31" s="1"/>
  <c r="X44" i="29"/>
  <c r="X82" i="31" s="1"/>
  <c r="Y51" i="29"/>
  <c r="X52" i="29"/>
  <c r="X199" i="31" s="1"/>
  <c r="Y59" i="29"/>
  <c r="X60" i="29"/>
  <c r="X40" i="31" s="1"/>
  <c r="Y100" i="29"/>
  <c r="Z100" i="29" s="1"/>
  <c r="X68" i="29"/>
  <c r="X164" i="31" s="1"/>
  <c r="Y75" i="29"/>
  <c r="X76" i="29"/>
  <c r="X6" i="31" s="1"/>
  <c r="Y83" i="29"/>
  <c r="Z83" i="29" s="1"/>
  <c r="X94" i="29"/>
  <c r="X8" i="31" s="1"/>
  <c r="Y122" i="29"/>
  <c r="Z122" i="29" s="1"/>
  <c r="X127" i="29"/>
  <c r="X201" i="31" s="1"/>
  <c r="Y126" i="29"/>
  <c r="Z126" i="29" s="1"/>
  <c r="X96" i="29"/>
  <c r="X91" i="31" s="1"/>
  <c r="Y128" i="29"/>
  <c r="Z128" i="29" s="1"/>
  <c r="Y112" i="29"/>
  <c r="Z112" i="29" s="1"/>
  <c r="X115" i="29"/>
  <c r="X49" i="31" s="1"/>
  <c r="Y11" i="29"/>
  <c r="Z11" i="29" s="1"/>
  <c r="X12" i="29"/>
  <c r="X75" i="31" s="1"/>
  <c r="Y28" i="29"/>
  <c r="Z28" i="29" s="1"/>
  <c r="Y32" i="29"/>
  <c r="Z32" i="29" s="1"/>
  <c r="X36" i="29"/>
  <c r="X134" i="31" s="1"/>
  <c r="Y44" i="29"/>
  <c r="Z44" i="29" s="1"/>
  <c r="Y48" i="29"/>
  <c r="Z48" i="29" s="1"/>
  <c r="X47" i="29"/>
  <c r="X113" i="31" s="1"/>
  <c r="Y72" i="29"/>
  <c r="Z72" i="29" s="1"/>
  <c r="Y76" i="29"/>
  <c r="Z76" i="29" s="1"/>
  <c r="Y80" i="29"/>
  <c r="Z80" i="29" s="1"/>
  <c r="Y94" i="29"/>
  <c r="Z94" i="29" s="1"/>
  <c r="X84" i="29"/>
  <c r="X89" i="31" s="1"/>
  <c r="Y92" i="29"/>
  <c r="Z92" i="29" s="1"/>
  <c r="Y114" i="29"/>
  <c r="X118" i="29"/>
  <c r="X50" i="31" s="1"/>
  <c r="Y116" i="29"/>
  <c r="X120" i="29"/>
  <c r="X183" i="31" s="1"/>
  <c r="Y115" i="29"/>
  <c r="Z115" i="29" s="1"/>
  <c r="X166" i="30"/>
  <c r="X137" i="29"/>
  <c r="X99" i="31" s="1"/>
  <c r="X141" i="29"/>
  <c r="X151" i="31" s="1"/>
  <c r="X133" i="29"/>
  <c r="X98" i="31" s="1"/>
  <c r="Y5" i="29"/>
  <c r="X4" i="29"/>
  <c r="X73" i="31" s="1"/>
  <c r="X169" i="29"/>
  <c r="X30" i="31" s="1"/>
  <c r="X170" i="29"/>
  <c r="X207" i="31" s="1"/>
  <c r="F260" i="31"/>
  <c r="Y179" i="29"/>
  <c r="Z179" i="29" s="1"/>
  <c r="X185" i="29"/>
  <c r="X174" i="31" s="1"/>
  <c r="X192" i="29"/>
  <c r="X106" i="31" s="1"/>
  <c r="X200" i="29"/>
  <c r="X108" i="31" s="1"/>
  <c r="G263" i="31"/>
  <c r="X208" i="29"/>
  <c r="X208" i="31" s="1"/>
  <c r="E259" i="31"/>
  <c r="Y213" i="29"/>
  <c r="Z213" i="29" s="1"/>
  <c r="X216" i="29"/>
  <c r="X216" i="31" s="1"/>
  <c r="I261" i="31"/>
  <c r="J255" i="31"/>
  <c r="K245" i="31"/>
  <c r="E248" i="31"/>
  <c r="F249" i="31"/>
  <c r="G256" i="31"/>
  <c r="H251" i="31"/>
  <c r="I252" i="31"/>
  <c r="J253" i="31"/>
  <c r="E283" i="31"/>
  <c r="F288" i="31"/>
  <c r="G272" i="31"/>
  <c r="H267" i="31"/>
  <c r="J275" i="31"/>
  <c r="K279" i="31"/>
  <c r="E287" i="31"/>
  <c r="F257" i="31"/>
  <c r="G264" i="31"/>
  <c r="H268" i="31"/>
  <c r="I271" i="31"/>
  <c r="J277" i="31"/>
  <c r="H285" i="31"/>
  <c r="I289" i="31"/>
  <c r="K265" i="31"/>
  <c r="E273" i="31"/>
  <c r="F276" i="31"/>
  <c r="C256" i="31"/>
  <c r="C257" i="31"/>
  <c r="Y3" i="29"/>
  <c r="Z3" i="29" s="1"/>
  <c r="Y4" i="29"/>
  <c r="Z4" i="29" s="1"/>
  <c r="Y170" i="29"/>
  <c r="Z170" i="29" s="1"/>
  <c r="X173" i="29"/>
  <c r="X14" i="31" s="1"/>
  <c r="E260" i="31"/>
  <c r="Y185" i="29"/>
  <c r="Z185" i="29" s="1"/>
  <c r="X186" i="29"/>
  <c r="X188" i="31" s="1"/>
  <c r="Y192" i="29"/>
  <c r="Z192" i="29" s="1"/>
  <c r="X193" i="29"/>
  <c r="X116" i="31" s="1"/>
  <c r="Y200" i="29"/>
  <c r="Z200" i="29" s="1"/>
  <c r="X201" i="29"/>
  <c r="X161" i="31" s="1"/>
  <c r="F263" i="31"/>
  <c r="Y208" i="29"/>
  <c r="X209" i="29"/>
  <c r="X209" i="31" s="1"/>
  <c r="Y216" i="29"/>
  <c r="Z216" i="29" s="1"/>
  <c r="X217" i="29"/>
  <c r="X217" i="31" s="1"/>
  <c r="X221" i="29"/>
  <c r="X221" i="31" s="1"/>
  <c r="E255" i="31"/>
  <c r="F245" i="31"/>
  <c r="G247" i="31"/>
  <c r="H248" i="31"/>
  <c r="I249" i="31"/>
  <c r="J256" i="31"/>
  <c r="K251" i="31"/>
  <c r="E253" i="31"/>
  <c r="G280" i="31"/>
  <c r="H283" i="31"/>
  <c r="I288" i="31"/>
  <c r="J272" i="31"/>
  <c r="K267" i="31"/>
  <c r="I275" i="31"/>
  <c r="J279" i="31"/>
  <c r="K284" i="31"/>
  <c r="E257" i="31"/>
  <c r="F264" i="31"/>
  <c r="G268" i="31"/>
  <c r="H271" i="31"/>
  <c r="I277" i="31"/>
  <c r="G285" i="31"/>
  <c r="H289" i="31"/>
  <c r="J265" i="31"/>
  <c r="K269" i="31"/>
  <c r="E276" i="31"/>
  <c r="C259" i="31"/>
  <c r="C249" i="31"/>
  <c r="C287" i="31"/>
  <c r="C289" i="31"/>
  <c r="C273" i="31"/>
  <c r="X174" i="29"/>
  <c r="X187" i="31" s="1"/>
  <c r="H260" i="31"/>
  <c r="Y193" i="29"/>
  <c r="Z193" i="29" s="1"/>
  <c r="X194" i="29"/>
  <c r="X69" i="31" s="1"/>
  <c r="Y201" i="29"/>
  <c r="Z201" i="29" s="1"/>
  <c r="Y205" i="29"/>
  <c r="Z205" i="29" s="1"/>
  <c r="X206" i="29"/>
  <c r="X162" i="31" s="1"/>
  <c r="I263" i="31"/>
  <c r="X210" i="29"/>
  <c r="X210" i="31" s="1"/>
  <c r="K259" i="31"/>
  <c r="Y217" i="29"/>
  <c r="Z217" i="29" s="1"/>
  <c r="X218" i="29"/>
  <c r="X218" i="31" s="1"/>
  <c r="G261" i="31"/>
  <c r="H255" i="31"/>
  <c r="I245" i="31"/>
  <c r="J247" i="31"/>
  <c r="K248" i="31"/>
  <c r="E256" i="31"/>
  <c r="F251" i="31"/>
  <c r="K252" i="31"/>
  <c r="F280" i="31"/>
  <c r="G283" i="31"/>
  <c r="H288" i="31"/>
  <c r="I272" i="31"/>
  <c r="J267" i="31"/>
  <c r="E279" i="31"/>
  <c r="F284" i="31"/>
  <c r="G287" i="31"/>
  <c r="H257" i="31"/>
  <c r="I264" i="31"/>
  <c r="J268" i="31"/>
  <c r="K271" i="31"/>
  <c r="E281" i="31"/>
  <c r="F285" i="31"/>
  <c r="G289" i="31"/>
  <c r="E265" i="31"/>
  <c r="F269" i="31"/>
  <c r="G273" i="31"/>
  <c r="H276" i="31"/>
  <c r="C261" i="31"/>
  <c r="C252" i="31"/>
  <c r="C284" i="31"/>
  <c r="C285" i="31"/>
  <c r="Y174" i="29"/>
  <c r="Z174" i="29" s="1"/>
  <c r="X175" i="29"/>
  <c r="X104" i="31" s="1"/>
  <c r="K260" i="31"/>
  <c r="Y194" i="29"/>
  <c r="Z194" i="29" s="1"/>
  <c r="Y198" i="29"/>
  <c r="Z198" i="29" s="1"/>
  <c r="X202" i="29"/>
  <c r="X189" i="31" s="1"/>
  <c r="Y210" i="29"/>
  <c r="Z210" i="29" s="1"/>
  <c r="F259" i="31"/>
  <c r="Y214" i="29"/>
  <c r="Z214" i="29" s="1"/>
  <c r="X213" i="29"/>
  <c r="X213" i="31" s="1"/>
  <c r="J261" i="31"/>
  <c r="G255" i="31"/>
  <c r="H245" i="31"/>
  <c r="I247" i="31"/>
  <c r="J248" i="31"/>
  <c r="K249" i="31"/>
  <c r="E251" i="31"/>
  <c r="F252" i="31"/>
  <c r="G253" i="31"/>
  <c r="E280" i="31"/>
  <c r="F283" i="31"/>
  <c r="K288" i="31"/>
  <c r="E267" i="31"/>
  <c r="G275" i="31"/>
  <c r="H279" i="31"/>
  <c r="I284" i="31"/>
  <c r="J287" i="31"/>
  <c r="K257" i="31"/>
  <c r="E268" i="31"/>
  <c r="F271" i="31"/>
  <c r="G277" i="31"/>
  <c r="H281" i="31"/>
  <c r="I285" i="31"/>
  <c r="J289" i="31"/>
  <c r="E269" i="31"/>
  <c r="F273" i="31"/>
  <c r="G276" i="31"/>
  <c r="C260" i="31"/>
  <c r="C251" i="31"/>
  <c r="C279" i="31"/>
  <c r="C269" i="31"/>
  <c r="X96" i="30"/>
  <c r="X165" i="30"/>
  <c r="X171" i="30"/>
  <c r="F182" i="8"/>
  <c r="B87" i="8"/>
  <c r="G182" i="8"/>
  <c r="H165" i="8"/>
  <c r="B182" i="8"/>
  <c r="B160" i="8"/>
  <c r="B165" i="8"/>
  <c r="H265" i="8"/>
  <c r="E182" i="8"/>
  <c r="D165" i="8"/>
  <c r="F49" i="8"/>
  <c r="D182" i="8"/>
  <c r="F165" i="8"/>
  <c r="E160" i="8"/>
  <c r="F87" i="8"/>
  <c r="G165" i="8"/>
  <c r="F160" i="8"/>
  <c r="H160" i="8"/>
  <c r="E165" i="8"/>
  <c r="G160" i="8"/>
  <c r="X3" i="29"/>
  <c r="X123" i="31" s="1"/>
  <c r="D160" i="8"/>
  <c r="H182" i="8"/>
  <c r="K176" i="29"/>
  <c r="J190" i="41" s="1"/>
  <c r="K13" i="29"/>
  <c r="J19" i="41" s="1"/>
  <c r="J176" i="29"/>
  <c r="I190" i="41" s="1"/>
  <c r="J13" i="29"/>
  <c r="I19" i="41" s="1"/>
  <c r="H5" i="8"/>
  <c r="I176" i="29"/>
  <c r="H190" i="41" s="1"/>
  <c r="I13" i="29"/>
  <c r="H19" i="41" s="1"/>
  <c r="G5" i="8"/>
  <c r="H176" i="29"/>
  <c r="G190" i="41" s="1"/>
  <c r="H13" i="29"/>
  <c r="G19" i="41" s="1"/>
  <c r="F5" i="8"/>
  <c r="G176" i="29"/>
  <c r="F190" i="41" s="1"/>
  <c r="G13" i="29"/>
  <c r="F19" i="41" s="1"/>
  <c r="E5" i="8"/>
  <c r="F176" i="29"/>
  <c r="E190" i="41" s="1"/>
  <c r="F13" i="29"/>
  <c r="E19" i="41" s="1"/>
  <c r="D5" i="8"/>
  <c r="E176" i="29"/>
  <c r="D190" i="41" s="1"/>
  <c r="E13" i="29"/>
  <c r="D19" i="41" s="1"/>
  <c r="C5" i="8"/>
  <c r="D176" i="29"/>
  <c r="C190" i="41" s="1"/>
  <c r="D13" i="29"/>
  <c r="C19" i="41" s="1"/>
  <c r="B5" i="8"/>
  <c r="C176" i="29"/>
  <c r="B190" i="41" s="1"/>
  <c r="C13" i="29"/>
  <c r="B19" i="41" s="1"/>
  <c r="F3" i="8"/>
  <c r="K5" i="29"/>
  <c r="J87" i="41" s="1"/>
  <c r="F111" i="8"/>
  <c r="G211" i="29"/>
  <c r="G45" i="29"/>
  <c r="F59" i="41" s="1"/>
  <c r="K211" i="29"/>
  <c r="K45" i="29"/>
  <c r="J59" i="41" s="1"/>
  <c r="D8" i="8"/>
  <c r="E188" i="29"/>
  <c r="D160" i="41" s="1"/>
  <c r="E21" i="29"/>
  <c r="D56" i="41" s="1"/>
  <c r="H8" i="8"/>
  <c r="I188" i="29"/>
  <c r="H160" i="41" s="1"/>
  <c r="I21" i="29"/>
  <c r="H56" i="41" s="1"/>
  <c r="D137" i="8"/>
  <c r="E207" i="29"/>
  <c r="D183" i="41" s="1"/>
  <c r="E41" i="29"/>
  <c r="D116" i="41" s="1"/>
  <c r="H137" i="8"/>
  <c r="I207" i="29"/>
  <c r="H183" i="41" s="1"/>
  <c r="I41" i="29"/>
  <c r="H116" i="41" s="1"/>
  <c r="B137" i="8"/>
  <c r="C207" i="29"/>
  <c r="B183" i="41" s="1"/>
  <c r="C41" i="29"/>
  <c r="B116" i="41" s="1"/>
  <c r="B168" i="8"/>
  <c r="C203" i="29"/>
  <c r="B49" i="41" s="1"/>
  <c r="C37" i="29"/>
  <c r="B106" i="41" s="1"/>
  <c r="D148" i="8"/>
  <c r="E65" i="29"/>
  <c r="D29" i="41" s="1"/>
  <c r="H148" i="8"/>
  <c r="I65" i="29"/>
  <c r="H29" i="41" s="1"/>
  <c r="D170" i="8"/>
  <c r="E77" i="29"/>
  <c r="D40" i="41" s="1"/>
  <c r="H170" i="8"/>
  <c r="I77" i="29"/>
  <c r="H40" i="41" s="1"/>
  <c r="E101" i="29"/>
  <c r="D144" i="41" s="1"/>
  <c r="I101" i="29"/>
  <c r="H144" i="41" s="1"/>
  <c r="F32" i="8"/>
  <c r="G69" i="29"/>
  <c r="F39" i="41" s="1"/>
  <c r="K69" i="29"/>
  <c r="J39" i="41" s="1"/>
  <c r="F30" i="8"/>
  <c r="G73" i="29"/>
  <c r="F89" i="41" s="1"/>
  <c r="K73" i="29"/>
  <c r="J89" i="41" s="1"/>
  <c r="F115" i="8"/>
  <c r="G85" i="29"/>
  <c r="F205" i="41" s="1"/>
  <c r="K85" i="29"/>
  <c r="J205" i="41" s="1"/>
  <c r="F117" i="8"/>
  <c r="G89" i="29"/>
  <c r="F204" i="41" s="1"/>
  <c r="K89" i="29"/>
  <c r="J204" i="41" s="1"/>
  <c r="G93" i="29"/>
  <c r="F206" i="41" s="1"/>
  <c r="K93" i="29"/>
  <c r="J206" i="41" s="1"/>
  <c r="G121" i="29"/>
  <c r="F177" i="41" s="1"/>
  <c r="K121" i="29"/>
  <c r="J177" i="41" s="1"/>
  <c r="G125" i="29"/>
  <c r="F99" i="41" s="1"/>
  <c r="K125" i="29"/>
  <c r="J99" i="41" s="1"/>
  <c r="F90" i="8"/>
  <c r="G25" i="29"/>
  <c r="F52" i="41" s="1"/>
  <c r="K25" i="29"/>
  <c r="J52" i="41" s="1"/>
  <c r="F92" i="8"/>
  <c r="G195" i="29"/>
  <c r="F175" i="41" s="1"/>
  <c r="G29" i="29"/>
  <c r="F44" i="41" s="1"/>
  <c r="K195" i="29"/>
  <c r="J175" i="41" s="1"/>
  <c r="K29" i="29"/>
  <c r="J44" i="41" s="1"/>
  <c r="F16" i="8"/>
  <c r="G199" i="29"/>
  <c r="F188" i="41" s="1"/>
  <c r="G33" i="29"/>
  <c r="F96" i="41" s="1"/>
  <c r="K199" i="29"/>
  <c r="J188" i="41" s="1"/>
  <c r="K33" i="29"/>
  <c r="J96" i="41" s="1"/>
  <c r="F168" i="8"/>
  <c r="G203" i="29"/>
  <c r="F49" i="41" s="1"/>
  <c r="G37" i="29"/>
  <c r="F106" i="41" s="1"/>
  <c r="K203" i="29"/>
  <c r="J49" i="41" s="1"/>
  <c r="K37" i="29"/>
  <c r="J106" i="41" s="1"/>
  <c r="F18" i="8"/>
  <c r="G215" i="29"/>
  <c r="G49" i="29"/>
  <c r="F70" i="41" s="1"/>
  <c r="K215" i="29"/>
  <c r="K49" i="29"/>
  <c r="J70" i="41" s="1"/>
  <c r="F19" i="8"/>
  <c r="G219" i="29"/>
  <c r="G53" i="29"/>
  <c r="F14" i="41" s="1"/>
  <c r="K219" i="29"/>
  <c r="K53" i="29"/>
  <c r="J14" i="41" s="1"/>
  <c r="F144" i="8"/>
  <c r="G223" i="29"/>
  <c r="G57" i="29"/>
  <c r="F13" i="41" s="1"/>
  <c r="K223" i="29"/>
  <c r="K57" i="29"/>
  <c r="J13" i="41" s="1"/>
  <c r="F24" i="8"/>
  <c r="G61" i="29"/>
  <c r="F88" i="41" s="1"/>
  <c r="K61" i="29"/>
  <c r="J88" i="41" s="1"/>
  <c r="G97" i="29"/>
  <c r="F185" i="41" s="1"/>
  <c r="K97" i="29"/>
  <c r="J185" i="41" s="1"/>
  <c r="G105" i="29"/>
  <c r="F187" i="41" s="1"/>
  <c r="K105" i="29"/>
  <c r="J187" i="41" s="1"/>
  <c r="G113" i="29"/>
  <c r="F198" i="41" s="1"/>
  <c r="K113" i="29"/>
  <c r="J198" i="41" s="1"/>
  <c r="G129" i="29"/>
  <c r="F196" i="41" s="1"/>
  <c r="K129" i="29"/>
  <c r="J196" i="41" s="1"/>
  <c r="F216" i="8"/>
  <c r="G81" i="29"/>
  <c r="F38" i="41" s="1"/>
  <c r="K81" i="29"/>
  <c r="J38" i="41" s="1"/>
  <c r="G109" i="29"/>
  <c r="F172" i="41" s="1"/>
  <c r="K109" i="29"/>
  <c r="J172" i="41" s="1"/>
  <c r="G117" i="29"/>
  <c r="F161" i="41" s="1"/>
  <c r="K117" i="29"/>
  <c r="J161" i="41" s="1"/>
  <c r="B148" i="8"/>
  <c r="C65" i="29"/>
  <c r="B29" i="41" s="1"/>
  <c r="B117" i="8"/>
  <c r="C89" i="29"/>
  <c r="B204" i="41" s="1"/>
  <c r="C97" i="29"/>
  <c r="B185" i="41" s="1"/>
  <c r="D171" i="29"/>
  <c r="C109" i="41" s="1"/>
  <c r="D8" i="29"/>
  <c r="C138" i="41" s="1"/>
  <c r="G175" i="29"/>
  <c r="F98" i="41" s="1"/>
  <c r="G12" i="29"/>
  <c r="F101" i="41" s="1"/>
  <c r="G120" i="29"/>
  <c r="F75" i="41" s="1"/>
  <c r="C190" i="29"/>
  <c r="B173" i="41" s="1"/>
  <c r="C23" i="29"/>
  <c r="B17" i="41" s="1"/>
  <c r="I171" i="29"/>
  <c r="H109" i="41" s="1"/>
  <c r="I8" i="29"/>
  <c r="H138" i="41" s="1"/>
  <c r="G191" i="29"/>
  <c r="G24" i="29"/>
  <c r="F27" i="41" s="1"/>
  <c r="K180" i="29"/>
  <c r="J137" i="41" s="1"/>
  <c r="K17" i="29"/>
  <c r="J69" i="41" s="1"/>
  <c r="J180" i="29"/>
  <c r="I137" i="41" s="1"/>
  <c r="J17" i="29"/>
  <c r="I69" i="41" s="1"/>
  <c r="H131" i="8"/>
  <c r="I180" i="29"/>
  <c r="H137" i="41" s="1"/>
  <c r="I17" i="29"/>
  <c r="H69" i="41" s="1"/>
  <c r="G131" i="8"/>
  <c r="H180" i="29"/>
  <c r="G137" i="41" s="1"/>
  <c r="H17" i="29"/>
  <c r="G69" i="41" s="1"/>
  <c r="F131" i="8"/>
  <c r="G180" i="29"/>
  <c r="F137" i="41" s="1"/>
  <c r="G17" i="29"/>
  <c r="F69" i="41" s="1"/>
  <c r="E131" i="8"/>
  <c r="F180" i="29"/>
  <c r="E137" i="41" s="1"/>
  <c r="F17" i="29"/>
  <c r="E69" i="41" s="1"/>
  <c r="D131" i="8"/>
  <c r="E180" i="29"/>
  <c r="D137" i="41" s="1"/>
  <c r="E17" i="29"/>
  <c r="D69" i="41" s="1"/>
  <c r="C131" i="8"/>
  <c r="D180" i="29"/>
  <c r="C137" i="41" s="1"/>
  <c r="D17" i="29"/>
  <c r="C69" i="41" s="1"/>
  <c r="B131" i="8"/>
  <c r="C180" i="29"/>
  <c r="B137" i="41" s="1"/>
  <c r="C17" i="29"/>
  <c r="B69" i="41" s="1"/>
  <c r="J5" i="29"/>
  <c r="I87" i="41" s="1"/>
  <c r="E111" i="8"/>
  <c r="F211" i="29"/>
  <c r="F45" i="29"/>
  <c r="E59" i="41" s="1"/>
  <c r="J211" i="29"/>
  <c r="J45" i="29"/>
  <c r="I59" i="41" s="1"/>
  <c r="C8" i="8"/>
  <c r="D188" i="29"/>
  <c r="C160" i="41" s="1"/>
  <c r="D21" i="29"/>
  <c r="C56" i="41" s="1"/>
  <c r="G8" i="8"/>
  <c r="H188" i="29"/>
  <c r="G160" i="41" s="1"/>
  <c r="H21" i="29"/>
  <c r="G56" i="41" s="1"/>
  <c r="C137" i="8"/>
  <c r="D207" i="29"/>
  <c r="C183" i="41" s="1"/>
  <c r="D41" i="29"/>
  <c r="C116" i="41" s="1"/>
  <c r="G137" i="8"/>
  <c r="H207" i="29"/>
  <c r="G183" i="41" s="1"/>
  <c r="H41" i="29"/>
  <c r="G116" i="41" s="1"/>
  <c r="B8" i="8"/>
  <c r="C188" i="29"/>
  <c r="B160" i="41" s="1"/>
  <c r="C21" i="29"/>
  <c r="B56" i="41" s="1"/>
  <c r="B16" i="8"/>
  <c r="C199" i="29"/>
  <c r="B188" i="41" s="1"/>
  <c r="C33" i="29"/>
  <c r="B96" i="41" s="1"/>
  <c r="C148" i="8"/>
  <c r="D65" i="29"/>
  <c r="C29" i="41" s="1"/>
  <c r="G148" i="8"/>
  <c r="H65" i="29"/>
  <c r="G29" i="41" s="1"/>
  <c r="C170" i="8"/>
  <c r="D77" i="29"/>
  <c r="C40" i="41" s="1"/>
  <c r="G170" i="8"/>
  <c r="H77" i="29"/>
  <c r="G40" i="41" s="1"/>
  <c r="D101" i="29"/>
  <c r="C144" i="41" s="1"/>
  <c r="H101" i="29"/>
  <c r="G144" i="41" s="1"/>
  <c r="E32" i="8"/>
  <c r="F69" i="29"/>
  <c r="E39" i="41" s="1"/>
  <c r="J69" i="29"/>
  <c r="I39" i="41" s="1"/>
  <c r="E30" i="8"/>
  <c r="F73" i="29"/>
  <c r="E89" i="41" s="1"/>
  <c r="J73" i="29"/>
  <c r="I89" i="41" s="1"/>
  <c r="E115" i="8"/>
  <c r="F85" i="29"/>
  <c r="E205" i="41" s="1"/>
  <c r="J85" i="29"/>
  <c r="I205" i="41" s="1"/>
  <c r="E117" i="8"/>
  <c r="F89" i="29"/>
  <c r="E204" i="41" s="1"/>
  <c r="J89" i="29"/>
  <c r="I204" i="41" s="1"/>
  <c r="F93" i="29"/>
  <c r="E206" i="41" s="1"/>
  <c r="J93" i="29"/>
  <c r="I206" i="41" s="1"/>
  <c r="F121" i="29"/>
  <c r="E177" i="41" s="1"/>
  <c r="J121" i="29"/>
  <c r="I177" i="41" s="1"/>
  <c r="F125" i="29"/>
  <c r="E99" i="41" s="1"/>
  <c r="J125" i="29"/>
  <c r="I99" i="41" s="1"/>
  <c r="E90" i="8"/>
  <c r="F25" i="29"/>
  <c r="E52" i="41" s="1"/>
  <c r="J25" i="29"/>
  <c r="I52" i="41" s="1"/>
  <c r="E92" i="8"/>
  <c r="F195" i="29"/>
  <c r="E175" i="41" s="1"/>
  <c r="F29" i="29"/>
  <c r="E44" i="41" s="1"/>
  <c r="J195" i="29"/>
  <c r="I175" i="41" s="1"/>
  <c r="J29" i="29"/>
  <c r="I44" i="41" s="1"/>
  <c r="E16" i="8"/>
  <c r="F199" i="29"/>
  <c r="E188" i="41" s="1"/>
  <c r="F33" i="29"/>
  <c r="E96" i="41" s="1"/>
  <c r="J199" i="29"/>
  <c r="I188" i="41" s="1"/>
  <c r="J33" i="29"/>
  <c r="I96" i="41" s="1"/>
  <c r="E168" i="8"/>
  <c r="F203" i="29"/>
  <c r="E49" i="41" s="1"/>
  <c r="F37" i="29"/>
  <c r="E106" i="41" s="1"/>
  <c r="J203" i="29"/>
  <c r="I49" i="41" s="1"/>
  <c r="J37" i="29"/>
  <c r="I106" i="41" s="1"/>
  <c r="E18" i="8"/>
  <c r="F215" i="29"/>
  <c r="F49" i="29"/>
  <c r="E70" i="41" s="1"/>
  <c r="J215" i="29"/>
  <c r="J49" i="29"/>
  <c r="I70" i="41" s="1"/>
  <c r="E19" i="8"/>
  <c r="F219" i="29"/>
  <c r="F53" i="29"/>
  <c r="E14" i="41" s="1"/>
  <c r="J219" i="29"/>
  <c r="J53" i="29"/>
  <c r="I14" i="41" s="1"/>
  <c r="E144" i="8"/>
  <c r="F223" i="29"/>
  <c r="F57" i="29"/>
  <c r="E13" i="41" s="1"/>
  <c r="J223" i="29"/>
  <c r="J57" i="29"/>
  <c r="I13" i="41" s="1"/>
  <c r="E24" i="8"/>
  <c r="F61" i="29"/>
  <c r="E88" i="41" s="1"/>
  <c r="J61" i="29"/>
  <c r="I88" i="41" s="1"/>
  <c r="F97" i="29"/>
  <c r="E185" i="41" s="1"/>
  <c r="J97" i="29"/>
  <c r="I185" i="41" s="1"/>
  <c r="F105" i="29"/>
  <c r="E187" i="41" s="1"/>
  <c r="J105" i="29"/>
  <c r="I187" i="41" s="1"/>
  <c r="F113" i="29"/>
  <c r="E198" i="41" s="1"/>
  <c r="J113" i="29"/>
  <c r="I198" i="41" s="1"/>
  <c r="F129" i="29"/>
  <c r="E196" i="41" s="1"/>
  <c r="J129" i="29"/>
  <c r="I196" i="41" s="1"/>
  <c r="E216" i="8"/>
  <c r="F81" i="29"/>
  <c r="E38" i="41" s="1"/>
  <c r="J81" i="29"/>
  <c r="I38" i="41" s="1"/>
  <c r="F109" i="29"/>
  <c r="E172" i="41" s="1"/>
  <c r="J109" i="29"/>
  <c r="I172" i="41" s="1"/>
  <c r="F117" i="29"/>
  <c r="E161" i="41" s="1"/>
  <c r="J117" i="29"/>
  <c r="I161" i="41" s="1"/>
  <c r="B115" i="8"/>
  <c r="C85" i="29"/>
  <c r="B205" i="41" s="1"/>
  <c r="B24" i="8"/>
  <c r="C61" i="29"/>
  <c r="B88" i="41" s="1"/>
  <c r="C129" i="29"/>
  <c r="B196" i="41" s="1"/>
  <c r="B216" i="8"/>
  <c r="C81" i="29"/>
  <c r="B38" i="41" s="1"/>
  <c r="C121" i="29"/>
  <c r="B177" i="41" s="1"/>
  <c r="G220" i="29"/>
  <c r="G54" i="29"/>
  <c r="F21" i="41" s="1"/>
  <c r="G209" i="29"/>
  <c r="G43" i="29"/>
  <c r="F197" i="41" s="1"/>
  <c r="C187" i="29"/>
  <c r="B113" i="41" s="1"/>
  <c r="C20" i="29"/>
  <c r="B111" i="41" s="1"/>
  <c r="C220" i="29"/>
  <c r="C54" i="29"/>
  <c r="B21" i="41" s="1"/>
  <c r="C120" i="29"/>
  <c r="B75" i="41" s="1"/>
  <c r="I5" i="29"/>
  <c r="H87" i="41" s="1"/>
  <c r="D111" i="8"/>
  <c r="E211" i="29"/>
  <c r="E45" i="29"/>
  <c r="D59" i="41" s="1"/>
  <c r="H111" i="8"/>
  <c r="I211" i="29"/>
  <c r="I45" i="29"/>
  <c r="H59" i="41" s="1"/>
  <c r="B111" i="8"/>
  <c r="C211" i="29"/>
  <c r="C45" i="29"/>
  <c r="B59" i="41" s="1"/>
  <c r="F8" i="8"/>
  <c r="G188" i="29"/>
  <c r="F160" i="41" s="1"/>
  <c r="G21" i="29"/>
  <c r="F56" i="41" s="1"/>
  <c r="K188" i="29"/>
  <c r="J160" i="41" s="1"/>
  <c r="K21" i="29"/>
  <c r="J56" i="41" s="1"/>
  <c r="F137" i="8"/>
  <c r="G207" i="29"/>
  <c r="F183" i="41" s="1"/>
  <c r="G41" i="29"/>
  <c r="F116" i="41" s="1"/>
  <c r="K207" i="29"/>
  <c r="J183" i="41" s="1"/>
  <c r="K41" i="29"/>
  <c r="J116" i="41" s="1"/>
  <c r="B92" i="8"/>
  <c r="C195" i="29"/>
  <c r="B175" i="41" s="1"/>
  <c r="C29" i="29"/>
  <c r="B44" i="41" s="1"/>
  <c r="F148" i="8"/>
  <c r="G65" i="29"/>
  <c r="F29" i="41" s="1"/>
  <c r="K65" i="29"/>
  <c r="J29" i="41" s="1"/>
  <c r="F170" i="8"/>
  <c r="G77" i="29"/>
  <c r="F40" i="41" s="1"/>
  <c r="K77" i="29"/>
  <c r="J40" i="41" s="1"/>
  <c r="G101" i="29"/>
  <c r="F144" i="41" s="1"/>
  <c r="K101" i="29"/>
  <c r="J144" i="41" s="1"/>
  <c r="D32" i="8"/>
  <c r="E69" i="29"/>
  <c r="D39" i="41" s="1"/>
  <c r="H32" i="8"/>
  <c r="I69" i="29"/>
  <c r="H39" i="41" s="1"/>
  <c r="D30" i="8"/>
  <c r="E73" i="29"/>
  <c r="D89" i="41" s="1"/>
  <c r="H30" i="8"/>
  <c r="I73" i="29"/>
  <c r="H89" i="41" s="1"/>
  <c r="D115" i="8"/>
  <c r="E85" i="29"/>
  <c r="D205" i="41" s="1"/>
  <c r="H115" i="8"/>
  <c r="I85" i="29"/>
  <c r="H205" i="41" s="1"/>
  <c r="D117" i="8"/>
  <c r="E89" i="29"/>
  <c r="D204" i="41" s="1"/>
  <c r="H117" i="8"/>
  <c r="I89" i="29"/>
  <c r="H204" i="41" s="1"/>
  <c r="E93" i="29"/>
  <c r="D206" i="41" s="1"/>
  <c r="I93" i="29"/>
  <c r="H206" i="41" s="1"/>
  <c r="E121" i="29"/>
  <c r="D177" i="41" s="1"/>
  <c r="I121" i="29"/>
  <c r="H177" i="41" s="1"/>
  <c r="E125" i="29"/>
  <c r="D99" i="41" s="1"/>
  <c r="I125" i="29"/>
  <c r="H99" i="41" s="1"/>
  <c r="D90" i="8"/>
  <c r="E25" i="29"/>
  <c r="D52" i="41" s="1"/>
  <c r="H90" i="8"/>
  <c r="I25" i="29"/>
  <c r="H52" i="41" s="1"/>
  <c r="D92" i="8"/>
  <c r="E195" i="29"/>
  <c r="D175" i="41" s="1"/>
  <c r="E29" i="29"/>
  <c r="D44" i="41" s="1"/>
  <c r="H92" i="8"/>
  <c r="I195" i="29"/>
  <c r="H175" i="41" s="1"/>
  <c r="I29" i="29"/>
  <c r="H44" i="41" s="1"/>
  <c r="D16" i="8"/>
  <c r="E199" i="29"/>
  <c r="D188" i="41" s="1"/>
  <c r="E33" i="29"/>
  <c r="D96" i="41" s="1"/>
  <c r="H16" i="8"/>
  <c r="I199" i="29"/>
  <c r="H188" i="41" s="1"/>
  <c r="I33" i="29"/>
  <c r="H96" i="41" s="1"/>
  <c r="D168" i="8"/>
  <c r="E203" i="29"/>
  <c r="D49" i="41" s="1"/>
  <c r="E37" i="29"/>
  <c r="D106" i="41" s="1"/>
  <c r="H168" i="8"/>
  <c r="I203" i="29"/>
  <c r="H49" i="41" s="1"/>
  <c r="I37" i="29"/>
  <c r="H106" i="41" s="1"/>
  <c r="D18" i="8"/>
  <c r="E215" i="29"/>
  <c r="E49" i="29"/>
  <c r="D70" i="41" s="1"/>
  <c r="H18" i="8"/>
  <c r="I215" i="29"/>
  <c r="I49" i="29"/>
  <c r="H70" i="41" s="1"/>
  <c r="D19" i="8"/>
  <c r="E219" i="29"/>
  <c r="E53" i="29"/>
  <c r="D14" i="41" s="1"/>
  <c r="H19" i="8"/>
  <c r="I219" i="29"/>
  <c r="I53" i="29"/>
  <c r="H14" i="41" s="1"/>
  <c r="D144" i="8"/>
  <c r="E223" i="29"/>
  <c r="E57" i="29"/>
  <c r="D13" i="41" s="1"/>
  <c r="H144" i="8"/>
  <c r="I223" i="29"/>
  <c r="I57" i="29"/>
  <c r="H13" i="41" s="1"/>
  <c r="D24" i="8"/>
  <c r="E61" i="29"/>
  <c r="D88" i="41" s="1"/>
  <c r="H24" i="8"/>
  <c r="I61" i="29"/>
  <c r="H88" i="41" s="1"/>
  <c r="E97" i="29"/>
  <c r="D185" i="41" s="1"/>
  <c r="I97" i="29"/>
  <c r="H185" i="41" s="1"/>
  <c r="E105" i="29"/>
  <c r="D187" i="41" s="1"/>
  <c r="I105" i="29"/>
  <c r="H187" i="41" s="1"/>
  <c r="E113" i="29"/>
  <c r="D198" i="41" s="1"/>
  <c r="I113" i="29"/>
  <c r="H198" i="41" s="1"/>
  <c r="E129" i="29"/>
  <c r="D196" i="41" s="1"/>
  <c r="I129" i="29"/>
  <c r="H196" i="41" s="1"/>
  <c r="D216" i="8"/>
  <c r="E81" i="29"/>
  <c r="D38" i="41" s="1"/>
  <c r="H216" i="8"/>
  <c r="I81" i="29"/>
  <c r="H38" i="41" s="1"/>
  <c r="E109" i="29"/>
  <c r="D172" i="41" s="1"/>
  <c r="I109" i="29"/>
  <c r="H172" i="41" s="1"/>
  <c r="E117" i="29"/>
  <c r="D161" i="41" s="1"/>
  <c r="I117" i="29"/>
  <c r="H161" i="41" s="1"/>
  <c r="C101" i="29"/>
  <c r="B144" i="41" s="1"/>
  <c r="B30" i="8"/>
  <c r="C73" i="29"/>
  <c r="B89" i="41" s="1"/>
  <c r="C125" i="29"/>
  <c r="B99" i="41" s="1"/>
  <c r="B144" i="8"/>
  <c r="C223" i="29"/>
  <c r="C57" i="29"/>
  <c r="B13" i="41" s="1"/>
  <c r="C113" i="29"/>
  <c r="B198" i="41" s="1"/>
  <c r="C117" i="29"/>
  <c r="B161" i="41" s="1"/>
  <c r="H171" i="29"/>
  <c r="G109" i="41" s="1"/>
  <c r="H8" i="29"/>
  <c r="G138" i="41" s="1"/>
  <c r="E171" i="29"/>
  <c r="D109" i="41" s="1"/>
  <c r="E8" i="29"/>
  <c r="D138" i="41" s="1"/>
  <c r="G187" i="29"/>
  <c r="F113" i="41" s="1"/>
  <c r="G20" i="29"/>
  <c r="F111" i="41" s="1"/>
  <c r="G127" i="29"/>
  <c r="F84" i="41" s="1"/>
  <c r="K172" i="29"/>
  <c r="J182" i="41" s="1"/>
  <c r="K9" i="29"/>
  <c r="J112" i="41" s="1"/>
  <c r="J172" i="29"/>
  <c r="I182" i="41" s="1"/>
  <c r="J9" i="29"/>
  <c r="I112" i="41" s="1"/>
  <c r="H127" i="8"/>
  <c r="I172" i="29"/>
  <c r="H182" i="41" s="1"/>
  <c r="I9" i="29"/>
  <c r="H112" i="41" s="1"/>
  <c r="G127" i="8"/>
  <c r="H172" i="29"/>
  <c r="G182" i="41" s="1"/>
  <c r="H9" i="29"/>
  <c r="G112" i="41" s="1"/>
  <c r="F127" i="8"/>
  <c r="G172" i="29"/>
  <c r="F182" i="41" s="1"/>
  <c r="G9" i="29"/>
  <c r="F112" i="41" s="1"/>
  <c r="E127" i="8"/>
  <c r="F172" i="29"/>
  <c r="E182" i="41" s="1"/>
  <c r="F9" i="29"/>
  <c r="E112" i="41" s="1"/>
  <c r="D127" i="8"/>
  <c r="E172" i="29"/>
  <c r="D182" i="41" s="1"/>
  <c r="E9" i="29"/>
  <c r="D112" i="41" s="1"/>
  <c r="C127" i="8"/>
  <c r="D172" i="29"/>
  <c r="C182" i="41" s="1"/>
  <c r="D9" i="29"/>
  <c r="C112" i="41" s="1"/>
  <c r="B127" i="8"/>
  <c r="C172" i="29"/>
  <c r="B182" i="41" s="1"/>
  <c r="C9" i="29"/>
  <c r="B112" i="41" s="1"/>
  <c r="H5" i="29"/>
  <c r="G87" i="41" s="1"/>
  <c r="C111" i="8"/>
  <c r="D211" i="29"/>
  <c r="D45" i="29"/>
  <c r="C59" i="41" s="1"/>
  <c r="G111" i="8"/>
  <c r="H211" i="29"/>
  <c r="H45" i="29"/>
  <c r="G59" i="41" s="1"/>
  <c r="E8" i="8"/>
  <c r="F188" i="29"/>
  <c r="E160" i="41" s="1"/>
  <c r="F21" i="29"/>
  <c r="E56" i="41" s="1"/>
  <c r="J188" i="29"/>
  <c r="I160" i="41" s="1"/>
  <c r="J21" i="29"/>
  <c r="I56" i="41" s="1"/>
  <c r="E137" i="8"/>
  <c r="F207" i="29"/>
  <c r="E183" i="41" s="1"/>
  <c r="F41" i="29"/>
  <c r="E116" i="41" s="1"/>
  <c r="J207" i="29"/>
  <c r="I183" i="41" s="1"/>
  <c r="J41" i="29"/>
  <c r="I116" i="41" s="1"/>
  <c r="B90" i="8"/>
  <c r="C25" i="29"/>
  <c r="B52" i="41" s="1"/>
  <c r="B18" i="8"/>
  <c r="C215" i="29"/>
  <c r="C49" i="29"/>
  <c r="B70" i="41" s="1"/>
  <c r="E148" i="8"/>
  <c r="F65" i="29"/>
  <c r="E29" i="41" s="1"/>
  <c r="J65" i="29"/>
  <c r="I29" i="41" s="1"/>
  <c r="E170" i="8"/>
  <c r="F77" i="29"/>
  <c r="E40" i="41" s="1"/>
  <c r="J77" i="29"/>
  <c r="I40" i="41" s="1"/>
  <c r="F101" i="29"/>
  <c r="E144" i="41" s="1"/>
  <c r="J101" i="29"/>
  <c r="I144" i="41" s="1"/>
  <c r="C32" i="8"/>
  <c r="D69" i="29"/>
  <c r="C39" i="41" s="1"/>
  <c r="G32" i="8"/>
  <c r="H69" i="29"/>
  <c r="G39" i="41" s="1"/>
  <c r="C30" i="8"/>
  <c r="D73" i="29"/>
  <c r="C89" i="41" s="1"/>
  <c r="G30" i="8"/>
  <c r="H73" i="29"/>
  <c r="G89" i="41" s="1"/>
  <c r="C115" i="8"/>
  <c r="D85" i="29"/>
  <c r="C205" i="41" s="1"/>
  <c r="G115" i="8"/>
  <c r="H85" i="29"/>
  <c r="G205" i="41" s="1"/>
  <c r="C117" i="8"/>
  <c r="D89" i="29"/>
  <c r="C204" i="41" s="1"/>
  <c r="G117" i="8"/>
  <c r="H89" i="29"/>
  <c r="G204" i="41" s="1"/>
  <c r="D93" i="29"/>
  <c r="C206" i="41" s="1"/>
  <c r="H93" i="29"/>
  <c r="G206" i="41" s="1"/>
  <c r="D121" i="29"/>
  <c r="C177" i="41" s="1"/>
  <c r="H121" i="29"/>
  <c r="G177" i="41" s="1"/>
  <c r="D125" i="29"/>
  <c r="C99" i="41" s="1"/>
  <c r="H125" i="29"/>
  <c r="G99" i="41" s="1"/>
  <c r="C90" i="8"/>
  <c r="D25" i="29"/>
  <c r="C52" i="41" s="1"/>
  <c r="G90" i="8"/>
  <c r="H25" i="29"/>
  <c r="G52" i="41" s="1"/>
  <c r="C92" i="8"/>
  <c r="D195" i="29"/>
  <c r="C175" i="41" s="1"/>
  <c r="D29" i="29"/>
  <c r="C44" i="41" s="1"/>
  <c r="G92" i="8"/>
  <c r="H195" i="29"/>
  <c r="G175" i="41" s="1"/>
  <c r="H29" i="29"/>
  <c r="G44" i="41" s="1"/>
  <c r="C16" i="8"/>
  <c r="D199" i="29"/>
  <c r="C188" i="41" s="1"/>
  <c r="D33" i="29"/>
  <c r="C96" i="41" s="1"/>
  <c r="G16" i="8"/>
  <c r="H199" i="29"/>
  <c r="G188" i="41" s="1"/>
  <c r="H33" i="29"/>
  <c r="G96" i="41" s="1"/>
  <c r="C168" i="8"/>
  <c r="D203" i="29"/>
  <c r="C49" i="41" s="1"/>
  <c r="D37" i="29"/>
  <c r="C106" i="41" s="1"/>
  <c r="G168" i="8"/>
  <c r="H203" i="29"/>
  <c r="G49" i="41" s="1"/>
  <c r="H37" i="29"/>
  <c r="G106" i="41" s="1"/>
  <c r="C18" i="8"/>
  <c r="D215" i="29"/>
  <c r="D49" i="29"/>
  <c r="C70" i="41" s="1"/>
  <c r="G18" i="8"/>
  <c r="H215" i="29"/>
  <c r="H49" i="29"/>
  <c r="G70" i="41" s="1"/>
  <c r="C19" i="8"/>
  <c r="D219" i="29"/>
  <c r="D53" i="29"/>
  <c r="C14" i="41" s="1"/>
  <c r="G19" i="8"/>
  <c r="H219" i="29"/>
  <c r="H53" i="29"/>
  <c r="G14" i="41" s="1"/>
  <c r="C144" i="8"/>
  <c r="D223" i="29"/>
  <c r="D57" i="29"/>
  <c r="C13" i="41" s="1"/>
  <c r="G144" i="8"/>
  <c r="H223" i="29"/>
  <c r="H57" i="29"/>
  <c r="G13" i="41" s="1"/>
  <c r="C24" i="8"/>
  <c r="D61" i="29"/>
  <c r="C88" i="41" s="1"/>
  <c r="G24" i="8"/>
  <c r="H61" i="29"/>
  <c r="G88" i="41" s="1"/>
  <c r="D97" i="29"/>
  <c r="C185" i="41" s="1"/>
  <c r="H97" i="29"/>
  <c r="G185" i="41" s="1"/>
  <c r="D105" i="29"/>
  <c r="C187" i="41" s="1"/>
  <c r="H105" i="29"/>
  <c r="G187" i="41" s="1"/>
  <c r="D113" i="29"/>
  <c r="C198" i="41" s="1"/>
  <c r="H113" i="29"/>
  <c r="G198" i="41" s="1"/>
  <c r="D129" i="29"/>
  <c r="C196" i="41" s="1"/>
  <c r="H129" i="29"/>
  <c r="G196" i="41" s="1"/>
  <c r="C216" i="8"/>
  <c r="D81" i="29"/>
  <c r="C38" i="41" s="1"/>
  <c r="G216" i="8"/>
  <c r="H81" i="29"/>
  <c r="G38" i="41" s="1"/>
  <c r="D109" i="29"/>
  <c r="C172" i="41" s="1"/>
  <c r="H109" i="29"/>
  <c r="G172" i="41" s="1"/>
  <c r="D117" i="29"/>
  <c r="C161" i="41" s="1"/>
  <c r="H117" i="29"/>
  <c r="G161" i="41" s="1"/>
  <c r="B170" i="8"/>
  <c r="C77" i="29"/>
  <c r="B40" i="41" s="1"/>
  <c r="B32" i="8"/>
  <c r="C69" i="29"/>
  <c r="B39" i="41" s="1"/>
  <c r="C93" i="29"/>
  <c r="B206" i="41" s="1"/>
  <c r="B19" i="8"/>
  <c r="C219" i="29"/>
  <c r="C53" i="29"/>
  <c r="B14" i="41" s="1"/>
  <c r="C105" i="29"/>
  <c r="B187" i="41" s="1"/>
  <c r="C109" i="29"/>
  <c r="B172" i="41" s="1"/>
  <c r="F120" i="29"/>
  <c r="E75" i="41" s="1"/>
  <c r="G190" i="29"/>
  <c r="F173" i="41" s="1"/>
  <c r="G23" i="29"/>
  <c r="F17" i="41" s="1"/>
  <c r="G91" i="29"/>
  <c r="F58" i="41" s="1"/>
  <c r="C175" i="29"/>
  <c r="B98" i="41" s="1"/>
  <c r="C12" i="29"/>
  <c r="B101" i="41" s="1"/>
  <c r="C191" i="29"/>
  <c r="C24" i="29"/>
  <c r="B27" i="41" s="1"/>
  <c r="C127" i="29"/>
  <c r="B84" i="41" s="1"/>
  <c r="Z138" i="29"/>
  <c r="AB138" i="29"/>
  <c r="Z139" i="29"/>
  <c r="AB139" i="29"/>
  <c r="Z140" i="29"/>
  <c r="AB140" i="29"/>
  <c r="Z134" i="29"/>
  <c r="AB134" i="29"/>
  <c r="Z135" i="29"/>
  <c r="AB135" i="29"/>
  <c r="Z144" i="29"/>
  <c r="AB144" i="29"/>
  <c r="Z130" i="29"/>
  <c r="AB130" i="29"/>
  <c r="Z131" i="29"/>
  <c r="AB131" i="29"/>
  <c r="Z132" i="29"/>
  <c r="AB132" i="29"/>
  <c r="AJ3" i="22"/>
  <c r="AJ19" i="23" s="1"/>
  <c r="F5" i="29"/>
  <c r="E87" i="41" s="1"/>
  <c r="D3" i="8"/>
  <c r="E5" i="29"/>
  <c r="D87" i="41" s="1"/>
  <c r="Y8" i="29"/>
  <c r="P20" i="23"/>
  <c r="AK20" i="23" s="1"/>
  <c r="D5" i="29"/>
  <c r="C87" i="41" s="1"/>
  <c r="O20" i="23"/>
  <c r="AJ20" i="23" s="1"/>
  <c r="C5" i="29"/>
  <c r="B87" i="41" s="1"/>
  <c r="O3" i="22"/>
  <c r="O19" i="23"/>
  <c r="P3" i="22"/>
  <c r="P19" i="23"/>
  <c r="D32" i="22"/>
  <c r="P4" i="22"/>
  <c r="AK4" i="22" s="1"/>
  <c r="K32" i="22"/>
  <c r="O4" i="22"/>
  <c r="AI28" i="22" s="1"/>
  <c r="AJ2" i="22"/>
  <c r="AI27" i="22"/>
  <c r="AJ18" i="23"/>
  <c r="E3" i="8"/>
  <c r="H3" i="8"/>
  <c r="B3" i="8"/>
  <c r="C198" i="8"/>
  <c r="C125" i="8"/>
  <c r="C2" i="8"/>
  <c r="G102" i="8"/>
  <c r="G220" i="8"/>
  <c r="G163" i="8"/>
  <c r="G180" i="8"/>
  <c r="G202" i="8"/>
  <c r="G6" i="8"/>
  <c r="G9" i="8"/>
  <c r="G13" i="8"/>
  <c r="G14" i="8"/>
  <c r="G108" i="8"/>
  <c r="G224" i="8"/>
  <c r="G124" i="8"/>
  <c r="G203" i="8"/>
  <c r="G225" i="8"/>
  <c r="G229" i="8"/>
  <c r="G233" i="8"/>
  <c r="C121" i="8"/>
  <c r="C7" i="8"/>
  <c r="B14" i="8"/>
  <c r="H112" i="8"/>
  <c r="F112" i="8"/>
  <c r="D112" i="8"/>
  <c r="B112" i="8"/>
  <c r="F204" i="8"/>
  <c r="H198" i="8"/>
  <c r="H125" i="8"/>
  <c r="H2" i="8"/>
  <c r="H102" i="8"/>
  <c r="H220" i="8"/>
  <c r="D163" i="8"/>
  <c r="D202" i="8"/>
  <c r="D6" i="8"/>
  <c r="D9" i="8"/>
  <c r="D13" i="8"/>
  <c r="D14" i="8"/>
  <c r="D108" i="8"/>
  <c r="D224" i="8"/>
  <c r="D124" i="8"/>
  <c r="D203" i="8"/>
  <c r="D225" i="8"/>
  <c r="D229" i="8"/>
  <c r="D233" i="8"/>
  <c r="H154" i="8"/>
  <c r="H121" i="8"/>
  <c r="H7" i="8"/>
  <c r="B9" i="8"/>
  <c r="B225" i="8"/>
  <c r="C204" i="8"/>
  <c r="G204" i="8"/>
  <c r="E198" i="8"/>
  <c r="E125" i="8"/>
  <c r="E2" i="8"/>
  <c r="E102" i="8"/>
  <c r="E220" i="8"/>
  <c r="E163" i="8"/>
  <c r="E180" i="8"/>
  <c r="E202" i="8"/>
  <c r="E6" i="8"/>
  <c r="E9" i="8"/>
  <c r="E13" i="8"/>
  <c r="E14" i="8"/>
  <c r="E108" i="8"/>
  <c r="E224" i="8"/>
  <c r="E124" i="8"/>
  <c r="E203" i="8"/>
  <c r="E225" i="8"/>
  <c r="E229" i="8"/>
  <c r="E233" i="8"/>
  <c r="E154" i="8"/>
  <c r="E121" i="8"/>
  <c r="E7" i="8"/>
  <c r="B198" i="8"/>
  <c r="B180" i="8"/>
  <c r="B13" i="8"/>
  <c r="B224" i="8"/>
  <c r="B229" i="8"/>
  <c r="B154" i="8"/>
  <c r="E204" i="8"/>
  <c r="G198" i="8"/>
  <c r="G125" i="8"/>
  <c r="G2" i="8"/>
  <c r="C102" i="8"/>
  <c r="C220" i="8"/>
  <c r="C163" i="8"/>
  <c r="C180" i="8"/>
  <c r="C202" i="8"/>
  <c r="C6" i="8"/>
  <c r="C9" i="8"/>
  <c r="C13" i="8"/>
  <c r="C14" i="8"/>
  <c r="C108" i="8"/>
  <c r="C224" i="8"/>
  <c r="C124" i="8"/>
  <c r="C203" i="8"/>
  <c r="C225" i="8"/>
  <c r="C229" i="8"/>
  <c r="C233" i="8"/>
  <c r="C154" i="8"/>
  <c r="G154" i="8"/>
  <c r="G121" i="8"/>
  <c r="G7" i="8"/>
  <c r="B102" i="8"/>
  <c r="B6" i="8"/>
  <c r="B203" i="8"/>
  <c r="B7" i="8"/>
  <c r="G112" i="8"/>
  <c r="E112" i="8"/>
  <c r="C112" i="8"/>
  <c r="D198" i="8"/>
  <c r="D125" i="8"/>
  <c r="D2" i="8"/>
  <c r="D102" i="8"/>
  <c r="D220" i="8"/>
  <c r="H163" i="8"/>
  <c r="D180" i="8"/>
  <c r="H180" i="8"/>
  <c r="H202" i="8"/>
  <c r="H6" i="8"/>
  <c r="H9" i="8"/>
  <c r="H13" i="8"/>
  <c r="H14" i="8"/>
  <c r="H108" i="8"/>
  <c r="H224" i="8"/>
  <c r="H124" i="8"/>
  <c r="H203" i="8"/>
  <c r="H225" i="8"/>
  <c r="H229" i="8"/>
  <c r="H233" i="8"/>
  <c r="D154" i="8"/>
  <c r="D121" i="8"/>
  <c r="D7" i="8"/>
  <c r="B220" i="8"/>
  <c r="B163" i="8"/>
  <c r="B108" i="8"/>
  <c r="D204" i="8"/>
  <c r="H204" i="8"/>
  <c r="F198" i="8"/>
  <c r="F125" i="8"/>
  <c r="F2" i="8"/>
  <c r="F102" i="8"/>
  <c r="F220" i="8"/>
  <c r="F163" i="8"/>
  <c r="F180" i="8"/>
  <c r="F202" i="8"/>
  <c r="F6" i="8"/>
  <c r="F9" i="8"/>
  <c r="F13" i="8"/>
  <c r="F14" i="8"/>
  <c r="F108" i="8"/>
  <c r="F224" i="8"/>
  <c r="F124" i="8"/>
  <c r="F203" i="8"/>
  <c r="F225" i="8"/>
  <c r="F229" i="8"/>
  <c r="F233" i="8"/>
  <c r="F154" i="8"/>
  <c r="F121" i="8"/>
  <c r="F7" i="8"/>
  <c r="B204" i="8"/>
  <c r="B2" i="8"/>
  <c r="B202" i="8"/>
  <c r="B124" i="8"/>
  <c r="B233" i="8"/>
  <c r="B121" i="8"/>
  <c r="B125" i="8"/>
  <c r="C3" i="8"/>
  <c r="G3" i="8"/>
  <c r="I20" i="23"/>
  <c r="AA20" i="23" s="1"/>
  <c r="I19" i="23"/>
  <c r="J20" i="23"/>
  <c r="AC20" i="23" s="1"/>
  <c r="J19" i="23"/>
  <c r="D22" i="22"/>
  <c r="K22" i="22"/>
  <c r="I3" i="22"/>
  <c r="J3" i="22"/>
  <c r="AA3" i="22"/>
  <c r="AA19" i="23" s="1"/>
  <c r="J4" i="22"/>
  <c r="I4" i="22"/>
  <c r="H129" i="8"/>
  <c r="G129" i="8"/>
  <c r="F129" i="8"/>
  <c r="E129" i="8"/>
  <c r="D129" i="8"/>
  <c r="C129" i="8"/>
  <c r="B129" i="8"/>
  <c r="H193" i="8"/>
  <c r="G193" i="8"/>
  <c r="F193" i="8"/>
  <c r="E193" i="8"/>
  <c r="D193" i="8"/>
  <c r="C193" i="8"/>
  <c r="B193" i="8"/>
  <c r="H81" i="8"/>
  <c r="G81" i="8"/>
  <c r="F81" i="8"/>
  <c r="E81" i="8"/>
  <c r="D81" i="8"/>
  <c r="C81" i="8"/>
  <c r="B81" i="8"/>
  <c r="G36" i="8"/>
  <c r="F36" i="8"/>
  <c r="E36" i="8"/>
  <c r="D36" i="8"/>
  <c r="C36" i="8"/>
  <c r="B159" i="8"/>
  <c r="H106" i="8"/>
  <c r="G106" i="8"/>
  <c r="F106" i="8"/>
  <c r="E106" i="8"/>
  <c r="D106" i="8"/>
  <c r="C106" i="8"/>
  <c r="B106" i="8"/>
  <c r="H95" i="8"/>
  <c r="G95" i="8"/>
  <c r="F95" i="8"/>
  <c r="E95" i="8"/>
  <c r="D95" i="8"/>
  <c r="C95" i="8"/>
  <c r="B95" i="8"/>
  <c r="H134" i="8"/>
  <c r="G134" i="8"/>
  <c r="F134" i="8"/>
  <c r="E134" i="8"/>
  <c r="D134" i="8"/>
  <c r="C134" i="8"/>
  <c r="B134" i="8"/>
  <c r="H194" i="8"/>
  <c r="G194" i="8"/>
  <c r="F194" i="8"/>
  <c r="E194" i="8"/>
  <c r="D194" i="8"/>
  <c r="C194" i="8"/>
  <c r="D34" i="8"/>
  <c r="E34" i="8"/>
  <c r="F34" i="8"/>
  <c r="G34" i="8"/>
  <c r="H34" i="8"/>
  <c r="D79" i="8"/>
  <c r="E79" i="8"/>
  <c r="F79" i="8"/>
  <c r="G79" i="8"/>
  <c r="H79" i="8"/>
  <c r="D28" i="4"/>
  <c r="C114" i="39" l="1"/>
  <c r="AB157" i="29"/>
  <c r="C58" i="39"/>
  <c r="B115" i="41"/>
  <c r="G58" i="39"/>
  <c r="F115" i="41"/>
  <c r="X75" i="30"/>
  <c r="X69" i="30"/>
  <c r="H100" i="39"/>
  <c r="H161" i="39"/>
  <c r="F192" i="39"/>
  <c r="K72" i="39"/>
  <c r="E142" i="39"/>
  <c r="I14" i="39"/>
  <c r="C17" i="39"/>
  <c r="J136" i="39"/>
  <c r="C138" i="39"/>
  <c r="D85" i="39"/>
  <c r="G42" i="39"/>
  <c r="K18" i="39"/>
  <c r="C117" i="39"/>
  <c r="D136" i="39"/>
  <c r="G72" i="39"/>
  <c r="C110" i="39"/>
  <c r="C154" i="39"/>
  <c r="F101" i="39"/>
  <c r="F161" i="39"/>
  <c r="C145" i="39"/>
  <c r="C21" i="39"/>
  <c r="C41" i="39"/>
  <c r="J70" i="39"/>
  <c r="D50" i="39"/>
  <c r="D142" i="39"/>
  <c r="D110" i="39"/>
  <c r="C42" i="39"/>
  <c r="G4" i="39"/>
  <c r="I101" i="39"/>
  <c r="I38" i="39"/>
  <c r="J83" i="39"/>
  <c r="F136" i="39"/>
  <c r="C158" i="39"/>
  <c r="G40" i="39"/>
  <c r="K110" i="39"/>
  <c r="C167" i="39"/>
  <c r="C131" i="39"/>
  <c r="I18" i="39"/>
  <c r="F5" i="39"/>
  <c r="C74" i="39"/>
  <c r="C13" i="39"/>
  <c r="F110" i="39"/>
  <c r="I53" i="39"/>
  <c r="K165" i="39"/>
  <c r="E18" i="39"/>
  <c r="C39" i="39"/>
  <c r="H42" i="39"/>
  <c r="D39" i="39"/>
  <c r="G93" i="39"/>
  <c r="E38" i="39"/>
  <c r="K53" i="39"/>
  <c r="I166" i="39"/>
  <c r="F41" i="39"/>
  <c r="H43" i="39"/>
  <c r="D145" i="39"/>
  <c r="G83" i="39"/>
  <c r="G110" i="39"/>
  <c r="C47" i="39"/>
  <c r="E141" i="39"/>
  <c r="C46" i="39"/>
  <c r="G84" i="39"/>
  <c r="G49" i="39"/>
  <c r="H166" i="39"/>
  <c r="E191" i="39"/>
  <c r="E101" i="39"/>
  <c r="G53" i="39"/>
  <c r="F56" i="39"/>
  <c r="J13" i="39"/>
  <c r="I85" i="39"/>
  <c r="K98" i="39"/>
  <c r="I43" i="39"/>
  <c r="C106" i="39"/>
  <c r="Y164" i="29"/>
  <c r="Z164" i="29" s="1"/>
  <c r="G45" i="39"/>
  <c r="H83" i="39"/>
  <c r="D38" i="39"/>
  <c r="I52" i="39"/>
  <c r="E3" i="39"/>
  <c r="G10" i="39"/>
  <c r="F98" i="39"/>
  <c r="F13" i="39"/>
  <c r="H47" i="39"/>
  <c r="K52" i="39"/>
  <c r="G167" i="39"/>
  <c r="K45" i="39"/>
  <c r="G94" i="39"/>
  <c r="J50" i="39"/>
  <c r="D83" i="39"/>
  <c r="E72" i="39"/>
  <c r="E56" i="39"/>
  <c r="E15" i="39"/>
  <c r="G154" i="39"/>
  <c r="J138" i="39"/>
  <c r="C64" i="39"/>
  <c r="G98" i="39"/>
  <c r="G38" i="39"/>
  <c r="I47" i="39"/>
  <c r="K166" i="39"/>
  <c r="C45" i="39"/>
  <c r="H46" i="39"/>
  <c r="E45" i="39"/>
  <c r="G64" i="39"/>
  <c r="H52" i="39"/>
  <c r="H56" i="39"/>
  <c r="D3" i="39"/>
  <c r="H15" i="39"/>
  <c r="D13" i="39"/>
  <c r="J43" i="39"/>
  <c r="J10" i="39"/>
  <c r="D166" i="39"/>
  <c r="E4" i="39"/>
  <c r="I4" i="39"/>
  <c r="H85" i="39"/>
  <c r="I105" i="39"/>
  <c r="I21" i="39"/>
  <c r="I98" i="39"/>
  <c r="I41" i="39"/>
  <c r="I136" i="39"/>
  <c r="I55" i="39"/>
  <c r="I74" i="39"/>
  <c r="K141" i="39"/>
  <c r="F105" i="39"/>
  <c r="J142" i="39"/>
  <c r="J3" i="39"/>
  <c r="J15" i="39"/>
  <c r="J74" i="39"/>
  <c r="H192" i="39"/>
  <c r="F166" i="39"/>
  <c r="E158" i="39"/>
  <c r="I158" i="39"/>
  <c r="G119" i="39"/>
  <c r="K105" i="39"/>
  <c r="G21" i="39"/>
  <c r="K138" i="39"/>
  <c r="I10" i="39"/>
  <c r="D106" i="39"/>
  <c r="H106" i="39"/>
  <c r="C63" i="39"/>
  <c r="G169" i="39"/>
  <c r="G131" i="39"/>
  <c r="G85" i="39"/>
  <c r="C84" i="39"/>
  <c r="E84" i="39"/>
  <c r="D18" i="39"/>
  <c r="J165" i="39"/>
  <c r="I46" i="39"/>
  <c r="D137" i="39"/>
  <c r="H142" i="39"/>
  <c r="D74" i="39"/>
  <c r="E100" i="39"/>
  <c r="E110" i="39"/>
  <c r="C136" i="39"/>
  <c r="J17" i="39"/>
  <c r="F39" i="39"/>
  <c r="K145" i="39"/>
  <c r="G55" i="39"/>
  <c r="C8" i="39"/>
  <c r="D84" i="39"/>
  <c r="K50" i="39"/>
  <c r="D46" i="39"/>
  <c r="D98" i="39"/>
  <c r="D161" i="39"/>
  <c r="K4" i="39"/>
  <c r="C166" i="39"/>
  <c r="F17" i="39"/>
  <c r="C3" i="39"/>
  <c r="G145" i="39"/>
  <c r="K17" i="39"/>
  <c r="K136" i="39"/>
  <c r="G39" i="39"/>
  <c r="I141" i="39"/>
  <c r="F99" i="39"/>
  <c r="F45" i="39"/>
  <c r="D100" i="39"/>
  <c r="D167" i="39"/>
  <c r="H39" i="39"/>
  <c r="C4" i="39"/>
  <c r="I17" i="39"/>
  <c r="I42" i="39"/>
  <c r="E39" i="39"/>
  <c r="J14" i="39"/>
  <c r="G158" i="39"/>
  <c r="C14" i="39"/>
  <c r="G101" i="39"/>
  <c r="G161" i="39"/>
  <c r="I5" i="39"/>
  <c r="J106" i="39"/>
  <c r="C70" i="39"/>
  <c r="I84" i="39"/>
  <c r="H165" i="39"/>
  <c r="F49" i="39"/>
  <c r="E137" i="39"/>
  <c r="G147" i="39"/>
  <c r="I3" i="39"/>
  <c r="C147" i="39"/>
  <c r="J167" i="39"/>
  <c r="F14" i="39"/>
  <c r="D141" i="39"/>
  <c r="K83" i="39"/>
  <c r="K14" i="39"/>
  <c r="K99" i="39"/>
  <c r="C165" i="39"/>
  <c r="H49" i="39"/>
  <c r="F50" i="39"/>
  <c r="H17" i="39"/>
  <c r="H138" i="39"/>
  <c r="D14" i="39"/>
  <c r="H72" i="39"/>
  <c r="I13" i="39"/>
  <c r="K10" i="39"/>
  <c r="J56" i="39"/>
  <c r="D5" i="39"/>
  <c r="H145" i="39"/>
  <c r="K167" i="39"/>
  <c r="K106" i="39"/>
  <c r="F131" i="39"/>
  <c r="E50" i="39"/>
  <c r="G70" i="39"/>
  <c r="F137" i="39"/>
  <c r="H3" i="39"/>
  <c r="D4" i="39"/>
  <c r="C53" i="39"/>
  <c r="E42" i="39"/>
  <c r="G47" i="39"/>
  <c r="J52" i="39"/>
  <c r="J38" i="39"/>
  <c r="H158" i="39"/>
  <c r="G41" i="39"/>
  <c r="G106" i="39"/>
  <c r="F165" i="39"/>
  <c r="G36" i="39"/>
  <c r="D45" i="39"/>
  <c r="C43" i="39"/>
  <c r="H13" i="39"/>
  <c r="I56" i="39"/>
  <c r="K43" i="39"/>
  <c r="J21" i="39"/>
  <c r="F38" i="39"/>
  <c r="C197" i="39"/>
  <c r="G56" i="39"/>
  <c r="K38" i="39"/>
  <c r="G44" i="39"/>
  <c r="F84" i="39"/>
  <c r="G197" i="39"/>
  <c r="D138" i="39"/>
  <c r="F53" i="39"/>
  <c r="E52" i="39"/>
  <c r="G43" i="39"/>
  <c r="E166" i="39"/>
  <c r="H10" i="39"/>
  <c r="E145" i="39"/>
  <c r="I145" i="39"/>
  <c r="K21" i="39"/>
  <c r="E43" i="39"/>
  <c r="H99" i="39"/>
  <c r="G8" i="39"/>
  <c r="F8" i="39"/>
  <c r="C18" i="39"/>
  <c r="H18" i="39"/>
  <c r="J49" i="39"/>
  <c r="F119" i="39"/>
  <c r="D52" i="39"/>
  <c r="D56" i="39"/>
  <c r="D15" i="39"/>
  <c r="F43" i="39"/>
  <c r="F47" i="39"/>
  <c r="C52" i="39"/>
  <c r="E105" i="39"/>
  <c r="E21" i="39"/>
  <c r="I167" i="39"/>
  <c r="I110" i="39"/>
  <c r="E55" i="39"/>
  <c r="K192" i="39"/>
  <c r="K5" i="39"/>
  <c r="C55" i="39"/>
  <c r="J100" i="39"/>
  <c r="F142" i="39"/>
  <c r="J42" i="39"/>
  <c r="F138" i="39"/>
  <c r="F15" i="39"/>
  <c r="F74" i="39"/>
  <c r="D47" i="39"/>
  <c r="G204" i="39"/>
  <c r="G105" i="39"/>
  <c r="K142" i="39"/>
  <c r="K3" i="39"/>
  <c r="K15" i="39"/>
  <c r="K74" i="39"/>
  <c r="I192" i="39"/>
  <c r="G166" i="39"/>
  <c r="G63" i="39"/>
  <c r="I70" i="39"/>
  <c r="F70" i="39"/>
  <c r="K94" i="39"/>
  <c r="F46" i="39"/>
  <c r="G46" i="39"/>
  <c r="C98" i="39"/>
  <c r="J141" i="39"/>
  <c r="E167" i="39"/>
  <c r="C119" i="39"/>
  <c r="J161" i="39"/>
  <c r="H141" i="39"/>
  <c r="K39" i="39"/>
  <c r="G165" i="39"/>
  <c r="E46" i="39"/>
  <c r="D41" i="39"/>
  <c r="C72" i="39"/>
  <c r="J110" i="39"/>
  <c r="K158" i="39"/>
  <c r="K161" i="39"/>
  <c r="J99" i="39"/>
  <c r="D49" i="39"/>
  <c r="K46" i="39"/>
  <c r="F141" i="39"/>
  <c r="C15" i="39"/>
  <c r="I138" i="39"/>
  <c r="J41" i="39"/>
  <c r="G17" i="39"/>
  <c r="F106" i="39"/>
  <c r="C161" i="39"/>
  <c r="E17" i="39"/>
  <c r="K47" i="39"/>
  <c r="C141" i="39"/>
  <c r="G136" i="39"/>
  <c r="H70" i="39"/>
  <c r="E49" i="39"/>
  <c r="C204" i="39"/>
  <c r="H38" i="39"/>
  <c r="D72" i="39"/>
  <c r="C93" i="39"/>
  <c r="C5" i="39"/>
  <c r="I191" i="39"/>
  <c r="E53" i="39"/>
  <c r="G99" i="39"/>
  <c r="D165" i="39"/>
  <c r="K70" i="39"/>
  <c r="D17" i="39"/>
  <c r="H4" i="39"/>
  <c r="E138" i="39"/>
  <c r="F167" i="39"/>
  <c r="K56" i="39"/>
  <c r="E5" i="39"/>
  <c r="I8" i="39"/>
  <c r="G23" i="39"/>
  <c r="J53" i="39"/>
  <c r="I15" i="39"/>
  <c r="F52" i="39"/>
  <c r="D43" i="39"/>
  <c r="C173" i="39"/>
  <c r="D42" i="39"/>
  <c r="J47" i="39"/>
  <c r="H191" i="39"/>
  <c r="F21" i="39"/>
  <c r="G52" i="39"/>
  <c r="D99" i="39"/>
  <c r="C137" i="39"/>
  <c r="C105" i="39"/>
  <c r="H105" i="39"/>
  <c r="H21" i="39"/>
  <c r="H98" i="39"/>
  <c r="H41" i="39"/>
  <c r="H136" i="39"/>
  <c r="H55" i="39"/>
  <c r="H74" i="39"/>
  <c r="F10" i="39"/>
  <c r="F72" i="39"/>
  <c r="J72" i="39"/>
  <c r="C83" i="39"/>
  <c r="I100" i="39"/>
  <c r="I142" i="39"/>
  <c r="I161" i="39"/>
  <c r="E74" i="39"/>
  <c r="G192" i="39"/>
  <c r="G141" i="39"/>
  <c r="C100" i="39"/>
  <c r="F100" i="39"/>
  <c r="F3" i="39"/>
  <c r="J55" i="39"/>
  <c r="D192" i="39"/>
  <c r="D10" i="39"/>
  <c r="F145" i="39"/>
  <c r="J145" i="39"/>
  <c r="G82" i="39"/>
  <c r="K100" i="39"/>
  <c r="G142" i="39"/>
  <c r="K42" i="39"/>
  <c r="G138" i="39"/>
  <c r="G15" i="39"/>
  <c r="G74" i="39"/>
  <c r="E47" i="39"/>
  <c r="E99" i="39"/>
  <c r="I99" i="39"/>
  <c r="E165" i="39"/>
  <c r="E70" i="39"/>
  <c r="C50" i="39"/>
  <c r="H84" i="39"/>
  <c r="J18" i="39"/>
  <c r="H94" i="39"/>
  <c r="I50" i="39"/>
  <c r="C49" i="39"/>
  <c r="K84" i="39"/>
  <c r="H137" i="39"/>
  <c r="I39" i="39"/>
  <c r="J137" i="39"/>
  <c r="K101" i="39"/>
  <c r="I165" i="39"/>
  <c r="I45" i="39"/>
  <c r="J5" i="39"/>
  <c r="C142" i="39"/>
  <c r="H5" i="39"/>
  <c r="K137" i="39"/>
  <c r="J8" i="39"/>
  <c r="G18" i="39"/>
  <c r="C40" i="39"/>
  <c r="H14" i="39"/>
  <c r="G117" i="39"/>
  <c r="E14" i="39"/>
  <c r="H53" i="39"/>
  <c r="J84" i="39"/>
  <c r="F83" i="39"/>
  <c r="D53" i="39"/>
  <c r="K41" i="39"/>
  <c r="K8" i="39"/>
  <c r="K49" i="39"/>
  <c r="H101" i="39"/>
  <c r="I83" i="39"/>
  <c r="J98" i="39"/>
  <c r="C192" i="39"/>
  <c r="G14" i="39"/>
  <c r="C99" i="39"/>
  <c r="J46" i="39"/>
  <c r="C82" i="39"/>
  <c r="C38" i="39"/>
  <c r="E83" i="39"/>
  <c r="G24" i="39"/>
  <c r="D158" i="39"/>
  <c r="C10" i="39"/>
  <c r="E85" i="39"/>
  <c r="E13" i="39"/>
  <c r="J166" i="39"/>
  <c r="K13" i="39"/>
  <c r="G173" i="39"/>
  <c r="X168" i="29"/>
  <c r="X188" i="30" s="1"/>
  <c r="H50" i="39"/>
  <c r="D101" i="39"/>
  <c r="I72" i="39"/>
  <c r="J105" i="39"/>
  <c r="G13" i="39"/>
  <c r="C56" i="39"/>
  <c r="D105" i="39"/>
  <c r="D21" i="39"/>
  <c r="H167" i="39"/>
  <c r="H110" i="39"/>
  <c r="D55" i="39"/>
  <c r="J192" i="39"/>
  <c r="F4" i="39"/>
  <c r="J4" i="39"/>
  <c r="C101" i="39"/>
  <c r="E98" i="39"/>
  <c r="E41" i="39"/>
  <c r="E136" i="39"/>
  <c r="E161" i="39"/>
  <c r="G5" i="39"/>
  <c r="I137" i="39"/>
  <c r="J101" i="39"/>
  <c r="F42" i="39"/>
  <c r="F55" i="39"/>
  <c r="J39" i="39"/>
  <c r="F158" i="39"/>
  <c r="J158" i="39"/>
  <c r="D191" i="39"/>
  <c r="G100" i="39"/>
  <c r="G3" i="39"/>
  <c r="K55" i="39"/>
  <c r="E192" i="39"/>
  <c r="E10" i="39"/>
  <c r="E106" i="39"/>
  <c r="I106" i="39"/>
  <c r="E8" i="39"/>
  <c r="Y168" i="29"/>
  <c r="Z168" i="29" s="1"/>
  <c r="G50" i="39"/>
  <c r="F18" i="39"/>
  <c r="I49" i="39"/>
  <c r="X164" i="29"/>
  <c r="X205" i="31" s="1"/>
  <c r="H45" i="39"/>
  <c r="J45" i="39"/>
  <c r="X139" i="30"/>
  <c r="X194" i="30"/>
  <c r="X183" i="30"/>
  <c r="X61" i="31"/>
  <c r="X190" i="30"/>
  <c r="X191" i="30"/>
  <c r="X186" i="30"/>
  <c r="X155" i="31"/>
  <c r="X193" i="30"/>
  <c r="X187" i="30"/>
  <c r="X206" i="31"/>
  <c r="X195" i="30"/>
  <c r="X68" i="30"/>
  <c r="X11" i="30"/>
  <c r="X31" i="31"/>
  <c r="AB163" i="29"/>
  <c r="AB142" i="29"/>
  <c r="X156" i="29"/>
  <c r="X59" i="31" s="1"/>
  <c r="Y184" i="29"/>
  <c r="Z184" i="29" s="1"/>
  <c r="Y156" i="29"/>
  <c r="Z156" i="29" s="1"/>
  <c r="Y159" i="29"/>
  <c r="Z159" i="29" s="1"/>
  <c r="Y196" i="29"/>
  <c r="Z196" i="29" s="1"/>
  <c r="X160" i="29"/>
  <c r="X60" i="31" s="1"/>
  <c r="Y173" i="29"/>
  <c r="Z173" i="29" s="1"/>
  <c r="Y160" i="29"/>
  <c r="Z160" i="29" s="1"/>
  <c r="X151" i="29"/>
  <c r="X121" i="31" s="1"/>
  <c r="X120" i="30"/>
  <c r="X189" i="30"/>
  <c r="AB150" i="29"/>
  <c r="Z142" i="29"/>
  <c r="X160" i="30"/>
  <c r="X148" i="30"/>
  <c r="X148" i="29"/>
  <c r="X101" i="31" s="1"/>
  <c r="AB145" i="29"/>
  <c r="AB147" i="29"/>
  <c r="Y148" i="29"/>
  <c r="Z148" i="29" s="1"/>
  <c r="X76" i="30"/>
  <c r="Y143" i="29"/>
  <c r="Z143" i="29" s="1"/>
  <c r="Y151" i="29"/>
  <c r="X152" i="29"/>
  <c r="X184" i="31" s="1"/>
  <c r="X138" i="30"/>
  <c r="AB153" i="29"/>
  <c r="AB166" i="29"/>
  <c r="Z163" i="29"/>
  <c r="AB149" i="29"/>
  <c r="X159" i="29"/>
  <c r="X102" i="31" s="1"/>
  <c r="Y152" i="29"/>
  <c r="Z152" i="29" s="1"/>
  <c r="X168" i="30"/>
  <c r="AB162" i="29"/>
  <c r="X184" i="29"/>
  <c r="X157" i="31" s="1"/>
  <c r="X104" i="30"/>
  <c r="AB158" i="29"/>
  <c r="X98" i="30"/>
  <c r="AB154" i="29"/>
  <c r="Z157" i="29"/>
  <c r="X101" i="30"/>
  <c r="Y171" i="29"/>
  <c r="Z171" i="29" s="1"/>
  <c r="X164" i="30"/>
  <c r="Y161" i="29"/>
  <c r="Y165" i="29"/>
  <c r="Y155" i="29"/>
  <c r="AB99" i="29"/>
  <c r="AB87" i="29"/>
  <c r="AB63" i="29"/>
  <c r="AB74" i="29"/>
  <c r="AB79" i="29"/>
  <c r="AB71" i="29"/>
  <c r="AB55" i="29"/>
  <c r="AB68" i="29"/>
  <c r="AB52" i="29"/>
  <c r="Y169" i="29"/>
  <c r="Z169" i="29" s="1"/>
  <c r="AB177" i="29"/>
  <c r="AB167" i="29"/>
  <c r="AB202" i="29"/>
  <c r="AB170" i="29"/>
  <c r="AB186" i="29"/>
  <c r="AB213" i="29"/>
  <c r="AB206" i="29"/>
  <c r="AB174" i="29"/>
  <c r="AB221" i="29"/>
  <c r="AB185" i="29"/>
  <c r="AB216" i="29"/>
  <c r="AB218" i="29"/>
  <c r="AB179" i="29"/>
  <c r="AB205" i="29"/>
  <c r="AB197" i="29"/>
  <c r="AB212" i="29"/>
  <c r="AB178" i="29"/>
  <c r="AB208" i="29"/>
  <c r="AB204" i="29"/>
  <c r="AB189" i="29"/>
  <c r="AB210" i="29"/>
  <c r="AB217" i="29"/>
  <c r="AB201" i="29"/>
  <c r="AB193" i="29"/>
  <c r="AB192" i="29"/>
  <c r="AB214" i="29"/>
  <c r="AB198" i="29"/>
  <c r="AB194" i="29"/>
  <c r="AB200" i="29"/>
  <c r="AB222" i="29"/>
  <c r="Z178" i="29"/>
  <c r="Z208" i="29"/>
  <c r="Z189" i="29"/>
  <c r="AB133" i="29"/>
  <c r="AB137" i="29"/>
  <c r="AB116" i="29"/>
  <c r="AB114" i="29"/>
  <c r="AB141" i="29"/>
  <c r="AB22" i="29"/>
  <c r="AB136" i="29"/>
  <c r="AB84" i="29"/>
  <c r="AB118" i="29"/>
  <c r="AB59" i="29"/>
  <c r="AB104" i="29"/>
  <c r="AB60" i="29"/>
  <c r="AB19" i="29"/>
  <c r="AB14" i="29"/>
  <c r="AB40" i="29"/>
  <c r="AB111" i="29"/>
  <c r="AB67" i="29"/>
  <c r="AB30" i="29"/>
  <c r="Z30" i="29"/>
  <c r="AB38" i="29"/>
  <c r="AB106" i="29"/>
  <c r="AB86" i="29"/>
  <c r="AB39" i="29"/>
  <c r="AB32" i="29"/>
  <c r="AB124" i="29"/>
  <c r="AB58" i="29"/>
  <c r="AB119" i="29"/>
  <c r="AB66" i="29"/>
  <c r="AB31" i="29"/>
  <c r="AB36" i="29"/>
  <c r="AB2" i="29"/>
  <c r="AB62" i="29"/>
  <c r="Z116" i="29"/>
  <c r="Z114" i="29"/>
  <c r="AB48" i="29"/>
  <c r="AB72" i="29"/>
  <c r="AB94" i="29"/>
  <c r="AB44" i="29"/>
  <c r="AB10" i="29"/>
  <c r="AB107" i="29"/>
  <c r="AB80" i="29"/>
  <c r="AB28" i="29"/>
  <c r="AB88" i="29"/>
  <c r="AB56" i="29"/>
  <c r="AB78" i="29"/>
  <c r="AB51" i="29"/>
  <c r="AB64" i="29"/>
  <c r="Z119" i="29"/>
  <c r="AB75" i="29"/>
  <c r="AB98" i="29"/>
  <c r="Z14" i="29"/>
  <c r="AB146" i="29"/>
  <c r="AB42" i="29"/>
  <c r="AB7" i="29"/>
  <c r="AB115" i="29"/>
  <c r="AB11" i="29"/>
  <c r="AB122" i="29"/>
  <c r="AB92" i="29"/>
  <c r="AB83" i="29"/>
  <c r="Z98" i="29"/>
  <c r="AB47" i="29"/>
  <c r="AB110" i="29"/>
  <c r="Z7" i="29"/>
  <c r="AB15" i="29"/>
  <c r="Z42" i="29"/>
  <c r="Z111" i="29"/>
  <c r="Z75" i="29"/>
  <c r="AB112" i="29"/>
  <c r="AB70" i="29"/>
  <c r="Z51" i="29"/>
  <c r="AB18" i="29"/>
  <c r="AB26" i="29"/>
  <c r="AB46" i="29"/>
  <c r="AB76" i="29"/>
  <c r="AB96" i="29"/>
  <c r="AB34" i="29"/>
  <c r="Z59" i="29"/>
  <c r="Z64" i="29"/>
  <c r="AB128" i="29"/>
  <c r="AB6" i="29"/>
  <c r="AB95" i="29"/>
  <c r="AB102" i="29"/>
  <c r="AB16" i="29"/>
  <c r="AB126" i="29"/>
  <c r="AB108" i="29"/>
  <c r="AB123" i="29"/>
  <c r="AB50" i="29"/>
  <c r="AB82" i="29"/>
  <c r="AB103" i="29"/>
  <c r="AB27" i="29"/>
  <c r="AB35" i="29"/>
  <c r="AB100" i="29"/>
  <c r="AB90" i="29"/>
  <c r="C288" i="31"/>
  <c r="Y190" i="29"/>
  <c r="AB190" i="29" s="1"/>
  <c r="C270" i="31"/>
  <c r="X129" i="29"/>
  <c r="X97" i="31" s="1"/>
  <c r="X113" i="29"/>
  <c r="X25" i="31" s="1"/>
  <c r="X105" i="29"/>
  <c r="X24" i="31" s="1"/>
  <c r="X97" i="29"/>
  <c r="X146" i="31" s="1"/>
  <c r="X61" i="29"/>
  <c r="X179" i="31" s="1"/>
  <c r="X53" i="29"/>
  <c r="X2" i="31" s="1"/>
  <c r="X37" i="29"/>
  <c r="X80" i="31" s="1"/>
  <c r="X29" i="29"/>
  <c r="X130" i="31" s="1"/>
  <c r="X125" i="29"/>
  <c r="X96" i="31" s="1"/>
  <c r="X121" i="29"/>
  <c r="X10" i="31" s="1"/>
  <c r="X93" i="29"/>
  <c r="X120" i="31" s="1"/>
  <c r="X89" i="29"/>
  <c r="X166" i="31" s="1"/>
  <c r="D250" i="31"/>
  <c r="X73" i="29"/>
  <c r="X86" i="31" s="1"/>
  <c r="G288" i="31"/>
  <c r="C278" i="31"/>
  <c r="C262" i="31"/>
  <c r="E278" i="31"/>
  <c r="E270" i="31"/>
  <c r="I290" i="31"/>
  <c r="I274" i="31"/>
  <c r="I266" i="31"/>
  <c r="I258" i="31"/>
  <c r="I286" i="31"/>
  <c r="I282" i="31"/>
  <c r="I254" i="31"/>
  <c r="I250" i="31"/>
  <c r="K262" i="31"/>
  <c r="Y188" i="29"/>
  <c r="Z188" i="29" s="1"/>
  <c r="Y209" i="29"/>
  <c r="AB209" i="29" s="1"/>
  <c r="C282" i="31"/>
  <c r="F290" i="31"/>
  <c r="F274" i="31"/>
  <c r="F266" i="31"/>
  <c r="F258" i="31"/>
  <c r="F286" i="31"/>
  <c r="F282" i="31"/>
  <c r="F254" i="31"/>
  <c r="F250" i="31"/>
  <c r="D262" i="31"/>
  <c r="X207" i="29"/>
  <c r="X109" i="31" s="1"/>
  <c r="Y191" i="29"/>
  <c r="Z191" i="29" s="1"/>
  <c r="Y175" i="29"/>
  <c r="AB175" i="29" s="1"/>
  <c r="C258" i="31"/>
  <c r="K278" i="31"/>
  <c r="K270" i="31"/>
  <c r="Y223" i="29"/>
  <c r="Z223" i="29" s="1"/>
  <c r="Y53" i="29"/>
  <c r="Z53" i="29" s="1"/>
  <c r="Y199" i="29"/>
  <c r="Z199" i="29" s="1"/>
  <c r="Y29" i="29"/>
  <c r="Z29" i="29" s="1"/>
  <c r="G246" i="31"/>
  <c r="Y73" i="29"/>
  <c r="Z73" i="29" s="1"/>
  <c r="Y45" i="29"/>
  <c r="Z45" i="29" s="1"/>
  <c r="Y176" i="29"/>
  <c r="Z176" i="29" s="1"/>
  <c r="X176" i="30"/>
  <c r="X170" i="30"/>
  <c r="X91" i="30"/>
  <c r="X167" i="30"/>
  <c r="X144" i="30"/>
  <c r="X17" i="30"/>
  <c r="X36" i="30"/>
  <c r="X27" i="30"/>
  <c r="X115" i="30"/>
  <c r="X32" i="30"/>
  <c r="X33" i="30"/>
  <c r="X94" i="30"/>
  <c r="X73" i="30"/>
  <c r="X14" i="30"/>
  <c r="X42" i="30"/>
  <c r="X100" i="30"/>
  <c r="X77" i="30"/>
  <c r="X108" i="30"/>
  <c r="X119" i="30"/>
  <c r="X97" i="30"/>
  <c r="X20" i="30"/>
  <c r="X40" i="30"/>
  <c r="X35" i="30"/>
  <c r="X116" i="30"/>
  <c r="X121" i="30"/>
  <c r="X88" i="30"/>
  <c r="X5" i="30"/>
  <c r="X25" i="30"/>
  <c r="Y91" i="29"/>
  <c r="AB91" i="29" s="1"/>
  <c r="D278" i="31"/>
  <c r="D270" i="31"/>
  <c r="H290" i="31"/>
  <c r="H274" i="31"/>
  <c r="H266" i="31"/>
  <c r="H258" i="31"/>
  <c r="X219" i="29"/>
  <c r="X219" i="31" s="1"/>
  <c r="X203" i="29"/>
  <c r="X71" i="31" s="1"/>
  <c r="X195" i="29"/>
  <c r="X176" i="31" s="1"/>
  <c r="H286" i="31"/>
  <c r="H282" i="31"/>
  <c r="H254" i="31"/>
  <c r="H250" i="31"/>
  <c r="J262" i="31"/>
  <c r="X5" i="29"/>
  <c r="X16" i="31" s="1"/>
  <c r="X9" i="29"/>
  <c r="X124" i="31" s="1"/>
  <c r="Y20" i="29"/>
  <c r="AB20" i="29" s="1"/>
  <c r="E246" i="31"/>
  <c r="Y101" i="29"/>
  <c r="Y77" i="29"/>
  <c r="Y54" i="29"/>
  <c r="AB54" i="29" s="1"/>
  <c r="C290" i="31"/>
  <c r="J278" i="31"/>
  <c r="J270" i="31"/>
  <c r="F246" i="31"/>
  <c r="X101" i="29"/>
  <c r="X147" i="31" s="1"/>
  <c r="X77" i="29"/>
  <c r="X87" i="31" s="1"/>
  <c r="X21" i="29"/>
  <c r="X34" i="31" s="1"/>
  <c r="X17" i="29"/>
  <c r="X126" i="31" s="1"/>
  <c r="Y120" i="29"/>
  <c r="Z120" i="29" s="1"/>
  <c r="Y117" i="29"/>
  <c r="Z117" i="29" s="1"/>
  <c r="Y109" i="29"/>
  <c r="Z109" i="29" s="1"/>
  <c r="Y81" i="29"/>
  <c r="Z81" i="29" s="1"/>
  <c r="K290" i="31"/>
  <c r="K274" i="31"/>
  <c r="K266" i="31"/>
  <c r="K258" i="31"/>
  <c r="Y219" i="29"/>
  <c r="Z219" i="29" s="1"/>
  <c r="Y49" i="29"/>
  <c r="Z49" i="29" s="1"/>
  <c r="Y195" i="29"/>
  <c r="Z195" i="29" s="1"/>
  <c r="Y25" i="29"/>
  <c r="Z25" i="29" s="1"/>
  <c r="K286" i="31"/>
  <c r="K282" i="31"/>
  <c r="K254" i="31"/>
  <c r="K250" i="31"/>
  <c r="Y69" i="29"/>
  <c r="Z69" i="29" s="1"/>
  <c r="I262" i="31"/>
  <c r="Y211" i="29"/>
  <c r="Z211" i="29" s="1"/>
  <c r="X109" i="30"/>
  <c r="X180" i="30"/>
  <c r="X147" i="30"/>
  <c r="X127" i="30"/>
  <c r="X150" i="30"/>
  <c r="X15" i="30"/>
  <c r="X130" i="30"/>
  <c r="X118" i="30"/>
  <c r="X141" i="30"/>
  <c r="X110" i="30"/>
  <c r="X7" i="30"/>
  <c r="X133" i="30"/>
  <c r="X8" i="30"/>
  <c r="X53" i="30"/>
  <c r="X30" i="30"/>
  <c r="X49" i="30"/>
  <c r="X9" i="30"/>
  <c r="X26" i="30"/>
  <c r="X13" i="30"/>
  <c r="X6" i="30"/>
  <c r="X135" i="30"/>
  <c r="X131" i="30"/>
  <c r="X182" i="30"/>
  <c r="X54" i="30"/>
  <c r="X92" i="30"/>
  <c r="X63" i="30"/>
  <c r="X126" i="30"/>
  <c r="X122" i="30"/>
  <c r="X24" i="30"/>
  <c r="X56" i="30"/>
  <c r="X71" i="30"/>
  <c r="X22" i="30"/>
  <c r="X18" i="30"/>
  <c r="G252" i="31"/>
  <c r="F281" i="31"/>
  <c r="C266" i="31"/>
  <c r="X117" i="29"/>
  <c r="X9" i="31" s="1"/>
  <c r="X109" i="29"/>
  <c r="X169" i="31" s="1"/>
  <c r="X81" i="29"/>
  <c r="X144" i="31" s="1"/>
  <c r="X57" i="29"/>
  <c r="X3" i="31" s="1"/>
  <c r="X49" i="29"/>
  <c r="X38" i="31" s="1"/>
  <c r="X33" i="29"/>
  <c r="X132" i="31" s="1"/>
  <c r="X25" i="29"/>
  <c r="X129" i="31" s="1"/>
  <c r="X85" i="29"/>
  <c r="X165" i="31" s="1"/>
  <c r="D246" i="31"/>
  <c r="X69" i="29"/>
  <c r="X85" i="31" s="1"/>
  <c r="X45" i="29"/>
  <c r="X198" i="31" s="1"/>
  <c r="Y9" i="29"/>
  <c r="X172" i="29"/>
  <c r="X63" i="31" s="1"/>
  <c r="Y187" i="29"/>
  <c r="AB187" i="29" s="1"/>
  <c r="X171" i="29"/>
  <c r="X122" i="31" s="1"/>
  <c r="C274" i="31"/>
  <c r="I278" i="31"/>
  <c r="I270" i="31"/>
  <c r="E290" i="31"/>
  <c r="E274" i="31"/>
  <c r="E266" i="31"/>
  <c r="E258" i="31"/>
  <c r="E286" i="31"/>
  <c r="E282" i="31"/>
  <c r="E254" i="31"/>
  <c r="I246" i="31"/>
  <c r="G262" i="31"/>
  <c r="Y65" i="29"/>
  <c r="Z65" i="29" s="1"/>
  <c r="Y41" i="29"/>
  <c r="Z41" i="29" s="1"/>
  <c r="C281" i="31"/>
  <c r="Y220" i="29"/>
  <c r="AB220" i="29" s="1"/>
  <c r="C246" i="31"/>
  <c r="J290" i="31"/>
  <c r="J274" i="31"/>
  <c r="J266" i="31"/>
  <c r="J258" i="31"/>
  <c r="J286" i="31"/>
  <c r="J282" i="31"/>
  <c r="J254" i="31"/>
  <c r="J250" i="31"/>
  <c r="H262" i="31"/>
  <c r="X188" i="29"/>
  <c r="X67" i="31" s="1"/>
  <c r="Y17" i="29"/>
  <c r="Z17" i="29" s="1"/>
  <c r="X180" i="29"/>
  <c r="X65" i="31" s="1"/>
  <c r="G281" i="31"/>
  <c r="C250" i="31"/>
  <c r="G278" i="31"/>
  <c r="G270" i="31"/>
  <c r="Y129" i="29"/>
  <c r="Z129" i="29" s="1"/>
  <c r="Y113" i="29"/>
  <c r="Z113" i="29" s="1"/>
  <c r="Y105" i="29"/>
  <c r="Z105" i="29" s="1"/>
  <c r="Y97" i="29"/>
  <c r="Y61" i="29"/>
  <c r="Z61" i="29" s="1"/>
  <c r="Y215" i="29"/>
  <c r="Z215" i="29" s="1"/>
  <c r="Y37" i="29"/>
  <c r="Z37" i="29" s="1"/>
  <c r="Y125" i="29"/>
  <c r="Z125" i="29" s="1"/>
  <c r="Y121" i="29"/>
  <c r="Z121" i="29" s="1"/>
  <c r="Y93" i="29"/>
  <c r="Z93" i="29" s="1"/>
  <c r="Y89" i="29"/>
  <c r="Z89" i="29" s="1"/>
  <c r="K246" i="31"/>
  <c r="X13" i="29"/>
  <c r="X32" i="31" s="1"/>
  <c r="X45" i="30"/>
  <c r="X161" i="30"/>
  <c r="X154" i="30"/>
  <c r="X149" i="30"/>
  <c r="X158" i="30"/>
  <c r="X174" i="30"/>
  <c r="X145" i="30"/>
  <c r="X82" i="30"/>
  <c r="X61" i="30"/>
  <c r="X111" i="30"/>
  <c r="X3" i="30"/>
  <c r="X123" i="30"/>
  <c r="X28" i="30"/>
  <c r="X2" i="30"/>
  <c r="X34" i="30"/>
  <c r="X162" i="30"/>
  <c r="X173" i="30"/>
  <c r="X74" i="30"/>
  <c r="X70" i="30"/>
  <c r="X134" i="30"/>
  <c r="X50" i="30"/>
  <c r="X159" i="30"/>
  <c r="X39" i="30"/>
  <c r="X12" i="30"/>
  <c r="X16" i="30"/>
  <c r="Y23" i="29"/>
  <c r="Z23" i="29" s="1"/>
  <c r="C254" i="31"/>
  <c r="H278" i="31"/>
  <c r="H270" i="31"/>
  <c r="D290" i="31"/>
  <c r="D274" i="31"/>
  <c r="D266" i="31"/>
  <c r="D258" i="31"/>
  <c r="X223" i="29"/>
  <c r="X223" i="31" s="1"/>
  <c r="X215" i="29"/>
  <c r="X215" i="31" s="1"/>
  <c r="X199" i="29"/>
  <c r="X107" i="31" s="1"/>
  <c r="D286" i="31"/>
  <c r="D282" i="31"/>
  <c r="D254" i="31"/>
  <c r="H246" i="31"/>
  <c r="F262" i="31"/>
  <c r="X211" i="29"/>
  <c r="X211" i="31" s="1"/>
  <c r="Y172" i="29"/>
  <c r="Z172" i="29" s="1"/>
  <c r="Y127" i="29"/>
  <c r="Z127" i="29" s="1"/>
  <c r="C286" i="31"/>
  <c r="E250" i="31"/>
  <c r="Y207" i="29"/>
  <c r="Z207" i="29" s="1"/>
  <c r="Y21" i="29"/>
  <c r="Z21" i="29" s="1"/>
  <c r="Y43" i="29"/>
  <c r="Z43" i="29" s="1"/>
  <c r="F278" i="31"/>
  <c r="F270" i="31"/>
  <c r="J246" i="31"/>
  <c r="X65" i="29"/>
  <c r="X192" i="31" s="1"/>
  <c r="X41" i="29"/>
  <c r="X36" i="31" s="1"/>
  <c r="Y180" i="29"/>
  <c r="Z180" i="29" s="1"/>
  <c r="Y24" i="29"/>
  <c r="AB24" i="29" s="1"/>
  <c r="Y12" i="29"/>
  <c r="Z12" i="29" s="1"/>
  <c r="G290" i="31"/>
  <c r="G274" i="31"/>
  <c r="G266" i="31"/>
  <c r="G258" i="31"/>
  <c r="Y57" i="29"/>
  <c r="Z57" i="29" s="1"/>
  <c r="Y203" i="29"/>
  <c r="Z203" i="29" s="1"/>
  <c r="Y33" i="29"/>
  <c r="Z33" i="29" s="1"/>
  <c r="G286" i="31"/>
  <c r="G282" i="31"/>
  <c r="G254" i="31"/>
  <c r="G250" i="31"/>
  <c r="Y85" i="29"/>
  <c r="Z85" i="29" s="1"/>
  <c r="E262" i="31"/>
  <c r="Y13" i="29"/>
  <c r="X176" i="29"/>
  <c r="X64" i="31" s="1"/>
  <c r="AB3" i="29"/>
  <c r="X31" i="30"/>
  <c r="X83" i="30"/>
  <c r="AB4" i="29"/>
  <c r="X103" i="30"/>
  <c r="X55" i="30"/>
  <c r="X93" i="30"/>
  <c r="X112" i="30"/>
  <c r="X62" i="30"/>
  <c r="X47" i="30"/>
  <c r="X59" i="30"/>
  <c r="X41" i="30"/>
  <c r="X132" i="30"/>
  <c r="X58" i="30"/>
  <c r="X57" i="30"/>
  <c r="X19" i="30"/>
  <c r="X38" i="30"/>
  <c r="X157" i="30"/>
  <c r="X37" i="30"/>
  <c r="X87" i="30"/>
  <c r="X43" i="30"/>
  <c r="X95" i="30"/>
  <c r="X72" i="30"/>
  <c r="X89" i="30"/>
  <c r="X84" i="30"/>
  <c r="X78" i="30"/>
  <c r="X79" i="30"/>
  <c r="X21" i="30"/>
  <c r="X64" i="30"/>
  <c r="X29" i="30"/>
  <c r="X105" i="30"/>
  <c r="X10" i="30"/>
  <c r="X48" i="30"/>
  <c r="Z5" i="29"/>
  <c r="X8" i="29"/>
  <c r="X196" i="31" s="1"/>
  <c r="Z8" i="29"/>
  <c r="K28" i="22"/>
  <c r="B34" i="8"/>
  <c r="D28" i="22"/>
  <c r="C34" i="8"/>
  <c r="D25" i="22"/>
  <c r="C79" i="8"/>
  <c r="K25" i="22"/>
  <c r="B79" i="8"/>
  <c r="AI29" i="22"/>
  <c r="AJ4" i="22"/>
  <c r="AC4" i="22"/>
  <c r="Y29" i="22"/>
  <c r="AA4" i="22"/>
  <c r="Y28" i="22"/>
  <c r="K19" i="23"/>
  <c r="L19" i="23"/>
  <c r="L20" i="23"/>
  <c r="AF20" i="23" s="1"/>
  <c r="K20" i="23"/>
  <c r="AD20" i="23" s="1"/>
  <c r="M19" i="23"/>
  <c r="N19" i="23"/>
  <c r="N20" i="23"/>
  <c r="AH20" i="23" s="1"/>
  <c r="M20" i="23"/>
  <c r="AG20" i="23" s="1"/>
  <c r="M4" i="22"/>
  <c r="N4" i="22"/>
  <c r="AG3" i="22"/>
  <c r="AG19" i="23" s="1"/>
  <c r="N3" i="22"/>
  <c r="M3" i="22"/>
  <c r="K4" i="22"/>
  <c r="L4" i="22"/>
  <c r="AD3" i="22"/>
  <c r="AD19" i="23" s="1"/>
  <c r="L3" i="22"/>
  <c r="K3" i="22"/>
  <c r="A2" i="4"/>
  <c r="A6" i="4"/>
  <c r="A10" i="4"/>
  <c r="A14" i="4"/>
  <c r="A18" i="4"/>
  <c r="A22" i="4"/>
  <c r="A26" i="4"/>
  <c r="A30" i="4"/>
  <c r="A34" i="4"/>
  <c r="A38" i="4"/>
  <c r="A42" i="4"/>
  <c r="A46" i="4"/>
  <c r="A50" i="4"/>
  <c r="A54" i="4"/>
  <c r="A58" i="4"/>
  <c r="A63" i="4"/>
  <c r="A67" i="4"/>
  <c r="A71" i="4"/>
  <c r="A75" i="4"/>
  <c r="A79" i="4"/>
  <c r="A83" i="4"/>
  <c r="A87" i="4"/>
  <c r="A91" i="4"/>
  <c r="A95" i="4"/>
  <c r="A99" i="4"/>
  <c r="A103" i="4"/>
  <c r="A107" i="4"/>
  <c r="A111" i="4"/>
  <c r="A115" i="4"/>
  <c r="A119" i="4"/>
  <c r="A124" i="4"/>
  <c r="A128" i="4"/>
  <c r="A132" i="4"/>
  <c r="A136" i="4"/>
  <c r="A140" i="4"/>
  <c r="A144" i="4"/>
  <c r="A148" i="4"/>
  <c r="A152" i="4"/>
  <c r="A156" i="4"/>
  <c r="A160" i="4"/>
  <c r="A164" i="4"/>
  <c r="A168" i="4"/>
  <c r="A172" i="4"/>
  <c r="A176" i="4"/>
  <c r="A181" i="4"/>
  <c r="A185" i="4"/>
  <c r="A189" i="4"/>
  <c r="A193" i="4"/>
  <c r="A197" i="4"/>
  <c r="A201" i="4"/>
  <c r="A205" i="4"/>
  <c r="A209" i="4"/>
  <c r="A213" i="4"/>
  <c r="A217" i="4"/>
  <c r="A221" i="4"/>
  <c r="A225" i="4"/>
  <c r="A229" i="4"/>
  <c r="A233" i="4"/>
  <c r="A237" i="4"/>
  <c r="A242" i="4"/>
  <c r="A246" i="4"/>
  <c r="A250" i="4"/>
  <c r="A254" i="4"/>
  <c r="A258" i="4"/>
  <c r="A262" i="4"/>
  <c r="A266" i="4"/>
  <c r="A270" i="4"/>
  <c r="A274" i="4"/>
  <c r="A278" i="4"/>
  <c r="A282" i="4"/>
  <c r="A286" i="4"/>
  <c r="A290" i="4"/>
  <c r="A385" i="11"/>
  <c r="A384" i="11"/>
  <c r="A383" i="11"/>
  <c r="A382" i="11"/>
  <c r="A378" i="11"/>
  <c r="A377" i="11"/>
  <c r="A376" i="11"/>
  <c r="A375" i="11"/>
  <c r="A371" i="11"/>
  <c r="A370" i="11"/>
  <c r="A369" i="11"/>
  <c r="A368" i="11"/>
  <c r="A364" i="11"/>
  <c r="A363" i="11"/>
  <c r="A362" i="11"/>
  <c r="A361" i="11"/>
  <c r="A357" i="11"/>
  <c r="A356" i="11"/>
  <c r="A355" i="11"/>
  <c r="A354" i="11"/>
  <c r="C380" i="11"/>
  <c r="C373" i="11"/>
  <c r="C366" i="11"/>
  <c r="C359" i="11"/>
  <c r="C352" i="11"/>
  <c r="A350" i="11"/>
  <c r="A349" i="11"/>
  <c r="A348" i="11"/>
  <c r="A347" i="11"/>
  <c r="C345" i="11"/>
  <c r="A343" i="11"/>
  <c r="A342" i="11"/>
  <c r="A341" i="11"/>
  <c r="A340" i="11"/>
  <c r="A336" i="11"/>
  <c r="A335" i="11"/>
  <c r="A334" i="11"/>
  <c r="A333" i="11"/>
  <c r="C338" i="11"/>
  <c r="C331" i="11"/>
  <c r="C324" i="11"/>
  <c r="C317" i="11"/>
  <c r="C310" i="11"/>
  <c r="C303" i="11"/>
  <c r="C296" i="11"/>
  <c r="C289" i="11"/>
  <c r="C282" i="11"/>
  <c r="C275" i="11"/>
  <c r="A326" i="11"/>
  <c r="A329" i="11"/>
  <c r="A328" i="11"/>
  <c r="A327" i="11"/>
  <c r="A322" i="11"/>
  <c r="A321" i="11"/>
  <c r="A320" i="11"/>
  <c r="A319" i="11"/>
  <c r="A315" i="11"/>
  <c r="A314" i="11"/>
  <c r="A313" i="11"/>
  <c r="A312" i="11"/>
  <c r="A308" i="11"/>
  <c r="A307" i="11"/>
  <c r="A306" i="11"/>
  <c r="A305" i="11"/>
  <c r="A301" i="11"/>
  <c r="A300" i="11"/>
  <c r="A299" i="11"/>
  <c r="A298" i="11"/>
  <c r="A294" i="11"/>
  <c r="A293" i="11"/>
  <c r="A292" i="11"/>
  <c r="A291" i="11"/>
  <c r="A287" i="11"/>
  <c r="A286" i="11"/>
  <c r="A285" i="11"/>
  <c r="A284" i="11"/>
  <c r="A280" i="11"/>
  <c r="A279" i="11"/>
  <c r="A278" i="11"/>
  <c r="A277" i="11"/>
  <c r="A273" i="11"/>
  <c r="A272" i="11"/>
  <c r="A271" i="11"/>
  <c r="A270" i="11"/>
  <c r="A266" i="11"/>
  <c r="A265" i="11"/>
  <c r="A264" i="11"/>
  <c r="A263" i="11"/>
  <c r="A259" i="11"/>
  <c r="A258" i="11"/>
  <c r="A257" i="11"/>
  <c r="A256" i="11"/>
  <c r="A252" i="11"/>
  <c r="A251" i="11"/>
  <c r="A250" i="11"/>
  <c r="A249" i="11"/>
  <c r="A245" i="11"/>
  <c r="A244" i="11"/>
  <c r="A243" i="11"/>
  <c r="A242" i="11"/>
  <c r="A238" i="11"/>
  <c r="A237" i="11"/>
  <c r="A236" i="11"/>
  <c r="A235" i="11"/>
  <c r="A231" i="11"/>
  <c r="A230" i="11"/>
  <c r="A229" i="11"/>
  <c r="A228" i="11"/>
  <c r="A224" i="11"/>
  <c r="A223" i="11"/>
  <c r="A222" i="11"/>
  <c r="A221" i="11"/>
  <c r="A217" i="11"/>
  <c r="A216" i="11"/>
  <c r="A215" i="11"/>
  <c r="A214" i="11"/>
  <c r="A210" i="11"/>
  <c r="A209" i="11"/>
  <c r="A208" i="11"/>
  <c r="A207" i="11"/>
  <c r="A203" i="11"/>
  <c r="A202" i="11"/>
  <c r="A201" i="11"/>
  <c r="A200" i="11"/>
  <c r="A196" i="11"/>
  <c r="A195" i="11"/>
  <c r="A194" i="11"/>
  <c r="A193" i="11"/>
  <c r="A189" i="11"/>
  <c r="A188" i="11"/>
  <c r="A187" i="11"/>
  <c r="A186" i="11"/>
  <c r="A182" i="11"/>
  <c r="A181" i="11"/>
  <c r="A180" i="11"/>
  <c r="A179" i="11"/>
  <c r="A175" i="11"/>
  <c r="A174" i="11"/>
  <c r="A173" i="11"/>
  <c r="A172" i="11"/>
  <c r="A168" i="11"/>
  <c r="A167" i="11"/>
  <c r="A166" i="11"/>
  <c r="A165" i="11"/>
  <c r="A161" i="11"/>
  <c r="A160" i="11"/>
  <c r="A159" i="11"/>
  <c r="A158" i="11"/>
  <c r="A154" i="11"/>
  <c r="A153" i="11"/>
  <c r="A152" i="11"/>
  <c r="A151" i="11"/>
  <c r="C268" i="11"/>
  <c r="C261" i="11"/>
  <c r="C254" i="11"/>
  <c r="C247" i="11"/>
  <c r="C240" i="11"/>
  <c r="C233" i="11"/>
  <c r="C226" i="11"/>
  <c r="C219" i="11"/>
  <c r="C212" i="11"/>
  <c r="C205" i="11"/>
  <c r="C198" i="11"/>
  <c r="C191" i="11"/>
  <c r="C184" i="11"/>
  <c r="C177" i="11"/>
  <c r="C170" i="11"/>
  <c r="C163" i="11"/>
  <c r="C156" i="11"/>
  <c r="C149" i="11"/>
  <c r="C142" i="11"/>
  <c r="C135" i="11"/>
  <c r="C128" i="11"/>
  <c r="C121" i="11"/>
  <c r="C114" i="11"/>
  <c r="C107" i="11"/>
  <c r="A147" i="11"/>
  <c r="A146" i="11"/>
  <c r="A145" i="11"/>
  <c r="A144" i="11"/>
  <c r="A140" i="11"/>
  <c r="A139" i="11"/>
  <c r="A138" i="11"/>
  <c r="A137" i="11"/>
  <c r="A133" i="11"/>
  <c r="A132" i="11"/>
  <c r="A131" i="11"/>
  <c r="A130" i="11"/>
  <c r="A126" i="11"/>
  <c r="A125" i="11"/>
  <c r="A124" i="11"/>
  <c r="A123" i="11"/>
  <c r="A119" i="11"/>
  <c r="A118" i="11"/>
  <c r="A117" i="11"/>
  <c r="A116" i="11"/>
  <c r="A112" i="11"/>
  <c r="A111" i="11"/>
  <c r="A110" i="11"/>
  <c r="A109" i="11"/>
  <c r="A105" i="11"/>
  <c r="A104" i="11"/>
  <c r="A103" i="11"/>
  <c r="A102" i="11"/>
  <c r="C100" i="11"/>
  <c r="A98" i="11"/>
  <c r="A97" i="11"/>
  <c r="A96" i="11"/>
  <c r="A95" i="11"/>
  <c r="C93" i="11"/>
  <c r="A91" i="11"/>
  <c r="A90" i="11"/>
  <c r="A89" i="11"/>
  <c r="A88" i="11"/>
  <c r="C86" i="11"/>
  <c r="A84" i="11"/>
  <c r="A83" i="11"/>
  <c r="A82" i="11"/>
  <c r="A81" i="11"/>
  <c r="C79" i="11"/>
  <c r="A77" i="11"/>
  <c r="A76" i="11"/>
  <c r="A75" i="11"/>
  <c r="A74" i="11"/>
  <c r="C72" i="11"/>
  <c r="A70" i="11"/>
  <c r="A69" i="11"/>
  <c r="A68" i="11"/>
  <c r="A67" i="11"/>
  <c r="C65" i="11"/>
  <c r="A56" i="11"/>
  <c r="A55" i="11"/>
  <c r="A54" i="11"/>
  <c r="A53" i="11"/>
  <c r="C58" i="11"/>
  <c r="A49" i="11"/>
  <c r="A48" i="11"/>
  <c r="A47" i="11"/>
  <c r="A46" i="11"/>
  <c r="C51" i="11"/>
  <c r="C44" i="11"/>
  <c r="A42" i="11"/>
  <c r="A41" i="11"/>
  <c r="A40" i="11"/>
  <c r="A39" i="11"/>
  <c r="C37" i="11"/>
  <c r="A35" i="11"/>
  <c r="A34" i="11"/>
  <c r="A33" i="11"/>
  <c r="A32" i="11"/>
  <c r="C30" i="11"/>
  <c r="A28" i="11"/>
  <c r="A27" i="11"/>
  <c r="A26" i="11"/>
  <c r="A25" i="11"/>
  <c r="A21" i="11"/>
  <c r="A20" i="11"/>
  <c r="A19" i="11"/>
  <c r="A18" i="11"/>
  <c r="A14" i="11"/>
  <c r="A13" i="11"/>
  <c r="A12" i="11"/>
  <c r="A11" i="11"/>
  <c r="A7" i="11"/>
  <c r="A6" i="11"/>
  <c r="A5" i="11"/>
  <c r="A4" i="11"/>
  <c r="D155" i="4"/>
  <c r="C23" i="11"/>
  <c r="C16" i="11"/>
  <c r="C9" i="11"/>
  <c r="C2" i="11"/>
  <c r="D300" i="4"/>
  <c r="D299" i="4"/>
  <c r="D298" i="4"/>
  <c r="C2" i="4"/>
  <c r="C6" i="4"/>
  <c r="C10" i="4"/>
  <c r="C14" i="4"/>
  <c r="C18" i="4"/>
  <c r="C22" i="4"/>
  <c r="C26" i="4"/>
  <c r="C30" i="4"/>
  <c r="C34" i="4"/>
  <c r="C38" i="4"/>
  <c r="C42" i="4"/>
  <c r="C46" i="4"/>
  <c r="C50" i="4"/>
  <c r="C54" i="4"/>
  <c r="C58" i="4"/>
  <c r="C63" i="4"/>
  <c r="C67" i="4"/>
  <c r="C71" i="4"/>
  <c r="C75" i="4"/>
  <c r="C79" i="4"/>
  <c r="C83" i="4"/>
  <c r="C87" i="4"/>
  <c r="C91" i="4"/>
  <c r="C95" i="4"/>
  <c r="C99" i="4"/>
  <c r="C103" i="4"/>
  <c r="C107" i="4"/>
  <c r="C111" i="4"/>
  <c r="C115" i="4"/>
  <c r="C119" i="4"/>
  <c r="C124" i="4"/>
  <c r="C128" i="4"/>
  <c r="C132" i="4"/>
  <c r="C136" i="4"/>
  <c r="C140" i="4"/>
  <c r="C144" i="4"/>
  <c r="C148" i="4"/>
  <c r="C152" i="4"/>
  <c r="C156" i="4"/>
  <c r="C160" i="4"/>
  <c r="C164" i="4"/>
  <c r="C168" i="4"/>
  <c r="C172" i="4"/>
  <c r="C176" i="4"/>
  <c r="C181" i="4"/>
  <c r="C185" i="4"/>
  <c r="C189" i="4"/>
  <c r="C193" i="4"/>
  <c r="C197" i="4"/>
  <c r="C201" i="4"/>
  <c r="C205" i="4"/>
  <c r="C209" i="4"/>
  <c r="C213" i="4"/>
  <c r="C217" i="4"/>
  <c r="C221" i="4"/>
  <c r="C225" i="4"/>
  <c r="C229" i="4"/>
  <c r="C233" i="4"/>
  <c r="C237" i="4"/>
  <c r="C242" i="4"/>
  <c r="C246" i="4"/>
  <c r="C250" i="4"/>
  <c r="C254" i="4"/>
  <c r="C258" i="4"/>
  <c r="C262" i="4"/>
  <c r="C266" i="4"/>
  <c r="C270" i="4"/>
  <c r="C274" i="4"/>
  <c r="C278" i="4"/>
  <c r="C282" i="4"/>
  <c r="C286" i="4"/>
  <c r="C290" i="4"/>
  <c r="B290" i="4"/>
  <c r="B286" i="4"/>
  <c r="B282" i="4"/>
  <c r="B278" i="4"/>
  <c r="B274" i="4"/>
  <c r="B270" i="4"/>
  <c r="B266" i="4"/>
  <c r="B262" i="4"/>
  <c r="B258" i="4"/>
  <c r="B254" i="4"/>
  <c r="B250" i="4"/>
  <c r="B246" i="4"/>
  <c r="B242" i="4"/>
  <c r="B237" i="4"/>
  <c r="B233" i="4"/>
  <c r="B229" i="4"/>
  <c r="B225" i="4"/>
  <c r="B221" i="4"/>
  <c r="B217" i="4"/>
  <c r="B213" i="4"/>
  <c r="B209" i="4"/>
  <c r="B205" i="4"/>
  <c r="B201" i="4"/>
  <c r="B197" i="4"/>
  <c r="B193" i="4"/>
  <c r="B189" i="4"/>
  <c r="B185" i="4"/>
  <c r="B181" i="4"/>
  <c r="B176" i="4"/>
  <c r="B172" i="4"/>
  <c r="B168" i="4"/>
  <c r="B164" i="4"/>
  <c r="B160" i="4"/>
  <c r="B156" i="4"/>
  <c r="B152" i="4"/>
  <c r="B148" i="4"/>
  <c r="B144" i="4"/>
  <c r="B140" i="4"/>
  <c r="B136" i="4"/>
  <c r="B132" i="4"/>
  <c r="B128" i="4"/>
  <c r="B124" i="4"/>
  <c r="B119" i="4"/>
  <c r="B115" i="4"/>
  <c r="B111" i="4"/>
  <c r="B107" i="4"/>
  <c r="B103" i="4"/>
  <c r="B99" i="4"/>
  <c r="B95" i="4"/>
  <c r="B91" i="4"/>
  <c r="B87" i="4"/>
  <c r="B83" i="4"/>
  <c r="B79" i="4"/>
  <c r="B75" i="4"/>
  <c r="B71" i="4"/>
  <c r="B67" i="4"/>
  <c r="B63" i="4"/>
  <c r="B58" i="4"/>
  <c r="B54" i="4"/>
  <c r="B50" i="4"/>
  <c r="B46" i="4"/>
  <c r="B42" i="4"/>
  <c r="B38" i="4"/>
  <c r="B34" i="4"/>
  <c r="B30" i="4"/>
  <c r="B26" i="4"/>
  <c r="B22" i="4"/>
  <c r="B18" i="4"/>
  <c r="B14" i="4"/>
  <c r="B10" i="4"/>
  <c r="B6" i="4"/>
  <c r="B2" i="4"/>
  <c r="D296" i="4"/>
  <c r="D295" i="4"/>
  <c r="D294" i="4"/>
  <c r="D292" i="4"/>
  <c r="D291" i="4"/>
  <c r="D290" i="4"/>
  <c r="D286" i="4"/>
  <c r="D287" i="4"/>
  <c r="D288" i="4"/>
  <c r="D284" i="4"/>
  <c r="D283" i="4"/>
  <c r="D282" i="4"/>
  <c r="D280" i="4"/>
  <c r="D279" i="4"/>
  <c r="D278" i="4"/>
  <c r="D276" i="4"/>
  <c r="D275" i="4"/>
  <c r="D274" i="4"/>
  <c r="D272" i="4"/>
  <c r="D271" i="4"/>
  <c r="D270" i="4"/>
  <c r="D268" i="4"/>
  <c r="D267" i="4"/>
  <c r="D266" i="4"/>
  <c r="D264" i="4"/>
  <c r="D263" i="4"/>
  <c r="D262" i="4"/>
  <c r="D260" i="4"/>
  <c r="D259" i="4"/>
  <c r="D258" i="4"/>
  <c r="D256" i="4"/>
  <c r="D255" i="4"/>
  <c r="D254" i="4"/>
  <c r="D252" i="4"/>
  <c r="D251" i="4"/>
  <c r="D250" i="4"/>
  <c r="D248" i="4"/>
  <c r="D247" i="4"/>
  <c r="D246" i="4"/>
  <c r="D244" i="4"/>
  <c r="D243" i="4"/>
  <c r="D242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2" i="4"/>
  <c r="D134" i="4"/>
  <c r="D133" i="4"/>
  <c r="D131" i="4"/>
  <c r="D130" i="4"/>
  <c r="D129" i="4"/>
  <c r="D128" i="4"/>
  <c r="D127" i="4"/>
  <c r="D126" i="4"/>
  <c r="D125" i="4"/>
  <c r="D124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AB164" i="29" l="1"/>
  <c r="X184" i="30"/>
  <c r="AB168" i="29"/>
  <c r="X62" i="31"/>
  <c r="X177" i="30"/>
  <c r="X172" i="30"/>
  <c r="X192" i="30"/>
  <c r="AB160" i="29"/>
  <c r="AB151" i="29"/>
  <c r="AB184" i="29"/>
  <c r="AB156" i="29"/>
  <c r="AB173" i="29"/>
  <c r="AB196" i="29"/>
  <c r="X152" i="30"/>
  <c r="X137" i="30"/>
  <c r="AB148" i="29"/>
  <c r="AB143" i="29"/>
  <c r="Z151" i="29"/>
  <c r="AB152" i="29"/>
  <c r="X181" i="30"/>
  <c r="AB159" i="29"/>
  <c r="AB199" i="29"/>
  <c r="AB223" i="29"/>
  <c r="AB171" i="29"/>
  <c r="Z209" i="29"/>
  <c r="AB161" i="29"/>
  <c r="Z161" i="29"/>
  <c r="AB155" i="29"/>
  <c r="Z155" i="29"/>
  <c r="AB165" i="29"/>
  <c r="Z165" i="29"/>
  <c r="AB169" i="29"/>
  <c r="AB207" i="29"/>
  <c r="AB176" i="29"/>
  <c r="Z175" i="29"/>
  <c r="Z187" i="29"/>
  <c r="Z190" i="29"/>
  <c r="AB215" i="29"/>
  <c r="AB172" i="29"/>
  <c r="AB180" i="29"/>
  <c r="AB188" i="29"/>
  <c r="AB203" i="29"/>
  <c r="AB211" i="29"/>
  <c r="Z220" i="29"/>
  <c r="AB191" i="29"/>
  <c r="AB109" i="29"/>
  <c r="AB129" i="29"/>
  <c r="AB121" i="29"/>
  <c r="Z54" i="29"/>
  <c r="AB41" i="29"/>
  <c r="AB9" i="29"/>
  <c r="AB12" i="29"/>
  <c r="AB45" i="29"/>
  <c r="AB49" i="29"/>
  <c r="AB117" i="29"/>
  <c r="AB25" i="29"/>
  <c r="Z9" i="29"/>
  <c r="Z20" i="29"/>
  <c r="AB13" i="29"/>
  <c r="AB65" i="29"/>
  <c r="AB113" i="29"/>
  <c r="Z24" i="29"/>
  <c r="AB21" i="29"/>
  <c r="AB125" i="29"/>
  <c r="AB61" i="29"/>
  <c r="AB127" i="29"/>
  <c r="AB120" i="29"/>
  <c r="AB23" i="29"/>
  <c r="AB105" i="29"/>
  <c r="AB93" i="29"/>
  <c r="AB57" i="29"/>
  <c r="AB85" i="29"/>
  <c r="AB33" i="29"/>
  <c r="AB69" i="29"/>
  <c r="AB17" i="29"/>
  <c r="AB101" i="29"/>
  <c r="AB89" i="29"/>
  <c r="AB37" i="29"/>
  <c r="AB81" i="29"/>
  <c r="AB97" i="29"/>
  <c r="Z13" i="29"/>
  <c r="Z101" i="29"/>
  <c r="Z91" i="29"/>
  <c r="AB77" i="29"/>
  <c r="Z97" i="29"/>
  <c r="AB43" i="29"/>
  <c r="Z77" i="29"/>
  <c r="X163" i="30"/>
  <c r="X179" i="30"/>
  <c r="X114" i="30"/>
  <c r="X151" i="30"/>
  <c r="X146" i="30"/>
  <c r="X178" i="30"/>
  <c r="AB5" i="29"/>
  <c r="X66" i="30"/>
  <c r="AB195" i="29"/>
  <c r="X153" i="30"/>
  <c r="X4" i="30"/>
  <c r="X113" i="30"/>
  <c r="X175" i="30"/>
  <c r="X169" i="30"/>
  <c r="X124" i="30"/>
  <c r="X46" i="30"/>
  <c r="X136" i="30"/>
  <c r="X90" i="30"/>
  <c r="X60" i="30"/>
  <c r="AB29" i="29"/>
  <c r="X129" i="30"/>
  <c r="AB8" i="29"/>
  <c r="X155" i="30"/>
  <c r="X106" i="30"/>
  <c r="X102" i="30"/>
  <c r="X156" i="30"/>
  <c r="X23" i="30"/>
  <c r="AB219" i="29"/>
  <c r="AB73" i="29"/>
  <c r="X142" i="30"/>
  <c r="X86" i="30"/>
  <c r="X117" i="30"/>
  <c r="X99" i="30"/>
  <c r="X128" i="30"/>
  <c r="X52" i="30"/>
  <c r="X67" i="30"/>
  <c r="X65" i="30"/>
  <c r="X80" i="30"/>
  <c r="X85" i="30"/>
  <c r="AB53" i="29"/>
  <c r="X125" i="30"/>
  <c r="X51" i="30"/>
  <c r="AF4" i="22"/>
  <c r="AB29" i="22"/>
  <c r="AD4" i="22"/>
  <c r="AB28" i="22"/>
  <c r="AH4" i="22"/>
  <c r="AF29" i="22"/>
  <c r="AG4" i="22"/>
  <c r="AF28" i="22"/>
  <c r="AA182" i="29" l="1"/>
  <c r="AC181" i="29"/>
  <c r="AA184" i="29"/>
  <c r="AC182" i="29"/>
  <c r="AA183" i="29"/>
  <c r="AC183" i="29"/>
  <c r="AC184" i="29"/>
  <c r="AA181" i="29"/>
  <c r="AC168" i="29"/>
  <c r="AA191" i="29"/>
  <c r="AA180" i="29"/>
  <c r="AA186" i="29"/>
  <c r="AA193" i="29"/>
  <c r="AA216" i="29"/>
  <c r="AA219" i="29"/>
  <c r="AA209" i="29"/>
  <c r="AA217" i="29"/>
  <c r="AA173" i="29"/>
  <c r="AA158" i="29"/>
  <c r="AA174" i="29"/>
  <c r="AA192" i="29"/>
  <c r="AA185" i="29"/>
  <c r="AA203" i="29"/>
  <c r="AA206" i="29"/>
  <c r="AA169" i="29"/>
  <c r="AA223" i="29"/>
  <c r="AA222" i="29"/>
  <c r="AA170" i="29"/>
  <c r="AA189" i="29"/>
  <c r="AA196" i="29"/>
  <c r="AA157" i="29"/>
  <c r="AA190" i="29"/>
  <c r="AA166" i="29"/>
  <c r="AA218" i="29"/>
  <c r="AA195" i="29"/>
  <c r="AA177" i="29"/>
  <c r="AA210" i="29"/>
  <c r="AA176" i="29"/>
  <c r="AA220" i="29"/>
  <c r="AA212" i="29"/>
  <c r="AA162" i="29"/>
  <c r="AA204" i="29"/>
  <c r="AA208" i="29"/>
  <c r="AA211" i="29"/>
  <c r="AA215" i="29"/>
  <c r="AA163" i="29"/>
  <c r="AA202" i="29"/>
  <c r="AA188" i="29"/>
  <c r="AA187" i="29"/>
  <c r="AA200" i="29"/>
  <c r="AA197" i="29"/>
  <c r="AA159" i="29"/>
  <c r="AA168" i="29"/>
  <c r="AA198" i="29"/>
  <c r="AA213" i="29"/>
  <c r="AA199" i="29"/>
  <c r="AA171" i="29"/>
  <c r="AA201" i="29"/>
  <c r="AA179" i="29"/>
  <c r="AA160" i="29"/>
  <c r="AA205" i="29"/>
  <c r="AA207" i="29"/>
  <c r="AA175" i="29"/>
  <c r="AA221" i="29"/>
  <c r="AA164" i="29"/>
  <c r="AA172" i="29"/>
  <c r="AA167" i="29"/>
  <c r="AA178" i="29"/>
  <c r="AA161" i="29"/>
  <c r="AA165" i="29"/>
  <c r="AA194" i="29"/>
  <c r="AA214" i="29"/>
  <c r="AC172" i="29"/>
  <c r="AC213" i="29"/>
  <c r="AC162" i="29"/>
  <c r="AC206" i="29"/>
  <c r="AC190" i="29"/>
  <c r="AC188" i="29"/>
  <c r="AC178" i="29"/>
  <c r="AC220" i="29"/>
  <c r="AC169" i="29"/>
  <c r="AC217" i="29"/>
  <c r="AC222" i="29"/>
  <c r="AC165" i="29"/>
  <c r="AC214" i="29"/>
  <c r="AC157" i="29"/>
  <c r="AC223" i="29"/>
  <c r="AC185" i="29"/>
  <c r="AC158" i="29"/>
  <c r="AC208" i="29"/>
  <c r="AC174" i="29"/>
  <c r="AC189" i="29"/>
  <c r="AC164" i="29"/>
  <c r="AC192" i="29"/>
  <c r="AC221" i="29"/>
  <c r="AC218" i="29"/>
  <c r="AC195" i="29"/>
  <c r="AC216" i="29"/>
  <c r="AC166" i="29"/>
  <c r="AC191" i="29"/>
  <c r="AC167" i="29"/>
  <c r="AC203" i="29"/>
  <c r="AC215" i="29"/>
  <c r="AC186" i="29"/>
  <c r="AC161" i="29"/>
  <c r="AC160" i="29"/>
  <c r="AC204" i="29"/>
  <c r="AC211" i="29"/>
  <c r="AC170" i="29"/>
  <c r="AC163" i="29"/>
  <c r="AC202" i="29"/>
  <c r="AC209" i="29"/>
  <c r="AC187" i="29"/>
  <c r="AC196" i="29"/>
  <c r="AC197" i="29"/>
  <c r="AC159" i="29"/>
  <c r="AC210" i="29"/>
  <c r="AC177" i="29"/>
  <c r="AC180" i="29"/>
  <c r="AC198" i="29"/>
  <c r="AC176" i="29"/>
  <c r="AC199" i="29"/>
  <c r="AC212" i="29"/>
  <c r="AC179" i="29"/>
  <c r="AC194" i="29"/>
  <c r="AC201" i="29"/>
  <c r="AC205" i="29"/>
  <c r="AC171" i="29"/>
  <c r="AC175" i="29"/>
  <c r="AC219" i="29"/>
  <c r="AC193" i="29"/>
  <c r="AC200" i="29"/>
  <c r="AC173" i="29"/>
  <c r="AC207" i="29"/>
  <c r="AC150" i="29"/>
  <c r="AA156" i="29"/>
  <c r="AC129" i="29"/>
  <c r="AA129" i="29"/>
  <c r="AC130" i="29"/>
  <c r="AA121" i="29"/>
  <c r="AC121" i="29"/>
  <c r="AA89" i="29"/>
  <c r="AA93" i="29"/>
  <c r="AC143" i="29"/>
  <c r="AA143" i="29"/>
  <c r="AA130" i="29"/>
  <c r="AC135" i="29"/>
  <c r="AA155" i="29"/>
  <c r="AC156" i="29"/>
  <c r="AC155" i="29"/>
  <c r="AC124" i="29"/>
  <c r="AA146" i="29"/>
  <c r="AA125" i="29"/>
  <c r="AC154" i="29"/>
  <c r="AA141" i="29"/>
  <c r="AC134" i="29"/>
  <c r="AA145" i="29"/>
  <c r="AA133" i="29"/>
  <c r="AC137" i="29"/>
  <c r="AC153" i="29"/>
  <c r="AC144" i="29"/>
  <c r="AC149" i="29"/>
  <c r="AA132" i="29"/>
  <c r="AC151" i="29"/>
  <c r="AA138" i="29"/>
  <c r="AC103" i="29"/>
  <c r="AA137" i="29"/>
  <c r="AC131" i="29"/>
  <c r="AC136" i="29"/>
  <c r="AC142" i="29"/>
  <c r="AC139" i="29"/>
  <c r="AC146" i="29"/>
  <c r="AA154" i="29"/>
  <c r="AC132" i="29"/>
  <c r="AA123" i="29"/>
  <c r="AA150" i="29"/>
  <c r="AA124" i="29"/>
  <c r="AA152" i="29"/>
  <c r="AA140" i="29"/>
  <c r="AA135" i="29"/>
  <c r="AC141" i="29"/>
  <c r="AC140" i="29"/>
  <c r="AA153" i="29"/>
  <c r="AA144" i="29"/>
  <c r="AA149" i="29"/>
  <c r="AC122" i="29"/>
  <c r="AA151" i="29"/>
  <c r="AC152" i="29"/>
  <c r="AA139" i="29"/>
  <c r="AA128" i="29"/>
  <c r="AA134" i="29"/>
  <c r="AC147" i="29"/>
  <c r="AA131" i="29"/>
  <c r="AA136" i="29"/>
  <c r="AA142" i="29"/>
  <c r="AC148" i="29"/>
  <c r="AC145" i="29"/>
  <c r="AC138" i="29"/>
  <c r="AA147" i="29"/>
  <c r="AC133" i="29"/>
  <c r="AA148" i="29"/>
  <c r="AC123" i="29"/>
  <c r="AA103" i="29"/>
  <c r="AA126" i="29"/>
  <c r="AA122" i="29"/>
  <c r="AC128" i="29"/>
  <c r="AA106" i="29"/>
  <c r="AA117" i="29"/>
  <c r="AA100" i="29"/>
  <c r="AA127" i="29"/>
  <c r="AA115" i="29"/>
  <c r="AA120" i="29"/>
  <c r="AC126" i="29"/>
  <c r="AC127" i="29"/>
  <c r="AC125" i="29"/>
  <c r="AC116" i="29"/>
  <c r="AA111" i="29"/>
  <c r="AA104" i="29"/>
  <c r="AA110" i="29"/>
  <c r="AA107" i="29"/>
  <c r="AC115" i="29"/>
  <c r="AA108" i="29"/>
  <c r="AC119" i="29"/>
  <c r="AA114" i="29"/>
  <c r="AA112" i="29"/>
  <c r="AA118" i="29"/>
  <c r="AC114" i="29"/>
  <c r="AC112" i="29"/>
  <c r="AC118" i="29"/>
  <c r="AA113" i="29"/>
  <c r="AA99" i="29"/>
  <c r="AA102" i="29"/>
  <c r="AA116" i="29"/>
  <c r="AA105" i="29"/>
  <c r="AA119" i="29"/>
  <c r="AA109" i="29"/>
  <c r="AC120" i="29"/>
  <c r="AC117" i="29"/>
  <c r="AC113" i="29"/>
  <c r="AC102" i="29"/>
  <c r="AC108" i="29"/>
  <c r="AC109" i="29"/>
  <c r="AC96" i="29"/>
  <c r="AC107" i="29"/>
  <c r="AC106" i="29"/>
  <c r="AC111" i="29"/>
  <c r="AC104" i="29"/>
  <c r="AC110" i="29"/>
  <c r="AC105" i="29"/>
  <c r="AA97" i="29"/>
  <c r="AC98" i="29"/>
  <c r="AA95" i="29"/>
  <c r="AC101" i="29"/>
  <c r="AC94" i="29"/>
  <c r="AC95" i="29"/>
  <c r="AA98" i="29"/>
  <c r="AA96" i="29"/>
  <c r="AC100" i="29"/>
  <c r="AC99" i="29"/>
  <c r="AA101" i="29"/>
  <c r="AC97" i="29"/>
  <c r="AC92" i="29"/>
  <c r="AA94" i="29"/>
  <c r="AA92" i="29"/>
  <c r="AC91" i="29"/>
  <c r="AC86" i="29"/>
  <c r="AC93" i="29"/>
  <c r="AC90" i="29"/>
  <c r="AA86" i="29"/>
  <c r="AA91" i="29"/>
  <c r="AA87" i="29"/>
  <c r="AC87" i="29"/>
  <c r="AA90" i="29"/>
  <c r="AC88" i="29"/>
  <c r="AA88" i="29"/>
  <c r="AC89" i="29"/>
  <c r="AC83" i="29"/>
  <c r="AA83" i="29"/>
  <c r="AA85" i="29"/>
  <c r="AC85" i="29"/>
  <c r="AC82" i="29"/>
  <c r="AA84" i="29"/>
  <c r="AA82" i="29"/>
  <c r="AC84" i="29"/>
  <c r="AA80" i="29"/>
  <c r="AA69" i="29"/>
  <c r="AA37" i="29"/>
  <c r="AA81" i="29"/>
  <c r="AC49" i="29"/>
  <c r="AC79" i="29"/>
  <c r="AA23" i="29"/>
  <c r="AA79" i="29"/>
  <c r="AC81" i="29"/>
  <c r="AA78" i="29"/>
  <c r="AC80" i="29"/>
  <c r="AC78" i="29"/>
  <c r="AA67" i="29"/>
  <c r="AA76" i="29"/>
  <c r="AC77" i="29"/>
  <c r="AA77" i="29"/>
  <c r="AC75" i="29"/>
  <c r="AA74" i="29"/>
  <c r="AC70" i="29"/>
  <c r="AC76" i="29"/>
  <c r="AC74" i="29"/>
  <c r="AA75" i="29"/>
  <c r="AA73" i="29"/>
  <c r="AA70" i="29"/>
  <c r="AC72" i="29"/>
  <c r="AA72" i="29"/>
  <c r="AC73" i="29"/>
  <c r="AC68" i="29"/>
  <c r="AA68" i="29"/>
  <c r="AA62" i="29"/>
  <c r="AC71" i="29"/>
  <c r="AA61" i="29"/>
  <c r="AA55" i="29"/>
  <c r="AA71" i="29"/>
  <c r="AC63" i="29"/>
  <c r="AC69" i="29"/>
  <c r="AC64" i="29"/>
  <c r="AA63" i="29"/>
  <c r="AC62" i="29"/>
  <c r="AC67" i="29"/>
  <c r="AC66" i="29"/>
  <c r="AA65" i="29"/>
  <c r="AA64" i="29"/>
  <c r="AA66" i="29"/>
  <c r="AC65" i="29"/>
  <c r="AC60" i="29"/>
  <c r="AA58" i="29"/>
  <c r="AC61" i="29"/>
  <c r="AC59" i="29"/>
  <c r="AC58" i="29"/>
  <c r="AA60" i="29"/>
  <c r="AA59" i="29"/>
  <c r="AA42" i="29"/>
  <c r="AA56" i="29"/>
  <c r="AC48" i="29"/>
  <c r="AA43" i="29"/>
  <c r="AC46" i="29"/>
  <c r="AC55" i="29"/>
  <c r="AC56" i="29"/>
  <c r="AC41" i="29"/>
  <c r="AC57" i="29"/>
  <c r="AA57" i="29"/>
  <c r="AA40" i="29"/>
  <c r="AA45" i="29"/>
  <c r="AC40" i="29"/>
  <c r="AA50" i="29"/>
  <c r="AC42" i="29"/>
  <c r="AC50" i="29"/>
  <c r="AC54" i="29"/>
  <c r="AA49" i="29"/>
  <c r="AC51" i="29"/>
  <c r="AA51" i="29"/>
  <c r="AA41" i="29"/>
  <c r="AC53" i="29"/>
  <c r="AA46" i="29"/>
  <c r="AA39" i="29"/>
  <c r="AA44" i="29"/>
  <c r="AA47" i="29"/>
  <c r="AC38" i="29"/>
  <c r="AA53" i="29"/>
  <c r="AC52" i="29"/>
  <c r="AA48" i="29"/>
  <c r="AA52" i="29"/>
  <c r="AC47" i="29"/>
  <c r="AC44" i="29"/>
  <c r="AA54" i="29"/>
  <c r="AC15" i="29"/>
  <c r="AC45" i="29"/>
  <c r="AC43" i="29"/>
  <c r="AA34" i="29"/>
  <c r="AC35" i="29"/>
  <c r="AC36" i="29"/>
  <c r="AA35" i="29"/>
  <c r="AA38" i="29"/>
  <c r="AA36" i="29"/>
  <c r="AC11" i="29"/>
  <c r="AC30" i="29"/>
  <c r="AC34" i="29"/>
  <c r="AC39" i="29"/>
  <c r="AC37" i="29"/>
  <c r="AA30" i="29"/>
  <c r="AC33" i="29"/>
  <c r="AA33" i="29"/>
  <c r="AA26" i="29"/>
  <c r="AA31" i="29"/>
  <c r="AC31" i="29"/>
  <c r="AC32" i="29"/>
  <c r="AA32" i="29"/>
  <c r="AC29" i="29"/>
  <c r="AA27" i="29"/>
  <c r="AC10" i="29"/>
  <c r="AC22" i="29"/>
  <c r="AC16" i="29"/>
  <c r="AC27" i="29"/>
  <c r="AC20" i="29"/>
  <c r="AA28" i="29"/>
  <c r="AC7" i="29"/>
  <c r="AA29" i="29"/>
  <c r="AC6" i="29"/>
  <c r="AC18" i="29"/>
  <c r="AC24" i="29"/>
  <c r="AC26" i="29"/>
  <c r="AC28" i="29"/>
  <c r="AC14" i="29"/>
  <c r="AA22" i="29"/>
  <c r="AC19" i="29"/>
  <c r="AA16" i="29"/>
  <c r="AA14" i="29"/>
  <c r="AA25" i="29"/>
  <c r="AC25" i="29"/>
  <c r="AA24" i="29"/>
  <c r="AC23" i="29"/>
  <c r="AA17" i="29"/>
  <c r="AA21" i="29"/>
  <c r="AA18" i="29"/>
  <c r="AC21" i="29"/>
  <c r="AA15" i="29"/>
  <c r="AA19" i="29"/>
  <c r="AA20" i="29"/>
  <c r="AC17" i="29"/>
  <c r="AA12" i="29"/>
  <c r="AA13" i="29"/>
  <c r="AA5" i="29"/>
  <c r="AC13" i="29"/>
  <c r="AA11" i="29"/>
  <c r="AA9" i="29"/>
  <c r="AC12" i="29"/>
  <c r="AA10" i="29"/>
  <c r="AA8" i="29"/>
  <c r="AA6" i="29"/>
  <c r="AA7" i="29"/>
  <c r="AA4" i="29"/>
  <c r="AA3" i="29"/>
  <c r="AA2" i="29"/>
  <c r="AC9" i="29"/>
  <c r="AC8" i="29"/>
  <c r="AC5" i="29"/>
  <c r="AC3" i="29"/>
  <c r="AC4" i="29"/>
  <c r="AC2" i="29"/>
  <c r="B11" i="11"/>
  <c r="G6" i="4" l="1"/>
  <c r="H6" i="4"/>
  <c r="I6" i="4"/>
  <c r="J6" i="4"/>
  <c r="K6" i="4"/>
  <c r="B413" i="11"/>
  <c r="K42" i="4"/>
  <c r="J42" i="4"/>
  <c r="I42" i="4"/>
  <c r="H42" i="4"/>
  <c r="G42" i="4"/>
  <c r="B74" i="11"/>
  <c r="B399" i="11"/>
  <c r="K19" i="4"/>
  <c r="J19" i="4"/>
  <c r="I19" i="4"/>
  <c r="H19" i="4"/>
  <c r="G19" i="4"/>
  <c r="K54" i="4"/>
  <c r="J54" i="4"/>
  <c r="I54" i="4"/>
  <c r="H54" i="4"/>
  <c r="G54" i="4"/>
  <c r="B95" i="11"/>
  <c r="K56" i="4"/>
  <c r="J56" i="4"/>
  <c r="I56" i="4"/>
  <c r="H56" i="4"/>
  <c r="G56" i="4"/>
  <c r="A441" i="11"/>
  <c r="K34" i="4"/>
  <c r="J34" i="4"/>
  <c r="I34" i="4"/>
  <c r="H34" i="4"/>
  <c r="G34" i="4"/>
  <c r="B60" i="11"/>
  <c r="B406" i="11"/>
  <c r="A490" i="11"/>
  <c r="A525" i="11"/>
  <c r="A497" i="11"/>
  <c r="A476" i="11"/>
  <c r="J265" i="4"/>
  <c r="I265" i="4"/>
  <c r="H265" i="4"/>
  <c r="G265" i="4"/>
  <c r="F265" i="4"/>
  <c r="A518" i="11"/>
  <c r="A483" i="11"/>
  <c r="A427" i="11"/>
  <c r="A420" i="11"/>
  <c r="A504" i="11"/>
  <c r="A434" i="11"/>
  <c r="A511" i="11"/>
  <c r="B63" i="11"/>
  <c r="K45" i="4"/>
  <c r="J45" i="4"/>
  <c r="I45" i="4"/>
  <c r="H45" i="4"/>
  <c r="G45" i="4"/>
  <c r="A469" i="11"/>
  <c r="K270" i="4"/>
  <c r="J270" i="4"/>
  <c r="I270" i="4"/>
  <c r="H270" i="4"/>
  <c r="G270" i="4"/>
  <c r="B473" i="11"/>
  <c r="B392" i="11"/>
  <c r="A448" i="11"/>
  <c r="A455" i="11"/>
  <c r="B364" i="11"/>
  <c r="C11" i="11"/>
  <c r="C413" i="11"/>
  <c r="C74" i="11"/>
  <c r="C399" i="11"/>
  <c r="C95" i="11"/>
  <c r="B441" i="11"/>
  <c r="C60" i="11"/>
  <c r="C406" i="11"/>
  <c r="B490" i="11"/>
  <c r="B525" i="11"/>
  <c r="B497" i="11"/>
  <c r="B476" i="11"/>
  <c r="B518" i="11"/>
  <c r="B483" i="11"/>
  <c r="B427" i="11"/>
  <c r="B420" i="11"/>
  <c r="B504" i="11"/>
  <c r="B434" i="11"/>
  <c r="B511" i="11"/>
  <c r="C63" i="11"/>
  <c r="B469" i="11"/>
  <c r="C473" i="11"/>
  <c r="C392" i="11"/>
  <c r="B448" i="11"/>
  <c r="B455" i="11"/>
  <c r="C364" i="11"/>
  <c r="K278" i="4"/>
  <c r="J278" i="4"/>
  <c r="I278" i="4"/>
  <c r="H278" i="4"/>
  <c r="G278" i="4"/>
  <c r="B487" i="11"/>
  <c r="K274" i="4"/>
  <c r="J274" i="4"/>
  <c r="I274" i="4"/>
  <c r="H274" i="4"/>
  <c r="G274" i="4"/>
  <c r="B480" i="11"/>
  <c r="K271" i="4"/>
  <c r="J271" i="4"/>
  <c r="I271" i="4"/>
  <c r="H271" i="4"/>
  <c r="G271" i="4"/>
  <c r="J269" i="4"/>
  <c r="I269" i="4"/>
  <c r="H269" i="4"/>
  <c r="G269" i="4"/>
  <c r="F269" i="4"/>
  <c r="D269" i="4"/>
  <c r="K266" i="4"/>
  <c r="J266" i="4"/>
  <c r="I266" i="4"/>
  <c r="H266" i="4"/>
  <c r="G266" i="4"/>
  <c r="B466" i="11"/>
  <c r="K220" i="4"/>
  <c r="J220" i="4"/>
  <c r="I220" i="4"/>
  <c r="H220" i="4"/>
  <c r="G220" i="4"/>
  <c r="K197" i="4"/>
  <c r="J197" i="4"/>
  <c r="I197" i="4"/>
  <c r="H197" i="4"/>
  <c r="G197" i="4"/>
  <c r="B347" i="11"/>
  <c r="K183" i="4"/>
  <c r="J183" i="4"/>
  <c r="I183" i="4"/>
  <c r="H183" i="4"/>
  <c r="G183" i="4"/>
  <c r="C487" i="11"/>
  <c r="C480" i="11"/>
  <c r="E269" i="4"/>
  <c r="C466" i="11"/>
  <c r="C347" i="11"/>
  <c r="J301" i="4"/>
  <c r="I301" i="4"/>
  <c r="G301" i="4"/>
  <c r="F301" i="4"/>
  <c r="D301" i="4"/>
  <c r="K300" i="4"/>
  <c r="J300" i="4"/>
  <c r="I300" i="4"/>
  <c r="H300" i="4"/>
  <c r="G300" i="4"/>
  <c r="J297" i="4"/>
  <c r="I297" i="4"/>
  <c r="H297" i="4"/>
  <c r="G297" i="4"/>
  <c r="F297" i="4"/>
  <c r="D297" i="4"/>
  <c r="K296" i="4"/>
  <c r="J296" i="4"/>
  <c r="I296" i="4"/>
  <c r="H296" i="4"/>
  <c r="G296" i="4"/>
  <c r="K295" i="4"/>
  <c r="J295" i="4"/>
  <c r="I295" i="4"/>
  <c r="H295" i="4"/>
  <c r="G295" i="4"/>
  <c r="K294" i="4"/>
  <c r="J294" i="4"/>
  <c r="I294" i="4"/>
  <c r="H294" i="4"/>
  <c r="G294" i="4"/>
  <c r="B515" i="11"/>
  <c r="J293" i="4"/>
  <c r="I293" i="4"/>
  <c r="H293" i="4"/>
  <c r="G293" i="4"/>
  <c r="F293" i="4"/>
  <c r="D293" i="4"/>
  <c r="K292" i="4"/>
  <c r="J292" i="4"/>
  <c r="I292" i="4"/>
  <c r="H292" i="4"/>
  <c r="G292" i="4"/>
  <c r="K291" i="4"/>
  <c r="J291" i="4"/>
  <c r="I291" i="4"/>
  <c r="H291" i="4"/>
  <c r="G291" i="4"/>
  <c r="K290" i="4"/>
  <c r="J290" i="4"/>
  <c r="I290" i="4"/>
  <c r="H290" i="4"/>
  <c r="G290" i="4"/>
  <c r="B508" i="11"/>
  <c r="J289" i="4"/>
  <c r="I289" i="4"/>
  <c r="H289" i="4"/>
  <c r="G289" i="4"/>
  <c r="F289" i="4"/>
  <c r="D289" i="4"/>
  <c r="K288" i="4"/>
  <c r="J288" i="4"/>
  <c r="I288" i="4"/>
  <c r="H288" i="4"/>
  <c r="G288" i="4"/>
  <c r="K287" i="4"/>
  <c r="J287" i="4"/>
  <c r="I287" i="4"/>
  <c r="H287" i="4"/>
  <c r="G287" i="4"/>
  <c r="K286" i="4"/>
  <c r="J286" i="4"/>
  <c r="I286" i="4"/>
  <c r="H286" i="4"/>
  <c r="G286" i="4"/>
  <c r="B501" i="11"/>
  <c r="J285" i="4"/>
  <c r="I285" i="4"/>
  <c r="H285" i="4"/>
  <c r="G285" i="4"/>
  <c r="F285" i="4"/>
  <c r="D285" i="4"/>
  <c r="K284" i="4"/>
  <c r="J284" i="4"/>
  <c r="I284" i="4"/>
  <c r="H284" i="4"/>
  <c r="G284" i="4"/>
  <c r="K283" i="4"/>
  <c r="J283" i="4"/>
  <c r="I283" i="4"/>
  <c r="H283" i="4"/>
  <c r="G283" i="4"/>
  <c r="J281" i="4"/>
  <c r="I281" i="4"/>
  <c r="H281" i="4"/>
  <c r="G281" i="4"/>
  <c r="F281" i="4"/>
  <c r="D281" i="4"/>
  <c r="K280" i="4"/>
  <c r="J280" i="4"/>
  <c r="I280" i="4"/>
  <c r="H280" i="4"/>
  <c r="G280" i="4"/>
  <c r="K275" i="4"/>
  <c r="J275" i="4"/>
  <c r="I275" i="4"/>
  <c r="H275" i="4"/>
  <c r="G275" i="4"/>
  <c r="K237" i="4"/>
  <c r="J237" i="4"/>
  <c r="I237" i="4"/>
  <c r="H237" i="4"/>
  <c r="G237" i="4"/>
  <c r="B417" i="11"/>
  <c r="K190" i="4"/>
  <c r="J190" i="4"/>
  <c r="I190" i="4"/>
  <c r="H190" i="4"/>
  <c r="G190" i="4"/>
  <c r="K97" i="4"/>
  <c r="J97" i="4"/>
  <c r="I97" i="4"/>
  <c r="H97" i="4"/>
  <c r="G97" i="4"/>
  <c r="E301" i="4"/>
  <c r="E297" i="4"/>
  <c r="C515" i="11"/>
  <c r="E293" i="4"/>
  <c r="C508" i="11"/>
  <c r="E289" i="4"/>
  <c r="C501" i="11"/>
  <c r="E285" i="4"/>
  <c r="E281" i="4"/>
  <c r="C417" i="11"/>
  <c r="E45" i="4"/>
  <c r="B77" i="11"/>
  <c r="E19" i="4"/>
  <c r="B33" i="11"/>
  <c r="E56" i="4"/>
  <c r="B97" i="11"/>
  <c r="E220" i="4"/>
  <c r="B385" i="11"/>
  <c r="E190" i="4"/>
  <c r="B334" i="11"/>
  <c r="E183" i="4"/>
  <c r="B321" i="11"/>
  <c r="E97" i="4"/>
  <c r="B167" i="11"/>
  <c r="F45" i="4"/>
  <c r="C77" i="11"/>
  <c r="F19" i="4"/>
  <c r="C33" i="11"/>
  <c r="F56" i="4"/>
  <c r="C97" i="11"/>
  <c r="F220" i="4"/>
  <c r="C385" i="11"/>
  <c r="F190" i="4"/>
  <c r="C334" i="11"/>
  <c r="F183" i="4"/>
  <c r="C321" i="11"/>
  <c r="F97" i="4"/>
  <c r="C167" i="11"/>
  <c r="K82" i="4"/>
  <c r="J82" i="4"/>
  <c r="I82" i="4"/>
  <c r="H82" i="4"/>
  <c r="G82" i="4"/>
  <c r="K162" i="4"/>
  <c r="J162" i="4"/>
  <c r="I162" i="4"/>
  <c r="H162" i="4"/>
  <c r="G162" i="4"/>
  <c r="K4" i="4"/>
  <c r="J4" i="4"/>
  <c r="I4" i="4"/>
  <c r="H4" i="4"/>
  <c r="G4" i="4"/>
  <c r="K267" i="4"/>
  <c r="J267" i="4"/>
  <c r="I267" i="4"/>
  <c r="H267" i="4"/>
  <c r="G267" i="4"/>
  <c r="K264" i="4"/>
  <c r="J264" i="4"/>
  <c r="I264" i="4"/>
  <c r="H264" i="4"/>
  <c r="G264" i="4"/>
  <c r="K263" i="4"/>
  <c r="J263" i="4"/>
  <c r="I263" i="4"/>
  <c r="H263" i="4"/>
  <c r="G263" i="4"/>
  <c r="K259" i="4"/>
  <c r="J259" i="4"/>
  <c r="I259" i="4"/>
  <c r="H259" i="4"/>
  <c r="G259" i="4"/>
  <c r="K258" i="4"/>
  <c r="J258" i="4"/>
  <c r="I258" i="4"/>
  <c r="H258" i="4"/>
  <c r="G258" i="4"/>
  <c r="B452" i="11"/>
  <c r="K255" i="4"/>
  <c r="J255" i="4"/>
  <c r="I255" i="4"/>
  <c r="H255" i="4"/>
  <c r="G255" i="4"/>
  <c r="K252" i="4"/>
  <c r="J252" i="4"/>
  <c r="I252" i="4"/>
  <c r="H252" i="4"/>
  <c r="G252" i="4"/>
  <c r="J249" i="4"/>
  <c r="I249" i="4"/>
  <c r="H249" i="4"/>
  <c r="G249" i="4"/>
  <c r="F249" i="4"/>
  <c r="D249" i="4"/>
  <c r="K243" i="4"/>
  <c r="J243" i="4"/>
  <c r="I243" i="4"/>
  <c r="H243" i="4"/>
  <c r="G243" i="4"/>
  <c r="K234" i="4"/>
  <c r="J234" i="4"/>
  <c r="I234" i="4"/>
  <c r="H234" i="4"/>
  <c r="G234" i="4"/>
  <c r="K233" i="4"/>
  <c r="J233" i="4"/>
  <c r="I233" i="4"/>
  <c r="H233" i="4"/>
  <c r="G233" i="4"/>
  <c r="B410" i="11"/>
  <c r="K229" i="4"/>
  <c r="J229" i="4"/>
  <c r="I229" i="4"/>
  <c r="H229" i="4"/>
  <c r="G229" i="4"/>
  <c r="B403" i="11"/>
  <c r="K226" i="4"/>
  <c r="J226" i="4"/>
  <c r="I226" i="4"/>
  <c r="H226" i="4"/>
  <c r="G226" i="4"/>
  <c r="K223" i="4"/>
  <c r="J223" i="4"/>
  <c r="I223" i="4"/>
  <c r="H223" i="4"/>
  <c r="G223" i="4"/>
  <c r="K218" i="4"/>
  <c r="J218" i="4"/>
  <c r="I218" i="4"/>
  <c r="H218" i="4"/>
  <c r="G218" i="4"/>
  <c r="K207" i="4"/>
  <c r="J207" i="4"/>
  <c r="I207" i="4"/>
  <c r="H207" i="4"/>
  <c r="G207" i="4"/>
  <c r="K206" i="4"/>
  <c r="J206" i="4"/>
  <c r="I206" i="4"/>
  <c r="H206" i="4"/>
  <c r="G206" i="4"/>
  <c r="K198" i="4"/>
  <c r="J198" i="4"/>
  <c r="I198" i="4"/>
  <c r="H198" i="4"/>
  <c r="G198" i="4"/>
  <c r="K196" i="4"/>
  <c r="J196" i="4"/>
  <c r="I196" i="4"/>
  <c r="H196" i="4"/>
  <c r="G196" i="4"/>
  <c r="K195" i="4"/>
  <c r="J195" i="4"/>
  <c r="I195" i="4"/>
  <c r="H195" i="4"/>
  <c r="G195" i="4"/>
  <c r="K193" i="4"/>
  <c r="J193" i="4"/>
  <c r="I193" i="4"/>
  <c r="H193" i="4"/>
  <c r="G193" i="4"/>
  <c r="B340" i="11"/>
  <c r="K187" i="4"/>
  <c r="J187" i="4"/>
  <c r="I187" i="4"/>
  <c r="H187" i="4"/>
  <c r="G187" i="4"/>
  <c r="K186" i="4"/>
  <c r="J186" i="4"/>
  <c r="I186" i="4"/>
  <c r="H186" i="4"/>
  <c r="G186" i="4"/>
  <c r="K185" i="4"/>
  <c r="J185" i="4"/>
  <c r="I185" i="4"/>
  <c r="H185" i="4"/>
  <c r="G185" i="4"/>
  <c r="B326" i="11"/>
  <c r="K184" i="4"/>
  <c r="J184" i="4"/>
  <c r="I184" i="4"/>
  <c r="H184" i="4"/>
  <c r="G184" i="4"/>
  <c r="K179" i="4"/>
  <c r="J179" i="4"/>
  <c r="I179" i="4"/>
  <c r="H179" i="4"/>
  <c r="G179" i="4"/>
  <c r="K177" i="4"/>
  <c r="J177" i="4"/>
  <c r="I177" i="4"/>
  <c r="H177" i="4"/>
  <c r="G177" i="4"/>
  <c r="K165" i="4"/>
  <c r="J165" i="4"/>
  <c r="I165" i="4"/>
  <c r="H165" i="4"/>
  <c r="G165" i="4"/>
  <c r="B12" i="11"/>
  <c r="K121" i="4"/>
  <c r="J121" i="4"/>
  <c r="I121" i="4"/>
  <c r="H121" i="4"/>
  <c r="G121" i="4"/>
  <c r="K92" i="4"/>
  <c r="J92" i="4"/>
  <c r="I92" i="4"/>
  <c r="H92" i="4"/>
  <c r="G92" i="4"/>
  <c r="K79" i="4"/>
  <c r="J79" i="4"/>
  <c r="I79" i="4"/>
  <c r="H79" i="4"/>
  <c r="G79" i="4"/>
  <c r="B137" i="11"/>
  <c r="C452" i="11"/>
  <c r="E249" i="4"/>
  <c r="C410" i="11"/>
  <c r="C403" i="11"/>
  <c r="C340" i="11"/>
  <c r="C326" i="11"/>
  <c r="C137" i="11"/>
  <c r="E6" i="4"/>
  <c r="E42" i="4"/>
  <c r="E54" i="4"/>
  <c r="E34" i="4"/>
  <c r="E294" i="4"/>
  <c r="E290" i="4"/>
  <c r="E286" i="4"/>
  <c r="E278" i="4"/>
  <c r="E274" i="4"/>
  <c r="E270" i="4"/>
  <c r="E266" i="4"/>
  <c r="E258" i="4"/>
  <c r="E237" i="4"/>
  <c r="E233" i="4"/>
  <c r="E229" i="4"/>
  <c r="E197" i="4"/>
  <c r="E193" i="4"/>
  <c r="E185" i="4"/>
  <c r="E7" i="4"/>
  <c r="E79" i="4"/>
  <c r="F6" i="4"/>
  <c r="F42" i="4"/>
  <c r="F54" i="4"/>
  <c r="F34" i="4"/>
  <c r="F294" i="4"/>
  <c r="F290" i="4"/>
  <c r="F286" i="4"/>
  <c r="F278" i="4"/>
  <c r="F274" i="4"/>
  <c r="F270" i="4"/>
  <c r="F266" i="4"/>
  <c r="F258" i="4"/>
  <c r="F237" i="4"/>
  <c r="F233" i="4"/>
  <c r="F229" i="4"/>
  <c r="F197" i="4"/>
  <c r="F193" i="4"/>
  <c r="F185" i="4"/>
  <c r="F79" i="4"/>
  <c r="K143" i="4"/>
  <c r="J143" i="4"/>
  <c r="I143" i="4"/>
  <c r="H143" i="4"/>
  <c r="G143" i="4"/>
  <c r="K276" i="4"/>
  <c r="J276" i="4"/>
  <c r="I276" i="4"/>
  <c r="H276" i="4"/>
  <c r="G276" i="4"/>
  <c r="K272" i="4"/>
  <c r="J272" i="4"/>
  <c r="I272" i="4"/>
  <c r="H272" i="4"/>
  <c r="G272" i="4"/>
  <c r="K268" i="4"/>
  <c r="J268" i="4"/>
  <c r="I268" i="4"/>
  <c r="H268" i="4"/>
  <c r="K256" i="4"/>
  <c r="J256" i="4"/>
  <c r="I256" i="4"/>
  <c r="H256" i="4"/>
  <c r="G256" i="4"/>
  <c r="K254" i="4"/>
  <c r="J254" i="4"/>
  <c r="I254" i="4"/>
  <c r="H254" i="4"/>
  <c r="G254" i="4"/>
  <c r="B445" i="11"/>
  <c r="J253" i="4"/>
  <c r="I253" i="4"/>
  <c r="H253" i="4"/>
  <c r="G253" i="4"/>
  <c r="F253" i="4"/>
  <c r="D253" i="4"/>
  <c r="K251" i="4"/>
  <c r="J251" i="4"/>
  <c r="I251" i="4"/>
  <c r="H251" i="4"/>
  <c r="G251" i="4"/>
  <c r="K247" i="4"/>
  <c r="J247" i="4"/>
  <c r="I247" i="4"/>
  <c r="H247" i="4"/>
  <c r="G247" i="4"/>
  <c r="K246" i="4"/>
  <c r="J246" i="4"/>
  <c r="I246" i="4"/>
  <c r="H246" i="4"/>
  <c r="G246" i="4"/>
  <c r="B431" i="11"/>
  <c r="J245" i="4"/>
  <c r="I245" i="4"/>
  <c r="H245" i="4"/>
  <c r="G245" i="4"/>
  <c r="F245" i="4"/>
  <c r="D245" i="4"/>
  <c r="K244" i="4"/>
  <c r="J244" i="4"/>
  <c r="I244" i="4"/>
  <c r="H244" i="4"/>
  <c r="G244" i="4"/>
  <c r="K242" i="4"/>
  <c r="J242" i="4"/>
  <c r="I242" i="4"/>
  <c r="H242" i="4"/>
  <c r="G242" i="4"/>
  <c r="B424" i="11"/>
  <c r="K239" i="4"/>
  <c r="J239" i="4"/>
  <c r="I239" i="4"/>
  <c r="H239" i="4"/>
  <c r="G239" i="4"/>
  <c r="K238" i="4"/>
  <c r="J238" i="4"/>
  <c r="I238" i="4"/>
  <c r="H238" i="4"/>
  <c r="G238" i="4"/>
  <c r="K236" i="4"/>
  <c r="J236" i="4"/>
  <c r="I236" i="4"/>
  <c r="H236" i="4"/>
  <c r="G236" i="4"/>
  <c r="E236" i="4"/>
  <c r="K235" i="4"/>
  <c r="J235" i="4"/>
  <c r="I235" i="4"/>
  <c r="H235" i="4"/>
  <c r="G235" i="4"/>
  <c r="K232" i="4"/>
  <c r="J232" i="4"/>
  <c r="I232" i="4"/>
  <c r="H232" i="4"/>
  <c r="G232" i="4"/>
  <c r="E232" i="4"/>
  <c r="K231" i="4"/>
  <c r="J231" i="4"/>
  <c r="I231" i="4"/>
  <c r="H231" i="4"/>
  <c r="G231" i="4"/>
  <c r="K228" i="4"/>
  <c r="J228" i="4"/>
  <c r="I228" i="4"/>
  <c r="H228" i="4"/>
  <c r="G228" i="4"/>
  <c r="E228" i="4"/>
  <c r="K225" i="4"/>
  <c r="J225" i="4"/>
  <c r="I225" i="4"/>
  <c r="H225" i="4"/>
  <c r="G225" i="4"/>
  <c r="B396" i="11"/>
  <c r="K224" i="4"/>
  <c r="J224" i="4"/>
  <c r="I224" i="4"/>
  <c r="H224" i="4"/>
  <c r="G224" i="4"/>
  <c r="E224" i="4"/>
  <c r="K222" i="4"/>
  <c r="J222" i="4"/>
  <c r="I222" i="4"/>
  <c r="H222" i="4"/>
  <c r="G222" i="4"/>
  <c r="K221" i="4"/>
  <c r="J221" i="4"/>
  <c r="I221" i="4"/>
  <c r="H221" i="4"/>
  <c r="G221" i="4"/>
  <c r="B389" i="11"/>
  <c r="K219" i="4"/>
  <c r="J219" i="4"/>
  <c r="I219" i="4"/>
  <c r="H219" i="4"/>
  <c r="G219" i="4"/>
  <c r="K213" i="4"/>
  <c r="J213" i="4"/>
  <c r="I213" i="4"/>
  <c r="H213" i="4"/>
  <c r="G213" i="4"/>
  <c r="B375" i="11"/>
  <c r="K212" i="4"/>
  <c r="J212" i="4"/>
  <c r="I212" i="4"/>
  <c r="H212" i="4"/>
  <c r="G212" i="4"/>
  <c r="K211" i="4"/>
  <c r="J211" i="4"/>
  <c r="I211" i="4"/>
  <c r="H211" i="4"/>
  <c r="G211" i="4"/>
  <c r="K209" i="4"/>
  <c r="J209" i="4"/>
  <c r="I209" i="4"/>
  <c r="H209" i="4"/>
  <c r="G209" i="4"/>
  <c r="B368" i="11"/>
  <c r="K208" i="4"/>
  <c r="J208" i="4"/>
  <c r="I208" i="4"/>
  <c r="H208" i="4"/>
  <c r="G208" i="4"/>
  <c r="E208" i="4"/>
  <c r="K205" i="4"/>
  <c r="J205" i="4"/>
  <c r="I205" i="4"/>
  <c r="H205" i="4"/>
  <c r="G205" i="4"/>
  <c r="B361" i="11"/>
  <c r="K204" i="4"/>
  <c r="J204" i="4"/>
  <c r="I204" i="4"/>
  <c r="H204" i="4"/>
  <c r="G204" i="4"/>
  <c r="K201" i="4"/>
  <c r="J201" i="4"/>
  <c r="I201" i="4"/>
  <c r="H201" i="4"/>
  <c r="G201" i="4"/>
  <c r="K200" i="4"/>
  <c r="J200" i="4"/>
  <c r="I200" i="4"/>
  <c r="H200" i="4"/>
  <c r="G200" i="4"/>
  <c r="K199" i="4"/>
  <c r="J199" i="4"/>
  <c r="I199" i="4"/>
  <c r="H199" i="4"/>
  <c r="G199" i="4"/>
  <c r="K194" i="4"/>
  <c r="J194" i="4"/>
  <c r="I194" i="4"/>
  <c r="H194" i="4"/>
  <c r="G194" i="4"/>
  <c r="K192" i="4"/>
  <c r="J192" i="4"/>
  <c r="I192" i="4"/>
  <c r="H192" i="4"/>
  <c r="G192" i="4"/>
  <c r="K191" i="4"/>
  <c r="J191" i="4"/>
  <c r="I191" i="4"/>
  <c r="H191" i="4"/>
  <c r="G191" i="4"/>
  <c r="K189" i="4"/>
  <c r="J189" i="4"/>
  <c r="I189" i="4"/>
  <c r="H189" i="4"/>
  <c r="G189" i="4"/>
  <c r="B333" i="11"/>
  <c r="K188" i="4"/>
  <c r="J188" i="4"/>
  <c r="I188" i="4"/>
  <c r="H188" i="4"/>
  <c r="G188" i="4"/>
  <c r="K181" i="4"/>
  <c r="J181" i="4"/>
  <c r="I181" i="4"/>
  <c r="H181" i="4"/>
  <c r="G181" i="4"/>
  <c r="B319" i="11"/>
  <c r="K175" i="4"/>
  <c r="J175" i="4"/>
  <c r="I175" i="4"/>
  <c r="H175" i="4"/>
  <c r="G175" i="4"/>
  <c r="K173" i="4"/>
  <c r="J173" i="4"/>
  <c r="I173" i="4"/>
  <c r="G173" i="4"/>
  <c r="K171" i="4"/>
  <c r="J171" i="4"/>
  <c r="I171" i="4"/>
  <c r="H171" i="4"/>
  <c r="K170" i="4"/>
  <c r="J170" i="4"/>
  <c r="I170" i="4"/>
  <c r="G170" i="4"/>
  <c r="K167" i="4"/>
  <c r="J167" i="4"/>
  <c r="I167" i="4"/>
  <c r="H167" i="4"/>
  <c r="G167" i="4"/>
  <c r="K159" i="4"/>
  <c r="J159" i="4"/>
  <c r="I159" i="4"/>
  <c r="H159" i="4"/>
  <c r="G159" i="4"/>
  <c r="K134" i="4"/>
  <c r="J134" i="4"/>
  <c r="I134" i="4"/>
  <c r="H134" i="4"/>
  <c r="G134" i="4"/>
  <c r="K119" i="4"/>
  <c r="J119" i="4"/>
  <c r="I119" i="4"/>
  <c r="H119" i="4"/>
  <c r="G119" i="4"/>
  <c r="B207" i="11"/>
  <c r="K118" i="4"/>
  <c r="J118" i="4"/>
  <c r="I118" i="4"/>
  <c r="H118" i="4"/>
  <c r="G118" i="4"/>
  <c r="K105" i="4"/>
  <c r="J105" i="4"/>
  <c r="I105" i="4"/>
  <c r="H105" i="4"/>
  <c r="G105" i="4"/>
  <c r="K90" i="4"/>
  <c r="J90" i="4"/>
  <c r="I90" i="4"/>
  <c r="H90" i="4"/>
  <c r="G90" i="4"/>
  <c r="K43" i="4"/>
  <c r="J43" i="4"/>
  <c r="I43" i="4"/>
  <c r="H43" i="4"/>
  <c r="G43" i="4"/>
  <c r="K3" i="4"/>
  <c r="J3" i="4"/>
  <c r="I3" i="4"/>
  <c r="H3" i="4"/>
  <c r="G3" i="4"/>
  <c r="K21" i="4"/>
  <c r="J21" i="4"/>
  <c r="I21" i="4"/>
  <c r="H21" i="4"/>
  <c r="G21" i="4"/>
  <c r="K36" i="4"/>
  <c r="J36" i="4"/>
  <c r="I36" i="4"/>
  <c r="H36" i="4"/>
  <c r="G36" i="4"/>
  <c r="K81" i="4"/>
  <c r="J81" i="4"/>
  <c r="I81" i="4"/>
  <c r="H81" i="4"/>
  <c r="G81" i="4"/>
  <c r="K44" i="4"/>
  <c r="J44" i="4"/>
  <c r="I44" i="4"/>
  <c r="H44" i="4"/>
  <c r="G44" i="4"/>
  <c r="K130" i="4"/>
  <c r="J130" i="4"/>
  <c r="I130" i="4"/>
  <c r="H130" i="4"/>
  <c r="G130" i="4"/>
  <c r="K141" i="4"/>
  <c r="J141" i="4"/>
  <c r="I141" i="4"/>
  <c r="H141" i="4"/>
  <c r="G141" i="4"/>
  <c r="C445" i="11"/>
  <c r="E253" i="4"/>
  <c r="C431" i="11"/>
  <c r="E245" i="4"/>
  <c r="C424" i="11"/>
  <c r="F236" i="4"/>
  <c r="F232" i="4"/>
  <c r="F228" i="4"/>
  <c r="C396" i="11"/>
  <c r="F224" i="4"/>
  <c r="C389" i="11"/>
  <c r="C375" i="11"/>
  <c r="C368" i="11"/>
  <c r="F208" i="4"/>
  <c r="C361" i="11"/>
  <c r="C333" i="11"/>
  <c r="C319" i="11"/>
  <c r="C207" i="11"/>
  <c r="K131" i="4"/>
  <c r="J131" i="4"/>
  <c r="I131" i="4"/>
  <c r="H131" i="4"/>
  <c r="G131" i="4"/>
  <c r="K115" i="4"/>
  <c r="J115" i="4"/>
  <c r="I115" i="4"/>
  <c r="H115" i="4"/>
  <c r="G115" i="4"/>
  <c r="B200" i="11"/>
  <c r="K114" i="4"/>
  <c r="J114" i="4"/>
  <c r="I114" i="4"/>
  <c r="H114" i="4"/>
  <c r="G114" i="4"/>
  <c r="K57" i="4"/>
  <c r="J57" i="4"/>
  <c r="I57" i="4"/>
  <c r="H57" i="4"/>
  <c r="G57" i="4"/>
  <c r="K61" i="4"/>
  <c r="J61" i="4"/>
  <c r="I61" i="4"/>
  <c r="H61" i="4"/>
  <c r="G61" i="4"/>
  <c r="B105" i="11"/>
  <c r="K35" i="4"/>
  <c r="J35" i="4"/>
  <c r="I35" i="4"/>
  <c r="H35" i="4"/>
  <c r="G35" i="4"/>
  <c r="K80" i="4"/>
  <c r="J80" i="4"/>
  <c r="I80" i="4"/>
  <c r="H80" i="4"/>
  <c r="G80" i="4"/>
  <c r="K18" i="4"/>
  <c r="J18" i="4"/>
  <c r="I18" i="4"/>
  <c r="H18" i="4"/>
  <c r="G18" i="4"/>
  <c r="B32" i="11"/>
  <c r="K140" i="4"/>
  <c r="J140" i="4"/>
  <c r="I140" i="4"/>
  <c r="H140" i="4"/>
  <c r="G140" i="4"/>
  <c r="B242" i="11"/>
  <c r="F37" i="4"/>
  <c r="C277" i="11"/>
  <c r="C270" i="11"/>
  <c r="C249" i="11"/>
  <c r="C228" i="11"/>
  <c r="C200" i="11"/>
  <c r="C221" i="11"/>
  <c r="C105" i="11"/>
  <c r="C32" i="11"/>
  <c r="C242" i="11"/>
  <c r="K37" i="4"/>
  <c r="J37" i="4"/>
  <c r="I37" i="4"/>
  <c r="H37" i="4"/>
  <c r="G37" i="4"/>
  <c r="E37" i="4"/>
  <c r="K161" i="4"/>
  <c r="J161" i="4"/>
  <c r="I161" i="4"/>
  <c r="H161" i="4"/>
  <c r="G161" i="4"/>
  <c r="K169" i="4"/>
  <c r="J169" i="4"/>
  <c r="I169" i="4"/>
  <c r="H169" i="4"/>
  <c r="G169" i="4"/>
  <c r="K156" i="4"/>
  <c r="J156" i="4"/>
  <c r="I156" i="4"/>
  <c r="H156" i="4"/>
  <c r="B277" i="11"/>
  <c r="K152" i="4"/>
  <c r="J152" i="4"/>
  <c r="I152" i="4"/>
  <c r="H152" i="4"/>
  <c r="G152" i="4"/>
  <c r="B270" i="11"/>
  <c r="B249" i="11"/>
  <c r="K132" i="4"/>
  <c r="J132" i="4"/>
  <c r="I132" i="4"/>
  <c r="H132" i="4"/>
  <c r="G132" i="4"/>
  <c r="B228" i="11"/>
  <c r="K117" i="4"/>
  <c r="J117" i="4"/>
  <c r="I117" i="4"/>
  <c r="H117" i="4"/>
  <c r="G117" i="4"/>
  <c r="K112" i="4"/>
  <c r="J112" i="4"/>
  <c r="I112" i="4"/>
  <c r="H112" i="4"/>
  <c r="G112" i="4"/>
  <c r="K128" i="4"/>
  <c r="J128" i="4"/>
  <c r="I128" i="4"/>
  <c r="H128" i="4"/>
  <c r="G128" i="4"/>
  <c r="B221" i="11"/>
  <c r="K88" i="4"/>
  <c r="J88" i="4"/>
  <c r="I88" i="4"/>
  <c r="H88" i="4"/>
  <c r="G88" i="4"/>
  <c r="K85" i="4"/>
  <c r="J85" i="4"/>
  <c r="I85" i="4"/>
  <c r="H85" i="4"/>
  <c r="G85" i="4"/>
  <c r="K282" i="4"/>
  <c r="K5" i="4"/>
  <c r="J282" i="4"/>
  <c r="J5" i="4"/>
  <c r="I282" i="4"/>
  <c r="I5" i="4"/>
  <c r="H282" i="4"/>
  <c r="H5" i="4"/>
  <c r="G282" i="4"/>
  <c r="G5" i="4"/>
  <c r="B494" i="11"/>
  <c r="J273" i="4"/>
  <c r="K129" i="4"/>
  <c r="I273" i="4"/>
  <c r="J129" i="4"/>
  <c r="H273" i="4"/>
  <c r="I129" i="4"/>
  <c r="G273" i="4"/>
  <c r="H129" i="4"/>
  <c r="F273" i="4"/>
  <c r="G129" i="4"/>
  <c r="D273" i="4"/>
  <c r="K250" i="4"/>
  <c r="K160" i="4"/>
  <c r="J250" i="4"/>
  <c r="J160" i="4"/>
  <c r="I250" i="4"/>
  <c r="I160" i="4"/>
  <c r="H250" i="4"/>
  <c r="H160" i="4"/>
  <c r="G250" i="4"/>
  <c r="G160" i="4"/>
  <c r="B438" i="11"/>
  <c r="B284" i="11"/>
  <c r="K203" i="4"/>
  <c r="K20" i="4"/>
  <c r="J203" i="4"/>
  <c r="J20" i="4"/>
  <c r="I203" i="4"/>
  <c r="I20" i="4"/>
  <c r="H203" i="4"/>
  <c r="H20" i="4"/>
  <c r="G203" i="4"/>
  <c r="G20" i="4"/>
  <c r="K137" i="4"/>
  <c r="K142" i="4"/>
  <c r="J137" i="4"/>
  <c r="J142" i="4"/>
  <c r="I137" i="4"/>
  <c r="I142" i="4"/>
  <c r="H137" i="4"/>
  <c r="H142" i="4"/>
  <c r="G137" i="4"/>
  <c r="G142" i="4"/>
  <c r="K127" i="4"/>
  <c r="K2" i="4"/>
  <c r="J127" i="4"/>
  <c r="J2" i="4"/>
  <c r="I127" i="4"/>
  <c r="I2" i="4"/>
  <c r="H127" i="4"/>
  <c r="H2" i="4"/>
  <c r="G127" i="4"/>
  <c r="G2" i="4"/>
  <c r="K75" i="4"/>
  <c r="K163" i="4"/>
  <c r="J75" i="4"/>
  <c r="J163" i="4"/>
  <c r="I75" i="4"/>
  <c r="I163" i="4"/>
  <c r="H75" i="4"/>
  <c r="H163" i="4"/>
  <c r="G75" i="4"/>
  <c r="G163" i="4"/>
  <c r="B130" i="11"/>
  <c r="K65" i="4"/>
  <c r="K55" i="4"/>
  <c r="J65" i="4"/>
  <c r="J55" i="4"/>
  <c r="I65" i="4"/>
  <c r="I55" i="4"/>
  <c r="H65" i="4"/>
  <c r="H55" i="4"/>
  <c r="G65" i="4"/>
  <c r="G55" i="4"/>
  <c r="B111" i="11"/>
  <c r="C494" i="11"/>
  <c r="E273" i="4"/>
  <c r="C438" i="11"/>
  <c r="C284" i="11"/>
  <c r="F2" i="4"/>
  <c r="C130" i="11"/>
  <c r="C111" i="11"/>
  <c r="G268" i="4"/>
  <c r="G164" i="4"/>
  <c r="G171" i="4"/>
  <c r="G168" i="4"/>
  <c r="H170" i="4"/>
  <c r="H104" i="4"/>
  <c r="H87" i="4"/>
  <c r="H96" i="4"/>
  <c r="H173" i="4"/>
  <c r="J59" i="4"/>
  <c r="K178" i="4"/>
  <c r="J178" i="4"/>
  <c r="I178" i="4"/>
  <c r="H178" i="4"/>
  <c r="G178" i="4"/>
  <c r="K176" i="4"/>
  <c r="J176" i="4"/>
  <c r="I176" i="4"/>
  <c r="H176" i="4"/>
  <c r="G176" i="4"/>
  <c r="B312" i="11"/>
  <c r="K174" i="4"/>
  <c r="J174" i="4"/>
  <c r="I174" i="4"/>
  <c r="H174" i="4"/>
  <c r="G174" i="4"/>
  <c r="K168" i="4"/>
  <c r="J168" i="4"/>
  <c r="I168" i="4"/>
  <c r="H168" i="4"/>
  <c r="B298" i="11"/>
  <c r="K164" i="4"/>
  <c r="J164" i="4"/>
  <c r="I164" i="4"/>
  <c r="H164" i="4"/>
  <c r="B291" i="11"/>
  <c r="K158" i="4"/>
  <c r="J158" i="4"/>
  <c r="I158" i="4"/>
  <c r="H158" i="4"/>
  <c r="G158" i="4"/>
  <c r="K157" i="4"/>
  <c r="J157" i="4"/>
  <c r="I157" i="4"/>
  <c r="H157" i="4"/>
  <c r="G157" i="4"/>
  <c r="K153" i="4"/>
  <c r="J153" i="4"/>
  <c r="I153" i="4"/>
  <c r="H153" i="4"/>
  <c r="G153" i="4"/>
  <c r="K148" i="4"/>
  <c r="J148" i="4"/>
  <c r="I148" i="4"/>
  <c r="H148" i="4"/>
  <c r="G148" i="4"/>
  <c r="B263" i="11"/>
  <c r="K147" i="4"/>
  <c r="J147" i="4"/>
  <c r="I147" i="4"/>
  <c r="H147" i="4"/>
  <c r="G147" i="4"/>
  <c r="K146" i="4"/>
  <c r="J146" i="4"/>
  <c r="I146" i="4"/>
  <c r="H146" i="4"/>
  <c r="G146" i="4"/>
  <c r="K145" i="4"/>
  <c r="J145" i="4"/>
  <c r="I145" i="4"/>
  <c r="H145" i="4"/>
  <c r="G145" i="4"/>
  <c r="K138" i="4"/>
  <c r="J138" i="4"/>
  <c r="I138" i="4"/>
  <c r="H138" i="4"/>
  <c r="G138" i="4"/>
  <c r="K133" i="4"/>
  <c r="J133" i="4"/>
  <c r="I133" i="4"/>
  <c r="H133" i="4"/>
  <c r="G133" i="4"/>
  <c r="K126" i="4"/>
  <c r="J126" i="4"/>
  <c r="I126" i="4"/>
  <c r="H126" i="4"/>
  <c r="G126" i="4"/>
  <c r="K125" i="4"/>
  <c r="J125" i="4"/>
  <c r="I125" i="4"/>
  <c r="H125" i="4"/>
  <c r="G125" i="4"/>
  <c r="K120" i="4"/>
  <c r="J120" i="4"/>
  <c r="I120" i="4"/>
  <c r="H120" i="4"/>
  <c r="G120" i="4"/>
  <c r="K116" i="4"/>
  <c r="J116" i="4"/>
  <c r="I116" i="4"/>
  <c r="H116" i="4"/>
  <c r="G116" i="4"/>
  <c r="K113" i="4"/>
  <c r="J113" i="4"/>
  <c r="I113" i="4"/>
  <c r="H113" i="4"/>
  <c r="G113" i="4"/>
  <c r="K111" i="4"/>
  <c r="J111" i="4"/>
  <c r="I111" i="4"/>
  <c r="H111" i="4"/>
  <c r="G111" i="4"/>
  <c r="B193" i="11"/>
  <c r="K110" i="4"/>
  <c r="J110" i="4"/>
  <c r="I110" i="4"/>
  <c r="H110" i="4"/>
  <c r="G110" i="4"/>
  <c r="K109" i="4"/>
  <c r="J109" i="4"/>
  <c r="I109" i="4"/>
  <c r="H109" i="4"/>
  <c r="G109" i="4"/>
  <c r="K107" i="4"/>
  <c r="J107" i="4"/>
  <c r="I107" i="4"/>
  <c r="H107" i="4"/>
  <c r="G107" i="4"/>
  <c r="B186" i="11"/>
  <c r="K106" i="4"/>
  <c r="J106" i="4"/>
  <c r="I106" i="4"/>
  <c r="H106" i="4"/>
  <c r="G106" i="4"/>
  <c r="K104" i="4"/>
  <c r="J104" i="4"/>
  <c r="I104" i="4"/>
  <c r="G104" i="4"/>
  <c r="K103" i="4"/>
  <c r="J103" i="4"/>
  <c r="I103" i="4"/>
  <c r="H103" i="4"/>
  <c r="G103" i="4"/>
  <c r="B179" i="11"/>
  <c r="K102" i="4"/>
  <c r="J102" i="4"/>
  <c r="I102" i="4"/>
  <c r="H102" i="4"/>
  <c r="G102" i="4"/>
  <c r="B174" i="11"/>
  <c r="K100" i="4"/>
  <c r="J100" i="4"/>
  <c r="I100" i="4"/>
  <c r="H100" i="4"/>
  <c r="G100" i="4"/>
  <c r="K99" i="4"/>
  <c r="J99" i="4"/>
  <c r="I99" i="4"/>
  <c r="H99" i="4"/>
  <c r="G99" i="4"/>
  <c r="B172" i="11"/>
  <c r="K98" i="4"/>
  <c r="J98" i="4"/>
  <c r="I98" i="4"/>
  <c r="H98" i="4"/>
  <c r="G98" i="4"/>
  <c r="K96" i="4"/>
  <c r="J96" i="4"/>
  <c r="I96" i="4"/>
  <c r="G96" i="4"/>
  <c r="K95" i="4"/>
  <c r="J95" i="4"/>
  <c r="I95" i="4"/>
  <c r="H95" i="4"/>
  <c r="G95" i="4"/>
  <c r="B165" i="11"/>
  <c r="K94" i="4"/>
  <c r="J94" i="4"/>
  <c r="I94" i="4"/>
  <c r="H94" i="4"/>
  <c r="G94" i="4"/>
  <c r="K93" i="4"/>
  <c r="J93" i="4"/>
  <c r="I93" i="4"/>
  <c r="H93" i="4"/>
  <c r="G93" i="4"/>
  <c r="K91" i="4"/>
  <c r="J91" i="4"/>
  <c r="I91" i="4"/>
  <c r="H91" i="4"/>
  <c r="G91" i="4"/>
  <c r="B158" i="11"/>
  <c r="K89" i="4"/>
  <c r="J89" i="4"/>
  <c r="I89" i="4"/>
  <c r="H89" i="4"/>
  <c r="G89" i="4"/>
  <c r="K87" i="4"/>
  <c r="J87" i="4"/>
  <c r="I87" i="4"/>
  <c r="G87" i="4"/>
  <c r="B151" i="11"/>
  <c r="K86" i="4"/>
  <c r="J86" i="4"/>
  <c r="I86" i="4"/>
  <c r="H86" i="4"/>
  <c r="G86" i="4"/>
  <c r="K83" i="4"/>
  <c r="J83" i="4"/>
  <c r="I83" i="4"/>
  <c r="H83" i="4"/>
  <c r="G83" i="4"/>
  <c r="B144" i="11"/>
  <c r="K78" i="4"/>
  <c r="J78" i="4"/>
  <c r="I78" i="4"/>
  <c r="H78" i="4"/>
  <c r="G78" i="4"/>
  <c r="B133" i="11"/>
  <c r="K76" i="4"/>
  <c r="J76" i="4"/>
  <c r="I76" i="4"/>
  <c r="H76" i="4"/>
  <c r="G76" i="4"/>
  <c r="B131" i="11"/>
  <c r="K74" i="4"/>
  <c r="J74" i="4"/>
  <c r="I74" i="4"/>
  <c r="H74" i="4"/>
  <c r="G74" i="4"/>
  <c r="B126" i="11"/>
  <c r="K73" i="4"/>
  <c r="J73" i="4"/>
  <c r="I73" i="4"/>
  <c r="H73" i="4"/>
  <c r="G73" i="4"/>
  <c r="B125" i="11"/>
  <c r="K72" i="4"/>
  <c r="J72" i="4"/>
  <c r="I72" i="4"/>
  <c r="H72" i="4"/>
  <c r="G72" i="4"/>
  <c r="B124" i="11"/>
  <c r="K71" i="4"/>
  <c r="J71" i="4"/>
  <c r="I71" i="4"/>
  <c r="H71" i="4"/>
  <c r="G71" i="4"/>
  <c r="B123" i="11"/>
  <c r="K70" i="4"/>
  <c r="J70" i="4"/>
  <c r="I70" i="4"/>
  <c r="H70" i="4"/>
  <c r="G70" i="4"/>
  <c r="K69" i="4"/>
  <c r="J69" i="4"/>
  <c r="I69" i="4"/>
  <c r="H69" i="4"/>
  <c r="G69" i="4"/>
  <c r="B118" i="11"/>
  <c r="K68" i="4"/>
  <c r="J68" i="4"/>
  <c r="I68" i="4"/>
  <c r="H68" i="4"/>
  <c r="G68" i="4"/>
  <c r="B117" i="11"/>
  <c r="K67" i="4"/>
  <c r="J67" i="4"/>
  <c r="I67" i="4"/>
  <c r="H67" i="4"/>
  <c r="G67" i="4"/>
  <c r="B116" i="11"/>
  <c r="K66" i="4"/>
  <c r="J66" i="4"/>
  <c r="I66" i="4"/>
  <c r="H66" i="4"/>
  <c r="G66" i="4"/>
  <c r="B112" i="11"/>
  <c r="K64" i="4"/>
  <c r="J64" i="4"/>
  <c r="I64" i="4"/>
  <c r="H64" i="4"/>
  <c r="G64" i="4"/>
  <c r="B110" i="11"/>
  <c r="K63" i="4"/>
  <c r="J63" i="4"/>
  <c r="I63" i="4"/>
  <c r="H63" i="4"/>
  <c r="G63" i="4"/>
  <c r="B109" i="11"/>
  <c r="K60" i="4"/>
  <c r="J60" i="4"/>
  <c r="I60" i="4"/>
  <c r="H60" i="4"/>
  <c r="G60" i="4"/>
  <c r="B104" i="11"/>
  <c r="K59" i="4"/>
  <c r="I59" i="4"/>
  <c r="H59" i="4"/>
  <c r="G59" i="4"/>
  <c r="B103" i="11"/>
  <c r="H22" i="4"/>
  <c r="H14" i="4"/>
  <c r="G12" i="4"/>
  <c r="G156" i="4"/>
  <c r="K58" i="4"/>
  <c r="J58" i="4"/>
  <c r="I58" i="4"/>
  <c r="H58" i="4"/>
  <c r="G58" i="4"/>
  <c r="B102" i="11"/>
  <c r="K53" i="4"/>
  <c r="J53" i="4"/>
  <c r="I53" i="4"/>
  <c r="H53" i="4"/>
  <c r="G53" i="4"/>
  <c r="B91" i="11"/>
  <c r="K52" i="4"/>
  <c r="J52" i="4"/>
  <c r="I52" i="4"/>
  <c r="H52" i="4"/>
  <c r="G52" i="4"/>
  <c r="B90" i="11"/>
  <c r="K51" i="4"/>
  <c r="J51" i="4"/>
  <c r="I51" i="4"/>
  <c r="H51" i="4"/>
  <c r="G51" i="4"/>
  <c r="B89" i="11"/>
  <c r="K50" i="4"/>
  <c r="J50" i="4"/>
  <c r="I50" i="4"/>
  <c r="H50" i="4"/>
  <c r="G50" i="4"/>
  <c r="B88" i="11"/>
  <c r="K49" i="4"/>
  <c r="J49" i="4"/>
  <c r="I49" i="4"/>
  <c r="H49" i="4"/>
  <c r="G49" i="4"/>
  <c r="B84" i="11"/>
  <c r="K48" i="4"/>
  <c r="J48" i="4"/>
  <c r="I48" i="4"/>
  <c r="H48" i="4"/>
  <c r="G48" i="4"/>
  <c r="B83" i="11"/>
  <c r="K46" i="4"/>
  <c r="J46" i="4"/>
  <c r="I46" i="4"/>
  <c r="H46" i="4"/>
  <c r="G46" i="4"/>
  <c r="B81" i="11"/>
  <c r="K41" i="4"/>
  <c r="J41" i="4"/>
  <c r="I41" i="4"/>
  <c r="H41" i="4"/>
  <c r="G41" i="4"/>
  <c r="B70" i="11"/>
  <c r="K40" i="4"/>
  <c r="J40" i="4"/>
  <c r="I40" i="4"/>
  <c r="H40" i="4"/>
  <c r="G40" i="4"/>
  <c r="B69" i="11"/>
  <c r="K39" i="4"/>
  <c r="J39" i="4"/>
  <c r="I39" i="4"/>
  <c r="H39" i="4"/>
  <c r="G39" i="4"/>
  <c r="B68" i="11"/>
  <c r="K33" i="4"/>
  <c r="J33" i="4"/>
  <c r="I33" i="4"/>
  <c r="H33" i="4"/>
  <c r="G33" i="4"/>
  <c r="B56" i="11"/>
  <c r="K32" i="4"/>
  <c r="J32" i="4"/>
  <c r="I32" i="4"/>
  <c r="H32" i="4"/>
  <c r="G32" i="4"/>
  <c r="B55" i="11"/>
  <c r="K31" i="4"/>
  <c r="J31" i="4"/>
  <c r="I31" i="4"/>
  <c r="H31" i="4"/>
  <c r="G31" i="4"/>
  <c r="B54" i="11"/>
  <c r="K30" i="4"/>
  <c r="J30" i="4"/>
  <c r="I30" i="4"/>
  <c r="H30" i="4"/>
  <c r="G30" i="4"/>
  <c r="B53" i="11"/>
  <c r="K29" i="4"/>
  <c r="J29" i="4"/>
  <c r="I29" i="4"/>
  <c r="H29" i="4"/>
  <c r="G29" i="4"/>
  <c r="K28" i="4"/>
  <c r="J28" i="4"/>
  <c r="I28" i="4"/>
  <c r="H28" i="4"/>
  <c r="G28" i="4"/>
  <c r="E28" i="4"/>
  <c r="K27" i="4"/>
  <c r="J27" i="4"/>
  <c r="I27" i="4"/>
  <c r="H27" i="4"/>
  <c r="G27" i="4"/>
  <c r="B47" i="11"/>
  <c r="B42" i="11"/>
  <c r="K22" i="4"/>
  <c r="J22" i="4"/>
  <c r="I22" i="4"/>
  <c r="G22" i="4"/>
  <c r="B39" i="11"/>
  <c r="K17" i="4"/>
  <c r="J17" i="4"/>
  <c r="I17" i="4"/>
  <c r="H17" i="4"/>
  <c r="G17" i="4"/>
  <c r="B28" i="11"/>
  <c r="K14" i="4"/>
  <c r="J14" i="4"/>
  <c r="I14" i="4"/>
  <c r="G14" i="4"/>
  <c r="B25" i="11"/>
  <c r="K12" i="4"/>
  <c r="J12" i="4"/>
  <c r="I12" i="4"/>
  <c r="H12" i="4"/>
  <c r="B20" i="11"/>
  <c r="K11" i="4"/>
  <c r="J11" i="4"/>
  <c r="I11" i="4"/>
  <c r="H11" i="4"/>
  <c r="G11" i="4"/>
  <c r="B19" i="11"/>
  <c r="K10" i="4"/>
  <c r="J10" i="4"/>
  <c r="I10" i="4"/>
  <c r="H10" i="4"/>
  <c r="G10" i="4"/>
  <c r="B18" i="11"/>
  <c r="K9" i="4"/>
  <c r="J9" i="4"/>
  <c r="I9" i="4"/>
  <c r="H9" i="4"/>
  <c r="G9" i="4"/>
  <c r="B14" i="11"/>
  <c r="K7" i="4"/>
  <c r="J7" i="4"/>
  <c r="I7" i="4"/>
  <c r="H7" i="4"/>
  <c r="G7" i="4"/>
  <c r="C312" i="11"/>
  <c r="C298" i="11"/>
  <c r="C291" i="11"/>
  <c r="C263" i="11"/>
  <c r="C193" i="11"/>
  <c r="C186" i="11"/>
  <c r="C179" i="11"/>
  <c r="C174" i="11"/>
  <c r="C172" i="11"/>
  <c r="C165" i="11"/>
  <c r="C158" i="11"/>
  <c r="C151" i="11"/>
  <c r="C144" i="11"/>
  <c r="C133" i="11"/>
  <c r="C131" i="11"/>
  <c r="C126" i="11"/>
  <c r="C125" i="11"/>
  <c r="C124" i="11"/>
  <c r="C123" i="11"/>
  <c r="C118" i="11"/>
  <c r="C117" i="11"/>
  <c r="C116" i="11"/>
  <c r="C112" i="11"/>
  <c r="C110" i="11"/>
  <c r="C109" i="11"/>
  <c r="C104" i="11"/>
  <c r="C103" i="11"/>
  <c r="C102" i="11"/>
  <c r="C91" i="11"/>
  <c r="C90" i="11"/>
  <c r="C89" i="11"/>
  <c r="C88" i="11"/>
  <c r="C84" i="11"/>
  <c r="C83" i="11"/>
  <c r="C81" i="11"/>
  <c r="C70" i="11"/>
  <c r="C69" i="11"/>
  <c r="C68" i="11"/>
  <c r="C56" i="11"/>
  <c r="C55" i="11"/>
  <c r="C54" i="11"/>
  <c r="C53" i="11"/>
  <c r="F28" i="4"/>
  <c r="C47" i="11"/>
  <c r="C42" i="11"/>
  <c r="C39" i="11"/>
  <c r="C28" i="11"/>
  <c r="C25" i="11"/>
  <c r="C20" i="11"/>
  <c r="C19" i="11"/>
  <c r="C18" i="11"/>
  <c r="C14" i="11"/>
  <c r="C12" i="11"/>
  <c r="K279" i="4"/>
  <c r="J279" i="4"/>
  <c r="I279" i="4"/>
  <c r="H279" i="4"/>
  <c r="G279" i="4"/>
  <c r="J277" i="4"/>
  <c r="I277" i="4"/>
  <c r="H277" i="4"/>
  <c r="G277" i="4"/>
  <c r="F277" i="4"/>
  <c r="D277" i="4"/>
  <c r="E277" i="4"/>
  <c r="K260" i="4"/>
  <c r="J260" i="4"/>
  <c r="I260" i="4"/>
  <c r="H260" i="4"/>
  <c r="G260" i="4"/>
  <c r="K172" i="4"/>
  <c r="J172" i="4"/>
  <c r="I172" i="4"/>
  <c r="H172" i="4"/>
  <c r="G172" i="4"/>
  <c r="B305" i="11"/>
  <c r="C305" i="11"/>
  <c r="K84" i="4"/>
  <c r="J84" i="4"/>
  <c r="I84" i="4"/>
  <c r="H84" i="4"/>
  <c r="G84" i="4"/>
  <c r="K230" i="4"/>
  <c r="J230" i="4"/>
  <c r="I230" i="4"/>
  <c r="H230" i="4"/>
  <c r="G230" i="4"/>
  <c r="K149" i="4"/>
  <c r="J149" i="4"/>
  <c r="I149" i="4"/>
  <c r="H149" i="4"/>
  <c r="G149" i="4"/>
  <c r="K47" i="4"/>
  <c r="J47" i="4"/>
  <c r="I47" i="4"/>
  <c r="H47" i="4"/>
  <c r="G47" i="4"/>
  <c r="B82" i="11"/>
  <c r="C82" i="11"/>
  <c r="K227" i="4"/>
  <c r="J227" i="4"/>
  <c r="I227" i="4"/>
  <c r="H227" i="4"/>
  <c r="G227" i="4"/>
  <c r="K155" i="4"/>
  <c r="J155" i="4"/>
  <c r="I155" i="4"/>
  <c r="H155" i="4"/>
  <c r="G155" i="4"/>
  <c r="K154" i="4"/>
  <c r="J154" i="4"/>
  <c r="I154" i="4"/>
  <c r="H154" i="4"/>
  <c r="G154" i="4"/>
  <c r="K248" i="4"/>
  <c r="J248" i="4"/>
  <c r="I248" i="4"/>
  <c r="H248" i="4"/>
  <c r="G248" i="4"/>
  <c r="K215" i="4"/>
  <c r="J215" i="4"/>
  <c r="I215" i="4"/>
  <c r="H215" i="4"/>
  <c r="G215" i="4"/>
  <c r="K202" i="4"/>
  <c r="J202" i="4"/>
  <c r="I202" i="4"/>
  <c r="H202" i="4"/>
  <c r="G202" i="4"/>
  <c r="K150" i="4"/>
  <c r="J150" i="4"/>
  <c r="I150" i="4"/>
  <c r="H150" i="4"/>
  <c r="G150" i="4"/>
  <c r="K151" i="4"/>
  <c r="J151" i="4"/>
  <c r="I151" i="4"/>
  <c r="H151" i="4"/>
  <c r="G151" i="4"/>
  <c r="K217" i="4"/>
  <c r="J217" i="4"/>
  <c r="I217" i="4"/>
  <c r="H217" i="4"/>
  <c r="G217" i="4"/>
  <c r="B382" i="11"/>
  <c r="C382" i="11"/>
  <c r="K216" i="4"/>
  <c r="J216" i="4"/>
  <c r="I216" i="4"/>
  <c r="H216" i="4"/>
  <c r="G216" i="4"/>
  <c r="K214" i="4"/>
  <c r="J214" i="4"/>
  <c r="I214" i="4"/>
  <c r="H214" i="4"/>
  <c r="G214" i="4"/>
  <c r="K210" i="4"/>
  <c r="J210" i="4"/>
  <c r="I210" i="4"/>
  <c r="H210" i="4"/>
  <c r="G210" i="4"/>
  <c r="K139" i="4"/>
  <c r="J139" i="4"/>
  <c r="I139" i="4"/>
  <c r="H139" i="4"/>
  <c r="G139" i="4"/>
  <c r="K136" i="4"/>
  <c r="J136" i="4"/>
  <c r="I136" i="4"/>
  <c r="H136" i="4"/>
  <c r="G136" i="4"/>
  <c r="B235" i="11"/>
  <c r="C235" i="11"/>
  <c r="I135" i="4"/>
  <c r="H135" i="4"/>
  <c r="G135" i="4"/>
  <c r="K124" i="4"/>
  <c r="J124" i="4"/>
  <c r="I124" i="4"/>
  <c r="H124" i="4"/>
  <c r="G124" i="4"/>
  <c r="B214" i="11"/>
  <c r="C214" i="11"/>
  <c r="K122" i="4"/>
  <c r="J122" i="4"/>
  <c r="I122" i="4"/>
  <c r="H122" i="4"/>
  <c r="G122" i="4"/>
  <c r="K108" i="4"/>
  <c r="J108" i="4"/>
  <c r="I108" i="4"/>
  <c r="H108" i="4"/>
  <c r="G108" i="4"/>
  <c r="K77" i="4"/>
  <c r="J77" i="4"/>
  <c r="I77" i="4"/>
  <c r="H77" i="4"/>
  <c r="G77" i="4"/>
  <c r="B132" i="11"/>
  <c r="C132" i="11"/>
  <c r="K38" i="4"/>
  <c r="J38" i="4"/>
  <c r="I38" i="4"/>
  <c r="H38" i="4"/>
  <c r="G38" i="4"/>
  <c r="B67" i="11"/>
  <c r="C67" i="11"/>
  <c r="K26" i="4"/>
  <c r="J26" i="4"/>
  <c r="I26" i="4"/>
  <c r="H26" i="4"/>
  <c r="G26" i="4"/>
  <c r="B46" i="11"/>
  <c r="C46" i="11"/>
  <c r="K24" i="4"/>
  <c r="J24" i="4"/>
  <c r="I24" i="4"/>
  <c r="H24" i="4"/>
  <c r="G24" i="4"/>
  <c r="B41" i="11"/>
  <c r="C41" i="11"/>
  <c r="K23" i="4"/>
  <c r="J23" i="4"/>
  <c r="I23" i="4"/>
  <c r="H23" i="4"/>
  <c r="G23" i="4"/>
  <c r="B40" i="11"/>
  <c r="C40" i="11"/>
  <c r="K16" i="4"/>
  <c r="J16" i="4"/>
  <c r="I16" i="4"/>
  <c r="H16" i="4"/>
  <c r="G16" i="4"/>
  <c r="B27" i="11"/>
  <c r="C27" i="11"/>
  <c r="K15" i="4"/>
  <c r="J15" i="4"/>
  <c r="I15" i="4"/>
  <c r="H15" i="4"/>
  <c r="G15" i="4"/>
  <c r="B26" i="11"/>
  <c r="C26" i="11"/>
  <c r="K13" i="4"/>
  <c r="J13" i="4"/>
  <c r="I13" i="4"/>
  <c r="H13" i="4"/>
  <c r="G13" i="4"/>
  <c r="B21" i="11"/>
  <c r="C21" i="11"/>
  <c r="K8" i="4"/>
  <c r="J8" i="4"/>
  <c r="I8" i="4"/>
  <c r="H8" i="4"/>
  <c r="G8" i="4"/>
  <c r="B13" i="11"/>
  <c r="C13" i="11"/>
  <c r="J257" i="4"/>
  <c r="I257" i="4"/>
  <c r="H257" i="4"/>
  <c r="G257" i="4"/>
  <c r="F257" i="4"/>
  <c r="D257" i="4"/>
  <c r="E257" i="4"/>
  <c r="J261" i="4"/>
  <c r="I261" i="4"/>
  <c r="H261" i="4"/>
  <c r="G261" i="4"/>
  <c r="F261" i="4"/>
  <c r="D261" i="4"/>
  <c r="E261" i="4"/>
  <c r="K262" i="4"/>
  <c r="J262" i="4"/>
  <c r="I262" i="4"/>
  <c r="H262" i="4"/>
  <c r="G262" i="4"/>
  <c r="B459" i="11"/>
  <c r="C459" i="11"/>
  <c r="K182" i="4"/>
  <c r="J182" i="4"/>
  <c r="I182" i="4"/>
  <c r="H182" i="4"/>
  <c r="G182" i="4"/>
  <c r="I299" i="4"/>
  <c r="H299" i="4"/>
  <c r="G299" i="4"/>
  <c r="I298" i="4"/>
  <c r="H298" i="4"/>
  <c r="G298" i="4"/>
  <c r="B522" i="11"/>
  <c r="I166" i="4"/>
  <c r="H166" i="4"/>
  <c r="G166" i="4"/>
  <c r="C522" i="11"/>
  <c r="K144" i="4"/>
  <c r="J144" i="4"/>
  <c r="I144" i="4"/>
  <c r="H144" i="4"/>
  <c r="G144" i="4"/>
  <c r="B256" i="11"/>
  <c r="C256" i="11"/>
  <c r="F299" i="4" l="1"/>
  <c r="C523" i="11"/>
  <c r="E299" i="4"/>
  <c r="B523" i="11"/>
  <c r="F230" i="4"/>
  <c r="C404" i="11"/>
  <c r="E230" i="4"/>
  <c r="B404" i="11"/>
  <c r="F279" i="4"/>
  <c r="C488" i="11"/>
  <c r="E279" i="4"/>
  <c r="B488" i="11"/>
  <c r="F35" i="4"/>
  <c r="C61" i="11"/>
  <c r="E35" i="4"/>
  <c r="B61" i="11"/>
  <c r="F222" i="4"/>
  <c r="C390" i="11"/>
  <c r="F238" i="4"/>
  <c r="C418" i="11"/>
  <c r="F247" i="4"/>
  <c r="C432" i="11"/>
  <c r="F251" i="4"/>
  <c r="C439" i="11"/>
  <c r="E222" i="4"/>
  <c r="B390" i="11"/>
  <c r="E238" i="4"/>
  <c r="B418" i="11"/>
  <c r="E247" i="4"/>
  <c r="B432" i="11"/>
  <c r="E251" i="4"/>
  <c r="B439" i="11"/>
  <c r="F206" i="4"/>
  <c r="C362" i="11"/>
  <c r="F226" i="4"/>
  <c r="C397" i="11"/>
  <c r="F234" i="4"/>
  <c r="C411" i="11"/>
  <c r="F243" i="4"/>
  <c r="C425" i="11"/>
  <c r="F255" i="4"/>
  <c r="C446" i="11"/>
  <c r="F259" i="4"/>
  <c r="C453" i="11"/>
  <c r="F263" i="4"/>
  <c r="C460" i="11"/>
  <c r="F267" i="4"/>
  <c r="C467" i="11"/>
  <c r="E206" i="4"/>
  <c r="B362" i="11"/>
  <c r="E226" i="4"/>
  <c r="B397" i="11"/>
  <c r="E234" i="4"/>
  <c r="B411" i="11"/>
  <c r="E243" i="4"/>
  <c r="B425" i="11"/>
  <c r="E255" i="4"/>
  <c r="B446" i="11"/>
  <c r="E259" i="4"/>
  <c r="B453" i="11"/>
  <c r="E263" i="4"/>
  <c r="B460" i="11"/>
  <c r="E267" i="4"/>
  <c r="B467" i="11"/>
  <c r="F275" i="4"/>
  <c r="C481" i="11"/>
  <c r="F283" i="4"/>
  <c r="C495" i="11"/>
  <c r="F287" i="4"/>
  <c r="C502" i="11"/>
  <c r="F291" i="4"/>
  <c r="C509" i="11"/>
  <c r="F295" i="4"/>
  <c r="C516" i="11"/>
  <c r="E275" i="4"/>
  <c r="B481" i="11"/>
  <c r="E283" i="4"/>
  <c r="B495" i="11"/>
  <c r="E287" i="4"/>
  <c r="B502" i="11"/>
  <c r="E291" i="4"/>
  <c r="B509" i="11"/>
  <c r="E295" i="4"/>
  <c r="B516" i="11"/>
  <c r="F271" i="4"/>
  <c r="C474" i="11"/>
  <c r="E271" i="4"/>
  <c r="B474" i="11"/>
  <c r="E265" i="4"/>
  <c r="B462" i="11"/>
  <c r="D265" i="4"/>
  <c r="A462" i="11"/>
  <c r="F248" i="4"/>
  <c r="C433" i="11"/>
  <c r="E248" i="4"/>
  <c r="B433" i="11"/>
  <c r="F227" i="4"/>
  <c r="C398" i="11"/>
  <c r="E227" i="4"/>
  <c r="B398" i="11"/>
  <c r="F260" i="4"/>
  <c r="C454" i="11"/>
  <c r="E260" i="4"/>
  <c r="B454" i="11"/>
  <c r="F36" i="4"/>
  <c r="C62" i="11"/>
  <c r="F231" i="4"/>
  <c r="C405" i="11"/>
  <c r="F235" i="4"/>
  <c r="C412" i="11"/>
  <c r="F239" i="4"/>
  <c r="C419" i="11"/>
  <c r="F244" i="4"/>
  <c r="C426" i="11"/>
  <c r="F256" i="4"/>
  <c r="C447" i="11"/>
  <c r="F268" i="4"/>
  <c r="C468" i="11"/>
  <c r="F272" i="4"/>
  <c r="C475" i="11"/>
  <c r="F276" i="4"/>
  <c r="C482" i="11"/>
  <c r="E36" i="4"/>
  <c r="B62" i="11"/>
  <c r="E231" i="4"/>
  <c r="B405" i="11"/>
  <c r="E235" i="4"/>
  <c r="B412" i="11"/>
  <c r="E239" i="4"/>
  <c r="B419" i="11"/>
  <c r="E244" i="4"/>
  <c r="B426" i="11"/>
  <c r="E256" i="4"/>
  <c r="B447" i="11"/>
  <c r="E268" i="4"/>
  <c r="B468" i="11"/>
  <c r="E272" i="4"/>
  <c r="B475" i="11"/>
  <c r="E276" i="4"/>
  <c r="B482" i="11"/>
  <c r="F207" i="4"/>
  <c r="C363" i="11"/>
  <c r="F223" i="4"/>
  <c r="C391" i="11"/>
  <c r="F252" i="4"/>
  <c r="C440" i="11"/>
  <c r="F264" i="4"/>
  <c r="C461" i="11"/>
  <c r="E207" i="4"/>
  <c r="B363" i="11"/>
  <c r="E223" i="4"/>
  <c r="B391" i="11"/>
  <c r="E252" i="4"/>
  <c r="B440" i="11"/>
  <c r="E264" i="4"/>
  <c r="B461" i="11"/>
  <c r="F280" i="4"/>
  <c r="C489" i="11"/>
  <c r="F284" i="4"/>
  <c r="C496" i="11"/>
  <c r="F288" i="4"/>
  <c r="C503" i="11"/>
  <c r="F292" i="4"/>
  <c r="C510" i="11"/>
  <c r="F296" i="4"/>
  <c r="C517" i="11"/>
  <c r="F300" i="4"/>
  <c r="C524" i="11"/>
  <c r="E280" i="4"/>
  <c r="B489" i="11"/>
  <c r="E284" i="4"/>
  <c r="B496" i="11"/>
  <c r="E288" i="4"/>
  <c r="B503" i="11"/>
  <c r="E292" i="4"/>
  <c r="B510" i="11"/>
  <c r="E296" i="4"/>
  <c r="B517" i="11"/>
  <c r="E300" i="4"/>
  <c r="B524" i="11"/>
  <c r="F298" i="4"/>
  <c r="E298" i="4"/>
  <c r="F166" i="4"/>
  <c r="C293" i="11"/>
  <c r="E166" i="4"/>
  <c r="B293" i="11"/>
  <c r="F182" i="4"/>
  <c r="C320" i="11"/>
  <c r="E182" i="4"/>
  <c r="B320" i="11"/>
  <c r="F108" i="4"/>
  <c r="C187" i="11"/>
  <c r="E108" i="4"/>
  <c r="B187" i="11"/>
  <c r="F122" i="4"/>
  <c r="C210" i="11"/>
  <c r="E122" i="4"/>
  <c r="B210" i="11"/>
  <c r="F135" i="4"/>
  <c r="C231" i="11"/>
  <c r="E135" i="4"/>
  <c r="B231" i="11"/>
  <c r="F139" i="4"/>
  <c r="C238" i="11"/>
  <c r="E139" i="4"/>
  <c r="B238" i="11"/>
  <c r="F210" i="4"/>
  <c r="C369" i="11"/>
  <c r="E210" i="4"/>
  <c r="B369" i="11"/>
  <c r="F214" i="4"/>
  <c r="C376" i="11"/>
  <c r="E214" i="4"/>
  <c r="B376" i="11"/>
  <c r="F216" i="4"/>
  <c r="C378" i="11"/>
  <c r="E216" i="4"/>
  <c r="B378" i="11"/>
  <c r="F151" i="4"/>
  <c r="C266" i="11"/>
  <c r="E151" i="4"/>
  <c r="B266" i="11"/>
  <c r="F150" i="4"/>
  <c r="C265" i="11"/>
  <c r="E150" i="4"/>
  <c r="B265" i="11"/>
  <c r="F202" i="4"/>
  <c r="C355" i="11"/>
  <c r="E202" i="4"/>
  <c r="B355" i="11"/>
  <c r="F215" i="4"/>
  <c r="C377" i="11"/>
  <c r="E215" i="4"/>
  <c r="B377" i="11"/>
  <c r="F154" i="4"/>
  <c r="C272" i="11"/>
  <c r="E154" i="4"/>
  <c r="B272" i="11"/>
  <c r="C273" i="11"/>
  <c r="F155" i="4"/>
  <c r="B273" i="11"/>
  <c r="E155" i="4"/>
  <c r="F149" i="4"/>
  <c r="C264" i="11"/>
  <c r="E149" i="4"/>
  <c r="B264" i="11"/>
  <c r="F84" i="4"/>
  <c r="C145" i="11"/>
  <c r="E84" i="4"/>
  <c r="B145" i="11"/>
  <c r="C48" i="11"/>
  <c r="F29" i="4"/>
  <c r="C49" i="11"/>
  <c r="F70" i="4"/>
  <c r="C119" i="11"/>
  <c r="F86" i="4"/>
  <c r="C147" i="11"/>
  <c r="F89" i="4"/>
  <c r="C153" i="11"/>
  <c r="F93" i="4"/>
  <c r="C160" i="11"/>
  <c r="F94" i="4"/>
  <c r="C161" i="11"/>
  <c r="F96" i="4"/>
  <c r="C166" i="11"/>
  <c r="F98" i="4"/>
  <c r="C168" i="11"/>
  <c r="F100" i="4"/>
  <c r="C173" i="11"/>
  <c r="F102" i="4"/>
  <c r="C175" i="11"/>
  <c r="F104" i="4"/>
  <c r="C180" i="11"/>
  <c r="F106" i="4"/>
  <c r="C182" i="11"/>
  <c r="F109" i="4"/>
  <c r="C188" i="11"/>
  <c r="F110" i="4"/>
  <c r="C189" i="11"/>
  <c r="F113" i="4"/>
  <c r="C195" i="11"/>
  <c r="F116" i="4"/>
  <c r="C201" i="11"/>
  <c r="F120" i="4"/>
  <c r="C208" i="11"/>
  <c r="F125" i="4"/>
  <c r="C215" i="11"/>
  <c r="F126" i="4"/>
  <c r="C216" i="11"/>
  <c r="F133" i="4"/>
  <c r="C229" i="11"/>
  <c r="F138" i="4"/>
  <c r="C237" i="11"/>
  <c r="C251" i="11"/>
  <c r="F145" i="4"/>
  <c r="C257" i="11"/>
  <c r="F146" i="4"/>
  <c r="C258" i="11"/>
  <c r="F147" i="4"/>
  <c r="C259" i="11"/>
  <c r="F153" i="4"/>
  <c r="C271" i="11"/>
  <c r="F157" i="4"/>
  <c r="C278" i="11"/>
  <c r="F158" i="4"/>
  <c r="C279" i="11"/>
  <c r="F174" i="4"/>
  <c r="C307" i="11"/>
  <c r="F178" i="4"/>
  <c r="C314" i="11"/>
  <c r="B48" i="11"/>
  <c r="E29" i="4"/>
  <c r="B49" i="11"/>
  <c r="E70" i="4"/>
  <c r="B119" i="11"/>
  <c r="E86" i="4"/>
  <c r="B147" i="11"/>
  <c r="E89" i="4"/>
  <c r="B153" i="11"/>
  <c r="E93" i="4"/>
  <c r="B160" i="11"/>
  <c r="E94" i="4"/>
  <c r="B161" i="11"/>
  <c r="E96" i="4"/>
  <c r="B166" i="11"/>
  <c r="E98" i="4"/>
  <c r="B168" i="11"/>
  <c r="E100" i="4"/>
  <c r="B173" i="11"/>
  <c r="E102" i="4"/>
  <c r="B175" i="11"/>
  <c r="E104" i="4"/>
  <c r="B180" i="11"/>
  <c r="E106" i="4"/>
  <c r="B182" i="11"/>
  <c r="E109" i="4"/>
  <c r="B188" i="11"/>
  <c r="E110" i="4"/>
  <c r="B189" i="11"/>
  <c r="E113" i="4"/>
  <c r="B195" i="11"/>
  <c r="E116" i="4"/>
  <c r="B201" i="11"/>
  <c r="E120" i="4"/>
  <c r="B208" i="11"/>
  <c r="E125" i="4"/>
  <c r="B215" i="11"/>
  <c r="E126" i="4"/>
  <c r="B216" i="11"/>
  <c r="E133" i="4"/>
  <c r="B229" i="11"/>
  <c r="E138" i="4"/>
  <c r="B237" i="11"/>
  <c r="B251" i="11"/>
  <c r="E145" i="4"/>
  <c r="B257" i="11"/>
  <c r="E146" i="4"/>
  <c r="B258" i="11"/>
  <c r="E147" i="4"/>
  <c r="B259" i="11"/>
  <c r="E153" i="4"/>
  <c r="B271" i="11"/>
  <c r="E157" i="4"/>
  <c r="B278" i="11"/>
  <c r="E158" i="4"/>
  <c r="B279" i="11"/>
  <c r="E174" i="4"/>
  <c r="B307" i="11"/>
  <c r="E178" i="4"/>
  <c r="B314" i="11"/>
  <c r="F55" i="4"/>
  <c r="C96" i="11"/>
  <c r="F163" i="4"/>
  <c r="C287" i="11"/>
  <c r="C4" i="11"/>
  <c r="F127" i="4"/>
  <c r="C217" i="11"/>
  <c r="F142" i="4"/>
  <c r="C244" i="11"/>
  <c r="F137" i="4"/>
  <c r="C236" i="11"/>
  <c r="F20" i="4"/>
  <c r="C34" i="11"/>
  <c r="F203" i="4"/>
  <c r="C356" i="11"/>
  <c r="F129" i="4"/>
  <c r="C222" i="11"/>
  <c r="F5" i="4"/>
  <c r="C7" i="11"/>
  <c r="E55" i="4"/>
  <c r="B96" i="11"/>
  <c r="E163" i="4"/>
  <c r="B287" i="11"/>
  <c r="B4" i="11"/>
  <c r="E127" i="4"/>
  <c r="B217" i="11"/>
  <c r="E142" i="4"/>
  <c r="B244" i="11"/>
  <c r="E137" i="4"/>
  <c r="B236" i="11"/>
  <c r="E20" i="4"/>
  <c r="B34" i="11"/>
  <c r="E203" i="4"/>
  <c r="B356" i="11"/>
  <c r="E129" i="4"/>
  <c r="B222" i="11"/>
  <c r="E5" i="4"/>
  <c r="B7" i="11"/>
  <c r="E85" i="4"/>
  <c r="B146" i="11"/>
  <c r="E88" i="4"/>
  <c r="B152" i="11"/>
  <c r="E112" i="4"/>
  <c r="B194" i="11"/>
  <c r="E117" i="4"/>
  <c r="B202" i="11"/>
  <c r="B250" i="11"/>
  <c r="E169" i="4"/>
  <c r="B299" i="11"/>
  <c r="E161" i="4"/>
  <c r="B285" i="11"/>
  <c r="F80" i="4"/>
  <c r="C138" i="11"/>
  <c r="F85" i="4"/>
  <c r="C146" i="11"/>
  <c r="F57" i="4"/>
  <c r="C98" i="11"/>
  <c r="F88" i="4"/>
  <c r="C152" i="11"/>
  <c r="F112" i="4"/>
  <c r="C194" i="11"/>
  <c r="F114" i="4"/>
  <c r="C196" i="11"/>
  <c r="F117" i="4"/>
  <c r="C202" i="11"/>
  <c r="F131" i="4"/>
  <c r="C224" i="11"/>
  <c r="C250" i="11"/>
  <c r="F169" i="4"/>
  <c r="C299" i="11"/>
  <c r="F161" i="4"/>
  <c r="C285" i="11"/>
  <c r="E80" i="4"/>
  <c r="B138" i="11"/>
  <c r="E57" i="4"/>
  <c r="B98" i="11"/>
  <c r="E114" i="4"/>
  <c r="B196" i="11"/>
  <c r="E131" i="4"/>
  <c r="B224" i="11"/>
  <c r="F141" i="4"/>
  <c r="C243" i="11"/>
  <c r="F130" i="4"/>
  <c r="C223" i="11"/>
  <c r="F44" i="4"/>
  <c r="C76" i="11"/>
  <c r="F81" i="4"/>
  <c r="C139" i="11"/>
  <c r="F21" i="4"/>
  <c r="C35" i="11"/>
  <c r="F3" i="4"/>
  <c r="C5" i="11"/>
  <c r="F43" i="4"/>
  <c r="C75" i="11"/>
  <c r="F90" i="4"/>
  <c r="C154" i="11"/>
  <c r="F105" i="4"/>
  <c r="C181" i="11"/>
  <c r="F118" i="4"/>
  <c r="C203" i="11"/>
  <c r="F134" i="4"/>
  <c r="C230" i="11"/>
  <c r="F159" i="4"/>
  <c r="C280" i="11"/>
  <c r="F167" i="4"/>
  <c r="C294" i="11"/>
  <c r="F170" i="4"/>
  <c r="C300" i="11"/>
  <c r="F171" i="4"/>
  <c r="C301" i="11"/>
  <c r="F173" i="4"/>
  <c r="C306" i="11"/>
  <c r="F175" i="4"/>
  <c r="C308" i="11"/>
  <c r="F188" i="4"/>
  <c r="C329" i="11"/>
  <c r="F191" i="4"/>
  <c r="C335" i="11"/>
  <c r="F192" i="4"/>
  <c r="C336" i="11"/>
  <c r="F194" i="4"/>
  <c r="C341" i="11"/>
  <c r="F199" i="4"/>
  <c r="C349" i="11"/>
  <c r="F200" i="4"/>
  <c r="C350" i="11"/>
  <c r="C354" i="11"/>
  <c r="F204" i="4"/>
  <c r="C357" i="11"/>
  <c r="F211" i="4"/>
  <c r="C370" i="11"/>
  <c r="F212" i="4"/>
  <c r="C371" i="11"/>
  <c r="F219" i="4"/>
  <c r="C384" i="11"/>
  <c r="F143" i="4"/>
  <c r="C245" i="11"/>
  <c r="E141" i="4"/>
  <c r="B243" i="11"/>
  <c r="E130" i="4"/>
  <c r="B223" i="11"/>
  <c r="E44" i="4"/>
  <c r="B76" i="11"/>
  <c r="E81" i="4"/>
  <c r="B139" i="11"/>
  <c r="E21" i="4"/>
  <c r="B35" i="11"/>
  <c r="E3" i="4"/>
  <c r="B5" i="11"/>
  <c r="E43" i="4"/>
  <c r="B75" i="11"/>
  <c r="E90" i="4"/>
  <c r="B154" i="11"/>
  <c r="E105" i="4"/>
  <c r="B181" i="11"/>
  <c r="E118" i="4"/>
  <c r="B203" i="11"/>
  <c r="E134" i="4"/>
  <c r="B230" i="11"/>
  <c r="E159" i="4"/>
  <c r="B280" i="11"/>
  <c r="E167" i="4"/>
  <c r="B294" i="11"/>
  <c r="E170" i="4"/>
  <c r="B300" i="11"/>
  <c r="E171" i="4"/>
  <c r="B301" i="11"/>
  <c r="E173" i="4"/>
  <c r="B306" i="11"/>
  <c r="E175" i="4"/>
  <c r="B308" i="11"/>
  <c r="E188" i="4"/>
  <c r="B329" i="11"/>
  <c r="E191" i="4"/>
  <c r="B335" i="11"/>
  <c r="E192" i="4"/>
  <c r="B336" i="11"/>
  <c r="E194" i="4"/>
  <c r="B341" i="11"/>
  <c r="E199" i="4"/>
  <c r="B349" i="11"/>
  <c r="E200" i="4"/>
  <c r="B350" i="11"/>
  <c r="B354" i="11"/>
  <c r="E204" i="4"/>
  <c r="B357" i="11"/>
  <c r="E211" i="4"/>
  <c r="B370" i="11"/>
  <c r="E212" i="4"/>
  <c r="B371" i="11"/>
  <c r="E219" i="4"/>
  <c r="B384" i="11"/>
  <c r="E143" i="4"/>
  <c r="B245" i="11"/>
  <c r="F92" i="4"/>
  <c r="C159" i="11"/>
  <c r="F121" i="4"/>
  <c r="C209" i="11"/>
  <c r="C252" i="11"/>
  <c r="F165" i="4"/>
  <c r="C292" i="11"/>
  <c r="F177" i="4"/>
  <c r="C313" i="11"/>
  <c r="F179" i="4"/>
  <c r="C315" i="11"/>
  <c r="F184" i="4"/>
  <c r="C322" i="11"/>
  <c r="F186" i="4"/>
  <c r="C327" i="11"/>
  <c r="F187" i="4"/>
  <c r="C328" i="11"/>
  <c r="F195" i="4"/>
  <c r="C342" i="11"/>
  <c r="F196" i="4"/>
  <c r="C343" i="11"/>
  <c r="F198" i="4"/>
  <c r="C348" i="11"/>
  <c r="F218" i="4"/>
  <c r="C383" i="11"/>
  <c r="F4" i="4"/>
  <c r="C6" i="11"/>
  <c r="F162" i="4"/>
  <c r="C286" i="11"/>
  <c r="F82" i="4"/>
  <c r="C140" i="11"/>
  <c r="E92" i="4"/>
  <c r="B159" i="11"/>
  <c r="E121" i="4"/>
  <c r="B209" i="11"/>
  <c r="B252" i="11"/>
  <c r="E165" i="4"/>
  <c r="B292" i="11"/>
  <c r="E177" i="4"/>
  <c r="B313" i="11"/>
  <c r="E179" i="4"/>
  <c r="B315" i="11"/>
  <c r="E184" i="4"/>
  <c r="B322" i="11"/>
  <c r="E186" i="4"/>
  <c r="B327" i="11"/>
  <c r="E187" i="4"/>
  <c r="B328" i="11"/>
  <c r="E195" i="4"/>
  <c r="B342" i="11"/>
  <c r="E196" i="4"/>
  <c r="B343" i="11"/>
  <c r="E198" i="4"/>
  <c r="B348" i="11"/>
  <c r="E218" i="4"/>
  <c r="B383" i="11"/>
  <c r="E4" i="4"/>
  <c r="B6" i="11"/>
  <c r="E162" i="4"/>
  <c r="B286" i="11"/>
  <c r="E82" i="4"/>
  <c r="B140" i="11"/>
  <c r="F144" i="4"/>
  <c r="E144" i="4"/>
  <c r="J166" i="4"/>
  <c r="K166" i="4"/>
  <c r="J298" i="4"/>
  <c r="K298" i="4"/>
  <c r="J299" i="4"/>
  <c r="K299" i="4"/>
  <c r="F262" i="4"/>
  <c r="E262" i="4"/>
  <c r="F8" i="4"/>
  <c r="E8" i="4"/>
  <c r="F13" i="4"/>
  <c r="E13" i="4"/>
  <c r="F15" i="4"/>
  <c r="E15" i="4"/>
  <c r="F16" i="4"/>
  <c r="E16" i="4"/>
  <c r="F23" i="4"/>
  <c r="E23" i="4"/>
  <c r="F24" i="4"/>
  <c r="E24" i="4"/>
  <c r="F26" i="4"/>
  <c r="E26" i="4"/>
  <c r="F38" i="4"/>
  <c r="E38" i="4"/>
  <c r="F77" i="4"/>
  <c r="E77" i="4"/>
  <c r="F124" i="4"/>
  <c r="E124" i="4"/>
  <c r="J135" i="4"/>
  <c r="K135" i="4"/>
  <c r="F136" i="4"/>
  <c r="E136" i="4"/>
  <c r="F217" i="4"/>
  <c r="E217" i="4"/>
  <c r="F47" i="4"/>
  <c r="E47" i="4"/>
  <c r="F172" i="4"/>
  <c r="E172" i="4"/>
  <c r="F7" i="4"/>
  <c r="F10" i="4"/>
  <c r="F11" i="4"/>
  <c r="F12" i="4"/>
  <c r="F14" i="4"/>
  <c r="F17" i="4"/>
  <c r="F22" i="4"/>
  <c r="F25" i="4"/>
  <c r="F27" i="4"/>
  <c r="F30" i="4"/>
  <c r="F31" i="4"/>
  <c r="F32" i="4"/>
  <c r="F33" i="4"/>
  <c r="F39" i="4"/>
  <c r="F40" i="4"/>
  <c r="F41" i="4"/>
  <c r="F46" i="4"/>
  <c r="F48" i="4"/>
  <c r="F49" i="4"/>
  <c r="F50" i="4"/>
  <c r="F51" i="4"/>
  <c r="F52" i="4"/>
  <c r="F53" i="4"/>
  <c r="F58" i="4"/>
  <c r="F59" i="4"/>
  <c r="F60" i="4"/>
  <c r="F63" i="4"/>
  <c r="F64" i="4"/>
  <c r="F66" i="4"/>
  <c r="F67" i="4"/>
  <c r="F68" i="4"/>
  <c r="F69" i="4"/>
  <c r="F71" i="4"/>
  <c r="F72" i="4"/>
  <c r="F73" i="4"/>
  <c r="F74" i="4"/>
  <c r="F76" i="4"/>
  <c r="F78" i="4"/>
  <c r="F83" i="4"/>
  <c r="F87" i="4"/>
  <c r="F91" i="4"/>
  <c r="F95" i="4"/>
  <c r="F99" i="4"/>
  <c r="F101" i="4"/>
  <c r="F103" i="4"/>
  <c r="F107" i="4"/>
  <c r="F111" i="4"/>
  <c r="F148" i="4"/>
  <c r="F164" i="4"/>
  <c r="F168" i="4"/>
  <c r="F176" i="4"/>
  <c r="E10" i="4"/>
  <c r="E11" i="4"/>
  <c r="E12" i="4"/>
  <c r="E14" i="4"/>
  <c r="E17" i="4"/>
  <c r="E22" i="4"/>
  <c r="E25" i="4"/>
  <c r="G25" i="4"/>
  <c r="H25" i="4"/>
  <c r="I25" i="4"/>
  <c r="J25" i="4"/>
  <c r="K25" i="4"/>
  <c r="E27" i="4"/>
  <c r="E30" i="4"/>
  <c r="E31" i="4"/>
  <c r="E32" i="4"/>
  <c r="E33" i="4"/>
  <c r="E39" i="4"/>
  <c r="E40" i="4"/>
  <c r="E41" i="4"/>
  <c r="E46" i="4"/>
  <c r="E48" i="4"/>
  <c r="E49" i="4"/>
  <c r="E50" i="4"/>
  <c r="E51" i="4"/>
  <c r="E52" i="4"/>
  <c r="E53" i="4"/>
  <c r="E58" i="4"/>
  <c r="E59" i="4"/>
  <c r="E60" i="4"/>
  <c r="E63" i="4"/>
  <c r="E64" i="4"/>
  <c r="E66" i="4"/>
  <c r="E67" i="4"/>
  <c r="E68" i="4"/>
  <c r="E69" i="4"/>
  <c r="E71" i="4"/>
  <c r="E72" i="4"/>
  <c r="E73" i="4"/>
  <c r="E74" i="4"/>
  <c r="E76" i="4"/>
  <c r="E78" i="4"/>
  <c r="E83" i="4"/>
  <c r="E87" i="4"/>
  <c r="E91" i="4"/>
  <c r="E95" i="4"/>
  <c r="E99" i="4"/>
  <c r="E101" i="4"/>
  <c r="G101" i="4"/>
  <c r="H101" i="4"/>
  <c r="I101" i="4"/>
  <c r="J101" i="4"/>
  <c r="K101" i="4"/>
  <c r="E103" i="4"/>
  <c r="E107" i="4"/>
  <c r="E111" i="4"/>
  <c r="E148" i="4"/>
  <c r="E164" i="4"/>
  <c r="E168" i="4"/>
  <c r="E176" i="4"/>
  <c r="F65" i="4"/>
  <c r="F75" i="4"/>
  <c r="F160" i="4"/>
  <c r="F250" i="4"/>
  <c r="F282" i="4"/>
  <c r="E65" i="4"/>
  <c r="E75" i="4"/>
  <c r="E160" i="4"/>
  <c r="E250" i="4"/>
  <c r="E282" i="4"/>
  <c r="E128" i="4"/>
  <c r="E132" i="4"/>
  <c r="E152" i="4"/>
  <c r="E156" i="4"/>
  <c r="F140" i="4"/>
  <c r="F18" i="4"/>
  <c r="F61" i="4"/>
  <c r="F128" i="4"/>
  <c r="F115" i="4"/>
  <c r="F132" i="4"/>
  <c r="F152" i="4"/>
  <c r="F156" i="4"/>
  <c r="E140" i="4"/>
  <c r="E18" i="4"/>
  <c r="E61" i="4"/>
  <c r="E115" i="4"/>
  <c r="F119" i="4"/>
  <c r="F181" i="4"/>
  <c r="F189" i="4"/>
  <c r="F201" i="4"/>
  <c r="F205" i="4"/>
  <c r="F209" i="4"/>
  <c r="F213" i="4"/>
  <c r="F221" i="4"/>
  <c r="F225" i="4"/>
  <c r="F242" i="4"/>
  <c r="F246" i="4"/>
  <c r="F254" i="4"/>
  <c r="E119" i="4"/>
  <c r="E181" i="4"/>
  <c r="E189" i="4"/>
  <c r="E201" i="4"/>
  <c r="E205" i="4"/>
  <c r="E209" i="4"/>
  <c r="E213" i="4"/>
  <c r="E221" i="4"/>
  <c r="E225" i="4"/>
  <c r="E242" i="4"/>
  <c r="E246" i="4"/>
  <c r="E254" i="4"/>
  <c r="F9" i="4"/>
  <c r="E9" i="4"/>
  <c r="E2" i="4"/>
  <c r="Y15" i="22"/>
  <c r="Y16" i="22" s="1"/>
</calcChain>
</file>

<file path=xl/sharedStrings.xml><?xml version="1.0" encoding="utf-8"?>
<sst xmlns="http://schemas.openxmlformats.org/spreadsheetml/2006/main" count="8498" uniqueCount="1202">
  <si>
    <t xml:space="preserve">GRUPO </t>
    <phoneticPr fontId="1"/>
  </si>
  <si>
    <t>HOLE</t>
    <phoneticPr fontId="1"/>
  </si>
  <si>
    <t>TOTAL</t>
    <phoneticPr fontId="1"/>
  </si>
  <si>
    <t>PIEDADE</t>
    <phoneticPr fontId="1"/>
  </si>
  <si>
    <t>HOLE IN ONE</t>
    <phoneticPr fontId="1"/>
  </si>
  <si>
    <t>C.A.</t>
    <phoneticPr fontId="1"/>
  </si>
  <si>
    <t>NOME</t>
    <phoneticPr fontId="1"/>
  </si>
  <si>
    <t xml:space="preserve"> </t>
  </si>
  <si>
    <t xml:space="preserve">GRUPO </t>
    <phoneticPr fontId="1"/>
  </si>
  <si>
    <t>HOLE IN ONE</t>
    <phoneticPr fontId="1"/>
  </si>
  <si>
    <t>Cod.</t>
  </si>
  <si>
    <t>TOTAL</t>
    <phoneticPr fontId="1"/>
  </si>
  <si>
    <t xml:space="preserve">TOTAL </t>
    <phoneticPr fontId="1"/>
  </si>
  <si>
    <t>VISTO dos ATLETAS</t>
    <phoneticPr fontId="1"/>
  </si>
  <si>
    <t>Campo 1</t>
    <phoneticPr fontId="1"/>
  </si>
  <si>
    <t>Campo 2</t>
  </si>
  <si>
    <t>Campo 2</t>
    <phoneticPr fontId="1"/>
  </si>
  <si>
    <t>Campo 1     Hole</t>
    <phoneticPr fontId="1"/>
  </si>
  <si>
    <t>Campo 2     Hole</t>
  </si>
  <si>
    <t>Campo 2     Hole</t>
    <phoneticPr fontId="1"/>
  </si>
  <si>
    <t>NOME</t>
    <phoneticPr fontId="1"/>
  </si>
  <si>
    <t>NOME</t>
    <phoneticPr fontId="1"/>
  </si>
  <si>
    <t>NOME</t>
    <phoneticPr fontId="1"/>
  </si>
  <si>
    <t>NOME</t>
    <phoneticPr fontId="1"/>
  </si>
  <si>
    <t>Campo 2     Hole</t>
    <phoneticPr fontId="1"/>
  </si>
  <si>
    <t xml:space="preserve">Esta planilha copia automaticamente os dados da planilha do Sorteio, selecione as celulas preenchidas e classifique </t>
    <phoneticPr fontId="1"/>
  </si>
  <si>
    <t>a coluna "E", separando assim os atletas por entidade.</t>
    <phoneticPr fontId="1"/>
  </si>
  <si>
    <t xml:space="preserve">Este também e automático, caso nessecite de uma súmura separada. </t>
    <phoneticPr fontId="1"/>
  </si>
  <si>
    <t>IBIUNA</t>
    <phoneticPr fontId="1"/>
  </si>
  <si>
    <t>SUMARE</t>
    <phoneticPr fontId="1"/>
  </si>
  <si>
    <t>COOPERCOTIA</t>
    <phoneticPr fontId="1"/>
  </si>
  <si>
    <t>NIPPON</t>
    <phoneticPr fontId="1"/>
  </si>
  <si>
    <t>ITAPETININGA</t>
    <phoneticPr fontId="1"/>
  </si>
  <si>
    <t>SÃO MIGUEL ARCANJO</t>
    <phoneticPr fontId="1"/>
  </si>
  <si>
    <t>KOKUSHIKAN</t>
    <phoneticPr fontId="1"/>
  </si>
  <si>
    <t>COD.</t>
    <phoneticPr fontId="1"/>
  </si>
  <si>
    <t>COLÔNIA PINHAL</t>
    <phoneticPr fontId="1"/>
  </si>
  <si>
    <t>GRANDE SÃO PAULO</t>
    <phoneticPr fontId="1"/>
  </si>
  <si>
    <t>CÓDIGO DO ATLETA</t>
    <phoneticPr fontId="1"/>
  </si>
  <si>
    <t xml:space="preserve">Pontuação p/ </t>
    <phoneticPr fontId="1"/>
  </si>
  <si>
    <t>hole in one</t>
    <phoneticPr fontId="1"/>
  </si>
  <si>
    <t>DISTÂNCIA</t>
    <phoneticPr fontId="1"/>
  </si>
  <si>
    <t>(m)</t>
    <phoneticPr fontId="1"/>
  </si>
  <si>
    <t>PAR</t>
    <phoneticPr fontId="1"/>
  </si>
  <si>
    <t>Categoria / Handicap</t>
    <phoneticPr fontId="1"/>
  </si>
  <si>
    <t>IN</t>
    <phoneticPr fontId="1"/>
  </si>
  <si>
    <t>OUT</t>
    <phoneticPr fontId="1"/>
  </si>
  <si>
    <r>
      <t>HOLE IN ONE: (N</t>
    </r>
    <r>
      <rPr>
        <sz val="10"/>
        <color theme="1" tint="0.14999847407452621"/>
        <rFont val="Arial Unicode MS"/>
        <family val="3"/>
        <charset val="128"/>
      </rPr>
      <t>º</t>
    </r>
    <r>
      <rPr>
        <sz val="10"/>
        <color theme="1" tint="0.14999847407452621"/>
        <rFont val="Arial Narrow"/>
        <family val="2"/>
      </rPr>
      <t xml:space="preserve">. HOLE) </t>
    </r>
    <phoneticPr fontId="1"/>
  </si>
  <si>
    <t>ENTIDADE</t>
    <phoneticPr fontId="1"/>
  </si>
  <si>
    <t>MASCULINO</t>
    <phoneticPr fontId="1"/>
  </si>
  <si>
    <t>COD.</t>
    <phoneticPr fontId="1"/>
  </si>
  <si>
    <t>NOME</t>
    <phoneticPr fontId="1"/>
  </si>
  <si>
    <t>ENTIDADE</t>
    <phoneticPr fontId="1"/>
  </si>
  <si>
    <t>FEMININO</t>
    <phoneticPr fontId="1"/>
  </si>
  <si>
    <t>NEAR PIN</t>
    <phoneticPr fontId="1"/>
  </si>
  <si>
    <t>NEAR PIN</t>
    <phoneticPr fontId="1"/>
  </si>
  <si>
    <t xml:space="preserve">CAMPO 1 </t>
  </si>
  <si>
    <t>ASSINATURAS</t>
  </si>
  <si>
    <t>NOME</t>
  </si>
  <si>
    <t>GRUPO</t>
  </si>
  <si>
    <t>HOLE</t>
  </si>
  <si>
    <t>RESULTADOS</t>
  </si>
  <si>
    <t>CAMPO  1</t>
  </si>
  <si>
    <t>CAMPO  2</t>
  </si>
  <si>
    <t xml:space="preserve">TOTAL </t>
  </si>
  <si>
    <t>NÚMERO DO HOLE</t>
  </si>
  <si>
    <t>HOLE IN ONE  CAMPO 1</t>
  </si>
  <si>
    <t>HOLE IN ONE  CAMPO 2</t>
  </si>
  <si>
    <t>KOK</t>
  </si>
  <si>
    <t>ENTI//e</t>
  </si>
  <si>
    <t>COD</t>
  </si>
  <si>
    <t>SOBRENOME</t>
  </si>
  <si>
    <t>SEXO</t>
  </si>
  <si>
    <t>NASCIMENTO</t>
  </si>
  <si>
    <t>H.C.</t>
  </si>
  <si>
    <t>CAT.</t>
  </si>
  <si>
    <t>CAMPO</t>
  </si>
  <si>
    <t>SAIDA</t>
  </si>
  <si>
    <t>COD.</t>
  </si>
  <si>
    <t xml:space="preserve">CAMPO 2 </t>
  </si>
  <si>
    <t>TOTAL DOS PONTOS</t>
  </si>
  <si>
    <t>BIRITIBA MIRIM</t>
  </si>
  <si>
    <t>MARÍLIA</t>
  </si>
  <si>
    <t>Será válido o resultado do quadro abaixo. Não será aceito com rasura.                    Conferir antes de assinar.</t>
  </si>
  <si>
    <t>CÓDIGO DO ATLETA</t>
  </si>
  <si>
    <t>CAMPO</t>
    <phoneticPr fontId="1"/>
  </si>
  <si>
    <t>HOLE   PARA  INICĺO DO JOGO</t>
    <phoneticPr fontId="1"/>
  </si>
  <si>
    <t>SAÍDA</t>
    <phoneticPr fontId="1"/>
  </si>
  <si>
    <t>CAMPO 2</t>
    <phoneticPr fontId="1"/>
  </si>
  <si>
    <t/>
  </si>
  <si>
    <t>000</t>
  </si>
  <si>
    <t>SOBRENOME</t>
    <phoneticPr fontId="1"/>
  </si>
  <si>
    <t>MONE</t>
    <phoneticPr fontId="1"/>
  </si>
  <si>
    <t>SEXO</t>
    <phoneticPr fontId="1"/>
  </si>
  <si>
    <t>TIME</t>
    <phoneticPr fontId="1"/>
  </si>
  <si>
    <t>NASCIMENTO</t>
    <phoneticPr fontId="1"/>
  </si>
  <si>
    <t>H.C.</t>
    <phoneticPr fontId="1"/>
  </si>
  <si>
    <t>CAT.</t>
    <phoneticPr fontId="1"/>
  </si>
  <si>
    <t>TAXA PG</t>
    <phoneticPr fontId="1"/>
  </si>
  <si>
    <t>COM</t>
  </si>
  <si>
    <t>C1</t>
    <phoneticPr fontId="1"/>
  </si>
  <si>
    <t>C2</t>
    <phoneticPr fontId="1"/>
  </si>
  <si>
    <t>GROSS</t>
    <phoneticPr fontId="1"/>
  </si>
  <si>
    <t>HOLE-IN-ONE</t>
    <phoneticPr fontId="1"/>
  </si>
  <si>
    <t>PONTOS HOLE IN ONE</t>
    <phoneticPr fontId="1"/>
  </si>
  <si>
    <t>NET</t>
    <phoneticPr fontId="1"/>
  </si>
  <si>
    <t>COLOCAÇÃO   GROSS</t>
    <phoneticPr fontId="1"/>
  </si>
  <si>
    <t>COLOCAÇÃO   NET</t>
    <phoneticPr fontId="1"/>
  </si>
  <si>
    <t>QUANTIDADE  DE HOLE IN ONE</t>
    <phoneticPr fontId="1"/>
  </si>
  <si>
    <t>2-5</t>
  </si>
  <si>
    <t>2-18</t>
  </si>
  <si>
    <t>2-6</t>
  </si>
  <si>
    <t>0-0</t>
    <phoneticPr fontId="1"/>
  </si>
  <si>
    <t>1-1</t>
    <phoneticPr fontId="1"/>
  </si>
  <si>
    <t>1-2</t>
    <phoneticPr fontId="1"/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</si>
  <si>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</si>
  <si>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</si>
  <si>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</si>
  <si>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</si>
  <si>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</si>
  <si>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</si>
  <si>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</si>
  <si>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</si>
  <si>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</si>
  <si>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</si>
  <si>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</si>
  <si>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</si>
  <si>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</si>
  <si>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</si>
  <si>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</si>
  <si>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</si>
  <si>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2-1</t>
    <phoneticPr fontId="1"/>
  </si>
  <si>
    <t>2-2</t>
    <phoneticPr fontId="1"/>
  </si>
  <si>
    <t>2-3</t>
  </si>
  <si>
    <t>2-4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</si>
  <si>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</si>
  <si>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</si>
  <si>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</si>
  <si>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</si>
  <si>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</si>
  <si>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</si>
  <si>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</si>
  <si>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</si>
  <si>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</si>
  <si>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</si>
  <si>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</si>
  <si>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TIME</t>
    <phoneticPr fontId="1"/>
  </si>
  <si>
    <t>TAXA PG</t>
    <phoneticPr fontId="1"/>
  </si>
  <si>
    <t>COM</t>
    <phoneticPr fontId="1"/>
  </si>
  <si>
    <t>C2</t>
    <phoneticPr fontId="1"/>
  </si>
  <si>
    <t>GROSS</t>
    <phoneticPr fontId="1"/>
  </si>
  <si>
    <t>COLOCAÇÃO   NET</t>
    <phoneticPr fontId="1"/>
  </si>
  <si>
    <t>C.A.</t>
    <phoneticPr fontId="1"/>
  </si>
  <si>
    <t>SOBRENOME</t>
    <phoneticPr fontId="1"/>
  </si>
  <si>
    <t>MONE</t>
    <phoneticPr fontId="1"/>
  </si>
  <si>
    <t>SEXO</t>
    <phoneticPr fontId="1"/>
  </si>
  <si>
    <t>TIME</t>
    <phoneticPr fontId="1"/>
  </si>
  <si>
    <t>NASCIMENTO</t>
    <phoneticPr fontId="1"/>
  </si>
  <si>
    <t>H.C.</t>
    <phoneticPr fontId="1"/>
  </si>
  <si>
    <t>CAT.</t>
    <phoneticPr fontId="1"/>
  </si>
  <si>
    <t>TAXA PG</t>
    <phoneticPr fontId="1"/>
  </si>
  <si>
    <t>COM</t>
    <phoneticPr fontId="1"/>
  </si>
  <si>
    <t>C1</t>
    <phoneticPr fontId="1"/>
  </si>
  <si>
    <t>C2</t>
    <phoneticPr fontId="1"/>
  </si>
  <si>
    <t>GROSS</t>
    <phoneticPr fontId="1"/>
  </si>
  <si>
    <t>HOLE-IN-ONE</t>
    <phoneticPr fontId="1"/>
  </si>
  <si>
    <t>PONTOS HOLE IN ONE</t>
    <phoneticPr fontId="1"/>
  </si>
  <si>
    <t>NET</t>
    <phoneticPr fontId="1"/>
  </si>
  <si>
    <t>COLOCAÇÃO   GROSS</t>
    <phoneticPr fontId="1"/>
  </si>
  <si>
    <t>COLOCAÇÃO   NET</t>
    <phoneticPr fontId="1"/>
  </si>
  <si>
    <t>QUANTIDADE  DE HOLE IN ONE</t>
    <phoneticPr fontId="1"/>
  </si>
  <si>
    <t xml:space="preserve">SAÍDA </t>
  </si>
  <si>
    <t>HOLE :</t>
  </si>
  <si>
    <t>CAMPO :</t>
  </si>
  <si>
    <t>0</t>
  </si>
  <si>
    <t>131</t>
  </si>
  <si>
    <t>IBUSUKI</t>
  </si>
  <si>
    <t>FUMIYOSHI</t>
  </si>
  <si>
    <t>M</t>
  </si>
  <si>
    <t>01. PIE</t>
  </si>
  <si>
    <t>INUTSUKA</t>
  </si>
  <si>
    <t>MITSUO</t>
  </si>
  <si>
    <t>168</t>
  </si>
  <si>
    <t>TIYOKO</t>
  </si>
  <si>
    <t>F</t>
  </si>
  <si>
    <t>KADOWAKI</t>
  </si>
  <si>
    <t>177</t>
  </si>
  <si>
    <t>KAWAKAMI</t>
  </si>
  <si>
    <t>LIKA</t>
  </si>
  <si>
    <t>178</t>
  </si>
  <si>
    <t>TETSUSHI</t>
  </si>
  <si>
    <t>201</t>
  </si>
  <si>
    <t>MASUDA</t>
  </si>
  <si>
    <t>TERUO</t>
  </si>
  <si>
    <t>NAKAMURA</t>
  </si>
  <si>
    <t>248</t>
  </si>
  <si>
    <t>NISHIMURA</t>
  </si>
  <si>
    <t>KESAO</t>
  </si>
  <si>
    <t>249</t>
  </si>
  <si>
    <t>MITIKO</t>
  </si>
  <si>
    <t>267</t>
  </si>
  <si>
    <t>UEYAMA</t>
  </si>
  <si>
    <t>MARIA KIYOKO</t>
  </si>
  <si>
    <t>268</t>
  </si>
  <si>
    <t>TAKINORI</t>
  </si>
  <si>
    <t>YOSHIO</t>
  </si>
  <si>
    <t>347</t>
  </si>
  <si>
    <t>TIZUKO</t>
  </si>
  <si>
    <t>434</t>
  </si>
  <si>
    <t>KATO</t>
  </si>
  <si>
    <t>MASSAKAZU</t>
  </si>
  <si>
    <t>15/07/1960</t>
  </si>
  <si>
    <t>437</t>
  </si>
  <si>
    <t>MORIO</t>
  </si>
  <si>
    <t>ARIZAWA</t>
  </si>
  <si>
    <t>442</t>
  </si>
  <si>
    <t>MARIKO</t>
  </si>
  <si>
    <t>653</t>
  </si>
  <si>
    <t>TAKAMUNE</t>
  </si>
  <si>
    <t>ATSUSHI</t>
  </si>
  <si>
    <t>UEMURA</t>
  </si>
  <si>
    <t>744</t>
  </si>
  <si>
    <t>JORGE</t>
  </si>
  <si>
    <t>991</t>
  </si>
  <si>
    <t>KANAI</t>
  </si>
  <si>
    <t>MICHIO</t>
  </si>
  <si>
    <t>001</t>
  </si>
  <si>
    <t>SAITO</t>
  </si>
  <si>
    <t>ISSAO</t>
  </si>
  <si>
    <t>03. IBI</t>
  </si>
  <si>
    <t>002</t>
  </si>
  <si>
    <t>SETSUKO</t>
  </si>
  <si>
    <t>TAKAO</t>
  </si>
  <si>
    <t>010</t>
  </si>
  <si>
    <t>FURUYA</t>
  </si>
  <si>
    <t>ISAO</t>
  </si>
  <si>
    <t>AYAKO</t>
  </si>
  <si>
    <t>012</t>
  </si>
  <si>
    <t>SHIMIZU</t>
  </si>
  <si>
    <t>HIDEO</t>
  </si>
  <si>
    <t>017</t>
  </si>
  <si>
    <t>SHIMOYAMA</t>
  </si>
  <si>
    <t>KAZUKO</t>
  </si>
  <si>
    <t>022</t>
  </si>
  <si>
    <t>MIYAJI</t>
  </si>
  <si>
    <t>037</t>
  </si>
  <si>
    <t>UCHIMURA</t>
  </si>
  <si>
    <t>HISAO</t>
  </si>
  <si>
    <t>FUJIKAWA</t>
  </si>
  <si>
    <t>OZAKI</t>
  </si>
  <si>
    <t>055</t>
  </si>
  <si>
    <t>MIE</t>
  </si>
  <si>
    <t>068</t>
  </si>
  <si>
    <t>TOMIKO</t>
  </si>
  <si>
    <t>073</t>
  </si>
  <si>
    <t>TAKANO</t>
  </si>
  <si>
    <t>YASUO</t>
  </si>
  <si>
    <t>084</t>
  </si>
  <si>
    <t>YAMASHITA</t>
  </si>
  <si>
    <t>KAZUO</t>
  </si>
  <si>
    <t>MASAO</t>
  </si>
  <si>
    <t>TSUTOMU</t>
  </si>
  <si>
    <t>097</t>
  </si>
  <si>
    <t>MUKAYAMA</t>
  </si>
  <si>
    <t>AMELIA</t>
  </si>
  <si>
    <t>TAKESHI</t>
  </si>
  <si>
    <t>108</t>
  </si>
  <si>
    <t>KAWANO</t>
  </si>
  <si>
    <t>KIYOKO</t>
  </si>
  <si>
    <t>111</t>
  </si>
  <si>
    <t>MORITA</t>
  </si>
  <si>
    <t>AKIRA</t>
  </si>
  <si>
    <t>MARIA</t>
  </si>
  <si>
    <t>MASAAKI</t>
  </si>
  <si>
    <t>466</t>
  </si>
  <si>
    <t>HAGUIMOTO</t>
  </si>
  <si>
    <t>LUCIA HIROKO</t>
  </si>
  <si>
    <t>533</t>
  </si>
  <si>
    <t>TANAKA</t>
  </si>
  <si>
    <t>TAKAAKI</t>
  </si>
  <si>
    <t>782</t>
  </si>
  <si>
    <t>MATSUMOTO</t>
  </si>
  <si>
    <t>825</t>
  </si>
  <si>
    <t>NOBUKI</t>
  </si>
  <si>
    <t>834</t>
  </si>
  <si>
    <t>YAMANO</t>
  </si>
  <si>
    <t>PAULO</t>
  </si>
  <si>
    <t>835</t>
  </si>
  <si>
    <t>ROSA</t>
  </si>
  <si>
    <t>855</t>
  </si>
  <si>
    <t>MASSAKATSU</t>
  </si>
  <si>
    <t>856</t>
  </si>
  <si>
    <t>ISABEL TIYOKO</t>
  </si>
  <si>
    <t>SERGIO</t>
  </si>
  <si>
    <t>06. KOK</t>
  </si>
  <si>
    <t>FURUKAWA</t>
  </si>
  <si>
    <t>NOBUO</t>
  </si>
  <si>
    <t>TETSUO</t>
  </si>
  <si>
    <t>WATARU</t>
  </si>
  <si>
    <t>141</t>
  </si>
  <si>
    <t>HASHIZUME</t>
  </si>
  <si>
    <t>AKIO</t>
  </si>
  <si>
    <t>143</t>
  </si>
  <si>
    <t>KUROKI</t>
  </si>
  <si>
    <t>MISAKO</t>
  </si>
  <si>
    <t>CHISEKO</t>
  </si>
  <si>
    <t>146</t>
  </si>
  <si>
    <t>MISSAO</t>
  </si>
  <si>
    <t>152</t>
  </si>
  <si>
    <t>SHIRAHATA</t>
  </si>
  <si>
    <t>MAKOTO</t>
  </si>
  <si>
    <t>153</t>
  </si>
  <si>
    <t>FUMIKO</t>
  </si>
  <si>
    <t>MIDORI</t>
  </si>
  <si>
    <t>155</t>
  </si>
  <si>
    <t>AKIKO</t>
  </si>
  <si>
    <t>MIYOKO</t>
  </si>
  <si>
    <t>182</t>
  </si>
  <si>
    <t>NISHIDA</t>
  </si>
  <si>
    <t>UTAKO</t>
  </si>
  <si>
    <t>184</t>
  </si>
  <si>
    <t>UTSUMI</t>
  </si>
  <si>
    <t>CHIOMI</t>
  </si>
  <si>
    <t>TSUCHIDA</t>
  </si>
  <si>
    <t>ITO</t>
  </si>
  <si>
    <t>197</t>
  </si>
  <si>
    <t>TOSHIO</t>
  </si>
  <si>
    <t>YAMADA</t>
  </si>
  <si>
    <t>YOKO</t>
  </si>
  <si>
    <t>TAKAHASHI</t>
  </si>
  <si>
    <t>261</t>
  </si>
  <si>
    <t>KEI</t>
  </si>
  <si>
    <t>276</t>
  </si>
  <si>
    <t>KUDO</t>
  </si>
  <si>
    <t>SHOJI</t>
  </si>
  <si>
    <t>278</t>
  </si>
  <si>
    <t>512</t>
  </si>
  <si>
    <t>MATSUMURA</t>
  </si>
  <si>
    <t>TERUAKI</t>
  </si>
  <si>
    <t>NOBORU</t>
  </si>
  <si>
    <t>605</t>
  </si>
  <si>
    <t>ABE</t>
  </si>
  <si>
    <t>607</t>
  </si>
  <si>
    <t>609</t>
  </si>
  <si>
    <t>NAKASHIMA</t>
  </si>
  <si>
    <t>MITSUKO</t>
  </si>
  <si>
    <t>618</t>
  </si>
  <si>
    <t>HASEGAWA</t>
  </si>
  <si>
    <t>FUMIO</t>
  </si>
  <si>
    <t>TADAHIRO</t>
  </si>
  <si>
    <t>YAMAMOTO</t>
  </si>
  <si>
    <t>661</t>
  </si>
  <si>
    <t>KOITI</t>
  </si>
  <si>
    <t>669</t>
  </si>
  <si>
    <t>NISHIJIMA</t>
  </si>
  <si>
    <t>KATSUYUKI</t>
  </si>
  <si>
    <t>670</t>
  </si>
  <si>
    <t>FUKUZAWA</t>
  </si>
  <si>
    <t>672</t>
  </si>
  <si>
    <t>ISAURA</t>
  </si>
  <si>
    <t>673</t>
  </si>
  <si>
    <t>SUELY</t>
  </si>
  <si>
    <t>675</t>
  </si>
  <si>
    <t>KIMIKO</t>
  </si>
  <si>
    <t>703</t>
  </si>
  <si>
    <t>MORIOKA</t>
  </si>
  <si>
    <t>HIROMICHI</t>
  </si>
  <si>
    <t>TAMURA</t>
  </si>
  <si>
    <t>TADAO</t>
  </si>
  <si>
    <t>SAIOKO KOTAMA</t>
  </si>
  <si>
    <t>767</t>
  </si>
  <si>
    <t>HIROSHI</t>
  </si>
  <si>
    <t>768</t>
  </si>
  <si>
    <t>SATO</t>
  </si>
  <si>
    <t>MARIA APARECIDA</t>
  </si>
  <si>
    <t>MINORU</t>
  </si>
  <si>
    <t>SANO</t>
  </si>
  <si>
    <t>YOSHIKO</t>
  </si>
  <si>
    <t>07. GSP</t>
  </si>
  <si>
    <t>YASUGI</t>
  </si>
  <si>
    <t>395</t>
  </si>
  <si>
    <t>LUCIA</t>
  </si>
  <si>
    <t>461</t>
  </si>
  <si>
    <t>YOKOTA</t>
  </si>
  <si>
    <t>HIROMI</t>
  </si>
  <si>
    <t>462</t>
  </si>
  <si>
    <t>KAWASOME</t>
  </si>
  <si>
    <t>MASAHARU</t>
  </si>
  <si>
    <t>463</t>
  </si>
  <si>
    <t>ISHII</t>
  </si>
  <si>
    <t>HISANOBU</t>
  </si>
  <si>
    <t>MIEKO</t>
  </si>
  <si>
    <t>489</t>
  </si>
  <si>
    <t>TOGO</t>
  </si>
  <si>
    <t>NARIKO</t>
  </si>
  <si>
    <t>506</t>
  </si>
  <si>
    <t>KIYOHARA</t>
  </si>
  <si>
    <t>IKUO</t>
  </si>
  <si>
    <t>513</t>
  </si>
  <si>
    <t>TIZUKA</t>
  </si>
  <si>
    <t>SACHIKO</t>
  </si>
  <si>
    <t>523</t>
  </si>
  <si>
    <t>KAWASAKA</t>
  </si>
  <si>
    <t>MAKICO</t>
  </si>
  <si>
    <t>582</t>
  </si>
  <si>
    <t>TAKEYA</t>
  </si>
  <si>
    <t>JUNKO</t>
  </si>
  <si>
    <t>585</t>
  </si>
  <si>
    <t>KITAYAMA</t>
  </si>
  <si>
    <t>587</t>
  </si>
  <si>
    <t>SHIMURA</t>
  </si>
  <si>
    <t>JUSCELINO</t>
  </si>
  <si>
    <t>592</t>
  </si>
  <si>
    <t>CLARA AKEMI</t>
  </si>
  <si>
    <t>HAYAKAWA</t>
  </si>
  <si>
    <t>612</t>
  </si>
  <si>
    <t>TABATA</t>
  </si>
  <si>
    <t>613</t>
  </si>
  <si>
    <t>615</t>
  </si>
  <si>
    <t>NISHIWAKI</t>
  </si>
  <si>
    <t>TERUKO</t>
  </si>
  <si>
    <t>616</t>
  </si>
  <si>
    <t>IROKO</t>
  </si>
  <si>
    <t>619</t>
  </si>
  <si>
    <t>TOMABECHI</t>
  </si>
  <si>
    <t>SADAO</t>
  </si>
  <si>
    <t>620</t>
  </si>
  <si>
    <t>OGATA</t>
  </si>
  <si>
    <t>NELSON</t>
  </si>
  <si>
    <t>621</t>
  </si>
  <si>
    <t>MEGUMI</t>
  </si>
  <si>
    <t>624</t>
  </si>
  <si>
    <t>YOKOYAMA</t>
  </si>
  <si>
    <t>626</t>
  </si>
  <si>
    <t>ALICE MIWAKO</t>
  </si>
  <si>
    <t>647</t>
  </si>
  <si>
    <t>652</t>
  </si>
  <si>
    <t>EIKO</t>
  </si>
  <si>
    <t>665</t>
  </si>
  <si>
    <t>690</t>
  </si>
  <si>
    <t>ITAGAKI</t>
  </si>
  <si>
    <t>MILTON NOBUHIRO</t>
  </si>
  <si>
    <t>711</t>
  </si>
  <si>
    <t>ELENA</t>
  </si>
  <si>
    <t>725</t>
  </si>
  <si>
    <t>756</t>
  </si>
  <si>
    <t>PAULO YUKIHARU</t>
  </si>
  <si>
    <t>779</t>
  </si>
  <si>
    <t>WATANABE</t>
  </si>
  <si>
    <t>MARIO HIROSHI</t>
  </si>
  <si>
    <t>818</t>
  </si>
  <si>
    <t>SIQUEIRA</t>
  </si>
  <si>
    <t>LICIO ALVES</t>
  </si>
  <si>
    <t>HANAI</t>
  </si>
  <si>
    <t>859</t>
  </si>
  <si>
    <t>OSAKO</t>
  </si>
  <si>
    <t>EURICO MINORU</t>
  </si>
  <si>
    <t>NAGAE</t>
  </si>
  <si>
    <t>875</t>
  </si>
  <si>
    <t>M. INES KINUKO</t>
  </si>
  <si>
    <t>914</t>
  </si>
  <si>
    <t>ODA</t>
  </si>
  <si>
    <t>030</t>
  </si>
  <si>
    <t>FUGIKAWA</t>
  </si>
  <si>
    <t>08. SMA</t>
  </si>
  <si>
    <t>118</t>
  </si>
  <si>
    <t>MARINA JUNKO</t>
  </si>
  <si>
    <t>MORI</t>
  </si>
  <si>
    <t>SADASUE</t>
  </si>
  <si>
    <t>271</t>
  </si>
  <si>
    <t>552</t>
  </si>
  <si>
    <t>NISHIOKA</t>
  </si>
  <si>
    <t>LAYUDO</t>
  </si>
  <si>
    <t>561</t>
  </si>
  <si>
    <t>MARUYA</t>
  </si>
  <si>
    <t>MINEO</t>
  </si>
  <si>
    <t>162</t>
  </si>
  <si>
    <t>KANEGANE</t>
  </si>
  <si>
    <t>163</t>
  </si>
  <si>
    <t>MINEKO</t>
  </si>
  <si>
    <t>ADATI</t>
  </si>
  <si>
    <t>453</t>
  </si>
  <si>
    <t>SHINOZAKI</t>
  </si>
  <si>
    <t>TERUMI</t>
  </si>
  <si>
    <t>671</t>
  </si>
  <si>
    <t>OKAWARA</t>
  </si>
  <si>
    <t>676</t>
  </si>
  <si>
    <t>SUMIRE</t>
  </si>
  <si>
    <t>119</t>
  </si>
  <si>
    <t>ANTONIO</t>
  </si>
  <si>
    <t>10. ITA</t>
  </si>
  <si>
    <t>120</t>
  </si>
  <si>
    <t>KAZUE</t>
  </si>
  <si>
    <t>215</t>
  </si>
  <si>
    <t>216</t>
  </si>
  <si>
    <t>MARCIO SHIGUEO</t>
  </si>
  <si>
    <t>247</t>
  </si>
  <si>
    <t>PINTO</t>
  </si>
  <si>
    <t>JOSE GONCALVES</t>
  </si>
  <si>
    <t>532</t>
  </si>
  <si>
    <t>FREITAS MENDES</t>
  </si>
  <si>
    <t>BENEDITO</t>
  </si>
  <si>
    <t>129</t>
  </si>
  <si>
    <t>YAMAKAWA</t>
  </si>
  <si>
    <t>11. NCC</t>
  </si>
  <si>
    <t>164</t>
  </si>
  <si>
    <t>TAJIMA</t>
  </si>
  <si>
    <t>165</t>
  </si>
  <si>
    <t>170</t>
  </si>
  <si>
    <t>YOCHINOBU</t>
  </si>
  <si>
    <t>KITAMURA</t>
  </si>
  <si>
    <t>NAKAGAWA</t>
  </si>
  <si>
    <t>290</t>
  </si>
  <si>
    <t>OGURA</t>
  </si>
  <si>
    <t>LUIZA</t>
  </si>
  <si>
    <t>291</t>
  </si>
  <si>
    <t>YOSHIKAZU</t>
  </si>
  <si>
    <t>292</t>
  </si>
  <si>
    <t>OKADA</t>
  </si>
  <si>
    <t>OLIMPIO</t>
  </si>
  <si>
    <t>295</t>
  </si>
  <si>
    <t>UTSUNOMIYA</t>
  </si>
  <si>
    <t>ZULEICA</t>
  </si>
  <si>
    <t>296</t>
  </si>
  <si>
    <t>YUKIO</t>
  </si>
  <si>
    <t>297</t>
  </si>
  <si>
    <t>IRENE</t>
  </si>
  <si>
    <t>306</t>
  </si>
  <si>
    <t>COGA</t>
  </si>
  <si>
    <t>IOSHISHIRO</t>
  </si>
  <si>
    <t>307</t>
  </si>
  <si>
    <t>KARIYA</t>
  </si>
  <si>
    <t>SUEO</t>
  </si>
  <si>
    <t>308</t>
  </si>
  <si>
    <t>HIROYUKI</t>
  </si>
  <si>
    <t>311</t>
  </si>
  <si>
    <t>MIGUITA</t>
  </si>
  <si>
    <t>ROBERTO</t>
  </si>
  <si>
    <t>315</t>
  </si>
  <si>
    <t>317</t>
  </si>
  <si>
    <t>TOYODA</t>
  </si>
  <si>
    <t>WAKABAYASHI</t>
  </si>
  <si>
    <t>320</t>
  </si>
  <si>
    <t>322</t>
  </si>
  <si>
    <t>FUMIE</t>
  </si>
  <si>
    <t>326</t>
  </si>
  <si>
    <t>335</t>
  </si>
  <si>
    <t>KITANO</t>
  </si>
  <si>
    <t>366</t>
  </si>
  <si>
    <t>KOJA</t>
  </si>
  <si>
    <t>T.EDISON</t>
  </si>
  <si>
    <t>375</t>
  </si>
  <si>
    <t>J. JORGE</t>
  </si>
  <si>
    <t>427</t>
  </si>
  <si>
    <t>HORITA</t>
  </si>
  <si>
    <t>SETSUOMI</t>
  </si>
  <si>
    <t>429</t>
  </si>
  <si>
    <t>TEREZA</t>
  </si>
  <si>
    <t>YOSHIDA</t>
  </si>
  <si>
    <t>472</t>
  </si>
  <si>
    <t>NAKANO</t>
  </si>
  <si>
    <t>MARIA LUCIA</t>
  </si>
  <si>
    <t>473</t>
  </si>
  <si>
    <t>RUBENS SHOZI</t>
  </si>
  <si>
    <t>478</t>
  </si>
  <si>
    <t>HIGUCHI</t>
  </si>
  <si>
    <t>ARTUR KEN</t>
  </si>
  <si>
    <t>479</t>
  </si>
  <si>
    <t>EDSON ATUSHI</t>
  </si>
  <si>
    <t>480</t>
  </si>
  <si>
    <t>SIGAKI HIGUCHI</t>
  </si>
  <si>
    <t>LOURDES YASSUKO</t>
  </si>
  <si>
    <t>487</t>
  </si>
  <si>
    <t>ELZA ONISHI</t>
  </si>
  <si>
    <t>MARIO</t>
  </si>
  <si>
    <t>527</t>
  </si>
  <si>
    <t>KONDO</t>
  </si>
  <si>
    <t>537</t>
  </si>
  <si>
    <t>SATO ARAUJO</t>
  </si>
  <si>
    <t>SIMONE</t>
  </si>
  <si>
    <t>539</t>
  </si>
  <si>
    <t>NICIHOKA</t>
  </si>
  <si>
    <t>LUCIA MIEKO</t>
  </si>
  <si>
    <t>568</t>
  </si>
  <si>
    <t>FGE VENTURIM</t>
  </si>
  <si>
    <t>ARISTEU</t>
  </si>
  <si>
    <t>TAMAI</t>
  </si>
  <si>
    <t>MARIA SATIKO</t>
  </si>
  <si>
    <t>631</t>
  </si>
  <si>
    <t>YAMAGUTI</t>
  </si>
  <si>
    <t>SIZUTO</t>
  </si>
  <si>
    <t>633</t>
  </si>
  <si>
    <t>DE SOUZA</t>
  </si>
  <si>
    <t>ANTONIO MARCOS</t>
  </si>
  <si>
    <t>637</t>
  </si>
  <si>
    <t>RIBEIRO DE SOUZA</t>
  </si>
  <si>
    <t>TANIA DE FATIMA</t>
  </si>
  <si>
    <t>656</t>
  </si>
  <si>
    <t>MORISHITA</t>
  </si>
  <si>
    <t>674</t>
  </si>
  <si>
    <t>FUTAMI</t>
  </si>
  <si>
    <t>ISSAMU</t>
  </si>
  <si>
    <t>677</t>
  </si>
  <si>
    <t>KANASHIRO</t>
  </si>
  <si>
    <t>TERUMI APARECIDO</t>
  </si>
  <si>
    <t>719</t>
  </si>
  <si>
    <t>AZEVEDO</t>
  </si>
  <si>
    <t>IDELSON</t>
  </si>
  <si>
    <t>SILVA</t>
  </si>
  <si>
    <t>722</t>
  </si>
  <si>
    <t>DOS SANTOS</t>
  </si>
  <si>
    <t>GERSON ARAUJO</t>
  </si>
  <si>
    <t>733</t>
  </si>
  <si>
    <t>EMILIA</t>
  </si>
  <si>
    <t>734</t>
  </si>
  <si>
    <t>MARIO K.</t>
  </si>
  <si>
    <t>751</t>
  </si>
  <si>
    <t>SONIA</t>
  </si>
  <si>
    <t>791</t>
  </si>
  <si>
    <t>LUIZ</t>
  </si>
  <si>
    <t>830</t>
  </si>
  <si>
    <t>SATIRO</t>
  </si>
  <si>
    <t>843</t>
  </si>
  <si>
    <t>CICERI</t>
  </si>
  <si>
    <t>MARIO VANDER</t>
  </si>
  <si>
    <t>850</t>
  </si>
  <si>
    <t>OSHIRO</t>
  </si>
  <si>
    <t>TOMITA</t>
  </si>
  <si>
    <t>886</t>
  </si>
  <si>
    <t>HORIUCHI</t>
  </si>
  <si>
    <t>887</t>
  </si>
  <si>
    <t>A. GOMES</t>
  </si>
  <si>
    <t>CLAUDEMIR</t>
  </si>
  <si>
    <t>901</t>
  </si>
  <si>
    <t>KENJI</t>
  </si>
  <si>
    <t>929</t>
  </si>
  <si>
    <t>ALESSANDRA A.</t>
  </si>
  <si>
    <t>930</t>
  </si>
  <si>
    <t>OSMAR NOBUO</t>
  </si>
  <si>
    <t>943</t>
  </si>
  <si>
    <t>HASOBE</t>
  </si>
  <si>
    <t>946</t>
  </si>
  <si>
    <t>FERNANDO</t>
  </si>
  <si>
    <t>951</t>
  </si>
  <si>
    <t>952</t>
  </si>
  <si>
    <t>HAYASI ARIMORI</t>
  </si>
  <si>
    <t>IZAURA KAZUE</t>
  </si>
  <si>
    <t>12. COO</t>
  </si>
  <si>
    <t>FUKUDA</t>
  </si>
  <si>
    <t>284</t>
  </si>
  <si>
    <t>WILSON</t>
  </si>
  <si>
    <t>446</t>
  </si>
  <si>
    <t>NAGATA</t>
  </si>
  <si>
    <t>MASARU</t>
  </si>
  <si>
    <t>460</t>
  </si>
  <si>
    <t>TAMURA NAKAHARA</t>
  </si>
  <si>
    <t>NEUZA TOSHIE</t>
  </si>
  <si>
    <t>471</t>
  </si>
  <si>
    <t>OBARA</t>
  </si>
  <si>
    <t>495</t>
  </si>
  <si>
    <t>SHIMANOE</t>
  </si>
  <si>
    <t>PAULO MASSATO</t>
  </si>
  <si>
    <t>522</t>
  </si>
  <si>
    <t>MARIO KAZUNORI</t>
  </si>
  <si>
    <t>535</t>
  </si>
  <si>
    <t>ASHITANI</t>
  </si>
  <si>
    <t>TADATAKA</t>
  </si>
  <si>
    <t>540</t>
  </si>
  <si>
    <t>ANZAI</t>
  </si>
  <si>
    <t>550</t>
  </si>
  <si>
    <t>YOLANDO TOSHIO</t>
  </si>
  <si>
    <t>565</t>
  </si>
  <si>
    <t>HIRATA</t>
  </si>
  <si>
    <t>602</t>
  </si>
  <si>
    <t>HAYASHI</t>
  </si>
  <si>
    <t>SILVIO</t>
  </si>
  <si>
    <t>664</t>
  </si>
  <si>
    <t>UMBERTO</t>
  </si>
  <si>
    <t>687</t>
  </si>
  <si>
    <t>KOIDE</t>
  </si>
  <si>
    <t>KIMIE</t>
  </si>
  <si>
    <t>TORU</t>
  </si>
  <si>
    <t>769</t>
  </si>
  <si>
    <t>SOTOTUKA</t>
  </si>
  <si>
    <t>MASSAHIKO</t>
  </si>
  <si>
    <t>807</t>
  </si>
  <si>
    <t>SAWASATO SATO</t>
  </si>
  <si>
    <t>ILDA TOMIE</t>
  </si>
  <si>
    <t>810</t>
  </si>
  <si>
    <t>T. IHA</t>
  </si>
  <si>
    <t>SUELI KIYOMI</t>
  </si>
  <si>
    <t>815</t>
  </si>
  <si>
    <t>KUADA</t>
  </si>
  <si>
    <t>TEREZINHA ARICO</t>
  </si>
  <si>
    <t>817</t>
  </si>
  <si>
    <t>KAWASAKI</t>
  </si>
  <si>
    <t>870</t>
  </si>
  <si>
    <t>SAKAE HAMADA</t>
  </si>
  <si>
    <t>FLORINDA G.</t>
  </si>
  <si>
    <t>871</t>
  </si>
  <si>
    <t>YASSUDA</t>
  </si>
  <si>
    <t>LENITA NOBUKO</t>
  </si>
  <si>
    <t>919</t>
  </si>
  <si>
    <t>KAJIWARA</t>
  </si>
  <si>
    <t>933</t>
  </si>
  <si>
    <t>PEDRO KUNIHIRO</t>
  </si>
  <si>
    <t>354</t>
  </si>
  <si>
    <t>TATSUO</t>
  </si>
  <si>
    <t>15. BIR</t>
  </si>
  <si>
    <t>382</t>
  </si>
  <si>
    <t>AKITA</t>
  </si>
  <si>
    <t>KUNIAKI</t>
  </si>
  <si>
    <t>553</t>
  </si>
  <si>
    <t>TSUTSUMI</t>
  </si>
  <si>
    <t>749</t>
  </si>
  <si>
    <t>HIRANO</t>
  </si>
  <si>
    <t>KAZUNORI</t>
  </si>
  <si>
    <t>780</t>
  </si>
  <si>
    <t>MINAMI</t>
  </si>
  <si>
    <t>784</t>
  </si>
  <si>
    <t>785</t>
  </si>
  <si>
    <t>MORIYA</t>
  </si>
  <si>
    <t>789</t>
  </si>
  <si>
    <t>OGAWA</t>
  </si>
  <si>
    <t>KEIKO</t>
  </si>
  <si>
    <t>793</t>
  </si>
  <si>
    <t>GUNJI</t>
  </si>
  <si>
    <t>YOSHIE</t>
  </si>
  <si>
    <t>795</t>
  </si>
  <si>
    <t>798</t>
  </si>
  <si>
    <t>KANOMATA</t>
  </si>
  <si>
    <t>847</t>
  </si>
  <si>
    <t>KOKI</t>
  </si>
  <si>
    <t>860</t>
  </si>
  <si>
    <t>TORAO</t>
  </si>
  <si>
    <t>907</t>
  </si>
  <si>
    <t>MUKAI</t>
  </si>
  <si>
    <t>971</t>
  </si>
  <si>
    <t>16. SUM</t>
  </si>
  <si>
    <t>873</t>
  </si>
  <si>
    <t>878</t>
  </si>
  <si>
    <t>889</t>
  </si>
  <si>
    <t>BAPTISTA</t>
  </si>
  <si>
    <t>LUIZ CARLOS</t>
  </si>
  <si>
    <t>894</t>
  </si>
  <si>
    <t>895</t>
  </si>
  <si>
    <t>TOYONAGA</t>
  </si>
  <si>
    <t>SEIJIN</t>
  </si>
  <si>
    <t>899</t>
  </si>
  <si>
    <t>978</t>
  </si>
  <si>
    <t>18. SOR</t>
  </si>
  <si>
    <t>250</t>
  </si>
  <si>
    <t>OSADA</t>
  </si>
  <si>
    <t>ASAO</t>
  </si>
  <si>
    <t>555</t>
  </si>
  <si>
    <t>SIQUEIRA OLIVEIRA</t>
  </si>
  <si>
    <t>HELVECIO</t>
  </si>
  <si>
    <t>SAKATA</t>
  </si>
  <si>
    <t>737</t>
  </si>
  <si>
    <t>958</t>
  </si>
  <si>
    <t>973</t>
  </si>
  <si>
    <t>983</t>
  </si>
  <si>
    <t>985</t>
  </si>
  <si>
    <t>986</t>
  </si>
  <si>
    <t>MARIA HELENA</t>
  </si>
  <si>
    <t>572</t>
  </si>
  <si>
    <t>570</t>
  </si>
  <si>
    <t>HORI VENTURIM</t>
  </si>
  <si>
    <t>SACAMOTO</t>
  </si>
  <si>
    <t>617</t>
  </si>
  <si>
    <t>DOKAN</t>
  </si>
  <si>
    <t>CARLOS EIITI</t>
  </si>
  <si>
    <t>ABEMATSU</t>
  </si>
  <si>
    <t>ELZA FARUYO</t>
  </si>
  <si>
    <t>600</t>
  </si>
  <si>
    <t>AMORIM ARAUJO</t>
  </si>
  <si>
    <t>DAVID</t>
  </si>
  <si>
    <t>579</t>
  </si>
  <si>
    <t>HITOMI</t>
  </si>
  <si>
    <t>ITIRO</t>
  </si>
  <si>
    <t>578</t>
  </si>
  <si>
    <t>P. DA S. DE OLIVEIRA</t>
  </si>
  <si>
    <t>BEST GROSS</t>
  </si>
  <si>
    <t>PONTOS</t>
  </si>
  <si>
    <t>BABATA</t>
  </si>
  <si>
    <t>866</t>
  </si>
  <si>
    <t>SAKAGUTI</t>
  </si>
  <si>
    <t>876</t>
  </si>
  <si>
    <t>DE MELO DE JESUS</t>
  </si>
  <si>
    <t>BRUNO</t>
  </si>
  <si>
    <t>917</t>
  </si>
  <si>
    <t>SAKAGUTI KAWANAKA</t>
  </si>
  <si>
    <t>YOUKO</t>
  </si>
  <si>
    <t>639</t>
  </si>
  <si>
    <t>HATSUE</t>
  </si>
  <si>
    <t>800</t>
  </si>
  <si>
    <t>FIUZA DE OLIVEIRA</t>
  </si>
  <si>
    <t>IVAN</t>
  </si>
  <si>
    <t>635</t>
  </si>
  <si>
    <t>JORGE TOSHIO</t>
  </si>
  <si>
    <t>831</t>
  </si>
  <si>
    <t>YAMATO</t>
  </si>
  <si>
    <t>EDUARDO HIROSHI</t>
  </si>
  <si>
    <t>840</t>
  </si>
  <si>
    <t>MAEDA</t>
  </si>
  <si>
    <t>EDUARDO KIYOSHI</t>
  </si>
  <si>
    <t>804</t>
  </si>
  <si>
    <t>814</t>
  </si>
  <si>
    <t>EMILIA TERUKO</t>
  </si>
  <si>
    <t>888</t>
  </si>
  <si>
    <t>I. YOKOYAMA</t>
  </si>
  <si>
    <t>ELISA MASSAE</t>
  </si>
  <si>
    <t>893</t>
  </si>
  <si>
    <t>HAMAZAKI</t>
  </si>
  <si>
    <t>945</t>
  </si>
  <si>
    <t>JOJIMA</t>
  </si>
  <si>
    <t>820</t>
  </si>
  <si>
    <t>RIBEIRO</t>
  </si>
  <si>
    <t>JORGE LUIZ</t>
  </si>
  <si>
    <t>781</t>
  </si>
  <si>
    <t>786</t>
  </si>
  <si>
    <t>KAMIMURA</t>
  </si>
  <si>
    <t>PAULO Y.</t>
  </si>
  <si>
    <t>803</t>
  </si>
  <si>
    <t>IWANAGA</t>
  </si>
  <si>
    <t>ERNESTO T.</t>
  </si>
  <si>
    <t>836</t>
  </si>
  <si>
    <t>841</t>
  </si>
  <si>
    <t>I. YAMAMOTO</t>
  </si>
  <si>
    <t>CLARICE MITIKO</t>
  </si>
  <si>
    <t>842</t>
  </si>
  <si>
    <t>T. NISHIKAWA</t>
  </si>
  <si>
    <t>RUI</t>
  </si>
  <si>
    <t>845</t>
  </si>
  <si>
    <t>RUBENS YUKIHARU</t>
  </si>
  <si>
    <t>851</t>
  </si>
  <si>
    <t>TEREZINHA</t>
  </si>
  <si>
    <t>862</t>
  </si>
  <si>
    <t>HIDAKA</t>
  </si>
  <si>
    <t>LUIZ YOSHIYASU</t>
  </si>
  <si>
    <t>908</t>
  </si>
  <si>
    <t>ROSA LHOKO</t>
  </si>
  <si>
    <t>911</t>
  </si>
  <si>
    <t>SHIGUEIKAZU</t>
  </si>
  <si>
    <t>918</t>
  </si>
  <si>
    <t>CRISTINA KEIKO</t>
  </si>
  <si>
    <t>AKIMITSU</t>
  </si>
  <si>
    <t>955</t>
  </si>
  <si>
    <t>ISSHIKI</t>
  </si>
  <si>
    <t>641</t>
  </si>
  <si>
    <t>H. KARAZAWA</t>
  </si>
  <si>
    <t>642</t>
  </si>
  <si>
    <t>KATUMI</t>
  </si>
  <si>
    <t>882</t>
  </si>
  <si>
    <t>TOYAMA</t>
  </si>
  <si>
    <t>MINAYUKI</t>
  </si>
  <si>
    <t>884</t>
  </si>
  <si>
    <t xml:space="preserve">KODA </t>
  </si>
  <si>
    <t>646</t>
  </si>
  <si>
    <t>SEISHI</t>
  </si>
  <si>
    <t>801</t>
  </si>
  <si>
    <t>KOMOTO SATAKE</t>
  </si>
  <si>
    <t>TOSHIE</t>
  </si>
  <si>
    <t>805</t>
  </si>
  <si>
    <t>SUZUKI KANOMATA</t>
  </si>
  <si>
    <t>ELENA TIKA</t>
  </si>
  <si>
    <t>636</t>
  </si>
  <si>
    <t>CASSIMIRO</t>
  </si>
  <si>
    <t>638</t>
  </si>
  <si>
    <t>DE SANTANA CASSIMIRO</t>
  </si>
  <si>
    <t>ELAINE RODRIGUES</t>
  </si>
  <si>
    <t>892</t>
  </si>
  <si>
    <t>FERREIRA SOUTO</t>
  </si>
  <si>
    <t>JOVENILIO</t>
  </si>
  <si>
    <t>LAFAIETE</t>
  </si>
  <si>
    <t>CELSO APARECIDO</t>
  </si>
  <si>
    <t>203</t>
  </si>
  <si>
    <t>EDSON</t>
  </si>
  <si>
    <t>526</t>
  </si>
  <si>
    <t>EMI KAWAKAMI</t>
  </si>
  <si>
    <t>019</t>
  </si>
  <si>
    <t>YOSHIZUMI</t>
  </si>
  <si>
    <t>167</t>
  </si>
  <si>
    <t>NOZAWA</t>
  </si>
  <si>
    <t>YURIKO</t>
  </si>
  <si>
    <t>169</t>
  </si>
  <si>
    <t>MANOEL</t>
  </si>
  <si>
    <t>176</t>
  </si>
  <si>
    <t>SHAKUDA</t>
  </si>
  <si>
    <t>270</t>
  </si>
  <si>
    <t>ASSAMI</t>
  </si>
  <si>
    <t>273</t>
  </si>
  <si>
    <t>TADASHI</t>
  </si>
  <si>
    <t>342</t>
  </si>
  <si>
    <t>TOBIMATSU</t>
  </si>
  <si>
    <t>SHINYA</t>
  </si>
  <si>
    <t>632</t>
  </si>
  <si>
    <t>U. MORIOKA</t>
  </si>
  <si>
    <t>YOMEI</t>
  </si>
  <si>
    <t>848</t>
  </si>
  <si>
    <t>CARLOS MASAYUKI</t>
  </si>
  <si>
    <t>941</t>
  </si>
  <si>
    <t>OKUYAMA</t>
  </si>
  <si>
    <t>549</t>
  </si>
  <si>
    <t>KAWABATA</t>
  </si>
  <si>
    <t>ARIKI</t>
  </si>
  <si>
    <t>TERESA HIROKO</t>
  </si>
  <si>
    <t>SANTANA</t>
  </si>
  <si>
    <t>SOLAN  DE JESUS</t>
  </si>
  <si>
    <t>940</t>
  </si>
  <si>
    <t>ITAGAKI HISAMOTO</t>
  </si>
  <si>
    <t xml:space="preserve">NEUSA TIEKO </t>
  </si>
  <si>
    <t>NUNES</t>
  </si>
  <si>
    <t>976</t>
  </si>
  <si>
    <t>990</t>
  </si>
  <si>
    <t>CYRINEO</t>
  </si>
  <si>
    <t>809</t>
  </si>
  <si>
    <t>ANTONIO SHIRO</t>
  </si>
  <si>
    <t>853</t>
  </si>
  <si>
    <t>NEWTON KAZUO</t>
  </si>
  <si>
    <t>960</t>
  </si>
  <si>
    <t>WADA</t>
  </si>
  <si>
    <t>TADAYOSI</t>
  </si>
  <si>
    <t>966</t>
  </si>
  <si>
    <t>KIMURA</t>
  </si>
  <si>
    <t>MAMORU</t>
  </si>
  <si>
    <t>977</t>
  </si>
  <si>
    <t>DE ARAUJO A. GOMES</t>
  </si>
  <si>
    <t>ROSIMAR</t>
  </si>
  <si>
    <t>979</t>
  </si>
  <si>
    <t>MERCIA KIMIE</t>
  </si>
  <si>
    <t>YOSHITAKA</t>
  </si>
  <si>
    <t>900</t>
  </si>
  <si>
    <t>903</t>
  </si>
  <si>
    <t>AROLDO KOJI</t>
  </si>
  <si>
    <t>643</t>
  </si>
  <si>
    <t>811</t>
  </si>
  <si>
    <t>SATAKE</t>
  </si>
  <si>
    <t>MARIO KANEYUKI</t>
  </si>
  <si>
    <t>968</t>
  </si>
  <si>
    <t>TAKEBE TAKAGI</t>
  </si>
  <si>
    <t>ELZA MAYUMI</t>
  </si>
  <si>
    <t>975</t>
  </si>
  <si>
    <t>ARNALDO</t>
  </si>
  <si>
    <t>AYKAWA</t>
  </si>
  <si>
    <t>833</t>
  </si>
  <si>
    <t>MILTON TSUTOMU</t>
  </si>
  <si>
    <t>865</t>
  </si>
  <si>
    <t>LUIZA MITIE</t>
  </si>
  <si>
    <t>885</t>
  </si>
  <si>
    <t>896</t>
  </si>
  <si>
    <t>CUKAUSKAS</t>
  </si>
  <si>
    <t>ADELIA</t>
  </si>
  <si>
    <t>898</t>
  </si>
  <si>
    <t>KANDA</t>
  </si>
  <si>
    <t>B-SR</t>
  </si>
  <si>
    <t>A-SR</t>
  </si>
  <si>
    <t>EX-SR</t>
  </si>
  <si>
    <t>C-SR</t>
  </si>
  <si>
    <t>685</t>
  </si>
  <si>
    <t>MINEJIRO</t>
  </si>
  <si>
    <t>686</t>
  </si>
  <si>
    <t>MARIO SEIJIN</t>
  </si>
  <si>
    <t>KUNII</t>
  </si>
  <si>
    <t>EMIKO</t>
  </si>
  <si>
    <t>405</t>
  </si>
  <si>
    <t>NAGANO</t>
  </si>
  <si>
    <t>SIZUMASA</t>
  </si>
  <si>
    <t>577</t>
  </si>
  <si>
    <t>TERAZAKI</t>
  </si>
  <si>
    <t>691</t>
  </si>
  <si>
    <t>699</t>
  </si>
  <si>
    <t>MISOBUSHI</t>
  </si>
  <si>
    <t>ARMANDO KOMI</t>
  </si>
  <si>
    <t>700</t>
  </si>
  <si>
    <t>TAKAMUNE MISOBUSHI</t>
  </si>
  <si>
    <t>JURACI HIROKO</t>
  </si>
  <si>
    <t>712</t>
  </si>
  <si>
    <t>LEME DA SILVA</t>
  </si>
  <si>
    <t>LUIZ GABRIEL</t>
  </si>
  <si>
    <t>715</t>
  </si>
  <si>
    <t>ALLAN YUJI</t>
  </si>
  <si>
    <t>727</t>
  </si>
  <si>
    <t>KAWAMURA</t>
  </si>
  <si>
    <t>MILTON MASSAR</t>
  </si>
  <si>
    <t>IRINEU YASSAYUKI</t>
  </si>
  <si>
    <t>704</t>
  </si>
  <si>
    <t>KAUSSEI</t>
  </si>
  <si>
    <t>705</t>
  </si>
  <si>
    <t>IWAMOTO MAEDA</t>
  </si>
  <si>
    <t>IOSHIMI</t>
  </si>
  <si>
    <t>706</t>
  </si>
  <si>
    <t>HIRAKAWA</t>
  </si>
  <si>
    <t>707</t>
  </si>
  <si>
    <t>IWAMOTO HIRAKAWA</t>
  </si>
  <si>
    <t>NORIE</t>
  </si>
  <si>
    <t>709</t>
  </si>
  <si>
    <t>MADUREIRA</t>
  </si>
  <si>
    <t>CESAR AUGUSTO</t>
  </si>
  <si>
    <t>714</t>
  </si>
  <si>
    <t>MARTINS DE MELLO</t>
  </si>
  <si>
    <t>VANESSA</t>
  </si>
  <si>
    <t>827</t>
  </si>
  <si>
    <t>MASSAHITO</t>
  </si>
  <si>
    <t>TSUGUIKO</t>
  </si>
  <si>
    <t>696</t>
  </si>
  <si>
    <t>M. SILVA YADOYA</t>
  </si>
  <si>
    <t>ROSILEIDE</t>
  </si>
  <si>
    <t>697</t>
  </si>
  <si>
    <t>YADOYA</t>
  </si>
  <si>
    <t>KITARO</t>
  </si>
  <si>
    <t>698</t>
  </si>
  <si>
    <t>HARA TABATA</t>
  </si>
  <si>
    <t>ROSA HIDEKO</t>
  </si>
  <si>
    <t>716</t>
  </si>
  <si>
    <t>KUSANO</t>
  </si>
  <si>
    <t>JULIA  KIEKO</t>
  </si>
  <si>
    <t>729</t>
  </si>
  <si>
    <t>SAKAKURA</t>
  </si>
  <si>
    <t>TAKEO</t>
  </si>
  <si>
    <t>730</t>
  </si>
  <si>
    <t>ROSA MIZUE</t>
  </si>
  <si>
    <t>731</t>
  </si>
  <si>
    <t>MARY TORII</t>
  </si>
  <si>
    <t>732</t>
  </si>
  <si>
    <t>HIROSE</t>
  </si>
  <si>
    <t>230</t>
  </si>
  <si>
    <t>701</t>
  </si>
  <si>
    <t>NOBUTOSHI</t>
  </si>
  <si>
    <t>702</t>
  </si>
  <si>
    <t>BARBOSA</t>
  </si>
  <si>
    <t>JOSE CARLOS</t>
  </si>
  <si>
    <t>380</t>
  </si>
  <si>
    <t>NITA</t>
  </si>
  <si>
    <t>580</t>
  </si>
  <si>
    <t>OKUDAIRA</t>
  </si>
  <si>
    <t>713</t>
  </si>
  <si>
    <t>SUZUKI</t>
  </si>
  <si>
    <t>ALICE KAZUKO</t>
  </si>
  <si>
    <t>783</t>
  </si>
  <si>
    <t>792</t>
  </si>
  <si>
    <t>YOSHIMURA</t>
  </si>
  <si>
    <t>821</t>
  </si>
  <si>
    <t>NISHIBORI</t>
  </si>
  <si>
    <t>M. TANIGUTI</t>
  </si>
  <si>
    <t>TANIGUTI</t>
  </si>
  <si>
    <t>PAULO HIDEAKI</t>
  </si>
  <si>
    <t>693</t>
  </si>
  <si>
    <t>PEREIRA T. MACHADO</t>
  </si>
  <si>
    <t>MARIA DO SOCORRO</t>
  </si>
  <si>
    <t>MARLI</t>
  </si>
  <si>
    <t>728</t>
  </si>
  <si>
    <t>DOS SANTOS LUZ LIMA</t>
  </si>
  <si>
    <t>LUCILENA</t>
  </si>
  <si>
    <t>B-MR</t>
  </si>
  <si>
    <t>A-MR</t>
  </si>
  <si>
    <t>C-MR</t>
  </si>
  <si>
    <t>EX-MR</t>
  </si>
  <si>
    <t>JOSE HILTON</t>
  </si>
  <si>
    <t>BRUNO RAFAEL</t>
  </si>
  <si>
    <t>266</t>
  </si>
  <si>
    <t>MATOMU</t>
  </si>
  <si>
    <t>397</t>
  </si>
  <si>
    <t>NAKAZATO</t>
  </si>
  <si>
    <t>398</t>
  </si>
  <si>
    <t>MURAKAMI DOKAN</t>
  </si>
  <si>
    <t>RUMI</t>
  </si>
  <si>
    <t>399</t>
  </si>
  <si>
    <t>INOUE ISHIHARA</t>
  </si>
  <si>
    <t>IRENE FUMI</t>
  </si>
  <si>
    <t>400</t>
  </si>
  <si>
    <t>401</t>
  </si>
  <si>
    <t>KANNO</t>
  </si>
  <si>
    <t>HELIO MINORU</t>
  </si>
  <si>
    <t>402</t>
  </si>
  <si>
    <t>ISHIHARA</t>
  </si>
  <si>
    <t>MARCIO EIDI</t>
  </si>
  <si>
    <t>MISHIMA</t>
  </si>
  <si>
    <t>JUNITI</t>
  </si>
  <si>
    <t>763</t>
  </si>
  <si>
    <t>ANTAL MASUDA</t>
  </si>
  <si>
    <t>RODRIGO YUJI</t>
  </si>
  <si>
    <t>764</t>
  </si>
  <si>
    <t>HILTON HARUAKI</t>
  </si>
  <si>
    <t>091</t>
  </si>
  <si>
    <t>YAMANOUCHI</t>
  </si>
  <si>
    <t>HIROKO</t>
  </si>
  <si>
    <t>348</t>
  </si>
  <si>
    <t>FUJIMOTO</t>
  </si>
  <si>
    <t>403</t>
  </si>
  <si>
    <t>MIYUKI</t>
  </si>
  <si>
    <t>765</t>
  </si>
  <si>
    <t>FUJIMOTO YAMANO</t>
  </si>
  <si>
    <t>LAURA</t>
  </si>
  <si>
    <t>404</t>
  </si>
  <si>
    <t>0ZAKI</t>
  </si>
  <si>
    <t>RAPHAEL M.</t>
  </si>
  <si>
    <t>406</t>
  </si>
  <si>
    <t>VALERO ARIAS</t>
  </si>
  <si>
    <t>CARMEN</t>
  </si>
  <si>
    <t>407</t>
  </si>
  <si>
    <t>HIROSE YOKOTA</t>
  </si>
  <si>
    <t>HAYDEE HARUMI</t>
  </si>
  <si>
    <t>408</t>
  </si>
  <si>
    <t>NELSON AKIRA</t>
  </si>
  <si>
    <t>757</t>
  </si>
  <si>
    <t>VIDAL BARRETO</t>
  </si>
  <si>
    <t>MARIA VALDICE</t>
  </si>
  <si>
    <t>YOKOCHI</t>
  </si>
  <si>
    <t>770</t>
  </si>
  <si>
    <t>MATSUI</t>
  </si>
  <si>
    <t>SERGIO KIYOSHI</t>
  </si>
  <si>
    <t>467</t>
  </si>
  <si>
    <t>TSUDA</t>
  </si>
  <si>
    <t>MILTON</t>
  </si>
  <si>
    <t>844</t>
  </si>
  <si>
    <t>YOSHIKAWA</t>
  </si>
  <si>
    <t>CELSO</t>
  </si>
  <si>
    <t>409</t>
  </si>
  <si>
    <t>AITA</t>
  </si>
  <si>
    <t>410</t>
  </si>
  <si>
    <t>YOSHINO</t>
  </si>
  <si>
    <t>GUIDO YOSHIAKI</t>
  </si>
  <si>
    <t>411</t>
  </si>
  <si>
    <t>SATO YOSHINO</t>
  </si>
  <si>
    <t>412</t>
  </si>
  <si>
    <t>TANAKA AITA</t>
  </si>
  <si>
    <t>NILZA MARIA</t>
  </si>
  <si>
    <t>FUJII</t>
  </si>
  <si>
    <t>TOCHIO</t>
  </si>
  <si>
    <t>752</t>
  </si>
  <si>
    <t>TSUKADA</t>
  </si>
  <si>
    <t>753</t>
  </si>
  <si>
    <t>HEIKO</t>
  </si>
  <si>
    <t>754</t>
  </si>
  <si>
    <t>755</t>
  </si>
  <si>
    <t>IKUTA</t>
  </si>
  <si>
    <t>MITUE</t>
  </si>
  <si>
    <t>766</t>
  </si>
  <si>
    <t>MINAMIGATA</t>
  </si>
  <si>
    <t>JOAO YASUHIRO</t>
  </si>
  <si>
    <t>EDSON SHOJI</t>
  </si>
  <si>
    <t>735</t>
  </si>
  <si>
    <t>BARBOSA DE LIMA</t>
  </si>
  <si>
    <t>736</t>
  </si>
  <si>
    <t>ANTUNES DE SOUZA</t>
  </si>
  <si>
    <t>JORGE SHITOMI</t>
  </si>
  <si>
    <t>A-NSR</t>
  </si>
  <si>
    <t>C-NSR</t>
  </si>
  <si>
    <t>B-NSR</t>
  </si>
  <si>
    <t>EX-NSR</t>
  </si>
  <si>
    <t>LIB2026</t>
  </si>
  <si>
    <t>LIB2026i</t>
  </si>
  <si>
    <t>LIB2027</t>
  </si>
  <si>
    <t>630</t>
  </si>
  <si>
    <t>YAMAZAKI</t>
  </si>
  <si>
    <t>TERUYUKI</t>
  </si>
  <si>
    <t>771</t>
  </si>
  <si>
    <t>YAMAMOTO YAMAZAKI</t>
  </si>
  <si>
    <t>CECILIA TOSHIE</t>
  </si>
  <si>
    <t>B - NSR</t>
  </si>
  <si>
    <t>CLASSIF.</t>
  </si>
  <si>
    <t>HC</t>
  </si>
  <si>
    <t>TAXA PG</t>
  </si>
  <si>
    <t>C1</t>
  </si>
  <si>
    <t>C2</t>
  </si>
  <si>
    <t>GROSS</t>
  </si>
  <si>
    <t>HOLE-IN ONE</t>
  </si>
  <si>
    <t>D</t>
  </si>
  <si>
    <t>CLASSIFICAÇÃO</t>
  </si>
  <si>
    <t>Pontuação de Hole in One
por Pista</t>
  </si>
  <si>
    <t>TOTAL PONTOS
HOLE IN ONE</t>
  </si>
  <si>
    <t>QUANTIDADE
DE HOLE IN ONE</t>
  </si>
  <si>
    <t>MASTER  FEMININO  CAT  C</t>
  </si>
  <si>
    <t>MASTER  MASCULINO  CAT C</t>
  </si>
  <si>
    <t>MASTER  FEMININO  CAT B</t>
  </si>
  <si>
    <t>MASTER  MASCULINO  CAT B</t>
  </si>
  <si>
    <t>MASTER  MASCULINO  CAT A</t>
  </si>
  <si>
    <t>MASTER  MASCULINO  CAT EX</t>
  </si>
  <si>
    <t>SENIOR  FEMININO  CAT C</t>
  </si>
  <si>
    <t>SENIOR  MASCULINO  CAT C</t>
  </si>
  <si>
    <t>SENIOR  FEMININO  CAT B</t>
  </si>
  <si>
    <t>SENIOR  MASCULINO  CAT B</t>
  </si>
  <si>
    <t>SENIOR  FEMININO  CAT A</t>
  </si>
  <si>
    <t>SENIOR  MASCULINO  CAT A</t>
  </si>
  <si>
    <t xml:space="preserve">SENIOR  MASCULINO  CAT EX </t>
  </si>
  <si>
    <t>NON SENIOR  FEMININO  CAT C</t>
  </si>
  <si>
    <t>NON SENIOR  MASCULINO  CAT C</t>
  </si>
  <si>
    <t>NON SENIOR  FEMININO  CAT B</t>
  </si>
  <si>
    <t>NON SENIOR  MASCULINO  CAT B</t>
  </si>
  <si>
    <t>NON SENIOR  FEMININO  CAT A</t>
  </si>
  <si>
    <t>NON SENIOR  MASCULINO  CAT A</t>
  </si>
  <si>
    <t>NON SENIOR  FEMININO  CAT EX</t>
  </si>
  <si>
    <t>NON SENIOR  MASCULINO  CAT EX</t>
  </si>
  <si>
    <t>1ª</t>
  </si>
  <si>
    <t>2ª</t>
  </si>
  <si>
    <t>3ª</t>
  </si>
  <si>
    <t>4ª</t>
  </si>
  <si>
    <t>MORITA IROKO</t>
  </si>
  <si>
    <t>GSP</t>
  </si>
  <si>
    <t>FIUZA IVAN</t>
  </si>
  <si>
    <t>IBIUNA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</si>
</sst>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3C]dd/mm/yyyy;@"/>
  </numFmts>
  <fonts count="199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0"/>
      <color indexed="63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55"/>
      <name val="Arial"/>
      <family val="2"/>
    </font>
    <font>
      <sz val="11"/>
      <name val="Calibri"/>
      <family val="2"/>
      <charset val="128"/>
      <scheme val="minor"/>
    </font>
    <font>
      <sz val="12"/>
      <color theme="1"/>
      <name val="HGP行書体"/>
      <family val="4"/>
      <charset val="12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Arial"/>
      <family val="2"/>
    </font>
    <font>
      <sz val="11"/>
      <color theme="1"/>
      <name val="Calibri"/>
      <family val="3"/>
      <charset val="128"/>
      <scheme val="minor"/>
    </font>
    <font>
      <sz val="12"/>
      <color theme="1"/>
      <name val="Times New Roman"/>
      <family val="1"/>
    </font>
    <font>
      <sz val="14"/>
      <name val="David"/>
      <family val="2"/>
      <charset val="177"/>
    </font>
    <font>
      <sz val="20"/>
      <name val="HGP明朝B"/>
      <family val="1"/>
      <charset val="128"/>
    </font>
    <font>
      <sz val="14"/>
      <name val="HGP明朝E"/>
      <family val="1"/>
      <charset val="128"/>
    </font>
    <font>
      <b/>
      <u/>
      <sz val="14"/>
      <color theme="1"/>
      <name val="Times New Roman"/>
      <family val="1"/>
    </font>
    <font>
      <sz val="14"/>
      <name val="Arial"/>
      <family val="2"/>
    </font>
    <font>
      <sz val="12"/>
      <color theme="1"/>
      <name val="Arial Narrow"/>
      <family val="2"/>
    </font>
    <font>
      <sz val="14"/>
      <color theme="1"/>
      <name val="Calibri"/>
      <family val="2"/>
      <charset val="128"/>
      <scheme val="minor"/>
    </font>
    <font>
      <sz val="14"/>
      <name val="HGP行書体"/>
      <family val="4"/>
      <charset val="128"/>
    </font>
    <font>
      <sz val="14"/>
      <name val="Times New Roman"/>
      <family val="1"/>
    </font>
    <font>
      <sz val="9"/>
      <color theme="1"/>
      <name val="Arial Narrow"/>
      <family val="2"/>
    </font>
    <font>
      <sz val="14"/>
      <color theme="1"/>
      <name val="HGP行書体"/>
      <family val="4"/>
      <charset val="128"/>
    </font>
    <font>
      <sz val="9"/>
      <color theme="1"/>
      <name val="Calibri"/>
      <family val="2"/>
      <charset val="128"/>
      <scheme val="minor"/>
    </font>
    <font>
      <sz val="11"/>
      <color theme="1"/>
      <name val="Arial Unicode MS"/>
      <family val="3"/>
      <charset val="128"/>
    </font>
    <font>
      <sz val="12"/>
      <color theme="1"/>
      <name val="Calibri"/>
      <family val="2"/>
      <charset val="128"/>
      <scheme val="minor"/>
    </font>
    <font>
      <b/>
      <i/>
      <sz val="10"/>
      <color indexed="63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14"/>
      <color theme="1"/>
      <name val="Arial Unicode MS"/>
      <family val="3"/>
      <charset val="128"/>
    </font>
    <font>
      <sz val="16"/>
      <color theme="1"/>
      <name val="HGP行書体"/>
      <family val="4"/>
      <charset val="128"/>
    </font>
    <font>
      <sz val="18"/>
      <color theme="1"/>
      <name val="HGP行書体"/>
      <family val="4"/>
      <charset val="128"/>
    </font>
    <font>
      <sz val="24"/>
      <color rgb="FFFF0000"/>
      <name val="Benguiat Bk BT"/>
      <family val="1"/>
    </font>
    <font>
      <b/>
      <sz val="18"/>
      <color theme="1"/>
      <name val="Calibri"/>
      <family val="3"/>
      <charset val="128"/>
      <scheme val="minor"/>
    </font>
    <font>
      <sz val="18"/>
      <color theme="1"/>
      <name val="Calibri"/>
      <family val="2"/>
      <charset val="128"/>
      <scheme val="minor"/>
    </font>
    <font>
      <sz val="20"/>
      <color theme="1"/>
      <name val="Times New Roman"/>
      <family val="1"/>
    </font>
    <font>
      <sz val="20"/>
      <color theme="1"/>
      <name val="HGP行書体"/>
      <family val="4"/>
      <charset val="128"/>
    </font>
    <font>
      <b/>
      <sz val="16"/>
      <color theme="1"/>
      <name val="Calibri"/>
      <family val="3"/>
      <charset val="128"/>
      <scheme val="minor"/>
    </font>
    <font>
      <sz val="11"/>
      <color theme="1" tint="0.34998626667073579"/>
      <name val="Benguiat Bk BT"/>
      <family val="1"/>
    </font>
    <font>
      <sz val="11"/>
      <color theme="1" tint="0.34998626667073579"/>
      <name val="Calibri"/>
      <family val="2"/>
      <charset val="128"/>
      <scheme val="minor"/>
    </font>
    <font>
      <b/>
      <sz val="14"/>
      <color theme="1" tint="0.34998626667073579"/>
      <name val="Arial Narrow"/>
      <family val="2"/>
    </font>
    <font>
      <b/>
      <i/>
      <sz val="11"/>
      <name val="Arial Narrow"/>
      <family val="2"/>
    </font>
    <font>
      <b/>
      <i/>
      <sz val="10"/>
      <name val="Arial Narrow"/>
      <family val="2"/>
    </font>
    <font>
      <b/>
      <i/>
      <sz val="12"/>
      <name val="Arial Narrow"/>
      <family val="2"/>
    </font>
    <font>
      <b/>
      <i/>
      <sz val="14"/>
      <color theme="1"/>
      <name val="Arial Narrow"/>
      <family val="2"/>
    </font>
    <font>
      <b/>
      <i/>
      <sz val="14"/>
      <name val="Arial Narrow"/>
      <family val="2"/>
    </font>
    <font>
      <b/>
      <i/>
      <sz val="9"/>
      <color theme="1"/>
      <name val="Arial Narrow"/>
      <family val="2"/>
    </font>
    <font>
      <b/>
      <i/>
      <sz val="12"/>
      <color theme="1"/>
      <name val="Arial Narrow"/>
      <family val="2"/>
    </font>
    <font>
      <b/>
      <i/>
      <sz val="16"/>
      <name val="Arial"/>
      <family val="2"/>
    </font>
    <font>
      <b/>
      <i/>
      <sz val="22"/>
      <name val="Arial"/>
      <family val="2"/>
    </font>
    <font>
      <sz val="11"/>
      <color theme="1" tint="0.14999847407452621"/>
      <name val="Benguiat Bk BT"/>
      <family val="1"/>
    </font>
    <font>
      <sz val="12"/>
      <color theme="1" tint="0.14999847407452621"/>
      <name val="Benguiat Bk BT"/>
      <family val="1"/>
    </font>
    <font>
      <sz val="9"/>
      <color theme="1" tint="0.14999847407452621"/>
      <name val="Benguiat Bk BT"/>
      <family val="1"/>
    </font>
    <font>
      <sz val="22"/>
      <color theme="1" tint="0.14999847407452621"/>
      <name val="Mongolian Baiti"/>
      <family val="4"/>
    </font>
    <font>
      <sz val="20"/>
      <color theme="1" tint="0.14999847407452621"/>
      <name val="Benguiat Bk BT"/>
      <family val="1"/>
    </font>
    <font>
      <sz val="14"/>
      <color theme="1" tint="0.14999847407452621"/>
      <name val="Benguiat Bk BT"/>
      <family val="1"/>
    </font>
    <font>
      <sz val="12"/>
      <color theme="1" tint="0.14999847407452621"/>
      <name val="Arial"/>
      <family val="2"/>
    </font>
    <font>
      <sz val="10"/>
      <color theme="1" tint="0.14999847407452621"/>
      <name val="Benguiat Bk BT"/>
      <family val="1"/>
    </font>
    <font>
      <b/>
      <sz val="14"/>
      <color theme="1" tint="0.14999847407452621"/>
      <name val="Arial Narrow"/>
      <family val="2"/>
    </font>
    <font>
      <sz val="10"/>
      <color theme="1" tint="0.14999847407452621"/>
      <name val="Arial Narrow"/>
      <family val="2"/>
    </font>
    <font>
      <sz val="10"/>
      <color theme="1" tint="0.14999847407452621"/>
      <name val="Arial Unicode MS"/>
      <family val="3"/>
      <charset val="128"/>
    </font>
    <font>
      <sz val="18"/>
      <color theme="1" tint="0.14999847407452621"/>
      <name val="Benguiat Bk BT"/>
      <family val="1"/>
    </font>
    <font>
      <b/>
      <sz val="16"/>
      <color theme="1" tint="0.14999847407452621"/>
      <name val="Times New Roman"/>
      <family val="1"/>
    </font>
    <font>
      <b/>
      <sz val="10"/>
      <color theme="1" tint="0.14999847407452621"/>
      <name val="Arial Narrow"/>
      <family val="2"/>
    </font>
    <font>
      <b/>
      <sz val="14"/>
      <color theme="1" tint="0.14999847407452621"/>
      <name val="Times New Roman"/>
      <family val="1"/>
    </font>
    <font>
      <sz val="14"/>
      <color theme="1" tint="0.14999847407452621"/>
      <name val="Mongolian Baiti"/>
      <family val="4"/>
    </font>
    <font>
      <b/>
      <i/>
      <sz val="20"/>
      <color theme="1"/>
      <name val="Calibri"/>
      <family val="3"/>
      <charset val="12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Tahoma"/>
      <family val="2"/>
    </font>
    <font>
      <sz val="9"/>
      <name val="Arial"/>
      <family val="2"/>
    </font>
    <font>
      <b/>
      <sz val="16"/>
      <color theme="1" tint="0.14999847407452621"/>
      <name val="Calibri"/>
      <family val="2"/>
      <scheme val="minor"/>
    </font>
    <font>
      <u/>
      <sz val="11"/>
      <color theme="10"/>
      <name val="Calibri"/>
      <family val="2"/>
      <charset val="128"/>
    </font>
    <font>
      <sz val="11"/>
      <color theme="1" tint="0.14999847407452621"/>
      <name val="Arial Black"/>
      <family val="2"/>
    </font>
    <font>
      <b/>
      <i/>
      <sz val="18"/>
      <color theme="1"/>
      <name val="Arial Narrow"/>
      <family val="2"/>
    </font>
    <font>
      <b/>
      <i/>
      <sz val="16"/>
      <color theme="1"/>
      <name val="Arial Narrow"/>
      <family val="2"/>
    </font>
    <font>
      <sz val="30"/>
      <color theme="1"/>
      <name val="Calibri"/>
      <family val="2"/>
      <charset val="128"/>
      <scheme val="minor"/>
    </font>
    <font>
      <sz val="8"/>
      <color theme="1"/>
      <name val="Calibri"/>
      <family val="2"/>
      <charset val="128"/>
      <scheme val="minor"/>
    </font>
    <font>
      <b/>
      <i/>
      <sz val="9"/>
      <name val="Arial Narrow"/>
      <family val="2"/>
    </font>
    <font>
      <sz val="12"/>
      <color theme="0"/>
      <name val="Benguiat Bk BT"/>
      <family val="1"/>
    </font>
    <font>
      <sz val="11"/>
      <color theme="1" tint="0.14999847407452621"/>
      <name val="HGP教科書体"/>
      <family val="1"/>
      <charset val="128"/>
    </font>
    <font>
      <b/>
      <sz val="9"/>
      <color theme="1" tint="0.14999847407452621"/>
      <name val="Calibri"/>
      <family val="2"/>
    </font>
    <font>
      <b/>
      <sz val="9"/>
      <color theme="1" tint="0.14999847407452621"/>
      <name val="Calibri"/>
      <family val="2"/>
      <scheme val="minor"/>
    </font>
    <font>
      <sz val="12"/>
      <color theme="1" tint="0.14999847407452621"/>
      <name val="HGP教科書体"/>
      <family val="1"/>
      <charset val="128"/>
    </font>
    <font>
      <sz val="24"/>
      <name val="Benguiat Bk BT"/>
      <family val="1"/>
    </font>
    <font>
      <i/>
      <sz val="5"/>
      <name val="Arial Narrow"/>
      <family val="2"/>
    </font>
    <font>
      <sz val="10"/>
      <color theme="1" tint="0.14999847407452621"/>
      <name val="Arial Black"/>
      <family val="2"/>
    </font>
    <font>
      <sz val="10"/>
      <color theme="0"/>
      <name val="Impact"/>
      <family val="2"/>
    </font>
    <font>
      <sz val="18"/>
      <name val="Arial Black"/>
      <family val="2"/>
    </font>
    <font>
      <b/>
      <sz val="12"/>
      <color theme="1" tint="0.14999847407452621"/>
      <name val="Calibri"/>
      <family val="2"/>
    </font>
    <font>
      <b/>
      <i/>
      <sz val="14"/>
      <name val="Arial"/>
      <family val="2"/>
    </font>
    <font>
      <b/>
      <sz val="12"/>
      <color theme="1" tint="0.14999847407452621"/>
      <name val="Benguiat Bk BT"/>
    </font>
    <font>
      <b/>
      <i/>
      <sz val="18"/>
      <color theme="1"/>
      <name val="Arial Narrow"/>
      <family val="2"/>
    </font>
    <font>
      <b/>
      <i/>
      <sz val="16"/>
      <color theme="1"/>
      <name val="Arial Narrow"/>
      <family val="2"/>
    </font>
    <font>
      <sz val="18"/>
      <name val="Arial Black"/>
      <family val="2"/>
    </font>
    <font>
      <b/>
      <i/>
      <sz val="14"/>
      <color theme="1"/>
      <name val="Arial"/>
      <family val="2"/>
    </font>
    <font>
      <b/>
      <i/>
      <sz val="16"/>
      <color theme="1"/>
      <name val="Arial"/>
      <family val="2"/>
    </font>
    <font>
      <b/>
      <sz val="8"/>
      <color indexed="8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color indexed="63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color indexed="23"/>
      <name val="Arial"/>
      <family val="2"/>
    </font>
    <font>
      <sz val="8"/>
      <color theme="1"/>
      <name val="Arial"/>
      <family val="2"/>
    </font>
    <font>
      <sz val="8"/>
      <color indexed="57"/>
      <name val="Arial"/>
      <family val="2"/>
    </font>
    <font>
      <b/>
      <sz val="12"/>
      <color theme="1" tint="0.14999847407452621"/>
      <name val="Arial Narrow"/>
      <family val="2"/>
    </font>
    <font>
      <sz val="14"/>
      <color theme="1" tint="0.14999847407452621"/>
      <name val="Impact"/>
      <family val="2"/>
    </font>
    <font>
      <sz val="20"/>
      <color theme="1" tint="0.14999847407452621"/>
      <name val="Impact"/>
      <family val="2"/>
    </font>
    <font>
      <sz val="22"/>
      <color theme="1" tint="0.14999847407452621"/>
      <name val="Impact"/>
      <family val="2"/>
    </font>
    <font>
      <sz val="11"/>
      <color theme="1" tint="0.14999847407452621"/>
      <name val="Times New Roman"/>
      <family val="1"/>
    </font>
    <font>
      <b/>
      <sz val="20"/>
      <color theme="1" tint="0.14999847407452621"/>
      <name val="Times New Roman"/>
      <family val="1"/>
    </font>
    <font>
      <sz val="12"/>
      <color theme="1" tint="0.14999847407452621"/>
      <name val="Times New Roman"/>
      <family val="1"/>
    </font>
    <font>
      <sz val="16"/>
      <color theme="1" tint="0.14999847407452621"/>
      <name val="Benguiat Bk BT"/>
      <family val="1"/>
    </font>
    <font>
      <sz val="11"/>
      <color rgb="FF00B050"/>
      <name val="Arial"/>
      <family val="2"/>
    </font>
    <font>
      <sz val="10"/>
      <color rgb="FF00B050"/>
      <name val="Arial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6"/>
      <color indexed="8"/>
      <name val="Arial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sz val="10"/>
      <color indexed="23"/>
      <name val="Arial"/>
      <family val="2"/>
    </font>
    <font>
      <sz val="10"/>
      <color theme="1"/>
      <name val="Calibri"/>
      <family val="2"/>
      <charset val="128"/>
      <scheme val="minor"/>
    </font>
    <font>
      <sz val="11"/>
      <name val="Arial Narrow"/>
      <family val="2"/>
    </font>
    <font>
      <sz val="11"/>
      <color indexed="8"/>
      <name val="Arial Narrow"/>
      <family val="2"/>
    </font>
    <font>
      <sz val="11"/>
      <color indexed="63"/>
      <name val="Arial Narrow"/>
      <family val="2"/>
    </font>
    <font>
      <b/>
      <sz val="12"/>
      <color theme="1" tint="0.14999847407452621"/>
      <name val="Arial Unicode MS"/>
      <family val="3"/>
      <charset val="128"/>
    </font>
    <font>
      <b/>
      <sz val="6"/>
      <color indexed="8"/>
      <name val="Arial"/>
      <family val="2"/>
    </font>
    <font>
      <sz val="6"/>
      <color indexed="63"/>
      <name val="Arial"/>
      <family val="2"/>
    </font>
    <font>
      <sz val="6"/>
      <color indexed="23"/>
      <name val="Arial"/>
      <family val="2"/>
    </font>
    <font>
      <sz val="6"/>
      <color indexed="55"/>
      <name val="Arial"/>
      <family val="2"/>
    </font>
    <font>
      <sz val="11"/>
      <color indexed="8"/>
      <name val="Arial"/>
      <family val="2"/>
    </font>
    <font>
      <b/>
      <sz val="9"/>
      <color theme="1"/>
      <name val="Arial Unicode MS"/>
      <family val="3"/>
      <charset val="128"/>
    </font>
    <font>
      <b/>
      <sz val="9"/>
      <color theme="1"/>
      <name val="Arial Narrow"/>
      <family val="2"/>
    </font>
    <font>
      <sz val="6"/>
      <color theme="1"/>
      <name val="Arial Narrow"/>
      <family val="2"/>
    </font>
    <font>
      <b/>
      <sz val="9"/>
      <color rgb="FF7030A0"/>
      <name val="Arial Narrow"/>
      <family val="2"/>
    </font>
    <font>
      <sz val="5"/>
      <color theme="1"/>
      <name val="Arial Narrow"/>
      <family val="2"/>
    </font>
    <font>
      <b/>
      <sz val="11"/>
      <color rgb="FFFF0000"/>
      <name val="Arial Narrow"/>
      <family val="2"/>
    </font>
    <font>
      <b/>
      <sz val="22"/>
      <color theme="1"/>
      <name val="Arial Unicode MS"/>
      <family val="3"/>
      <charset val="128"/>
    </font>
    <font>
      <b/>
      <i/>
      <sz val="11"/>
      <color theme="1"/>
      <name val="Arial Narrow"/>
      <family val="2"/>
    </font>
    <font>
      <sz val="11"/>
      <color theme="1"/>
      <name val="Arial Black"/>
      <family val="2"/>
    </font>
    <font>
      <b/>
      <sz val="12"/>
      <color rgb="FF7030A0"/>
      <name val="Arial Black"/>
      <family val="2"/>
    </font>
    <font>
      <b/>
      <sz val="6"/>
      <color theme="1"/>
      <name val="Arial Black"/>
      <family val="2"/>
    </font>
    <font>
      <b/>
      <sz val="14"/>
      <color rgb="FFFF0000"/>
      <name val="Calibri"/>
      <family val="3"/>
      <charset val="128"/>
      <scheme val="minor"/>
    </font>
    <font>
      <b/>
      <sz val="11"/>
      <name val="Arial Black"/>
      <family val="2"/>
    </font>
    <font>
      <b/>
      <sz val="11"/>
      <color theme="1"/>
      <name val="HGP行書体"/>
      <family val="4"/>
      <charset val="128"/>
    </font>
    <font>
      <sz val="11"/>
      <name val="Arial Black"/>
      <family val="2"/>
    </font>
    <font>
      <b/>
      <sz val="11"/>
      <color rgb="FF7030A0"/>
      <name val="Calibri"/>
      <family val="2"/>
      <charset val="128"/>
      <scheme val="minor"/>
    </font>
    <font>
      <b/>
      <sz val="11"/>
      <color rgb="FFFF0000"/>
      <name val="Calibri"/>
      <family val="2"/>
      <charset val="128"/>
      <scheme val="minor"/>
    </font>
    <font>
      <sz val="12"/>
      <name val="Arial Unicode MS"/>
      <family val="3"/>
      <charset val="128"/>
    </font>
    <font>
      <sz val="12"/>
      <color theme="1"/>
      <name val="Arial Unicode MS"/>
      <family val="3"/>
      <charset val="128"/>
    </font>
    <font>
      <sz val="11"/>
      <color rgb="FFFF0000"/>
      <name val="Arial Unicode MS"/>
      <family val="3"/>
      <charset val="128"/>
    </font>
    <font>
      <sz val="11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0" tint="-0.34998626667073579"/>
      <name val="Arial"/>
      <family val="2"/>
    </font>
    <font>
      <sz val="6"/>
      <color theme="1"/>
      <name val="Arial"/>
      <family val="2"/>
    </font>
    <font>
      <sz val="6"/>
      <color indexed="9"/>
      <name val="Arial"/>
      <family val="2"/>
    </font>
    <font>
      <sz val="6"/>
      <color indexed="57"/>
      <name val="Arial"/>
      <family val="2"/>
    </font>
    <font>
      <b/>
      <sz val="11"/>
      <color theme="1" tint="0.14999847407452621"/>
      <name val="Arial Narrow"/>
      <family val="2"/>
    </font>
    <font>
      <b/>
      <sz val="14"/>
      <color theme="1" tint="4.9989318521683403E-2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color theme="1" tint="0.499984740745262"/>
      <name val="Arial"/>
      <family val="2"/>
    </font>
    <font>
      <sz val="10"/>
      <color theme="1" tint="0.499984740745262"/>
      <name val="Arial"/>
      <family val="2"/>
    </font>
    <font>
      <sz val="10"/>
      <color theme="1"/>
      <name val="Trebuchet MS"/>
      <family val="2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charset val="128"/>
      <scheme val="minor"/>
    </font>
    <font>
      <b/>
      <sz val="12"/>
      <name val="Arial Black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6"/>
      <name val="Arial"/>
      <family val="2"/>
    </font>
    <font>
      <b/>
      <i/>
      <sz val="14"/>
      <color theme="0"/>
      <name val="Arial"/>
      <family val="2"/>
    </font>
    <font>
      <b/>
      <i/>
      <sz val="8"/>
      <name val="Arial Narrow"/>
      <family val="2"/>
    </font>
    <font>
      <sz val="11"/>
      <color indexed="8"/>
      <name val="Calibri"/>
      <family val="2"/>
      <charset val="128"/>
    </font>
    <font>
      <b/>
      <sz val="2"/>
      <color theme="0" tint="-0.499984740745262"/>
      <name val="Arial"/>
      <family val="2"/>
    </font>
    <font>
      <sz val="10"/>
      <color indexed="8"/>
      <name val="Trebuchet MS"/>
      <family val="2"/>
    </font>
    <font>
      <sz val="10"/>
      <name val="Calibri"/>
      <family val="2"/>
    </font>
    <font>
      <b/>
      <sz val="11"/>
      <color theme="1"/>
      <name val="Calibri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ptos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8"/>
      <name val="Calibri"/>
      <family val="2"/>
      <charset val="128"/>
      <scheme val="minor"/>
    </font>
    <font>
      <b/>
      <sz val="5"/>
      <color theme="1"/>
      <name val="Arial Narrow"/>
      <family val="2"/>
    </font>
    <font>
      <b/>
      <sz val="18"/>
      <color rgb="FF000000"/>
      <name val="Calibri"/>
      <family val="2"/>
    </font>
    <font>
      <b/>
      <sz val="18"/>
      <color rgb="FF000000"/>
      <name val="Calibri"/>
      <family val="2"/>
      <scheme val="minor"/>
    </font>
    <font>
      <b/>
      <sz val="11"/>
      <color theme="1"/>
      <name val="Arial Black"/>
      <family val="2"/>
    </font>
    <font>
      <sz val="9"/>
      <color theme="1"/>
      <name val="Aptos Black"/>
      <family val="2"/>
    </font>
    <font>
      <b/>
      <sz val="9"/>
      <color theme="1"/>
      <name val="Aptos Black"/>
      <family val="2"/>
    </font>
    <font>
      <sz val="6"/>
      <color theme="1"/>
      <name val="Aptos Black"/>
      <family val="2"/>
    </font>
    <font>
      <b/>
      <sz val="9"/>
      <name val="Aptos Black"/>
      <family val="2"/>
    </font>
    <font>
      <b/>
      <sz val="11"/>
      <color theme="1"/>
      <name val="Aptos Black"/>
      <family val="2"/>
    </font>
    <font>
      <sz val="11"/>
      <color theme="1"/>
      <name val="Aptos Black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99FF99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FFDA6"/>
        <bgColor indexed="64"/>
      </patternFill>
    </fill>
    <fill>
      <patternFill patternType="solid">
        <fgColor rgb="FFCAFEDA"/>
        <bgColor indexed="64"/>
      </patternFill>
    </fill>
    <fill>
      <patternFill patternType="solid">
        <fgColor rgb="FF67E5A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medium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medium">
        <color theme="1" tint="0.249977111117893"/>
      </bottom>
      <diagonal/>
    </border>
    <border>
      <left/>
      <right style="thin">
        <color theme="1" tint="0.249977111117893"/>
      </right>
      <top style="medium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medium">
        <color theme="1" tint="0.249977111117893"/>
      </bottom>
      <diagonal/>
    </border>
    <border>
      <left/>
      <right/>
      <top style="medium">
        <color theme="1" tint="0.249977111117893"/>
      </top>
      <bottom/>
      <diagonal/>
    </border>
    <border>
      <left/>
      <right style="medium">
        <color theme="1" tint="0.249977111117893"/>
      </right>
      <top style="medium">
        <color theme="1" tint="0.249977111117893"/>
      </top>
      <bottom/>
      <diagonal/>
    </border>
    <border>
      <left style="medium">
        <color theme="1" tint="0.249977111117893"/>
      </left>
      <right/>
      <top/>
      <bottom/>
      <diagonal/>
    </border>
    <border>
      <left/>
      <right/>
      <top/>
      <bottom style="medium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/>
      <right style="thin">
        <color theme="1" tint="0.249977111117893"/>
      </right>
      <top style="medium">
        <color theme="1" tint="0.249977111117893"/>
      </top>
      <bottom style="medium">
        <color theme="1" tint="0.249977111117893"/>
      </bottom>
      <diagonal/>
    </border>
    <border>
      <left/>
      <right style="thin">
        <color theme="1" tint="0.249977111117893"/>
      </right>
      <top/>
      <bottom style="medium">
        <color theme="1" tint="0.249977111117893"/>
      </bottom>
      <diagonal/>
    </border>
    <border>
      <left style="medium">
        <color theme="1" tint="0.249977111117893"/>
      </left>
      <right/>
      <top style="medium">
        <color theme="1" tint="0.249977111117893"/>
      </top>
      <bottom style="medium">
        <color theme="1" tint="0.249977111117893"/>
      </bottom>
      <diagonal/>
    </border>
    <border>
      <left style="thin">
        <color theme="1" tint="0.249977111117893"/>
      </left>
      <right/>
      <top style="medium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medium">
        <color theme="1" tint="0.249977111117893"/>
      </bottom>
      <diagonal/>
    </border>
    <border>
      <left style="medium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medium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theme="1" tint="0.249977111117893"/>
      </left>
      <right/>
      <top style="thin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 style="thin">
        <color theme="1" tint="0.249977111117893"/>
      </top>
      <bottom style="medium">
        <color theme="1" tint="0.249977111117893"/>
      </bottom>
      <diagonal/>
    </border>
    <border>
      <left style="thin">
        <color theme="1" tint="0.249977111117893"/>
      </left>
      <right/>
      <top/>
      <bottom style="medium">
        <color theme="1" tint="0.249977111117893"/>
      </bottom>
      <diagonal/>
    </border>
    <border>
      <left style="medium">
        <color theme="1" tint="0.249977111117893"/>
      </left>
      <right/>
      <top/>
      <bottom style="medium">
        <color theme="1" tint="0.249977111117893"/>
      </bottom>
      <diagonal/>
    </border>
    <border>
      <left/>
      <right/>
      <top style="medium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thin">
        <color theme="1" tint="0.249977111117893"/>
      </bottom>
      <diagonal/>
    </border>
    <border>
      <left/>
      <right/>
      <top style="medium">
        <color theme="1" tint="0.249977111117893"/>
      </top>
      <bottom style="thin">
        <color theme="1" tint="0.249977111117893"/>
      </bottom>
      <diagonal/>
    </border>
    <border>
      <left/>
      <right style="medium">
        <color theme="1" tint="0.249977111117893"/>
      </right>
      <top/>
      <bottom style="medium">
        <color theme="1" tint="0.24997711111789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77111117893"/>
      </top>
      <bottom/>
      <diagonal/>
    </border>
    <border>
      <left style="medium">
        <color indexed="64"/>
      </left>
      <right/>
      <top/>
      <bottom style="medium">
        <color theme="1" tint="0.249977111117893"/>
      </bottom>
      <diagonal/>
    </border>
    <border>
      <left style="medium">
        <color indexed="64"/>
      </left>
      <right/>
      <top style="thin">
        <color theme="1" tint="0.249977111117893"/>
      </top>
      <bottom/>
      <diagonal/>
    </border>
    <border>
      <left style="medium">
        <color indexed="64"/>
      </left>
      <right/>
      <top style="medium">
        <color theme="1" tint="0.249977111117893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/>
      <top style="medium">
        <color theme="1" tint="0.14999847407452621"/>
      </top>
      <bottom/>
      <diagonal/>
    </border>
    <border>
      <left/>
      <right/>
      <top style="medium">
        <color theme="1" tint="0.14999847407452621"/>
      </top>
      <bottom/>
      <diagonal/>
    </border>
    <border>
      <left/>
      <right style="medium">
        <color theme="1" tint="0.14999847407452621"/>
      </right>
      <top style="medium">
        <color theme="1" tint="0.14999847407452621"/>
      </top>
      <bottom/>
      <diagonal/>
    </border>
    <border>
      <left style="medium">
        <color theme="1" tint="0.14999847407452621"/>
      </left>
      <right/>
      <top/>
      <bottom/>
      <diagonal/>
    </border>
    <border>
      <left/>
      <right style="medium">
        <color theme="1" tint="0.14999847407452621"/>
      </right>
      <top/>
      <bottom/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/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theme="1" tint="0.14999847407452621"/>
      </right>
      <top/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/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/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/>
      <top/>
      <bottom style="medium">
        <color theme="1" tint="0.14999847407452621"/>
      </bottom>
      <diagonal/>
    </border>
    <border>
      <left/>
      <right style="thin">
        <color theme="1" tint="0.14999847407452621"/>
      </right>
      <top style="medium">
        <color theme="1" tint="0.14999847407452621"/>
      </top>
      <bottom/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/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/>
      <top/>
      <bottom style="medium">
        <color theme="1" tint="0.14999847407452621"/>
      </bottom>
      <diagonal/>
    </border>
    <border>
      <left/>
      <right style="thin">
        <color theme="1" tint="0.14999847407452621"/>
      </right>
      <top/>
      <bottom style="medium">
        <color theme="1" tint="0.14999847407452621"/>
      </bottom>
      <diagonal/>
    </border>
    <border>
      <left/>
      <right style="medium">
        <color theme="1" tint="0.14999847407452621"/>
      </right>
      <top/>
      <bottom style="medium">
        <color theme="1" tint="0.1499984740745262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medium">
        <color theme="1" tint="0.24997711111789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14999847407452621"/>
      </right>
      <top style="thin">
        <color indexed="64"/>
      </top>
      <bottom/>
      <diagonal/>
    </border>
    <border>
      <left/>
      <right/>
      <top style="medium">
        <color theme="1" tint="0.14999847407452621"/>
      </top>
      <bottom style="medium">
        <color theme="1" tint="0.14999847407452621"/>
      </bottom>
      <diagonal/>
    </border>
    <border>
      <left/>
      <right style="thin">
        <color theme="1" tint="0.249977111117893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249977111117893"/>
      </left>
      <right/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indexed="64"/>
      </left>
      <right style="thin">
        <color indexed="64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indexed="64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14999847407452621"/>
      </right>
      <top/>
      <bottom style="thin">
        <color theme="1" tint="0.14999847407452621"/>
      </bottom>
      <diagonal/>
    </border>
    <border>
      <left style="medium">
        <color theme="1" tint="0.249977111117893"/>
      </left>
      <right/>
      <top/>
      <bottom style="thin">
        <color theme="1" tint="0.24997711111789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/>
      <top/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 tint="0.14999847407452621"/>
      </left>
      <right style="thin">
        <color indexed="64"/>
      </right>
      <top style="thin">
        <color indexed="64"/>
      </top>
      <bottom style="medium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 tint="0.14999847407452621"/>
      </bottom>
      <diagonal/>
    </border>
    <border>
      <left style="thin">
        <color indexed="64"/>
      </left>
      <right style="medium">
        <color theme="1" tint="0.14999847407452621"/>
      </right>
      <top style="thin">
        <color indexed="64"/>
      </top>
      <bottom style="medium">
        <color theme="1" tint="0.14999847407452621"/>
      </bottom>
      <diagonal/>
    </border>
    <border>
      <left style="medium">
        <color theme="1" tint="0.249977111117893"/>
      </left>
      <right/>
      <top/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/>
      <right style="thin">
        <color theme="1" tint="0.249977111117893"/>
      </right>
      <top/>
      <bottom style="thin">
        <color theme="1" tint="0.14999847407452621"/>
      </bottom>
      <diagonal/>
    </border>
    <border>
      <left style="thin">
        <color theme="1" tint="0.249977111117893"/>
      </left>
      <right/>
      <top/>
      <bottom style="thin">
        <color theme="1" tint="0.14999847407452621"/>
      </bottom>
      <diagonal/>
    </border>
    <border>
      <left/>
      <right/>
      <top/>
      <bottom style="medium">
        <color theme="1" tint="0.14999847407452621"/>
      </bottom>
      <diagonal/>
    </border>
    <border>
      <left/>
      <right style="thin">
        <color theme="1" tint="0.249977111117893"/>
      </right>
      <top/>
      <bottom style="medium">
        <color theme="1" tint="0.14999847407452621"/>
      </bottom>
      <diagonal/>
    </border>
    <border>
      <left/>
      <right/>
      <top style="thin">
        <color theme="1" tint="0.249977111117893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 style="thin">
        <color theme="1" tint="0.249977111117893"/>
      </top>
      <bottom style="medium">
        <color theme="1" tint="0.14999847407452621"/>
      </bottom>
      <diagonal/>
    </border>
    <border>
      <left style="medium">
        <color theme="1" tint="0.14999847407452621"/>
      </left>
      <right/>
      <top/>
      <bottom style="medium">
        <color theme="1" tint="0.249977111117893"/>
      </bottom>
      <diagonal/>
    </border>
    <border>
      <left/>
      <right style="medium">
        <color theme="1" tint="0.14999847407452621"/>
      </right>
      <top/>
      <bottom style="thin">
        <color theme="1" tint="0.14999847407452621"/>
      </bottom>
      <diagonal/>
    </border>
    <border>
      <left style="medium">
        <color theme="1" tint="0.14999847407452621"/>
      </left>
      <right/>
      <top style="medium">
        <color theme="1" tint="0.249977111117893"/>
      </top>
      <bottom style="thin">
        <color theme="1" tint="0.249977111117893"/>
      </bottom>
      <diagonal/>
    </border>
    <border>
      <left/>
      <right style="medium">
        <color theme="1" tint="0.14999847407452621"/>
      </right>
      <top/>
      <bottom style="thin">
        <color theme="1" tint="0.249977111117893"/>
      </bottom>
      <diagonal/>
    </border>
    <border>
      <left style="medium">
        <color theme="1" tint="0.14999847407452621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medium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theme="1" tint="0.14999847407452621"/>
      </left>
      <right/>
      <top style="thin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14999847407452621"/>
      </right>
      <top style="thin">
        <color theme="1" tint="0.249977111117893"/>
      </top>
      <bottom style="medium">
        <color theme="1" tint="0.249977111117893"/>
      </bottom>
      <diagonal/>
    </border>
    <border>
      <left style="medium">
        <color theme="1" tint="0.14999847407452621"/>
      </left>
      <right/>
      <top style="medium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14999847407452621"/>
      </right>
      <top style="medium">
        <color theme="1" tint="0.249977111117893"/>
      </top>
      <bottom style="medium">
        <color theme="1" tint="0.249977111117893"/>
      </bottom>
      <diagonal/>
    </border>
    <border>
      <left style="medium">
        <color theme="1" tint="0.14999847407452621"/>
      </left>
      <right/>
      <top style="medium">
        <color theme="1" tint="0.249977111117893"/>
      </top>
      <bottom style="medium">
        <color theme="1" tint="0.14999847407452621"/>
      </bottom>
      <diagonal/>
    </border>
    <border>
      <left/>
      <right/>
      <top style="medium">
        <color theme="1" tint="0.249977111117893"/>
      </top>
      <bottom style="medium">
        <color theme="1" tint="0.14999847407452621"/>
      </bottom>
      <diagonal/>
    </border>
    <border>
      <left/>
      <right style="thin">
        <color theme="1" tint="0.249977111117893"/>
      </right>
      <top style="medium">
        <color theme="1" tint="0.249977111117893"/>
      </top>
      <bottom style="medium">
        <color theme="1" tint="0.14999847407452621"/>
      </bottom>
      <diagonal/>
    </border>
    <border>
      <left style="thin">
        <color theme="1" tint="0.249977111117893"/>
      </left>
      <right/>
      <top style="medium">
        <color theme="1" tint="0.249977111117893"/>
      </top>
      <bottom style="medium">
        <color theme="1" tint="0.14999847407452621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medium">
        <color theme="1" tint="0.14999847407452621"/>
      </bottom>
      <diagonal/>
    </border>
    <border>
      <left style="medium">
        <color theme="1" tint="0.249977111117893"/>
      </left>
      <right/>
      <top style="medium">
        <color theme="1" tint="0.249977111117893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 style="medium">
        <color theme="1" tint="0.249977111117893"/>
      </top>
      <bottom style="medium">
        <color theme="1" tint="0.14999847407452621"/>
      </bottom>
      <diagonal/>
    </border>
    <border>
      <left style="thin">
        <color indexed="64"/>
      </left>
      <right style="medium">
        <color theme="1" tint="0.14999847407452621"/>
      </right>
      <top/>
      <bottom style="thin">
        <color indexed="64"/>
      </bottom>
      <diagonal/>
    </border>
    <border>
      <left style="medium">
        <color theme="1" tint="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 tint="0.14999847407452621"/>
      </right>
      <top style="thin">
        <color indexed="64"/>
      </top>
      <bottom style="thin">
        <color indexed="64"/>
      </bottom>
      <diagonal/>
    </border>
    <border>
      <left style="medium">
        <color theme="1" tint="0.14999847407452621"/>
      </left>
      <right/>
      <top style="thin">
        <color indexed="64"/>
      </top>
      <bottom style="thin">
        <color indexed="64"/>
      </bottom>
      <diagonal/>
    </border>
    <border>
      <left style="medium">
        <color theme="1" tint="0.149998474074526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 tint="0.14999847407452621"/>
      </right>
      <top style="thin">
        <color indexed="64"/>
      </top>
      <bottom/>
      <diagonal/>
    </border>
    <border>
      <left/>
      <right style="thin">
        <color indexed="64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indexed="64"/>
      </right>
      <top style="medium">
        <color theme="1" tint="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 tint="0.14999847407452621"/>
      </top>
      <bottom style="thin">
        <color indexed="64"/>
      </bottom>
      <diagonal/>
    </border>
    <border>
      <left style="thin">
        <color indexed="64"/>
      </left>
      <right/>
      <top style="medium">
        <color theme="1" tint="0.14999847407452621"/>
      </top>
      <bottom style="thin">
        <color indexed="64"/>
      </bottom>
      <diagonal/>
    </border>
    <border>
      <left/>
      <right style="thin">
        <color indexed="64"/>
      </right>
      <top style="medium">
        <color theme="1" tint="0.14999847407452621"/>
      </top>
      <bottom style="thin">
        <color indexed="64"/>
      </bottom>
      <diagonal/>
    </border>
    <border>
      <left style="thin">
        <color indexed="64"/>
      </left>
      <right style="thin">
        <color theme="1" tint="0.14999847407452621"/>
      </right>
      <top style="medium">
        <color theme="1" tint="0.14999847407452621"/>
      </top>
      <bottom style="thin">
        <color indexed="64"/>
      </bottom>
      <diagonal/>
    </border>
    <border>
      <left/>
      <right/>
      <top style="medium">
        <color theme="1" tint="0.14999847407452621"/>
      </top>
      <bottom style="thin">
        <color indexed="64"/>
      </bottom>
      <diagonal/>
    </border>
    <border>
      <left/>
      <right style="medium">
        <color theme="1" tint="0.14999847407452621"/>
      </right>
      <top style="medium">
        <color theme="1" tint="0.14999847407452621"/>
      </top>
      <bottom style="thin">
        <color indexed="64"/>
      </bottom>
      <diagonal/>
    </border>
    <border>
      <left/>
      <right style="medium">
        <color theme="1" tint="0.14999847407452621"/>
      </right>
      <top style="thin">
        <color indexed="64"/>
      </top>
      <bottom style="thin">
        <color indexed="64"/>
      </bottom>
      <diagonal/>
    </border>
    <border>
      <left/>
      <right style="medium">
        <color theme="1" tint="0.14999847407452621"/>
      </right>
      <top style="thin">
        <color indexed="64"/>
      </top>
      <bottom/>
      <diagonal/>
    </border>
    <border>
      <left/>
      <right/>
      <top style="thin">
        <color theme="1" tint="0.14999847407452621"/>
      </top>
      <bottom/>
      <diagonal/>
    </border>
    <border>
      <left style="medium">
        <color theme="1" tint="0.14999847407452621"/>
      </left>
      <right/>
      <top style="thin">
        <color theme="1" tint="0.14999847407452621"/>
      </top>
      <bottom/>
      <diagonal/>
    </border>
    <border>
      <left/>
      <right style="medium">
        <color theme="1" tint="0.14999847407452621"/>
      </right>
      <top style="thin">
        <color theme="1" tint="0.14999847407452621"/>
      </top>
      <bottom/>
      <diagonal/>
    </border>
    <border>
      <left style="medium">
        <color theme="1" tint="0.14999847407452621"/>
      </left>
      <right/>
      <top/>
      <bottom style="thin">
        <color theme="1" tint="0.14999847407452621"/>
      </bottom>
      <diagonal/>
    </border>
    <border>
      <left style="medium">
        <color theme="1" tint="0.14999847407452621"/>
      </left>
      <right/>
      <top style="thin">
        <color theme="1" tint="0.249977111117893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/>
      <bottom style="medium">
        <color theme="1" tint="0.249977111117893"/>
      </bottom>
      <diagonal/>
    </border>
    <border>
      <left style="thin">
        <color theme="1" tint="0.249977111117893"/>
      </left>
      <right/>
      <top/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indexed="64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medium">
        <color theme="1" tint="0.14999847407452621"/>
      </top>
      <bottom/>
      <diagonal/>
    </border>
    <border>
      <left style="thin">
        <color indexed="64"/>
      </left>
      <right/>
      <top style="thin">
        <color theme="1" tint="0.14999847407452621"/>
      </top>
      <bottom/>
      <diagonal/>
    </border>
    <border>
      <left/>
      <right style="thin">
        <color indexed="64"/>
      </right>
      <top style="thin">
        <color theme="1" tint="0.14999847407452621"/>
      </top>
      <bottom/>
      <diagonal/>
    </border>
    <border>
      <left style="thin">
        <color indexed="64"/>
      </left>
      <right style="medium">
        <color theme="1" tint="0.14999847407452621"/>
      </right>
      <top style="medium">
        <color theme="1" tint="0.14999847407452621"/>
      </top>
      <bottom/>
      <diagonal/>
    </border>
    <border>
      <left/>
      <right style="thin">
        <color indexed="64"/>
      </right>
      <top/>
      <bottom style="medium">
        <color theme="1" tint="0.14999847407452621"/>
      </bottom>
      <diagonal/>
    </border>
    <border>
      <left style="thin">
        <color indexed="64"/>
      </left>
      <right/>
      <top/>
      <bottom style="medium">
        <color theme="1" tint="0.14999847407452621"/>
      </bottom>
      <diagonal/>
    </border>
    <border>
      <left/>
      <right style="thin">
        <color theme="1" tint="0.14999847407452621"/>
      </right>
      <top/>
      <bottom/>
      <diagonal/>
    </border>
    <border>
      <left style="medium">
        <color theme="1" tint="0.14999847407452621"/>
      </left>
      <right/>
      <top/>
      <bottom style="thin">
        <color theme="1" tint="0.249977111117893"/>
      </bottom>
      <diagonal/>
    </border>
    <border>
      <left style="medium">
        <color theme="1" tint="0.14999847407452621"/>
      </left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medium">
        <color theme="1" tint="0.14999847407452621"/>
      </right>
      <top style="thin">
        <color theme="1" tint="0.249977111117893"/>
      </top>
      <bottom style="thin">
        <color theme="1" tint="0.14999847407452621"/>
      </bottom>
      <diagonal/>
    </border>
    <border>
      <left style="medium">
        <color theme="1" tint="0.14999847407452621"/>
      </left>
      <right/>
      <top style="thin">
        <color theme="1" tint="0.249977111117893"/>
      </top>
      <bottom style="thin">
        <color theme="1" tint="0.14999847407452621"/>
      </bottom>
      <diagonal/>
    </border>
    <border>
      <left/>
      <right/>
      <top style="thin">
        <color theme="1" tint="0.249977111117893"/>
      </top>
      <bottom style="thin">
        <color theme="1" tint="0.14999847407452621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14999847407452621"/>
      </bottom>
      <diagonal/>
    </border>
    <border>
      <left/>
      <right style="medium">
        <color theme="1" tint="0.14999847407452621"/>
      </right>
      <top style="thin">
        <color theme="1" tint="0.249977111117893"/>
      </top>
      <bottom style="thin">
        <color theme="1" tint="0.14999847407452621"/>
      </bottom>
      <diagonal/>
    </border>
    <border>
      <left style="medium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249977111117893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249977111117893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249977111117893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 style="thin">
        <color theme="1" tint="0.249977111117893"/>
      </left>
      <right style="medium">
        <color theme="1" tint="0.14999847407452621"/>
      </right>
      <top style="thin">
        <color theme="1" tint="0.249977111117893"/>
      </top>
      <bottom style="thin">
        <color indexed="64"/>
      </bottom>
      <diagonal/>
    </border>
    <border>
      <left style="medium">
        <color theme="1" tint="0.14999847407452621"/>
      </left>
      <right/>
      <top/>
      <bottom style="thin">
        <color indexed="64"/>
      </bottom>
      <diagonal/>
    </border>
    <border>
      <left/>
      <right style="thin">
        <color theme="1" tint="0.249977111117893"/>
      </right>
      <top/>
      <bottom style="thin">
        <color indexed="64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indexed="64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/>
      <right style="medium">
        <color theme="1" tint="0.14999847407452621"/>
      </right>
      <top style="thin">
        <color theme="1" tint="0.249977111117893"/>
      </top>
      <bottom style="thin">
        <color indexed="64"/>
      </bottom>
      <diagonal/>
    </border>
    <border>
      <left/>
      <right style="thin">
        <color theme="1" tint="0.249977111117893"/>
      </right>
      <top style="medium">
        <color theme="1" tint="0.14999847407452621"/>
      </top>
      <bottom/>
      <diagonal/>
    </border>
    <border>
      <left style="thin">
        <color theme="1" tint="0.249977111117893"/>
      </left>
      <right/>
      <top style="medium">
        <color theme="1" tint="0.14999847407452621"/>
      </top>
      <bottom/>
      <diagonal/>
    </border>
    <border>
      <left/>
      <right style="medium">
        <color theme="1" tint="0.249977111117893"/>
      </right>
      <top/>
      <bottom/>
      <diagonal/>
    </border>
    <border>
      <left style="thin">
        <color theme="1" tint="0.14999847407452621"/>
      </left>
      <right/>
      <top style="thin">
        <color theme="1" tint="0.14999847407452621"/>
      </top>
      <bottom/>
      <diagonal/>
    </border>
    <border>
      <left style="thin">
        <color theme="1" tint="0.14999847407452621"/>
      </left>
      <right/>
      <top/>
      <bottom/>
      <diagonal/>
    </border>
    <border>
      <left style="medium">
        <color theme="1" tint="0.14999847407452621"/>
      </left>
      <right/>
      <top style="medium">
        <color theme="1" tint="0.14999847407452621"/>
      </top>
      <bottom style="thin">
        <color theme="1" tint="0.249977111117893"/>
      </bottom>
      <diagonal/>
    </border>
    <border>
      <left/>
      <right/>
      <top style="medium">
        <color theme="1" tint="0.14999847407452621"/>
      </top>
      <bottom style="thin">
        <color theme="1" tint="0.249977111117893"/>
      </bottom>
      <diagonal/>
    </border>
    <border>
      <left/>
      <right style="medium">
        <color theme="1" tint="0.14999847407452621"/>
      </right>
      <top style="medium">
        <color theme="1" tint="0.14999847407452621"/>
      </top>
      <bottom style="thin">
        <color theme="1" tint="0.249977111117893"/>
      </bottom>
      <diagonal/>
    </border>
    <border>
      <left style="medium">
        <color theme="1" tint="0.14999847407452621"/>
      </left>
      <right style="thin">
        <color indexed="64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indexed="64"/>
      </left>
      <right/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indexed="64"/>
      </left>
      <right style="thin">
        <color indexed="64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indexed="64"/>
      </left>
      <right style="medium">
        <color indexed="64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/>
      <top style="medium">
        <color theme="1" tint="0.14999847407452621"/>
      </top>
      <bottom style="thin">
        <color indexed="64"/>
      </bottom>
      <diagonal/>
    </border>
    <border>
      <left style="thin">
        <color theme="1" tint="0.249977111117893"/>
      </left>
      <right/>
      <top style="medium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medium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medium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medium">
        <color theme="1" tint="0.14999847407452621"/>
      </bottom>
      <diagonal/>
    </border>
    <border>
      <left style="thin">
        <color theme="1" tint="0.249977111117893"/>
      </left>
      <right style="medium">
        <color theme="1" tint="0.14999847407452621"/>
      </right>
      <top style="thin">
        <color theme="1" tint="0.249977111117893"/>
      </top>
      <bottom style="medium">
        <color theme="1" tint="0.149998474074526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77" fillId="0" borderId="0">
      <alignment vertical="center"/>
    </xf>
  </cellStyleXfs>
  <cellXfs count="1137">
    <xf numFmtId="0" fontId="0" fillId="0" borderId="0" xfId="0">
      <alignment vertical="center"/>
    </xf>
    <xf numFmtId="0" fontId="0" fillId="0" borderId="0" xfId="0" applyAlignment="1"/>
    <xf numFmtId="0" fontId="6" fillId="0" borderId="0" xfId="0" applyFont="1" applyAlignme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1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18" fillId="0" borderId="34" xfId="0" applyFont="1" applyBorder="1" applyAlignment="1">
      <alignment horizontal="left" vertical="center"/>
    </xf>
    <xf numFmtId="0" fontId="19" fillId="0" borderId="4" xfId="0" applyFont="1" applyBorder="1">
      <alignment vertical="center"/>
    </xf>
    <xf numFmtId="0" fontId="19" fillId="0" borderId="35" xfId="0" applyFont="1" applyBorder="1">
      <alignment vertical="center"/>
    </xf>
    <xf numFmtId="0" fontId="11" fillId="0" borderId="24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3" xfId="0" applyFont="1" applyBorder="1">
      <alignment vertical="center"/>
    </xf>
    <xf numFmtId="1" fontId="22" fillId="0" borderId="3" xfId="0" applyNumberFormat="1" applyFont="1" applyBorder="1">
      <alignment vertical="center"/>
    </xf>
    <xf numFmtId="0" fontId="21" fillId="0" borderId="4" xfId="0" applyFont="1" applyBorder="1">
      <alignment vertical="center"/>
    </xf>
    <xf numFmtId="0" fontId="20" fillId="0" borderId="3" xfId="0" applyFont="1" applyBorder="1">
      <alignment vertical="center"/>
    </xf>
    <xf numFmtId="0" fontId="20" fillId="0" borderId="35" xfId="0" applyFont="1" applyBorder="1">
      <alignment vertical="center"/>
    </xf>
    <xf numFmtId="0" fontId="20" fillId="0" borderId="24" xfId="0" applyFont="1" applyBorder="1" applyAlignment="1">
      <alignment horizontal="center" vertical="center"/>
    </xf>
    <xf numFmtId="0" fontId="20" fillId="0" borderId="4" xfId="0" applyFont="1" applyBorder="1">
      <alignment vertical="center"/>
    </xf>
    <xf numFmtId="0" fontId="20" fillId="0" borderId="37" xfId="0" applyFont="1" applyBorder="1">
      <alignment vertical="center"/>
    </xf>
    <xf numFmtId="0" fontId="20" fillId="0" borderId="25" xfId="0" applyFont="1" applyBorder="1">
      <alignment vertical="center"/>
    </xf>
    <xf numFmtId="0" fontId="20" fillId="0" borderId="38" xfId="0" applyFont="1" applyBorder="1">
      <alignment vertical="center"/>
    </xf>
    <xf numFmtId="0" fontId="20" fillId="0" borderId="26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0" fillId="0" borderId="5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8" xfId="0" applyFont="1" applyBorder="1">
      <alignment vertical="center"/>
    </xf>
    <xf numFmtId="0" fontId="20" fillId="0" borderId="27" xfId="0" applyFont="1" applyBorder="1" applyAlignment="1">
      <alignment horizontal="center" vertical="center"/>
    </xf>
    <xf numFmtId="0" fontId="19" fillId="0" borderId="36" xfId="0" applyFont="1" applyBorder="1">
      <alignment vertical="center"/>
    </xf>
    <xf numFmtId="0" fontId="11" fillId="0" borderId="22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5" fillId="0" borderId="34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40" xfId="0" applyFont="1" applyBorder="1">
      <alignment vertical="center"/>
    </xf>
    <xf numFmtId="0" fontId="25" fillId="0" borderId="37" xfId="0" applyFont="1" applyBorder="1">
      <alignment vertical="center"/>
    </xf>
    <xf numFmtId="0" fontId="23" fillId="0" borderId="3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23" fillId="0" borderId="41" xfId="0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42" xfId="0" applyBorder="1" applyAlignment="1">
      <alignment horizontal="center" vertical="center"/>
    </xf>
    <xf numFmtId="14" fontId="0" fillId="0" borderId="42" xfId="0" applyNumberFormat="1" applyBorder="1" applyAlignment="1">
      <alignment horizontal="center" vertical="center"/>
    </xf>
    <xf numFmtId="0" fontId="0" fillId="0" borderId="17" xfId="0" applyBorder="1">
      <alignment vertical="center"/>
    </xf>
    <xf numFmtId="0" fontId="8" fillId="0" borderId="0" xfId="0" applyFont="1">
      <alignment vertical="center"/>
    </xf>
    <xf numFmtId="0" fontId="27" fillId="0" borderId="0" xfId="0" applyFont="1">
      <alignment vertical="center"/>
    </xf>
    <xf numFmtId="0" fontId="21" fillId="0" borderId="5" xfId="0" applyFont="1" applyBorder="1">
      <alignment vertical="center"/>
    </xf>
    <xf numFmtId="0" fontId="18" fillId="0" borderId="43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19" fillId="0" borderId="29" xfId="0" applyFont="1" applyBorder="1">
      <alignment vertical="center"/>
    </xf>
    <xf numFmtId="0" fontId="18" fillId="0" borderId="44" xfId="0" applyFont="1" applyBorder="1" applyAlignment="1">
      <alignment horizontal="left" vertical="center"/>
    </xf>
    <xf numFmtId="0" fontId="21" fillId="0" borderId="35" xfId="0" applyFont="1" applyBorder="1">
      <alignment vertical="center"/>
    </xf>
    <xf numFmtId="0" fontId="21" fillId="0" borderId="6" xfId="0" applyFont="1" applyBorder="1">
      <alignment vertical="center"/>
    </xf>
    <xf numFmtId="0" fontId="20" fillId="0" borderId="16" xfId="0" applyFont="1" applyBorder="1">
      <alignment vertical="center"/>
    </xf>
    <xf numFmtId="0" fontId="13" fillId="0" borderId="3" xfId="0" applyFont="1" applyBorder="1">
      <alignment vertical="center"/>
    </xf>
    <xf numFmtId="49" fontId="12" fillId="3" borderId="0" xfId="0" applyNumberFormat="1" applyFont="1" applyFill="1" applyAlignment="1"/>
    <xf numFmtId="1" fontId="3" fillId="0" borderId="3" xfId="0" applyNumberFormat="1" applyFont="1" applyBorder="1" applyAlignment="1"/>
    <xf numFmtId="0" fontId="31" fillId="0" borderId="0" xfId="0" applyFont="1">
      <alignment vertic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0" fillId="0" borderId="30" xfId="0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0" fontId="24" fillId="0" borderId="0" xfId="0" applyFont="1">
      <alignment vertical="center"/>
    </xf>
    <xf numFmtId="14" fontId="24" fillId="0" borderId="0" xfId="0" applyNumberFormat="1" applyFont="1">
      <alignment vertical="center"/>
    </xf>
    <xf numFmtId="14" fontId="24" fillId="0" borderId="0" xfId="0" applyNumberFormat="1" applyFont="1" applyAlignment="1">
      <alignment horizontal="center" vertical="center"/>
    </xf>
    <xf numFmtId="0" fontId="33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1" fontId="10" fillId="0" borderId="0" xfId="0" applyNumberFormat="1" applyFont="1">
      <alignment vertical="center"/>
    </xf>
    <xf numFmtId="1" fontId="33" fillId="0" borderId="0" xfId="0" applyNumberFormat="1" applyFont="1">
      <alignment vertical="center"/>
    </xf>
    <xf numFmtId="1" fontId="2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45" xfId="0" applyFont="1" applyBorder="1">
      <alignment vertical="center"/>
    </xf>
    <xf numFmtId="0" fontId="20" fillId="0" borderId="52" xfId="0" applyFont="1" applyBorder="1">
      <alignment vertical="center"/>
    </xf>
    <xf numFmtId="0" fontId="25" fillId="0" borderId="48" xfId="0" applyFont="1" applyBorder="1">
      <alignment vertical="center"/>
    </xf>
    <xf numFmtId="0" fontId="25" fillId="0" borderId="45" xfId="0" applyFont="1" applyBorder="1">
      <alignment vertical="center"/>
    </xf>
    <xf numFmtId="0" fontId="20" fillId="0" borderId="53" xfId="0" applyFont="1" applyBorder="1">
      <alignment vertical="center"/>
    </xf>
    <xf numFmtId="0" fontId="20" fillId="0" borderId="54" xfId="0" applyFont="1" applyBorder="1" applyAlignment="1">
      <alignment horizontal="center" vertical="center"/>
    </xf>
    <xf numFmtId="0" fontId="41" fillId="0" borderId="0" xfId="0" applyFont="1">
      <alignment vertical="center"/>
    </xf>
    <xf numFmtId="0" fontId="40" fillId="0" borderId="0" xfId="0" applyFont="1">
      <alignment vertical="center"/>
    </xf>
    <xf numFmtId="0" fontId="42" fillId="0" borderId="0" xfId="0" applyFont="1" applyAlignment="1">
      <alignment horizontal="center" vertical="center"/>
    </xf>
    <xf numFmtId="1" fontId="37" fillId="0" borderId="0" xfId="0" applyNumberFormat="1" applyFont="1">
      <alignment vertical="center"/>
    </xf>
    <xf numFmtId="1" fontId="38" fillId="0" borderId="0" xfId="0" applyNumberFormat="1" applyFont="1">
      <alignment vertical="center"/>
    </xf>
    <xf numFmtId="1" fontId="32" fillId="0" borderId="0" xfId="0" applyNumberFormat="1" applyFont="1" applyAlignment="1">
      <alignment horizontal="center" vertical="center"/>
    </xf>
    <xf numFmtId="14" fontId="32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" fontId="46" fillId="0" borderId="34" xfId="0" applyNumberFormat="1" applyFont="1" applyBorder="1">
      <alignment vertical="center"/>
    </xf>
    <xf numFmtId="1" fontId="46" fillId="0" borderId="3" xfId="0" applyNumberFormat="1" applyFont="1" applyBorder="1">
      <alignment vertical="center"/>
    </xf>
    <xf numFmtId="1" fontId="46" fillId="0" borderId="40" xfId="0" applyNumberFormat="1" applyFont="1" applyBorder="1">
      <alignment vertical="center"/>
    </xf>
    <xf numFmtId="1" fontId="46" fillId="0" borderId="37" xfId="0" applyNumberFormat="1" applyFont="1" applyBorder="1">
      <alignment vertical="center"/>
    </xf>
    <xf numFmtId="1" fontId="46" fillId="0" borderId="48" xfId="0" applyNumberFormat="1" applyFont="1" applyBorder="1">
      <alignment vertical="center"/>
    </xf>
    <xf numFmtId="1" fontId="46" fillId="0" borderId="45" xfId="0" applyNumberFormat="1" applyFont="1" applyBorder="1">
      <alignment vertical="center"/>
    </xf>
    <xf numFmtId="0" fontId="47" fillId="0" borderId="3" xfId="0" applyFont="1" applyBorder="1">
      <alignment vertical="center"/>
    </xf>
    <xf numFmtId="1" fontId="47" fillId="0" borderId="3" xfId="0" applyNumberFormat="1" applyFont="1" applyBorder="1">
      <alignment vertical="center"/>
    </xf>
    <xf numFmtId="0" fontId="47" fillId="0" borderId="4" xfId="0" applyFont="1" applyBorder="1">
      <alignment vertical="center"/>
    </xf>
    <xf numFmtId="0" fontId="48" fillId="0" borderId="34" xfId="0" applyFont="1" applyBorder="1">
      <alignment vertical="center"/>
    </xf>
    <xf numFmtId="0" fontId="48" fillId="0" borderId="3" xfId="0" applyFont="1" applyBorder="1">
      <alignment vertical="center"/>
    </xf>
    <xf numFmtId="0" fontId="46" fillId="0" borderId="35" xfId="0" applyFont="1" applyBorder="1">
      <alignment vertical="center"/>
    </xf>
    <xf numFmtId="0" fontId="46" fillId="0" borderId="24" xfId="0" applyFont="1" applyBorder="1" applyAlignment="1">
      <alignment horizontal="center" vertical="center"/>
    </xf>
    <xf numFmtId="0" fontId="46" fillId="0" borderId="3" xfId="0" applyFont="1" applyBorder="1">
      <alignment vertical="center"/>
    </xf>
    <xf numFmtId="0" fontId="46" fillId="0" borderId="4" xfId="0" applyFont="1" applyBorder="1">
      <alignment vertical="center"/>
    </xf>
    <xf numFmtId="0" fontId="46" fillId="0" borderId="37" xfId="0" applyFont="1" applyBorder="1">
      <alignment vertical="center"/>
    </xf>
    <xf numFmtId="0" fontId="46" fillId="0" borderId="25" xfId="0" applyFont="1" applyBorder="1">
      <alignment vertical="center"/>
    </xf>
    <xf numFmtId="0" fontId="48" fillId="0" borderId="40" xfId="0" applyFont="1" applyBorder="1">
      <alignment vertical="center"/>
    </xf>
    <xf numFmtId="0" fontId="48" fillId="0" borderId="37" xfId="0" applyFont="1" applyBorder="1">
      <alignment vertical="center"/>
    </xf>
    <xf numFmtId="0" fontId="46" fillId="0" borderId="38" xfId="0" applyFont="1" applyBorder="1">
      <alignment vertical="center"/>
    </xf>
    <xf numFmtId="0" fontId="46" fillId="0" borderId="26" xfId="0" applyFont="1" applyBorder="1" applyAlignment="1">
      <alignment horizontal="center" vertical="center"/>
    </xf>
    <xf numFmtId="0" fontId="49" fillId="0" borderId="0" xfId="0" applyFont="1">
      <alignment vertical="center"/>
    </xf>
    <xf numFmtId="0" fontId="49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center" vertical="center"/>
    </xf>
    <xf numFmtId="1" fontId="49" fillId="0" borderId="3" xfId="0" applyNumberFormat="1" applyFont="1" applyBorder="1">
      <alignment vertical="center"/>
    </xf>
    <xf numFmtId="1" fontId="49" fillId="0" borderId="3" xfId="0" applyNumberFormat="1" applyFont="1" applyBorder="1" applyAlignment="1">
      <alignment horizontal="center" vertical="center"/>
    </xf>
    <xf numFmtId="14" fontId="49" fillId="0" borderId="3" xfId="0" applyNumberFormat="1" applyFont="1" applyBorder="1" applyAlignment="1">
      <alignment horizontal="center" vertical="center"/>
    </xf>
    <xf numFmtId="1" fontId="49" fillId="0" borderId="9" xfId="0" applyNumberFormat="1" applyFont="1" applyBorder="1">
      <alignment vertical="center"/>
    </xf>
    <xf numFmtId="1" fontId="49" fillId="0" borderId="9" xfId="0" applyNumberFormat="1" applyFont="1" applyBorder="1" applyAlignment="1">
      <alignment horizontal="center" vertical="center"/>
    </xf>
    <xf numFmtId="14" fontId="49" fillId="0" borderId="9" xfId="0" applyNumberFormat="1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52" fillId="0" borderId="0" xfId="0" applyFont="1">
      <alignment vertical="center"/>
    </xf>
    <xf numFmtId="0" fontId="52" fillId="0" borderId="78" xfId="0" applyFont="1" applyBorder="1" applyAlignment="1">
      <alignment horizontal="center" vertical="center" textRotation="90" wrapText="1"/>
    </xf>
    <xf numFmtId="0" fontId="52" fillId="0" borderId="70" xfId="0" applyFont="1" applyBorder="1" applyAlignment="1">
      <alignment horizontal="right" vertical="center" textRotation="90" wrapText="1"/>
    </xf>
    <xf numFmtId="0" fontId="39" fillId="0" borderId="124" xfId="0" applyFont="1" applyBorder="1" applyAlignment="1">
      <alignment horizontal="center" vertical="center"/>
    </xf>
    <xf numFmtId="0" fontId="39" fillId="0" borderId="125" xfId="0" applyFont="1" applyBorder="1" applyAlignment="1">
      <alignment horizontal="center" vertical="center"/>
    </xf>
    <xf numFmtId="0" fontId="39" fillId="0" borderId="126" xfId="0" applyFont="1" applyBorder="1" applyAlignment="1">
      <alignment horizontal="center" vertical="center"/>
    </xf>
    <xf numFmtId="0" fontId="39" fillId="0" borderId="12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" fontId="28" fillId="0" borderId="3" xfId="0" applyNumberFormat="1" applyFont="1" applyBorder="1" applyAlignment="1">
      <alignment horizontal="center"/>
    </xf>
    <xf numFmtId="0" fontId="70" fillId="0" borderId="3" xfId="0" applyFont="1" applyBorder="1" applyAlignment="1">
      <alignment horizontal="center"/>
    </xf>
    <xf numFmtId="0" fontId="75" fillId="0" borderId="0" xfId="1" applyFont="1" applyBorder="1" applyAlignment="1" applyProtection="1">
      <alignment vertical="center"/>
    </xf>
    <xf numFmtId="1" fontId="49" fillId="0" borderId="3" xfId="0" applyNumberFormat="1" applyFont="1" applyBorder="1" applyAlignment="1">
      <alignment horizontal="left" vertical="center"/>
    </xf>
    <xf numFmtId="1" fontId="49" fillId="0" borderId="9" xfId="0" applyNumberFormat="1" applyFont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8" fillId="0" borderId="42" xfId="0" applyFont="1" applyBorder="1" applyAlignment="1">
      <alignment horizontal="center" vertical="center"/>
    </xf>
    <xf numFmtId="0" fontId="78" fillId="0" borderId="0" xfId="0" applyFont="1" applyAlignment="1">
      <alignment horizontal="center" vertical="center"/>
    </xf>
    <xf numFmtId="1" fontId="49" fillId="0" borderId="46" xfId="0" applyNumberFormat="1" applyFont="1" applyBorder="1">
      <alignment vertical="center"/>
    </xf>
    <xf numFmtId="1" fontId="49" fillId="0" borderId="46" xfId="0" applyNumberFormat="1" applyFont="1" applyBorder="1" applyAlignment="1">
      <alignment horizontal="center" vertical="center"/>
    </xf>
    <xf numFmtId="1" fontId="49" fillId="0" borderId="46" xfId="0" applyNumberFormat="1" applyFont="1" applyBorder="1" applyAlignment="1">
      <alignment horizontal="left" vertical="center"/>
    </xf>
    <xf numFmtId="0" fontId="27" fillId="0" borderId="43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79" fillId="0" borderId="1" xfId="0" applyFont="1" applyBorder="1" applyAlignment="1">
      <alignment horizontal="center" vertical="center"/>
    </xf>
    <xf numFmtId="0" fontId="79" fillId="0" borderId="1" xfId="0" applyFont="1" applyBorder="1" applyAlignment="1">
      <alignment horizontal="left" vertical="center"/>
    </xf>
    <xf numFmtId="14" fontId="2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" fontId="49" fillId="0" borderId="35" xfId="0" applyNumberFormat="1" applyFont="1" applyBorder="1" applyAlignment="1">
      <alignment horizontal="center" vertical="center"/>
    </xf>
    <xf numFmtId="1" fontId="49" fillId="0" borderId="146" xfId="0" applyNumberFormat="1" applyFont="1" applyBorder="1" applyAlignment="1">
      <alignment horizontal="center" vertical="center"/>
    </xf>
    <xf numFmtId="1" fontId="49" fillId="0" borderId="37" xfId="0" applyNumberFormat="1" applyFont="1" applyBorder="1">
      <alignment vertical="center"/>
    </xf>
    <xf numFmtId="1" fontId="49" fillId="0" borderId="37" xfId="0" applyNumberFormat="1" applyFont="1" applyBorder="1" applyAlignment="1">
      <alignment horizontal="center" vertical="center"/>
    </xf>
    <xf numFmtId="1" fontId="49" fillId="0" borderId="37" xfId="0" applyNumberFormat="1" applyFont="1" applyBorder="1" applyAlignment="1">
      <alignment horizontal="left" vertical="center"/>
    </xf>
    <xf numFmtId="1" fontId="49" fillId="0" borderId="38" xfId="0" applyNumberFormat="1" applyFont="1" applyBorder="1" applyAlignment="1">
      <alignment horizontal="center" vertical="center"/>
    </xf>
    <xf numFmtId="0" fontId="41" fillId="0" borderId="147" xfId="0" applyFont="1" applyBorder="1">
      <alignment vertical="center"/>
    </xf>
    <xf numFmtId="0" fontId="82" fillId="0" borderId="0" xfId="0" applyFont="1" applyAlignment="1">
      <alignment vertical="center" wrapText="1"/>
    </xf>
    <xf numFmtId="0" fontId="83" fillId="0" borderId="0" xfId="0" applyFont="1" applyAlignment="1">
      <alignment vertical="center" wrapText="1"/>
    </xf>
    <xf numFmtId="0" fontId="84" fillId="0" borderId="0" xfId="0" applyFont="1" applyAlignment="1">
      <alignment vertical="center" wrapText="1"/>
    </xf>
    <xf numFmtId="0" fontId="8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1" fontId="76" fillId="0" borderId="21" xfId="0" applyNumberFormat="1" applyFont="1" applyBorder="1">
      <alignment vertical="center"/>
    </xf>
    <xf numFmtId="1" fontId="76" fillId="0" borderId="46" xfId="0" applyNumberFormat="1" applyFont="1" applyBorder="1">
      <alignment vertical="center"/>
    </xf>
    <xf numFmtId="0" fontId="90" fillId="3" borderId="46" xfId="0" applyFont="1" applyFill="1" applyBorder="1" applyAlignment="1">
      <alignment horizontal="center" vertical="center"/>
    </xf>
    <xf numFmtId="0" fontId="90" fillId="3" borderId="2" xfId="0" applyFont="1" applyFill="1" applyBorder="1" applyAlignment="1">
      <alignment horizontal="center" vertical="center"/>
    </xf>
    <xf numFmtId="1" fontId="77" fillId="0" borderId="46" xfId="0" applyNumberFormat="1" applyFont="1" applyBorder="1" applyAlignment="1">
      <alignment horizontal="center" vertical="center"/>
    </xf>
    <xf numFmtId="14" fontId="77" fillId="0" borderId="46" xfId="0" applyNumberFormat="1" applyFont="1" applyBorder="1" applyAlignment="1">
      <alignment horizontal="center" vertical="center"/>
    </xf>
    <xf numFmtId="0" fontId="43" fillId="0" borderId="156" xfId="0" applyFont="1" applyBorder="1" applyAlignment="1">
      <alignment textRotation="90"/>
    </xf>
    <xf numFmtId="0" fontId="43" fillId="0" borderId="157" xfId="0" applyFont="1" applyBorder="1" applyAlignment="1">
      <alignment horizontal="left" textRotation="90"/>
    </xf>
    <xf numFmtId="0" fontId="43" fillId="0" borderId="163" xfId="0" applyFont="1" applyBorder="1" applyAlignment="1">
      <alignment textRotation="90"/>
    </xf>
    <xf numFmtId="0" fontId="41" fillId="0" borderId="93" xfId="0" applyFont="1" applyBorder="1">
      <alignment vertical="center"/>
    </xf>
    <xf numFmtId="0" fontId="44" fillId="0" borderId="147" xfId="0" applyFont="1" applyBorder="1">
      <alignment vertical="center"/>
    </xf>
    <xf numFmtId="0" fontId="44" fillId="0" borderId="95" xfId="0" applyFont="1" applyBorder="1">
      <alignment vertical="center"/>
    </xf>
    <xf numFmtId="0" fontId="41" fillId="0" borderId="95" xfId="0" applyFont="1" applyBorder="1">
      <alignment vertical="center"/>
    </xf>
    <xf numFmtId="0" fontId="41" fillId="0" borderId="195" xfId="0" applyFont="1" applyBorder="1">
      <alignment vertical="center"/>
    </xf>
    <xf numFmtId="0" fontId="41" fillId="0" borderId="92" xfId="0" applyFont="1" applyBorder="1">
      <alignment vertical="center"/>
    </xf>
    <xf numFmtId="0" fontId="41" fillId="0" borderId="197" xfId="0" applyFont="1" applyBorder="1">
      <alignment vertical="center"/>
    </xf>
    <xf numFmtId="0" fontId="52" fillId="0" borderId="201" xfId="0" applyFont="1" applyBorder="1" applyAlignment="1">
      <alignment horizontal="center" vertical="center" textRotation="90" wrapText="1"/>
    </xf>
    <xf numFmtId="0" fontId="52" fillId="0" borderId="159" xfId="0" applyFont="1" applyBorder="1" applyAlignment="1">
      <alignment horizontal="right" vertical="center" textRotation="90" wrapText="1"/>
    </xf>
    <xf numFmtId="0" fontId="43" fillId="0" borderId="220" xfId="0" applyFont="1" applyBorder="1" applyAlignment="1">
      <alignment horizontal="left" textRotation="90"/>
    </xf>
    <xf numFmtId="0" fontId="43" fillId="0" borderId="221" xfId="0" applyFont="1" applyBorder="1" applyAlignment="1">
      <alignment textRotation="90"/>
    </xf>
    <xf numFmtId="0" fontId="43" fillId="0" borderId="222" xfId="0" applyFont="1" applyBorder="1" applyAlignment="1">
      <alignment horizontal="left" textRotation="90"/>
    </xf>
    <xf numFmtId="0" fontId="43" fillId="0" borderId="223" xfId="0" applyFont="1" applyBorder="1" applyAlignment="1">
      <alignment textRotation="90"/>
    </xf>
    <xf numFmtId="0" fontId="43" fillId="0" borderId="155" xfId="0" applyFont="1" applyBorder="1" applyAlignment="1">
      <alignment horizontal="left" textRotation="90"/>
    </xf>
    <xf numFmtId="1" fontId="76" fillId="0" borderId="3" xfId="0" applyNumberFormat="1" applyFont="1" applyBorder="1">
      <alignment vertical="center"/>
    </xf>
    <xf numFmtId="1" fontId="77" fillId="0" borderId="3" xfId="0" applyNumberFormat="1" applyFont="1" applyBorder="1" applyAlignment="1">
      <alignment horizontal="center" vertical="center"/>
    </xf>
    <xf numFmtId="14" fontId="77" fillId="0" borderId="3" xfId="0" applyNumberFormat="1" applyFont="1" applyBorder="1" applyAlignment="1">
      <alignment horizontal="center" vertical="center"/>
    </xf>
    <xf numFmtId="0" fontId="90" fillId="3" borderId="3" xfId="0" applyFont="1" applyFill="1" applyBorder="1" applyAlignment="1">
      <alignment horizontal="center" vertical="center"/>
    </xf>
    <xf numFmtId="1" fontId="94" fillId="0" borderId="3" xfId="0" applyNumberFormat="1" applyFont="1" applyBorder="1">
      <alignment vertical="center"/>
    </xf>
    <xf numFmtId="1" fontId="94" fillId="0" borderId="3" xfId="0" applyNumberFormat="1" applyFont="1" applyBorder="1" applyAlignment="1">
      <alignment horizontal="center" vertical="center"/>
    </xf>
    <xf numFmtId="1" fontId="95" fillId="0" borderId="3" xfId="0" applyNumberFormat="1" applyFont="1" applyBorder="1" applyAlignment="1">
      <alignment horizontal="center" vertical="center"/>
    </xf>
    <xf numFmtId="14" fontId="95" fillId="0" borderId="3" xfId="0" applyNumberFormat="1" applyFont="1" applyBorder="1" applyAlignment="1">
      <alignment horizontal="center" vertical="center"/>
    </xf>
    <xf numFmtId="0" fontId="96" fillId="3" borderId="3" xfId="0" applyFont="1" applyFill="1" applyBorder="1" applyAlignment="1">
      <alignment horizontal="center" vertical="center"/>
    </xf>
    <xf numFmtId="1" fontId="76" fillId="0" borderId="34" xfId="0" applyNumberFormat="1" applyFont="1" applyBorder="1">
      <alignment vertical="center"/>
    </xf>
    <xf numFmtId="0" fontId="90" fillId="3" borderId="35" xfId="0" applyFont="1" applyFill="1" applyBorder="1" applyAlignment="1">
      <alignment horizontal="center" vertical="center"/>
    </xf>
    <xf numFmtId="1" fontId="94" fillId="0" borderId="34" xfId="0" applyNumberFormat="1" applyFont="1" applyBorder="1">
      <alignment vertical="center"/>
    </xf>
    <xf numFmtId="0" fontId="96" fillId="3" borderId="35" xfId="0" applyFont="1" applyFill="1" applyBorder="1" applyAlignment="1">
      <alignment horizontal="center" vertical="center"/>
    </xf>
    <xf numFmtId="1" fontId="94" fillId="0" borderId="40" xfId="0" applyNumberFormat="1" applyFont="1" applyBorder="1">
      <alignment vertical="center"/>
    </xf>
    <xf numFmtId="1" fontId="94" fillId="0" borderId="37" xfId="0" applyNumberFormat="1" applyFont="1" applyBorder="1">
      <alignment vertical="center"/>
    </xf>
    <xf numFmtId="1" fontId="94" fillId="0" borderId="37" xfId="0" applyNumberFormat="1" applyFont="1" applyBorder="1" applyAlignment="1">
      <alignment horizontal="center" vertical="center"/>
    </xf>
    <xf numFmtId="1" fontId="95" fillId="0" borderId="37" xfId="0" applyNumberFormat="1" applyFont="1" applyBorder="1" applyAlignment="1">
      <alignment horizontal="center" vertical="center"/>
    </xf>
    <xf numFmtId="14" fontId="95" fillId="0" borderId="37" xfId="0" applyNumberFormat="1" applyFont="1" applyBorder="1" applyAlignment="1">
      <alignment horizontal="center" vertical="center"/>
    </xf>
    <xf numFmtId="0" fontId="96" fillId="3" borderId="37" xfId="0" applyFont="1" applyFill="1" applyBorder="1" applyAlignment="1">
      <alignment horizontal="center" vertical="center"/>
    </xf>
    <xf numFmtId="0" fontId="96" fillId="3" borderId="38" xfId="0" applyFont="1" applyFill="1" applyBorder="1" applyAlignment="1">
      <alignment horizontal="center" vertical="center"/>
    </xf>
    <xf numFmtId="0" fontId="90" fillId="3" borderId="4" xfId="0" applyFont="1" applyFill="1" applyBorder="1" applyAlignment="1">
      <alignment horizontal="center" vertical="center"/>
    </xf>
    <xf numFmtId="0" fontId="96" fillId="3" borderId="4" xfId="0" applyFont="1" applyFill="1" applyBorder="1" applyAlignment="1">
      <alignment horizontal="center" vertical="center"/>
    </xf>
    <xf numFmtId="1" fontId="76" fillId="0" borderId="3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96" fillId="3" borderId="25" xfId="0" applyFont="1" applyFill="1" applyBorder="1" applyAlignment="1">
      <alignment horizontal="center" vertical="center"/>
    </xf>
    <xf numFmtId="1" fontId="76" fillId="0" borderId="5" xfId="0" applyNumberFormat="1" applyFont="1" applyBorder="1">
      <alignment vertical="center"/>
    </xf>
    <xf numFmtId="1" fontId="76" fillId="0" borderId="40" xfId="0" applyNumberFormat="1" applyFont="1" applyBorder="1">
      <alignment vertical="center"/>
    </xf>
    <xf numFmtId="1" fontId="76" fillId="0" borderId="37" xfId="0" applyNumberFormat="1" applyFont="1" applyBorder="1">
      <alignment vertical="center"/>
    </xf>
    <xf numFmtId="1" fontId="77" fillId="0" borderId="37" xfId="0" applyNumberFormat="1" applyFont="1" applyBorder="1" applyAlignment="1">
      <alignment horizontal="center" vertical="center"/>
    </xf>
    <xf numFmtId="14" fontId="77" fillId="0" borderId="37" xfId="0" applyNumberFormat="1" applyFont="1" applyBorder="1" applyAlignment="1">
      <alignment horizontal="center" vertical="center"/>
    </xf>
    <xf numFmtId="0" fontId="90" fillId="3" borderId="37" xfId="0" applyFont="1" applyFill="1" applyBorder="1" applyAlignment="1">
      <alignment horizontal="center" vertical="center"/>
    </xf>
    <xf numFmtId="0" fontId="90" fillId="3" borderId="38" xfId="0" applyFont="1" applyFill="1" applyBorder="1" applyAlignment="1">
      <alignment horizontal="center" vertical="center"/>
    </xf>
    <xf numFmtId="1" fontId="76" fillId="7" borderId="3" xfId="0" applyNumberFormat="1" applyFont="1" applyFill="1" applyBorder="1">
      <alignment vertical="center"/>
    </xf>
    <xf numFmtId="1" fontId="77" fillId="7" borderId="3" xfId="0" applyNumberFormat="1" applyFont="1" applyFill="1" applyBorder="1" applyAlignment="1">
      <alignment horizontal="center" vertical="center"/>
    </xf>
    <xf numFmtId="14" fontId="77" fillId="7" borderId="3" xfId="0" applyNumberFormat="1" applyFont="1" applyFill="1" applyBorder="1" applyAlignment="1">
      <alignment horizontal="center" vertical="center"/>
    </xf>
    <xf numFmtId="1" fontId="94" fillId="7" borderId="44" xfId="0" applyNumberFormat="1" applyFont="1" applyFill="1" applyBorder="1">
      <alignment vertical="center"/>
    </xf>
    <xf numFmtId="1" fontId="94" fillId="7" borderId="7" xfId="0" applyNumberFormat="1" applyFont="1" applyFill="1" applyBorder="1">
      <alignment vertical="center"/>
    </xf>
    <xf numFmtId="1" fontId="95" fillId="7" borderId="7" xfId="0" applyNumberFormat="1" applyFont="1" applyFill="1" applyBorder="1" applyAlignment="1">
      <alignment horizontal="center" vertical="center"/>
    </xf>
    <xf numFmtId="14" fontId="95" fillId="7" borderId="7" xfId="0" applyNumberFormat="1" applyFont="1" applyFill="1" applyBorder="1" applyAlignment="1">
      <alignment horizontal="center" vertical="center"/>
    </xf>
    <xf numFmtId="0" fontId="96" fillId="3" borderId="7" xfId="0" applyFont="1" applyFill="1" applyBorder="1" applyAlignment="1">
      <alignment horizontal="center" vertical="center"/>
    </xf>
    <xf numFmtId="0" fontId="96" fillId="3" borderId="47" xfId="0" applyFont="1" applyFill="1" applyBorder="1" applyAlignment="1">
      <alignment horizontal="center" vertical="center"/>
    </xf>
    <xf numFmtId="0" fontId="5" fillId="0" borderId="0" xfId="0" applyFont="1" applyAlignment="1"/>
    <xf numFmtId="0" fontId="102" fillId="0" borderId="3" xfId="0" applyFont="1" applyBorder="1" applyAlignment="1"/>
    <xf numFmtId="1" fontId="49" fillId="0" borderId="43" xfId="0" applyNumberFormat="1" applyFont="1" applyBorder="1">
      <alignment vertical="center"/>
    </xf>
    <xf numFmtId="1" fontId="49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13" fillId="0" borderId="29" xfId="0" applyFont="1" applyBorder="1">
      <alignment vertical="center"/>
    </xf>
    <xf numFmtId="1" fontId="49" fillId="0" borderId="34" xfId="0" applyNumberFormat="1" applyFont="1" applyBorder="1">
      <alignment vertical="center"/>
    </xf>
    <xf numFmtId="0" fontId="13" fillId="0" borderId="35" xfId="0" applyFont="1" applyBorder="1">
      <alignment vertical="center"/>
    </xf>
    <xf numFmtId="1" fontId="49" fillId="0" borderId="40" xfId="0" applyNumberFormat="1" applyFont="1" applyBorder="1">
      <alignment vertical="center"/>
    </xf>
    <xf numFmtId="0" fontId="13" fillId="0" borderId="37" xfId="0" applyFont="1" applyBorder="1">
      <alignment vertical="center"/>
    </xf>
    <xf numFmtId="0" fontId="13" fillId="0" borderId="38" xfId="0" applyFont="1" applyBorder="1">
      <alignment vertical="center"/>
    </xf>
    <xf numFmtId="164" fontId="49" fillId="0" borderId="1" xfId="0" applyNumberFormat="1" applyFont="1" applyBorder="1">
      <alignment vertical="center"/>
    </xf>
    <xf numFmtId="164" fontId="49" fillId="0" borderId="3" xfId="0" applyNumberFormat="1" applyFont="1" applyBorder="1">
      <alignment vertical="center"/>
    </xf>
    <xf numFmtId="164" fontId="49" fillId="0" borderId="37" xfId="0" applyNumberFormat="1" applyFont="1" applyBorder="1">
      <alignment vertical="center"/>
    </xf>
    <xf numFmtId="164" fontId="8" fillId="0" borderId="0" xfId="0" applyNumberFormat="1" applyFont="1" applyAlignment="1">
      <alignment horizontal="center" vertical="center"/>
    </xf>
    <xf numFmtId="0" fontId="52" fillId="0" borderId="236" xfId="0" applyFont="1" applyBorder="1" applyAlignment="1">
      <alignment horizontal="center" vertical="center" textRotation="90" wrapText="1"/>
    </xf>
    <xf numFmtId="0" fontId="52" fillId="0" borderId="235" xfId="0" applyFont="1" applyBorder="1" applyAlignment="1">
      <alignment horizontal="right" vertical="center" textRotation="90" wrapText="1"/>
    </xf>
    <xf numFmtId="0" fontId="66" fillId="0" borderId="0" xfId="0" applyFont="1">
      <alignment vertical="center"/>
    </xf>
    <xf numFmtId="3" fontId="117" fillId="0" borderId="3" xfId="0" applyNumberFormat="1" applyFont="1" applyBorder="1" applyAlignment="1">
      <alignment horizontal="right"/>
    </xf>
    <xf numFmtId="0" fontId="118" fillId="0" borderId="3" xfId="0" applyFont="1" applyBorder="1" applyAlignment="1">
      <alignment horizontal="center"/>
    </xf>
    <xf numFmtId="14" fontId="0" fillId="0" borderId="3" xfId="0" applyNumberFormat="1" applyBorder="1" applyAlignment="1"/>
    <xf numFmtId="3" fontId="100" fillId="0" borderId="3" xfId="0" applyNumberFormat="1" applyFont="1" applyBorder="1" applyAlignment="1">
      <alignment horizontal="right"/>
    </xf>
    <xf numFmtId="3" fontId="103" fillId="0" borderId="3" xfId="0" applyNumberFormat="1" applyFont="1" applyBorder="1" applyAlignment="1">
      <alignment horizontal="right"/>
    </xf>
    <xf numFmtId="3" fontId="119" fillId="0" borderId="3" xfId="0" applyNumberFormat="1" applyFont="1" applyBorder="1" applyAlignment="1">
      <alignment horizontal="right"/>
    </xf>
    <xf numFmtId="0" fontId="69" fillId="0" borderId="3" xfId="0" applyFont="1" applyBorder="1" applyAlignment="1">
      <alignment horizontal="center"/>
    </xf>
    <xf numFmtId="0" fontId="52" fillId="0" borderId="68" xfId="0" applyFont="1" applyBorder="1" applyAlignment="1">
      <alignment horizontal="right" vertical="center" textRotation="90" wrapText="1"/>
    </xf>
    <xf numFmtId="0" fontId="52" fillId="0" borderId="67" xfId="0" applyFont="1" applyBorder="1" applyAlignment="1">
      <alignment horizontal="center" vertical="center" textRotation="90" wrapText="1"/>
    </xf>
    <xf numFmtId="0" fontId="41" fillId="2" borderId="0" xfId="0" applyFont="1" applyFill="1">
      <alignment vertical="center"/>
    </xf>
    <xf numFmtId="0" fontId="41" fillId="2" borderId="238" xfId="0" applyFont="1" applyFill="1" applyBorder="1">
      <alignment vertical="center"/>
    </xf>
    <xf numFmtId="0" fontId="41" fillId="2" borderId="195" xfId="0" applyFont="1" applyFill="1" applyBorder="1">
      <alignment vertical="center"/>
    </xf>
    <xf numFmtId="0" fontId="41" fillId="2" borderId="149" xfId="0" applyFont="1" applyFill="1" applyBorder="1">
      <alignment vertical="center"/>
    </xf>
    <xf numFmtId="0" fontId="41" fillId="2" borderId="239" xfId="0" applyFont="1" applyFill="1" applyBorder="1">
      <alignment vertical="center"/>
    </xf>
    <xf numFmtId="0" fontId="41" fillId="2" borderId="210" xfId="0" applyFont="1" applyFill="1" applyBorder="1">
      <alignment vertical="center"/>
    </xf>
    <xf numFmtId="3" fontId="100" fillId="0" borderId="3" xfId="2" applyNumberFormat="1" applyFont="1" applyBorder="1" applyAlignment="1">
      <alignment horizontal="right"/>
    </xf>
    <xf numFmtId="1" fontId="122" fillId="0" borderId="3" xfId="0" applyNumberFormat="1" applyFont="1" applyBorder="1" applyAlignment="1"/>
    <xf numFmtId="1" fontId="122" fillId="0" borderId="3" xfId="0" applyNumberFormat="1" applyFont="1" applyBorder="1" applyAlignment="1">
      <alignment horizontal="center"/>
    </xf>
    <xf numFmtId="0" fontId="122" fillId="0" borderId="3" xfId="0" applyFont="1" applyBorder="1" applyAlignment="1"/>
    <xf numFmtId="0" fontId="123" fillId="0" borderId="3" xfId="0" applyFont="1" applyBorder="1" applyAlignment="1">
      <alignment horizontal="center"/>
    </xf>
    <xf numFmtId="0" fontId="122" fillId="0" borderId="3" xfId="0" applyFont="1" applyBorder="1" applyAlignment="1">
      <alignment horizontal="center"/>
    </xf>
    <xf numFmtId="1" fontId="124" fillId="0" borderId="3" xfId="0" applyNumberFormat="1" applyFont="1" applyBorder="1" applyAlignment="1">
      <alignment horizontal="center"/>
    </xf>
    <xf numFmtId="1" fontId="123" fillId="0" borderId="3" xfId="0" applyNumberFormat="1" applyFont="1" applyBorder="1" applyAlignment="1">
      <alignment horizontal="center"/>
    </xf>
    <xf numFmtId="1" fontId="122" fillId="0" borderId="0" xfId="0" applyNumberFormat="1" applyFont="1" applyAlignment="1"/>
    <xf numFmtId="1" fontId="122" fillId="0" borderId="0" xfId="0" applyNumberFormat="1" applyFont="1" applyAlignment="1">
      <alignment horizontal="center" vertical="center"/>
    </xf>
    <xf numFmtId="164" fontId="119" fillId="0" borderId="3" xfId="0" applyNumberFormat="1" applyFont="1" applyBorder="1" applyAlignment="1"/>
    <xf numFmtId="14" fontId="119" fillId="0" borderId="3" xfId="0" applyNumberFormat="1" applyFont="1" applyBorder="1" applyAlignment="1"/>
    <xf numFmtId="14" fontId="3" fillId="0" borderId="3" xfId="0" applyNumberFormat="1" applyFont="1" applyBorder="1" applyAlignment="1"/>
    <xf numFmtId="14" fontId="119" fillId="0" borderId="0" xfId="0" applyNumberFormat="1" applyFont="1" applyAlignment="1">
      <alignment horizontal="center" vertical="center"/>
    </xf>
    <xf numFmtId="0" fontId="126" fillId="0" borderId="0" xfId="0" applyFont="1" applyAlignment="1"/>
    <xf numFmtId="1" fontId="5" fillId="0" borderId="3" xfId="0" applyNumberFormat="1" applyFont="1" applyBorder="1" applyAlignment="1"/>
    <xf numFmtId="1" fontId="69" fillId="0" borderId="0" xfId="0" applyNumberFormat="1" applyFont="1" applyAlignment="1"/>
    <xf numFmtId="0" fontId="104" fillId="0" borderId="3" xfId="0" applyFont="1" applyBorder="1" applyAlignment="1">
      <alignment horizontal="center"/>
    </xf>
    <xf numFmtId="1" fontId="0" fillId="0" borderId="3" xfId="0" applyNumberFormat="1" applyBorder="1" applyAlignment="1"/>
    <xf numFmtId="1" fontId="5" fillId="0" borderId="3" xfId="0" applyNumberFormat="1" applyFont="1" applyBorder="1" applyAlignment="1">
      <alignment horizontal="center"/>
    </xf>
    <xf numFmtId="0" fontId="0" fillId="0" borderId="3" xfId="0" applyBorder="1" applyAlignment="1"/>
    <xf numFmtId="0" fontId="5" fillId="0" borderId="3" xfId="0" applyFont="1" applyBorder="1" applyAlignment="1"/>
    <xf numFmtId="0" fontId="0" fillId="0" borderId="3" xfId="0" applyBorder="1" applyAlignment="1">
      <alignment horizontal="center"/>
    </xf>
    <xf numFmtId="0" fontId="3" fillId="0" borderId="3" xfId="0" applyFont="1" applyBorder="1" applyAlignment="1"/>
    <xf numFmtId="14" fontId="3" fillId="0" borderId="3" xfId="0" applyNumberFormat="1" applyFont="1" applyBorder="1" applyAlignment="1">
      <alignment horizontal="right"/>
    </xf>
    <xf numFmtId="0" fontId="69" fillId="0" borderId="3" xfId="0" applyFont="1" applyBorder="1" applyAlignment="1"/>
    <xf numFmtId="14" fontId="5" fillId="0" borderId="3" xfId="0" applyNumberFormat="1" applyFont="1" applyBorder="1" applyAlignment="1">
      <alignment horizontal="right"/>
    </xf>
    <xf numFmtId="1" fontId="2" fillId="0" borderId="3" xfId="0" applyNumberFormat="1" applyFont="1" applyBorder="1" applyAlignment="1"/>
    <xf numFmtId="14" fontId="5" fillId="0" borderId="3" xfId="0" applyNumberFormat="1" applyFont="1" applyBorder="1" applyAlignment="1"/>
    <xf numFmtId="1" fontId="3" fillId="0" borderId="3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vertical="center"/>
    </xf>
    <xf numFmtId="1" fontId="3" fillId="2" borderId="3" xfId="0" applyNumberFormat="1" applyFont="1" applyFill="1" applyBorder="1" applyAlignment="1"/>
    <xf numFmtId="0" fontId="120" fillId="0" borderId="3" xfId="0" applyFont="1" applyBorder="1" applyAlignment="1"/>
    <xf numFmtId="1" fontId="72" fillId="0" borderId="3" xfId="0" applyNumberFormat="1" applyFont="1" applyBorder="1" applyAlignment="1"/>
    <xf numFmtId="1" fontId="127" fillId="0" borderId="3" xfId="0" applyNumberFormat="1" applyFont="1" applyBorder="1" applyAlignment="1"/>
    <xf numFmtId="0" fontId="128" fillId="0" borderId="3" xfId="0" applyFont="1" applyBorder="1" applyAlignment="1"/>
    <xf numFmtId="0" fontId="127" fillId="0" borderId="3" xfId="0" applyFont="1" applyBorder="1" applyAlignment="1"/>
    <xf numFmtId="1" fontId="128" fillId="0" borderId="3" xfId="0" applyNumberFormat="1" applyFont="1" applyBorder="1" applyAlignment="1"/>
    <xf numFmtId="1" fontId="129" fillId="0" borderId="3" xfId="0" applyNumberFormat="1" applyFont="1" applyBorder="1" applyAlignment="1"/>
    <xf numFmtId="14" fontId="49" fillId="0" borderId="37" xfId="0" applyNumberFormat="1" applyFont="1" applyBorder="1" applyAlignment="1">
      <alignment horizontal="center" vertical="center"/>
    </xf>
    <xf numFmtId="14" fontId="49" fillId="0" borderId="46" xfId="0" applyNumberFormat="1" applyFont="1" applyBorder="1" applyAlignment="1">
      <alignment horizontal="center" vertical="center"/>
    </xf>
    <xf numFmtId="0" fontId="133" fillId="0" borderId="3" xfId="0" applyFont="1" applyBorder="1" applyAlignment="1"/>
    <xf numFmtId="0" fontId="121" fillId="0" borderId="3" xfId="0" applyFont="1" applyBorder="1" applyAlignment="1"/>
    <xf numFmtId="164" fontId="135" fillId="0" borderId="3" xfId="0" applyNumberFormat="1" applyFont="1" applyBorder="1" applyAlignment="1">
      <alignment horizontal="right"/>
    </xf>
    <xf numFmtId="164" fontId="135" fillId="0" borderId="3" xfId="0" applyNumberFormat="1" applyFont="1" applyBorder="1" applyAlignment="1"/>
    <xf numFmtId="14" fontId="100" fillId="0" borderId="3" xfId="2" applyNumberFormat="1" applyFont="1" applyBorder="1"/>
    <xf numFmtId="0" fontId="79" fillId="0" borderId="0" xfId="0" applyFont="1" applyAlignment="1"/>
    <xf numFmtId="0" fontId="136" fillId="3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37" fillId="0" borderId="3" xfId="0" applyFont="1" applyBorder="1" applyAlignment="1">
      <alignment horizontal="center" vertical="center"/>
    </xf>
    <xf numFmtId="0" fontId="138" fillId="0" borderId="3" xfId="0" applyFont="1" applyBorder="1" applyAlignment="1">
      <alignment horizontal="center" vertical="center"/>
    </xf>
    <xf numFmtId="14" fontId="23" fillId="0" borderId="3" xfId="0" applyNumberFormat="1" applyFont="1" applyBorder="1" applyAlignment="1">
      <alignment horizontal="center" vertical="center"/>
    </xf>
    <xf numFmtId="0" fontId="13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0" fillId="0" borderId="3" xfId="0" applyFont="1" applyBorder="1" applyAlignment="1">
      <alignment horizontal="center" vertical="center" wrapText="1"/>
    </xf>
    <xf numFmtId="0" fontId="141" fillId="0" borderId="3" xfId="0" applyFont="1" applyBorder="1" applyAlignment="1">
      <alignment horizontal="center" vertical="center"/>
    </xf>
    <xf numFmtId="0" fontId="138" fillId="0" borderId="3" xfId="0" applyFont="1" applyBorder="1" applyAlignment="1">
      <alignment horizontal="center" vertical="center" wrapText="1"/>
    </xf>
    <xf numFmtId="0" fontId="143" fillId="0" borderId="3" xfId="0" applyFont="1" applyBorder="1" applyAlignment="1">
      <alignment horizontal="left" vertical="center"/>
    </xf>
    <xf numFmtId="0" fontId="143" fillId="0" borderId="3" xfId="0" applyFont="1" applyBorder="1" applyAlignment="1">
      <alignment horizontal="center" vertical="center"/>
    </xf>
    <xf numFmtId="0" fontId="144" fillId="3" borderId="3" xfId="0" applyFont="1" applyFill="1" applyBorder="1" applyAlignment="1">
      <alignment horizontal="center"/>
    </xf>
    <xf numFmtId="0" fontId="145" fillId="0" borderId="3" xfId="0" applyFont="1" applyBorder="1" applyAlignment="1">
      <alignment horizontal="center" vertical="center"/>
    </xf>
    <xf numFmtId="49" fontId="119" fillId="0" borderId="3" xfId="0" applyNumberFormat="1" applyFont="1" applyBorder="1" applyAlignment="1">
      <alignment horizontal="center" vertical="center"/>
    </xf>
    <xf numFmtId="0" fontId="146" fillId="0" borderId="3" xfId="0" applyFont="1" applyBorder="1" applyAlignment="1">
      <alignment horizontal="center" vertical="center"/>
    </xf>
    <xf numFmtId="0" fontId="147" fillId="0" borderId="3" xfId="0" applyFont="1" applyBorder="1" applyAlignment="1">
      <alignment horizontal="center" vertical="center"/>
    </xf>
    <xf numFmtId="0" fontId="144" fillId="3" borderId="3" xfId="0" applyFont="1" applyFill="1" applyBorder="1" applyAlignment="1">
      <alignment horizontal="center" vertical="center"/>
    </xf>
    <xf numFmtId="0" fontId="148" fillId="3" borderId="3" xfId="0" applyFont="1" applyFill="1" applyBorder="1" applyAlignment="1">
      <alignment horizontal="center" vertical="center"/>
    </xf>
    <xf numFmtId="0" fontId="149" fillId="0" borderId="0" xfId="0" applyFont="1" applyAlignment="1">
      <alignment horizontal="left" vertical="center"/>
    </xf>
    <xf numFmtId="0" fontId="149" fillId="0" borderId="0" xfId="0" applyFont="1" applyAlignment="1">
      <alignment horizontal="center" vertical="center"/>
    </xf>
    <xf numFmtId="0" fontId="145" fillId="0" borderId="0" xfId="0" applyFont="1" applyAlignment="1">
      <alignment horizontal="center" vertical="center"/>
    </xf>
    <xf numFmtId="49" fontId="119" fillId="0" borderId="0" xfId="0" applyNumberFormat="1" applyFont="1" applyAlignment="1">
      <alignment horizontal="center" vertical="center"/>
    </xf>
    <xf numFmtId="0" fontId="146" fillId="0" borderId="0" xfId="0" applyFont="1" applyAlignment="1">
      <alignment horizontal="center" vertical="center"/>
    </xf>
    <xf numFmtId="0" fontId="147" fillId="0" borderId="0" xfId="0" applyFont="1" applyAlignment="1">
      <alignment horizontal="center" vertical="center"/>
    </xf>
    <xf numFmtId="0" fontId="142" fillId="0" borderId="0" xfId="0" applyFont="1" applyAlignment="1">
      <alignment horizontal="center" vertical="center"/>
    </xf>
    <xf numFmtId="0" fontId="14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50" fillId="0" borderId="0" xfId="0" applyFont="1" applyAlignment="1">
      <alignment horizontal="center" vertical="center"/>
    </xf>
    <xf numFmtId="0" fontId="151" fillId="0" borderId="0" xfId="0" applyFont="1" applyAlignment="1">
      <alignment horizontal="center" vertical="center"/>
    </xf>
    <xf numFmtId="0" fontId="152" fillId="0" borderId="0" xfId="0" applyFont="1" applyAlignment="1">
      <alignment horizontal="center" vertical="center"/>
    </xf>
    <xf numFmtId="14" fontId="143" fillId="0" borderId="3" xfId="0" applyNumberFormat="1" applyFont="1" applyBorder="1" applyAlignment="1">
      <alignment horizontal="left" vertical="center"/>
    </xf>
    <xf numFmtId="14" fontId="149" fillId="0" borderId="0" xfId="0" applyNumberFormat="1" applyFont="1" applyAlignment="1">
      <alignment horizontal="left" vertical="center"/>
    </xf>
    <xf numFmtId="49" fontId="153" fillId="0" borderId="0" xfId="0" applyNumberFormat="1" applyFont="1" applyAlignment="1"/>
    <xf numFmtId="0" fontId="154" fillId="0" borderId="0" xfId="0" applyFont="1" applyAlignment="1">
      <alignment horizontal="center" vertical="center"/>
    </xf>
    <xf numFmtId="49" fontId="154" fillId="0" borderId="0" xfId="0" applyNumberFormat="1" applyFont="1">
      <alignment vertical="center"/>
    </xf>
    <xf numFmtId="0" fontId="119" fillId="0" borderId="0" xfId="0" applyFont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37" fillId="0" borderId="7" xfId="0" applyFont="1" applyBorder="1" applyAlignment="1">
      <alignment horizontal="center" vertical="center"/>
    </xf>
    <xf numFmtId="0" fontId="138" fillId="0" borderId="7" xfId="0" applyFont="1" applyBorder="1" applyAlignment="1">
      <alignment horizontal="center" vertical="center"/>
    </xf>
    <xf numFmtId="14" fontId="23" fillId="0" borderId="7" xfId="0" applyNumberFormat="1" applyFont="1" applyBorder="1" applyAlignment="1">
      <alignment horizontal="center" vertical="center"/>
    </xf>
    <xf numFmtId="0" fontId="139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40" fillId="0" borderId="7" xfId="0" applyFont="1" applyBorder="1" applyAlignment="1">
      <alignment horizontal="center" vertical="center" wrapText="1"/>
    </xf>
    <xf numFmtId="0" fontId="141" fillId="0" borderId="7" xfId="0" applyFont="1" applyBorder="1" applyAlignment="1">
      <alignment horizontal="center" vertical="center"/>
    </xf>
    <xf numFmtId="0" fontId="138" fillId="0" borderId="7" xfId="0" applyFont="1" applyBorder="1" applyAlignment="1">
      <alignment horizontal="center" vertical="center" wrapText="1"/>
    </xf>
    <xf numFmtId="0" fontId="155" fillId="0" borderId="4" xfId="0" applyFont="1" applyBorder="1">
      <alignment vertical="center"/>
    </xf>
    <xf numFmtId="14" fontId="143" fillId="0" borderId="3" xfId="0" applyNumberFormat="1" applyFont="1" applyBorder="1" applyAlignment="1">
      <alignment horizontal="center" vertical="center"/>
    </xf>
    <xf numFmtId="0" fontId="149" fillId="0" borderId="3" xfId="0" applyFont="1" applyBorder="1" applyAlignment="1">
      <alignment horizontal="left" vertical="center"/>
    </xf>
    <xf numFmtId="14" fontId="149" fillId="0" borderId="3" xfId="0" applyNumberFormat="1" applyFont="1" applyBorder="1" applyAlignment="1">
      <alignment horizontal="center" vertical="center"/>
    </xf>
    <xf numFmtId="0" fontId="149" fillId="0" borderId="3" xfId="0" applyFont="1" applyBorder="1" applyAlignment="1">
      <alignment horizontal="center" vertical="center"/>
    </xf>
    <xf numFmtId="3" fontId="156" fillId="0" borderId="3" xfId="0" applyNumberFormat="1" applyFont="1" applyBorder="1" applyAlignment="1">
      <alignment horizontal="right"/>
    </xf>
    <xf numFmtId="0" fontId="101" fillId="0" borderId="3" xfId="0" applyFont="1" applyBorder="1" applyAlignment="1"/>
    <xf numFmtId="0" fontId="101" fillId="0" borderId="3" xfId="0" applyFont="1" applyBorder="1" applyAlignment="1">
      <alignment horizontal="center"/>
    </xf>
    <xf numFmtId="0" fontId="4" fillId="0" borderId="3" xfId="0" applyFont="1" applyBorder="1" applyAlignment="1"/>
    <xf numFmtId="0" fontId="106" fillId="0" borderId="3" xfId="0" applyFont="1" applyBorder="1" applyAlignment="1"/>
    <xf numFmtId="0" fontId="99" fillId="0" borderId="3" xfId="0" applyFont="1" applyBorder="1" applyAlignment="1"/>
    <xf numFmtId="0" fontId="105" fillId="0" borderId="3" xfId="0" applyFont="1" applyBorder="1" applyAlignment="1"/>
    <xf numFmtId="0" fontId="6" fillId="0" borderId="3" xfId="0" applyFont="1" applyBorder="1" applyAlignment="1"/>
    <xf numFmtId="0" fontId="29" fillId="0" borderId="3" xfId="0" applyFont="1" applyBorder="1" applyAlignment="1"/>
    <xf numFmtId="0" fontId="30" fillId="0" borderId="3" xfId="0" applyFont="1" applyBorder="1" applyAlignment="1">
      <alignment horizontal="center"/>
    </xf>
    <xf numFmtId="0" fontId="107" fillId="0" borderId="3" xfId="0" applyFont="1" applyBorder="1" applyAlignment="1">
      <alignment horizontal="center"/>
    </xf>
    <xf numFmtId="0" fontId="108" fillId="0" borderId="3" xfId="0" applyFont="1" applyBorder="1" applyAlignment="1"/>
    <xf numFmtId="0" fontId="125" fillId="0" borderId="3" xfId="0" applyFont="1" applyBorder="1" applyAlignment="1"/>
    <xf numFmtId="0" fontId="132" fillId="0" borderId="3" xfId="0" applyFont="1" applyBorder="1" applyAlignment="1"/>
    <xf numFmtId="0" fontId="134" fillId="0" borderId="3" xfId="0" applyFont="1" applyBorder="1" applyAlignment="1"/>
    <xf numFmtId="0" fontId="4" fillId="0" borderId="4" xfId="0" applyFont="1" applyBorder="1" applyAlignment="1"/>
    <xf numFmtId="0" fontId="29" fillId="0" borderId="4" xfId="0" applyFont="1" applyBorder="1" applyAlignment="1"/>
    <xf numFmtId="49" fontId="69" fillId="0" borderId="3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1" fontId="5" fillId="0" borderId="3" xfId="0" applyNumberFormat="1" applyFont="1" applyBorder="1" applyAlignment="1">
      <alignment horizontal="left"/>
    </xf>
    <xf numFmtId="1" fontId="69" fillId="0" borderId="3" xfId="0" applyNumberFormat="1" applyFont="1" applyBorder="1" applyAlignment="1">
      <alignment horizontal="left"/>
    </xf>
    <xf numFmtId="1" fontId="0" fillId="0" borderId="46" xfId="0" applyNumberFormat="1" applyBorder="1" applyAlignment="1"/>
    <xf numFmtId="0" fontId="5" fillId="0" borderId="46" xfId="0" applyFont="1" applyBorder="1" applyAlignment="1">
      <alignment horizontal="center"/>
    </xf>
    <xf numFmtId="0" fontId="70" fillId="0" borderId="46" xfId="0" applyFont="1" applyBorder="1" applyAlignment="1">
      <alignment horizontal="center"/>
    </xf>
    <xf numFmtId="0" fontId="121" fillId="0" borderId="4" xfId="0" applyFont="1" applyBorder="1" applyAlignment="1"/>
    <xf numFmtId="0" fontId="158" fillId="0" borderId="46" xfId="0" applyFont="1" applyBorder="1" applyAlignment="1">
      <alignment horizontal="center"/>
    </xf>
    <xf numFmtId="1" fontId="0" fillId="0" borderId="0" xfId="0" applyNumberFormat="1" applyAlignment="1"/>
    <xf numFmtId="1" fontId="0" fillId="0" borderId="0" xfId="0" applyNumberFormat="1" applyAlignment="1">
      <alignment horizontal="center"/>
    </xf>
    <xf numFmtId="0" fontId="132" fillId="0" borderId="4" xfId="0" applyFont="1" applyBorder="1" applyAlignment="1"/>
    <xf numFmtId="0" fontId="133" fillId="0" borderId="4" xfId="0" applyFont="1" applyBorder="1" applyAlignment="1"/>
    <xf numFmtId="0" fontId="131" fillId="0" borderId="4" xfId="0" applyFont="1" applyBorder="1" applyAlignment="1"/>
    <xf numFmtId="0" fontId="134" fillId="0" borderId="4" xfId="0" applyFont="1" applyBorder="1" applyAlignment="1"/>
    <xf numFmtId="1" fontId="0" fillId="0" borderId="5" xfId="0" applyNumberFormat="1" applyBorder="1" applyAlignment="1"/>
    <xf numFmtId="1" fontId="0" fillId="0" borderId="7" xfId="0" applyNumberFormat="1" applyBorder="1" applyAlignment="1"/>
    <xf numFmtId="1" fontId="0" fillId="0" borderId="7" xfId="0" applyNumberFormat="1" applyBorder="1" applyAlignment="1">
      <alignment horizontal="center"/>
    </xf>
    <xf numFmtId="0" fontId="0" fillId="0" borderId="5" xfId="0" applyBorder="1" applyAlignment="1"/>
    <xf numFmtId="0" fontId="159" fillId="0" borderId="4" xfId="0" applyFont="1" applyBorder="1" applyAlignment="1"/>
    <xf numFmtId="0" fontId="160" fillId="0" borderId="4" xfId="0" applyFont="1" applyBorder="1" applyAlignment="1">
      <alignment horizontal="center"/>
    </xf>
    <xf numFmtId="0" fontId="159" fillId="0" borderId="4" xfId="0" applyFont="1" applyBorder="1" applyAlignment="1">
      <alignment horizontal="center"/>
    </xf>
    <xf numFmtId="0" fontId="69" fillId="0" borderId="5" xfId="0" applyFont="1" applyBorder="1" applyAlignment="1"/>
    <xf numFmtId="0" fontId="121" fillId="0" borderId="4" xfId="0" applyFont="1" applyBorder="1" applyAlignment="1">
      <alignment horizontal="center"/>
    </xf>
    <xf numFmtId="1" fontId="0" fillId="0" borderId="6" xfId="0" applyNumberFormat="1" applyBorder="1" applyAlignment="1"/>
    <xf numFmtId="14" fontId="0" fillId="0" borderId="0" xfId="0" applyNumberFormat="1" applyAlignment="1"/>
    <xf numFmtId="1" fontId="0" fillId="0" borderId="21" xfId="0" applyNumberFormat="1" applyBorder="1" applyAlignment="1"/>
    <xf numFmtId="14" fontId="0" fillId="0" borderId="7" xfId="0" applyNumberFormat="1" applyBorder="1" applyAlignment="1"/>
    <xf numFmtId="0" fontId="161" fillId="0" borderId="4" xfId="0" applyFont="1" applyBorder="1" applyAlignment="1"/>
    <xf numFmtId="1" fontId="2" fillId="0" borderId="0" xfId="0" applyNumberFormat="1" applyFont="1" applyAlignment="1"/>
    <xf numFmtId="0" fontId="121" fillId="0" borderId="7" xfId="0" applyFont="1" applyBorder="1" applyAlignment="1"/>
    <xf numFmtId="1" fontId="3" fillId="0" borderId="7" xfId="0" applyNumberFormat="1" applyFont="1" applyBorder="1" applyAlignment="1"/>
    <xf numFmtId="0" fontId="132" fillId="0" borderId="7" xfId="0" applyFont="1" applyBorder="1" applyAlignment="1"/>
    <xf numFmtId="164" fontId="0" fillId="0" borderId="0" xfId="0" applyNumberFormat="1" applyAlignment="1">
      <alignment horizontal="center" vertical="center"/>
    </xf>
    <xf numFmtId="0" fontId="81" fillId="6" borderId="135" xfId="0" applyFont="1" applyFill="1" applyBorder="1">
      <alignment vertical="center"/>
    </xf>
    <xf numFmtId="0" fontId="81" fillId="6" borderId="112" xfId="0" applyFont="1" applyFill="1" applyBorder="1">
      <alignment vertical="center"/>
    </xf>
    <xf numFmtId="0" fontId="89" fillId="6" borderId="120" xfId="0" applyFont="1" applyFill="1" applyBorder="1">
      <alignment vertical="center"/>
    </xf>
    <xf numFmtId="0" fontId="19" fillId="0" borderId="0" xfId="0" applyFont="1">
      <alignment vertical="center"/>
    </xf>
    <xf numFmtId="1" fontId="76" fillId="0" borderId="41" xfId="0" applyNumberFormat="1" applyFont="1" applyBorder="1">
      <alignment vertical="center"/>
    </xf>
    <xf numFmtId="1" fontId="76" fillId="0" borderId="46" xfId="0" applyNumberFormat="1" applyFont="1" applyBorder="1" applyAlignment="1">
      <alignment horizontal="center" vertical="center"/>
    </xf>
    <xf numFmtId="0" fontId="90" fillId="3" borderId="36" xfId="0" applyFont="1" applyFill="1" applyBorder="1" applyAlignment="1">
      <alignment horizontal="center" vertical="center"/>
    </xf>
    <xf numFmtId="0" fontId="76" fillId="0" borderId="243" xfId="0" applyFont="1" applyBorder="1">
      <alignment vertical="center"/>
    </xf>
    <xf numFmtId="0" fontId="76" fillId="0" borderId="138" xfId="0" applyFont="1" applyBorder="1">
      <alignment vertical="center"/>
    </xf>
    <xf numFmtId="0" fontId="49" fillId="0" borderId="138" xfId="0" applyFont="1" applyBorder="1">
      <alignment vertical="center"/>
    </xf>
    <xf numFmtId="14" fontId="77" fillId="0" borderId="138" xfId="0" applyNumberFormat="1" applyFont="1" applyBorder="1" applyAlignment="1">
      <alignment horizontal="center" vertical="center"/>
    </xf>
    <xf numFmtId="0" fontId="46" fillId="0" borderId="138" xfId="0" applyFont="1" applyBorder="1">
      <alignment vertical="center"/>
    </xf>
    <xf numFmtId="0" fontId="46" fillId="0" borderId="244" xfId="0" applyFont="1" applyBorder="1">
      <alignment vertical="center"/>
    </xf>
    <xf numFmtId="0" fontId="164" fillId="3" borderId="245" xfId="0" applyFont="1" applyFill="1" applyBorder="1" applyAlignment="1">
      <alignment horizontal="center" vertical="center"/>
    </xf>
    <xf numFmtId="0" fontId="165" fillId="3" borderId="138" xfId="0" applyFont="1" applyFill="1" applyBorder="1" applyAlignment="1">
      <alignment horizontal="center" vertical="center"/>
    </xf>
    <xf numFmtId="0" fontId="165" fillId="3" borderId="246" xfId="0" applyFont="1" applyFill="1" applyBorder="1" applyAlignment="1">
      <alignment horizontal="center" vertical="center"/>
    </xf>
    <xf numFmtId="0" fontId="76" fillId="0" borderId="245" xfId="0" applyFont="1" applyBorder="1">
      <alignment vertical="center"/>
    </xf>
    <xf numFmtId="0" fontId="49" fillId="0" borderId="138" xfId="0" applyFont="1" applyBorder="1" applyAlignment="1">
      <alignment horizontal="center" vertical="center"/>
    </xf>
    <xf numFmtId="0" fontId="76" fillId="0" borderId="185" xfId="0" applyFont="1" applyBorder="1">
      <alignment vertical="center"/>
    </xf>
    <xf numFmtId="0" fontId="165" fillId="3" borderId="139" xfId="0" applyFont="1" applyFill="1" applyBorder="1" applyAlignment="1">
      <alignment horizontal="center" vertical="center"/>
    </xf>
    <xf numFmtId="0" fontId="89" fillId="6" borderId="247" xfId="0" applyFont="1" applyFill="1" applyBorder="1">
      <alignment vertical="center"/>
    </xf>
    <xf numFmtId="0" fontId="70" fillId="0" borderId="0" xfId="0" applyFont="1" applyAlignment="1">
      <alignment horizontal="center"/>
    </xf>
    <xf numFmtId="0" fontId="70" fillId="4" borderId="0" xfId="0" applyFont="1" applyFill="1" applyAlignment="1">
      <alignment horizontal="center"/>
    </xf>
    <xf numFmtId="0" fontId="70" fillId="8" borderId="0" xfId="0" applyFont="1" applyFill="1" applyAlignment="1">
      <alignment horizontal="center"/>
    </xf>
    <xf numFmtId="0" fontId="69" fillId="0" borderId="0" xfId="0" applyFont="1" applyAlignment="1">
      <alignment horizontal="center"/>
    </xf>
    <xf numFmtId="49" fontId="0" fillId="0" borderId="3" xfId="0" applyNumberFormat="1" applyBorder="1" applyAlignment="1"/>
    <xf numFmtId="3" fontId="166" fillId="0" borderId="3" xfId="0" applyNumberFormat="1" applyFont="1" applyBorder="1" applyAlignment="1">
      <alignment horizontal="right"/>
    </xf>
    <xf numFmtId="0" fontId="167" fillId="0" borderId="46" xfId="0" applyFont="1" applyBorder="1" applyAlignment="1">
      <alignment horizontal="center"/>
    </xf>
    <xf numFmtId="0" fontId="157" fillId="0" borderId="46" xfId="0" applyFont="1" applyBorder="1" applyAlignment="1">
      <alignment horizontal="center"/>
    </xf>
    <xf numFmtId="0" fontId="121" fillId="0" borderId="2" xfId="0" applyFont="1" applyBorder="1" applyAlignment="1"/>
    <xf numFmtId="0" fontId="167" fillId="0" borderId="3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82" fillId="9" borderId="0" xfId="0" applyFont="1" applyFill="1" applyAlignment="1">
      <alignment vertical="center" wrapText="1"/>
    </xf>
    <xf numFmtId="0" fontId="53" fillId="9" borderId="0" xfId="0" applyFont="1" applyFill="1">
      <alignment vertical="center"/>
    </xf>
    <xf numFmtId="0" fontId="162" fillId="9" borderId="135" xfId="0" applyFont="1" applyFill="1" applyBorder="1">
      <alignment vertical="center"/>
    </xf>
    <xf numFmtId="0" fontId="162" fillId="9" borderId="120" xfId="0" applyFont="1" applyFill="1" applyBorder="1">
      <alignment vertical="center"/>
    </xf>
    <xf numFmtId="1" fontId="127" fillId="0" borderId="3" xfId="2" applyNumberFormat="1" applyFont="1" applyBorder="1"/>
    <xf numFmtId="1" fontId="0" fillId="0" borderId="3" xfId="0" applyNumberFormat="1" applyBorder="1" applyAlignment="1">
      <alignment horizontal="left"/>
    </xf>
    <xf numFmtId="1" fontId="5" fillId="0" borderId="3" xfId="2" applyNumberFormat="1" applyBorder="1" applyAlignment="1">
      <alignment horizontal="left"/>
    </xf>
    <xf numFmtId="1" fontId="5" fillId="0" borderId="3" xfId="2" applyNumberFormat="1" applyBorder="1" applyAlignment="1">
      <alignment horizontal="center"/>
    </xf>
    <xf numFmtId="0" fontId="121" fillId="0" borderId="3" xfId="2" applyFont="1" applyBorder="1"/>
    <xf numFmtId="49" fontId="0" fillId="0" borderId="7" xfId="0" applyNumberFormat="1" applyBorder="1" applyAlignment="1"/>
    <xf numFmtId="14" fontId="100" fillId="0" borderId="3" xfId="0" applyNumberFormat="1" applyFont="1" applyBorder="1" applyAlignment="1">
      <alignment horizontal="right"/>
    </xf>
    <xf numFmtId="0" fontId="12" fillId="3" borderId="0" xfId="0" applyFont="1" applyFill="1" applyAlignment="1"/>
    <xf numFmtId="0" fontId="12" fillId="3" borderId="0" xfId="0" applyFont="1" applyFill="1" applyAlignment="1">
      <alignment horizontal="left"/>
    </xf>
    <xf numFmtId="49" fontId="12" fillId="3" borderId="0" xfId="0" applyNumberFormat="1" applyFont="1" applyFill="1" applyAlignment="1">
      <alignment horizontal="left"/>
    </xf>
    <xf numFmtId="1" fontId="12" fillId="3" borderId="0" xfId="0" applyNumberFormat="1" applyFont="1" applyFill="1" applyAlignment="1">
      <alignment horizontal="left"/>
    </xf>
    <xf numFmtId="1" fontId="0" fillId="0" borderId="46" xfId="0" applyNumberFormat="1" applyBorder="1" applyAlignment="1">
      <alignment horizontal="center"/>
    </xf>
    <xf numFmtId="0" fontId="168" fillId="0" borderId="3" xfId="0" applyFont="1" applyBorder="1" applyAlignment="1">
      <alignment horizontal="left"/>
    </xf>
    <xf numFmtId="14" fontId="0" fillId="0" borderId="46" xfId="0" applyNumberFormat="1" applyBorder="1" applyAlignment="1"/>
    <xf numFmtId="49" fontId="0" fillId="0" borderId="46" xfId="0" applyNumberFormat="1" applyBorder="1" applyAlignment="1">
      <alignment horizontal="left"/>
    </xf>
    <xf numFmtId="1" fontId="0" fillId="0" borderId="4" xfId="0" applyNumberFormat="1" applyBorder="1" applyAlignment="1">
      <alignment horizontal="center"/>
    </xf>
    <xf numFmtId="14" fontId="0" fillId="0" borderId="4" xfId="0" applyNumberFormat="1" applyBorder="1" applyAlignment="1"/>
    <xf numFmtId="1" fontId="0" fillId="0" borderId="6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131" fillId="10" borderId="4" xfId="0" applyFont="1" applyFill="1" applyBorder="1" applyAlignment="1"/>
    <xf numFmtId="0" fontId="121" fillId="11" borderId="4" xfId="0" applyFont="1" applyFill="1" applyBorder="1" applyAlignment="1"/>
    <xf numFmtId="3" fontId="100" fillId="4" borderId="3" xfId="0" applyNumberFormat="1" applyFont="1" applyFill="1" applyBorder="1" applyAlignment="1">
      <alignment horizontal="right"/>
    </xf>
    <xf numFmtId="0" fontId="70" fillId="4" borderId="46" xfId="0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0" fontId="23" fillId="0" borderId="43" xfId="0" applyFont="1" applyBorder="1" applyAlignment="1">
      <alignment horizontal="center" vertical="center"/>
    </xf>
    <xf numFmtId="0" fontId="137" fillId="0" borderId="1" xfId="0" applyFont="1" applyBorder="1" applyAlignment="1">
      <alignment horizontal="center" vertical="center"/>
    </xf>
    <xf numFmtId="0" fontId="138" fillId="0" borderId="1" xfId="0" applyFont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39" fillId="0" borderId="1" xfId="0" applyFont="1" applyBorder="1" applyAlignment="1">
      <alignment horizontal="center" vertical="center"/>
    </xf>
    <xf numFmtId="0" fontId="143" fillId="0" borderId="34" xfId="0" applyFont="1" applyBorder="1" applyAlignment="1">
      <alignment horizontal="left" vertical="center"/>
    </xf>
    <xf numFmtId="0" fontId="143" fillId="0" borderId="40" xfId="0" applyFont="1" applyBorder="1" applyAlignment="1">
      <alignment horizontal="left" vertical="center"/>
    </xf>
    <xf numFmtId="0" fontId="143" fillId="0" borderId="37" xfId="0" applyFont="1" applyBorder="1" applyAlignment="1">
      <alignment horizontal="left" vertical="center"/>
    </xf>
    <xf numFmtId="14" fontId="143" fillId="0" borderId="37" xfId="0" applyNumberFormat="1" applyFont="1" applyBorder="1" applyAlignment="1">
      <alignment horizontal="left" vertical="center"/>
    </xf>
    <xf numFmtId="0" fontId="143" fillId="0" borderId="37" xfId="0" applyFont="1" applyBorder="1" applyAlignment="1">
      <alignment horizontal="center" vertical="center"/>
    </xf>
    <xf numFmtId="0" fontId="170" fillId="0" borderId="254" xfId="0" applyFont="1" applyBorder="1">
      <alignment vertical="center"/>
    </xf>
    <xf numFmtId="0" fontId="170" fillId="0" borderId="30" xfId="0" applyFont="1" applyBorder="1">
      <alignment vertical="center"/>
    </xf>
    <xf numFmtId="0" fontId="170" fillId="0" borderId="125" xfId="0" applyFont="1" applyBorder="1">
      <alignment vertical="center"/>
    </xf>
    <xf numFmtId="0" fontId="170" fillId="0" borderId="126" xfId="0" applyFont="1" applyBorder="1">
      <alignment vertical="center"/>
    </xf>
    <xf numFmtId="0" fontId="169" fillId="0" borderId="32" xfId="0" applyFont="1" applyBorder="1" applyAlignment="1">
      <alignment horizontal="center" vertical="center"/>
    </xf>
    <xf numFmtId="0" fontId="169" fillId="0" borderId="3" xfId="0" applyFont="1" applyBorder="1" applyAlignment="1">
      <alignment horizontal="center" vertical="center"/>
    </xf>
    <xf numFmtId="0" fontId="169" fillId="0" borderId="35" xfId="0" applyFont="1" applyBorder="1" applyAlignment="1">
      <alignment horizontal="center" vertical="center"/>
    </xf>
    <xf numFmtId="0" fontId="169" fillId="0" borderId="38" xfId="0" applyFont="1" applyBorder="1" applyAlignment="1">
      <alignment horizontal="center" vertical="center"/>
    </xf>
    <xf numFmtId="0" fontId="169" fillId="0" borderId="0" xfId="0" applyFont="1" applyAlignment="1">
      <alignment horizontal="center" vertical="center"/>
    </xf>
    <xf numFmtId="0" fontId="144" fillId="0" borderId="3" xfId="0" applyFont="1" applyBorder="1" applyAlignment="1">
      <alignment horizontal="center"/>
    </xf>
    <xf numFmtId="0" fontId="144" fillId="0" borderId="37" xfId="0" applyFont="1" applyBorder="1" applyAlignment="1">
      <alignment horizontal="center"/>
    </xf>
    <xf numFmtId="1" fontId="5" fillId="0" borderId="46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>
      <alignment vertical="center"/>
    </xf>
    <xf numFmtId="14" fontId="5" fillId="0" borderId="3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72" fillId="0" borderId="3" xfId="0" applyFont="1" applyBorder="1">
      <alignment vertical="center"/>
    </xf>
    <xf numFmtId="14" fontId="5" fillId="0" borderId="3" xfId="0" applyNumberFormat="1" applyFont="1" applyBorder="1" applyAlignment="1">
      <alignment horizontal="right" vertical="center"/>
    </xf>
    <xf numFmtId="14" fontId="5" fillId="0" borderId="3" xfId="0" applyNumberFormat="1" applyFont="1" applyBorder="1" applyAlignment="1">
      <alignment horizontal="left"/>
    </xf>
    <xf numFmtId="14" fontId="5" fillId="4" borderId="3" xfId="0" applyNumberFormat="1" applyFont="1" applyFill="1" applyBorder="1" applyAlignment="1">
      <alignment horizontal="right"/>
    </xf>
    <xf numFmtId="0" fontId="5" fillId="0" borderId="3" xfId="2" applyBorder="1"/>
    <xf numFmtId="1" fontId="5" fillId="0" borderId="0" xfId="2" applyNumberFormat="1"/>
    <xf numFmtId="14" fontId="5" fillId="0" borderId="3" xfId="2" applyNumberFormat="1" applyBorder="1" applyAlignment="1">
      <alignment horizontal="right"/>
    </xf>
    <xf numFmtId="1" fontId="5" fillId="0" borderId="3" xfId="2" applyNumberFormat="1" applyBorder="1"/>
    <xf numFmtId="0" fontId="5" fillId="0" borderId="0" xfId="0" applyFont="1">
      <alignment vertical="center"/>
    </xf>
    <xf numFmtId="14" fontId="5" fillId="0" borderId="0" xfId="0" applyNumberFormat="1" applyFont="1" applyAlignment="1">
      <alignment horizontal="right" vertical="center"/>
    </xf>
    <xf numFmtId="0" fontId="71" fillId="0" borderId="3" xfId="0" applyFont="1" applyBorder="1" applyAlignment="1"/>
    <xf numFmtId="0" fontId="69" fillId="0" borderId="3" xfId="0" applyFont="1" applyBorder="1" applyAlignment="1">
      <alignment horizontal="left" vertical="center"/>
    </xf>
    <xf numFmtId="0" fontId="69" fillId="0" borderId="3" xfId="0" applyFont="1" applyBorder="1" applyAlignment="1">
      <alignment horizontal="center" vertical="center"/>
    </xf>
    <xf numFmtId="14" fontId="69" fillId="0" borderId="0" xfId="0" applyNumberFormat="1" applyFont="1" applyAlignment="1">
      <alignment horizontal="center" vertical="center"/>
    </xf>
    <xf numFmtId="0" fontId="173" fillId="0" borderId="3" xfId="0" applyFont="1" applyBorder="1" applyAlignment="1">
      <alignment horizontal="left"/>
    </xf>
    <xf numFmtId="3" fontId="100" fillId="3" borderId="3" xfId="0" applyNumberFormat="1" applyFont="1" applyFill="1" applyBorder="1" applyAlignment="1">
      <alignment horizontal="right"/>
    </xf>
    <xf numFmtId="3" fontId="100" fillId="0" borderId="3" xfId="0" applyNumberFormat="1" applyFont="1" applyBorder="1" applyAlignment="1"/>
    <xf numFmtId="0" fontId="131" fillId="12" borderId="4" xfId="0" applyFont="1" applyFill="1" applyBorder="1" applyAlignment="1"/>
    <xf numFmtId="0" fontId="131" fillId="13" borderId="4" xfId="0" applyFont="1" applyFill="1" applyBorder="1" applyAlignment="1"/>
    <xf numFmtId="0" fontId="174" fillId="14" borderId="4" xfId="0" applyFont="1" applyFill="1" applyBorder="1" applyAlignment="1"/>
    <xf numFmtId="49" fontId="170" fillId="0" borderId="124" xfId="0" applyNumberFormat="1" applyFont="1" applyBorder="1">
      <alignment vertical="center"/>
    </xf>
    <xf numFmtId="49" fontId="170" fillId="0" borderId="127" xfId="0" applyNumberFormat="1" applyFont="1" applyBorder="1">
      <alignment vertical="center"/>
    </xf>
    <xf numFmtId="0" fontId="6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70" fillId="0" borderId="0" xfId="0" applyFont="1">
      <alignment vertical="center"/>
    </xf>
    <xf numFmtId="49" fontId="170" fillId="0" borderId="127" xfId="0" applyNumberFormat="1" applyFont="1" applyBorder="1" applyAlignment="1">
      <alignment horizontal="center" vertical="center"/>
    </xf>
    <xf numFmtId="0" fontId="170" fillId="0" borderId="254" xfId="0" applyFont="1" applyBorder="1" applyAlignment="1">
      <alignment horizontal="center" vertical="center"/>
    </xf>
    <xf numFmtId="0" fontId="170" fillId="0" borderId="30" xfId="0" applyFont="1" applyBorder="1" applyAlignment="1">
      <alignment horizontal="center" vertical="center"/>
    </xf>
    <xf numFmtId="49" fontId="170" fillId="0" borderId="124" xfId="0" applyNumberFormat="1" applyFont="1" applyBorder="1" applyAlignment="1">
      <alignment horizontal="center" vertical="center"/>
    </xf>
    <xf numFmtId="0" fontId="170" fillId="0" borderId="125" xfId="0" applyFont="1" applyBorder="1" applyAlignment="1">
      <alignment horizontal="center" vertical="center"/>
    </xf>
    <xf numFmtId="0" fontId="170" fillId="0" borderId="126" xfId="0" applyFont="1" applyBorder="1" applyAlignment="1">
      <alignment horizontal="center" vertical="center"/>
    </xf>
    <xf numFmtId="0" fontId="176" fillId="0" borderId="226" xfId="0" applyFont="1" applyBorder="1" applyAlignment="1">
      <alignment horizontal="center" vertical="center"/>
    </xf>
    <xf numFmtId="0" fontId="176" fillId="0" borderId="227" xfId="0" applyFont="1" applyBorder="1" applyAlignment="1">
      <alignment horizontal="center" vertical="center"/>
    </xf>
    <xf numFmtId="0" fontId="176" fillId="0" borderId="228" xfId="0" applyFont="1" applyBorder="1" applyAlignment="1">
      <alignment horizontal="center" vertical="center"/>
    </xf>
    <xf numFmtId="0" fontId="176" fillId="0" borderId="212" xfId="0" applyFont="1" applyBorder="1" applyAlignment="1">
      <alignment horizontal="center" vertical="center"/>
    </xf>
    <xf numFmtId="0" fontId="176" fillId="0" borderId="213" xfId="0" applyFont="1" applyBorder="1" applyAlignment="1">
      <alignment horizontal="center" vertical="center"/>
    </xf>
    <xf numFmtId="0" fontId="176" fillId="0" borderId="214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3" fontId="5" fillId="0" borderId="46" xfId="0" applyNumberFormat="1" applyFont="1" applyBorder="1" applyAlignment="1">
      <alignment horizontal="center"/>
    </xf>
    <xf numFmtId="0" fontId="178" fillId="0" borderId="4" xfId="0" applyFont="1" applyBorder="1" applyAlignment="1"/>
    <xf numFmtId="0" fontId="174" fillId="0" borderId="4" xfId="0" applyFont="1" applyBorder="1" applyAlignment="1"/>
    <xf numFmtId="49" fontId="0" fillId="3" borderId="0" xfId="0" applyNumberFormat="1" applyFill="1">
      <alignment vertical="center"/>
    </xf>
    <xf numFmtId="49" fontId="0" fillId="3" borderId="0" xfId="0" applyNumberFormat="1" applyFill="1" applyAlignment="1">
      <alignment horizontal="left" vertical="center"/>
    </xf>
    <xf numFmtId="1" fontId="49" fillId="0" borderId="0" xfId="0" applyNumberFormat="1" applyFont="1">
      <alignment vertical="center"/>
    </xf>
    <xf numFmtId="164" fontId="49" fillId="0" borderId="0" xfId="0" applyNumberFormat="1" applyFont="1">
      <alignment vertical="center"/>
    </xf>
    <xf numFmtId="0" fontId="0" fillId="0" borderId="129" xfId="0" applyBorder="1">
      <alignment vertical="center"/>
    </xf>
    <xf numFmtId="0" fontId="179" fillId="0" borderId="46" xfId="0" applyFont="1" applyBorder="1" applyAlignment="1">
      <alignment horizontal="left"/>
    </xf>
    <xf numFmtId="0" fontId="179" fillId="0" borderId="3" xfId="0" applyFont="1" applyBorder="1" applyAlignment="1">
      <alignment horizontal="left"/>
    </xf>
    <xf numFmtId="0" fontId="0" fillId="0" borderId="4" xfId="0" applyBorder="1" applyAlignment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15" borderId="3" xfId="0" applyFont="1" applyFill="1" applyBorder="1" applyAlignment="1"/>
    <xf numFmtId="1" fontId="5" fillId="0" borderId="0" xfId="0" applyNumberFormat="1" applyFont="1" applyAlignment="1">
      <alignment horizontal="left"/>
    </xf>
    <xf numFmtId="0" fontId="0" fillId="16" borderId="5" xfId="0" applyFill="1" applyBorder="1" applyAlignment="1"/>
    <xf numFmtId="0" fontId="0" fillId="16" borderId="0" xfId="0" applyFill="1" applyAlignment="1"/>
    <xf numFmtId="0" fontId="179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15" borderId="0" xfId="0" applyFont="1" applyFill="1" applyAlignment="1"/>
    <xf numFmtId="0" fontId="179" fillId="0" borderId="0" xfId="0" applyFont="1" applyAlignment="1">
      <alignment horizontal="left"/>
    </xf>
    <xf numFmtId="0" fontId="0" fillId="0" borderId="2" xfId="0" applyBorder="1" applyAlignment="1"/>
    <xf numFmtId="0" fontId="0" fillId="0" borderId="46" xfId="0" applyBorder="1" applyAlignment="1"/>
    <xf numFmtId="0" fontId="0" fillId="0" borderId="8" xfId="0" applyBorder="1" applyAlignment="1"/>
    <xf numFmtId="0" fontId="0" fillId="0" borderId="7" xfId="0" applyBorder="1" applyAlignment="1"/>
    <xf numFmtId="14" fontId="0" fillId="0" borderId="3" xfId="0" applyNumberFormat="1" applyBorder="1" applyAlignment="1">
      <alignment horizontal="right"/>
    </xf>
    <xf numFmtId="0" fontId="0" fillId="17" borderId="3" xfId="0" applyFill="1" applyBorder="1" applyAlignment="1"/>
    <xf numFmtId="0" fontId="5" fillId="17" borderId="3" xfId="0" applyFont="1" applyFill="1" applyBorder="1" applyAlignment="1"/>
    <xf numFmtId="0" fontId="0" fillId="17" borderId="4" xfId="0" applyFill="1" applyBorder="1" applyAlignment="1"/>
    <xf numFmtId="0" fontId="179" fillId="17" borderId="3" xfId="0" applyFont="1" applyFill="1" applyBorder="1" applyAlignment="1">
      <alignment horizontal="left"/>
    </xf>
    <xf numFmtId="14" fontId="0" fillId="17" borderId="3" xfId="0" applyNumberFormat="1" applyFill="1" applyBorder="1" applyAlignment="1"/>
    <xf numFmtId="0" fontId="0" fillId="18" borderId="3" xfId="0" applyFill="1" applyBorder="1" applyAlignment="1"/>
    <xf numFmtId="0" fontId="12" fillId="3" borderId="0" xfId="0" quotePrefix="1" applyFont="1" applyFill="1" applyAlignment="1">
      <alignment horizontal="left"/>
    </xf>
    <xf numFmtId="0" fontId="12" fillId="3" borderId="0" xfId="0" quotePrefix="1" applyFont="1" applyFill="1" applyAlignment="1"/>
    <xf numFmtId="1" fontId="5" fillId="3" borderId="0" xfId="0" applyNumberFormat="1" applyFont="1" applyFill="1" applyAlignment="1">
      <alignment horizontal="left"/>
    </xf>
    <xf numFmtId="49" fontId="12" fillId="3" borderId="0" xfId="0" quotePrefix="1" applyNumberFormat="1" applyFont="1" applyFill="1" applyAlignment="1"/>
    <xf numFmtId="1" fontId="5" fillId="3" borderId="0" xfId="0" quotePrefix="1" applyNumberFormat="1" applyFont="1" applyFill="1" applyAlignment="1">
      <alignment horizontal="left"/>
    </xf>
    <xf numFmtId="1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/>
    <xf numFmtId="0" fontId="5" fillId="0" borderId="84" xfId="0" applyFont="1" applyBorder="1" applyAlignment="1"/>
    <xf numFmtId="0" fontId="3" fillId="0" borderId="3" xfId="0" applyFont="1" applyBorder="1">
      <alignment vertical="center"/>
    </xf>
    <xf numFmtId="0" fontId="180" fillId="0" borderId="3" xfId="0" applyFont="1" applyBorder="1" applyAlignment="1"/>
    <xf numFmtId="0" fontId="0" fillId="3" borderId="0" xfId="0" applyFill="1" applyAlignment="1">
      <alignment horizontal="left" vertical="center"/>
    </xf>
    <xf numFmtId="0" fontId="145" fillId="0" borderId="37" xfId="0" applyFont="1" applyBorder="1" applyAlignment="1">
      <alignment horizontal="center" vertical="center"/>
    </xf>
    <xf numFmtId="0" fontId="181" fillId="0" borderId="3" xfId="0" applyFont="1" applyBorder="1" applyAlignment="1">
      <alignment horizontal="center" vertical="center"/>
    </xf>
    <xf numFmtId="49" fontId="182" fillId="0" borderId="3" xfId="0" applyNumberFormat="1" applyFont="1" applyBorder="1" applyAlignment="1">
      <alignment horizontal="center" vertical="center"/>
    </xf>
    <xf numFmtId="1" fontId="5" fillId="0" borderId="3" xfId="0" quotePrefix="1" applyNumberFormat="1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22" fillId="0" borderId="0" xfId="0" applyFont="1" applyAlignment="1">
      <alignment horizontal="center" vertical="center"/>
    </xf>
    <xf numFmtId="0" fontId="122" fillId="0" borderId="3" xfId="0" applyFont="1" applyBorder="1" applyAlignment="1">
      <alignment horizontal="center" vertical="center"/>
    </xf>
    <xf numFmtId="14" fontId="122" fillId="0" borderId="3" xfId="0" applyNumberFormat="1" applyFont="1" applyBorder="1" applyAlignment="1">
      <alignment horizontal="center" vertical="center"/>
    </xf>
    <xf numFmtId="49" fontId="122" fillId="0" borderId="3" xfId="0" applyNumberFormat="1" applyFont="1" applyBorder="1" applyAlignment="1">
      <alignment horizontal="center" vertical="center"/>
    </xf>
    <xf numFmtId="49" fontId="184" fillId="0" borderId="3" xfId="0" applyNumberFormat="1" applyFont="1" applyBorder="1" applyAlignment="1">
      <alignment horizontal="center" vertical="center"/>
    </xf>
    <xf numFmtId="0" fontId="185" fillId="0" borderId="3" xfId="0" applyFont="1" applyBorder="1" applyAlignment="1">
      <alignment horizontal="left" vertical="center"/>
    </xf>
    <xf numFmtId="0" fontId="185" fillId="0" borderId="3" xfId="0" applyFont="1" applyBorder="1" applyAlignment="1">
      <alignment horizontal="center" vertical="center"/>
    </xf>
    <xf numFmtId="49" fontId="123" fillId="0" borderId="0" xfId="0" applyNumberFormat="1" applyFont="1" applyAlignment="1">
      <alignment horizontal="center" vertical="center"/>
    </xf>
    <xf numFmtId="0" fontId="185" fillId="0" borderId="0" xfId="0" applyFont="1" applyAlignment="1">
      <alignment horizontal="left" vertical="center"/>
    </xf>
    <xf numFmtId="14" fontId="122" fillId="0" borderId="0" xfId="0" applyNumberFormat="1" applyFont="1" applyAlignment="1">
      <alignment horizontal="center" vertical="center"/>
    </xf>
    <xf numFmtId="49" fontId="122" fillId="0" borderId="0" xfId="0" applyNumberFormat="1" applyFont="1" applyAlignment="1">
      <alignment horizontal="center" vertical="center"/>
    </xf>
    <xf numFmtId="0" fontId="137" fillId="0" borderId="0" xfId="0" applyFont="1" applyAlignment="1">
      <alignment horizontal="center" vertical="center"/>
    </xf>
    <xf numFmtId="14" fontId="137" fillId="0" borderId="3" xfId="0" applyNumberFormat="1" applyFont="1" applyBorder="1" applyAlignment="1">
      <alignment horizontal="center" vertical="center"/>
    </xf>
    <xf numFmtId="0" fontId="137" fillId="0" borderId="3" xfId="0" applyFont="1" applyBorder="1">
      <alignment vertical="center"/>
    </xf>
    <xf numFmtId="0" fontId="137" fillId="0" borderId="3" xfId="0" applyFont="1" applyBorder="1" applyAlignment="1">
      <alignment horizontal="center" vertical="center" wrapText="1"/>
    </xf>
    <xf numFmtId="0" fontId="183" fillId="0" borderId="3" xfId="0" applyFont="1" applyBorder="1" applyAlignment="1">
      <alignment horizontal="center" vertical="center"/>
    </xf>
    <xf numFmtId="0" fontId="187" fillId="0" borderId="3" xfId="0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/>
    </xf>
    <xf numFmtId="0" fontId="185" fillId="0" borderId="0" xfId="0" applyFont="1" applyAlignment="1">
      <alignment horizontal="center" vertical="center"/>
    </xf>
    <xf numFmtId="0" fontId="188" fillId="0" borderId="0" xfId="0" applyFont="1">
      <alignment vertical="center"/>
    </xf>
    <xf numFmtId="0" fontId="189" fillId="0" borderId="0" xfId="0" applyFont="1">
      <alignment vertical="center"/>
    </xf>
    <xf numFmtId="1" fontId="171" fillId="0" borderId="3" xfId="0" applyNumberFormat="1" applyFont="1" applyBorder="1" applyAlignment="1">
      <alignment horizontal="center" vertical="center"/>
    </xf>
    <xf numFmtId="1" fontId="171" fillId="0" borderId="37" xfId="0" applyNumberFormat="1" applyFont="1" applyBorder="1" applyAlignment="1">
      <alignment horizontal="center" vertical="center"/>
    </xf>
    <xf numFmtId="1" fontId="7" fillId="0" borderId="0" xfId="0" applyNumberFormat="1" applyFont="1">
      <alignment vertical="center"/>
    </xf>
    <xf numFmtId="1" fontId="143" fillId="0" borderId="3" xfId="0" applyNumberFormat="1" applyFont="1" applyBorder="1" applyAlignment="1">
      <alignment horizontal="center" vertical="center"/>
    </xf>
    <xf numFmtId="1" fontId="143" fillId="0" borderId="37" xfId="0" applyNumberFormat="1" applyFont="1" applyBorder="1" applyAlignment="1">
      <alignment horizontal="center" vertical="center"/>
    </xf>
    <xf numFmtId="0" fontId="192" fillId="0" borderId="1" xfId="0" applyFont="1" applyBorder="1" applyAlignment="1">
      <alignment horizontal="center" vertical="center"/>
    </xf>
    <xf numFmtId="0" fontId="193" fillId="0" borderId="1" xfId="0" applyFont="1" applyBorder="1" applyAlignment="1">
      <alignment horizontal="center" vertical="center"/>
    </xf>
    <xf numFmtId="14" fontId="191" fillId="0" borderId="1" xfId="0" applyNumberFormat="1" applyFont="1" applyBorder="1" applyAlignment="1">
      <alignment horizontal="center" vertical="center"/>
    </xf>
    <xf numFmtId="1" fontId="191" fillId="0" borderId="1" xfId="0" applyNumberFormat="1" applyFont="1" applyBorder="1" applyAlignment="1">
      <alignment horizontal="center" vertical="center"/>
    </xf>
    <xf numFmtId="0" fontId="191" fillId="0" borderId="1" xfId="0" applyFont="1" applyBorder="1" applyAlignment="1">
      <alignment horizontal="center" vertical="center"/>
    </xf>
    <xf numFmtId="1" fontId="194" fillId="0" borderId="1" xfId="0" applyNumberFormat="1" applyFont="1" applyBorder="1" applyAlignment="1">
      <alignment horizontal="center" vertical="center"/>
    </xf>
    <xf numFmtId="0" fontId="195" fillId="0" borderId="32" xfId="0" applyFont="1" applyBorder="1" applyAlignment="1">
      <alignment horizontal="center" vertical="center"/>
    </xf>
    <xf numFmtId="0" fontId="196" fillId="0" borderId="0" xfId="0" applyFont="1">
      <alignment vertical="center"/>
    </xf>
    <xf numFmtId="0" fontId="190" fillId="0" borderId="3" xfId="0" applyFont="1" applyBorder="1" applyAlignment="1">
      <alignment horizontal="center" vertical="center"/>
    </xf>
    <xf numFmtId="0" fontId="196" fillId="0" borderId="43" xfId="0" applyFont="1" applyBorder="1" applyAlignment="1">
      <alignment horizontal="center" vertical="center"/>
    </xf>
    <xf numFmtId="14" fontId="185" fillId="0" borderId="3" xfId="0" applyNumberFormat="1" applyFont="1" applyBorder="1" applyAlignment="1">
      <alignment horizontal="center" vertical="center"/>
    </xf>
    <xf numFmtId="1" fontId="185" fillId="0" borderId="3" xfId="0" applyNumberFormat="1" applyFont="1" applyBorder="1" applyAlignment="1">
      <alignment horizontal="center" vertical="center"/>
    </xf>
    <xf numFmtId="0" fontId="143" fillId="0" borderId="0" xfId="0" applyFont="1" applyAlignment="1">
      <alignment horizontal="center" vertical="center"/>
    </xf>
    <xf numFmtId="0" fontId="143" fillId="0" borderId="34" xfId="0" applyFont="1" applyBorder="1" applyAlignment="1">
      <alignment horizontal="center" vertical="center"/>
    </xf>
    <xf numFmtId="0" fontId="197" fillId="0" borderId="34" xfId="0" applyFont="1" applyBorder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43" fillId="0" borderId="40" xfId="0" applyFont="1" applyBorder="1" applyAlignment="1">
      <alignment horizontal="center" vertical="center"/>
    </xf>
    <xf numFmtId="14" fontId="143" fillId="0" borderId="37" xfId="0" applyNumberFormat="1" applyFont="1" applyBorder="1" applyAlignment="1">
      <alignment horizontal="center" vertical="center"/>
    </xf>
    <xf numFmtId="0" fontId="143" fillId="3" borderId="3" xfId="0" applyFont="1" applyFill="1" applyBorder="1" applyAlignment="1">
      <alignment horizontal="center" vertical="center"/>
    </xf>
    <xf numFmtId="0" fontId="143" fillId="3" borderId="3" xfId="0" applyFont="1" applyFill="1" applyBorder="1" applyAlignment="1">
      <alignment horizontal="left" vertical="center"/>
    </xf>
    <xf numFmtId="14" fontId="143" fillId="3" borderId="3" xfId="0" applyNumberFormat="1" applyFont="1" applyFill="1" applyBorder="1" applyAlignment="1">
      <alignment horizontal="center" vertical="center"/>
    </xf>
    <xf numFmtId="1" fontId="143" fillId="3" borderId="3" xfId="0" applyNumberFormat="1" applyFont="1" applyFill="1" applyBorder="1" applyAlignment="1">
      <alignment horizontal="center" vertical="center"/>
    </xf>
    <xf numFmtId="1" fontId="171" fillId="3" borderId="3" xfId="0" applyNumberFormat="1" applyFont="1" applyFill="1" applyBorder="1" applyAlignment="1">
      <alignment horizontal="center" vertical="center"/>
    </xf>
    <xf numFmtId="0" fontId="190" fillId="3" borderId="3" xfId="0" applyFont="1" applyFill="1" applyBorder="1" applyAlignment="1">
      <alignment horizontal="center" vertical="center"/>
    </xf>
    <xf numFmtId="0" fontId="143" fillId="3" borderId="34" xfId="0" applyFont="1" applyFill="1" applyBorder="1" applyAlignment="1">
      <alignment horizontal="center" vertical="center"/>
    </xf>
    <xf numFmtId="0" fontId="143" fillId="3" borderId="0" xfId="0" applyFont="1" applyFill="1" applyAlignment="1">
      <alignment horizontal="center" vertical="center"/>
    </xf>
    <xf numFmtId="0" fontId="197" fillId="3" borderId="34" xfId="0" applyFont="1" applyFill="1" applyBorder="1" applyAlignment="1">
      <alignment horizontal="center" vertical="center"/>
    </xf>
    <xf numFmtId="49" fontId="184" fillId="3" borderId="3" xfId="0" applyNumberFormat="1" applyFont="1" applyFill="1" applyBorder="1" applyAlignment="1">
      <alignment horizontal="center" vertical="center"/>
    </xf>
    <xf numFmtId="0" fontId="185" fillId="3" borderId="3" xfId="0" applyFont="1" applyFill="1" applyBorder="1" applyAlignment="1">
      <alignment horizontal="left" vertical="center"/>
    </xf>
    <xf numFmtId="0" fontId="185" fillId="3" borderId="3" xfId="0" applyFont="1" applyFill="1" applyBorder="1" applyAlignment="1">
      <alignment horizontal="center" vertical="center"/>
    </xf>
    <xf numFmtId="14" fontId="122" fillId="3" borderId="3" xfId="0" applyNumberFormat="1" applyFont="1" applyFill="1" applyBorder="1" applyAlignment="1">
      <alignment horizontal="center" vertical="center"/>
    </xf>
    <xf numFmtId="49" fontId="122" fillId="3" borderId="3" xfId="0" applyNumberFormat="1" applyFont="1" applyFill="1" applyBorder="1" applyAlignment="1">
      <alignment horizontal="center" vertical="center"/>
    </xf>
    <xf numFmtId="0" fontId="122" fillId="3" borderId="3" xfId="0" applyFont="1" applyFill="1" applyBorder="1" applyAlignment="1">
      <alignment horizontal="center" vertical="center"/>
    </xf>
    <xf numFmtId="0" fontId="188" fillId="0" borderId="84" xfId="0" applyFont="1" applyBorder="1" applyAlignment="1">
      <alignment horizontal="center" vertical="center"/>
    </xf>
    <xf numFmtId="0" fontId="188" fillId="0" borderId="5" xfId="0" applyFont="1" applyBorder="1" applyAlignment="1">
      <alignment horizontal="center" vertical="center"/>
    </xf>
    <xf numFmtId="0" fontId="188" fillId="0" borderId="132" xfId="0" applyFont="1" applyBorder="1" applyAlignment="1">
      <alignment horizontal="center" vertical="center"/>
    </xf>
    <xf numFmtId="0" fontId="188" fillId="0" borderId="6" xfId="0" applyFont="1" applyBorder="1" applyAlignment="1">
      <alignment horizontal="center" vertical="center"/>
    </xf>
    <xf numFmtId="0" fontId="188" fillId="0" borderId="31" xfId="0" applyFont="1" applyBorder="1" applyAlignment="1">
      <alignment horizontal="center" vertical="center"/>
    </xf>
    <xf numFmtId="0" fontId="188" fillId="0" borderId="21" xfId="0" applyFont="1" applyBorder="1" applyAlignment="1">
      <alignment horizontal="center" vertical="center"/>
    </xf>
    <xf numFmtId="0" fontId="188" fillId="0" borderId="0" xfId="0" applyFont="1" applyAlignment="1">
      <alignment horizontal="center" vertical="center"/>
    </xf>
    <xf numFmtId="0" fontId="189" fillId="0" borderId="84" xfId="0" applyFont="1" applyBorder="1" applyAlignment="1">
      <alignment horizontal="center" vertical="center"/>
    </xf>
    <xf numFmtId="0" fontId="189" fillId="0" borderId="5" xfId="0" applyFont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9" xfId="0" applyFont="1" applyBorder="1" applyAlignment="1">
      <alignment horizontal="center" vertical="center"/>
    </xf>
    <xf numFmtId="0" fontId="78" fillId="0" borderId="46" xfId="0" applyFont="1" applyBorder="1" applyAlignment="1">
      <alignment horizontal="center" vertical="center"/>
    </xf>
    <xf numFmtId="0" fontId="78" fillId="0" borderId="34" xfId="0" applyFont="1" applyBorder="1" applyAlignment="1">
      <alignment horizontal="center" vertical="center"/>
    </xf>
    <xf numFmtId="0" fontId="78" fillId="0" borderId="145" xfId="0" applyFont="1" applyBorder="1" applyAlignment="1">
      <alignment horizontal="center" vertical="center"/>
    </xf>
    <xf numFmtId="0" fontId="78" fillId="0" borderId="40" xfId="0" applyFont="1" applyBorder="1" applyAlignment="1">
      <alignment horizontal="center" vertical="center"/>
    </xf>
    <xf numFmtId="0" fontId="78" fillId="0" borderId="37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4" fontId="16" fillId="0" borderId="31" xfId="0" applyNumberFormat="1" applyFont="1" applyBorder="1" applyAlignment="1">
      <alignment horizontal="left" vertical="center"/>
    </xf>
    <xf numFmtId="14" fontId="16" fillId="0" borderId="22" xfId="0" applyNumberFormat="1" applyFont="1" applyBorder="1" applyAlignment="1">
      <alignment horizontal="left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/>
    </xf>
    <xf numFmtId="0" fontId="47" fillId="0" borderId="11" xfId="0" applyFont="1" applyBorder="1" applyAlignment="1">
      <alignment horizontal="center"/>
    </xf>
    <xf numFmtId="0" fontId="47" fillId="0" borderId="32" xfId="0" applyFont="1" applyBorder="1" applyAlignment="1">
      <alignment horizontal="center"/>
    </xf>
    <xf numFmtId="0" fontId="17" fillId="0" borderId="18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2" fillId="3" borderId="49" xfId="0" applyFont="1" applyFill="1" applyBorder="1" applyAlignment="1">
      <alignment horizontal="center"/>
    </xf>
    <xf numFmtId="0" fontId="22" fillId="3" borderId="50" xfId="0" applyFont="1" applyFill="1" applyBorder="1" applyAlignment="1">
      <alignment horizontal="center"/>
    </xf>
    <xf numFmtId="0" fontId="22" fillId="3" borderId="51" xfId="0" applyFont="1" applyFill="1" applyBorder="1" applyAlignment="1">
      <alignment horizontal="center"/>
    </xf>
    <xf numFmtId="14" fontId="16" fillId="3" borderId="31" xfId="0" applyNumberFormat="1" applyFont="1" applyFill="1" applyBorder="1" applyAlignment="1">
      <alignment horizontal="left" vertical="center"/>
    </xf>
    <xf numFmtId="14" fontId="16" fillId="3" borderId="22" xfId="0" applyNumberFormat="1" applyFont="1" applyFill="1" applyBorder="1" applyAlignment="1">
      <alignment horizontal="left" vertical="center"/>
    </xf>
    <xf numFmtId="0" fontId="14" fillId="0" borderId="49" xfId="0" applyFont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39" xfId="0" applyFont="1" applyBorder="1" applyAlignment="1">
      <alignment horizontal="center"/>
    </xf>
    <xf numFmtId="14" fontId="16" fillId="0" borderId="0" xfId="0" applyNumberFormat="1" applyFont="1" applyAlignment="1">
      <alignment horizontal="left" vertical="center"/>
    </xf>
    <xf numFmtId="0" fontId="17" fillId="0" borderId="1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86" fillId="3" borderId="33" xfId="0" applyFont="1" applyFill="1" applyBorder="1" applyAlignment="1">
      <alignment horizontal="center" vertical="center"/>
    </xf>
    <xf numFmtId="0" fontId="86" fillId="3" borderId="55" xfId="0" applyFont="1" applyFill="1" applyBorder="1" applyAlignment="1">
      <alignment horizontal="center" vertical="center"/>
    </xf>
    <xf numFmtId="0" fontId="86" fillId="3" borderId="150" xfId="0" applyFont="1" applyFill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86" fillId="3" borderId="10" xfId="0" applyFont="1" applyFill="1" applyBorder="1" applyAlignment="1">
      <alignment horizontal="center" vertical="center"/>
    </xf>
    <xf numFmtId="0" fontId="86" fillId="3" borderId="11" xfId="0" applyFont="1" applyFill="1" applyBorder="1" applyAlignment="1">
      <alignment horizontal="center" vertical="center"/>
    </xf>
    <xf numFmtId="0" fontId="86" fillId="3" borderId="32" xfId="0" applyFont="1" applyFill="1" applyBorder="1" applyAlignment="1">
      <alignment horizontal="center" vertical="center"/>
    </xf>
    <xf numFmtId="0" fontId="57" fillId="0" borderId="180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0" fontId="58" fillId="0" borderId="4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58" fillId="0" borderId="3" xfId="0" applyFont="1" applyBorder="1" applyAlignment="1">
      <alignment horizontal="center" vertical="center"/>
    </xf>
    <xf numFmtId="0" fontId="58" fillId="0" borderId="133" xfId="0" applyFont="1" applyBorder="1" applyAlignment="1">
      <alignment horizontal="center" vertical="center"/>
    </xf>
    <xf numFmtId="0" fontId="67" fillId="0" borderId="84" xfId="0" applyFont="1" applyBorder="1" applyAlignment="1">
      <alignment horizontal="center" vertical="center"/>
    </xf>
    <xf numFmtId="0" fontId="67" fillId="0" borderId="193" xfId="0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textRotation="90"/>
    </xf>
    <xf numFmtId="0" fontId="59" fillId="0" borderId="3" xfId="0" applyFont="1" applyBorder="1" applyAlignment="1">
      <alignment horizontal="center" vertical="center" textRotation="90"/>
    </xf>
    <xf numFmtId="0" fontId="52" fillId="0" borderId="142" xfId="0" applyFont="1" applyBorder="1" applyAlignment="1">
      <alignment horizontal="center" vertical="center"/>
    </xf>
    <xf numFmtId="0" fontId="52" fillId="0" borderId="140" xfId="0" applyFont="1" applyBorder="1" applyAlignment="1">
      <alignment horizontal="center" vertical="center"/>
    </xf>
    <xf numFmtId="0" fontId="52" fillId="0" borderId="141" xfId="0" applyFont="1" applyBorder="1" applyAlignment="1">
      <alignment horizontal="center" vertical="center"/>
    </xf>
    <xf numFmtId="0" fontId="52" fillId="0" borderId="165" xfId="0" applyFont="1" applyBorder="1" applyAlignment="1">
      <alignment horizontal="center" vertical="center"/>
    </xf>
    <xf numFmtId="0" fontId="58" fillId="0" borderId="57" xfId="0" applyFont="1" applyBorder="1" applyAlignment="1">
      <alignment horizontal="center" vertical="center"/>
    </xf>
    <xf numFmtId="0" fontId="58" fillId="0" borderId="60" xfId="0" applyFont="1" applyBorder="1" applyAlignment="1">
      <alignment horizontal="center" vertical="center"/>
    </xf>
    <xf numFmtId="0" fontId="67" fillId="0" borderId="57" xfId="0" applyFont="1" applyBorder="1" applyAlignment="1">
      <alignment horizontal="center" vertical="center"/>
    </xf>
    <xf numFmtId="0" fontId="67" fillId="0" borderId="81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181" xfId="0" applyFont="1" applyBorder="1" applyAlignment="1">
      <alignment horizontal="center" vertical="center"/>
    </xf>
    <xf numFmtId="0" fontId="57" fillId="0" borderId="166" xfId="0" applyFont="1" applyBorder="1" applyAlignment="1">
      <alignment horizontal="center" vertical="center"/>
    </xf>
    <xf numFmtId="0" fontId="57" fillId="0" borderId="61" xfId="0" applyFont="1" applyBorder="1" applyAlignment="1">
      <alignment horizontal="center" vertical="center"/>
    </xf>
    <xf numFmtId="0" fontId="52" fillId="0" borderId="46" xfId="0" applyFont="1" applyBorder="1" applyAlignment="1">
      <alignment horizontal="center" vertical="center"/>
    </xf>
    <xf numFmtId="0" fontId="52" fillId="0" borderId="179" xfId="0" applyFont="1" applyBorder="1" applyAlignment="1">
      <alignment horizontal="center" vertical="center"/>
    </xf>
    <xf numFmtId="0" fontId="52" fillId="0" borderId="138" xfId="0" applyFont="1" applyBorder="1" applyAlignment="1">
      <alignment horizontal="center" vertical="center"/>
    </xf>
    <xf numFmtId="0" fontId="52" fillId="0" borderId="139" xfId="0" applyFont="1" applyBorder="1" applyAlignment="1">
      <alignment horizontal="center" vertical="center"/>
    </xf>
    <xf numFmtId="0" fontId="52" fillId="0" borderId="170" xfId="0" applyFont="1" applyBorder="1" applyAlignment="1">
      <alignment horizontal="center" vertical="center"/>
    </xf>
    <xf numFmtId="0" fontId="52" fillId="0" borderId="80" xfId="0" applyFont="1" applyBorder="1" applyAlignment="1">
      <alignment horizontal="center" vertical="center"/>
    </xf>
    <xf numFmtId="0" fontId="52" fillId="0" borderId="69" xfId="0" applyFont="1" applyBorder="1" applyAlignment="1">
      <alignment horizontal="center" vertical="center"/>
    </xf>
    <xf numFmtId="0" fontId="52" fillId="0" borderId="58" xfId="0" applyFont="1" applyBorder="1" applyAlignment="1">
      <alignment horizontal="center" vertical="center"/>
    </xf>
    <xf numFmtId="0" fontId="52" fillId="0" borderId="130" xfId="0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/>
    </xf>
    <xf numFmtId="0" fontId="50" fillId="0" borderId="104" xfId="0" applyFont="1" applyBorder="1" applyAlignment="1">
      <alignment horizontal="center" vertical="center"/>
    </xf>
    <xf numFmtId="0" fontId="50" fillId="0" borderId="105" xfId="0" applyFont="1" applyBorder="1" applyAlignment="1">
      <alignment horizontal="center" vertical="center"/>
    </xf>
    <xf numFmtId="0" fontId="41" fillId="0" borderId="90" xfId="0" applyFont="1" applyBorder="1" applyAlignment="1">
      <alignment horizontal="center" vertical="center"/>
    </xf>
    <xf numFmtId="0" fontId="41" fillId="0" borderId="89" xfId="0" applyFont="1" applyBorder="1" applyAlignment="1">
      <alignment horizontal="center" vertical="center"/>
    </xf>
    <xf numFmtId="0" fontId="50" fillId="0" borderId="89" xfId="0" applyFont="1" applyBorder="1" applyAlignment="1">
      <alignment horizontal="center" vertical="center"/>
    </xf>
    <xf numFmtId="0" fontId="50" fillId="0" borderId="97" xfId="0" applyFont="1" applyBorder="1" applyAlignment="1">
      <alignment horizontal="center" vertical="center"/>
    </xf>
    <xf numFmtId="0" fontId="50" fillId="0" borderId="113" xfId="0" applyFont="1" applyBorder="1" applyAlignment="1">
      <alignment horizontal="center" vertical="center"/>
    </xf>
    <xf numFmtId="0" fontId="50" fillId="0" borderId="114" xfId="0" applyFont="1" applyBorder="1" applyAlignment="1">
      <alignment horizontal="center" vertical="center"/>
    </xf>
    <xf numFmtId="0" fontId="52" fillId="0" borderId="172" xfId="0" applyFont="1" applyBorder="1" applyAlignment="1">
      <alignment horizontal="center" vertical="center"/>
    </xf>
    <xf numFmtId="0" fontId="52" fillId="0" borderId="173" xfId="0" applyFont="1" applyBorder="1" applyAlignment="1">
      <alignment horizontal="center" vertical="center"/>
    </xf>
    <xf numFmtId="0" fontId="52" fillId="0" borderId="174" xfId="0" applyFont="1" applyBorder="1" applyAlignment="1">
      <alignment horizontal="center" vertical="center"/>
    </xf>
    <xf numFmtId="0" fontId="60" fillId="0" borderId="175" xfId="0" applyFont="1" applyBorder="1" applyAlignment="1">
      <alignment horizontal="center" vertical="center"/>
    </xf>
    <xf numFmtId="0" fontId="60" fillId="0" borderId="174" xfId="0" applyFont="1" applyBorder="1" applyAlignment="1">
      <alignment horizontal="center" vertical="center"/>
    </xf>
    <xf numFmtId="0" fontId="60" fillId="0" borderId="176" xfId="0" applyFont="1" applyBorder="1" applyAlignment="1">
      <alignment horizontal="center" vertical="center"/>
    </xf>
    <xf numFmtId="0" fontId="52" fillId="0" borderId="72" xfId="0" applyFont="1" applyBorder="1" applyAlignment="1">
      <alignment horizontal="center" vertical="center"/>
    </xf>
    <xf numFmtId="0" fontId="52" fillId="0" borderId="59" xfId="0" applyFont="1" applyBorder="1" applyAlignment="1">
      <alignment horizontal="center" vertical="center"/>
    </xf>
    <xf numFmtId="0" fontId="52" fillId="0" borderId="131" xfId="0" applyFont="1" applyBorder="1" applyAlignment="1">
      <alignment horizontal="center" vertical="center"/>
    </xf>
    <xf numFmtId="0" fontId="52" fillId="0" borderId="62" xfId="0" applyFont="1" applyBorder="1" applyAlignment="1">
      <alignment horizontal="center" vertical="center"/>
    </xf>
    <xf numFmtId="0" fontId="109" fillId="0" borderId="103" xfId="0" applyFont="1" applyBorder="1" applyAlignment="1">
      <alignment horizontal="center" vertical="center" wrapText="1"/>
    </xf>
    <xf numFmtId="0" fontId="109" fillId="0" borderId="104" xfId="0" applyFont="1" applyBorder="1" applyAlignment="1">
      <alignment horizontal="center" vertical="center" wrapText="1"/>
    </xf>
    <xf numFmtId="0" fontId="109" fillId="0" borderId="105" xfId="0" applyFont="1" applyBorder="1" applyAlignment="1">
      <alignment horizontal="center" vertical="center" wrapText="1"/>
    </xf>
    <xf numFmtId="0" fontId="109" fillId="0" borderId="96" xfId="0" applyFont="1" applyBorder="1" applyAlignment="1">
      <alignment horizontal="center" vertical="center" wrapText="1"/>
    </xf>
    <xf numFmtId="0" fontId="109" fillId="0" borderId="89" xfId="0" applyFont="1" applyBorder="1" applyAlignment="1">
      <alignment horizontal="center" vertical="center" wrapText="1"/>
    </xf>
    <xf numFmtId="0" fontId="109" fillId="0" borderId="97" xfId="0" applyFont="1" applyBorder="1" applyAlignment="1">
      <alignment horizontal="center" vertical="center" wrapText="1"/>
    </xf>
    <xf numFmtId="0" fontId="109" fillId="0" borderId="98" xfId="0" applyFont="1" applyBorder="1" applyAlignment="1">
      <alignment horizontal="center" vertical="center" wrapText="1"/>
    </xf>
    <xf numFmtId="0" fontId="109" fillId="0" borderId="99" xfId="0" applyFont="1" applyBorder="1" applyAlignment="1">
      <alignment horizontal="center" vertical="center" wrapText="1"/>
    </xf>
    <xf numFmtId="0" fontId="109" fillId="0" borderId="100" xfId="0" applyFont="1" applyBorder="1" applyAlignment="1">
      <alignment horizontal="center" vertical="center" wrapText="1"/>
    </xf>
    <xf numFmtId="0" fontId="88" fillId="0" borderId="118" xfId="1" applyFont="1" applyFill="1" applyBorder="1" applyAlignment="1" applyProtection="1">
      <alignment horizontal="center" vertical="center"/>
    </xf>
    <xf numFmtId="0" fontId="88" fillId="0" borderId="113" xfId="1" applyFont="1" applyFill="1" applyBorder="1" applyAlignment="1" applyProtection="1">
      <alignment horizontal="center" vertical="center"/>
    </xf>
    <xf numFmtId="0" fontId="88" fillId="0" borderId="114" xfId="1" applyFont="1" applyFill="1" applyBorder="1" applyAlignment="1" applyProtection="1">
      <alignment horizontal="center" vertical="center"/>
    </xf>
    <xf numFmtId="0" fontId="41" fillId="0" borderId="112" xfId="0" applyFont="1" applyBorder="1" applyAlignment="1">
      <alignment horizontal="center" vertical="center"/>
    </xf>
    <xf numFmtId="0" fontId="41" fillId="0" borderId="113" xfId="0" applyFont="1" applyBorder="1" applyAlignment="1">
      <alignment horizontal="center" vertical="center"/>
    </xf>
    <xf numFmtId="0" fontId="41" fillId="0" borderId="114" xfId="0" applyFont="1" applyBorder="1" applyAlignment="1">
      <alignment horizontal="center" vertical="center"/>
    </xf>
    <xf numFmtId="0" fontId="41" fillId="0" borderId="96" xfId="0" applyFont="1" applyBorder="1" applyAlignment="1">
      <alignment horizontal="center" vertical="center"/>
    </xf>
    <xf numFmtId="0" fontId="50" fillId="0" borderId="108" xfId="0" applyFont="1" applyBorder="1" applyAlignment="1">
      <alignment horizontal="center" vertical="center"/>
    </xf>
    <xf numFmtId="0" fontId="50" fillId="0" borderId="117" xfId="0" applyFont="1" applyBorder="1" applyAlignment="1">
      <alignment horizontal="center" vertical="center"/>
    </xf>
    <xf numFmtId="0" fontId="41" fillId="0" borderId="98" xfId="0" applyFont="1" applyBorder="1" applyAlignment="1">
      <alignment horizontal="center" vertical="center"/>
    </xf>
    <xf numFmtId="0" fontId="41" fillId="0" borderId="99" xfId="0" applyFont="1" applyBorder="1" applyAlignment="1">
      <alignment horizontal="center" vertical="center"/>
    </xf>
    <xf numFmtId="0" fontId="175" fillId="6" borderId="135" xfId="0" applyFont="1" applyFill="1" applyBorder="1" applyAlignment="1">
      <alignment horizontal="center" vertical="center"/>
    </xf>
    <xf numFmtId="0" fontId="55" fillId="0" borderId="162" xfId="0" applyFont="1" applyBorder="1" applyAlignment="1">
      <alignment horizontal="center" vertical="center" textRotation="90"/>
    </xf>
    <xf numFmtId="0" fontId="55" fillId="0" borderId="70" xfId="0" applyFont="1" applyBorder="1" applyAlignment="1">
      <alignment horizontal="center" vertical="center" textRotation="90"/>
    </xf>
    <xf numFmtId="0" fontId="56" fillId="0" borderId="78" xfId="0" applyFont="1" applyBorder="1" applyAlignment="1">
      <alignment horizontal="center" vertical="center" textRotation="90"/>
    </xf>
    <xf numFmtId="0" fontId="56" fillId="0" borderId="83" xfId="0" applyFont="1" applyBorder="1" applyAlignment="1">
      <alignment horizontal="center" vertical="center" textRotation="90"/>
    </xf>
    <xf numFmtId="0" fontId="66" fillId="9" borderId="137" xfId="0" applyFont="1" applyFill="1" applyBorder="1" applyAlignment="1">
      <alignment horizontal="center" vertical="center"/>
    </xf>
    <xf numFmtId="0" fontId="115" fillId="9" borderId="135" xfId="0" applyFont="1" applyFill="1" applyBorder="1" applyAlignment="1">
      <alignment horizontal="center" vertical="center"/>
    </xf>
    <xf numFmtId="0" fontId="115" fillId="9" borderId="119" xfId="0" applyFont="1" applyFill="1" applyBorder="1" applyAlignment="1">
      <alignment horizontal="center" vertical="center"/>
    </xf>
    <xf numFmtId="0" fontId="58" fillId="0" borderId="58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67" fillId="0" borderId="58" xfId="0" applyFont="1" applyBorder="1" applyAlignment="1">
      <alignment horizontal="center" vertical="center"/>
    </xf>
    <xf numFmtId="0" fontId="67" fillId="0" borderId="75" xfId="0" applyFont="1" applyBorder="1" applyAlignment="1">
      <alignment horizontal="center" vertical="center"/>
    </xf>
    <xf numFmtId="0" fontId="58" fillId="0" borderId="130" xfId="0" applyFont="1" applyBorder="1" applyAlignment="1">
      <alignment horizontal="center" vertical="center"/>
    </xf>
    <xf numFmtId="0" fontId="67" fillId="0" borderId="74" xfId="0" applyFont="1" applyBorder="1" applyAlignment="1">
      <alignment horizontal="center" vertical="center"/>
    </xf>
    <xf numFmtId="0" fontId="67" fillId="0" borderId="130" xfId="0" applyFont="1" applyBorder="1" applyAlignment="1">
      <alignment horizontal="center" vertical="center"/>
    </xf>
    <xf numFmtId="0" fontId="67" fillId="0" borderId="61" xfId="0" applyFont="1" applyBorder="1" applyAlignment="1">
      <alignment horizontal="center" vertical="center"/>
    </xf>
    <xf numFmtId="0" fontId="58" fillId="0" borderId="82" xfId="0" applyFont="1" applyBorder="1" applyAlignment="1">
      <alignment horizontal="center" vertical="center"/>
    </xf>
    <xf numFmtId="0" fontId="57" fillId="0" borderId="164" xfId="0" applyFont="1" applyBorder="1" applyAlignment="1">
      <alignment horizontal="center" vertical="center"/>
    </xf>
    <xf numFmtId="0" fontId="57" fillId="0" borderId="60" xfId="0" applyFont="1" applyBorder="1" applyAlignment="1">
      <alignment horizontal="center" vertical="center"/>
    </xf>
    <xf numFmtId="0" fontId="56" fillId="0" borderId="120" xfId="0" applyFont="1" applyBorder="1" applyAlignment="1">
      <alignment horizontal="center" vertical="center"/>
    </xf>
    <xf numFmtId="0" fontId="56" fillId="0" borderId="135" xfId="0" applyFont="1" applyBorder="1" applyAlignment="1">
      <alignment horizontal="center" vertical="center"/>
    </xf>
    <xf numFmtId="0" fontId="56" fillId="0" borderId="136" xfId="0" applyFont="1" applyBorder="1" applyAlignment="1">
      <alignment horizontal="center" vertical="center"/>
    </xf>
    <xf numFmtId="0" fontId="116" fillId="0" borderId="120" xfId="0" applyFont="1" applyBorder="1" applyAlignment="1">
      <alignment horizontal="center" vertical="center"/>
    </xf>
    <xf numFmtId="0" fontId="116" fillId="0" borderId="135" xfId="0" applyFont="1" applyBorder="1" applyAlignment="1">
      <alignment horizontal="center" vertical="center"/>
    </xf>
    <xf numFmtId="0" fontId="116" fillId="0" borderId="119" xfId="0" applyFont="1" applyBorder="1" applyAlignment="1">
      <alignment horizontal="center" vertical="center"/>
    </xf>
    <xf numFmtId="0" fontId="65" fillId="0" borderId="120" xfId="0" applyFont="1" applyBorder="1" applyAlignment="1">
      <alignment horizontal="center" vertical="center" wrapText="1"/>
    </xf>
    <xf numFmtId="0" fontId="65" fillId="0" borderId="135" xfId="0" applyFont="1" applyBorder="1" applyAlignment="1">
      <alignment horizontal="center" vertical="center" wrapText="1"/>
    </xf>
    <xf numFmtId="0" fontId="65" fillId="0" borderId="119" xfId="0" applyFont="1" applyBorder="1" applyAlignment="1">
      <alignment horizontal="center" vertical="center" wrapText="1"/>
    </xf>
    <xf numFmtId="0" fontId="87" fillId="0" borderId="209" xfId="0" applyFont="1" applyBorder="1">
      <alignment vertical="center"/>
    </xf>
    <xf numFmtId="0" fontId="87" fillId="0" borderId="158" xfId="0" applyFont="1" applyBorder="1">
      <alignment vertical="center"/>
    </xf>
    <xf numFmtId="0" fontId="87" fillId="0" borderId="208" xfId="0" applyFont="1" applyBorder="1">
      <alignment vertical="center"/>
    </xf>
    <xf numFmtId="0" fontId="87" fillId="0" borderId="205" xfId="0" applyFont="1" applyBorder="1">
      <alignment vertical="center"/>
    </xf>
    <xf numFmtId="0" fontId="87" fillId="0" borderId="195" xfId="0" applyFont="1" applyBorder="1">
      <alignment vertical="center"/>
    </xf>
    <xf numFmtId="0" fontId="87" fillId="0" borderId="206" xfId="0" applyFont="1" applyBorder="1">
      <alignment vertical="center"/>
    </xf>
    <xf numFmtId="0" fontId="110" fillId="9" borderId="0" xfId="0" applyFont="1" applyFill="1" applyAlignment="1">
      <alignment horizontal="center" vertical="center"/>
    </xf>
    <xf numFmtId="0" fontId="111" fillId="9" borderId="0" xfId="0" applyFont="1" applyFill="1" applyAlignment="1">
      <alignment horizontal="center" vertical="center"/>
    </xf>
    <xf numFmtId="0" fontId="51" fillId="9" borderId="0" xfId="0" applyFont="1" applyFill="1" applyAlignment="1">
      <alignment horizontal="center" vertical="center"/>
    </xf>
    <xf numFmtId="0" fontId="112" fillId="9" borderId="0" xfId="0" applyFont="1" applyFill="1" applyAlignment="1">
      <alignment horizontal="left" vertical="center"/>
    </xf>
    <xf numFmtId="0" fontId="114" fillId="9" borderId="0" xfId="0" applyFont="1" applyFill="1" applyAlignment="1">
      <alignment horizontal="center" vertical="center" wrapText="1"/>
    </xf>
    <xf numFmtId="0" fontId="113" fillId="9" borderId="0" xfId="0" applyFont="1" applyFill="1" applyAlignment="1">
      <alignment horizontal="center" vertical="center" wrapText="1"/>
    </xf>
    <xf numFmtId="0" fontId="41" fillId="0" borderId="108" xfId="0" applyFont="1" applyBorder="1" applyAlignment="1">
      <alignment horizontal="center" vertical="center"/>
    </xf>
    <xf numFmtId="0" fontId="66" fillId="9" borderId="135" xfId="0" applyFont="1" applyFill="1" applyBorder="1" applyAlignment="1">
      <alignment horizontal="center" vertical="center"/>
    </xf>
    <xf numFmtId="0" fontId="66" fillId="9" borderId="119" xfId="0" applyFont="1" applyFill="1" applyBorder="1" applyAlignment="1">
      <alignment horizontal="center" vertical="center"/>
    </xf>
    <xf numFmtId="0" fontId="57" fillId="0" borderId="186" xfId="0" applyFont="1" applyBorder="1" applyAlignment="1">
      <alignment horizontal="center" vertical="center"/>
    </xf>
    <xf numFmtId="0" fontId="57" fillId="0" borderId="187" xfId="0" applyFont="1" applyBorder="1" applyAlignment="1">
      <alignment horizontal="center" vertical="center"/>
    </xf>
    <xf numFmtId="0" fontId="58" fillId="0" borderId="188" xfId="0" applyFont="1" applyBorder="1" applyAlignment="1">
      <alignment horizontal="center" vertical="center"/>
    </xf>
    <xf numFmtId="0" fontId="58" fillId="0" borderId="189" xfId="0" applyFont="1" applyBorder="1" applyAlignment="1">
      <alignment horizontal="center" vertical="center"/>
    </xf>
    <xf numFmtId="0" fontId="58" fillId="0" borderId="187" xfId="0" applyFont="1" applyBorder="1" applyAlignment="1">
      <alignment horizontal="center" vertical="center"/>
    </xf>
    <xf numFmtId="0" fontId="58" fillId="0" borderId="190" xfId="0" applyFont="1" applyBorder="1" applyAlignment="1">
      <alignment horizontal="center" vertical="center"/>
    </xf>
    <xf numFmtId="0" fontId="67" fillId="0" borderId="191" xfId="0" applyFont="1" applyBorder="1" applyAlignment="1">
      <alignment horizontal="center" vertical="center"/>
    </xf>
    <xf numFmtId="0" fontId="67" fillId="0" borderId="192" xfId="0" applyFont="1" applyBorder="1" applyAlignment="1">
      <alignment horizontal="center" vertical="center"/>
    </xf>
    <xf numFmtId="0" fontId="59" fillId="0" borderId="21" xfId="0" applyFont="1" applyBorder="1" applyAlignment="1">
      <alignment horizontal="center" vertical="center" textRotation="90"/>
    </xf>
    <xf numFmtId="0" fontId="59" fillId="0" borderId="46" xfId="0" applyFont="1" applyBorder="1" applyAlignment="1">
      <alignment horizontal="center" vertical="center" textRotation="90"/>
    </xf>
    <xf numFmtId="0" fontId="49" fillId="0" borderId="142" xfId="0" applyFont="1" applyBorder="1" applyAlignment="1">
      <alignment horizontal="center" vertical="center"/>
    </xf>
    <xf numFmtId="0" fontId="49" fillId="0" borderId="165" xfId="0" applyFont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54" fillId="0" borderId="241" xfId="0" applyFont="1" applyBorder="1" applyAlignment="1">
      <alignment horizontal="center" vertical="center"/>
    </xf>
    <xf numFmtId="0" fontId="54" fillId="0" borderId="242" xfId="0" applyFont="1" applyBorder="1" applyAlignment="1">
      <alignment horizontal="center" vertical="center"/>
    </xf>
    <xf numFmtId="0" fontId="45" fillId="0" borderId="211" xfId="0" applyFont="1" applyBorder="1" applyAlignment="1">
      <alignment horizontal="center" vertical="center"/>
    </xf>
    <xf numFmtId="0" fontId="45" fillId="0" borderId="141" xfId="0" applyFont="1" applyBorder="1" applyAlignment="1">
      <alignment horizontal="center" vertical="center"/>
    </xf>
    <xf numFmtId="0" fontId="45" fillId="0" borderId="142" xfId="0" applyFont="1" applyBorder="1" applyAlignment="1">
      <alignment horizontal="center" vertical="center"/>
    </xf>
    <xf numFmtId="0" fontId="176" fillId="0" borderId="231" xfId="0" applyFont="1" applyBorder="1" applyAlignment="1">
      <alignment horizontal="center" vertical="center"/>
    </xf>
    <xf numFmtId="0" fontId="176" fillId="0" borderId="234" xfId="0" applyFont="1" applyBorder="1" applyAlignment="1">
      <alignment horizontal="center" vertical="center"/>
    </xf>
    <xf numFmtId="0" fontId="55" fillId="0" borderId="121" xfId="0" applyFont="1" applyBorder="1" applyAlignment="1">
      <alignment horizontal="center" vertical="center" textRotation="90"/>
    </xf>
    <xf numFmtId="0" fontId="55" fillId="0" borderId="159" xfId="0" applyFont="1" applyBorder="1" applyAlignment="1">
      <alignment horizontal="center" vertical="center" textRotation="90"/>
    </xf>
    <xf numFmtId="0" fontId="56" fillId="0" borderId="201" xfId="0" applyFont="1" applyBorder="1" applyAlignment="1">
      <alignment horizontal="center" vertical="center" textRotation="90"/>
    </xf>
    <xf numFmtId="0" fontId="56" fillId="0" borderId="123" xfId="0" applyFont="1" applyBorder="1" applyAlignment="1">
      <alignment horizontal="center" vertical="center" textRotation="90"/>
    </xf>
    <xf numFmtId="0" fontId="176" fillId="0" borderId="232" xfId="0" applyFont="1" applyBorder="1" applyAlignment="1">
      <alignment horizontal="center" vertical="center"/>
    </xf>
    <xf numFmtId="0" fontId="176" fillId="0" borderId="233" xfId="0" applyFont="1" applyBorder="1" applyAlignment="1">
      <alignment horizontal="center" vertical="center"/>
    </xf>
    <xf numFmtId="0" fontId="45" fillId="0" borderId="140" xfId="0" applyFont="1" applyBorder="1" applyAlignment="1">
      <alignment horizontal="center" vertical="center"/>
    </xf>
    <xf numFmtId="0" fontId="43" fillId="0" borderId="155" xfId="0" applyFont="1" applyBorder="1" applyAlignment="1">
      <alignment horizontal="center" textRotation="90"/>
    </xf>
    <xf numFmtId="0" fontId="43" fillId="0" borderId="156" xfId="0" applyFont="1" applyBorder="1" applyAlignment="1">
      <alignment horizontal="center" textRotation="90"/>
    </xf>
    <xf numFmtId="0" fontId="45" fillId="0" borderId="198" xfId="0" applyFont="1" applyBorder="1" applyAlignment="1">
      <alignment horizontal="center" vertical="center"/>
    </xf>
    <xf numFmtId="0" fontId="45" fillId="0" borderId="155" xfId="0" applyFont="1" applyBorder="1" applyAlignment="1">
      <alignment horizontal="center" vertical="center"/>
    </xf>
    <xf numFmtId="0" fontId="45" fillId="0" borderId="156" xfId="0" applyFont="1" applyBorder="1" applyAlignment="1">
      <alignment horizontal="center" vertical="center"/>
    </xf>
    <xf numFmtId="0" fontId="176" fillId="0" borderId="229" xfId="0" applyFont="1" applyBorder="1" applyAlignment="1">
      <alignment horizontal="center" vertical="center"/>
    </xf>
    <xf numFmtId="0" fontId="176" fillId="0" borderId="31" xfId="0" applyFont="1" applyBorder="1" applyAlignment="1">
      <alignment horizontal="center" vertical="center"/>
    </xf>
    <xf numFmtId="0" fontId="176" fillId="0" borderId="230" xfId="0" applyFont="1" applyBorder="1" applyAlignment="1">
      <alignment horizontal="center" vertical="center"/>
    </xf>
    <xf numFmtId="0" fontId="54" fillId="0" borderId="94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4" fillId="0" borderId="95" xfId="0" applyFont="1" applyBorder="1" applyAlignment="1">
      <alignment horizontal="center" vertical="center"/>
    </xf>
    <xf numFmtId="0" fontId="43" fillId="0" borderId="157" xfId="0" applyFont="1" applyBorder="1" applyAlignment="1">
      <alignment horizontal="center" textRotation="90"/>
    </xf>
    <xf numFmtId="0" fontId="43" fillId="0" borderId="154" xfId="0" applyFont="1" applyBorder="1" applyAlignment="1">
      <alignment horizontal="center" textRotation="90"/>
    </xf>
    <xf numFmtId="0" fontId="52" fillId="0" borderId="78" xfId="0" applyFont="1" applyBorder="1" applyAlignment="1">
      <alignment horizontal="center" vertical="center" textRotation="90" wrapText="1"/>
    </xf>
    <xf numFmtId="0" fontId="52" fillId="0" borderId="66" xfId="0" applyFont="1" applyBorder="1" applyAlignment="1">
      <alignment horizontal="center" vertical="center" textRotation="90" wrapText="1"/>
    </xf>
    <xf numFmtId="0" fontId="54" fillId="0" borderId="199" xfId="0" applyFont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54" fillId="0" borderId="151" xfId="0" applyFont="1" applyBorder="1" applyAlignment="1">
      <alignment horizontal="center" vertical="center"/>
    </xf>
    <xf numFmtId="0" fontId="54" fillId="0" borderId="152" xfId="0" applyFont="1" applyBorder="1" applyAlignment="1">
      <alignment horizontal="center" vertical="center"/>
    </xf>
    <xf numFmtId="0" fontId="54" fillId="0" borderId="153" xfId="0" applyFont="1" applyBorder="1" applyAlignment="1">
      <alignment horizontal="center" vertical="center"/>
    </xf>
    <xf numFmtId="0" fontId="57" fillId="0" borderId="182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2" fillId="0" borderId="7" xfId="0" applyFont="1" applyBorder="1" applyAlignment="1">
      <alignment horizontal="center" vertical="center"/>
    </xf>
    <xf numFmtId="0" fontId="52" fillId="0" borderId="184" xfId="0" applyFont="1" applyBorder="1" applyAlignment="1">
      <alignment horizontal="center" vertical="center"/>
    </xf>
    <xf numFmtId="0" fontId="57" fillId="0" borderId="168" xfId="0" applyFont="1" applyBorder="1" applyAlignment="1">
      <alignment horizontal="center" vertical="center"/>
    </xf>
    <xf numFmtId="0" fontId="57" fillId="0" borderId="62" xfId="0" applyFont="1" applyBorder="1" applyAlignment="1">
      <alignment horizontal="center" vertical="center"/>
    </xf>
    <xf numFmtId="0" fontId="61" fillId="0" borderId="121" xfId="0" applyFont="1" applyBorder="1" applyAlignment="1">
      <alignment horizontal="center" vertical="center"/>
    </xf>
    <xf numFmtId="0" fontId="61" fillId="0" borderId="158" xfId="0" applyFont="1" applyBorder="1" applyAlignment="1">
      <alignment horizontal="center" vertical="center"/>
    </xf>
    <xf numFmtId="0" fontId="61" fillId="0" borderId="123" xfId="0" applyFont="1" applyBorder="1" applyAlignment="1">
      <alignment horizontal="center" vertical="center"/>
    </xf>
    <xf numFmtId="0" fontId="60" fillId="0" borderId="72" xfId="0" applyFont="1" applyBorder="1" applyAlignment="1">
      <alignment horizontal="center" vertical="center"/>
    </xf>
    <xf numFmtId="0" fontId="60" fillId="0" borderId="69" xfId="0" applyFont="1" applyBorder="1" applyAlignment="1">
      <alignment horizontal="center" vertical="center"/>
    </xf>
    <xf numFmtId="0" fontId="67" fillId="0" borderId="72" xfId="0" applyFont="1" applyBorder="1" applyAlignment="1">
      <alignment horizontal="center" vertical="center"/>
    </xf>
    <xf numFmtId="0" fontId="67" fillId="0" borderId="73" xfId="0" applyFont="1" applyBorder="1" applyAlignment="1">
      <alignment horizontal="center" vertical="center"/>
    </xf>
    <xf numFmtId="0" fontId="52" fillId="0" borderId="167" xfId="0" applyFont="1" applyBorder="1" applyAlignment="1">
      <alignment horizontal="center" vertical="center"/>
    </xf>
    <xf numFmtId="0" fontId="52" fillId="0" borderId="169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/>
    </xf>
    <xf numFmtId="0" fontId="58" fillId="0" borderId="62" xfId="0" applyFont="1" applyBorder="1" applyAlignment="1">
      <alignment horizontal="center" vertical="center"/>
    </xf>
    <xf numFmtId="0" fontId="67" fillId="0" borderId="59" xfId="0" applyFont="1" applyBorder="1" applyAlignment="1">
      <alignment horizontal="center" vertical="center"/>
    </xf>
    <xf numFmtId="0" fontId="67" fillId="0" borderId="77" xfId="0" applyFont="1" applyBorder="1" applyAlignment="1">
      <alignment horizontal="center" vertical="center"/>
    </xf>
    <xf numFmtId="0" fontId="58" fillId="0" borderId="131" xfId="0" applyFont="1" applyBorder="1" applyAlignment="1">
      <alignment horizontal="center" vertical="center"/>
    </xf>
    <xf numFmtId="0" fontId="57" fillId="0" borderId="183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0" fontId="58" fillId="0" borderId="8" xfId="0" applyFont="1" applyBorder="1" applyAlignment="1">
      <alignment horizontal="center" vertical="center"/>
    </xf>
    <xf numFmtId="0" fontId="58" fillId="0" borderId="6" xfId="0" applyFont="1" applyBorder="1" applyAlignment="1">
      <alignment horizontal="center" vertical="center"/>
    </xf>
    <xf numFmtId="0" fontId="58" fillId="0" borderId="7" xfId="0" applyFont="1" applyBorder="1" applyAlignment="1">
      <alignment horizontal="center" vertical="center"/>
    </xf>
    <xf numFmtId="0" fontId="58" fillId="0" borderId="134" xfId="0" applyFont="1" applyBorder="1" applyAlignment="1">
      <alignment horizontal="center" vertical="center"/>
    </xf>
    <xf numFmtId="0" fontId="67" fillId="0" borderId="132" xfId="0" applyFont="1" applyBorder="1" applyAlignment="1">
      <alignment horizontal="center" vertical="center"/>
    </xf>
    <xf numFmtId="0" fontId="67" fillId="0" borderId="194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0" fontId="98" fillId="0" borderId="196" xfId="0" applyFont="1" applyBorder="1" applyAlignment="1">
      <alignment horizontal="center" vertical="center"/>
    </xf>
    <xf numFmtId="0" fontId="98" fillId="0" borderId="195" xfId="0" applyFont="1" applyBorder="1" applyAlignment="1">
      <alignment horizontal="center" vertical="center"/>
    </xf>
    <xf numFmtId="0" fontId="98" fillId="0" borderId="149" xfId="0" applyFont="1" applyBorder="1" applyAlignment="1">
      <alignment horizontal="center" vertical="center"/>
    </xf>
    <xf numFmtId="0" fontId="98" fillId="0" borderId="94" xfId="0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98" fillId="0" borderId="210" xfId="0" applyFont="1" applyBorder="1" applyAlignment="1">
      <alignment horizontal="center" vertical="center"/>
    </xf>
    <xf numFmtId="0" fontId="98" fillId="0" borderId="121" xfId="0" applyFont="1" applyBorder="1" applyAlignment="1">
      <alignment horizontal="center" vertical="center"/>
    </xf>
    <xf numFmtId="0" fontId="98" fillId="0" borderId="158" xfId="0" applyFont="1" applyBorder="1" applyAlignment="1">
      <alignment horizontal="center" vertical="center"/>
    </xf>
    <xf numFmtId="0" fontId="98" fillId="0" borderId="122" xfId="0" applyFont="1" applyBorder="1" applyAlignment="1">
      <alignment horizontal="center" vertical="center"/>
    </xf>
    <xf numFmtId="0" fontId="50" fillId="0" borderId="196" xfId="0" applyFont="1" applyBorder="1" applyAlignment="1">
      <alignment horizontal="center" vertical="center"/>
    </xf>
    <xf numFmtId="0" fontId="50" fillId="0" borderId="195" xfId="0" applyFont="1" applyBorder="1" applyAlignment="1">
      <alignment horizontal="center" vertical="center"/>
    </xf>
    <xf numFmtId="0" fontId="50" fillId="0" borderId="149" xfId="0" applyFont="1" applyBorder="1" applyAlignment="1">
      <alignment horizontal="center" vertical="center"/>
    </xf>
    <xf numFmtId="0" fontId="50" fillId="0" borderId="94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210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50" fillId="0" borderId="155" xfId="0" applyFont="1" applyBorder="1" applyAlignment="1">
      <alignment horizontal="center" vertical="center"/>
    </xf>
    <xf numFmtId="0" fontId="50" fillId="0" borderId="143" xfId="0" applyFont="1" applyBorder="1" applyAlignment="1">
      <alignment horizontal="center" vertical="center"/>
    </xf>
    <xf numFmtId="0" fontId="80" fillId="0" borderId="0" xfId="0" applyFont="1" applyAlignment="1">
      <alignment horizontal="right"/>
    </xf>
    <xf numFmtId="0" fontId="80" fillId="0" borderId="155" xfId="0" applyFont="1" applyBorder="1" applyAlignment="1">
      <alignment horizontal="right"/>
    </xf>
    <xf numFmtId="0" fontId="80" fillId="0" borderId="0" xfId="0" applyFont="1" applyAlignment="1">
      <alignment horizontal="left"/>
    </xf>
    <xf numFmtId="0" fontId="80" fillId="0" borderId="95" xfId="0" applyFont="1" applyBorder="1" applyAlignment="1">
      <alignment horizontal="left"/>
    </xf>
    <xf numFmtId="0" fontId="80" fillId="0" borderId="155" xfId="0" applyFont="1" applyBorder="1" applyAlignment="1">
      <alignment horizontal="left"/>
    </xf>
    <xf numFmtId="0" fontId="80" fillId="0" borderId="163" xfId="0" applyFont="1" applyBorder="1" applyAlignment="1">
      <alignment horizontal="left"/>
    </xf>
    <xf numFmtId="0" fontId="50" fillId="0" borderId="91" xfId="0" applyFont="1" applyBorder="1" applyAlignment="1">
      <alignment horizontal="center" vertical="center"/>
    </xf>
    <xf numFmtId="0" fontId="50" fillId="0" borderId="92" xfId="0" applyFont="1" applyBorder="1" applyAlignment="1">
      <alignment horizontal="center" vertical="center"/>
    </xf>
    <xf numFmtId="0" fontId="50" fillId="0" borderId="116" xfId="0" applyFont="1" applyBorder="1" applyAlignment="1">
      <alignment horizontal="center" vertical="center"/>
    </xf>
    <xf numFmtId="0" fontId="51" fillId="0" borderId="94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95" xfId="0" applyFont="1" applyBorder="1" applyAlignment="1">
      <alignment horizontal="center" vertical="center"/>
    </xf>
    <xf numFmtId="0" fontId="51" fillId="0" borderId="121" xfId="0" applyFont="1" applyBorder="1" applyAlignment="1">
      <alignment horizontal="center" vertical="center"/>
    </xf>
    <xf numFmtId="0" fontId="51" fillId="0" borderId="158" xfId="0" applyFont="1" applyBorder="1" applyAlignment="1">
      <alignment horizontal="center" vertical="center"/>
    </xf>
    <xf numFmtId="0" fontId="51" fillId="0" borderId="123" xfId="0" applyFont="1" applyBorder="1" applyAlignment="1">
      <alignment horizontal="center" vertical="center"/>
    </xf>
    <xf numFmtId="0" fontId="93" fillId="0" borderId="92" xfId="0" applyFont="1" applyBorder="1" applyAlignment="1">
      <alignment horizontal="center" vertical="center"/>
    </xf>
    <xf numFmtId="0" fontId="93" fillId="0" borderId="93" xfId="0" applyFont="1" applyBorder="1" applyAlignment="1">
      <alignment horizontal="center" vertical="center"/>
    </xf>
    <xf numFmtId="0" fontId="93" fillId="0" borderId="158" xfId="0" applyFont="1" applyBorder="1" applyAlignment="1">
      <alignment horizontal="center" vertical="center"/>
    </xf>
    <xf numFmtId="0" fontId="93" fillId="0" borderId="123" xfId="0" applyFont="1" applyBorder="1" applyAlignment="1">
      <alignment horizontal="center" vertical="center"/>
    </xf>
    <xf numFmtId="0" fontId="52" fillId="0" borderId="171" xfId="0" applyFont="1" applyBorder="1" applyAlignment="1">
      <alignment horizontal="center" vertical="center"/>
    </xf>
    <xf numFmtId="0" fontId="52" fillId="0" borderId="120" xfId="0" applyFont="1" applyBorder="1" applyAlignment="1">
      <alignment horizontal="center" vertical="center"/>
    </xf>
    <xf numFmtId="0" fontId="52" fillId="0" borderId="135" xfId="0" applyFont="1" applyBorder="1" applyAlignment="1">
      <alignment horizontal="center" vertical="center"/>
    </xf>
    <xf numFmtId="0" fontId="52" fillId="0" borderId="136" xfId="0" applyFont="1" applyBorder="1" applyAlignment="1">
      <alignment horizontal="center" vertical="center"/>
    </xf>
    <xf numFmtId="0" fontId="60" fillId="0" borderId="137" xfId="0" applyFont="1" applyBorder="1" applyAlignment="1">
      <alignment horizontal="center" vertical="center"/>
    </xf>
    <xf numFmtId="0" fontId="60" fillId="0" borderId="136" xfId="0" applyFont="1" applyBorder="1" applyAlignment="1">
      <alignment horizontal="center" vertical="center"/>
    </xf>
    <xf numFmtId="0" fontId="67" fillId="0" borderId="137" xfId="0" applyFont="1" applyBorder="1" applyAlignment="1">
      <alignment horizontal="center" vertical="center"/>
    </xf>
    <xf numFmtId="0" fontId="67" fillId="0" borderId="119" xfId="0" applyFont="1" applyBorder="1" applyAlignment="1">
      <alignment horizontal="center" vertical="center"/>
    </xf>
    <xf numFmtId="0" fontId="52" fillId="0" borderId="185" xfId="0" applyFont="1" applyBorder="1" applyAlignment="1">
      <alignment horizontal="center" vertical="center"/>
    </xf>
    <xf numFmtId="0" fontId="52" fillId="0" borderId="137" xfId="0" applyFont="1" applyBorder="1" applyAlignment="1">
      <alignment horizontal="center" vertical="center"/>
    </xf>
    <xf numFmtId="0" fontId="52" fillId="0" borderId="119" xfId="0" applyFont="1" applyBorder="1" applyAlignment="1">
      <alignment horizontal="center" vertical="center"/>
    </xf>
    <xf numFmtId="0" fontId="80" fillId="0" borderId="158" xfId="0" applyFont="1" applyBorder="1" applyAlignment="1">
      <alignment horizontal="right" vertical="center"/>
    </xf>
    <xf numFmtId="0" fontId="80" fillId="0" borderId="158" xfId="0" applyFont="1" applyBorder="1" applyAlignment="1">
      <alignment horizontal="left" vertical="center"/>
    </xf>
    <xf numFmtId="0" fontId="80" fillId="0" borderId="123" xfId="0" applyFont="1" applyBorder="1" applyAlignment="1">
      <alignment horizontal="left" vertical="center"/>
    </xf>
    <xf numFmtId="0" fontId="66" fillId="0" borderId="92" xfId="0" applyFont="1" applyBorder="1" applyAlignment="1">
      <alignment horizontal="center" vertical="center"/>
    </xf>
    <xf numFmtId="0" fontId="66" fillId="0" borderId="93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0" borderId="95" xfId="0" applyFont="1" applyBorder="1" applyAlignment="1">
      <alignment horizontal="center" vertical="center"/>
    </xf>
    <xf numFmtId="0" fontId="80" fillId="0" borderId="155" xfId="0" applyFont="1" applyBorder="1" applyAlignment="1">
      <alignment horizontal="left" vertical="center"/>
    </xf>
    <xf numFmtId="0" fontId="80" fillId="0" borderId="163" xfId="0" applyFont="1" applyBorder="1" applyAlignment="1">
      <alignment horizontal="left" vertical="center"/>
    </xf>
    <xf numFmtId="0" fontId="80" fillId="0" borderId="155" xfId="0" applyFont="1" applyBorder="1" applyAlignment="1">
      <alignment horizontal="right" vertical="center"/>
    </xf>
    <xf numFmtId="0" fontId="63" fillId="0" borderId="91" xfId="0" applyFont="1" applyBorder="1" applyAlignment="1">
      <alignment horizontal="center"/>
    </xf>
    <xf numFmtId="0" fontId="63" fillId="0" borderId="92" xfId="0" applyFont="1" applyBorder="1" applyAlignment="1">
      <alignment horizontal="center"/>
    </xf>
    <xf numFmtId="0" fontId="63" fillId="0" borderId="93" xfId="0" applyFont="1" applyBorder="1" applyAlignment="1">
      <alignment horizontal="center"/>
    </xf>
    <xf numFmtId="0" fontId="63" fillId="0" borderId="94" xfId="0" applyFont="1" applyBorder="1" applyAlignment="1">
      <alignment horizontal="center"/>
    </xf>
    <xf numFmtId="0" fontId="63" fillId="0" borderId="0" xfId="0" applyFont="1" applyAlignment="1">
      <alignment horizontal="center"/>
    </xf>
    <xf numFmtId="0" fontId="63" fillId="0" borderId="95" xfId="0" applyFont="1" applyBorder="1" applyAlignment="1">
      <alignment horizontal="center"/>
    </xf>
    <xf numFmtId="0" fontId="41" fillId="0" borderId="149" xfId="0" applyFont="1" applyBorder="1" applyAlignment="1">
      <alignment horizontal="center" vertical="center"/>
    </xf>
    <xf numFmtId="0" fontId="87" fillId="0" borderId="94" xfId="0" applyFont="1" applyBorder="1">
      <alignment vertical="center"/>
    </xf>
    <xf numFmtId="0" fontId="87" fillId="0" borderId="0" xfId="0" applyFont="1">
      <alignment vertical="center"/>
    </xf>
    <xf numFmtId="0" fontId="87" fillId="0" borderId="16" xfId="0" applyFont="1" applyBorder="1">
      <alignment vertical="center"/>
    </xf>
    <xf numFmtId="0" fontId="87" fillId="0" borderId="121" xfId="0" applyFont="1" applyBorder="1">
      <alignment vertical="center"/>
    </xf>
    <xf numFmtId="0" fontId="91" fillId="0" borderId="0" xfId="0" applyFont="1" applyAlignment="1">
      <alignment horizontal="center" vertical="center" wrapText="1"/>
    </xf>
    <xf numFmtId="0" fontId="92" fillId="0" borderId="204" xfId="0" applyFont="1" applyBorder="1" applyAlignment="1">
      <alignment horizontal="center" vertical="center"/>
    </xf>
    <xf numFmtId="0" fontId="97" fillId="0" borderId="204" xfId="0" applyFont="1" applyBorder="1" applyAlignment="1">
      <alignment horizontal="center" vertical="center"/>
    </xf>
    <xf numFmtId="0" fontId="97" fillId="0" borderId="207" xfId="0" applyFont="1" applyBorder="1" applyAlignment="1">
      <alignment horizontal="center" vertical="center"/>
    </xf>
    <xf numFmtId="0" fontId="92" fillId="0" borderId="202" xfId="0" applyFont="1" applyBorder="1" applyAlignment="1">
      <alignment horizontal="center" vertical="center"/>
    </xf>
    <xf numFmtId="0" fontId="92" fillId="0" borderId="203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1" fillId="0" borderId="104" xfId="0" applyFont="1" applyBorder="1" applyAlignment="1">
      <alignment horizontal="center" vertical="center"/>
    </xf>
    <xf numFmtId="0" fontId="73" fillId="0" borderId="110" xfId="0" applyFont="1" applyBorder="1" applyAlignment="1">
      <alignment horizontal="center" vertical="center"/>
    </xf>
    <xf numFmtId="0" fontId="73" fillId="0" borderId="109" xfId="0" applyFont="1" applyBorder="1" applyAlignment="1">
      <alignment horizontal="center" vertical="center"/>
    </xf>
    <xf numFmtId="0" fontId="73" fillId="0" borderId="115" xfId="0" applyFont="1" applyBorder="1" applyAlignment="1">
      <alignment horizontal="center" vertical="center"/>
    </xf>
    <xf numFmtId="0" fontId="130" fillId="0" borderId="110" xfId="0" applyFont="1" applyBorder="1" applyAlignment="1">
      <alignment horizontal="center" vertical="center"/>
    </xf>
    <xf numFmtId="0" fontId="130" fillId="0" borderId="109" xfId="0" applyFont="1" applyBorder="1" applyAlignment="1">
      <alignment horizontal="center" vertical="center"/>
    </xf>
    <xf numFmtId="0" fontId="130" fillId="0" borderId="111" xfId="0" applyFont="1" applyBorder="1" applyAlignment="1">
      <alignment horizontal="center" vertical="center"/>
    </xf>
    <xf numFmtId="0" fontId="130" fillId="0" borderId="103" xfId="0" applyFont="1" applyBorder="1" applyAlignment="1">
      <alignment horizontal="center" vertical="center"/>
    </xf>
    <xf numFmtId="0" fontId="130" fillId="0" borderId="104" xfId="0" applyFont="1" applyBorder="1" applyAlignment="1">
      <alignment horizontal="center" vertical="center"/>
    </xf>
    <xf numFmtId="0" fontId="130" fillId="0" borderId="105" xfId="0" applyFont="1" applyBorder="1" applyAlignment="1">
      <alignment horizontal="center" vertical="center"/>
    </xf>
    <xf numFmtId="0" fontId="64" fillId="0" borderId="103" xfId="0" applyFont="1" applyBorder="1" applyAlignment="1">
      <alignment horizontal="center" vertical="center"/>
    </xf>
    <xf numFmtId="0" fontId="64" fillId="0" borderId="104" xfId="0" applyFont="1" applyBorder="1" applyAlignment="1">
      <alignment horizontal="center" vertical="center"/>
    </xf>
    <xf numFmtId="0" fontId="64" fillId="0" borderId="105" xfId="0" applyFont="1" applyBorder="1" applyAlignment="1">
      <alignment horizontal="center" vertical="center"/>
    </xf>
    <xf numFmtId="0" fontId="64" fillId="0" borderId="98" xfId="0" applyFont="1" applyBorder="1" applyAlignment="1">
      <alignment horizontal="center" vertical="center"/>
    </xf>
    <xf numFmtId="0" fontId="64" fillId="0" borderId="99" xfId="0" applyFont="1" applyBorder="1" applyAlignment="1">
      <alignment horizontal="center" vertical="center"/>
    </xf>
    <xf numFmtId="0" fontId="64" fillId="0" borderId="100" xfId="0" applyFont="1" applyBorder="1" applyAlignment="1">
      <alignment horizontal="center" vertical="center"/>
    </xf>
    <xf numFmtId="0" fontId="67" fillId="0" borderId="144" xfId="0" applyFont="1" applyBorder="1" applyAlignment="1">
      <alignment horizontal="center" vertical="center"/>
    </xf>
    <xf numFmtId="0" fontId="67" fillId="0" borderId="140" xfId="0" applyFont="1" applyBorder="1" applyAlignment="1">
      <alignment horizontal="center" vertical="center"/>
    </xf>
    <xf numFmtId="0" fontId="67" fillId="0" borderId="141" xfId="0" applyFont="1" applyBorder="1" applyAlignment="1">
      <alignment horizontal="center" vertical="center"/>
    </xf>
    <xf numFmtId="0" fontId="67" fillId="0" borderId="71" xfId="0" applyFont="1" applyBorder="1" applyAlignment="1">
      <alignment horizontal="center" vertical="center"/>
    </xf>
    <xf numFmtId="0" fontId="67" fillId="0" borderId="80" xfId="0" applyFont="1" applyBorder="1" applyAlignment="1">
      <alignment horizontal="center" vertical="center"/>
    </xf>
    <xf numFmtId="0" fontId="67" fillId="0" borderId="69" xfId="0" applyFont="1" applyBorder="1" applyAlignment="1">
      <alignment horizontal="center" vertical="center"/>
    </xf>
    <xf numFmtId="0" fontId="67" fillId="0" borderId="76" xfId="0" applyFont="1" applyBorder="1" applyAlignment="1">
      <alignment horizontal="center" vertical="center"/>
    </xf>
    <xf numFmtId="0" fontId="67" fillId="0" borderId="131" xfId="0" applyFont="1" applyBorder="1" applyAlignment="1">
      <alignment horizontal="center" vertical="center"/>
    </xf>
    <xf numFmtId="0" fontId="67" fillId="0" borderId="62" xfId="0" applyFont="1" applyBorder="1" applyAlignment="1">
      <alignment horizontal="center" vertical="center"/>
    </xf>
    <xf numFmtId="0" fontId="41" fillId="0" borderId="121" xfId="0" applyFont="1" applyBorder="1" applyAlignment="1">
      <alignment horizontal="center" vertical="center"/>
    </xf>
    <xf numFmtId="0" fontId="41" fillId="0" borderId="158" xfId="0" applyFont="1" applyBorder="1" applyAlignment="1">
      <alignment horizontal="center" vertical="center"/>
    </xf>
    <xf numFmtId="0" fontId="41" fillId="0" borderId="123" xfId="0" applyFont="1" applyBorder="1" applyAlignment="1">
      <alignment horizontal="center" vertical="center"/>
    </xf>
    <xf numFmtId="0" fontId="41" fillId="0" borderId="103" xfId="0" applyFont="1" applyBorder="1" applyAlignment="1">
      <alignment horizontal="center" vertical="center"/>
    </xf>
    <xf numFmtId="0" fontId="41" fillId="0" borderId="107" xfId="0" applyFont="1" applyBorder="1" applyAlignment="1">
      <alignment horizontal="center" vertical="center"/>
    </xf>
    <xf numFmtId="0" fontId="50" fillId="0" borderId="99" xfId="0" applyFont="1" applyBorder="1" applyAlignment="1">
      <alignment horizontal="center" vertical="center"/>
    </xf>
    <xf numFmtId="0" fontId="50" fillId="0" borderId="100" xfId="0" applyFont="1" applyBorder="1" applyAlignment="1">
      <alignment horizontal="center" vertical="center"/>
    </xf>
    <xf numFmtId="0" fontId="52" fillId="0" borderId="175" xfId="0" applyFont="1" applyBorder="1" applyAlignment="1">
      <alignment horizontal="center" vertical="center"/>
    </xf>
    <xf numFmtId="0" fontId="60" fillId="0" borderId="177" xfId="0" applyFont="1" applyBorder="1" applyAlignment="1">
      <alignment horizontal="center" vertical="center"/>
    </xf>
    <xf numFmtId="0" fontId="60" fillId="0" borderId="173" xfId="0" applyFont="1" applyBorder="1" applyAlignment="1">
      <alignment horizontal="center" vertical="center"/>
    </xf>
    <xf numFmtId="0" fontId="52" fillId="0" borderId="178" xfId="0" applyFont="1" applyBorder="1" applyAlignment="1">
      <alignment horizontal="center" vertical="center"/>
    </xf>
    <xf numFmtId="0" fontId="87" fillId="0" borderId="123" xfId="0" applyFont="1" applyBorder="1">
      <alignment vertical="center"/>
    </xf>
    <xf numFmtId="0" fontId="87" fillId="0" borderId="197" xfId="0" applyFont="1" applyBorder="1">
      <alignment vertical="center"/>
    </xf>
    <xf numFmtId="0" fontId="163" fillId="9" borderId="135" xfId="0" applyFont="1" applyFill="1" applyBorder="1" applyAlignment="1">
      <alignment horizontal="left" vertical="center"/>
    </xf>
    <xf numFmtId="0" fontId="163" fillId="9" borderId="119" xfId="0" applyFont="1" applyFill="1" applyBorder="1" applyAlignment="1">
      <alignment horizontal="left" vertical="center"/>
    </xf>
    <xf numFmtId="0" fontId="162" fillId="9" borderId="135" xfId="0" applyFont="1" applyFill="1" applyBorder="1" applyAlignment="1">
      <alignment horizontal="right" vertical="center"/>
    </xf>
    <xf numFmtId="0" fontId="54" fillId="0" borderId="87" xfId="0" applyFont="1" applyBorder="1" applyAlignment="1">
      <alignment horizontal="center" vertical="center"/>
    </xf>
    <xf numFmtId="0" fontId="54" fillId="0" borderId="85" xfId="0" applyFont="1" applyBorder="1" applyAlignment="1">
      <alignment horizontal="center" vertical="center"/>
    </xf>
    <xf numFmtId="0" fontId="54" fillId="0" borderId="148" xfId="0" applyFont="1" applyBorder="1" applyAlignment="1">
      <alignment horizontal="center" vertical="center"/>
    </xf>
    <xf numFmtId="0" fontId="54" fillId="0" borderId="140" xfId="0" applyFont="1" applyBorder="1" applyAlignment="1">
      <alignment horizontal="center" vertical="center"/>
    </xf>
    <xf numFmtId="0" fontId="45" fillId="0" borderId="165" xfId="0" applyFont="1" applyBorder="1" applyAlignment="1">
      <alignment horizontal="center" vertical="center"/>
    </xf>
    <xf numFmtId="0" fontId="52" fillId="0" borderId="89" xfId="0" applyFont="1" applyBorder="1" applyAlignment="1">
      <alignment horizontal="center" vertical="center"/>
    </xf>
    <xf numFmtId="0" fontId="52" fillId="0" borderId="101" xfId="0" applyFont="1" applyBorder="1" applyAlignment="1">
      <alignment horizontal="center" vertical="center"/>
    </xf>
    <xf numFmtId="0" fontId="52" fillId="0" borderId="102" xfId="0" applyFont="1" applyBorder="1" applyAlignment="1">
      <alignment horizontal="center" vertical="center"/>
    </xf>
    <xf numFmtId="0" fontId="53" fillId="0" borderId="103" xfId="0" applyFont="1" applyBorder="1" applyAlignment="1">
      <alignment horizontal="center" vertical="center"/>
    </xf>
    <xf numFmtId="0" fontId="53" fillId="0" borderId="104" xfId="0" applyFont="1" applyBorder="1" applyAlignment="1">
      <alignment horizontal="center" vertical="center"/>
    </xf>
    <xf numFmtId="0" fontId="52" fillId="0" borderId="97" xfId="0" applyFont="1" applyBorder="1" applyAlignment="1">
      <alignment horizontal="center" vertical="center"/>
    </xf>
    <xf numFmtId="0" fontId="53" fillId="0" borderId="96" xfId="0" applyFont="1" applyBorder="1" applyAlignment="1">
      <alignment horizontal="center" vertical="center"/>
    </xf>
    <xf numFmtId="0" fontId="53" fillId="0" borderId="89" xfId="0" applyFont="1" applyBorder="1" applyAlignment="1">
      <alignment horizontal="center" vertical="center"/>
    </xf>
    <xf numFmtId="0" fontId="59" fillId="0" borderId="143" xfId="0" applyFont="1" applyBorder="1" applyAlignment="1">
      <alignment horizontal="center" vertical="center" textRotation="90"/>
    </xf>
    <xf numFmtId="0" fontId="59" fillId="0" borderId="101" xfId="0" applyFont="1" applyBorder="1" applyAlignment="1">
      <alignment horizontal="center" vertical="center" textRotation="90"/>
    </xf>
    <xf numFmtId="0" fontId="58" fillId="0" borderId="56" xfId="0" applyFont="1" applyBorder="1" applyAlignment="1">
      <alignment horizontal="center" vertical="center"/>
    </xf>
    <xf numFmtId="0" fontId="67" fillId="0" borderId="56" xfId="0" applyFont="1" applyBorder="1" applyAlignment="1">
      <alignment horizontal="center" vertical="center"/>
    </xf>
    <xf numFmtId="0" fontId="67" fillId="0" borderId="251" xfId="0" applyFont="1" applyBorder="1" applyAlignment="1">
      <alignment horizontal="center" vertical="center"/>
    </xf>
    <xf numFmtId="0" fontId="66" fillId="9" borderId="120" xfId="0" applyFont="1" applyFill="1" applyBorder="1" applyAlignment="1">
      <alignment horizontal="center" vertical="center"/>
    </xf>
    <xf numFmtId="0" fontId="63" fillId="5" borderId="120" xfId="0" applyFont="1" applyFill="1" applyBorder="1" applyAlignment="1">
      <alignment horizontal="center" vertical="center"/>
    </xf>
    <xf numFmtId="0" fontId="63" fillId="5" borderId="135" xfId="0" applyFont="1" applyFill="1" applyBorder="1" applyAlignment="1">
      <alignment horizontal="center" vertical="center"/>
    </xf>
    <xf numFmtId="0" fontId="63" fillId="5" borderId="119" xfId="0" applyFont="1" applyFill="1" applyBorder="1" applyAlignment="1">
      <alignment horizontal="center" vertical="center"/>
    </xf>
    <xf numFmtId="0" fontId="116" fillId="5" borderId="120" xfId="0" applyFont="1" applyFill="1" applyBorder="1" applyAlignment="1">
      <alignment horizontal="center" vertical="center"/>
    </xf>
    <xf numFmtId="0" fontId="116" fillId="5" borderId="135" xfId="0" applyFont="1" applyFill="1" applyBorder="1" applyAlignment="1">
      <alignment horizontal="center" vertical="center"/>
    </xf>
    <xf numFmtId="0" fontId="116" fillId="5" borderId="119" xfId="0" applyFont="1" applyFill="1" applyBorder="1" applyAlignment="1">
      <alignment horizontal="center" vertical="center"/>
    </xf>
    <xf numFmtId="0" fontId="55" fillId="0" borderId="94" xfId="0" applyFont="1" applyBorder="1" applyAlignment="1">
      <alignment horizontal="center" vertical="center" textRotation="90"/>
    </xf>
    <xf numFmtId="0" fontId="55" fillId="0" borderId="68" xfId="0" applyFont="1" applyBorder="1" applyAlignment="1">
      <alignment horizontal="center" vertical="center" textRotation="90"/>
    </xf>
    <xf numFmtId="0" fontId="56" fillId="0" borderId="67" xfId="0" applyFont="1" applyBorder="1" applyAlignment="1">
      <alignment horizontal="center" vertical="center" textRotation="90"/>
    </xf>
    <xf numFmtId="0" fontId="56" fillId="0" borderId="237" xfId="0" applyFont="1" applyBorder="1" applyAlignment="1">
      <alignment horizontal="center" vertical="center" textRotation="90"/>
    </xf>
    <xf numFmtId="0" fontId="58" fillId="0" borderId="104" xfId="0" applyFont="1" applyBorder="1" applyAlignment="1">
      <alignment horizontal="center" vertical="center"/>
    </xf>
    <xf numFmtId="0" fontId="67" fillId="0" borderId="104" xfId="0" applyFont="1" applyBorder="1" applyAlignment="1">
      <alignment horizontal="center" vertical="center"/>
    </xf>
    <xf numFmtId="0" fontId="67" fillId="0" borderId="105" xfId="0" applyFont="1" applyBorder="1" applyAlignment="1">
      <alignment horizontal="center" vertical="center"/>
    </xf>
    <xf numFmtId="0" fontId="52" fillId="0" borderId="143" xfId="0" applyFont="1" applyBorder="1" applyAlignment="1">
      <alignment horizontal="center" vertical="center"/>
    </xf>
    <xf numFmtId="0" fontId="52" fillId="0" borderId="67" xfId="0" applyFont="1" applyBorder="1" applyAlignment="1">
      <alignment horizontal="center" vertical="center" textRotation="90" wrapText="1"/>
    </xf>
    <xf numFmtId="0" fontId="52" fillId="0" borderId="0" xfId="0" applyFont="1" applyAlignment="1">
      <alignment horizontal="center" vertical="center" textRotation="90" wrapText="1"/>
    </xf>
    <xf numFmtId="0" fontId="43" fillId="0" borderId="224" xfId="0" applyFont="1" applyBorder="1" applyAlignment="1">
      <alignment horizontal="center" textRotation="90"/>
    </xf>
    <xf numFmtId="0" fontId="43" fillId="0" borderId="225" xfId="0" applyFont="1" applyBorder="1" applyAlignment="1">
      <alignment horizontal="center" textRotation="90"/>
    </xf>
    <xf numFmtId="0" fontId="43" fillId="0" borderId="221" xfId="0" applyFont="1" applyBorder="1" applyAlignment="1">
      <alignment horizontal="center" textRotation="90"/>
    </xf>
    <xf numFmtId="0" fontId="43" fillId="0" borderId="222" xfId="0" applyFont="1" applyBorder="1" applyAlignment="1">
      <alignment horizontal="center" textRotation="90"/>
    </xf>
    <xf numFmtId="0" fontId="176" fillId="0" borderId="215" xfId="0" applyFont="1" applyBorder="1" applyAlignment="1">
      <alignment horizontal="center" vertical="center"/>
    </xf>
    <xf numFmtId="0" fontId="176" fillId="0" borderId="216" xfId="0" applyFont="1" applyBorder="1" applyAlignment="1">
      <alignment horizontal="center" vertical="center"/>
    </xf>
    <xf numFmtId="0" fontId="176" fillId="0" borderId="217" xfId="0" applyFont="1" applyBorder="1" applyAlignment="1">
      <alignment horizontal="center" vertical="center"/>
    </xf>
    <xf numFmtId="0" fontId="176" fillId="0" borderId="218" xfId="0" applyFont="1" applyBorder="1" applyAlignment="1">
      <alignment horizontal="center" vertical="center"/>
    </xf>
    <xf numFmtId="0" fontId="176" fillId="0" borderId="219" xfId="0" applyFont="1" applyBorder="1" applyAlignment="1">
      <alignment horizontal="center" vertical="center"/>
    </xf>
    <xf numFmtId="0" fontId="53" fillId="0" borderId="180" xfId="0" applyFont="1" applyBorder="1" applyAlignment="1">
      <alignment horizontal="center" vertical="center"/>
    </xf>
    <xf numFmtId="0" fontId="53" fillId="0" borderId="3" xfId="0" applyFont="1" applyBorder="1" applyAlignment="1">
      <alignment horizontal="center" vertical="center"/>
    </xf>
    <xf numFmtId="0" fontId="52" fillId="0" borderId="90" xfId="0" applyFont="1" applyBorder="1" applyAlignment="1">
      <alignment horizontal="center" vertical="center"/>
    </xf>
    <xf numFmtId="0" fontId="58" fillId="0" borderId="89" xfId="0" applyFont="1" applyBorder="1" applyAlignment="1">
      <alignment horizontal="center" vertical="center"/>
    </xf>
    <xf numFmtId="0" fontId="67" fillId="0" borderId="89" xfId="0" applyFont="1" applyBorder="1" applyAlignment="1">
      <alignment horizontal="center" vertical="center"/>
    </xf>
    <xf numFmtId="0" fontId="67" fillId="0" borderId="97" xfId="0" applyFont="1" applyBorder="1" applyAlignment="1">
      <alignment horizontal="center" vertical="center"/>
    </xf>
    <xf numFmtId="0" fontId="59" fillId="0" borderId="90" xfId="0" applyFont="1" applyBorder="1" applyAlignment="1">
      <alignment horizontal="center" vertical="center" textRotation="90"/>
    </xf>
    <xf numFmtId="0" fontId="59" fillId="0" borderId="89" xfId="0" applyFont="1" applyBorder="1" applyAlignment="1">
      <alignment horizontal="center" vertical="center" textRotation="90"/>
    </xf>
    <xf numFmtId="0" fontId="53" fillId="0" borderId="151" xfId="0" applyFont="1" applyBorder="1" applyAlignment="1">
      <alignment horizontal="center" vertical="center"/>
    </xf>
    <xf numFmtId="0" fontId="53" fillId="0" borderId="152" xfId="0" applyFont="1" applyBorder="1" applyAlignment="1">
      <alignment horizontal="center" vertical="center"/>
    </xf>
    <xf numFmtId="0" fontId="58" fillId="0" borderId="252" xfId="0" applyFont="1" applyBorder="1" applyAlignment="1">
      <alignment horizontal="center" vertical="center"/>
    </xf>
    <xf numFmtId="0" fontId="67" fillId="0" borderId="252" xfId="0" applyFont="1" applyBorder="1" applyAlignment="1">
      <alignment horizontal="center" vertical="center"/>
    </xf>
    <xf numFmtId="0" fontId="67" fillId="0" borderId="253" xfId="0" applyFont="1" applyBorder="1" applyAlignment="1">
      <alignment horizontal="center" vertical="center"/>
    </xf>
    <xf numFmtId="0" fontId="52" fillId="0" borderId="107" xfId="0" applyFont="1" applyBorder="1" applyAlignment="1">
      <alignment horizontal="center" vertical="center"/>
    </xf>
    <xf numFmtId="0" fontId="52" fillId="0" borderId="99" xfId="0" applyFont="1" applyBorder="1" applyAlignment="1">
      <alignment horizontal="center" vertical="center"/>
    </xf>
    <xf numFmtId="0" fontId="52" fillId="0" borderId="100" xfId="0" applyFont="1" applyBorder="1" applyAlignment="1">
      <alignment horizontal="center" vertical="center"/>
    </xf>
    <xf numFmtId="0" fontId="58" fillId="0" borderId="99" xfId="0" applyFont="1" applyBorder="1" applyAlignment="1">
      <alignment horizontal="center" vertical="center"/>
    </xf>
    <xf numFmtId="0" fontId="67" fillId="0" borderId="99" xfId="0" applyFont="1" applyBorder="1" applyAlignment="1">
      <alignment horizontal="center" vertical="center"/>
    </xf>
    <xf numFmtId="0" fontId="67" fillId="0" borderId="100" xfId="0" applyFont="1" applyBorder="1" applyAlignment="1">
      <alignment horizontal="center" vertical="center"/>
    </xf>
    <xf numFmtId="0" fontId="53" fillId="0" borderId="182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2" fillId="0" borderId="78" xfId="0" applyFont="1" applyBorder="1" applyAlignment="1">
      <alignment horizontal="center" vertical="center"/>
    </xf>
    <xf numFmtId="0" fontId="52" fillId="0" borderId="66" xfId="0" applyFont="1" applyBorder="1" applyAlignment="1">
      <alignment horizontal="center" vertical="center"/>
    </xf>
    <xf numFmtId="0" fontId="52" fillId="0" borderId="70" xfId="0" applyFont="1" applyBorder="1" applyAlignment="1">
      <alignment horizontal="center" vertical="center"/>
    </xf>
    <xf numFmtId="0" fontId="52" fillId="0" borderId="200" xfId="0" applyFont="1" applyBorder="1" applyAlignment="1">
      <alignment horizontal="center" vertical="center"/>
    </xf>
    <xf numFmtId="0" fontId="52" fillId="0" borderId="86" xfId="0" applyFont="1" applyBorder="1" applyAlignment="1">
      <alignment horizontal="center" vertical="center"/>
    </xf>
    <xf numFmtId="0" fontId="60" fillId="0" borderId="78" xfId="0" applyFont="1" applyBorder="1" applyAlignment="1">
      <alignment horizontal="center" vertical="center"/>
    </xf>
    <xf numFmtId="0" fontId="60" fillId="0" borderId="70" xfId="0" applyFont="1" applyBorder="1" applyAlignment="1">
      <alignment horizontal="center" vertical="center"/>
    </xf>
    <xf numFmtId="0" fontId="67" fillId="0" borderId="78" xfId="0" applyFont="1" applyBorder="1" applyAlignment="1">
      <alignment horizontal="center" vertical="center"/>
    </xf>
    <xf numFmtId="0" fontId="67" fillId="0" borderId="66" xfId="0" applyFont="1" applyBorder="1" applyAlignment="1">
      <alignment horizontal="center" vertical="center"/>
    </xf>
    <xf numFmtId="0" fontId="52" fillId="0" borderId="243" xfId="0" applyFont="1" applyBorder="1" applyAlignment="1">
      <alignment horizontal="center" vertical="center"/>
    </xf>
    <xf numFmtId="0" fontId="52" fillId="0" borderId="162" xfId="0" applyFont="1" applyBorder="1" applyAlignment="1">
      <alignment horizontal="center" vertical="center"/>
    </xf>
    <xf numFmtId="0" fontId="52" fillId="0" borderId="177" xfId="0" applyFont="1" applyBorder="1" applyAlignment="1">
      <alignment horizontal="center" vertical="center"/>
    </xf>
    <xf numFmtId="0" fontId="55" fillId="0" borderId="91" xfId="0" applyFont="1" applyBorder="1" applyAlignment="1">
      <alignment horizontal="center" vertical="center" textRotation="90"/>
    </xf>
    <xf numFmtId="0" fontId="55" fillId="0" borderId="235" xfId="0" applyFont="1" applyBorder="1" applyAlignment="1">
      <alignment horizontal="center" vertical="center" textRotation="90"/>
    </xf>
    <xf numFmtId="0" fontId="56" fillId="0" borderId="236" xfId="0" applyFont="1" applyBorder="1" applyAlignment="1">
      <alignment horizontal="center" vertical="center" textRotation="90"/>
    </xf>
    <xf numFmtId="0" fontId="56" fillId="0" borderId="92" xfId="0" applyFont="1" applyBorder="1" applyAlignment="1">
      <alignment horizontal="center" vertical="center" textRotation="90"/>
    </xf>
    <xf numFmtId="0" fontId="53" fillId="0" borderId="98" xfId="0" applyFont="1" applyBorder="1" applyAlignment="1">
      <alignment horizontal="center" vertical="center"/>
    </xf>
    <xf numFmtId="0" fontId="53" fillId="0" borderId="99" xfId="0" applyFont="1" applyBorder="1" applyAlignment="1">
      <alignment horizontal="center" vertical="center"/>
    </xf>
    <xf numFmtId="0" fontId="52" fillId="0" borderId="65" xfId="0" applyFont="1" applyBorder="1" applyAlignment="1">
      <alignment horizontal="center" vertical="center"/>
    </xf>
    <xf numFmtId="0" fontId="52" fillId="0" borderId="68" xfId="0" applyFont="1" applyBorder="1" applyAlignment="1">
      <alignment horizontal="center" vertical="center"/>
    </xf>
    <xf numFmtId="0" fontId="52" fillId="0" borderId="67" xfId="0" applyFont="1" applyBorder="1" applyAlignment="1">
      <alignment horizontal="center" vertical="center"/>
    </xf>
    <xf numFmtId="0" fontId="52" fillId="0" borderId="39" xfId="0" applyFont="1" applyBorder="1" applyAlignment="1">
      <alignment horizontal="center" vertical="center"/>
    </xf>
    <xf numFmtId="0" fontId="61" fillId="0" borderId="88" xfId="0" applyFont="1" applyBorder="1" applyAlignment="1">
      <alignment horizontal="center" vertical="center"/>
    </xf>
    <xf numFmtId="0" fontId="61" fillId="0" borderId="63" xfId="0" applyFont="1" applyBorder="1" applyAlignment="1">
      <alignment horizontal="center" vertical="center"/>
    </xf>
    <xf numFmtId="0" fontId="61" fillId="0" borderId="64" xfId="0" applyFont="1" applyBorder="1" applyAlignment="1">
      <alignment horizontal="center" vertical="center"/>
    </xf>
    <xf numFmtId="0" fontId="52" fillId="0" borderId="71" xfId="0" applyFont="1" applyBorder="1" applyAlignment="1">
      <alignment horizontal="center" vertical="center"/>
    </xf>
    <xf numFmtId="0" fontId="67" fillId="0" borderId="83" xfId="0" applyFont="1" applyBorder="1" applyAlignment="1">
      <alignment horizontal="center" vertical="center"/>
    </xf>
    <xf numFmtId="0" fontId="52" fillId="0" borderId="79" xfId="0" applyFont="1" applyBorder="1" applyAlignment="1">
      <alignment horizontal="center" vertical="center"/>
    </xf>
    <xf numFmtId="0" fontId="67" fillId="0" borderId="249" xfId="0" applyFont="1" applyBorder="1" applyAlignment="1">
      <alignment horizontal="center" vertical="center"/>
    </xf>
    <xf numFmtId="0" fontId="67" fillId="0" borderId="242" xfId="0" applyFont="1" applyBorder="1" applyAlignment="1">
      <alignment horizontal="center" vertical="center"/>
    </xf>
    <xf numFmtId="0" fontId="58" fillId="0" borderId="249" xfId="0" applyFont="1" applyBorder="1" applyAlignment="1">
      <alignment horizontal="center" vertical="center"/>
    </xf>
    <xf numFmtId="0" fontId="58" fillId="0" borderId="250" xfId="0" applyFont="1" applyBorder="1" applyAlignment="1">
      <alignment horizontal="center" vertical="center"/>
    </xf>
    <xf numFmtId="0" fontId="53" fillId="0" borderId="248" xfId="0" applyFont="1" applyBorder="1" applyAlignment="1">
      <alignment horizontal="center" vertical="center"/>
    </xf>
    <xf numFmtId="0" fontId="53" fillId="0" borderId="189" xfId="0" applyFont="1" applyBorder="1" applyAlignment="1">
      <alignment horizontal="center" vertical="center"/>
    </xf>
    <xf numFmtId="0" fontId="68" fillId="0" borderId="10" xfId="0" applyFont="1" applyBorder="1" applyAlignment="1">
      <alignment horizontal="center" vertical="center"/>
    </xf>
    <xf numFmtId="0" fontId="68" fillId="0" borderId="11" xfId="0" applyFont="1" applyBorder="1" applyAlignment="1">
      <alignment horizontal="center" vertical="center"/>
    </xf>
    <xf numFmtId="0" fontId="68" fillId="0" borderId="32" xfId="0" applyFont="1" applyBorder="1" applyAlignment="1">
      <alignment horizontal="center" vertical="center"/>
    </xf>
    <xf numFmtId="0" fontId="68" fillId="0" borderId="127" xfId="0" applyFont="1" applyBorder="1" applyAlignment="1">
      <alignment horizontal="center" vertical="center"/>
    </xf>
    <xf numFmtId="0" fontId="68" fillId="0" borderId="128" xfId="0" applyFont="1" applyBorder="1" applyAlignment="1">
      <alignment horizontal="center" vertical="center"/>
    </xf>
    <xf numFmtId="0" fontId="68" fillId="0" borderId="30" xfId="0" applyFont="1" applyBorder="1" applyAlignment="1">
      <alignment horizontal="center" vertical="center"/>
    </xf>
    <xf numFmtId="0" fontId="142" fillId="3" borderId="3" xfId="0" applyFont="1" applyFill="1" applyBorder="1" applyAlignment="1">
      <alignment horizontal="center" vertical="center"/>
    </xf>
    <xf numFmtId="0" fontId="137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137" fillId="0" borderId="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</cellXfs>
  <cellStyles count="4">
    <cellStyle name="Excel Built-in Normal" xfId="3" xr:uid="{9157C0C0-A4D1-4606-A9AF-356A8F7310CE}"/>
    <cellStyle name="Hiperlink" xfId="1" builtinId="8"/>
    <cellStyle name="Normal" xfId="0" builtinId="0"/>
    <cellStyle name="Normal 3" xfId="2" xr:uid="{00000000-0005-0000-0000-000002000000}"/>
  </cellStyles>
  <dxfs count="2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none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none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none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GP行書体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GP行書体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GP行書体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GP行書体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HGP行書体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HGP行書体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HGP行書体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GP行書体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GP行書体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GP行書体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HGP行書体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HGP行書体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HGP行書体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HGP行書体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numFmt numFmtId="1" formatCode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scheme val="none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 Black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9" formatCode="dd/mm/yyyy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6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8"/>
        <color theme="1"/>
        <name val="Arial Narrow"/>
        <scheme val="none"/>
      </font>
      <numFmt numFmtId="1" formatCode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Ｐゴシック"/>
        <scheme val="minor"/>
      </font>
      <alignment horizontal="center" vertical="center" textRotation="0" wrapText="0" relativeIndent="0" justifyLastLine="0" shrinkToFit="0" readingOrder="0"/>
    </dxf>
    <dxf>
      <border>
        <bottom style="medium">
          <color theme="1" tint="0.149998474074526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colors>
    <mruColors>
      <color rgb="FF66FF66"/>
      <color rgb="FFCCFFCC"/>
      <color rgb="FF00FF99"/>
      <color rgb="FF6699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138544</xdr:colOff>
      <xdr:row>38</xdr:row>
      <xdr:rowOff>1</xdr:rowOff>
    </xdr:from>
    <xdr:to>
      <xdr:col>6</xdr:col>
      <xdr:colOff>17318</xdr:colOff>
      <xdr:row>40</xdr:row>
      <xdr:rowOff>19619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865908" y="8286751"/>
          <a:ext cx="242455" cy="365982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65807</xdr:colOff>
      <xdr:row>37</xdr:row>
      <xdr:rowOff>161060</xdr:rowOff>
    </xdr:from>
    <xdr:to>
      <xdr:col>13</xdr:col>
      <xdr:colOff>109103</xdr:colOff>
      <xdr:row>40</xdr:row>
      <xdr:rowOff>7496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2074716" y="8274628"/>
          <a:ext cx="216478" cy="365982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35944</xdr:colOff>
      <xdr:row>14</xdr:row>
      <xdr:rowOff>170731</xdr:rowOff>
    </xdr:from>
    <xdr:ext cx="184731" cy="264560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4735543" y="39447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2</xdr:col>
      <xdr:colOff>152965</xdr:colOff>
      <xdr:row>31</xdr:row>
      <xdr:rowOff>43420</xdr:rowOff>
    </xdr:from>
    <xdr:to>
      <xdr:col>4</xdr:col>
      <xdr:colOff>10906</xdr:colOff>
      <xdr:row>31</xdr:row>
      <xdr:rowOff>199954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436534" y="8903124"/>
          <a:ext cx="185135" cy="156534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 editAs="oneCell">
    <xdr:from>
      <xdr:col>1</xdr:col>
      <xdr:colOff>107950</xdr:colOff>
      <xdr:row>0</xdr:row>
      <xdr:rowOff>114300</xdr:rowOff>
    </xdr:from>
    <xdr:to>
      <xdr:col>13</xdr:col>
      <xdr:colOff>90054</xdr:colOff>
      <xdr:row>7</xdr:row>
      <xdr:rowOff>181669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F31757B7-B5E8-46CD-9F5E-5CCF6C7C0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350" y="114300"/>
          <a:ext cx="2090304" cy="1934269"/>
        </a:xfrm>
        <a:prstGeom prst="rect">
          <a:avLst/>
        </a:prstGeom>
      </xdr:spPr>
    </xdr:pic>
    <xdr:clientData/>
  </xdr:twoCellAnchor>
  <xdr:twoCellAnchor editAs="oneCell">
    <xdr:from>
      <xdr:col>15</xdr:col>
      <xdr:colOff>171450</xdr:colOff>
      <xdr:row>1</xdr:row>
      <xdr:rowOff>63500</xdr:rowOff>
    </xdr:from>
    <xdr:to>
      <xdr:col>35</xdr:col>
      <xdr:colOff>13031</xdr:colOff>
      <xdr:row>6</xdr:row>
      <xdr:rowOff>23838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40067A01-34D3-4C98-8D76-027D27938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49550" y="330200"/>
          <a:ext cx="2603831" cy="129383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8</xdr:row>
      <xdr:rowOff>31750</xdr:rowOff>
    </xdr:from>
    <xdr:to>
      <xdr:col>30</xdr:col>
      <xdr:colOff>54327</xdr:colOff>
      <xdr:row>15</xdr:row>
      <xdr:rowOff>150283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28087782-2F07-4435-A5DB-390E86CF1600}"/>
            </a:ext>
          </a:extLst>
        </xdr:cNvPr>
        <xdr:cNvSpPr txBox="1"/>
      </xdr:nvSpPr>
      <xdr:spPr>
        <a:xfrm>
          <a:off x="647700" y="2165350"/>
          <a:ext cx="4124677" cy="2182283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400">
              <a:latin typeface="Copperplate Gothic Bold" panose="020E0705020206020404" pitchFamily="34" charset="0"/>
              <a:cs typeface="+mn-cs"/>
            </a:rPr>
            <a:t>8</a:t>
          </a:r>
          <a:r>
            <a:rPr lang="pt-BR" sz="2400">
              <a:latin typeface="Copperplate Gothic Bold" panose="020E0705020206020404" pitchFamily="34" charset="0"/>
              <a:cs typeface="Calibri" panose="020F0502020204030204" pitchFamily="34" charset="0"/>
            </a:rPr>
            <a:t>ª ETAPA </a:t>
          </a:r>
        </a:p>
        <a:p>
          <a:pPr algn="ctr"/>
          <a:endParaRPr lang="pt-BR" sz="2800">
            <a:latin typeface="Copperplate Gothic Bold" panose="020E0705020206020404" pitchFamily="34" charset="0"/>
            <a:cs typeface="Calibri" panose="020F0502020204030204" pitchFamily="34" charset="0"/>
          </a:endParaRPr>
        </a:p>
        <a:p>
          <a:pPr algn="ctr"/>
          <a:r>
            <a:rPr lang="pt-BR" sz="1600" b="1">
              <a:solidFill>
                <a:sysClr val="windowText" lastClr="000000"/>
              </a:solidFill>
              <a:latin typeface="MingLiU_HKSCS" panose="020B0604030504040204" pitchFamily="18" charset="-120"/>
              <a:ea typeface="MingLiU_HKSCS" panose="020B0604030504040204" pitchFamily="18" charset="-120"/>
              <a:cs typeface="Calibri" panose="020F0502020204030204" pitchFamily="34" charset="0"/>
            </a:rPr>
            <a:t>XXIII CAMPEONATO BRASILEIRO DE MALLET GOLF</a:t>
          </a:r>
        </a:p>
        <a:p>
          <a:pPr algn="ctr"/>
          <a:endParaRPr lang="pt-BR" sz="2800">
            <a:latin typeface="Copperplate Gothic Bold" panose="020E0705020206020404" pitchFamily="34" charset="0"/>
            <a:cs typeface="Calibri" panose="020F0502020204030204" pitchFamily="34" charset="0"/>
          </a:endParaRPr>
        </a:p>
        <a:p>
          <a:pPr algn="ctr"/>
          <a:r>
            <a:rPr lang="pt-BR" sz="2400">
              <a:latin typeface="Copperplate Gothic Bold" panose="020E0705020206020404" pitchFamily="34" charset="0"/>
              <a:cs typeface="Calibri" panose="020F0502020204030204" pitchFamily="34" charset="0"/>
            </a:rPr>
            <a:t>13 SETEMBRO</a:t>
          </a:r>
          <a:r>
            <a:rPr lang="pt-BR" sz="2400" baseline="0">
              <a:latin typeface="Copperplate Gothic Bold" panose="020E0705020206020404" pitchFamily="34" charset="0"/>
              <a:cs typeface="Calibri" panose="020F0502020204030204" pitchFamily="34" charset="0"/>
            </a:rPr>
            <a:t> 2026</a:t>
          </a:r>
          <a:endParaRPr lang="pt-BR" sz="2400">
            <a:latin typeface="Copperplate Gothic Bold" panose="020E07050202060204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1238251</xdr:colOff>
      <xdr:row>3</xdr:row>
      <xdr:rowOff>107156</xdr:rowOff>
    </xdr:from>
    <xdr:to>
      <xdr:col>2</xdr:col>
      <xdr:colOff>1238251</xdr:colOff>
      <xdr:row>20</xdr:row>
      <xdr:rowOff>165100</xdr:rowOff>
    </xdr:to>
    <xdr:pic>
      <xdr:nvPicPr>
        <xdr:cNvPr id="4" name="図 3" descr="MASCULINO.tif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1701" y="964406"/>
          <a:ext cx="1828800" cy="3721894"/>
        </a:xfrm>
        <a:prstGeom prst="rect">
          <a:avLst/>
        </a:prstGeom>
      </xdr:spPr>
    </xdr:pic>
    <xdr:clientData/>
  </xdr:twoCellAnchor>
  <xdr:twoCellAnchor editAs="oneCell">
    <xdr:from>
      <xdr:col>2</xdr:col>
      <xdr:colOff>1281988</xdr:colOff>
      <xdr:row>12</xdr:row>
      <xdr:rowOff>19050</xdr:rowOff>
    </xdr:from>
    <xdr:to>
      <xdr:col>2</xdr:col>
      <xdr:colOff>1282072</xdr:colOff>
      <xdr:row>32</xdr:row>
      <xdr:rowOff>95250</xdr:rowOff>
    </xdr:to>
    <xdr:pic>
      <xdr:nvPicPr>
        <xdr:cNvPr id="5" name="図 4" descr="FEMININO.tif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15438" y="6610350"/>
          <a:ext cx="1714584" cy="3905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テーブル6" displayName="テーブル6" ref="A2:K21" totalsRowShown="0" headerRowDxfId="208" dataDxfId="206" headerRowBorderDxfId="207" tableBorderDxfId="205">
  <tableColumns count="11">
    <tableColumn id="1" xr3:uid="{00000000-0010-0000-0000-000001000000}" name="COD" dataDxfId="204"/>
    <tableColumn id="2" xr3:uid="{00000000-0010-0000-0000-000002000000}" name="SOBRENOME" dataDxfId="203"/>
    <tableColumn id="3" xr3:uid="{00000000-0010-0000-0000-000003000000}" name="NOME" dataDxfId="202"/>
    <tableColumn id="4" xr3:uid="{00000000-0010-0000-0000-000004000000}" name="SEXO" dataDxfId="201"/>
    <tableColumn id="5" xr3:uid="{00000000-0010-0000-0000-000005000000}" name="ENTI//e" dataDxfId="200"/>
    <tableColumn id="6" xr3:uid="{00000000-0010-0000-0000-000006000000}" name="NASCIMENTO" dataDxfId="199"/>
    <tableColumn id="7" xr3:uid="{00000000-0010-0000-0000-000007000000}" name="H.C." dataDxfId="198"/>
    <tableColumn id="8" xr3:uid="{00000000-0010-0000-0000-000008000000}" name="CAT." dataDxfId="197"/>
    <tableColumn id="9" xr3:uid="{00000000-0010-0000-0000-000009000000}" name="GRUPO" dataDxfId="196"/>
    <tableColumn id="10" xr3:uid="{00000000-0010-0000-0000-00000A000000}" name="CAMPO" dataDxfId="195"/>
    <tableColumn id="11" xr3:uid="{00000000-0010-0000-0000-00000B000000}" name="HOLE" dataDxfId="194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テーブル7" displayName="テーブル7" ref="L2:V20" totalsRowShown="0" headerRowDxfId="193" dataDxfId="191" headerRowBorderDxfId="192" tableBorderDxfId="190">
  <tableColumns count="11">
    <tableColumn id="1" xr3:uid="{00000000-0010-0000-0100-000001000000}" name="COD" dataDxfId="189"/>
    <tableColumn id="2" xr3:uid="{00000000-0010-0000-0100-000002000000}" name="SOBRENOME" dataDxfId="188"/>
    <tableColumn id="3" xr3:uid="{00000000-0010-0000-0100-000003000000}" name="NOME" dataDxfId="187"/>
    <tableColumn id="4" xr3:uid="{00000000-0010-0000-0100-000004000000}" name="SEXO" dataDxfId="186"/>
    <tableColumn id="11" xr3:uid="{00000000-0010-0000-0100-00000B000000}" name="ENTI//e" dataDxfId="185"/>
    <tableColumn id="5" xr3:uid="{00000000-0010-0000-0100-000005000000}" name="NASCIMENTO" dataDxfId="184"/>
    <tableColumn id="6" xr3:uid="{00000000-0010-0000-0100-000006000000}" name="H.C." dataDxfId="183"/>
    <tableColumn id="7" xr3:uid="{00000000-0010-0000-0100-000007000000}" name="CAT." dataDxfId="182"/>
    <tableColumn id="8" xr3:uid="{00000000-0010-0000-0100-000008000000}" name="GRUPO" dataDxfId="181"/>
    <tableColumn id="9" xr3:uid="{00000000-0010-0000-0100-000009000000}" name="CAMPO" dataDxfId="180"/>
    <tableColumn id="10" xr3:uid="{00000000-0010-0000-0100-00000A000000}" name="HOLE" dataDxfId="179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テーブル8" displayName="テーブル8" ref="W2:AG15" totalsRowShown="0" headerRowDxfId="178" dataDxfId="176" headerRowBorderDxfId="177" tableBorderDxfId="175">
  <tableColumns count="11">
    <tableColumn id="1" xr3:uid="{00000000-0010-0000-0200-000001000000}" name="COD" dataDxfId="174"/>
    <tableColumn id="2" xr3:uid="{00000000-0010-0000-0200-000002000000}" name="SOBRENOME" dataDxfId="173"/>
    <tableColumn id="3" xr3:uid="{00000000-0010-0000-0200-000003000000}" name="NOME" dataDxfId="172"/>
    <tableColumn id="4" xr3:uid="{00000000-0010-0000-0200-000004000000}" name="SEXO" dataDxfId="171"/>
    <tableColumn id="11" xr3:uid="{00000000-0010-0000-0200-00000B000000}" name="ENTI//e" dataDxfId="170"/>
    <tableColumn id="5" xr3:uid="{00000000-0010-0000-0200-000005000000}" name="NASCIMENTO" dataDxfId="169"/>
    <tableColumn id="6" xr3:uid="{00000000-0010-0000-0200-000006000000}" name="H.C." dataDxfId="168"/>
    <tableColumn id="7" xr3:uid="{00000000-0010-0000-0200-000007000000}" name="CAT." dataDxfId="167"/>
    <tableColumn id="8" xr3:uid="{00000000-0010-0000-0200-000008000000}" name="GRUPO" dataDxfId="166"/>
    <tableColumn id="9" xr3:uid="{00000000-0010-0000-0200-000009000000}" name="CAMPO" dataDxfId="165"/>
    <tableColumn id="10" xr3:uid="{00000000-0010-0000-0200-00000A000000}" name="HOLE" dataDxfId="164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テーブル9" displayName="テーブル9" ref="AH2:AR21" totalsRowShown="0" headerRowDxfId="163" dataDxfId="161" headerRowBorderDxfId="162" tableBorderDxfId="160">
  <tableColumns count="11">
    <tableColumn id="1" xr3:uid="{00000000-0010-0000-0300-000001000000}" name="COD" dataDxfId="159"/>
    <tableColumn id="2" xr3:uid="{00000000-0010-0000-0300-000002000000}" name="SOBRENOME" dataDxfId="158"/>
    <tableColumn id="3" xr3:uid="{00000000-0010-0000-0300-000003000000}" name="NOME" dataDxfId="157"/>
    <tableColumn id="4" xr3:uid="{00000000-0010-0000-0300-000004000000}" name="SEXO" dataDxfId="156"/>
    <tableColumn id="11" xr3:uid="{00000000-0010-0000-0300-00000B000000}" name="ENTI//e" dataDxfId="155"/>
    <tableColumn id="5" xr3:uid="{00000000-0010-0000-0300-000005000000}" name="NASCIMENTO" dataDxfId="154"/>
    <tableColumn id="6" xr3:uid="{00000000-0010-0000-0300-000006000000}" name="H.C." dataDxfId="153"/>
    <tableColumn id="7" xr3:uid="{00000000-0010-0000-0300-000007000000}" name="CAT." dataDxfId="152"/>
    <tableColumn id="8" xr3:uid="{00000000-0010-0000-0300-000008000000}" name="GRUPO" dataDxfId="151"/>
    <tableColumn id="9" xr3:uid="{00000000-0010-0000-0300-000009000000}" name="CAMPO" dataDxfId="150"/>
    <tableColumn id="10" xr3:uid="{00000000-0010-0000-0300-00000A000000}" name="HOLE" dataDxfId="149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テーブル10" displayName="テーブル10" ref="AS2:BC23" totalsRowShown="0" headerRowDxfId="148" headerRowBorderDxfId="147" tableBorderDxfId="146">
  <tableColumns count="11">
    <tableColumn id="1" xr3:uid="{00000000-0010-0000-0400-000001000000}" name="COD" dataDxfId="145"/>
    <tableColumn id="2" xr3:uid="{00000000-0010-0000-0400-000002000000}" name="SOBRENOME" dataDxfId="144"/>
    <tableColumn id="3" xr3:uid="{00000000-0010-0000-0400-000003000000}" name="NOME" dataDxfId="143"/>
    <tableColumn id="11" xr3:uid="{00000000-0010-0000-0400-00000B000000}" name="SEXO" dataDxfId="142"/>
    <tableColumn id="4" xr3:uid="{00000000-0010-0000-0400-000004000000}" name="ENTI//e" dataDxfId="141"/>
    <tableColumn id="5" xr3:uid="{00000000-0010-0000-0400-000005000000}" name="NASCIMENTO" dataDxfId="140"/>
    <tableColumn id="6" xr3:uid="{00000000-0010-0000-0400-000006000000}" name="H.C." dataDxfId="139"/>
    <tableColumn id="7" xr3:uid="{00000000-0010-0000-0400-000007000000}" name="CAT." dataDxfId="138"/>
    <tableColumn id="8" xr3:uid="{00000000-0010-0000-0400-000008000000}" name="GRUPO" dataDxfId="137"/>
    <tableColumn id="9" xr3:uid="{00000000-0010-0000-0400-000009000000}" name="CAMPO" dataDxfId="136"/>
    <tableColumn id="10" xr3:uid="{00000000-0010-0000-0400-00000A000000}" name="HOLE" dataDxfId="135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テーブル11" displayName="テーブル11" ref="BD2:BN21" totalsRowShown="0" headerRowDxfId="134" dataDxfId="132" headerRowBorderDxfId="133" tableBorderDxfId="131">
  <tableColumns count="11">
    <tableColumn id="1" xr3:uid="{00000000-0010-0000-0500-000001000000}" name="COD" dataDxfId="130"/>
    <tableColumn id="2" xr3:uid="{00000000-0010-0000-0500-000002000000}" name="SOBRENOME" dataDxfId="129"/>
    <tableColumn id="3" xr3:uid="{00000000-0010-0000-0500-000003000000}" name="NOME" dataDxfId="128"/>
    <tableColumn id="11" xr3:uid="{00000000-0010-0000-0500-00000B000000}" name="SEXO" dataDxfId="127"/>
    <tableColumn id="4" xr3:uid="{00000000-0010-0000-0500-000004000000}" name="ENTI//e" dataDxfId="126"/>
    <tableColumn id="5" xr3:uid="{00000000-0010-0000-0500-000005000000}" name="NASCIMENTO" dataDxfId="125"/>
    <tableColumn id="6" xr3:uid="{00000000-0010-0000-0500-000006000000}" name="H.C." dataDxfId="124"/>
    <tableColumn id="7" xr3:uid="{00000000-0010-0000-0500-000007000000}" name="CAT." dataDxfId="123"/>
    <tableColumn id="8" xr3:uid="{00000000-0010-0000-0500-000008000000}" name="GRUPO" dataDxfId="122"/>
    <tableColumn id="9" xr3:uid="{00000000-0010-0000-0500-000009000000}" name="CAMPO" dataDxfId="121"/>
    <tableColumn id="10" xr3:uid="{00000000-0010-0000-0500-00000A000000}" name="HOLE" dataDxfId="120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テーブル12" displayName="テーブル12" ref="BO2:BY11" totalsRowShown="0" headerRowDxfId="119" dataDxfId="117" headerRowBorderDxfId="118" tableBorderDxfId="116">
  <tableColumns count="11">
    <tableColumn id="1" xr3:uid="{00000000-0010-0000-0600-000001000000}" name="COD" dataDxfId="115"/>
    <tableColumn id="2" xr3:uid="{00000000-0010-0000-0600-000002000000}" name="SOBRENOME" dataDxfId="114"/>
    <tableColumn id="3" xr3:uid="{00000000-0010-0000-0600-000003000000}" name="NOME" dataDxfId="113"/>
    <tableColumn id="4" xr3:uid="{00000000-0010-0000-0600-000004000000}" name="SEXO" dataDxfId="112"/>
    <tableColumn id="11" xr3:uid="{00000000-0010-0000-0600-00000B000000}" name="ENTI//e" dataDxfId="111"/>
    <tableColumn id="5" xr3:uid="{00000000-0010-0000-0600-000005000000}" name="NASCIMENTO" dataDxfId="110"/>
    <tableColumn id="6" xr3:uid="{00000000-0010-0000-0600-000006000000}" name="H.C." dataDxfId="109"/>
    <tableColumn id="7" xr3:uid="{00000000-0010-0000-0600-000007000000}" name="CAT." dataDxfId="108"/>
    <tableColumn id="8" xr3:uid="{00000000-0010-0000-0600-000008000000}" name="GRUPO" dataDxfId="107"/>
    <tableColumn id="9" xr3:uid="{00000000-0010-0000-0600-000009000000}" name="CAMPO" dataDxfId="106"/>
    <tableColumn id="10" xr3:uid="{00000000-0010-0000-0600-00000A000000}" name="HOLE" dataDxfId="105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7000000}" name="テーブル13" displayName="テーブル13" ref="BZ2:CJ13" totalsRowShown="0" headerRowDxfId="104" dataDxfId="102" headerRowBorderDxfId="103" tableBorderDxfId="101">
  <tableColumns count="11">
    <tableColumn id="1" xr3:uid="{00000000-0010-0000-0700-000001000000}" name="COD" dataDxfId="100"/>
    <tableColumn id="2" xr3:uid="{00000000-0010-0000-0700-000002000000}" name="SOBRENOME" dataDxfId="99"/>
    <tableColumn id="3" xr3:uid="{00000000-0010-0000-0700-000003000000}" name="NOME" dataDxfId="98"/>
    <tableColumn id="11" xr3:uid="{00000000-0010-0000-0700-00000B000000}" name="SEXO" dataDxfId="97"/>
    <tableColumn id="4" xr3:uid="{00000000-0010-0000-0700-000004000000}" name="ENTI//e" dataDxfId="96"/>
    <tableColumn id="5" xr3:uid="{00000000-0010-0000-0700-000005000000}" name="NASCIMENTO" dataDxfId="95"/>
    <tableColumn id="6" xr3:uid="{00000000-0010-0000-0700-000006000000}" name="H.C." dataDxfId="94"/>
    <tableColumn id="7" xr3:uid="{00000000-0010-0000-0700-000007000000}" name="CAT." dataDxfId="93"/>
    <tableColumn id="8" xr3:uid="{00000000-0010-0000-0700-000008000000}" name="GRUPO" dataDxfId="92"/>
    <tableColumn id="9" xr3:uid="{00000000-0010-0000-0700-000009000000}" name="CAMPO" dataDxfId="91"/>
    <tableColumn id="10" xr3:uid="{00000000-0010-0000-0700-00000A000000}" name="HOLE" dataDxfId="90"/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テーブル14" displayName="テーブル14" ref="CK2:CU47" totalsRowShown="0" headerRowDxfId="89" dataDxfId="87" headerRowBorderDxfId="88" tableBorderDxfId="86">
  <tableColumns count="11">
    <tableColumn id="1" xr3:uid="{00000000-0010-0000-0800-000001000000}" name="COD" dataDxfId="85"/>
    <tableColumn id="2" xr3:uid="{00000000-0010-0000-0800-000002000000}" name="SOBRENOME" dataDxfId="84"/>
    <tableColumn id="3" xr3:uid="{00000000-0010-0000-0800-000003000000}" name="NOME" dataDxfId="83"/>
    <tableColumn id="11" xr3:uid="{00000000-0010-0000-0800-00000B000000}" name="SEXO" dataDxfId="82"/>
    <tableColumn id="4" xr3:uid="{00000000-0010-0000-0800-000004000000}" name="ENTI//e" dataDxfId="81"/>
    <tableColumn id="5" xr3:uid="{00000000-0010-0000-0800-000005000000}" name="NASCIMENTO" dataDxfId="80"/>
    <tableColumn id="6" xr3:uid="{00000000-0010-0000-0800-000006000000}" name="H.C." dataDxfId="79"/>
    <tableColumn id="7" xr3:uid="{00000000-0010-0000-0800-000007000000}" name="CAT." dataDxfId="78"/>
    <tableColumn id="8" xr3:uid="{00000000-0010-0000-0800-000008000000}" name="GRUPO" dataDxfId="77"/>
    <tableColumn id="9" xr3:uid="{00000000-0010-0000-0800-000009000000}" name="CAMPO" dataDxfId="76"/>
    <tableColumn id="10" xr3:uid="{00000000-0010-0000-0800-00000A000000}" name="HOLE" dataDxfId="75"/>
  </tableColumns>
  <tableStyleInfo name="TableStyleMedium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9000000}" name="テーブル15" displayName="テーブル15" ref="CV2:DF22" totalsRowShown="0" headerRowDxfId="74" dataDxfId="72" headerRowBorderDxfId="73" tableBorderDxfId="71">
  <tableColumns count="11">
    <tableColumn id="1" xr3:uid="{00000000-0010-0000-0900-000001000000}" name="COD" dataDxfId="70"/>
    <tableColumn id="2" xr3:uid="{00000000-0010-0000-0900-000002000000}" name="SOBRENOME" dataDxfId="69"/>
    <tableColumn id="3" xr3:uid="{00000000-0010-0000-0900-000003000000}" name="NOME" dataDxfId="68"/>
    <tableColumn id="11" xr3:uid="{00000000-0010-0000-0900-00000B000000}" name="SEXO" dataDxfId="67"/>
    <tableColumn id="4" xr3:uid="{00000000-0010-0000-0900-000004000000}" name="ENTI//e" dataDxfId="66"/>
    <tableColumn id="5" xr3:uid="{00000000-0010-0000-0900-000005000000}" name="NASCIMENTO" dataDxfId="65"/>
    <tableColumn id="6" xr3:uid="{00000000-0010-0000-0900-000006000000}" name="H.C." dataDxfId="64"/>
    <tableColumn id="7" xr3:uid="{00000000-0010-0000-0900-000007000000}" name="CAT." dataDxfId="63"/>
    <tableColumn id="8" xr3:uid="{00000000-0010-0000-0900-000008000000}" name="GRUPO" dataDxfId="62"/>
    <tableColumn id="9" xr3:uid="{00000000-0010-0000-0900-000009000000}" name="CAMPO" dataDxfId="61"/>
    <tableColumn id="10" xr3:uid="{00000000-0010-0000-0900-00000A000000}" name="HOLE" dataDxfId="60"/>
  </tableColumns>
  <tableStyleInfo name="TableStyleMedium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テーブル16" displayName="テーブル16" ref="DR2:EB9" totalsRowShown="0" headerRowDxfId="59" dataDxfId="57" headerRowBorderDxfId="58" tableBorderDxfId="56">
  <tableColumns count="11">
    <tableColumn id="1" xr3:uid="{00000000-0010-0000-0A00-000001000000}" name="COD" dataDxfId="55"/>
    <tableColumn id="2" xr3:uid="{00000000-0010-0000-0A00-000002000000}" name="SOBRENOME" dataDxfId="54"/>
    <tableColumn id="3" xr3:uid="{00000000-0010-0000-0A00-000003000000}" name="NOME" dataDxfId="53"/>
    <tableColumn id="11" xr3:uid="{00000000-0010-0000-0A00-00000B000000}" name="SEXO" dataDxfId="52"/>
    <tableColumn id="4" xr3:uid="{00000000-0010-0000-0A00-000004000000}" name="ENTI//e" dataDxfId="51"/>
    <tableColumn id="5" xr3:uid="{00000000-0010-0000-0A00-000005000000}" name="NASCIMENTO" dataDxfId="50"/>
    <tableColumn id="6" xr3:uid="{00000000-0010-0000-0A00-000006000000}" name="H.C." dataDxfId="49"/>
    <tableColumn id="7" xr3:uid="{00000000-0010-0000-0A00-000007000000}" name="CAT." dataDxfId="48"/>
    <tableColumn id="8" xr3:uid="{00000000-0010-0000-0A00-000008000000}" name="GRUPO" dataDxfId="47"/>
    <tableColumn id="9" xr3:uid="{00000000-0010-0000-0A00-000009000000}" name="CAMPO" dataDxfId="46"/>
    <tableColumn id="10" xr3:uid="{00000000-0010-0000-0A00-00000A000000}" name="HOLE" dataDxfId="45"/>
  </tableColumns>
  <tableStyleInfo name="TableStyleMedium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B000000}" name="テーブル162" displayName="テーブル162" ref="EC2:EM6" totalsRowShown="0" headerRowDxfId="44" dataDxfId="42" headerRowBorderDxfId="43" tableBorderDxfId="41">
  <tableColumns count="11">
    <tableColumn id="1" xr3:uid="{00000000-0010-0000-0B00-000001000000}" name="COD" dataDxfId="40"/>
    <tableColumn id="2" xr3:uid="{00000000-0010-0000-0B00-000002000000}" name="SOBRENOME" dataDxfId="39"/>
    <tableColumn id="3" xr3:uid="{00000000-0010-0000-0B00-000003000000}" name="NOME" dataDxfId="38"/>
    <tableColumn id="11" xr3:uid="{00000000-0010-0000-0B00-00000B000000}" name="SEXO" dataDxfId="37"/>
    <tableColumn id="4" xr3:uid="{00000000-0010-0000-0B00-000004000000}" name="ENTI//e" dataDxfId="36"/>
    <tableColumn id="5" xr3:uid="{00000000-0010-0000-0B00-000005000000}" name="NASCIMENTO" dataDxfId="35"/>
    <tableColumn id="6" xr3:uid="{00000000-0010-0000-0B00-000006000000}" name="H.C." dataDxfId="34"/>
    <tableColumn id="7" xr3:uid="{00000000-0010-0000-0B00-000007000000}" name="CAT." dataDxfId="33"/>
    <tableColumn id="8" xr3:uid="{00000000-0010-0000-0B00-000008000000}" name="GRUPO" dataDxfId="32"/>
    <tableColumn id="9" xr3:uid="{00000000-0010-0000-0B00-000009000000}" name="CAMPO" dataDxfId="31"/>
    <tableColumn id="10" xr3:uid="{00000000-0010-0000-0B00-00000A000000}" name="HOLE" dataDxfId="30"/>
  </tableColumns>
  <tableStyleInfo name="TableStyleMedium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C000000}" name="テーブル163" displayName="テーブル163" ref="DG2:DQ9" totalsRowShown="0" headerRowDxfId="29" dataDxfId="27" headerRowBorderDxfId="28" tableBorderDxfId="26">
  <tableColumns count="11">
    <tableColumn id="1" xr3:uid="{00000000-0010-0000-0C00-000001000000}" name="COD" dataDxfId="25"/>
    <tableColumn id="2" xr3:uid="{00000000-0010-0000-0C00-000002000000}" name="SOBRENOME" dataDxfId="24"/>
    <tableColumn id="3" xr3:uid="{00000000-0010-0000-0C00-000003000000}" name="NOME" dataDxfId="23"/>
    <tableColumn id="11" xr3:uid="{00000000-0010-0000-0C00-00000B000000}" name="SEXO" dataDxfId="22"/>
    <tableColumn id="4" xr3:uid="{00000000-0010-0000-0C00-000004000000}" name="ENTI//e" dataDxfId="21"/>
    <tableColumn id="5" xr3:uid="{00000000-0010-0000-0C00-000005000000}" name="NASCIMENTO" dataDxfId="20"/>
    <tableColumn id="6" xr3:uid="{00000000-0010-0000-0C00-000006000000}" name="H.C." dataDxfId="19"/>
    <tableColumn id="7" xr3:uid="{00000000-0010-0000-0C00-000007000000}" name="CAT." dataDxfId="18"/>
    <tableColumn id="8" xr3:uid="{00000000-0010-0000-0C00-000008000000}" name="GRUPO" dataDxfId="17"/>
    <tableColumn id="9" xr3:uid="{00000000-0010-0000-0C00-000009000000}" name="CAMPO" dataDxfId="16"/>
    <tableColumn id="10" xr3:uid="{00000000-0010-0000-0C00-00000A000000}" name="HOLE" dataDxfId="15"/>
  </tableColumns>
  <tableStyleInfo name="TableStyleMedium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D000000}" name="テーブル1624" displayName="テーブル1624" ref="EN2:EX12" totalsRowShown="0" headerRowDxfId="14" dataDxfId="12" headerRowBorderDxfId="13" tableBorderDxfId="11">
  <tableColumns count="11">
    <tableColumn id="1" xr3:uid="{00000000-0010-0000-0D00-000001000000}" name="COD" dataDxfId="10"/>
    <tableColumn id="2" xr3:uid="{00000000-0010-0000-0D00-000002000000}" name="SOBRENOME" dataDxfId="9"/>
    <tableColumn id="3" xr3:uid="{00000000-0010-0000-0D00-000003000000}" name="NOME" dataDxfId="8"/>
    <tableColumn id="11" xr3:uid="{00000000-0010-0000-0D00-00000B000000}" name="SEXO" dataDxfId="7"/>
    <tableColumn id="4" xr3:uid="{00000000-0010-0000-0D00-000004000000}" name="ENTI//e" dataDxfId="6"/>
    <tableColumn id="5" xr3:uid="{00000000-0010-0000-0D00-000005000000}" name="NASCIMENTO" dataDxfId="5"/>
    <tableColumn id="6" xr3:uid="{00000000-0010-0000-0D00-000006000000}" name="H.C." dataDxfId="4"/>
    <tableColumn id="7" xr3:uid="{00000000-0010-0000-0D00-000007000000}" name="CAT." dataDxfId="3"/>
    <tableColumn id="8" xr3:uid="{00000000-0010-0000-0D00-000008000000}" name="GRUPO" dataDxfId="2"/>
    <tableColumn id="9" xr3:uid="{00000000-0010-0000-0D00-000009000000}" name="CAMPO" dataDxfId="1"/>
    <tableColumn id="10" xr3:uid="{00000000-0010-0000-0D00-00000A000000}" name="HOLE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N@U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G1010"/>
  <sheetViews>
    <sheetView view="pageBreakPreview" topLeftCell="A382" zoomScaleNormal="100" zoomScaleSheetLayoutView="100" workbookViewId="0">
      <selection activeCell="F392" sqref="F392:H392"/>
    </sheetView>
  </sheetViews>
  <sheetFormatPr defaultColWidth="9" defaultRowHeight="14.4"/>
  <cols>
    <col min="1" max="1" width="4.44140625" style="278" bestFit="1" customWidth="1"/>
    <col min="2" max="2" width="17.6640625" style="270" customWidth="1"/>
    <col min="3" max="3" width="22.5546875" style="270" customWidth="1"/>
    <col min="4" max="4" width="3" style="271" bestFit="1" customWidth="1"/>
    <col min="5" max="5" width="7.5546875" style="271" customWidth="1"/>
    <col min="6" max="6" width="12.33203125" style="275" bestFit="1" customWidth="1"/>
    <col min="7" max="7" width="4.6640625" style="9" bestFit="1" customWidth="1"/>
    <col min="8" max="8" width="8" style="9" customWidth="1"/>
    <col min="9" max="9" width="9.5546875" style="164" customWidth="1"/>
    <col min="10" max="10" width="3.44140625" style="2" bestFit="1" customWidth="1"/>
    <col min="11" max="11" width="4.33203125" style="1" customWidth="1"/>
    <col min="12" max="12" width="4.44140625" style="308" customWidth="1"/>
    <col min="13" max="13" width="5" style="308" customWidth="1"/>
    <col min="14" max="15" width="4" style="308" customWidth="1"/>
    <col min="16" max="16" width="3.6640625" style="308" customWidth="1"/>
    <col min="17" max="21" width="4" style="308" customWidth="1"/>
    <col min="22" max="22" width="4.33203125" style="1" customWidth="1"/>
    <col min="23" max="23" width="4.44140625" style="450" customWidth="1"/>
    <col min="24" max="25" width="10.5546875" style="1" customWidth="1"/>
    <col min="26" max="26" width="3" style="1" customWidth="1"/>
    <col min="27" max="27" width="6.6640625" style="1" customWidth="1"/>
    <col min="28" max="28" width="11.5546875" style="1" customWidth="1"/>
    <col min="29" max="29" width="8.109375" style="1" customWidth="1"/>
    <col min="30" max="30" width="11.33203125" style="1" customWidth="1"/>
    <col min="31" max="31" width="9" style="308" customWidth="1"/>
    <col min="32" max="33" width="3" style="1" customWidth="1"/>
    <col min="34" max="1565" width="9" style="1" customWidth="1"/>
    <col min="1566" max="16384" width="9" style="1"/>
  </cols>
  <sheetData>
    <row r="2" spans="1:33" ht="15">
      <c r="A2" s="501" t="s">
        <v>175</v>
      </c>
      <c r="B2" s="384" t="s">
        <v>176</v>
      </c>
      <c r="C2" s="384" t="s">
        <v>177</v>
      </c>
      <c r="D2" s="1" t="s">
        <v>178</v>
      </c>
      <c r="E2" s="555" t="s">
        <v>179</v>
      </c>
      <c r="F2" s="468">
        <v>24985</v>
      </c>
      <c r="G2" s="568">
        <v>4</v>
      </c>
      <c r="H2" s="569" t="s">
        <v>1147</v>
      </c>
      <c r="I2" s="384" t="s">
        <v>1151</v>
      </c>
      <c r="J2" s="386"/>
      <c r="L2" s="308" t="b">
        <f t="shared" ref="L2:L65" si="0">A2=W2</f>
        <v>1</v>
      </c>
      <c r="M2" s="308" t="b">
        <f t="shared" ref="M2:M65" si="1">B2=X2</f>
        <v>1</v>
      </c>
      <c r="N2" s="308" t="b">
        <f t="shared" ref="N2:N65" si="2">C2=Y2</f>
        <v>1</v>
      </c>
      <c r="O2" s="308" t="b">
        <f t="shared" ref="O2:O65" si="3">D2=Z2</f>
        <v>1</v>
      </c>
      <c r="P2" s="308" t="b">
        <f t="shared" ref="P2:P65" si="4">E2=AA2</f>
        <v>1</v>
      </c>
      <c r="Q2" s="308" t="b">
        <f t="shared" ref="Q2:Q65" si="5">F2=AB2</f>
        <v>1</v>
      </c>
      <c r="R2" s="308" t="b">
        <f t="shared" ref="R2:R65" si="6">G2=AC2</f>
        <v>0</v>
      </c>
      <c r="S2" s="308" t="b">
        <f t="shared" ref="S2:S65" si="7">H2=AD2</f>
        <v>0</v>
      </c>
      <c r="T2" s="308" t="b">
        <f t="shared" ref="T2:T65" si="8">I2=AE2</f>
        <v>0</v>
      </c>
      <c r="U2" s="308" t="b">
        <f t="shared" ref="U2:U65" si="9">J2=AF2</f>
        <v>1</v>
      </c>
      <c r="W2" s="501" t="s">
        <v>175</v>
      </c>
      <c r="X2" s="384" t="s">
        <v>176</v>
      </c>
      <c r="Y2" s="384" t="s">
        <v>177</v>
      </c>
      <c r="Z2" s="1" t="s">
        <v>178</v>
      </c>
      <c r="AA2" s="555" t="s">
        <v>179</v>
      </c>
      <c r="AB2" s="468">
        <v>24985</v>
      </c>
      <c r="AC2" s="568" t="s">
        <v>1147</v>
      </c>
      <c r="AD2" s="569" t="s">
        <v>1151</v>
      </c>
      <c r="AE2" s="569"/>
      <c r="AF2" s="386"/>
      <c r="AG2" s="435"/>
    </row>
    <row r="3" spans="1:33" ht="15">
      <c r="A3" s="382" t="s">
        <v>182</v>
      </c>
      <c r="B3" s="280" t="s">
        <v>180</v>
      </c>
      <c r="C3" s="280" t="s">
        <v>183</v>
      </c>
      <c r="D3" s="470" t="s">
        <v>184</v>
      </c>
      <c r="E3" s="556" t="s">
        <v>179</v>
      </c>
      <c r="F3" s="249">
        <v>15534</v>
      </c>
      <c r="G3" s="557">
        <v>9</v>
      </c>
      <c r="H3" s="283" t="s">
        <v>955</v>
      </c>
      <c r="I3" s="280" t="s">
        <v>1151</v>
      </c>
      <c r="J3" s="386"/>
      <c r="L3" s="308" t="b">
        <f t="shared" si="0"/>
        <v>1</v>
      </c>
      <c r="M3" s="308" t="b">
        <f t="shared" si="1"/>
        <v>1</v>
      </c>
      <c r="N3" s="308" t="b">
        <f t="shared" si="2"/>
        <v>1</v>
      </c>
      <c r="O3" s="308" t="b">
        <f t="shared" si="3"/>
        <v>1</v>
      </c>
      <c r="P3" s="308" t="b">
        <f t="shared" si="4"/>
        <v>1</v>
      </c>
      <c r="Q3" s="308" t="b">
        <f t="shared" si="5"/>
        <v>1</v>
      </c>
      <c r="R3" s="308" t="b">
        <f t="shared" si="6"/>
        <v>0</v>
      </c>
      <c r="S3" s="308" t="b">
        <f t="shared" si="7"/>
        <v>0</v>
      </c>
      <c r="T3" s="308" t="b">
        <f t="shared" si="8"/>
        <v>0</v>
      </c>
      <c r="U3" s="308" t="b">
        <f t="shared" si="9"/>
        <v>1</v>
      </c>
      <c r="W3" s="382" t="s">
        <v>182</v>
      </c>
      <c r="X3" s="280" t="s">
        <v>180</v>
      </c>
      <c r="Y3" s="280" t="s">
        <v>183</v>
      </c>
      <c r="Z3" s="470" t="s">
        <v>184</v>
      </c>
      <c r="AA3" s="556" t="s">
        <v>179</v>
      </c>
      <c r="AB3" s="249">
        <v>15534</v>
      </c>
      <c r="AC3" s="557" t="s">
        <v>955</v>
      </c>
      <c r="AD3" s="283" t="s">
        <v>1151</v>
      </c>
      <c r="AE3" s="282"/>
      <c r="AF3" s="386"/>
      <c r="AG3" s="435"/>
    </row>
    <row r="4" spans="1:33" ht="15">
      <c r="A4" s="382" t="s">
        <v>189</v>
      </c>
      <c r="B4" s="280" t="s">
        <v>187</v>
      </c>
      <c r="C4" s="280" t="s">
        <v>190</v>
      </c>
      <c r="D4" s="470" t="s">
        <v>178</v>
      </c>
      <c r="E4" s="556" t="s">
        <v>179</v>
      </c>
      <c r="F4" s="249">
        <v>14323</v>
      </c>
      <c r="G4" s="557">
        <v>6</v>
      </c>
      <c r="H4" s="283" t="s">
        <v>1055</v>
      </c>
      <c r="I4" s="280" t="s">
        <v>1151</v>
      </c>
      <c r="J4" s="386"/>
      <c r="L4" s="308" t="b">
        <f t="shared" si="0"/>
        <v>1</v>
      </c>
      <c r="M4" s="308" t="b">
        <f t="shared" si="1"/>
        <v>1</v>
      </c>
      <c r="N4" s="308" t="b">
        <f t="shared" si="2"/>
        <v>1</v>
      </c>
      <c r="O4" s="308" t="b">
        <f t="shared" si="3"/>
        <v>1</v>
      </c>
      <c r="P4" s="308" t="b">
        <f t="shared" si="4"/>
        <v>1</v>
      </c>
      <c r="Q4" s="308" t="b">
        <f t="shared" si="5"/>
        <v>1</v>
      </c>
      <c r="R4" s="308" t="b">
        <f t="shared" si="6"/>
        <v>0</v>
      </c>
      <c r="S4" s="308" t="b">
        <f t="shared" si="7"/>
        <v>0</v>
      </c>
      <c r="T4" s="308" t="b">
        <f t="shared" si="8"/>
        <v>0</v>
      </c>
      <c r="U4" s="308" t="b">
        <f t="shared" si="9"/>
        <v>1</v>
      </c>
      <c r="W4" s="382" t="s">
        <v>189</v>
      </c>
      <c r="X4" s="280" t="s">
        <v>187</v>
      </c>
      <c r="Y4" s="280" t="s">
        <v>190</v>
      </c>
      <c r="Z4" s="470" t="s">
        <v>178</v>
      </c>
      <c r="AA4" s="556" t="s">
        <v>179</v>
      </c>
      <c r="AB4" s="249">
        <v>14323</v>
      </c>
      <c r="AC4" s="557" t="s">
        <v>1055</v>
      </c>
      <c r="AD4" s="283" t="s">
        <v>1151</v>
      </c>
      <c r="AE4" s="282"/>
      <c r="AF4" s="386"/>
      <c r="AG4" s="435"/>
    </row>
    <row r="5" spans="1:33" ht="15">
      <c r="A5" s="382" t="s">
        <v>191</v>
      </c>
      <c r="B5" s="280" t="s">
        <v>192</v>
      </c>
      <c r="C5" s="280" t="s">
        <v>193</v>
      </c>
      <c r="D5" s="470" t="s">
        <v>178</v>
      </c>
      <c r="E5" s="556" t="s">
        <v>179</v>
      </c>
      <c r="F5" s="249">
        <v>15336</v>
      </c>
      <c r="G5" s="557">
        <v>3</v>
      </c>
      <c r="H5" s="283" t="s">
        <v>1057</v>
      </c>
      <c r="I5" s="280" t="s">
        <v>1151</v>
      </c>
      <c r="J5" s="386"/>
      <c r="L5" s="308" t="b">
        <f t="shared" si="0"/>
        <v>1</v>
      </c>
      <c r="M5" s="308" t="b">
        <f t="shared" si="1"/>
        <v>1</v>
      </c>
      <c r="N5" s="308" t="b">
        <f t="shared" si="2"/>
        <v>1</v>
      </c>
      <c r="O5" s="308" t="b">
        <f t="shared" si="3"/>
        <v>1</v>
      </c>
      <c r="P5" s="308" t="b">
        <f t="shared" si="4"/>
        <v>1</v>
      </c>
      <c r="Q5" s="308" t="b">
        <f t="shared" si="5"/>
        <v>1</v>
      </c>
      <c r="R5" s="308" t="b">
        <f t="shared" si="6"/>
        <v>0</v>
      </c>
      <c r="S5" s="308" t="b">
        <f t="shared" si="7"/>
        <v>0</v>
      </c>
      <c r="T5" s="308" t="b">
        <f t="shared" si="8"/>
        <v>0</v>
      </c>
      <c r="U5" s="308" t="b">
        <f t="shared" si="9"/>
        <v>1</v>
      </c>
      <c r="W5" s="382" t="s">
        <v>191</v>
      </c>
      <c r="X5" s="280" t="s">
        <v>192</v>
      </c>
      <c r="Y5" s="280" t="s">
        <v>193</v>
      </c>
      <c r="Z5" s="470" t="s">
        <v>178</v>
      </c>
      <c r="AA5" s="556" t="s">
        <v>179</v>
      </c>
      <c r="AB5" s="249">
        <v>15336</v>
      </c>
      <c r="AC5" s="557" t="s">
        <v>1057</v>
      </c>
      <c r="AD5" s="283" t="s">
        <v>1151</v>
      </c>
      <c r="AE5" s="282"/>
      <c r="AF5" s="386"/>
      <c r="AG5" s="435"/>
    </row>
    <row r="6" spans="1:33" ht="15">
      <c r="A6" s="382" t="s">
        <v>876</v>
      </c>
      <c r="B6" s="280" t="s">
        <v>194</v>
      </c>
      <c r="C6" s="280" t="s">
        <v>877</v>
      </c>
      <c r="D6" s="470" t="s">
        <v>178</v>
      </c>
      <c r="E6" s="556" t="s">
        <v>179</v>
      </c>
      <c r="F6" s="249">
        <v>21525</v>
      </c>
      <c r="G6" s="557">
        <v>4</v>
      </c>
      <c r="H6" s="283" t="s">
        <v>1147</v>
      </c>
      <c r="I6" s="280" t="s">
        <v>1151</v>
      </c>
      <c r="J6" s="386"/>
      <c r="L6" s="308" t="b">
        <f t="shared" si="0"/>
        <v>1</v>
      </c>
      <c r="M6" s="308" t="b">
        <f t="shared" si="1"/>
        <v>1</v>
      </c>
      <c r="N6" s="308" t="b">
        <f t="shared" si="2"/>
        <v>1</v>
      </c>
      <c r="O6" s="308" t="b">
        <f t="shared" si="3"/>
        <v>1</v>
      </c>
      <c r="P6" s="308" t="b">
        <f t="shared" si="4"/>
        <v>1</v>
      </c>
      <c r="Q6" s="308" t="b">
        <f t="shared" si="5"/>
        <v>1</v>
      </c>
      <c r="R6" s="308" t="b">
        <f t="shared" si="6"/>
        <v>0</v>
      </c>
      <c r="S6" s="308" t="b">
        <f t="shared" si="7"/>
        <v>0</v>
      </c>
      <c r="T6" s="308" t="b">
        <f t="shared" si="8"/>
        <v>0</v>
      </c>
      <c r="U6" s="308" t="b">
        <f t="shared" si="9"/>
        <v>1</v>
      </c>
      <c r="W6" s="382" t="s">
        <v>876</v>
      </c>
      <c r="X6" s="280" t="s">
        <v>194</v>
      </c>
      <c r="Y6" s="280" t="s">
        <v>877</v>
      </c>
      <c r="Z6" s="470" t="s">
        <v>178</v>
      </c>
      <c r="AA6" s="556" t="s">
        <v>179</v>
      </c>
      <c r="AB6" s="249">
        <v>21525</v>
      </c>
      <c r="AC6" s="557" t="s">
        <v>1147</v>
      </c>
      <c r="AD6" s="283" t="s">
        <v>1151</v>
      </c>
      <c r="AE6" s="282"/>
      <c r="AF6" s="386"/>
      <c r="AG6" s="435"/>
    </row>
    <row r="7" spans="1:33" ht="15">
      <c r="A7" s="382" t="s">
        <v>195</v>
      </c>
      <c r="B7" s="280" t="s">
        <v>196</v>
      </c>
      <c r="C7" s="280" t="s">
        <v>197</v>
      </c>
      <c r="D7" s="470" t="s">
        <v>178</v>
      </c>
      <c r="E7" s="556" t="s">
        <v>179</v>
      </c>
      <c r="F7" s="249">
        <v>15479</v>
      </c>
      <c r="G7" s="557">
        <v>9</v>
      </c>
      <c r="H7" s="283" t="s">
        <v>955</v>
      </c>
      <c r="I7" s="280" t="s">
        <v>1151</v>
      </c>
      <c r="J7" s="386"/>
      <c r="L7" s="308" t="b">
        <f t="shared" si="0"/>
        <v>1</v>
      </c>
      <c r="M7" s="308" t="b">
        <f t="shared" si="1"/>
        <v>1</v>
      </c>
      <c r="N7" s="308" t="b">
        <f t="shared" si="2"/>
        <v>1</v>
      </c>
      <c r="O7" s="308" t="b">
        <f t="shared" si="3"/>
        <v>1</v>
      </c>
      <c r="P7" s="308" t="b">
        <f t="shared" si="4"/>
        <v>1</v>
      </c>
      <c r="Q7" s="308" t="b">
        <f t="shared" si="5"/>
        <v>1</v>
      </c>
      <c r="R7" s="308" t="b">
        <f t="shared" si="6"/>
        <v>0</v>
      </c>
      <c r="S7" s="308" t="b">
        <f t="shared" si="7"/>
        <v>0</v>
      </c>
      <c r="T7" s="308" t="b">
        <f t="shared" si="8"/>
        <v>0</v>
      </c>
      <c r="U7" s="308" t="b">
        <f t="shared" si="9"/>
        <v>1</v>
      </c>
      <c r="W7" s="382" t="s">
        <v>195</v>
      </c>
      <c r="X7" s="280" t="s">
        <v>196</v>
      </c>
      <c r="Y7" s="280" t="s">
        <v>197</v>
      </c>
      <c r="Z7" s="470" t="s">
        <v>178</v>
      </c>
      <c r="AA7" s="556" t="s">
        <v>179</v>
      </c>
      <c r="AB7" s="249">
        <v>15479</v>
      </c>
      <c r="AC7" s="557" t="s">
        <v>955</v>
      </c>
      <c r="AD7" s="283" t="s">
        <v>1151</v>
      </c>
      <c r="AE7" s="282"/>
      <c r="AF7" s="386"/>
      <c r="AG7" s="435"/>
    </row>
    <row r="8" spans="1:33" ht="15">
      <c r="A8" s="382" t="s">
        <v>198</v>
      </c>
      <c r="B8" s="280" t="s">
        <v>196</v>
      </c>
      <c r="C8" s="280" t="s">
        <v>199</v>
      </c>
      <c r="D8" s="470" t="s">
        <v>184</v>
      </c>
      <c r="E8" s="556" t="s">
        <v>179</v>
      </c>
      <c r="F8" s="249">
        <v>15668</v>
      </c>
      <c r="G8" s="557">
        <v>9</v>
      </c>
      <c r="H8" s="282" t="s">
        <v>955</v>
      </c>
      <c r="I8" s="280" t="s">
        <v>1151</v>
      </c>
      <c r="J8" s="386"/>
      <c r="L8" s="308" t="b">
        <f t="shared" si="0"/>
        <v>1</v>
      </c>
      <c r="M8" s="308" t="b">
        <f t="shared" si="1"/>
        <v>1</v>
      </c>
      <c r="N8" s="308" t="b">
        <f t="shared" si="2"/>
        <v>1</v>
      </c>
      <c r="O8" s="308" t="b">
        <f t="shared" si="3"/>
        <v>1</v>
      </c>
      <c r="P8" s="308" t="b">
        <f t="shared" si="4"/>
        <v>1</v>
      </c>
      <c r="Q8" s="308" t="b">
        <f t="shared" si="5"/>
        <v>1</v>
      </c>
      <c r="R8" s="308" t="b">
        <f t="shared" si="6"/>
        <v>0</v>
      </c>
      <c r="S8" s="308" t="b">
        <f t="shared" si="7"/>
        <v>0</v>
      </c>
      <c r="T8" s="308" t="b">
        <f t="shared" si="8"/>
        <v>0</v>
      </c>
      <c r="U8" s="308" t="b">
        <f t="shared" si="9"/>
        <v>1</v>
      </c>
      <c r="W8" s="382" t="s">
        <v>198</v>
      </c>
      <c r="X8" s="280" t="s">
        <v>196</v>
      </c>
      <c r="Y8" s="280" t="s">
        <v>199</v>
      </c>
      <c r="Z8" s="470" t="s">
        <v>184</v>
      </c>
      <c r="AA8" s="556" t="s">
        <v>179</v>
      </c>
      <c r="AB8" s="249">
        <v>15668</v>
      </c>
      <c r="AC8" s="557" t="s">
        <v>955</v>
      </c>
      <c r="AD8" s="282" t="s">
        <v>1151</v>
      </c>
      <c r="AE8" s="282"/>
      <c r="AF8" s="386"/>
      <c r="AG8" s="435"/>
    </row>
    <row r="9" spans="1:33" ht="15">
      <c r="A9" s="382" t="s">
        <v>1060</v>
      </c>
      <c r="B9" s="280" t="s">
        <v>540</v>
      </c>
      <c r="C9" s="280" t="s">
        <v>1061</v>
      </c>
      <c r="D9" s="470" t="s">
        <v>178</v>
      </c>
      <c r="E9" s="556" t="s">
        <v>179</v>
      </c>
      <c r="F9" s="249">
        <v>13051</v>
      </c>
      <c r="G9" s="557">
        <v>12</v>
      </c>
      <c r="H9" s="283" t="s">
        <v>1056</v>
      </c>
      <c r="I9" s="280" t="s">
        <v>1152</v>
      </c>
      <c r="J9" s="386"/>
      <c r="L9" s="308" t="b">
        <f t="shared" si="0"/>
        <v>1</v>
      </c>
      <c r="M9" s="308" t="b">
        <f t="shared" si="1"/>
        <v>1</v>
      </c>
      <c r="N9" s="308" t="b">
        <f t="shared" si="2"/>
        <v>1</v>
      </c>
      <c r="O9" s="308" t="b">
        <f t="shared" si="3"/>
        <v>1</v>
      </c>
      <c r="P9" s="308" t="b">
        <f t="shared" si="4"/>
        <v>1</v>
      </c>
      <c r="Q9" s="308" t="b">
        <f t="shared" si="5"/>
        <v>1</v>
      </c>
      <c r="R9" s="308" t="b">
        <f t="shared" si="6"/>
        <v>0</v>
      </c>
      <c r="S9" s="308" t="b">
        <f t="shared" si="7"/>
        <v>0</v>
      </c>
      <c r="T9" s="308" t="b">
        <f t="shared" si="8"/>
        <v>0</v>
      </c>
      <c r="U9" s="308" t="b">
        <f t="shared" si="9"/>
        <v>1</v>
      </c>
      <c r="W9" s="382" t="s">
        <v>1060</v>
      </c>
      <c r="X9" s="280" t="s">
        <v>540</v>
      </c>
      <c r="Y9" s="280" t="s">
        <v>1061</v>
      </c>
      <c r="Z9" s="470" t="s">
        <v>178</v>
      </c>
      <c r="AA9" s="556" t="s">
        <v>179</v>
      </c>
      <c r="AB9" s="249">
        <v>13051</v>
      </c>
      <c r="AC9" s="557" t="s">
        <v>1056</v>
      </c>
      <c r="AD9" s="283" t="s">
        <v>1152</v>
      </c>
      <c r="AE9" s="282"/>
      <c r="AF9" s="386"/>
      <c r="AG9" s="435"/>
    </row>
    <row r="10" spans="1:33" ht="15">
      <c r="A10" s="382" t="s">
        <v>200</v>
      </c>
      <c r="B10" s="280" t="s">
        <v>201</v>
      </c>
      <c r="C10" s="280" t="s">
        <v>202</v>
      </c>
      <c r="D10" s="470" t="s">
        <v>184</v>
      </c>
      <c r="E10" s="556" t="s">
        <v>179</v>
      </c>
      <c r="F10" s="249">
        <v>14975</v>
      </c>
      <c r="G10" s="557">
        <v>9</v>
      </c>
      <c r="H10" s="283" t="s">
        <v>1054</v>
      </c>
      <c r="I10" s="280" t="s">
        <v>1151</v>
      </c>
      <c r="J10" s="386"/>
      <c r="L10" s="308" t="b">
        <f t="shared" si="0"/>
        <v>1</v>
      </c>
      <c r="M10" s="308" t="b">
        <f t="shared" si="1"/>
        <v>1</v>
      </c>
      <c r="N10" s="308" t="b">
        <f t="shared" si="2"/>
        <v>1</v>
      </c>
      <c r="O10" s="308" t="b">
        <f t="shared" si="3"/>
        <v>1</v>
      </c>
      <c r="P10" s="308" t="b">
        <f t="shared" si="4"/>
        <v>1</v>
      </c>
      <c r="Q10" s="308" t="b">
        <f t="shared" si="5"/>
        <v>1</v>
      </c>
      <c r="R10" s="308" t="b">
        <f t="shared" si="6"/>
        <v>0</v>
      </c>
      <c r="S10" s="308" t="b">
        <f t="shared" si="7"/>
        <v>0</v>
      </c>
      <c r="T10" s="308" t="b">
        <f t="shared" si="8"/>
        <v>0</v>
      </c>
      <c r="U10" s="308" t="b">
        <f t="shared" si="9"/>
        <v>1</v>
      </c>
      <c r="W10" s="382" t="s">
        <v>200</v>
      </c>
      <c r="X10" s="280" t="s">
        <v>201</v>
      </c>
      <c r="Y10" s="280" t="s">
        <v>202</v>
      </c>
      <c r="Z10" s="470" t="s">
        <v>184</v>
      </c>
      <c r="AA10" s="556" t="s">
        <v>179</v>
      </c>
      <c r="AB10" s="249">
        <v>14975</v>
      </c>
      <c r="AC10" s="557" t="s">
        <v>1054</v>
      </c>
      <c r="AD10" s="283" t="s">
        <v>1151</v>
      </c>
      <c r="AE10" s="282"/>
      <c r="AF10" s="386"/>
      <c r="AG10" s="435"/>
    </row>
    <row r="11" spans="1:33" ht="15">
      <c r="A11" s="382" t="s">
        <v>203</v>
      </c>
      <c r="B11" s="280" t="s">
        <v>201</v>
      </c>
      <c r="C11" s="280" t="s">
        <v>204</v>
      </c>
      <c r="D11" s="470" t="s">
        <v>178</v>
      </c>
      <c r="E11" s="556" t="s">
        <v>179</v>
      </c>
      <c r="F11" s="249">
        <v>13234</v>
      </c>
      <c r="G11" s="557">
        <v>8</v>
      </c>
      <c r="H11" s="283" t="s">
        <v>1054</v>
      </c>
      <c r="I11" s="280" t="s">
        <v>1152</v>
      </c>
      <c r="J11" s="386"/>
      <c r="L11" s="308" t="b">
        <f t="shared" si="0"/>
        <v>1</v>
      </c>
      <c r="M11" s="308" t="b">
        <f t="shared" si="1"/>
        <v>1</v>
      </c>
      <c r="N11" s="308" t="b">
        <f t="shared" si="2"/>
        <v>1</v>
      </c>
      <c r="O11" s="308" t="b">
        <f t="shared" si="3"/>
        <v>1</v>
      </c>
      <c r="P11" s="308" t="b">
        <f t="shared" si="4"/>
        <v>1</v>
      </c>
      <c r="Q11" s="308" t="b">
        <f t="shared" si="5"/>
        <v>1</v>
      </c>
      <c r="R11" s="308" t="b">
        <f t="shared" si="6"/>
        <v>0</v>
      </c>
      <c r="S11" s="308" t="b">
        <f t="shared" si="7"/>
        <v>0</v>
      </c>
      <c r="T11" s="308" t="b">
        <f t="shared" si="8"/>
        <v>0</v>
      </c>
      <c r="U11" s="308" t="b">
        <f t="shared" si="9"/>
        <v>1</v>
      </c>
      <c r="W11" s="382" t="s">
        <v>203</v>
      </c>
      <c r="X11" s="280" t="s">
        <v>201</v>
      </c>
      <c r="Y11" s="280" t="s">
        <v>204</v>
      </c>
      <c r="Z11" s="470" t="s">
        <v>178</v>
      </c>
      <c r="AA11" s="556" t="s">
        <v>179</v>
      </c>
      <c r="AB11" s="249">
        <v>13234</v>
      </c>
      <c r="AC11" s="557" t="s">
        <v>1054</v>
      </c>
      <c r="AD11" s="283" t="s">
        <v>1152</v>
      </c>
      <c r="AE11" s="282"/>
      <c r="AF11" s="386"/>
      <c r="AG11" s="435"/>
    </row>
    <row r="12" spans="1:33" ht="15">
      <c r="A12" s="382" t="s">
        <v>206</v>
      </c>
      <c r="B12" s="280" t="s">
        <v>192</v>
      </c>
      <c r="C12" s="280" t="s">
        <v>207</v>
      </c>
      <c r="D12" s="470" t="s">
        <v>184</v>
      </c>
      <c r="E12" s="556" t="s">
        <v>179</v>
      </c>
      <c r="F12" s="249">
        <v>15977</v>
      </c>
      <c r="G12" s="557">
        <v>5</v>
      </c>
      <c r="H12" s="283" t="s">
        <v>956</v>
      </c>
      <c r="I12" s="280" t="s">
        <v>1151</v>
      </c>
      <c r="J12" s="386"/>
      <c r="L12" s="308" t="b">
        <f t="shared" si="0"/>
        <v>1</v>
      </c>
      <c r="M12" s="308" t="b">
        <f t="shared" si="1"/>
        <v>1</v>
      </c>
      <c r="N12" s="308" t="b">
        <f t="shared" si="2"/>
        <v>1</v>
      </c>
      <c r="O12" s="308" t="b">
        <f t="shared" si="3"/>
        <v>1</v>
      </c>
      <c r="P12" s="308" t="b">
        <f t="shared" si="4"/>
        <v>1</v>
      </c>
      <c r="Q12" s="308" t="b">
        <f t="shared" si="5"/>
        <v>1</v>
      </c>
      <c r="R12" s="308" t="b">
        <f t="shared" si="6"/>
        <v>0</v>
      </c>
      <c r="S12" s="308" t="b">
        <f t="shared" si="7"/>
        <v>0</v>
      </c>
      <c r="T12" s="308" t="b">
        <f t="shared" si="8"/>
        <v>0</v>
      </c>
      <c r="U12" s="308" t="b">
        <f t="shared" si="9"/>
        <v>1</v>
      </c>
      <c r="W12" s="382" t="s">
        <v>206</v>
      </c>
      <c r="X12" s="280" t="s">
        <v>192</v>
      </c>
      <c r="Y12" s="280" t="s">
        <v>207</v>
      </c>
      <c r="Z12" s="470" t="s">
        <v>184</v>
      </c>
      <c r="AA12" s="556" t="s">
        <v>179</v>
      </c>
      <c r="AB12" s="249">
        <v>15977</v>
      </c>
      <c r="AC12" s="557" t="s">
        <v>956</v>
      </c>
      <c r="AD12" s="283" t="s">
        <v>1151</v>
      </c>
      <c r="AE12" s="282"/>
      <c r="AF12" s="386"/>
      <c r="AG12" s="435"/>
    </row>
    <row r="13" spans="1:33" ht="15">
      <c r="A13" s="382" t="s">
        <v>1062</v>
      </c>
      <c r="B13" s="280" t="s">
        <v>1063</v>
      </c>
      <c r="C13" s="280" t="s">
        <v>1146</v>
      </c>
      <c r="D13" s="470" t="s">
        <v>178</v>
      </c>
      <c r="E13" s="556" t="s">
        <v>179</v>
      </c>
      <c r="F13" s="249">
        <v>16003</v>
      </c>
      <c r="G13" s="557">
        <v>12</v>
      </c>
      <c r="H13" s="283" t="s">
        <v>958</v>
      </c>
      <c r="I13" s="280" t="s">
        <v>1151</v>
      </c>
      <c r="J13" s="386"/>
      <c r="L13" s="308" t="b">
        <f t="shared" si="0"/>
        <v>1</v>
      </c>
      <c r="M13" s="308" t="b">
        <f t="shared" si="1"/>
        <v>1</v>
      </c>
      <c r="N13" s="308" t="b">
        <f t="shared" si="2"/>
        <v>1</v>
      </c>
      <c r="O13" s="308" t="b">
        <f t="shared" si="3"/>
        <v>1</v>
      </c>
      <c r="P13" s="308" t="b">
        <f t="shared" si="4"/>
        <v>1</v>
      </c>
      <c r="Q13" s="308" t="b">
        <f t="shared" si="5"/>
        <v>1</v>
      </c>
      <c r="R13" s="308" t="b">
        <f t="shared" si="6"/>
        <v>0</v>
      </c>
      <c r="S13" s="308" t="b">
        <f t="shared" si="7"/>
        <v>0</v>
      </c>
      <c r="T13" s="308" t="b">
        <f t="shared" si="8"/>
        <v>0</v>
      </c>
      <c r="U13" s="308" t="b">
        <f t="shared" si="9"/>
        <v>1</v>
      </c>
      <c r="W13" s="382" t="s">
        <v>1062</v>
      </c>
      <c r="X13" s="280" t="s">
        <v>1063</v>
      </c>
      <c r="Y13" s="280" t="s">
        <v>1146</v>
      </c>
      <c r="Z13" s="470" t="s">
        <v>178</v>
      </c>
      <c r="AA13" s="556" t="s">
        <v>179</v>
      </c>
      <c r="AB13" s="249">
        <v>16003</v>
      </c>
      <c r="AC13" s="557" t="s">
        <v>958</v>
      </c>
      <c r="AD13" s="283" t="s">
        <v>1151</v>
      </c>
      <c r="AE13" s="282"/>
      <c r="AF13" s="386"/>
      <c r="AG13" s="435"/>
    </row>
    <row r="14" spans="1:33" ht="15">
      <c r="A14" s="382" t="s">
        <v>1064</v>
      </c>
      <c r="B14" s="277" t="s">
        <v>1065</v>
      </c>
      <c r="C14" s="277" t="s">
        <v>1066</v>
      </c>
      <c r="D14" s="1" t="s">
        <v>184</v>
      </c>
      <c r="E14" s="556" t="s">
        <v>179</v>
      </c>
      <c r="F14" s="572">
        <v>23092</v>
      </c>
      <c r="G14" s="557">
        <v>12</v>
      </c>
      <c r="H14" s="282" t="s">
        <v>1148</v>
      </c>
      <c r="I14" s="277" t="s">
        <v>1151</v>
      </c>
      <c r="J14" s="386"/>
      <c r="L14" s="308" t="b">
        <f t="shared" si="0"/>
        <v>1</v>
      </c>
      <c r="M14" s="308" t="b">
        <f t="shared" si="1"/>
        <v>1</v>
      </c>
      <c r="N14" s="308" t="b">
        <f t="shared" si="2"/>
        <v>1</v>
      </c>
      <c r="O14" s="308" t="b">
        <f t="shared" si="3"/>
        <v>1</v>
      </c>
      <c r="P14" s="308" t="b">
        <f t="shared" si="4"/>
        <v>1</v>
      </c>
      <c r="Q14" s="308" t="b">
        <f t="shared" si="5"/>
        <v>1</v>
      </c>
      <c r="R14" s="308" t="b">
        <f t="shared" si="6"/>
        <v>0</v>
      </c>
      <c r="S14" s="308" t="b">
        <f t="shared" si="7"/>
        <v>0</v>
      </c>
      <c r="T14" s="308" t="b">
        <f t="shared" si="8"/>
        <v>0</v>
      </c>
      <c r="U14" s="308" t="b">
        <f t="shared" si="9"/>
        <v>1</v>
      </c>
      <c r="W14" s="382" t="s">
        <v>1064</v>
      </c>
      <c r="X14" s="277" t="s">
        <v>1065</v>
      </c>
      <c r="Y14" s="277" t="s">
        <v>1066</v>
      </c>
      <c r="Z14" s="1" t="s">
        <v>184</v>
      </c>
      <c r="AA14" s="556" t="s">
        <v>179</v>
      </c>
      <c r="AB14" s="249">
        <v>23092</v>
      </c>
      <c r="AC14" s="557" t="s">
        <v>1148</v>
      </c>
      <c r="AD14" s="282" t="s">
        <v>1151</v>
      </c>
      <c r="AE14" s="282"/>
      <c r="AF14" s="386"/>
      <c r="AG14" s="435"/>
    </row>
    <row r="15" spans="1:33" ht="15">
      <c r="A15" s="382" t="s">
        <v>1067</v>
      </c>
      <c r="B15" s="277" t="s">
        <v>1068</v>
      </c>
      <c r="C15" s="277" t="s">
        <v>1069</v>
      </c>
      <c r="D15" s="1" t="s">
        <v>184</v>
      </c>
      <c r="E15" s="556" t="s">
        <v>179</v>
      </c>
      <c r="F15" s="249">
        <v>30851</v>
      </c>
      <c r="G15" s="557">
        <v>12</v>
      </c>
      <c r="H15" s="282" t="s">
        <v>1148</v>
      </c>
      <c r="I15" s="277" t="s">
        <v>1151</v>
      </c>
      <c r="J15" s="386"/>
      <c r="L15" s="308" t="b">
        <f t="shared" si="0"/>
        <v>1</v>
      </c>
      <c r="M15" s="308" t="b">
        <f t="shared" si="1"/>
        <v>1</v>
      </c>
      <c r="N15" s="308" t="b">
        <f t="shared" si="2"/>
        <v>1</v>
      </c>
      <c r="O15" s="308" t="b">
        <f t="shared" si="3"/>
        <v>1</v>
      </c>
      <c r="P15" s="308" t="b">
        <f t="shared" si="4"/>
        <v>1</v>
      </c>
      <c r="Q15" s="308" t="b">
        <f t="shared" si="5"/>
        <v>1</v>
      </c>
      <c r="R15" s="308" t="b">
        <f t="shared" si="6"/>
        <v>0</v>
      </c>
      <c r="S15" s="308" t="b">
        <f t="shared" si="7"/>
        <v>0</v>
      </c>
      <c r="T15" s="308" t="b">
        <f t="shared" si="8"/>
        <v>0</v>
      </c>
      <c r="U15" s="308" t="b">
        <f t="shared" si="9"/>
        <v>1</v>
      </c>
      <c r="W15" s="382" t="s">
        <v>1067</v>
      </c>
      <c r="X15" s="277" t="s">
        <v>1068</v>
      </c>
      <c r="Y15" s="277" t="s">
        <v>1069</v>
      </c>
      <c r="Z15" s="1" t="s">
        <v>184</v>
      </c>
      <c r="AA15" s="556" t="s">
        <v>179</v>
      </c>
      <c r="AB15" s="249">
        <v>30851</v>
      </c>
      <c r="AC15" s="557" t="s">
        <v>1148</v>
      </c>
      <c r="AD15" s="282" t="s">
        <v>1151</v>
      </c>
      <c r="AE15" s="282"/>
      <c r="AF15" s="386"/>
      <c r="AG15" s="435"/>
    </row>
    <row r="16" spans="1:33" ht="15">
      <c r="A16" s="382" t="s">
        <v>1070</v>
      </c>
      <c r="B16" s="280" t="s">
        <v>1063</v>
      </c>
      <c r="C16" s="280" t="s">
        <v>231</v>
      </c>
      <c r="D16" s="470" t="s">
        <v>184</v>
      </c>
      <c r="E16" s="556" t="s">
        <v>179</v>
      </c>
      <c r="F16" s="249">
        <v>17648</v>
      </c>
      <c r="G16" s="557">
        <v>12</v>
      </c>
      <c r="H16" s="283" t="s">
        <v>958</v>
      </c>
      <c r="I16" s="280" t="s">
        <v>1151</v>
      </c>
      <c r="J16" s="386"/>
      <c r="L16" s="308" t="b">
        <f t="shared" si="0"/>
        <v>1</v>
      </c>
      <c r="M16" s="308" t="b">
        <f t="shared" si="1"/>
        <v>1</v>
      </c>
      <c r="N16" s="308" t="b">
        <f t="shared" si="2"/>
        <v>1</v>
      </c>
      <c r="O16" s="308" t="b">
        <f t="shared" si="3"/>
        <v>1</v>
      </c>
      <c r="P16" s="308" t="b">
        <f t="shared" si="4"/>
        <v>1</v>
      </c>
      <c r="Q16" s="308" t="b">
        <f t="shared" si="5"/>
        <v>1</v>
      </c>
      <c r="R16" s="308" t="b">
        <f t="shared" si="6"/>
        <v>0</v>
      </c>
      <c r="S16" s="308" t="b">
        <f t="shared" si="7"/>
        <v>0</v>
      </c>
      <c r="T16" s="308" t="b">
        <f t="shared" si="8"/>
        <v>0</v>
      </c>
      <c r="U16" s="308" t="b">
        <f t="shared" si="9"/>
        <v>1</v>
      </c>
      <c r="W16" s="382" t="s">
        <v>1070</v>
      </c>
      <c r="X16" s="280" t="s">
        <v>1063</v>
      </c>
      <c r="Y16" s="280" t="s">
        <v>231</v>
      </c>
      <c r="Z16" s="470" t="s">
        <v>184</v>
      </c>
      <c r="AA16" s="556" t="s">
        <v>179</v>
      </c>
      <c r="AB16" s="249">
        <v>17648</v>
      </c>
      <c r="AC16" s="557" t="s">
        <v>958</v>
      </c>
      <c r="AD16" s="283" t="s">
        <v>1151</v>
      </c>
      <c r="AE16" s="282"/>
      <c r="AF16" s="386"/>
      <c r="AG16" s="435"/>
    </row>
    <row r="17" spans="1:33" ht="15">
      <c r="A17" s="382" t="s">
        <v>1071</v>
      </c>
      <c r="B17" s="280" t="s">
        <v>1072</v>
      </c>
      <c r="C17" s="280" t="s">
        <v>1073</v>
      </c>
      <c r="D17" s="470" t="s">
        <v>178</v>
      </c>
      <c r="E17" s="556" t="s">
        <v>179</v>
      </c>
      <c r="F17" s="249">
        <v>26227</v>
      </c>
      <c r="G17" s="557">
        <v>12</v>
      </c>
      <c r="H17" s="282" t="s">
        <v>1148</v>
      </c>
      <c r="I17" s="280" t="s">
        <v>1151</v>
      </c>
      <c r="J17" s="386"/>
      <c r="L17" s="308" t="b">
        <f t="shared" si="0"/>
        <v>1</v>
      </c>
      <c r="M17" s="308" t="b">
        <f t="shared" si="1"/>
        <v>1</v>
      </c>
      <c r="N17" s="308" t="b">
        <f t="shared" si="2"/>
        <v>1</v>
      </c>
      <c r="O17" s="308" t="b">
        <f t="shared" si="3"/>
        <v>1</v>
      </c>
      <c r="P17" s="308" t="b">
        <f t="shared" si="4"/>
        <v>1</v>
      </c>
      <c r="Q17" s="308" t="b">
        <f t="shared" si="5"/>
        <v>1</v>
      </c>
      <c r="R17" s="308" t="b">
        <f t="shared" si="6"/>
        <v>0</v>
      </c>
      <c r="S17" s="308" t="b">
        <f t="shared" si="7"/>
        <v>0</v>
      </c>
      <c r="T17" s="308" t="b">
        <f t="shared" si="8"/>
        <v>0</v>
      </c>
      <c r="U17" s="308" t="b">
        <f t="shared" si="9"/>
        <v>1</v>
      </c>
      <c r="W17" s="382" t="s">
        <v>1071</v>
      </c>
      <c r="X17" s="280" t="s">
        <v>1072</v>
      </c>
      <c r="Y17" s="280" t="s">
        <v>1073</v>
      </c>
      <c r="Z17" s="470" t="s">
        <v>178</v>
      </c>
      <c r="AA17" s="556" t="s">
        <v>179</v>
      </c>
      <c r="AB17" s="249">
        <v>26227</v>
      </c>
      <c r="AC17" s="557" t="s">
        <v>1148</v>
      </c>
      <c r="AD17" s="282" t="s">
        <v>1151</v>
      </c>
      <c r="AE17" s="282"/>
      <c r="AF17" s="386"/>
      <c r="AG17" s="435"/>
    </row>
    <row r="18" spans="1:33" ht="15">
      <c r="A18" s="382" t="s">
        <v>1074</v>
      </c>
      <c r="B18" s="283" t="s">
        <v>1075</v>
      </c>
      <c r="C18" s="283" t="s">
        <v>1076</v>
      </c>
      <c r="D18" s="1" t="s">
        <v>178</v>
      </c>
      <c r="E18" s="556" t="s">
        <v>179</v>
      </c>
      <c r="F18" s="249">
        <v>27323</v>
      </c>
      <c r="G18" s="557">
        <v>12</v>
      </c>
      <c r="H18" s="282" t="s">
        <v>1148</v>
      </c>
      <c r="I18" s="283" t="s">
        <v>1151</v>
      </c>
      <c r="J18" s="386"/>
      <c r="L18" s="308" t="b">
        <f t="shared" si="0"/>
        <v>1</v>
      </c>
      <c r="M18" s="308" t="b">
        <f t="shared" si="1"/>
        <v>1</v>
      </c>
      <c r="N18" s="308" t="b">
        <f t="shared" si="2"/>
        <v>1</v>
      </c>
      <c r="O18" s="308" t="b">
        <f t="shared" si="3"/>
        <v>1</v>
      </c>
      <c r="P18" s="308" t="b">
        <f t="shared" si="4"/>
        <v>1</v>
      </c>
      <c r="Q18" s="308" t="b">
        <f t="shared" si="5"/>
        <v>1</v>
      </c>
      <c r="R18" s="308" t="b">
        <f t="shared" si="6"/>
        <v>0</v>
      </c>
      <c r="S18" s="308" t="b">
        <f t="shared" si="7"/>
        <v>0</v>
      </c>
      <c r="T18" s="308" t="b">
        <f t="shared" si="8"/>
        <v>0</v>
      </c>
      <c r="U18" s="308" t="b">
        <f t="shared" si="9"/>
        <v>1</v>
      </c>
      <c r="W18" s="382" t="s">
        <v>1074</v>
      </c>
      <c r="X18" s="283" t="s">
        <v>1075</v>
      </c>
      <c r="Y18" s="283" t="s">
        <v>1076</v>
      </c>
      <c r="Z18" s="1" t="s">
        <v>178</v>
      </c>
      <c r="AA18" s="556" t="s">
        <v>179</v>
      </c>
      <c r="AB18" s="249">
        <v>27323</v>
      </c>
      <c r="AC18" s="557" t="s">
        <v>1148</v>
      </c>
      <c r="AD18" s="282" t="s">
        <v>1151</v>
      </c>
      <c r="AE18" s="282"/>
      <c r="AF18" s="386"/>
      <c r="AG18" s="435"/>
    </row>
    <row r="19" spans="1:33" ht="15">
      <c r="A19" s="382" t="s">
        <v>208</v>
      </c>
      <c r="B19" s="280" t="s">
        <v>209</v>
      </c>
      <c r="C19" s="280" t="s">
        <v>210</v>
      </c>
      <c r="D19" s="470" t="s">
        <v>178</v>
      </c>
      <c r="E19" s="556" t="s">
        <v>179</v>
      </c>
      <c r="F19" s="249" t="s">
        <v>211</v>
      </c>
      <c r="G19" s="557">
        <v>4</v>
      </c>
      <c r="H19" s="283" t="s">
        <v>1147</v>
      </c>
      <c r="I19" s="280" t="s">
        <v>1151</v>
      </c>
      <c r="J19" s="386"/>
      <c r="L19" s="308" t="b">
        <f t="shared" si="0"/>
        <v>1</v>
      </c>
      <c r="M19" s="308" t="b">
        <f t="shared" si="1"/>
        <v>1</v>
      </c>
      <c r="N19" s="308" t="b">
        <f t="shared" si="2"/>
        <v>1</v>
      </c>
      <c r="O19" s="308" t="b">
        <f t="shared" si="3"/>
        <v>1</v>
      </c>
      <c r="P19" s="308" t="b">
        <f t="shared" si="4"/>
        <v>1</v>
      </c>
      <c r="Q19" s="308" t="b">
        <f t="shared" si="5"/>
        <v>1</v>
      </c>
      <c r="R19" s="308" t="b">
        <f t="shared" si="6"/>
        <v>0</v>
      </c>
      <c r="S19" s="308" t="b">
        <f t="shared" si="7"/>
        <v>0</v>
      </c>
      <c r="T19" s="308" t="b">
        <f t="shared" si="8"/>
        <v>0</v>
      </c>
      <c r="U19" s="308" t="b">
        <f t="shared" si="9"/>
        <v>1</v>
      </c>
      <c r="W19" s="382" t="s">
        <v>208</v>
      </c>
      <c r="X19" s="280" t="s">
        <v>209</v>
      </c>
      <c r="Y19" s="280" t="s">
        <v>210</v>
      </c>
      <c r="Z19" s="470" t="s">
        <v>178</v>
      </c>
      <c r="AA19" s="556" t="s">
        <v>179</v>
      </c>
      <c r="AB19" s="249" t="s">
        <v>211</v>
      </c>
      <c r="AC19" s="557" t="s">
        <v>1147</v>
      </c>
      <c r="AD19" s="283" t="s">
        <v>1151</v>
      </c>
      <c r="AE19" s="282"/>
      <c r="AF19" s="386"/>
      <c r="AG19" s="435"/>
    </row>
    <row r="20" spans="1:33">
      <c r="A20" s="282" t="s">
        <v>212</v>
      </c>
      <c r="B20" s="282" t="s">
        <v>768</v>
      </c>
      <c r="C20" s="282" t="s">
        <v>213</v>
      </c>
      <c r="D20" s="557" t="s">
        <v>178</v>
      </c>
      <c r="E20" s="282" t="s">
        <v>179</v>
      </c>
      <c r="F20" s="249">
        <v>23045</v>
      </c>
      <c r="G20" s="557">
        <v>5</v>
      </c>
      <c r="H20" s="282" t="s">
        <v>1147</v>
      </c>
      <c r="I20" s="282" t="s">
        <v>1151</v>
      </c>
      <c r="J20" s="386"/>
      <c r="L20" s="308" t="b">
        <f t="shared" si="0"/>
        <v>1</v>
      </c>
      <c r="M20" s="308" t="b">
        <f t="shared" si="1"/>
        <v>1</v>
      </c>
      <c r="N20" s="308" t="b">
        <f t="shared" si="2"/>
        <v>1</v>
      </c>
      <c r="O20" s="308" t="b">
        <f t="shared" si="3"/>
        <v>1</v>
      </c>
      <c r="P20" s="308" t="b">
        <f t="shared" si="4"/>
        <v>1</v>
      </c>
      <c r="Q20" s="308" t="b">
        <f t="shared" si="5"/>
        <v>1</v>
      </c>
      <c r="R20" s="308" t="b">
        <f t="shared" si="6"/>
        <v>0</v>
      </c>
      <c r="S20" s="308" t="b">
        <f t="shared" si="7"/>
        <v>0</v>
      </c>
      <c r="T20" s="308" t="b">
        <f t="shared" si="8"/>
        <v>0</v>
      </c>
      <c r="U20" s="308" t="b">
        <f t="shared" si="9"/>
        <v>1</v>
      </c>
      <c r="W20" s="282" t="s">
        <v>212</v>
      </c>
      <c r="X20" s="282" t="s">
        <v>768</v>
      </c>
      <c r="Y20" s="282" t="s">
        <v>213</v>
      </c>
      <c r="Z20" s="557" t="s">
        <v>178</v>
      </c>
      <c r="AA20" s="282" t="s">
        <v>179</v>
      </c>
      <c r="AB20" s="249">
        <v>23045</v>
      </c>
      <c r="AC20" s="557" t="s">
        <v>1147</v>
      </c>
      <c r="AD20" s="282" t="s">
        <v>1151</v>
      </c>
      <c r="AE20" s="282"/>
      <c r="AF20" s="386"/>
      <c r="AG20" s="435"/>
    </row>
    <row r="21" spans="1:33">
      <c r="A21" s="282" t="s">
        <v>215</v>
      </c>
      <c r="B21" s="282" t="s">
        <v>214</v>
      </c>
      <c r="C21" s="282" t="s">
        <v>216</v>
      </c>
      <c r="D21" s="557" t="s">
        <v>184</v>
      </c>
      <c r="E21" s="282" t="s">
        <v>179</v>
      </c>
      <c r="F21" s="249">
        <v>17503</v>
      </c>
      <c r="G21" s="557">
        <v>6</v>
      </c>
      <c r="H21" s="282" t="s">
        <v>956</v>
      </c>
      <c r="I21" s="282" t="s">
        <v>1151</v>
      </c>
      <c r="J21" s="386"/>
      <c r="L21" s="308" t="b">
        <f t="shared" si="0"/>
        <v>1</v>
      </c>
      <c r="M21" s="308" t="b">
        <f t="shared" si="1"/>
        <v>1</v>
      </c>
      <c r="N21" s="308" t="b">
        <f t="shared" si="2"/>
        <v>1</v>
      </c>
      <c r="O21" s="308" t="b">
        <f t="shared" si="3"/>
        <v>1</v>
      </c>
      <c r="P21" s="308" t="b">
        <f t="shared" si="4"/>
        <v>1</v>
      </c>
      <c r="Q21" s="308" t="b">
        <f t="shared" si="5"/>
        <v>1</v>
      </c>
      <c r="R21" s="308" t="b">
        <f t="shared" si="6"/>
        <v>0</v>
      </c>
      <c r="S21" s="308" t="b">
        <f t="shared" si="7"/>
        <v>0</v>
      </c>
      <c r="T21" s="308" t="b">
        <f t="shared" si="8"/>
        <v>0</v>
      </c>
      <c r="U21" s="308" t="b">
        <f t="shared" si="9"/>
        <v>1</v>
      </c>
      <c r="W21" s="282" t="s">
        <v>215</v>
      </c>
      <c r="X21" s="282" t="s">
        <v>214</v>
      </c>
      <c r="Y21" s="282" t="s">
        <v>216</v>
      </c>
      <c r="Z21" s="557" t="s">
        <v>184</v>
      </c>
      <c r="AA21" s="282" t="s">
        <v>179</v>
      </c>
      <c r="AB21" s="249">
        <v>17503</v>
      </c>
      <c r="AC21" s="557" t="s">
        <v>956</v>
      </c>
      <c r="AD21" s="282" t="s">
        <v>1151</v>
      </c>
      <c r="AE21" s="282"/>
      <c r="AF21" s="386"/>
      <c r="AG21" s="435"/>
    </row>
    <row r="22" spans="1:33" ht="15">
      <c r="A22" s="382" t="s">
        <v>878</v>
      </c>
      <c r="B22" s="280" t="s">
        <v>194</v>
      </c>
      <c r="C22" s="280" t="s">
        <v>879</v>
      </c>
      <c r="D22" s="470" t="s">
        <v>184</v>
      </c>
      <c r="E22" s="556" t="s">
        <v>179</v>
      </c>
      <c r="F22" s="249">
        <v>21828</v>
      </c>
      <c r="G22" s="557">
        <v>12</v>
      </c>
      <c r="H22" s="282" t="s">
        <v>1148</v>
      </c>
      <c r="I22" s="280" t="s">
        <v>1151</v>
      </c>
      <c r="J22" s="386"/>
      <c r="L22" s="308" t="b">
        <f t="shared" si="0"/>
        <v>1</v>
      </c>
      <c r="M22" s="308" t="b">
        <f t="shared" si="1"/>
        <v>1</v>
      </c>
      <c r="N22" s="308" t="b">
        <f t="shared" si="2"/>
        <v>1</v>
      </c>
      <c r="O22" s="308" t="b">
        <f t="shared" si="3"/>
        <v>1</v>
      </c>
      <c r="P22" s="308" t="b">
        <f t="shared" si="4"/>
        <v>1</v>
      </c>
      <c r="Q22" s="308" t="b">
        <f t="shared" si="5"/>
        <v>1</v>
      </c>
      <c r="R22" s="308" t="b">
        <f t="shared" si="6"/>
        <v>0</v>
      </c>
      <c r="S22" s="308" t="b">
        <f t="shared" si="7"/>
        <v>0</v>
      </c>
      <c r="T22" s="308" t="b">
        <f t="shared" si="8"/>
        <v>0</v>
      </c>
      <c r="U22" s="308" t="b">
        <f t="shared" si="9"/>
        <v>1</v>
      </c>
      <c r="W22" s="382" t="s">
        <v>878</v>
      </c>
      <c r="X22" s="280" t="s">
        <v>194</v>
      </c>
      <c r="Y22" s="280" t="s">
        <v>879</v>
      </c>
      <c r="Z22" s="470" t="s">
        <v>184</v>
      </c>
      <c r="AA22" s="556" t="s">
        <v>179</v>
      </c>
      <c r="AB22" s="249">
        <v>21828</v>
      </c>
      <c r="AC22" s="557" t="s">
        <v>1148</v>
      </c>
      <c r="AD22" s="282" t="s">
        <v>1151</v>
      </c>
      <c r="AE22" s="282"/>
      <c r="AF22" s="386"/>
      <c r="AG22" s="435"/>
    </row>
    <row r="23" spans="1:33" ht="15">
      <c r="A23" s="382" t="s">
        <v>769</v>
      </c>
      <c r="B23" s="282" t="s">
        <v>770</v>
      </c>
      <c r="C23" s="282" t="s">
        <v>771</v>
      </c>
      <c r="D23" s="1" t="s">
        <v>178</v>
      </c>
      <c r="E23" s="556" t="s">
        <v>179</v>
      </c>
      <c r="F23" s="249">
        <v>22800</v>
      </c>
      <c r="G23" s="557">
        <v>4</v>
      </c>
      <c r="H23" s="282" t="s">
        <v>1147</v>
      </c>
      <c r="I23" s="282" t="s">
        <v>1151</v>
      </c>
      <c r="J23" s="386"/>
      <c r="L23" s="308" t="b">
        <f t="shared" si="0"/>
        <v>1</v>
      </c>
      <c r="M23" s="308" t="b">
        <f t="shared" si="1"/>
        <v>1</v>
      </c>
      <c r="N23" s="308" t="b">
        <f t="shared" si="2"/>
        <v>1</v>
      </c>
      <c r="O23" s="308" t="b">
        <f t="shared" si="3"/>
        <v>1</v>
      </c>
      <c r="P23" s="308" t="b">
        <f t="shared" si="4"/>
        <v>1</v>
      </c>
      <c r="Q23" s="308" t="b">
        <f t="shared" si="5"/>
        <v>1</v>
      </c>
      <c r="R23" s="308" t="b">
        <f t="shared" si="6"/>
        <v>0</v>
      </c>
      <c r="S23" s="308" t="b">
        <f t="shared" si="7"/>
        <v>0</v>
      </c>
      <c r="T23" s="308" t="b">
        <f t="shared" si="8"/>
        <v>0</v>
      </c>
      <c r="U23" s="308" t="b">
        <f t="shared" si="9"/>
        <v>1</v>
      </c>
      <c r="W23" s="382" t="s">
        <v>769</v>
      </c>
      <c r="X23" s="282" t="s">
        <v>770</v>
      </c>
      <c r="Y23" s="282" t="s">
        <v>771</v>
      </c>
      <c r="Z23" s="1" t="s">
        <v>178</v>
      </c>
      <c r="AA23" s="556" t="s">
        <v>179</v>
      </c>
      <c r="AB23" s="249">
        <v>22800</v>
      </c>
      <c r="AC23" s="557" t="s">
        <v>1147</v>
      </c>
      <c r="AD23" s="282" t="s">
        <v>1151</v>
      </c>
      <c r="AE23" s="282"/>
      <c r="AF23" s="386"/>
      <c r="AG23" s="435"/>
    </row>
    <row r="24" spans="1:33" ht="15">
      <c r="A24" s="382" t="s">
        <v>217</v>
      </c>
      <c r="B24" s="282" t="s">
        <v>218</v>
      </c>
      <c r="C24" s="282" t="s">
        <v>219</v>
      </c>
      <c r="D24" s="1" t="s">
        <v>178</v>
      </c>
      <c r="E24" s="556" t="s">
        <v>179</v>
      </c>
      <c r="F24" s="249">
        <v>16893</v>
      </c>
      <c r="G24" s="557">
        <v>8</v>
      </c>
      <c r="H24" s="282" t="s">
        <v>955</v>
      </c>
      <c r="I24" s="282" t="s">
        <v>1151</v>
      </c>
      <c r="J24" s="386"/>
      <c r="L24" s="308" t="b">
        <f t="shared" si="0"/>
        <v>1</v>
      </c>
      <c r="M24" s="308" t="b">
        <f t="shared" si="1"/>
        <v>1</v>
      </c>
      <c r="N24" s="308" t="b">
        <f t="shared" si="2"/>
        <v>1</v>
      </c>
      <c r="O24" s="308" t="b">
        <f t="shared" si="3"/>
        <v>1</v>
      </c>
      <c r="P24" s="308" t="b">
        <f t="shared" si="4"/>
        <v>1</v>
      </c>
      <c r="Q24" s="308" t="b">
        <f t="shared" si="5"/>
        <v>1</v>
      </c>
      <c r="R24" s="308" t="b">
        <f t="shared" si="6"/>
        <v>0</v>
      </c>
      <c r="S24" s="308" t="b">
        <f t="shared" si="7"/>
        <v>0</v>
      </c>
      <c r="T24" s="308" t="b">
        <f t="shared" si="8"/>
        <v>0</v>
      </c>
      <c r="U24" s="308" t="b">
        <f t="shared" si="9"/>
        <v>1</v>
      </c>
      <c r="W24" s="382" t="s">
        <v>217</v>
      </c>
      <c r="X24" s="282" t="s">
        <v>218</v>
      </c>
      <c r="Y24" s="282" t="s">
        <v>219</v>
      </c>
      <c r="Z24" s="1" t="s">
        <v>178</v>
      </c>
      <c r="AA24" s="556" t="s">
        <v>179</v>
      </c>
      <c r="AB24" s="249">
        <v>16893</v>
      </c>
      <c r="AC24" s="557" t="s">
        <v>955</v>
      </c>
      <c r="AD24" s="282" t="s">
        <v>1151</v>
      </c>
      <c r="AE24" s="282"/>
      <c r="AF24" s="386"/>
      <c r="AG24" s="435"/>
    </row>
    <row r="25" spans="1:33" ht="15">
      <c r="A25" s="382">
        <v>694</v>
      </c>
      <c r="B25" s="283" t="s">
        <v>1077</v>
      </c>
      <c r="C25" s="283" t="s">
        <v>1078</v>
      </c>
      <c r="D25" s="1" t="s">
        <v>178</v>
      </c>
      <c r="E25" s="556" t="s">
        <v>179</v>
      </c>
      <c r="F25" s="249">
        <v>18652</v>
      </c>
      <c r="G25" s="557">
        <v>12</v>
      </c>
      <c r="H25" s="282" t="s">
        <v>958</v>
      </c>
      <c r="I25" s="283" t="s">
        <v>1151</v>
      </c>
      <c r="J25" s="386"/>
      <c r="L25" s="308" t="b">
        <f t="shared" si="0"/>
        <v>1</v>
      </c>
      <c r="M25" s="308" t="b">
        <f t="shared" si="1"/>
        <v>1</v>
      </c>
      <c r="N25" s="308" t="b">
        <f t="shared" si="2"/>
        <v>1</v>
      </c>
      <c r="O25" s="308" t="b">
        <f t="shared" si="3"/>
        <v>1</v>
      </c>
      <c r="P25" s="308" t="b">
        <f t="shared" si="4"/>
        <v>1</v>
      </c>
      <c r="Q25" s="308" t="b">
        <f t="shared" si="5"/>
        <v>1</v>
      </c>
      <c r="R25" s="308" t="b">
        <f t="shared" si="6"/>
        <v>0</v>
      </c>
      <c r="S25" s="308" t="b">
        <f t="shared" si="7"/>
        <v>0</v>
      </c>
      <c r="T25" s="308" t="b">
        <f t="shared" si="8"/>
        <v>0</v>
      </c>
      <c r="U25" s="308" t="b">
        <f t="shared" si="9"/>
        <v>1</v>
      </c>
      <c r="W25" s="382">
        <v>694</v>
      </c>
      <c r="X25" s="283" t="s">
        <v>1077</v>
      </c>
      <c r="Y25" s="283" t="s">
        <v>1078</v>
      </c>
      <c r="Z25" s="1" t="s">
        <v>178</v>
      </c>
      <c r="AA25" s="556" t="s">
        <v>179</v>
      </c>
      <c r="AB25" s="249">
        <v>18652</v>
      </c>
      <c r="AC25" s="557" t="s">
        <v>958</v>
      </c>
      <c r="AD25" s="282" t="s">
        <v>1151</v>
      </c>
      <c r="AE25" s="282"/>
      <c r="AF25" s="477"/>
      <c r="AG25" s="435"/>
    </row>
    <row r="26" spans="1:33" ht="15">
      <c r="A26" s="382" t="s">
        <v>971</v>
      </c>
      <c r="B26" s="283" t="s">
        <v>972</v>
      </c>
      <c r="C26" s="283" t="s">
        <v>973</v>
      </c>
      <c r="D26" s="1" t="s">
        <v>178</v>
      </c>
      <c r="E26" s="556" t="s">
        <v>179</v>
      </c>
      <c r="F26" s="249">
        <v>21065</v>
      </c>
      <c r="G26" s="557">
        <v>11</v>
      </c>
      <c r="H26" s="282" t="s">
        <v>1148</v>
      </c>
      <c r="I26" s="283" t="s">
        <v>1151</v>
      </c>
      <c r="J26" s="386"/>
      <c r="L26" s="308" t="b">
        <f t="shared" si="0"/>
        <v>1</v>
      </c>
      <c r="M26" s="308" t="b">
        <f t="shared" si="1"/>
        <v>1</v>
      </c>
      <c r="N26" s="308" t="b">
        <f t="shared" si="2"/>
        <v>1</v>
      </c>
      <c r="O26" s="308" t="b">
        <f t="shared" si="3"/>
        <v>1</v>
      </c>
      <c r="P26" s="308" t="b">
        <f t="shared" si="4"/>
        <v>1</v>
      </c>
      <c r="Q26" s="308" t="b">
        <f t="shared" si="5"/>
        <v>1</v>
      </c>
      <c r="R26" s="308" t="b">
        <f t="shared" si="6"/>
        <v>0</v>
      </c>
      <c r="S26" s="308" t="b">
        <f t="shared" si="7"/>
        <v>0</v>
      </c>
      <c r="T26" s="308" t="b">
        <f t="shared" si="8"/>
        <v>0</v>
      </c>
      <c r="U26" s="308" t="b">
        <f t="shared" si="9"/>
        <v>1</v>
      </c>
      <c r="W26" s="382" t="s">
        <v>971</v>
      </c>
      <c r="X26" s="283" t="s">
        <v>972</v>
      </c>
      <c r="Y26" s="283" t="s">
        <v>973</v>
      </c>
      <c r="Z26" s="1" t="s">
        <v>178</v>
      </c>
      <c r="AA26" s="556" t="s">
        <v>179</v>
      </c>
      <c r="AB26" s="249">
        <v>21065</v>
      </c>
      <c r="AC26" s="557" t="s">
        <v>1148</v>
      </c>
      <c r="AD26" s="282" t="s">
        <v>1151</v>
      </c>
      <c r="AE26" s="282"/>
      <c r="AF26" s="477"/>
      <c r="AG26" s="435"/>
    </row>
    <row r="27" spans="1:33" ht="15">
      <c r="A27" s="382" t="s">
        <v>974</v>
      </c>
      <c r="B27" s="64" t="s">
        <v>975</v>
      </c>
      <c r="C27" s="64" t="s">
        <v>976</v>
      </c>
      <c r="D27" s="470" t="s">
        <v>184</v>
      </c>
      <c r="E27" s="556" t="s">
        <v>179</v>
      </c>
      <c r="F27" s="249">
        <v>21779</v>
      </c>
      <c r="G27" s="557">
        <v>12</v>
      </c>
      <c r="H27" s="282" t="s">
        <v>1148</v>
      </c>
      <c r="I27" s="64" t="s">
        <v>1151</v>
      </c>
      <c r="J27" s="386"/>
      <c r="L27" s="308" t="b">
        <f t="shared" si="0"/>
        <v>1</v>
      </c>
      <c r="M27" s="308" t="b">
        <f t="shared" si="1"/>
        <v>1</v>
      </c>
      <c r="N27" s="308" t="b">
        <f t="shared" si="2"/>
        <v>1</v>
      </c>
      <c r="O27" s="308" t="b">
        <f t="shared" si="3"/>
        <v>1</v>
      </c>
      <c r="P27" s="308" t="b">
        <f t="shared" si="4"/>
        <v>1</v>
      </c>
      <c r="Q27" s="308" t="b">
        <f t="shared" si="5"/>
        <v>1</v>
      </c>
      <c r="R27" s="308" t="b">
        <f t="shared" si="6"/>
        <v>0</v>
      </c>
      <c r="S27" s="308" t="b">
        <f t="shared" si="7"/>
        <v>0</v>
      </c>
      <c r="T27" s="308" t="b">
        <f t="shared" si="8"/>
        <v>0</v>
      </c>
      <c r="U27" s="308" t="b">
        <f t="shared" si="9"/>
        <v>1</v>
      </c>
      <c r="W27" s="382" t="s">
        <v>974</v>
      </c>
      <c r="X27" s="64" t="s">
        <v>975</v>
      </c>
      <c r="Y27" s="64" t="s">
        <v>976</v>
      </c>
      <c r="Z27" s="470" t="s">
        <v>184</v>
      </c>
      <c r="AA27" s="556" t="s">
        <v>179</v>
      </c>
      <c r="AB27" s="249">
        <v>21779</v>
      </c>
      <c r="AC27" s="557" t="s">
        <v>1148</v>
      </c>
      <c r="AD27" s="282" t="s">
        <v>1151</v>
      </c>
      <c r="AE27" s="282"/>
      <c r="AF27" s="386"/>
      <c r="AG27" s="435"/>
    </row>
    <row r="28" spans="1:33" ht="15">
      <c r="A28" s="382" t="s">
        <v>221</v>
      </c>
      <c r="B28" s="64" t="s">
        <v>220</v>
      </c>
      <c r="C28" s="64" t="s">
        <v>222</v>
      </c>
      <c r="D28" s="470" t="s">
        <v>178</v>
      </c>
      <c r="E28" s="556" t="s">
        <v>179</v>
      </c>
      <c r="F28" s="249">
        <v>29247</v>
      </c>
      <c r="G28" s="557">
        <v>9</v>
      </c>
      <c r="H28" s="282" t="s">
        <v>1149</v>
      </c>
      <c r="I28" s="64" t="s">
        <v>1151</v>
      </c>
      <c r="J28" s="386"/>
      <c r="L28" s="308" t="b">
        <f t="shared" si="0"/>
        <v>1</v>
      </c>
      <c r="M28" s="308" t="b">
        <f t="shared" si="1"/>
        <v>1</v>
      </c>
      <c r="N28" s="308" t="b">
        <f t="shared" si="2"/>
        <v>1</v>
      </c>
      <c r="O28" s="308" t="b">
        <f t="shared" si="3"/>
        <v>1</v>
      </c>
      <c r="P28" s="308" t="b">
        <f t="shared" si="4"/>
        <v>1</v>
      </c>
      <c r="Q28" s="308" t="b">
        <f t="shared" si="5"/>
        <v>1</v>
      </c>
      <c r="R28" s="308" t="b">
        <f t="shared" si="6"/>
        <v>0</v>
      </c>
      <c r="S28" s="308" t="b">
        <f t="shared" si="7"/>
        <v>0</v>
      </c>
      <c r="T28" s="308" t="b">
        <f t="shared" si="8"/>
        <v>0</v>
      </c>
      <c r="U28" s="308" t="b">
        <f t="shared" si="9"/>
        <v>1</v>
      </c>
      <c r="W28" s="382" t="s">
        <v>221</v>
      </c>
      <c r="X28" s="64" t="s">
        <v>220</v>
      </c>
      <c r="Y28" s="64" t="s">
        <v>222</v>
      </c>
      <c r="Z28" s="470" t="s">
        <v>178</v>
      </c>
      <c r="AA28" s="556" t="s">
        <v>179</v>
      </c>
      <c r="AB28" s="249">
        <v>29247</v>
      </c>
      <c r="AC28" s="557" t="s">
        <v>1149</v>
      </c>
      <c r="AD28" s="282" t="s">
        <v>1151</v>
      </c>
      <c r="AE28" s="282"/>
      <c r="AF28" s="386"/>
      <c r="AG28" s="435"/>
    </row>
    <row r="29" spans="1:33" ht="15">
      <c r="A29" s="382" t="s">
        <v>1079</v>
      </c>
      <c r="B29" s="280" t="s">
        <v>1080</v>
      </c>
      <c r="C29" s="280" t="s">
        <v>1081</v>
      </c>
      <c r="D29" s="470" t="s">
        <v>178</v>
      </c>
      <c r="E29" s="556" t="s">
        <v>179</v>
      </c>
      <c r="F29" s="249">
        <v>41082</v>
      </c>
      <c r="G29" s="557">
        <v>12</v>
      </c>
      <c r="H29" s="283" t="s">
        <v>1148</v>
      </c>
      <c r="I29" s="280" t="s">
        <v>1151</v>
      </c>
      <c r="J29" s="386"/>
      <c r="L29" s="308" t="b">
        <f t="shared" si="0"/>
        <v>1</v>
      </c>
      <c r="M29" s="308" t="b">
        <f t="shared" si="1"/>
        <v>1</v>
      </c>
      <c r="N29" s="308" t="b">
        <f t="shared" si="2"/>
        <v>1</v>
      </c>
      <c r="O29" s="308" t="b">
        <f t="shared" si="3"/>
        <v>1</v>
      </c>
      <c r="P29" s="308" t="b">
        <f t="shared" si="4"/>
        <v>1</v>
      </c>
      <c r="Q29" s="308" t="b">
        <f t="shared" si="5"/>
        <v>1</v>
      </c>
      <c r="R29" s="308" t="b">
        <f t="shared" si="6"/>
        <v>0</v>
      </c>
      <c r="S29" s="308" t="b">
        <f t="shared" si="7"/>
        <v>0</v>
      </c>
      <c r="T29" s="308" t="b">
        <f t="shared" si="8"/>
        <v>0</v>
      </c>
      <c r="U29" s="308" t="b">
        <f t="shared" si="9"/>
        <v>1</v>
      </c>
      <c r="W29" s="382" t="s">
        <v>1079</v>
      </c>
      <c r="X29" s="280" t="s">
        <v>1080</v>
      </c>
      <c r="Y29" s="280" t="s">
        <v>1081</v>
      </c>
      <c r="Z29" s="470" t="s">
        <v>178</v>
      </c>
      <c r="AA29" s="556" t="s">
        <v>179</v>
      </c>
      <c r="AB29" s="249">
        <v>41082</v>
      </c>
      <c r="AC29" s="557" t="s">
        <v>1148</v>
      </c>
      <c r="AD29" s="283" t="s">
        <v>1151</v>
      </c>
      <c r="AE29" s="282"/>
      <c r="AF29" s="386"/>
      <c r="AG29" s="435"/>
    </row>
    <row r="30" spans="1:33" ht="15">
      <c r="A30" s="382" t="s">
        <v>1082</v>
      </c>
      <c r="B30" s="280" t="s">
        <v>1075</v>
      </c>
      <c r="C30" s="280" t="s">
        <v>1083</v>
      </c>
      <c r="D30" s="470" t="s">
        <v>178</v>
      </c>
      <c r="E30" s="556" t="s">
        <v>179</v>
      </c>
      <c r="F30" s="249">
        <v>41116</v>
      </c>
      <c r="G30" s="557">
        <v>12</v>
      </c>
      <c r="H30" s="283" t="s">
        <v>1148</v>
      </c>
      <c r="I30" s="280" t="s">
        <v>1151</v>
      </c>
      <c r="J30" s="386"/>
      <c r="L30" s="308" t="b">
        <f t="shared" si="0"/>
        <v>1</v>
      </c>
      <c r="M30" s="308" t="b">
        <f t="shared" si="1"/>
        <v>1</v>
      </c>
      <c r="N30" s="308" t="b">
        <f t="shared" si="2"/>
        <v>1</v>
      </c>
      <c r="O30" s="308" t="b">
        <f t="shared" si="3"/>
        <v>1</v>
      </c>
      <c r="P30" s="308" t="b">
        <f t="shared" si="4"/>
        <v>1</v>
      </c>
      <c r="Q30" s="308" t="b">
        <f t="shared" si="5"/>
        <v>1</v>
      </c>
      <c r="R30" s="308" t="b">
        <f t="shared" si="6"/>
        <v>0</v>
      </c>
      <c r="S30" s="308" t="b">
        <f t="shared" si="7"/>
        <v>0</v>
      </c>
      <c r="T30" s="308" t="b">
        <f t="shared" si="8"/>
        <v>0</v>
      </c>
      <c r="U30" s="308" t="b">
        <f t="shared" si="9"/>
        <v>1</v>
      </c>
      <c r="W30" s="382" t="s">
        <v>1082</v>
      </c>
      <c r="X30" s="280" t="s">
        <v>1075</v>
      </c>
      <c r="Y30" s="280" t="s">
        <v>1083</v>
      </c>
      <c r="Z30" s="470" t="s">
        <v>178</v>
      </c>
      <c r="AA30" s="556" t="s">
        <v>179</v>
      </c>
      <c r="AB30" s="249">
        <v>41116</v>
      </c>
      <c r="AC30" s="557" t="s">
        <v>1148</v>
      </c>
      <c r="AD30" s="283" t="s">
        <v>1151</v>
      </c>
      <c r="AE30" s="282"/>
      <c r="AF30" s="386"/>
      <c r="AG30" s="435"/>
    </row>
    <row r="31" spans="1:33" ht="15">
      <c r="A31" s="382" t="s">
        <v>785</v>
      </c>
      <c r="B31" s="280" t="s">
        <v>786</v>
      </c>
      <c r="C31" s="280" t="s">
        <v>574</v>
      </c>
      <c r="D31" s="470" t="s">
        <v>178</v>
      </c>
      <c r="E31" s="556" t="s">
        <v>179</v>
      </c>
      <c r="F31" s="249">
        <v>28572</v>
      </c>
      <c r="G31" s="557">
        <v>5</v>
      </c>
      <c r="H31" s="283" t="s">
        <v>1147</v>
      </c>
      <c r="I31" s="280" t="s">
        <v>1151</v>
      </c>
      <c r="J31" s="386"/>
      <c r="L31" s="308" t="b">
        <f t="shared" si="0"/>
        <v>1</v>
      </c>
      <c r="M31" s="308" t="b">
        <f t="shared" si="1"/>
        <v>1</v>
      </c>
      <c r="N31" s="308" t="b">
        <f t="shared" si="2"/>
        <v>1</v>
      </c>
      <c r="O31" s="308" t="b">
        <f t="shared" si="3"/>
        <v>1</v>
      </c>
      <c r="P31" s="308" t="b">
        <f t="shared" si="4"/>
        <v>1</v>
      </c>
      <c r="Q31" s="308" t="b">
        <f t="shared" si="5"/>
        <v>1</v>
      </c>
      <c r="R31" s="308" t="b">
        <f t="shared" si="6"/>
        <v>0</v>
      </c>
      <c r="S31" s="308" t="b">
        <f t="shared" si="7"/>
        <v>0</v>
      </c>
      <c r="T31" s="308" t="b">
        <f t="shared" si="8"/>
        <v>0</v>
      </c>
      <c r="U31" s="308" t="b">
        <f t="shared" si="9"/>
        <v>1</v>
      </c>
      <c r="W31" s="382" t="s">
        <v>785</v>
      </c>
      <c r="X31" s="280" t="s">
        <v>786</v>
      </c>
      <c r="Y31" s="280" t="s">
        <v>574</v>
      </c>
      <c r="Z31" s="470" t="s">
        <v>178</v>
      </c>
      <c r="AA31" s="556" t="s">
        <v>179</v>
      </c>
      <c r="AB31" s="249">
        <v>28572</v>
      </c>
      <c r="AC31" s="557" t="s">
        <v>1147</v>
      </c>
      <c r="AD31" s="283" t="s">
        <v>1151</v>
      </c>
      <c r="AE31" s="282"/>
      <c r="AF31" s="386"/>
      <c r="AG31" s="435"/>
    </row>
    <row r="32" spans="1:33" ht="15">
      <c r="A32" s="381" t="s">
        <v>787</v>
      </c>
      <c r="B32" s="280" t="s">
        <v>788</v>
      </c>
      <c r="C32" s="280" t="s">
        <v>789</v>
      </c>
      <c r="D32" s="470" t="s">
        <v>178</v>
      </c>
      <c r="E32" s="556" t="s">
        <v>179</v>
      </c>
      <c r="F32" s="249">
        <v>34349</v>
      </c>
      <c r="G32" s="557">
        <v>4</v>
      </c>
      <c r="H32" s="283" t="s">
        <v>1147</v>
      </c>
      <c r="I32" s="280" t="s">
        <v>1151</v>
      </c>
      <c r="J32" s="386"/>
      <c r="L32" s="308" t="b">
        <f t="shared" si="0"/>
        <v>1</v>
      </c>
      <c r="M32" s="308" t="b">
        <f t="shared" si="1"/>
        <v>1</v>
      </c>
      <c r="N32" s="308" t="b">
        <f t="shared" si="2"/>
        <v>1</v>
      </c>
      <c r="O32" s="308" t="b">
        <f t="shared" si="3"/>
        <v>1</v>
      </c>
      <c r="P32" s="308" t="b">
        <f t="shared" si="4"/>
        <v>1</v>
      </c>
      <c r="Q32" s="308" t="b">
        <f t="shared" si="5"/>
        <v>1</v>
      </c>
      <c r="R32" s="308" t="b">
        <f t="shared" si="6"/>
        <v>0</v>
      </c>
      <c r="S32" s="308" t="b">
        <f t="shared" si="7"/>
        <v>0</v>
      </c>
      <c r="T32" s="308" t="b">
        <f t="shared" si="8"/>
        <v>0</v>
      </c>
      <c r="U32" s="308" t="b">
        <f t="shared" si="9"/>
        <v>1</v>
      </c>
      <c r="W32" s="381" t="s">
        <v>787</v>
      </c>
      <c r="X32" s="280" t="s">
        <v>788</v>
      </c>
      <c r="Y32" s="280" t="s">
        <v>789</v>
      </c>
      <c r="Z32" s="470" t="s">
        <v>178</v>
      </c>
      <c r="AA32" s="556" t="s">
        <v>179</v>
      </c>
      <c r="AB32" s="249">
        <v>34349</v>
      </c>
      <c r="AC32" s="557" t="s">
        <v>1147</v>
      </c>
      <c r="AD32" s="283" t="s">
        <v>1151</v>
      </c>
      <c r="AE32" s="282"/>
      <c r="AF32" s="386"/>
      <c r="AG32" s="435"/>
    </row>
    <row r="33" spans="1:33" ht="15">
      <c r="A33" s="382" t="s">
        <v>790</v>
      </c>
      <c r="B33" s="280" t="s">
        <v>791</v>
      </c>
      <c r="C33" s="280" t="s">
        <v>792</v>
      </c>
      <c r="D33" s="470" t="s">
        <v>184</v>
      </c>
      <c r="E33" s="556" t="s">
        <v>179</v>
      </c>
      <c r="F33" s="249">
        <v>18970</v>
      </c>
      <c r="G33" s="557">
        <v>12</v>
      </c>
      <c r="H33" s="283" t="s">
        <v>958</v>
      </c>
      <c r="I33" s="280" t="s">
        <v>1151</v>
      </c>
      <c r="J33" s="386"/>
      <c r="L33" s="308" t="b">
        <f t="shared" si="0"/>
        <v>1</v>
      </c>
      <c r="M33" s="308" t="b">
        <f t="shared" si="1"/>
        <v>1</v>
      </c>
      <c r="N33" s="308" t="b">
        <f t="shared" si="2"/>
        <v>1</v>
      </c>
      <c r="O33" s="308" t="b">
        <f t="shared" si="3"/>
        <v>1</v>
      </c>
      <c r="P33" s="308" t="b">
        <f t="shared" si="4"/>
        <v>1</v>
      </c>
      <c r="Q33" s="308" t="b">
        <f t="shared" si="5"/>
        <v>1</v>
      </c>
      <c r="R33" s="308" t="b">
        <f t="shared" si="6"/>
        <v>0</v>
      </c>
      <c r="S33" s="308" t="b">
        <f t="shared" si="7"/>
        <v>0</v>
      </c>
      <c r="T33" s="308" t="b">
        <f t="shared" si="8"/>
        <v>0</v>
      </c>
      <c r="U33" s="308" t="b">
        <f t="shared" si="9"/>
        <v>1</v>
      </c>
      <c r="W33" s="382" t="s">
        <v>790</v>
      </c>
      <c r="X33" s="280" t="s">
        <v>791</v>
      </c>
      <c r="Y33" s="280" t="s">
        <v>792</v>
      </c>
      <c r="Z33" s="470" t="s">
        <v>184</v>
      </c>
      <c r="AA33" s="556" t="s">
        <v>179</v>
      </c>
      <c r="AB33" s="249">
        <v>18970</v>
      </c>
      <c r="AC33" s="557" t="s">
        <v>958</v>
      </c>
      <c r="AD33" s="283" t="s">
        <v>1151</v>
      </c>
      <c r="AE33" s="282"/>
      <c r="AF33" s="386"/>
      <c r="AG33" s="435"/>
    </row>
    <row r="34" spans="1:33" ht="15">
      <c r="A34" s="382" t="s">
        <v>759</v>
      </c>
      <c r="B34" s="280" t="s">
        <v>912</v>
      </c>
      <c r="C34" s="280" t="s">
        <v>764</v>
      </c>
      <c r="D34" s="470" t="s">
        <v>184</v>
      </c>
      <c r="E34" s="556" t="s">
        <v>179</v>
      </c>
      <c r="F34" s="249">
        <v>16884</v>
      </c>
      <c r="G34" s="557">
        <v>12</v>
      </c>
      <c r="H34" s="283" t="s">
        <v>958</v>
      </c>
      <c r="I34" s="280" t="s">
        <v>1151</v>
      </c>
      <c r="J34" s="386"/>
      <c r="L34" s="308" t="b">
        <f t="shared" si="0"/>
        <v>1</v>
      </c>
      <c r="M34" s="308" t="b">
        <f t="shared" si="1"/>
        <v>1</v>
      </c>
      <c r="N34" s="308" t="b">
        <f t="shared" si="2"/>
        <v>1</v>
      </c>
      <c r="O34" s="308" t="b">
        <f t="shared" si="3"/>
        <v>1</v>
      </c>
      <c r="P34" s="308" t="b">
        <f t="shared" si="4"/>
        <v>1</v>
      </c>
      <c r="Q34" s="308" t="b">
        <f t="shared" si="5"/>
        <v>1</v>
      </c>
      <c r="R34" s="308" t="b">
        <f t="shared" si="6"/>
        <v>0</v>
      </c>
      <c r="S34" s="308" t="b">
        <f t="shared" si="7"/>
        <v>0</v>
      </c>
      <c r="T34" s="308" t="b">
        <f t="shared" si="8"/>
        <v>0</v>
      </c>
      <c r="U34" s="308" t="b">
        <f t="shared" si="9"/>
        <v>1</v>
      </c>
      <c r="W34" s="382" t="s">
        <v>759</v>
      </c>
      <c r="X34" s="280" t="s">
        <v>912</v>
      </c>
      <c r="Y34" s="280" t="s">
        <v>764</v>
      </c>
      <c r="Z34" s="470" t="s">
        <v>184</v>
      </c>
      <c r="AA34" s="556" t="s">
        <v>179</v>
      </c>
      <c r="AB34" s="249">
        <v>16884</v>
      </c>
      <c r="AC34" s="557" t="s">
        <v>958</v>
      </c>
      <c r="AD34" s="283" t="s">
        <v>1151</v>
      </c>
      <c r="AE34" s="282"/>
      <c r="AF34" s="386"/>
      <c r="AG34" s="435"/>
    </row>
    <row r="35" spans="1:33" ht="15">
      <c r="A35" s="382" t="s">
        <v>913</v>
      </c>
      <c r="B35" s="280" t="s">
        <v>467</v>
      </c>
      <c r="C35" s="280" t="s">
        <v>425</v>
      </c>
      <c r="D35" s="470" t="s">
        <v>178</v>
      </c>
      <c r="E35" s="556" t="s">
        <v>179</v>
      </c>
      <c r="F35" s="249">
        <v>19729</v>
      </c>
      <c r="G35" s="557">
        <v>8</v>
      </c>
      <c r="H35" s="283" t="s">
        <v>1149</v>
      </c>
      <c r="I35" s="280" t="s">
        <v>1151</v>
      </c>
      <c r="J35" s="386"/>
      <c r="L35" s="308" t="b">
        <f t="shared" si="0"/>
        <v>1</v>
      </c>
      <c r="M35" s="308" t="b">
        <f t="shared" si="1"/>
        <v>1</v>
      </c>
      <c r="N35" s="308" t="b">
        <f t="shared" si="2"/>
        <v>1</v>
      </c>
      <c r="O35" s="308" t="b">
        <f t="shared" si="3"/>
        <v>1</v>
      </c>
      <c r="P35" s="308" t="b">
        <f t="shared" si="4"/>
        <v>1</v>
      </c>
      <c r="Q35" s="308" t="b">
        <f t="shared" si="5"/>
        <v>1</v>
      </c>
      <c r="R35" s="308" t="b">
        <f t="shared" si="6"/>
        <v>0</v>
      </c>
      <c r="S35" s="308" t="b">
        <f t="shared" si="7"/>
        <v>0</v>
      </c>
      <c r="T35" s="308" t="b">
        <f t="shared" si="8"/>
        <v>0</v>
      </c>
      <c r="U35" s="308" t="b">
        <f t="shared" si="9"/>
        <v>1</v>
      </c>
      <c r="W35" s="382" t="s">
        <v>913</v>
      </c>
      <c r="X35" s="280" t="s">
        <v>467</v>
      </c>
      <c r="Y35" s="280" t="s">
        <v>425</v>
      </c>
      <c r="Z35" s="470" t="s">
        <v>178</v>
      </c>
      <c r="AA35" s="556" t="s">
        <v>179</v>
      </c>
      <c r="AB35" s="249">
        <v>19729</v>
      </c>
      <c r="AC35" s="557" t="s">
        <v>1149</v>
      </c>
      <c r="AD35" s="283" t="s">
        <v>1151</v>
      </c>
      <c r="AE35" s="282"/>
      <c r="AF35" s="386"/>
      <c r="AG35" s="435"/>
    </row>
    <row r="36" spans="1:33" ht="15">
      <c r="A36" s="382" t="s">
        <v>223</v>
      </c>
      <c r="B36" s="280" t="s">
        <v>224</v>
      </c>
      <c r="C36" s="280" t="s">
        <v>225</v>
      </c>
      <c r="D36" s="470" t="s">
        <v>178</v>
      </c>
      <c r="E36" s="556" t="s">
        <v>179</v>
      </c>
      <c r="F36" s="249">
        <v>19641</v>
      </c>
      <c r="G36" s="557">
        <v>1</v>
      </c>
      <c r="H36" s="283" t="s">
        <v>1150</v>
      </c>
      <c r="I36" s="280" t="s">
        <v>1151</v>
      </c>
      <c r="J36" s="386"/>
      <c r="L36" s="308" t="b">
        <f t="shared" si="0"/>
        <v>1</v>
      </c>
      <c r="M36" s="308" t="b">
        <f t="shared" si="1"/>
        <v>1</v>
      </c>
      <c r="N36" s="308" t="b">
        <f t="shared" si="2"/>
        <v>1</v>
      </c>
      <c r="O36" s="308" t="b">
        <f t="shared" si="3"/>
        <v>1</v>
      </c>
      <c r="P36" s="308" t="b">
        <f t="shared" si="4"/>
        <v>1</v>
      </c>
      <c r="Q36" s="308" t="b">
        <f t="shared" si="5"/>
        <v>1</v>
      </c>
      <c r="R36" s="308" t="b">
        <f t="shared" si="6"/>
        <v>0</v>
      </c>
      <c r="S36" s="308" t="b">
        <f t="shared" si="7"/>
        <v>0</v>
      </c>
      <c r="T36" s="308" t="b">
        <f t="shared" si="8"/>
        <v>0</v>
      </c>
      <c r="U36" s="308" t="b">
        <f t="shared" si="9"/>
        <v>1</v>
      </c>
      <c r="W36" s="382" t="s">
        <v>223</v>
      </c>
      <c r="X36" s="280" t="s">
        <v>224</v>
      </c>
      <c r="Y36" s="280" t="s">
        <v>225</v>
      </c>
      <c r="Z36" s="470" t="s">
        <v>178</v>
      </c>
      <c r="AA36" s="556" t="s">
        <v>179</v>
      </c>
      <c r="AB36" s="249">
        <v>19641</v>
      </c>
      <c r="AC36" s="557" t="s">
        <v>1150</v>
      </c>
      <c r="AD36" s="283" t="s">
        <v>1151</v>
      </c>
      <c r="AE36" s="282"/>
      <c r="AF36" s="386"/>
      <c r="AG36" s="435"/>
    </row>
    <row r="37" spans="1:33" ht="15">
      <c r="A37" s="382" t="s">
        <v>226</v>
      </c>
      <c r="B37" s="280" t="s">
        <v>227</v>
      </c>
      <c r="C37" s="280" t="s">
        <v>228</v>
      </c>
      <c r="D37" s="470" t="s">
        <v>178</v>
      </c>
      <c r="E37" s="556" t="s">
        <v>229</v>
      </c>
      <c r="F37" s="249">
        <v>14862</v>
      </c>
      <c r="G37" s="557">
        <v>12</v>
      </c>
      <c r="H37" s="283" t="s">
        <v>1056</v>
      </c>
      <c r="I37" s="280" t="s">
        <v>1151</v>
      </c>
      <c r="J37" s="386"/>
      <c r="L37" s="308" t="b">
        <f t="shared" si="0"/>
        <v>1</v>
      </c>
      <c r="M37" s="308" t="b">
        <f t="shared" si="1"/>
        <v>1</v>
      </c>
      <c r="N37" s="308" t="b">
        <f t="shared" si="2"/>
        <v>1</v>
      </c>
      <c r="O37" s="308" t="b">
        <f t="shared" si="3"/>
        <v>1</v>
      </c>
      <c r="P37" s="308" t="b">
        <f t="shared" si="4"/>
        <v>1</v>
      </c>
      <c r="Q37" s="308" t="b">
        <f t="shared" si="5"/>
        <v>1</v>
      </c>
      <c r="R37" s="308" t="b">
        <f t="shared" si="6"/>
        <v>0</v>
      </c>
      <c r="S37" s="308" t="b">
        <f t="shared" si="7"/>
        <v>0</v>
      </c>
      <c r="T37" s="308" t="b">
        <f t="shared" si="8"/>
        <v>0</v>
      </c>
      <c r="U37" s="308" t="b">
        <f t="shared" si="9"/>
        <v>1</v>
      </c>
      <c r="W37" s="382" t="s">
        <v>226</v>
      </c>
      <c r="X37" s="280" t="s">
        <v>227</v>
      </c>
      <c r="Y37" s="280" t="s">
        <v>228</v>
      </c>
      <c r="Z37" s="470" t="s">
        <v>178</v>
      </c>
      <c r="AA37" s="556" t="s">
        <v>229</v>
      </c>
      <c r="AB37" s="249">
        <v>14862</v>
      </c>
      <c r="AC37" s="557" t="s">
        <v>1056</v>
      </c>
      <c r="AD37" s="283" t="s">
        <v>1151</v>
      </c>
      <c r="AE37" s="282"/>
      <c r="AF37" s="386"/>
      <c r="AG37" s="435"/>
    </row>
    <row r="38" spans="1:33" ht="15">
      <c r="A38" s="382" t="s">
        <v>230</v>
      </c>
      <c r="B38" s="280" t="s">
        <v>227</v>
      </c>
      <c r="C38" s="280" t="s">
        <v>231</v>
      </c>
      <c r="D38" s="470" t="s">
        <v>184</v>
      </c>
      <c r="E38" s="556" t="s">
        <v>229</v>
      </c>
      <c r="F38" s="249">
        <v>15412</v>
      </c>
      <c r="G38" s="557">
        <v>7</v>
      </c>
      <c r="H38" s="283" t="s">
        <v>955</v>
      </c>
      <c r="I38" s="280" t="s">
        <v>1151</v>
      </c>
      <c r="J38" s="386"/>
      <c r="L38" s="308" t="b">
        <f t="shared" si="0"/>
        <v>1</v>
      </c>
      <c r="M38" s="308" t="b">
        <f t="shared" si="1"/>
        <v>1</v>
      </c>
      <c r="N38" s="308" t="b">
        <f t="shared" si="2"/>
        <v>1</v>
      </c>
      <c r="O38" s="308" t="b">
        <f t="shared" si="3"/>
        <v>1</v>
      </c>
      <c r="P38" s="308" t="b">
        <f t="shared" si="4"/>
        <v>1</v>
      </c>
      <c r="Q38" s="308" t="b">
        <f t="shared" si="5"/>
        <v>1</v>
      </c>
      <c r="R38" s="308" t="b">
        <f t="shared" si="6"/>
        <v>0</v>
      </c>
      <c r="S38" s="308" t="b">
        <f t="shared" si="7"/>
        <v>0</v>
      </c>
      <c r="T38" s="308" t="b">
        <f t="shared" si="8"/>
        <v>0</v>
      </c>
      <c r="U38" s="308" t="b">
        <f t="shared" si="9"/>
        <v>1</v>
      </c>
      <c r="W38" s="382" t="s">
        <v>230</v>
      </c>
      <c r="X38" s="280" t="s">
        <v>227</v>
      </c>
      <c r="Y38" s="280" t="s">
        <v>231</v>
      </c>
      <c r="Z38" s="470" t="s">
        <v>184</v>
      </c>
      <c r="AA38" s="556" t="s">
        <v>229</v>
      </c>
      <c r="AB38" s="249">
        <v>15412</v>
      </c>
      <c r="AC38" s="557" t="s">
        <v>955</v>
      </c>
      <c r="AD38" s="283" t="s">
        <v>1151</v>
      </c>
      <c r="AE38" s="282"/>
      <c r="AF38" s="386"/>
      <c r="AG38" s="435"/>
    </row>
    <row r="39" spans="1:33" ht="15">
      <c r="A39" s="382" t="s">
        <v>233</v>
      </c>
      <c r="B39" s="280" t="s">
        <v>234</v>
      </c>
      <c r="C39" s="280" t="s">
        <v>235</v>
      </c>
      <c r="D39" s="470" t="s">
        <v>178</v>
      </c>
      <c r="E39" s="556" t="s">
        <v>229</v>
      </c>
      <c r="F39" s="249">
        <v>14983</v>
      </c>
      <c r="G39" s="557">
        <v>3</v>
      </c>
      <c r="H39" s="283" t="s">
        <v>1057</v>
      </c>
      <c r="I39" s="280" t="s">
        <v>1151</v>
      </c>
      <c r="J39" s="386"/>
      <c r="L39" s="308" t="b">
        <f t="shared" si="0"/>
        <v>1</v>
      </c>
      <c r="M39" s="308" t="b">
        <f t="shared" si="1"/>
        <v>1</v>
      </c>
      <c r="N39" s="308" t="b">
        <f t="shared" si="2"/>
        <v>1</v>
      </c>
      <c r="O39" s="308" t="b">
        <f t="shared" si="3"/>
        <v>1</v>
      </c>
      <c r="P39" s="308" t="b">
        <f t="shared" si="4"/>
        <v>1</v>
      </c>
      <c r="Q39" s="308" t="b">
        <f t="shared" si="5"/>
        <v>1</v>
      </c>
      <c r="R39" s="308" t="b">
        <f t="shared" si="6"/>
        <v>0</v>
      </c>
      <c r="S39" s="308" t="b">
        <f t="shared" si="7"/>
        <v>0</v>
      </c>
      <c r="T39" s="308" t="b">
        <f t="shared" si="8"/>
        <v>0</v>
      </c>
      <c r="U39" s="308" t="b">
        <f t="shared" si="9"/>
        <v>1</v>
      </c>
      <c r="W39" s="382" t="s">
        <v>233</v>
      </c>
      <c r="X39" s="280" t="s">
        <v>234</v>
      </c>
      <c r="Y39" s="280" t="s">
        <v>235</v>
      </c>
      <c r="Z39" s="470" t="s">
        <v>178</v>
      </c>
      <c r="AA39" s="556" t="s">
        <v>229</v>
      </c>
      <c r="AB39" s="249">
        <v>14983</v>
      </c>
      <c r="AC39" s="557" t="s">
        <v>1057</v>
      </c>
      <c r="AD39" s="283" t="s">
        <v>1151</v>
      </c>
      <c r="AE39" s="282"/>
      <c r="AF39" s="386"/>
      <c r="AG39" s="435"/>
    </row>
    <row r="40" spans="1:33" ht="15">
      <c r="A40" s="382">
        <v>11</v>
      </c>
      <c r="B40" s="280" t="s">
        <v>234</v>
      </c>
      <c r="C40" s="280" t="s">
        <v>236</v>
      </c>
      <c r="D40" s="470" t="s">
        <v>184</v>
      </c>
      <c r="E40" s="556" t="s">
        <v>229</v>
      </c>
      <c r="F40" s="249">
        <v>17976</v>
      </c>
      <c r="G40" s="557">
        <v>7</v>
      </c>
      <c r="H40" s="283" t="s">
        <v>955</v>
      </c>
      <c r="I40" s="280" t="s">
        <v>1151</v>
      </c>
      <c r="J40" s="386"/>
      <c r="L40" s="308" t="b">
        <f t="shared" si="0"/>
        <v>1</v>
      </c>
      <c r="M40" s="308" t="b">
        <f t="shared" si="1"/>
        <v>1</v>
      </c>
      <c r="N40" s="308" t="b">
        <f t="shared" si="2"/>
        <v>1</v>
      </c>
      <c r="O40" s="308" t="b">
        <f t="shared" si="3"/>
        <v>1</v>
      </c>
      <c r="P40" s="308" t="b">
        <f t="shared" si="4"/>
        <v>1</v>
      </c>
      <c r="Q40" s="308" t="b">
        <f t="shared" si="5"/>
        <v>1</v>
      </c>
      <c r="R40" s="308" t="b">
        <f t="shared" si="6"/>
        <v>0</v>
      </c>
      <c r="S40" s="308" t="b">
        <f t="shared" si="7"/>
        <v>0</v>
      </c>
      <c r="T40" s="308" t="b">
        <f t="shared" si="8"/>
        <v>0</v>
      </c>
      <c r="U40" s="308" t="b">
        <f t="shared" si="9"/>
        <v>1</v>
      </c>
      <c r="W40" s="382">
        <v>11</v>
      </c>
      <c r="X40" s="280" t="s">
        <v>234</v>
      </c>
      <c r="Y40" s="280" t="s">
        <v>236</v>
      </c>
      <c r="Z40" s="470" t="s">
        <v>184</v>
      </c>
      <c r="AA40" s="556" t="s">
        <v>229</v>
      </c>
      <c r="AB40" s="249">
        <v>17976</v>
      </c>
      <c r="AC40" s="557" t="s">
        <v>955</v>
      </c>
      <c r="AD40" s="283" t="s">
        <v>1151</v>
      </c>
      <c r="AE40" s="282"/>
      <c r="AF40" s="386"/>
      <c r="AG40" s="435"/>
    </row>
    <row r="41" spans="1:33" ht="15">
      <c r="A41" s="382" t="s">
        <v>237</v>
      </c>
      <c r="B41" s="280" t="s">
        <v>238</v>
      </c>
      <c r="C41" s="280" t="s">
        <v>239</v>
      </c>
      <c r="D41" s="470" t="s">
        <v>178</v>
      </c>
      <c r="E41" s="556" t="s">
        <v>229</v>
      </c>
      <c r="F41" s="249">
        <v>15076</v>
      </c>
      <c r="G41" s="557">
        <v>9</v>
      </c>
      <c r="H41" s="283" t="s">
        <v>1054</v>
      </c>
      <c r="I41" s="280" t="s">
        <v>1151</v>
      </c>
      <c r="J41" s="386"/>
      <c r="L41" s="308" t="b">
        <f t="shared" si="0"/>
        <v>1</v>
      </c>
      <c r="M41" s="308" t="b">
        <f t="shared" si="1"/>
        <v>1</v>
      </c>
      <c r="N41" s="308" t="b">
        <f t="shared" si="2"/>
        <v>1</v>
      </c>
      <c r="O41" s="308" t="b">
        <f t="shared" si="3"/>
        <v>1</v>
      </c>
      <c r="P41" s="308" t="b">
        <f t="shared" si="4"/>
        <v>1</v>
      </c>
      <c r="Q41" s="308" t="b">
        <f t="shared" si="5"/>
        <v>1</v>
      </c>
      <c r="R41" s="308" t="b">
        <f t="shared" si="6"/>
        <v>0</v>
      </c>
      <c r="S41" s="308" t="b">
        <f t="shared" si="7"/>
        <v>0</v>
      </c>
      <c r="T41" s="308" t="b">
        <f t="shared" si="8"/>
        <v>0</v>
      </c>
      <c r="U41" s="308" t="b">
        <f t="shared" si="9"/>
        <v>1</v>
      </c>
      <c r="W41" s="382" t="s">
        <v>237</v>
      </c>
      <c r="X41" s="280" t="s">
        <v>238</v>
      </c>
      <c r="Y41" s="280" t="s">
        <v>239</v>
      </c>
      <c r="Z41" s="470" t="s">
        <v>178</v>
      </c>
      <c r="AA41" s="556" t="s">
        <v>229</v>
      </c>
      <c r="AB41" s="249">
        <v>15076</v>
      </c>
      <c r="AC41" s="557" t="s">
        <v>1054</v>
      </c>
      <c r="AD41" s="283" t="s">
        <v>1151</v>
      </c>
      <c r="AE41" s="282"/>
      <c r="AF41" s="386"/>
      <c r="AG41" s="435"/>
    </row>
    <row r="42" spans="1:33" ht="15">
      <c r="A42" s="382" t="s">
        <v>240</v>
      </c>
      <c r="B42" s="280" t="s">
        <v>241</v>
      </c>
      <c r="C42" s="280" t="s">
        <v>242</v>
      </c>
      <c r="D42" s="470" t="s">
        <v>184</v>
      </c>
      <c r="E42" s="556" t="s">
        <v>229</v>
      </c>
      <c r="F42" s="249">
        <v>14507</v>
      </c>
      <c r="G42" s="557">
        <v>8</v>
      </c>
      <c r="H42" s="282" t="s">
        <v>1054</v>
      </c>
      <c r="I42" s="280" t="s">
        <v>1151</v>
      </c>
      <c r="J42" s="386"/>
      <c r="L42" s="308" t="b">
        <f t="shared" si="0"/>
        <v>1</v>
      </c>
      <c r="M42" s="308" t="b">
        <f t="shared" si="1"/>
        <v>1</v>
      </c>
      <c r="N42" s="308" t="b">
        <f t="shared" si="2"/>
        <v>1</v>
      </c>
      <c r="O42" s="308" t="b">
        <f t="shared" si="3"/>
        <v>1</v>
      </c>
      <c r="P42" s="308" t="b">
        <f t="shared" si="4"/>
        <v>1</v>
      </c>
      <c r="Q42" s="308" t="b">
        <f t="shared" si="5"/>
        <v>1</v>
      </c>
      <c r="R42" s="308" t="b">
        <f t="shared" si="6"/>
        <v>0</v>
      </c>
      <c r="S42" s="308" t="b">
        <f t="shared" si="7"/>
        <v>0</v>
      </c>
      <c r="T42" s="308" t="b">
        <f t="shared" si="8"/>
        <v>0</v>
      </c>
      <c r="U42" s="308" t="b">
        <f t="shared" si="9"/>
        <v>1</v>
      </c>
      <c r="W42" s="382" t="s">
        <v>240</v>
      </c>
      <c r="X42" s="280" t="s">
        <v>241</v>
      </c>
      <c r="Y42" s="280" t="s">
        <v>242</v>
      </c>
      <c r="Z42" s="470" t="s">
        <v>184</v>
      </c>
      <c r="AA42" s="556" t="s">
        <v>229</v>
      </c>
      <c r="AB42" s="249">
        <v>14507</v>
      </c>
      <c r="AC42" s="557" t="s">
        <v>1054</v>
      </c>
      <c r="AD42" s="282" t="s">
        <v>1151</v>
      </c>
      <c r="AE42" s="282"/>
      <c r="AF42" s="386"/>
      <c r="AG42" s="435"/>
    </row>
    <row r="43" spans="1:33" ht="15">
      <c r="A43" s="502" t="s">
        <v>880</v>
      </c>
      <c r="B43" s="280" t="s">
        <v>881</v>
      </c>
      <c r="C43" s="280" t="s">
        <v>653</v>
      </c>
      <c r="D43" s="470" t="s">
        <v>178</v>
      </c>
      <c r="E43" s="556" t="s">
        <v>229</v>
      </c>
      <c r="F43" s="249">
        <v>11650</v>
      </c>
      <c r="G43" s="557">
        <v>7</v>
      </c>
      <c r="H43" s="283" t="s">
        <v>1054</v>
      </c>
      <c r="I43" s="280" t="s">
        <v>1152</v>
      </c>
      <c r="J43" s="386"/>
      <c r="L43" s="308" t="b">
        <f t="shared" si="0"/>
        <v>1</v>
      </c>
      <c r="M43" s="308" t="b">
        <f t="shared" si="1"/>
        <v>1</v>
      </c>
      <c r="N43" s="308" t="b">
        <f t="shared" si="2"/>
        <v>1</v>
      </c>
      <c r="O43" s="308" t="b">
        <f t="shared" si="3"/>
        <v>1</v>
      </c>
      <c r="P43" s="308" t="b">
        <f t="shared" si="4"/>
        <v>1</v>
      </c>
      <c r="Q43" s="308" t="b">
        <f t="shared" si="5"/>
        <v>1</v>
      </c>
      <c r="R43" s="308" t="b">
        <f t="shared" si="6"/>
        <v>0</v>
      </c>
      <c r="S43" s="308" t="b">
        <f t="shared" si="7"/>
        <v>0</v>
      </c>
      <c r="T43" s="308" t="b">
        <f t="shared" si="8"/>
        <v>0</v>
      </c>
      <c r="U43" s="308" t="b">
        <f t="shared" si="9"/>
        <v>1</v>
      </c>
      <c r="W43" s="502" t="s">
        <v>880</v>
      </c>
      <c r="X43" s="280" t="s">
        <v>881</v>
      </c>
      <c r="Y43" s="280" t="s">
        <v>653</v>
      </c>
      <c r="Z43" s="470" t="s">
        <v>178</v>
      </c>
      <c r="AA43" s="556" t="s">
        <v>229</v>
      </c>
      <c r="AB43" s="249">
        <v>11650</v>
      </c>
      <c r="AC43" s="557" t="s">
        <v>1054</v>
      </c>
      <c r="AD43" s="283" t="s">
        <v>1152</v>
      </c>
      <c r="AE43" s="282"/>
      <c r="AF43" s="386"/>
      <c r="AG43" s="435"/>
    </row>
    <row r="44" spans="1:33" ht="15">
      <c r="A44" s="382" t="s">
        <v>243</v>
      </c>
      <c r="B44" s="280" t="s">
        <v>244</v>
      </c>
      <c r="C44" s="280" t="s">
        <v>231</v>
      </c>
      <c r="D44" s="470" t="s">
        <v>184</v>
      </c>
      <c r="E44" s="556" t="s">
        <v>229</v>
      </c>
      <c r="F44" s="249">
        <v>16538</v>
      </c>
      <c r="G44" s="557">
        <v>12</v>
      </c>
      <c r="H44" s="283" t="s">
        <v>958</v>
      </c>
      <c r="I44" s="280" t="s">
        <v>1151</v>
      </c>
      <c r="J44" s="386"/>
      <c r="L44" s="308" t="b">
        <f t="shared" si="0"/>
        <v>1</v>
      </c>
      <c r="M44" s="308" t="b">
        <f t="shared" si="1"/>
        <v>1</v>
      </c>
      <c r="N44" s="308" t="b">
        <f t="shared" si="2"/>
        <v>1</v>
      </c>
      <c r="O44" s="308" t="b">
        <f t="shared" si="3"/>
        <v>1</v>
      </c>
      <c r="P44" s="308" t="b">
        <f t="shared" si="4"/>
        <v>1</v>
      </c>
      <c r="Q44" s="308" t="b">
        <f t="shared" si="5"/>
        <v>1</v>
      </c>
      <c r="R44" s="308" t="b">
        <f t="shared" si="6"/>
        <v>0</v>
      </c>
      <c r="S44" s="308" t="b">
        <f t="shared" si="7"/>
        <v>0</v>
      </c>
      <c r="T44" s="308" t="b">
        <f t="shared" si="8"/>
        <v>0</v>
      </c>
      <c r="U44" s="308" t="b">
        <f t="shared" si="9"/>
        <v>1</v>
      </c>
      <c r="W44" s="382" t="s">
        <v>243</v>
      </c>
      <c r="X44" s="280" t="s">
        <v>244</v>
      </c>
      <c r="Y44" s="280" t="s">
        <v>231</v>
      </c>
      <c r="Z44" s="470" t="s">
        <v>184</v>
      </c>
      <c r="AA44" s="556" t="s">
        <v>229</v>
      </c>
      <c r="AB44" s="249">
        <v>16538</v>
      </c>
      <c r="AC44" s="557" t="s">
        <v>958</v>
      </c>
      <c r="AD44" s="283" t="s">
        <v>1151</v>
      </c>
      <c r="AE44" s="282"/>
      <c r="AF44" s="386"/>
      <c r="AG44" s="435"/>
    </row>
    <row r="45" spans="1:33" ht="15">
      <c r="A45" s="382" t="s">
        <v>245</v>
      </c>
      <c r="B45" s="280" t="s">
        <v>246</v>
      </c>
      <c r="C45" s="280" t="s">
        <v>247</v>
      </c>
      <c r="D45" s="1" t="s">
        <v>178</v>
      </c>
      <c r="E45" s="556" t="s">
        <v>229</v>
      </c>
      <c r="F45" s="249">
        <v>10971</v>
      </c>
      <c r="G45" s="557">
        <v>6</v>
      </c>
      <c r="H45" s="282" t="s">
        <v>1055</v>
      </c>
      <c r="I45" s="280" t="s">
        <v>1152</v>
      </c>
      <c r="J45" s="386"/>
      <c r="L45" s="308" t="b">
        <f t="shared" si="0"/>
        <v>1</v>
      </c>
      <c r="M45" s="308" t="b">
        <f t="shared" si="1"/>
        <v>1</v>
      </c>
      <c r="N45" s="308" t="b">
        <f t="shared" si="2"/>
        <v>1</v>
      </c>
      <c r="O45" s="308" t="b">
        <f t="shared" si="3"/>
        <v>1</v>
      </c>
      <c r="P45" s="308" t="b">
        <f t="shared" si="4"/>
        <v>1</v>
      </c>
      <c r="Q45" s="308" t="b">
        <f t="shared" si="5"/>
        <v>1</v>
      </c>
      <c r="R45" s="308" t="b">
        <f t="shared" si="6"/>
        <v>0</v>
      </c>
      <c r="S45" s="308" t="b">
        <f t="shared" si="7"/>
        <v>0</v>
      </c>
      <c r="T45" s="308" t="b">
        <f t="shared" si="8"/>
        <v>0</v>
      </c>
      <c r="U45" s="308" t="b">
        <f t="shared" si="9"/>
        <v>1</v>
      </c>
      <c r="W45" s="382" t="s">
        <v>245</v>
      </c>
      <c r="X45" s="280" t="s">
        <v>246</v>
      </c>
      <c r="Y45" s="280" t="s">
        <v>247</v>
      </c>
      <c r="Z45" s="1" t="s">
        <v>178</v>
      </c>
      <c r="AA45" s="556" t="s">
        <v>229</v>
      </c>
      <c r="AB45" s="249">
        <v>10971</v>
      </c>
      <c r="AC45" s="557" t="s">
        <v>1055</v>
      </c>
      <c r="AD45" s="282" t="s">
        <v>1152</v>
      </c>
      <c r="AE45" s="282"/>
      <c r="AF45" s="386"/>
      <c r="AG45" s="435"/>
    </row>
    <row r="46" spans="1:33" ht="15">
      <c r="A46" s="382" t="s">
        <v>250</v>
      </c>
      <c r="B46" s="280" t="s">
        <v>249</v>
      </c>
      <c r="C46" s="280" t="s">
        <v>251</v>
      </c>
      <c r="D46" s="470" t="s">
        <v>184</v>
      </c>
      <c r="E46" s="556" t="s">
        <v>229</v>
      </c>
      <c r="F46" s="249">
        <v>15211</v>
      </c>
      <c r="G46" s="557">
        <v>5</v>
      </c>
      <c r="H46" s="283" t="s">
        <v>1055</v>
      </c>
      <c r="I46" s="280" t="s">
        <v>1151</v>
      </c>
      <c r="J46" s="386"/>
      <c r="L46" s="308" t="b">
        <f t="shared" si="0"/>
        <v>1</v>
      </c>
      <c r="M46" s="308" t="b">
        <f t="shared" si="1"/>
        <v>1</v>
      </c>
      <c r="N46" s="308" t="b">
        <f t="shared" si="2"/>
        <v>1</v>
      </c>
      <c r="O46" s="308" t="b">
        <f t="shared" si="3"/>
        <v>1</v>
      </c>
      <c r="P46" s="308" t="b">
        <f t="shared" si="4"/>
        <v>1</v>
      </c>
      <c r="Q46" s="308" t="b">
        <f t="shared" si="5"/>
        <v>1</v>
      </c>
      <c r="R46" s="308" t="b">
        <f t="shared" si="6"/>
        <v>0</v>
      </c>
      <c r="S46" s="308" t="b">
        <f t="shared" si="7"/>
        <v>0</v>
      </c>
      <c r="T46" s="308" t="b">
        <f t="shared" si="8"/>
        <v>0</v>
      </c>
      <c r="U46" s="308" t="b">
        <f t="shared" si="9"/>
        <v>1</v>
      </c>
      <c r="W46" s="382" t="s">
        <v>250</v>
      </c>
      <c r="X46" s="280" t="s">
        <v>249</v>
      </c>
      <c r="Y46" s="280" t="s">
        <v>251</v>
      </c>
      <c r="Z46" s="470" t="s">
        <v>184</v>
      </c>
      <c r="AA46" s="556" t="s">
        <v>229</v>
      </c>
      <c r="AB46" s="249">
        <v>15211</v>
      </c>
      <c r="AC46" s="557" t="s">
        <v>1055</v>
      </c>
      <c r="AD46" s="283" t="s">
        <v>1151</v>
      </c>
      <c r="AE46" s="282"/>
      <c r="AF46" s="386"/>
      <c r="AG46" s="435"/>
    </row>
    <row r="47" spans="1:33" ht="15">
      <c r="A47" s="382" t="s">
        <v>252</v>
      </c>
      <c r="B47" s="283" t="s">
        <v>249</v>
      </c>
      <c r="C47" s="283" t="s">
        <v>253</v>
      </c>
      <c r="D47" s="1" t="s">
        <v>184</v>
      </c>
      <c r="E47" s="556" t="s">
        <v>229</v>
      </c>
      <c r="F47" s="249">
        <v>16167</v>
      </c>
      <c r="G47" s="557">
        <v>9</v>
      </c>
      <c r="H47" s="283" t="s">
        <v>955</v>
      </c>
      <c r="I47" s="283" t="s">
        <v>1151</v>
      </c>
      <c r="J47" s="386"/>
      <c r="L47" s="308" t="b">
        <f t="shared" si="0"/>
        <v>1</v>
      </c>
      <c r="M47" s="308" t="b">
        <f t="shared" si="1"/>
        <v>1</v>
      </c>
      <c r="N47" s="308" t="b">
        <f t="shared" si="2"/>
        <v>1</v>
      </c>
      <c r="O47" s="308" t="b">
        <f t="shared" si="3"/>
        <v>1</v>
      </c>
      <c r="P47" s="308" t="b">
        <f t="shared" si="4"/>
        <v>1</v>
      </c>
      <c r="Q47" s="308" t="b">
        <f t="shared" si="5"/>
        <v>1</v>
      </c>
      <c r="R47" s="308" t="b">
        <f t="shared" si="6"/>
        <v>0</v>
      </c>
      <c r="S47" s="308" t="b">
        <f t="shared" si="7"/>
        <v>0</v>
      </c>
      <c r="T47" s="308" t="b">
        <f t="shared" si="8"/>
        <v>0</v>
      </c>
      <c r="U47" s="308" t="b">
        <f t="shared" si="9"/>
        <v>1</v>
      </c>
      <c r="W47" s="382" t="s">
        <v>252</v>
      </c>
      <c r="X47" s="283" t="s">
        <v>249</v>
      </c>
      <c r="Y47" s="283" t="s">
        <v>253</v>
      </c>
      <c r="Z47" s="1" t="s">
        <v>184</v>
      </c>
      <c r="AA47" s="556" t="s">
        <v>229</v>
      </c>
      <c r="AB47" s="249">
        <v>16167</v>
      </c>
      <c r="AC47" s="557" t="s">
        <v>955</v>
      </c>
      <c r="AD47" s="283" t="s">
        <v>1151</v>
      </c>
      <c r="AE47" s="282"/>
      <c r="AF47" s="386"/>
      <c r="AG47" s="435"/>
    </row>
    <row r="48" spans="1:33" ht="15">
      <c r="A48" s="382" t="s">
        <v>254</v>
      </c>
      <c r="B48" s="280" t="s">
        <v>255</v>
      </c>
      <c r="C48" s="280" t="s">
        <v>256</v>
      </c>
      <c r="D48" s="470" t="s">
        <v>178</v>
      </c>
      <c r="E48" s="556" t="s">
        <v>229</v>
      </c>
      <c r="F48" s="249">
        <v>16369</v>
      </c>
      <c r="G48" s="557">
        <v>6</v>
      </c>
      <c r="H48" s="283" t="s">
        <v>956</v>
      </c>
      <c r="I48" s="280" t="s">
        <v>1151</v>
      </c>
      <c r="J48" s="386"/>
      <c r="L48" s="308" t="b">
        <f t="shared" si="0"/>
        <v>1</v>
      </c>
      <c r="M48" s="308" t="b">
        <f t="shared" si="1"/>
        <v>1</v>
      </c>
      <c r="N48" s="308" t="b">
        <f t="shared" si="2"/>
        <v>1</v>
      </c>
      <c r="O48" s="308" t="b">
        <f t="shared" si="3"/>
        <v>1</v>
      </c>
      <c r="P48" s="308" t="b">
        <f t="shared" si="4"/>
        <v>1</v>
      </c>
      <c r="Q48" s="308" t="b">
        <f t="shared" si="5"/>
        <v>1</v>
      </c>
      <c r="R48" s="308" t="b">
        <f t="shared" si="6"/>
        <v>0</v>
      </c>
      <c r="S48" s="308" t="b">
        <f t="shared" si="7"/>
        <v>0</v>
      </c>
      <c r="T48" s="308" t="b">
        <f t="shared" si="8"/>
        <v>0</v>
      </c>
      <c r="U48" s="308" t="b">
        <f t="shared" si="9"/>
        <v>1</v>
      </c>
      <c r="W48" s="382" t="s">
        <v>254</v>
      </c>
      <c r="X48" s="280" t="s">
        <v>255</v>
      </c>
      <c r="Y48" s="280" t="s">
        <v>256</v>
      </c>
      <c r="Z48" s="470" t="s">
        <v>178</v>
      </c>
      <c r="AA48" s="556" t="s">
        <v>229</v>
      </c>
      <c r="AB48" s="249">
        <v>16369</v>
      </c>
      <c r="AC48" s="557" t="s">
        <v>956</v>
      </c>
      <c r="AD48" s="283" t="s">
        <v>1151</v>
      </c>
      <c r="AE48" s="282"/>
      <c r="AF48" s="386"/>
      <c r="AG48" s="435"/>
    </row>
    <row r="49" spans="1:33">
      <c r="A49" s="1" t="s">
        <v>257</v>
      </c>
      <c r="B49" s="1" t="s">
        <v>258</v>
      </c>
      <c r="C49" s="283" t="s">
        <v>259</v>
      </c>
      <c r="D49" s="1" t="s">
        <v>178</v>
      </c>
      <c r="E49" s="282" t="s">
        <v>229</v>
      </c>
      <c r="F49" s="249">
        <v>14666</v>
      </c>
      <c r="G49" s="1">
        <v>8</v>
      </c>
      <c r="H49" s="282" t="s">
        <v>1054</v>
      </c>
      <c r="I49" s="1" t="s">
        <v>1151</v>
      </c>
      <c r="J49" s="386"/>
      <c r="L49" s="308" t="b">
        <f t="shared" si="0"/>
        <v>1</v>
      </c>
      <c r="M49" s="308" t="b">
        <f t="shared" si="1"/>
        <v>1</v>
      </c>
      <c r="N49" s="308" t="b">
        <f t="shared" si="2"/>
        <v>1</v>
      </c>
      <c r="O49" s="308" t="b">
        <f t="shared" si="3"/>
        <v>1</v>
      </c>
      <c r="P49" s="308" t="b">
        <f t="shared" si="4"/>
        <v>1</v>
      </c>
      <c r="Q49" s="308" t="b">
        <f t="shared" si="5"/>
        <v>1</v>
      </c>
      <c r="R49" s="308" t="b">
        <f t="shared" si="6"/>
        <v>0</v>
      </c>
      <c r="S49" s="308" t="b">
        <f t="shared" si="7"/>
        <v>0</v>
      </c>
      <c r="T49" s="308" t="b">
        <f t="shared" si="8"/>
        <v>0</v>
      </c>
      <c r="U49" s="308" t="b">
        <f t="shared" si="9"/>
        <v>1</v>
      </c>
      <c r="W49" s="1" t="s">
        <v>257</v>
      </c>
      <c r="X49" s="1" t="s">
        <v>258</v>
      </c>
      <c r="Y49" s="283" t="s">
        <v>259</v>
      </c>
      <c r="Z49" s="1" t="s">
        <v>178</v>
      </c>
      <c r="AA49" s="282" t="s">
        <v>229</v>
      </c>
      <c r="AB49" s="249">
        <v>14666</v>
      </c>
      <c r="AC49" s="1" t="s">
        <v>1054</v>
      </c>
      <c r="AD49" s="282" t="s">
        <v>1151</v>
      </c>
      <c r="AE49" s="282"/>
      <c r="AF49" s="386"/>
      <c r="AG49" s="435"/>
    </row>
    <row r="50" spans="1:33">
      <c r="A50" s="282" t="s">
        <v>1084</v>
      </c>
      <c r="B50" s="282" t="s">
        <v>1085</v>
      </c>
      <c r="C50" s="282" t="s">
        <v>1086</v>
      </c>
      <c r="D50" s="557" t="s">
        <v>184</v>
      </c>
      <c r="E50" s="282" t="s">
        <v>229</v>
      </c>
      <c r="F50" s="249">
        <v>13448</v>
      </c>
      <c r="G50" s="557">
        <v>12</v>
      </c>
      <c r="H50" s="282" t="s">
        <v>1056</v>
      </c>
      <c r="I50" s="282" t="s">
        <v>1152</v>
      </c>
      <c r="J50" s="386"/>
      <c r="L50" s="308" t="b">
        <f t="shared" si="0"/>
        <v>1</v>
      </c>
      <c r="M50" s="308" t="b">
        <f t="shared" si="1"/>
        <v>1</v>
      </c>
      <c r="N50" s="308" t="b">
        <f t="shared" si="2"/>
        <v>1</v>
      </c>
      <c r="O50" s="308" t="b">
        <f t="shared" si="3"/>
        <v>1</v>
      </c>
      <c r="P50" s="308" t="b">
        <f t="shared" si="4"/>
        <v>1</v>
      </c>
      <c r="Q50" s="308" t="b">
        <f t="shared" si="5"/>
        <v>1</v>
      </c>
      <c r="R50" s="308" t="b">
        <f t="shared" si="6"/>
        <v>0</v>
      </c>
      <c r="S50" s="308" t="b">
        <f t="shared" si="7"/>
        <v>0</v>
      </c>
      <c r="T50" s="308" t="b">
        <f t="shared" si="8"/>
        <v>0</v>
      </c>
      <c r="U50" s="308" t="b">
        <f t="shared" si="9"/>
        <v>1</v>
      </c>
      <c r="W50" s="282" t="s">
        <v>1084</v>
      </c>
      <c r="X50" s="282" t="s">
        <v>1085</v>
      </c>
      <c r="Y50" s="282" t="s">
        <v>1086</v>
      </c>
      <c r="Z50" s="557" t="s">
        <v>184</v>
      </c>
      <c r="AA50" s="282" t="s">
        <v>229</v>
      </c>
      <c r="AB50" s="249">
        <v>13448</v>
      </c>
      <c r="AC50" s="557" t="s">
        <v>1056</v>
      </c>
      <c r="AD50" s="282" t="s">
        <v>1152</v>
      </c>
      <c r="AE50" s="282"/>
      <c r="AF50" s="386"/>
      <c r="AG50" s="435"/>
    </row>
    <row r="51" spans="1:33">
      <c r="A51" s="1" t="s">
        <v>262</v>
      </c>
      <c r="B51" s="1" t="s">
        <v>263</v>
      </c>
      <c r="C51" s="1" t="s">
        <v>264</v>
      </c>
      <c r="D51" s="1" t="s">
        <v>184</v>
      </c>
      <c r="E51" s="1" t="s">
        <v>229</v>
      </c>
      <c r="F51" s="405">
        <v>19188</v>
      </c>
      <c r="G51" s="1">
        <v>7</v>
      </c>
      <c r="H51" s="1" t="s">
        <v>1149</v>
      </c>
      <c r="I51" s="1" t="s">
        <v>1151</v>
      </c>
      <c r="J51" s="386"/>
      <c r="L51" s="308" t="b">
        <f t="shared" si="0"/>
        <v>1</v>
      </c>
      <c r="M51" s="308" t="b">
        <f t="shared" si="1"/>
        <v>1</v>
      </c>
      <c r="N51" s="308" t="b">
        <f t="shared" si="2"/>
        <v>1</v>
      </c>
      <c r="O51" s="308" t="b">
        <f t="shared" si="3"/>
        <v>1</v>
      </c>
      <c r="P51" s="308" t="b">
        <f t="shared" si="4"/>
        <v>1</v>
      </c>
      <c r="Q51" s="308" t="b">
        <f t="shared" si="5"/>
        <v>1</v>
      </c>
      <c r="R51" s="308" t="b">
        <f t="shared" si="6"/>
        <v>0</v>
      </c>
      <c r="S51" s="308" t="b">
        <f t="shared" si="7"/>
        <v>0</v>
      </c>
      <c r="T51" s="308" t="b">
        <f t="shared" si="8"/>
        <v>0</v>
      </c>
      <c r="U51" s="308" t="b">
        <f t="shared" si="9"/>
        <v>1</v>
      </c>
      <c r="W51" s="1" t="s">
        <v>262</v>
      </c>
      <c r="X51" s="1" t="s">
        <v>263</v>
      </c>
      <c r="Y51" s="1" t="s">
        <v>264</v>
      </c>
      <c r="Z51" s="1" t="s">
        <v>184</v>
      </c>
      <c r="AA51" s="1" t="s">
        <v>229</v>
      </c>
      <c r="AB51" s="405">
        <v>19188</v>
      </c>
      <c r="AC51" s="1" t="s">
        <v>1149</v>
      </c>
      <c r="AD51" s="1" t="s">
        <v>1151</v>
      </c>
      <c r="AE51" s="1"/>
      <c r="AF51" s="386"/>
      <c r="AG51" s="435"/>
    </row>
    <row r="52" spans="1:33" ht="15">
      <c r="A52" s="382" t="s">
        <v>266</v>
      </c>
      <c r="B52" s="280" t="s">
        <v>267</v>
      </c>
      <c r="C52" s="280" t="s">
        <v>268</v>
      </c>
      <c r="D52" s="470" t="s">
        <v>184</v>
      </c>
      <c r="E52" s="556" t="s">
        <v>229</v>
      </c>
      <c r="F52" s="249">
        <v>16772</v>
      </c>
      <c r="G52" s="557">
        <v>7</v>
      </c>
      <c r="H52" s="283" t="s">
        <v>955</v>
      </c>
      <c r="I52" s="280" t="s">
        <v>1151</v>
      </c>
      <c r="J52" s="386"/>
      <c r="L52" s="308" t="b">
        <f t="shared" si="0"/>
        <v>1</v>
      </c>
      <c r="M52" s="308" t="b">
        <f t="shared" si="1"/>
        <v>1</v>
      </c>
      <c r="N52" s="308" t="b">
        <f t="shared" si="2"/>
        <v>1</v>
      </c>
      <c r="O52" s="308" t="b">
        <f t="shared" si="3"/>
        <v>1</v>
      </c>
      <c r="P52" s="308" t="b">
        <f t="shared" si="4"/>
        <v>1</v>
      </c>
      <c r="Q52" s="308" t="b">
        <f t="shared" si="5"/>
        <v>1</v>
      </c>
      <c r="R52" s="308" t="b">
        <f t="shared" si="6"/>
        <v>0</v>
      </c>
      <c r="S52" s="308" t="b">
        <f t="shared" si="7"/>
        <v>0</v>
      </c>
      <c r="T52" s="308" t="b">
        <f t="shared" si="8"/>
        <v>0</v>
      </c>
      <c r="U52" s="308" t="b">
        <f t="shared" si="9"/>
        <v>1</v>
      </c>
      <c r="W52" s="382" t="s">
        <v>266</v>
      </c>
      <c r="X52" s="280" t="s">
        <v>267</v>
      </c>
      <c r="Y52" s="280" t="s">
        <v>268</v>
      </c>
      <c r="Z52" s="470" t="s">
        <v>184</v>
      </c>
      <c r="AA52" s="556" t="s">
        <v>229</v>
      </c>
      <c r="AB52" s="249">
        <v>16772</v>
      </c>
      <c r="AC52" s="557" t="s">
        <v>955</v>
      </c>
      <c r="AD52" s="283" t="s">
        <v>1151</v>
      </c>
      <c r="AE52" s="282"/>
      <c r="AF52" s="386"/>
      <c r="AG52" s="435"/>
    </row>
    <row r="53" spans="1:33" ht="15">
      <c r="A53" s="382" t="s">
        <v>269</v>
      </c>
      <c r="B53" s="282" t="s">
        <v>270</v>
      </c>
      <c r="C53" s="282" t="s">
        <v>271</v>
      </c>
      <c r="D53" s="557" t="s">
        <v>178</v>
      </c>
      <c r="E53" s="556" t="s">
        <v>229</v>
      </c>
      <c r="F53" s="249">
        <v>14656</v>
      </c>
      <c r="G53" s="557">
        <v>8</v>
      </c>
      <c r="H53" s="282" t="s">
        <v>1054</v>
      </c>
      <c r="I53" s="282" t="s">
        <v>1151</v>
      </c>
      <c r="J53" s="386"/>
      <c r="L53" s="308" t="b">
        <f t="shared" si="0"/>
        <v>1</v>
      </c>
      <c r="M53" s="308" t="b">
        <f t="shared" si="1"/>
        <v>1</v>
      </c>
      <c r="N53" s="308" t="b">
        <f t="shared" si="2"/>
        <v>1</v>
      </c>
      <c r="O53" s="308" t="b">
        <f t="shared" si="3"/>
        <v>1</v>
      </c>
      <c r="P53" s="308" t="b">
        <f t="shared" si="4"/>
        <v>1</v>
      </c>
      <c r="Q53" s="308" t="b">
        <f t="shared" si="5"/>
        <v>1</v>
      </c>
      <c r="R53" s="308" t="b">
        <f t="shared" si="6"/>
        <v>0</v>
      </c>
      <c r="S53" s="308" t="b">
        <f t="shared" si="7"/>
        <v>0</v>
      </c>
      <c r="T53" s="308" t="b">
        <f t="shared" si="8"/>
        <v>0</v>
      </c>
      <c r="U53" s="308" t="b">
        <f t="shared" si="9"/>
        <v>1</v>
      </c>
      <c r="W53" s="382" t="s">
        <v>269</v>
      </c>
      <c r="X53" s="282" t="s">
        <v>270</v>
      </c>
      <c r="Y53" s="282" t="s">
        <v>271</v>
      </c>
      <c r="Z53" s="557" t="s">
        <v>178</v>
      </c>
      <c r="AA53" s="556" t="s">
        <v>229</v>
      </c>
      <c r="AB53" s="249">
        <v>14656</v>
      </c>
      <c r="AC53" s="557" t="s">
        <v>1054</v>
      </c>
      <c r="AD53" s="282" t="s">
        <v>1151</v>
      </c>
      <c r="AE53" s="282"/>
      <c r="AF53" s="386"/>
      <c r="AG53" s="435"/>
    </row>
    <row r="54" spans="1:33" ht="15">
      <c r="A54" s="382" t="s">
        <v>1087</v>
      </c>
      <c r="B54" s="280" t="s">
        <v>1088</v>
      </c>
      <c r="C54" s="280" t="s">
        <v>272</v>
      </c>
      <c r="D54" s="470" t="s">
        <v>184</v>
      </c>
      <c r="E54" s="556" t="s">
        <v>229</v>
      </c>
      <c r="F54" s="249">
        <v>13431</v>
      </c>
      <c r="G54" s="557">
        <v>12</v>
      </c>
      <c r="H54" s="283" t="s">
        <v>1056</v>
      </c>
      <c r="I54" s="280" t="s">
        <v>1152</v>
      </c>
      <c r="J54" s="386"/>
      <c r="L54" s="308" t="b">
        <f t="shared" si="0"/>
        <v>1</v>
      </c>
      <c r="M54" s="308" t="b">
        <f t="shared" si="1"/>
        <v>1</v>
      </c>
      <c r="N54" s="308" t="b">
        <f t="shared" si="2"/>
        <v>1</v>
      </c>
      <c r="O54" s="308" t="b">
        <f t="shared" si="3"/>
        <v>1</v>
      </c>
      <c r="P54" s="308" t="b">
        <f t="shared" si="4"/>
        <v>1</v>
      </c>
      <c r="Q54" s="308" t="b">
        <f t="shared" si="5"/>
        <v>1</v>
      </c>
      <c r="R54" s="308" t="b">
        <f t="shared" si="6"/>
        <v>0</v>
      </c>
      <c r="S54" s="308" t="b">
        <f t="shared" si="7"/>
        <v>0</v>
      </c>
      <c r="T54" s="308" t="b">
        <f t="shared" si="8"/>
        <v>0</v>
      </c>
      <c r="U54" s="308" t="b">
        <f t="shared" si="9"/>
        <v>1</v>
      </c>
      <c r="W54" s="382" t="s">
        <v>1087</v>
      </c>
      <c r="X54" s="280" t="s">
        <v>1088</v>
      </c>
      <c r="Y54" s="280" t="s">
        <v>272</v>
      </c>
      <c r="Z54" s="470" t="s">
        <v>184</v>
      </c>
      <c r="AA54" s="556" t="s">
        <v>229</v>
      </c>
      <c r="AB54" s="249">
        <v>13431</v>
      </c>
      <c r="AC54" s="557" t="s">
        <v>1056</v>
      </c>
      <c r="AD54" s="283" t="s">
        <v>1152</v>
      </c>
      <c r="AE54" s="282"/>
      <c r="AF54" s="386"/>
      <c r="AG54" s="435"/>
    </row>
    <row r="55" spans="1:33" ht="15">
      <c r="A55" s="382" t="s">
        <v>1089</v>
      </c>
      <c r="B55" s="280" t="s">
        <v>241</v>
      </c>
      <c r="C55" s="280" t="s">
        <v>1090</v>
      </c>
      <c r="D55" s="470" t="s">
        <v>184</v>
      </c>
      <c r="E55" s="556" t="s">
        <v>229</v>
      </c>
      <c r="F55" s="249">
        <v>25386</v>
      </c>
      <c r="G55" s="557">
        <v>12</v>
      </c>
      <c r="H55" s="283" t="s">
        <v>1148</v>
      </c>
      <c r="I55" s="280" t="s">
        <v>1151</v>
      </c>
      <c r="J55" s="386"/>
      <c r="L55" s="308" t="b">
        <f t="shared" si="0"/>
        <v>1</v>
      </c>
      <c r="M55" s="308" t="b">
        <f t="shared" si="1"/>
        <v>1</v>
      </c>
      <c r="N55" s="308" t="b">
        <f t="shared" si="2"/>
        <v>1</v>
      </c>
      <c r="O55" s="308" t="b">
        <f t="shared" si="3"/>
        <v>1</v>
      </c>
      <c r="P55" s="308" t="b">
        <f t="shared" si="4"/>
        <v>1</v>
      </c>
      <c r="Q55" s="308" t="b">
        <f t="shared" si="5"/>
        <v>1</v>
      </c>
      <c r="R55" s="308" t="b">
        <f t="shared" si="6"/>
        <v>0</v>
      </c>
      <c r="S55" s="308" t="b">
        <f t="shared" si="7"/>
        <v>0</v>
      </c>
      <c r="T55" s="308" t="b">
        <f t="shared" si="8"/>
        <v>0</v>
      </c>
      <c r="U55" s="308" t="b">
        <f t="shared" si="9"/>
        <v>1</v>
      </c>
      <c r="W55" s="382" t="s">
        <v>1089</v>
      </c>
      <c r="X55" s="280" t="s">
        <v>241</v>
      </c>
      <c r="Y55" s="280" t="s">
        <v>1090</v>
      </c>
      <c r="Z55" s="470" t="s">
        <v>184</v>
      </c>
      <c r="AA55" s="556" t="s">
        <v>229</v>
      </c>
      <c r="AB55" s="249">
        <v>25386</v>
      </c>
      <c r="AC55" s="557" t="s">
        <v>1148</v>
      </c>
      <c r="AD55" s="283" t="s">
        <v>1151</v>
      </c>
      <c r="AE55" s="282"/>
      <c r="AF55" s="386"/>
      <c r="AG55" s="435"/>
    </row>
    <row r="56" spans="1:33" ht="15">
      <c r="A56" s="382" t="s">
        <v>274</v>
      </c>
      <c r="B56" s="280" t="s">
        <v>275</v>
      </c>
      <c r="C56" s="280" t="s">
        <v>276</v>
      </c>
      <c r="D56" s="470" t="s">
        <v>184</v>
      </c>
      <c r="E56" s="556" t="s">
        <v>229</v>
      </c>
      <c r="F56" s="249">
        <v>22015</v>
      </c>
      <c r="G56" s="557">
        <v>9</v>
      </c>
      <c r="H56" s="282" t="s">
        <v>1149</v>
      </c>
      <c r="I56" s="280" t="s">
        <v>1151</v>
      </c>
      <c r="J56" s="386"/>
      <c r="L56" s="308" t="b">
        <f t="shared" si="0"/>
        <v>1</v>
      </c>
      <c r="M56" s="308" t="b">
        <f t="shared" si="1"/>
        <v>1</v>
      </c>
      <c r="N56" s="308" t="b">
        <f t="shared" si="2"/>
        <v>1</v>
      </c>
      <c r="O56" s="308" t="b">
        <f t="shared" si="3"/>
        <v>1</v>
      </c>
      <c r="P56" s="308" t="b">
        <f t="shared" si="4"/>
        <v>1</v>
      </c>
      <c r="Q56" s="308" t="b">
        <f t="shared" si="5"/>
        <v>1</v>
      </c>
      <c r="R56" s="308" t="b">
        <f t="shared" si="6"/>
        <v>0</v>
      </c>
      <c r="S56" s="308" t="b">
        <f t="shared" si="7"/>
        <v>0</v>
      </c>
      <c r="T56" s="308" t="b">
        <f t="shared" si="8"/>
        <v>0</v>
      </c>
      <c r="U56" s="308" t="b">
        <f t="shared" si="9"/>
        <v>1</v>
      </c>
      <c r="W56" s="382" t="s">
        <v>274</v>
      </c>
      <c r="X56" s="280" t="s">
        <v>275</v>
      </c>
      <c r="Y56" s="280" t="s">
        <v>276</v>
      </c>
      <c r="Z56" s="470" t="s">
        <v>184</v>
      </c>
      <c r="AA56" s="556" t="s">
        <v>229</v>
      </c>
      <c r="AB56" s="249">
        <v>22015</v>
      </c>
      <c r="AC56" s="557" t="s">
        <v>1149</v>
      </c>
      <c r="AD56" s="282" t="s">
        <v>1151</v>
      </c>
      <c r="AE56" s="282"/>
      <c r="AF56" s="386"/>
      <c r="AG56" s="435"/>
    </row>
    <row r="57" spans="1:33" ht="15">
      <c r="A57" s="382" t="s">
        <v>277</v>
      </c>
      <c r="B57" s="280" t="s">
        <v>278</v>
      </c>
      <c r="C57" s="280" t="s">
        <v>279</v>
      </c>
      <c r="D57" s="470" t="s">
        <v>178</v>
      </c>
      <c r="E57" s="556" t="s">
        <v>229</v>
      </c>
      <c r="F57" s="249">
        <v>14124</v>
      </c>
      <c r="G57" s="557">
        <v>12</v>
      </c>
      <c r="H57" s="283" t="s">
        <v>1056</v>
      </c>
      <c r="I57" s="280" t="s">
        <v>1151</v>
      </c>
      <c r="J57" s="386"/>
      <c r="L57" s="308" t="b">
        <f t="shared" si="0"/>
        <v>1</v>
      </c>
      <c r="M57" s="308" t="b">
        <f t="shared" si="1"/>
        <v>1</v>
      </c>
      <c r="N57" s="308" t="b">
        <f t="shared" si="2"/>
        <v>1</v>
      </c>
      <c r="O57" s="308" t="b">
        <f t="shared" si="3"/>
        <v>1</v>
      </c>
      <c r="P57" s="308" t="b">
        <f t="shared" si="4"/>
        <v>1</v>
      </c>
      <c r="Q57" s="308" t="b">
        <f t="shared" si="5"/>
        <v>1</v>
      </c>
      <c r="R57" s="308" t="b">
        <f t="shared" si="6"/>
        <v>0</v>
      </c>
      <c r="S57" s="308" t="b">
        <f t="shared" si="7"/>
        <v>0</v>
      </c>
      <c r="T57" s="308" t="b">
        <f t="shared" si="8"/>
        <v>0</v>
      </c>
      <c r="U57" s="308" t="b">
        <f t="shared" si="9"/>
        <v>1</v>
      </c>
      <c r="W57" s="382" t="s">
        <v>277</v>
      </c>
      <c r="X57" s="280" t="s">
        <v>278</v>
      </c>
      <c r="Y57" s="280" t="s">
        <v>279</v>
      </c>
      <c r="Z57" s="470" t="s">
        <v>178</v>
      </c>
      <c r="AA57" s="556" t="s">
        <v>229</v>
      </c>
      <c r="AB57" s="249">
        <v>14124</v>
      </c>
      <c r="AC57" s="557" t="s">
        <v>1056</v>
      </c>
      <c r="AD57" s="283" t="s">
        <v>1151</v>
      </c>
      <c r="AE57" s="282"/>
      <c r="AF57" s="386"/>
      <c r="AG57" s="435"/>
    </row>
    <row r="58" spans="1:33" ht="15">
      <c r="A58" s="382" t="s">
        <v>777</v>
      </c>
      <c r="B58" s="280" t="s">
        <v>778</v>
      </c>
      <c r="C58" s="280" t="s">
        <v>779</v>
      </c>
      <c r="D58" s="470" t="s">
        <v>178</v>
      </c>
      <c r="E58" s="556" t="s">
        <v>229</v>
      </c>
      <c r="F58" s="249">
        <v>16522</v>
      </c>
      <c r="G58" s="557">
        <v>6</v>
      </c>
      <c r="H58" s="282" t="s">
        <v>956</v>
      </c>
      <c r="I58" s="280" t="s">
        <v>1151</v>
      </c>
      <c r="J58" s="386"/>
      <c r="L58" s="308" t="b">
        <f t="shared" si="0"/>
        <v>1</v>
      </c>
      <c r="M58" s="308" t="b">
        <f t="shared" si="1"/>
        <v>1</v>
      </c>
      <c r="N58" s="308" t="b">
        <f t="shared" si="2"/>
        <v>1</v>
      </c>
      <c r="O58" s="308" t="b">
        <f t="shared" si="3"/>
        <v>1</v>
      </c>
      <c r="P58" s="308" t="b">
        <f t="shared" si="4"/>
        <v>1</v>
      </c>
      <c r="Q58" s="308" t="b">
        <f t="shared" si="5"/>
        <v>1</v>
      </c>
      <c r="R58" s="308" t="b">
        <f t="shared" si="6"/>
        <v>0</v>
      </c>
      <c r="S58" s="308" t="b">
        <f t="shared" si="7"/>
        <v>0</v>
      </c>
      <c r="T58" s="308" t="b">
        <f t="shared" si="8"/>
        <v>0</v>
      </c>
      <c r="U58" s="308" t="b">
        <f t="shared" si="9"/>
        <v>1</v>
      </c>
      <c r="W58" s="382" t="s">
        <v>777</v>
      </c>
      <c r="X58" s="280" t="s">
        <v>778</v>
      </c>
      <c r="Y58" s="280" t="s">
        <v>779</v>
      </c>
      <c r="Z58" s="470" t="s">
        <v>178</v>
      </c>
      <c r="AA58" s="556" t="s">
        <v>229</v>
      </c>
      <c r="AB58" s="249">
        <v>16522</v>
      </c>
      <c r="AC58" s="557" t="s">
        <v>956</v>
      </c>
      <c r="AD58" s="282" t="s">
        <v>1151</v>
      </c>
      <c r="AE58" s="282"/>
      <c r="AF58" s="386"/>
      <c r="AG58" s="435"/>
    </row>
    <row r="59" spans="1:33" ht="15">
      <c r="A59" s="382" t="s">
        <v>793</v>
      </c>
      <c r="B59" s="280" t="s">
        <v>778</v>
      </c>
      <c r="C59" s="280" t="s">
        <v>794</v>
      </c>
      <c r="D59" s="470" t="s">
        <v>184</v>
      </c>
      <c r="E59" s="556" t="s">
        <v>229</v>
      </c>
      <c r="F59" s="249">
        <v>17336</v>
      </c>
      <c r="G59" s="557">
        <v>8</v>
      </c>
      <c r="H59" s="282" t="s">
        <v>955</v>
      </c>
      <c r="I59" s="280" t="s">
        <v>1151</v>
      </c>
      <c r="J59" s="386"/>
      <c r="L59" s="308" t="b">
        <f t="shared" si="0"/>
        <v>1</v>
      </c>
      <c r="M59" s="308" t="b">
        <f t="shared" si="1"/>
        <v>1</v>
      </c>
      <c r="N59" s="308" t="b">
        <f t="shared" si="2"/>
        <v>1</v>
      </c>
      <c r="O59" s="308" t="b">
        <f t="shared" si="3"/>
        <v>1</v>
      </c>
      <c r="P59" s="308" t="b">
        <f t="shared" si="4"/>
        <v>1</v>
      </c>
      <c r="Q59" s="308" t="b">
        <f t="shared" si="5"/>
        <v>1</v>
      </c>
      <c r="R59" s="308" t="b">
        <f t="shared" si="6"/>
        <v>0</v>
      </c>
      <c r="S59" s="308" t="b">
        <f t="shared" si="7"/>
        <v>0</v>
      </c>
      <c r="T59" s="308" t="b">
        <f t="shared" si="8"/>
        <v>0</v>
      </c>
      <c r="U59" s="308" t="b">
        <f t="shared" si="9"/>
        <v>1</v>
      </c>
      <c r="W59" s="382" t="s">
        <v>793</v>
      </c>
      <c r="X59" s="280" t="s">
        <v>778</v>
      </c>
      <c r="Y59" s="280" t="s">
        <v>794</v>
      </c>
      <c r="Z59" s="470" t="s">
        <v>184</v>
      </c>
      <c r="AA59" s="556" t="s">
        <v>229</v>
      </c>
      <c r="AB59" s="249">
        <v>17336</v>
      </c>
      <c r="AC59" s="557" t="s">
        <v>955</v>
      </c>
      <c r="AD59" s="282" t="s">
        <v>1151</v>
      </c>
      <c r="AE59" s="282"/>
      <c r="AF59" s="386"/>
      <c r="AG59" s="435"/>
    </row>
    <row r="60" spans="1:33" ht="15">
      <c r="A60" s="382" t="s">
        <v>977</v>
      </c>
      <c r="B60" s="280" t="s">
        <v>978</v>
      </c>
      <c r="C60" s="280" t="s">
        <v>979</v>
      </c>
      <c r="D60" s="470" t="s">
        <v>178</v>
      </c>
      <c r="E60" s="556" t="s">
        <v>229</v>
      </c>
      <c r="F60" s="249">
        <v>38679</v>
      </c>
      <c r="G60" s="557">
        <v>12</v>
      </c>
      <c r="H60" s="283" t="s">
        <v>1148</v>
      </c>
      <c r="I60" s="280" t="s">
        <v>1151</v>
      </c>
      <c r="J60" s="386"/>
      <c r="L60" s="308" t="b">
        <f t="shared" si="0"/>
        <v>1</v>
      </c>
      <c r="M60" s="308" t="b">
        <f t="shared" si="1"/>
        <v>1</v>
      </c>
      <c r="N60" s="308" t="b">
        <f t="shared" si="2"/>
        <v>1</v>
      </c>
      <c r="O60" s="308" t="b">
        <f t="shared" si="3"/>
        <v>1</v>
      </c>
      <c r="P60" s="308" t="b">
        <f t="shared" si="4"/>
        <v>1</v>
      </c>
      <c r="Q60" s="308" t="b">
        <f t="shared" si="5"/>
        <v>1</v>
      </c>
      <c r="R60" s="308" t="b">
        <f t="shared" si="6"/>
        <v>0</v>
      </c>
      <c r="S60" s="308" t="b">
        <f t="shared" si="7"/>
        <v>0</v>
      </c>
      <c r="T60" s="308" t="b">
        <f t="shared" si="8"/>
        <v>0</v>
      </c>
      <c r="U60" s="308" t="b">
        <f t="shared" si="9"/>
        <v>1</v>
      </c>
      <c r="W60" s="382" t="s">
        <v>977</v>
      </c>
      <c r="X60" s="280" t="s">
        <v>978</v>
      </c>
      <c r="Y60" s="280" t="s">
        <v>979</v>
      </c>
      <c r="Z60" s="470" t="s">
        <v>178</v>
      </c>
      <c r="AA60" s="556" t="s">
        <v>229</v>
      </c>
      <c r="AB60" s="249">
        <v>38679</v>
      </c>
      <c r="AC60" s="557" t="s">
        <v>1148</v>
      </c>
      <c r="AD60" s="283" t="s">
        <v>1151</v>
      </c>
      <c r="AE60" s="282"/>
      <c r="AF60" s="386"/>
      <c r="AG60" s="435"/>
    </row>
    <row r="61" spans="1:33" ht="15">
      <c r="A61" s="382" t="s">
        <v>980</v>
      </c>
      <c r="B61" s="280" t="s">
        <v>804</v>
      </c>
      <c r="C61" s="280" t="s">
        <v>981</v>
      </c>
      <c r="D61" s="470" t="s">
        <v>178</v>
      </c>
      <c r="E61" s="556" t="s">
        <v>229</v>
      </c>
      <c r="F61" s="249">
        <v>32498</v>
      </c>
      <c r="G61" s="557">
        <v>7</v>
      </c>
      <c r="H61" s="283" t="s">
        <v>1149</v>
      </c>
      <c r="I61" s="280" t="s">
        <v>1151</v>
      </c>
      <c r="J61" s="386"/>
      <c r="L61" s="308" t="b">
        <f t="shared" si="0"/>
        <v>1</v>
      </c>
      <c r="M61" s="308" t="b">
        <f t="shared" si="1"/>
        <v>1</v>
      </c>
      <c r="N61" s="308" t="b">
        <f t="shared" si="2"/>
        <v>1</v>
      </c>
      <c r="O61" s="308" t="b">
        <f t="shared" si="3"/>
        <v>1</v>
      </c>
      <c r="P61" s="308" t="b">
        <f t="shared" si="4"/>
        <v>1</v>
      </c>
      <c r="Q61" s="308" t="b">
        <f t="shared" si="5"/>
        <v>1</v>
      </c>
      <c r="R61" s="308" t="b">
        <f t="shared" si="6"/>
        <v>0</v>
      </c>
      <c r="S61" s="308" t="b">
        <f t="shared" si="7"/>
        <v>0</v>
      </c>
      <c r="T61" s="308" t="b">
        <f t="shared" si="8"/>
        <v>0</v>
      </c>
      <c r="U61" s="308" t="b">
        <f t="shared" si="9"/>
        <v>1</v>
      </c>
      <c r="W61" s="382" t="s">
        <v>980</v>
      </c>
      <c r="X61" s="280" t="s">
        <v>804</v>
      </c>
      <c r="Y61" s="280" t="s">
        <v>981</v>
      </c>
      <c r="Z61" s="470" t="s">
        <v>178</v>
      </c>
      <c r="AA61" s="556" t="s">
        <v>229</v>
      </c>
      <c r="AB61" s="249">
        <v>32498</v>
      </c>
      <c r="AC61" s="557" t="s">
        <v>1149</v>
      </c>
      <c r="AD61" s="283" t="s">
        <v>1151</v>
      </c>
      <c r="AE61" s="282"/>
      <c r="AF61" s="386"/>
      <c r="AG61" s="435"/>
    </row>
    <row r="62" spans="1:33" ht="15">
      <c r="A62" s="382" t="s">
        <v>982</v>
      </c>
      <c r="B62" s="280" t="s">
        <v>983</v>
      </c>
      <c r="C62" s="280" t="s">
        <v>984</v>
      </c>
      <c r="D62" s="470" t="s">
        <v>178</v>
      </c>
      <c r="E62" s="556" t="s">
        <v>229</v>
      </c>
      <c r="F62" s="249">
        <v>18665</v>
      </c>
      <c r="G62" s="557">
        <v>12</v>
      </c>
      <c r="H62" s="283" t="s">
        <v>958</v>
      </c>
      <c r="I62" s="280" t="s">
        <v>1151</v>
      </c>
      <c r="J62" s="386"/>
      <c r="L62" s="308" t="b">
        <f t="shared" si="0"/>
        <v>1</v>
      </c>
      <c r="M62" s="308" t="b">
        <f t="shared" si="1"/>
        <v>1</v>
      </c>
      <c r="N62" s="308" t="b">
        <f t="shared" si="2"/>
        <v>1</v>
      </c>
      <c r="O62" s="308" t="b">
        <f t="shared" si="3"/>
        <v>1</v>
      </c>
      <c r="P62" s="308" t="b">
        <f t="shared" si="4"/>
        <v>1</v>
      </c>
      <c r="Q62" s="308" t="b">
        <f t="shared" si="5"/>
        <v>1</v>
      </c>
      <c r="R62" s="308" t="b">
        <f t="shared" si="6"/>
        <v>0</v>
      </c>
      <c r="S62" s="308" t="b">
        <f t="shared" si="7"/>
        <v>0</v>
      </c>
      <c r="T62" s="308" t="b">
        <f t="shared" si="8"/>
        <v>0</v>
      </c>
      <c r="U62" s="308" t="b">
        <f t="shared" si="9"/>
        <v>1</v>
      </c>
      <c r="W62" s="382" t="s">
        <v>982</v>
      </c>
      <c r="X62" s="280" t="s">
        <v>983</v>
      </c>
      <c r="Y62" s="280" t="s">
        <v>984</v>
      </c>
      <c r="Z62" s="470" t="s">
        <v>178</v>
      </c>
      <c r="AA62" s="556" t="s">
        <v>229</v>
      </c>
      <c r="AB62" s="249">
        <v>18665</v>
      </c>
      <c r="AC62" s="557" t="s">
        <v>958</v>
      </c>
      <c r="AD62" s="283" t="s">
        <v>1151</v>
      </c>
      <c r="AE62" s="282"/>
      <c r="AF62" s="386"/>
      <c r="AG62" s="435"/>
    </row>
    <row r="63" spans="1:33" ht="15">
      <c r="A63" s="382" t="s">
        <v>1091</v>
      </c>
      <c r="B63" s="280" t="s">
        <v>1092</v>
      </c>
      <c r="C63" s="280" t="s">
        <v>1093</v>
      </c>
      <c r="D63" s="470" t="s">
        <v>184</v>
      </c>
      <c r="E63" s="556" t="s">
        <v>229</v>
      </c>
      <c r="F63" s="249">
        <v>18195</v>
      </c>
      <c r="G63" s="557">
        <v>9</v>
      </c>
      <c r="H63" s="283" t="s">
        <v>955</v>
      </c>
      <c r="I63" s="280" t="s">
        <v>1151</v>
      </c>
      <c r="J63" s="386"/>
      <c r="L63" s="308" t="b">
        <f t="shared" si="0"/>
        <v>1</v>
      </c>
      <c r="M63" s="308" t="b">
        <f t="shared" si="1"/>
        <v>1</v>
      </c>
      <c r="N63" s="308" t="b">
        <f t="shared" si="2"/>
        <v>1</v>
      </c>
      <c r="O63" s="308" t="b">
        <f t="shared" si="3"/>
        <v>1</v>
      </c>
      <c r="P63" s="308" t="b">
        <f t="shared" si="4"/>
        <v>1</v>
      </c>
      <c r="Q63" s="308" t="b">
        <f t="shared" si="5"/>
        <v>1</v>
      </c>
      <c r="R63" s="308" t="b">
        <f t="shared" si="6"/>
        <v>0</v>
      </c>
      <c r="S63" s="308" t="b">
        <f t="shared" si="7"/>
        <v>0</v>
      </c>
      <c r="T63" s="308" t="b">
        <f t="shared" si="8"/>
        <v>0</v>
      </c>
      <c r="U63" s="308" t="b">
        <f t="shared" si="9"/>
        <v>1</v>
      </c>
      <c r="W63" s="382" t="s">
        <v>1091</v>
      </c>
      <c r="X63" s="280" t="s">
        <v>1092</v>
      </c>
      <c r="Y63" s="280" t="s">
        <v>1093</v>
      </c>
      <c r="Z63" s="470" t="s">
        <v>184</v>
      </c>
      <c r="AA63" s="556" t="s">
        <v>229</v>
      </c>
      <c r="AB63" s="249">
        <v>18195</v>
      </c>
      <c r="AC63" s="557" t="s">
        <v>955</v>
      </c>
      <c r="AD63" s="283" t="s">
        <v>1151</v>
      </c>
      <c r="AE63" s="282"/>
      <c r="AF63" s="386"/>
      <c r="AG63" s="435"/>
    </row>
    <row r="64" spans="1:33" ht="15">
      <c r="A64" s="382" t="s">
        <v>280</v>
      </c>
      <c r="B64" s="280" t="s">
        <v>281</v>
      </c>
      <c r="C64" s="280" t="s">
        <v>242</v>
      </c>
      <c r="D64" s="470" t="s">
        <v>184</v>
      </c>
      <c r="E64" s="556" t="s">
        <v>229</v>
      </c>
      <c r="F64" s="249">
        <v>13623</v>
      </c>
      <c r="G64" s="557">
        <v>9</v>
      </c>
      <c r="H64" s="283" t="s">
        <v>1054</v>
      </c>
      <c r="I64" s="280" t="s">
        <v>1151</v>
      </c>
      <c r="J64" s="386"/>
      <c r="L64" s="308" t="b">
        <f t="shared" si="0"/>
        <v>1</v>
      </c>
      <c r="M64" s="308" t="b">
        <f t="shared" si="1"/>
        <v>1</v>
      </c>
      <c r="N64" s="308" t="b">
        <f t="shared" si="2"/>
        <v>1</v>
      </c>
      <c r="O64" s="308" t="b">
        <f t="shared" si="3"/>
        <v>1</v>
      </c>
      <c r="P64" s="308" t="b">
        <f t="shared" si="4"/>
        <v>1</v>
      </c>
      <c r="Q64" s="308" t="b">
        <f t="shared" si="5"/>
        <v>1</v>
      </c>
      <c r="R64" s="308" t="b">
        <f t="shared" si="6"/>
        <v>0</v>
      </c>
      <c r="S64" s="308" t="b">
        <f t="shared" si="7"/>
        <v>0</v>
      </c>
      <c r="T64" s="308" t="b">
        <f t="shared" si="8"/>
        <v>0</v>
      </c>
      <c r="U64" s="308" t="b">
        <f t="shared" si="9"/>
        <v>1</v>
      </c>
      <c r="W64" s="382" t="s">
        <v>280</v>
      </c>
      <c r="X64" s="280" t="s">
        <v>281</v>
      </c>
      <c r="Y64" s="280" t="s">
        <v>242</v>
      </c>
      <c r="Z64" s="470" t="s">
        <v>184</v>
      </c>
      <c r="AA64" s="556" t="s">
        <v>229</v>
      </c>
      <c r="AB64" s="249">
        <v>13623</v>
      </c>
      <c r="AC64" s="557" t="s">
        <v>1054</v>
      </c>
      <c r="AD64" s="283" t="s">
        <v>1151</v>
      </c>
      <c r="AE64" s="282"/>
      <c r="AF64" s="386"/>
      <c r="AG64" s="435"/>
    </row>
    <row r="65" spans="1:33" ht="15">
      <c r="A65" s="503">
        <v>800</v>
      </c>
      <c r="B65" s="280" t="s">
        <v>796</v>
      </c>
      <c r="C65" s="280" t="s">
        <v>797</v>
      </c>
      <c r="D65" s="470" t="s">
        <v>178</v>
      </c>
      <c r="E65" s="556" t="s">
        <v>229</v>
      </c>
      <c r="F65" s="249">
        <v>29849</v>
      </c>
      <c r="G65" s="557">
        <v>2</v>
      </c>
      <c r="H65" s="283" t="s">
        <v>1150</v>
      </c>
      <c r="I65" s="280" t="s">
        <v>1151</v>
      </c>
      <c r="J65" s="386"/>
      <c r="L65" s="308" t="b">
        <f t="shared" si="0"/>
        <v>0</v>
      </c>
      <c r="M65" s="308" t="b">
        <f t="shared" si="1"/>
        <v>1</v>
      </c>
      <c r="N65" s="308" t="b">
        <f t="shared" si="2"/>
        <v>1</v>
      </c>
      <c r="O65" s="308" t="b">
        <f t="shared" si="3"/>
        <v>1</v>
      </c>
      <c r="P65" s="308" t="b">
        <f t="shared" si="4"/>
        <v>1</v>
      </c>
      <c r="Q65" s="308" t="b">
        <f t="shared" si="5"/>
        <v>1</v>
      </c>
      <c r="R65" s="308" t="b">
        <f t="shared" si="6"/>
        <v>0</v>
      </c>
      <c r="S65" s="308" t="b">
        <f t="shared" si="7"/>
        <v>0</v>
      </c>
      <c r="T65" s="308" t="b">
        <f t="shared" si="8"/>
        <v>0</v>
      </c>
      <c r="U65" s="308" t="b">
        <f t="shared" si="9"/>
        <v>1</v>
      </c>
      <c r="W65" s="382" t="s">
        <v>795</v>
      </c>
      <c r="X65" s="280" t="s">
        <v>796</v>
      </c>
      <c r="Y65" s="280" t="s">
        <v>797</v>
      </c>
      <c r="Z65" s="470" t="s">
        <v>178</v>
      </c>
      <c r="AA65" s="556" t="s">
        <v>229</v>
      </c>
      <c r="AB65" s="249">
        <v>29849</v>
      </c>
      <c r="AC65" s="557" t="s">
        <v>1150</v>
      </c>
      <c r="AD65" s="283" t="s">
        <v>1151</v>
      </c>
      <c r="AE65" s="282"/>
      <c r="AF65" s="386"/>
      <c r="AG65" s="435"/>
    </row>
    <row r="66" spans="1:33" ht="15">
      <c r="A66" s="382" t="s">
        <v>282</v>
      </c>
      <c r="B66" s="280" t="s">
        <v>255</v>
      </c>
      <c r="C66" s="280" t="s">
        <v>283</v>
      </c>
      <c r="D66" s="470" t="s">
        <v>178</v>
      </c>
      <c r="E66" s="556" t="s">
        <v>229</v>
      </c>
      <c r="F66" s="249">
        <v>17060</v>
      </c>
      <c r="G66" s="557">
        <v>4</v>
      </c>
      <c r="H66" s="282" t="s">
        <v>956</v>
      </c>
      <c r="I66" s="280" t="s">
        <v>1151</v>
      </c>
      <c r="J66" s="386"/>
      <c r="L66" s="308" t="b">
        <f t="shared" ref="L66:L135" si="10">A66=W66</f>
        <v>1</v>
      </c>
      <c r="M66" s="308" t="b">
        <f t="shared" ref="M66:M135" si="11">B66=X66</f>
        <v>1</v>
      </c>
      <c r="N66" s="308" t="b">
        <f t="shared" ref="N66:N135" si="12">C66=Y66</f>
        <v>1</v>
      </c>
      <c r="O66" s="308" t="b">
        <f t="shared" ref="O66:O135" si="13">D66=Z66</f>
        <v>1</v>
      </c>
      <c r="P66" s="308" t="b">
        <f t="shared" ref="P66:P135" si="14">E66=AA66</f>
        <v>1</v>
      </c>
      <c r="Q66" s="308" t="b">
        <f t="shared" ref="Q66:Q135" si="15">F66=AB66</f>
        <v>1</v>
      </c>
      <c r="R66" s="308" t="b">
        <f t="shared" ref="R66:R135" si="16">G66=AC66</f>
        <v>0</v>
      </c>
      <c r="S66" s="308" t="b">
        <f t="shared" ref="S66:S135" si="17">H66=AD66</f>
        <v>0</v>
      </c>
      <c r="T66" s="308" t="b">
        <f t="shared" ref="T66:T135" si="18">I66=AE66</f>
        <v>0</v>
      </c>
      <c r="U66" s="308" t="b">
        <f t="shared" ref="U66:U135" si="19">J66=AF66</f>
        <v>1</v>
      </c>
      <c r="W66" s="382" t="s">
        <v>282</v>
      </c>
      <c r="X66" s="280" t="s">
        <v>255</v>
      </c>
      <c r="Y66" s="280" t="s">
        <v>283</v>
      </c>
      <c r="Z66" s="470" t="s">
        <v>178</v>
      </c>
      <c r="AA66" s="556" t="s">
        <v>229</v>
      </c>
      <c r="AB66" s="249">
        <v>17060</v>
      </c>
      <c r="AC66" s="557" t="s">
        <v>956</v>
      </c>
      <c r="AD66" s="282" t="s">
        <v>1151</v>
      </c>
      <c r="AE66" s="282"/>
      <c r="AF66" s="386"/>
      <c r="AG66" s="435"/>
    </row>
    <row r="67" spans="1:33" ht="15">
      <c r="A67" s="382" t="s">
        <v>284</v>
      </c>
      <c r="B67" s="280" t="s">
        <v>285</v>
      </c>
      <c r="C67" s="280" t="s">
        <v>286</v>
      </c>
      <c r="D67" s="470" t="s">
        <v>178</v>
      </c>
      <c r="E67" s="556" t="s">
        <v>229</v>
      </c>
      <c r="F67" s="249">
        <v>17828</v>
      </c>
      <c r="G67" s="557">
        <v>6</v>
      </c>
      <c r="H67" s="283" t="s">
        <v>956</v>
      </c>
      <c r="I67" s="280" t="s">
        <v>1151</v>
      </c>
      <c r="J67" s="386"/>
      <c r="L67" s="308" t="b">
        <f t="shared" si="10"/>
        <v>1</v>
      </c>
      <c r="M67" s="308" t="b">
        <f t="shared" si="11"/>
        <v>1</v>
      </c>
      <c r="N67" s="308" t="b">
        <f t="shared" si="12"/>
        <v>1</v>
      </c>
      <c r="O67" s="308" t="b">
        <f t="shared" si="13"/>
        <v>1</v>
      </c>
      <c r="P67" s="308" t="b">
        <f t="shared" si="14"/>
        <v>1</v>
      </c>
      <c r="Q67" s="308" t="b">
        <f t="shared" si="15"/>
        <v>1</v>
      </c>
      <c r="R67" s="308" t="b">
        <f t="shared" si="16"/>
        <v>0</v>
      </c>
      <c r="S67" s="308" t="b">
        <f t="shared" si="17"/>
        <v>0</v>
      </c>
      <c r="T67" s="308" t="b">
        <f t="shared" si="18"/>
        <v>0</v>
      </c>
      <c r="U67" s="308" t="b">
        <f t="shared" si="19"/>
        <v>1</v>
      </c>
      <c r="W67" s="382" t="s">
        <v>284</v>
      </c>
      <c r="X67" s="280" t="s">
        <v>285</v>
      </c>
      <c r="Y67" s="280" t="s">
        <v>286</v>
      </c>
      <c r="Z67" s="470" t="s">
        <v>178</v>
      </c>
      <c r="AA67" s="556" t="s">
        <v>229</v>
      </c>
      <c r="AB67" s="249">
        <v>17828</v>
      </c>
      <c r="AC67" s="557" t="s">
        <v>956</v>
      </c>
      <c r="AD67" s="283" t="s">
        <v>1151</v>
      </c>
      <c r="AE67" s="282"/>
      <c r="AF67" s="386"/>
      <c r="AG67" s="435"/>
    </row>
    <row r="68" spans="1:33" ht="15">
      <c r="A68" s="382" t="s">
        <v>287</v>
      </c>
      <c r="B68" s="280" t="s">
        <v>285</v>
      </c>
      <c r="C68" s="280" t="s">
        <v>288</v>
      </c>
      <c r="D68" s="470" t="s">
        <v>184</v>
      </c>
      <c r="E68" s="556" t="s">
        <v>229</v>
      </c>
      <c r="F68" s="249">
        <v>20212</v>
      </c>
      <c r="G68" s="557">
        <v>8</v>
      </c>
      <c r="H68" s="282" t="s">
        <v>1149</v>
      </c>
      <c r="I68" s="280" t="s">
        <v>1151</v>
      </c>
      <c r="J68" s="386"/>
      <c r="L68" s="308" t="b">
        <f t="shared" si="10"/>
        <v>1</v>
      </c>
      <c r="M68" s="308" t="b">
        <f t="shared" si="11"/>
        <v>1</v>
      </c>
      <c r="N68" s="308" t="b">
        <f t="shared" si="12"/>
        <v>1</v>
      </c>
      <c r="O68" s="308" t="b">
        <f t="shared" si="13"/>
        <v>1</v>
      </c>
      <c r="P68" s="308" t="b">
        <f t="shared" si="14"/>
        <v>1</v>
      </c>
      <c r="Q68" s="308" t="b">
        <f t="shared" si="15"/>
        <v>1</v>
      </c>
      <c r="R68" s="308" t="b">
        <f t="shared" si="16"/>
        <v>0</v>
      </c>
      <c r="S68" s="308" t="b">
        <f t="shared" si="17"/>
        <v>0</v>
      </c>
      <c r="T68" s="308" t="b">
        <f t="shared" si="18"/>
        <v>0</v>
      </c>
      <c r="U68" s="308" t="b">
        <f t="shared" si="19"/>
        <v>1</v>
      </c>
      <c r="W68" s="382" t="s">
        <v>287</v>
      </c>
      <c r="X68" s="280" t="s">
        <v>285</v>
      </c>
      <c r="Y68" s="280" t="s">
        <v>288</v>
      </c>
      <c r="Z68" s="470" t="s">
        <v>184</v>
      </c>
      <c r="AA68" s="556" t="s">
        <v>229</v>
      </c>
      <c r="AB68" s="249">
        <v>20212</v>
      </c>
      <c r="AC68" s="557" t="s">
        <v>1149</v>
      </c>
      <c r="AD68" s="282" t="s">
        <v>1151</v>
      </c>
      <c r="AE68" s="282"/>
      <c r="AF68" s="386"/>
      <c r="AG68" s="435"/>
    </row>
    <row r="69" spans="1:33" ht="15">
      <c r="A69" s="382" t="s">
        <v>289</v>
      </c>
      <c r="B69" s="280" t="s">
        <v>285</v>
      </c>
      <c r="C69" s="280" t="s">
        <v>290</v>
      </c>
      <c r="D69" s="470" t="s">
        <v>178</v>
      </c>
      <c r="E69" s="556" t="s">
        <v>229</v>
      </c>
      <c r="F69" s="249">
        <v>16365</v>
      </c>
      <c r="G69" s="557">
        <v>5</v>
      </c>
      <c r="H69" s="283" t="s">
        <v>956</v>
      </c>
      <c r="I69" s="280" t="s">
        <v>1151</v>
      </c>
      <c r="J69" s="386"/>
      <c r="L69" s="308" t="b">
        <f t="shared" si="10"/>
        <v>1</v>
      </c>
      <c r="M69" s="308" t="b">
        <f t="shared" si="11"/>
        <v>1</v>
      </c>
      <c r="N69" s="308" t="b">
        <f t="shared" si="12"/>
        <v>1</v>
      </c>
      <c r="O69" s="308" t="b">
        <f t="shared" si="13"/>
        <v>1</v>
      </c>
      <c r="P69" s="308" t="b">
        <f t="shared" si="14"/>
        <v>1</v>
      </c>
      <c r="Q69" s="308" t="b">
        <f t="shared" si="15"/>
        <v>1</v>
      </c>
      <c r="R69" s="308" t="b">
        <f t="shared" si="16"/>
        <v>0</v>
      </c>
      <c r="S69" s="308" t="b">
        <f t="shared" si="17"/>
        <v>0</v>
      </c>
      <c r="T69" s="308" t="b">
        <f t="shared" si="18"/>
        <v>0</v>
      </c>
      <c r="U69" s="308" t="b">
        <f t="shared" si="19"/>
        <v>1</v>
      </c>
      <c r="W69" s="382" t="s">
        <v>289</v>
      </c>
      <c r="X69" s="280" t="s">
        <v>285</v>
      </c>
      <c r="Y69" s="280" t="s">
        <v>290</v>
      </c>
      <c r="Z69" s="470" t="s">
        <v>178</v>
      </c>
      <c r="AA69" s="556" t="s">
        <v>229</v>
      </c>
      <c r="AB69" s="249">
        <v>16365</v>
      </c>
      <c r="AC69" s="557" t="s">
        <v>956</v>
      </c>
      <c r="AD69" s="283" t="s">
        <v>1151</v>
      </c>
      <c r="AE69" s="282"/>
      <c r="AF69" s="386"/>
      <c r="AG69" s="435"/>
    </row>
    <row r="70" spans="1:33" ht="15">
      <c r="A70" s="382" t="s">
        <v>291</v>
      </c>
      <c r="B70" s="280" t="s">
        <v>285</v>
      </c>
      <c r="C70" s="280" t="s">
        <v>292</v>
      </c>
      <c r="D70" s="470" t="s">
        <v>184</v>
      </c>
      <c r="E70" s="556" t="s">
        <v>229</v>
      </c>
      <c r="F70" s="249">
        <v>18926</v>
      </c>
      <c r="G70" s="557">
        <v>9</v>
      </c>
      <c r="H70" s="283" t="s">
        <v>955</v>
      </c>
      <c r="I70" s="280" t="s">
        <v>1151</v>
      </c>
      <c r="J70" s="386"/>
      <c r="L70" s="308" t="b">
        <f t="shared" si="10"/>
        <v>1</v>
      </c>
      <c r="M70" s="308" t="b">
        <f t="shared" si="11"/>
        <v>1</v>
      </c>
      <c r="N70" s="308" t="b">
        <f t="shared" si="12"/>
        <v>1</v>
      </c>
      <c r="O70" s="308" t="b">
        <f t="shared" si="13"/>
        <v>1</v>
      </c>
      <c r="P70" s="308" t="b">
        <f t="shared" si="14"/>
        <v>1</v>
      </c>
      <c r="Q70" s="308" t="b">
        <f t="shared" si="15"/>
        <v>1</v>
      </c>
      <c r="R70" s="308" t="b">
        <f t="shared" si="16"/>
        <v>0</v>
      </c>
      <c r="S70" s="308" t="b">
        <f t="shared" si="17"/>
        <v>0</v>
      </c>
      <c r="T70" s="308" t="b">
        <f t="shared" si="18"/>
        <v>0</v>
      </c>
      <c r="U70" s="308" t="b">
        <f t="shared" si="19"/>
        <v>1</v>
      </c>
      <c r="W70" s="382" t="s">
        <v>291</v>
      </c>
      <c r="X70" s="280" t="s">
        <v>285</v>
      </c>
      <c r="Y70" s="280" t="s">
        <v>292</v>
      </c>
      <c r="Z70" s="470" t="s">
        <v>184</v>
      </c>
      <c r="AA70" s="556" t="s">
        <v>229</v>
      </c>
      <c r="AB70" s="249">
        <v>18926</v>
      </c>
      <c r="AC70" s="557" t="s">
        <v>955</v>
      </c>
      <c r="AD70" s="283" t="s">
        <v>1151</v>
      </c>
      <c r="AE70" s="282"/>
      <c r="AF70" s="386"/>
      <c r="AG70" s="435"/>
    </row>
    <row r="71" spans="1:33" ht="15">
      <c r="A71" s="382" t="s">
        <v>299</v>
      </c>
      <c r="B71" s="280" t="s">
        <v>300</v>
      </c>
      <c r="C71" s="280" t="s">
        <v>301</v>
      </c>
      <c r="D71" s="470" t="s">
        <v>178</v>
      </c>
      <c r="E71" s="556" t="s">
        <v>294</v>
      </c>
      <c r="F71" s="249">
        <v>16851</v>
      </c>
      <c r="G71" s="557">
        <v>6</v>
      </c>
      <c r="H71" s="283" t="s">
        <v>956</v>
      </c>
      <c r="I71" s="280" t="s">
        <v>1151</v>
      </c>
      <c r="J71" s="386"/>
      <c r="L71" s="308" t="b">
        <f t="shared" si="10"/>
        <v>1</v>
      </c>
      <c r="M71" s="308" t="b">
        <f t="shared" si="11"/>
        <v>1</v>
      </c>
      <c r="N71" s="308" t="b">
        <f t="shared" si="12"/>
        <v>1</v>
      </c>
      <c r="O71" s="308" t="b">
        <f t="shared" si="13"/>
        <v>1</v>
      </c>
      <c r="P71" s="308" t="b">
        <f t="shared" si="14"/>
        <v>1</v>
      </c>
      <c r="Q71" s="308" t="b">
        <f t="shared" si="15"/>
        <v>1</v>
      </c>
      <c r="R71" s="308" t="b">
        <f t="shared" si="16"/>
        <v>0</v>
      </c>
      <c r="S71" s="308" t="b">
        <f t="shared" si="17"/>
        <v>0</v>
      </c>
      <c r="T71" s="308" t="b">
        <f t="shared" si="18"/>
        <v>0</v>
      </c>
      <c r="U71" s="308" t="b">
        <f t="shared" si="19"/>
        <v>1</v>
      </c>
      <c r="W71" s="382" t="s">
        <v>299</v>
      </c>
      <c r="X71" s="280" t="s">
        <v>300</v>
      </c>
      <c r="Y71" s="280" t="s">
        <v>301</v>
      </c>
      <c r="Z71" s="470" t="s">
        <v>178</v>
      </c>
      <c r="AA71" s="556" t="s">
        <v>294</v>
      </c>
      <c r="AB71" s="249">
        <v>16851</v>
      </c>
      <c r="AC71" s="557" t="s">
        <v>956</v>
      </c>
      <c r="AD71" s="283" t="s">
        <v>1151</v>
      </c>
      <c r="AE71" s="282"/>
      <c r="AF71" s="386"/>
      <c r="AG71" s="435"/>
    </row>
    <row r="72" spans="1:33" ht="15">
      <c r="A72" s="382" t="s">
        <v>302</v>
      </c>
      <c r="B72" s="280" t="s">
        <v>303</v>
      </c>
      <c r="C72" s="280" t="s">
        <v>304</v>
      </c>
      <c r="D72" s="470" t="s">
        <v>184</v>
      </c>
      <c r="E72" s="556" t="s">
        <v>294</v>
      </c>
      <c r="F72" s="249">
        <v>14045</v>
      </c>
      <c r="G72" s="557">
        <v>9</v>
      </c>
      <c r="H72" s="283" t="s">
        <v>1054</v>
      </c>
      <c r="I72" s="280" t="s">
        <v>1151</v>
      </c>
      <c r="J72" s="386"/>
      <c r="L72" s="308" t="b">
        <f t="shared" si="10"/>
        <v>1</v>
      </c>
      <c r="M72" s="308" t="b">
        <f t="shared" si="11"/>
        <v>1</v>
      </c>
      <c r="N72" s="308" t="b">
        <f t="shared" si="12"/>
        <v>1</v>
      </c>
      <c r="O72" s="308" t="b">
        <f t="shared" si="13"/>
        <v>1</v>
      </c>
      <c r="P72" s="308" t="b">
        <f t="shared" si="14"/>
        <v>1</v>
      </c>
      <c r="Q72" s="308" t="b">
        <f t="shared" si="15"/>
        <v>1</v>
      </c>
      <c r="R72" s="308" t="b">
        <f t="shared" si="16"/>
        <v>0</v>
      </c>
      <c r="S72" s="308" t="b">
        <f t="shared" si="17"/>
        <v>0</v>
      </c>
      <c r="T72" s="308" t="b">
        <f t="shared" si="18"/>
        <v>0</v>
      </c>
      <c r="U72" s="308" t="b">
        <f t="shared" si="19"/>
        <v>1</v>
      </c>
      <c r="W72" s="382" t="s">
        <v>302</v>
      </c>
      <c r="X72" s="280" t="s">
        <v>303</v>
      </c>
      <c r="Y72" s="280" t="s">
        <v>304</v>
      </c>
      <c r="Z72" s="470" t="s">
        <v>184</v>
      </c>
      <c r="AA72" s="556" t="s">
        <v>294</v>
      </c>
      <c r="AB72" s="249">
        <v>14045</v>
      </c>
      <c r="AC72" s="557" t="s">
        <v>1054</v>
      </c>
      <c r="AD72" s="283" t="s">
        <v>1151</v>
      </c>
      <c r="AE72" s="282"/>
      <c r="AF72" s="386"/>
      <c r="AG72" s="435"/>
    </row>
    <row r="73" spans="1:33" ht="15">
      <c r="A73" s="382">
        <v>145</v>
      </c>
      <c r="B73" s="280" t="s">
        <v>196</v>
      </c>
      <c r="C73" s="280" t="s">
        <v>305</v>
      </c>
      <c r="D73" s="470" t="s">
        <v>184</v>
      </c>
      <c r="E73" s="556" t="s">
        <v>294</v>
      </c>
      <c r="F73" s="249">
        <v>17575</v>
      </c>
      <c r="G73" s="557">
        <v>9</v>
      </c>
      <c r="H73" s="283" t="s">
        <v>955</v>
      </c>
      <c r="I73" s="280" t="s">
        <v>1151</v>
      </c>
      <c r="J73" s="386"/>
      <c r="L73" s="308" t="b">
        <f t="shared" si="10"/>
        <v>1</v>
      </c>
      <c r="M73" s="308" t="b">
        <f t="shared" si="11"/>
        <v>1</v>
      </c>
      <c r="N73" s="308" t="b">
        <f t="shared" si="12"/>
        <v>1</v>
      </c>
      <c r="O73" s="308" t="b">
        <f t="shared" si="13"/>
        <v>1</v>
      </c>
      <c r="P73" s="308" t="b">
        <f t="shared" si="14"/>
        <v>1</v>
      </c>
      <c r="Q73" s="308" t="b">
        <f t="shared" si="15"/>
        <v>1</v>
      </c>
      <c r="R73" s="308" t="b">
        <f t="shared" si="16"/>
        <v>0</v>
      </c>
      <c r="S73" s="308" t="b">
        <f t="shared" si="17"/>
        <v>0</v>
      </c>
      <c r="T73" s="308" t="b">
        <f t="shared" si="18"/>
        <v>0</v>
      </c>
      <c r="U73" s="308" t="b">
        <f t="shared" si="19"/>
        <v>1</v>
      </c>
      <c r="W73" s="382">
        <v>145</v>
      </c>
      <c r="X73" s="280" t="s">
        <v>196</v>
      </c>
      <c r="Y73" s="280" t="s">
        <v>305</v>
      </c>
      <c r="Z73" s="470" t="s">
        <v>184</v>
      </c>
      <c r="AA73" s="556" t="s">
        <v>294</v>
      </c>
      <c r="AB73" s="249">
        <v>17575</v>
      </c>
      <c r="AC73" s="557" t="s">
        <v>955</v>
      </c>
      <c r="AD73" s="283" t="s">
        <v>1151</v>
      </c>
      <c r="AE73" s="282"/>
      <c r="AF73" s="386"/>
      <c r="AG73" s="435"/>
    </row>
    <row r="74" spans="1:33" ht="15">
      <c r="A74" s="382" t="s">
        <v>306</v>
      </c>
      <c r="B74" s="280" t="s">
        <v>258</v>
      </c>
      <c r="C74" s="280" t="s">
        <v>307</v>
      </c>
      <c r="D74" s="470" t="s">
        <v>184</v>
      </c>
      <c r="E74" s="556" t="s">
        <v>294</v>
      </c>
      <c r="F74" s="249">
        <v>15561</v>
      </c>
      <c r="G74" s="557">
        <v>12</v>
      </c>
      <c r="H74" s="283" t="s">
        <v>958</v>
      </c>
      <c r="I74" s="280" t="s">
        <v>1151</v>
      </c>
      <c r="J74" s="386"/>
      <c r="L74" s="308" t="b">
        <f t="shared" si="10"/>
        <v>1</v>
      </c>
      <c r="M74" s="308" t="b">
        <f t="shared" si="11"/>
        <v>1</v>
      </c>
      <c r="N74" s="308" t="b">
        <f t="shared" si="12"/>
        <v>1</v>
      </c>
      <c r="O74" s="308" t="b">
        <f t="shared" si="13"/>
        <v>1</v>
      </c>
      <c r="P74" s="308" t="b">
        <f t="shared" si="14"/>
        <v>1</v>
      </c>
      <c r="Q74" s="308" t="b">
        <f t="shared" si="15"/>
        <v>1</v>
      </c>
      <c r="R74" s="308" t="b">
        <f t="shared" si="16"/>
        <v>0</v>
      </c>
      <c r="S74" s="308" t="b">
        <f t="shared" si="17"/>
        <v>0</v>
      </c>
      <c r="T74" s="308" t="b">
        <f t="shared" si="18"/>
        <v>0</v>
      </c>
      <c r="U74" s="308" t="b">
        <f t="shared" si="19"/>
        <v>1</v>
      </c>
      <c r="W74" s="382" t="s">
        <v>306</v>
      </c>
      <c r="X74" s="280" t="s">
        <v>258</v>
      </c>
      <c r="Y74" s="280" t="s">
        <v>307</v>
      </c>
      <c r="Z74" s="470" t="s">
        <v>184</v>
      </c>
      <c r="AA74" s="556" t="s">
        <v>294</v>
      </c>
      <c r="AB74" s="249">
        <v>15561</v>
      </c>
      <c r="AC74" s="557" t="s">
        <v>958</v>
      </c>
      <c r="AD74" s="283" t="s">
        <v>1151</v>
      </c>
      <c r="AE74" s="282"/>
      <c r="AF74" s="386"/>
      <c r="AG74" s="435"/>
    </row>
    <row r="75" spans="1:33" ht="15">
      <c r="A75" s="382" t="s">
        <v>308</v>
      </c>
      <c r="B75" s="280" t="s">
        <v>309</v>
      </c>
      <c r="C75" s="280" t="s">
        <v>310</v>
      </c>
      <c r="D75" s="470" t="s">
        <v>178</v>
      </c>
      <c r="E75" s="556" t="s">
        <v>294</v>
      </c>
      <c r="F75" s="249">
        <v>13189</v>
      </c>
      <c r="G75" s="557">
        <v>9</v>
      </c>
      <c r="H75" s="282" t="s">
        <v>1054</v>
      </c>
      <c r="I75" s="280" t="s">
        <v>1152</v>
      </c>
      <c r="J75" s="386"/>
      <c r="L75" s="308" t="b">
        <f t="shared" si="10"/>
        <v>1</v>
      </c>
      <c r="M75" s="308" t="b">
        <f t="shared" si="11"/>
        <v>1</v>
      </c>
      <c r="N75" s="308" t="b">
        <f t="shared" si="12"/>
        <v>1</v>
      </c>
      <c r="O75" s="308" t="b">
        <f t="shared" si="13"/>
        <v>1</v>
      </c>
      <c r="P75" s="308" t="b">
        <f t="shared" si="14"/>
        <v>1</v>
      </c>
      <c r="Q75" s="308" t="b">
        <f t="shared" si="15"/>
        <v>1</v>
      </c>
      <c r="R75" s="308" t="b">
        <f t="shared" si="16"/>
        <v>0</v>
      </c>
      <c r="S75" s="308" t="b">
        <f t="shared" si="17"/>
        <v>0</v>
      </c>
      <c r="T75" s="308" t="b">
        <f t="shared" si="18"/>
        <v>0</v>
      </c>
      <c r="U75" s="308" t="b">
        <f t="shared" si="19"/>
        <v>1</v>
      </c>
      <c r="W75" s="382" t="s">
        <v>308</v>
      </c>
      <c r="X75" s="280" t="s">
        <v>309</v>
      </c>
      <c r="Y75" s="280" t="s">
        <v>310</v>
      </c>
      <c r="Z75" s="470" t="s">
        <v>178</v>
      </c>
      <c r="AA75" s="556" t="s">
        <v>294</v>
      </c>
      <c r="AB75" s="249">
        <v>13189</v>
      </c>
      <c r="AC75" s="557" t="s">
        <v>1054</v>
      </c>
      <c r="AD75" s="282" t="s">
        <v>1152</v>
      </c>
      <c r="AE75" s="282"/>
      <c r="AF75" s="386"/>
      <c r="AG75" s="435"/>
    </row>
    <row r="76" spans="1:33" ht="15">
      <c r="A76" s="382" t="s">
        <v>311</v>
      </c>
      <c r="B76" s="280" t="s">
        <v>295</v>
      </c>
      <c r="C76" s="280" t="s">
        <v>312</v>
      </c>
      <c r="D76" s="470" t="s">
        <v>184</v>
      </c>
      <c r="E76" s="556" t="s">
        <v>294</v>
      </c>
      <c r="F76" s="249">
        <v>13386</v>
      </c>
      <c r="G76" s="557">
        <v>12</v>
      </c>
      <c r="H76" s="283" t="s">
        <v>1056</v>
      </c>
      <c r="I76" s="280" t="s">
        <v>1152</v>
      </c>
      <c r="J76" s="386"/>
      <c r="L76" s="308" t="b">
        <f t="shared" si="10"/>
        <v>1</v>
      </c>
      <c r="M76" s="308" t="b">
        <f t="shared" si="11"/>
        <v>1</v>
      </c>
      <c r="N76" s="308" t="b">
        <f t="shared" si="12"/>
        <v>1</v>
      </c>
      <c r="O76" s="308" t="b">
        <f t="shared" si="13"/>
        <v>1</v>
      </c>
      <c r="P76" s="308" t="b">
        <f t="shared" si="14"/>
        <v>1</v>
      </c>
      <c r="Q76" s="308" t="b">
        <f t="shared" si="15"/>
        <v>1</v>
      </c>
      <c r="R76" s="308" t="b">
        <f t="shared" si="16"/>
        <v>0</v>
      </c>
      <c r="S76" s="308" t="b">
        <f t="shared" si="17"/>
        <v>0</v>
      </c>
      <c r="T76" s="308" t="b">
        <f t="shared" si="18"/>
        <v>0</v>
      </c>
      <c r="U76" s="308" t="b">
        <f t="shared" si="19"/>
        <v>1</v>
      </c>
      <c r="W76" s="382" t="s">
        <v>311</v>
      </c>
      <c r="X76" s="280" t="s">
        <v>295</v>
      </c>
      <c r="Y76" s="280" t="s">
        <v>312</v>
      </c>
      <c r="Z76" s="470" t="s">
        <v>184</v>
      </c>
      <c r="AA76" s="556" t="s">
        <v>294</v>
      </c>
      <c r="AB76" s="249">
        <v>13386</v>
      </c>
      <c r="AC76" s="557" t="s">
        <v>1056</v>
      </c>
      <c r="AD76" s="283" t="s">
        <v>1152</v>
      </c>
      <c r="AE76" s="282"/>
      <c r="AF76" s="386"/>
      <c r="AG76" s="435"/>
    </row>
    <row r="77" spans="1:33" ht="15">
      <c r="A77" s="382" t="s">
        <v>314</v>
      </c>
      <c r="B77" s="280" t="s">
        <v>300</v>
      </c>
      <c r="C77" s="280" t="s">
        <v>315</v>
      </c>
      <c r="D77" s="470" t="s">
        <v>184</v>
      </c>
      <c r="E77" s="556" t="s">
        <v>294</v>
      </c>
      <c r="F77" s="249">
        <v>18684</v>
      </c>
      <c r="G77" s="557">
        <v>6</v>
      </c>
      <c r="H77" s="283" t="s">
        <v>956</v>
      </c>
      <c r="I77" s="280" t="s">
        <v>1151</v>
      </c>
      <c r="J77" s="386"/>
      <c r="L77" s="308" t="b">
        <f t="shared" si="10"/>
        <v>1</v>
      </c>
      <c r="M77" s="308" t="b">
        <f t="shared" si="11"/>
        <v>1</v>
      </c>
      <c r="N77" s="308" t="b">
        <f t="shared" si="12"/>
        <v>1</v>
      </c>
      <c r="O77" s="308" t="b">
        <f t="shared" si="13"/>
        <v>1</v>
      </c>
      <c r="P77" s="308" t="b">
        <f t="shared" si="14"/>
        <v>1</v>
      </c>
      <c r="Q77" s="308" t="b">
        <f t="shared" si="15"/>
        <v>1</v>
      </c>
      <c r="R77" s="308" t="b">
        <f t="shared" si="16"/>
        <v>0</v>
      </c>
      <c r="S77" s="308" t="b">
        <f t="shared" si="17"/>
        <v>0</v>
      </c>
      <c r="T77" s="308" t="b">
        <f t="shared" si="18"/>
        <v>0</v>
      </c>
      <c r="U77" s="308" t="b">
        <f t="shared" si="19"/>
        <v>1</v>
      </c>
      <c r="W77" s="382" t="s">
        <v>314</v>
      </c>
      <c r="X77" s="280" t="s">
        <v>300</v>
      </c>
      <c r="Y77" s="280" t="s">
        <v>315</v>
      </c>
      <c r="Z77" s="470" t="s">
        <v>184</v>
      </c>
      <c r="AA77" s="556" t="s">
        <v>294</v>
      </c>
      <c r="AB77" s="249">
        <v>18684</v>
      </c>
      <c r="AC77" s="557" t="s">
        <v>956</v>
      </c>
      <c r="AD77" s="283" t="s">
        <v>1151</v>
      </c>
      <c r="AE77" s="282"/>
      <c r="AF77" s="386"/>
      <c r="AG77" s="435"/>
    </row>
    <row r="78" spans="1:33" ht="15">
      <c r="A78" s="382" t="s">
        <v>882</v>
      </c>
      <c r="B78" s="280" t="s">
        <v>883</v>
      </c>
      <c r="C78" s="280" t="s">
        <v>884</v>
      </c>
      <c r="D78" s="390" t="s">
        <v>184</v>
      </c>
      <c r="E78" s="556" t="s">
        <v>294</v>
      </c>
      <c r="F78" s="249">
        <v>13844</v>
      </c>
      <c r="G78" s="557">
        <v>12</v>
      </c>
      <c r="H78" s="283" t="s">
        <v>1056</v>
      </c>
      <c r="I78" s="280" t="s">
        <v>1151</v>
      </c>
      <c r="J78" s="386"/>
      <c r="L78" s="308" t="b">
        <f t="shared" si="10"/>
        <v>1</v>
      </c>
      <c r="M78" s="308" t="b">
        <f t="shared" si="11"/>
        <v>1</v>
      </c>
      <c r="N78" s="308" t="b">
        <f t="shared" si="12"/>
        <v>1</v>
      </c>
      <c r="O78" s="308" t="b">
        <f t="shared" si="13"/>
        <v>1</v>
      </c>
      <c r="P78" s="308" t="b">
        <f t="shared" si="14"/>
        <v>1</v>
      </c>
      <c r="Q78" s="308" t="b">
        <f t="shared" si="15"/>
        <v>1</v>
      </c>
      <c r="R78" s="308" t="b">
        <f t="shared" si="16"/>
        <v>0</v>
      </c>
      <c r="S78" s="308" t="b">
        <f t="shared" si="17"/>
        <v>0</v>
      </c>
      <c r="T78" s="308" t="b">
        <f t="shared" si="18"/>
        <v>0</v>
      </c>
      <c r="U78" s="308" t="b">
        <f t="shared" si="19"/>
        <v>1</v>
      </c>
      <c r="W78" s="382" t="s">
        <v>882</v>
      </c>
      <c r="X78" s="280" t="s">
        <v>883</v>
      </c>
      <c r="Y78" s="280" t="s">
        <v>884</v>
      </c>
      <c r="Z78" s="390" t="s">
        <v>184</v>
      </c>
      <c r="AA78" s="556" t="s">
        <v>294</v>
      </c>
      <c r="AB78" s="249">
        <v>13844</v>
      </c>
      <c r="AC78" s="557" t="s">
        <v>1056</v>
      </c>
      <c r="AD78" s="283" t="s">
        <v>1151</v>
      </c>
      <c r="AE78" s="282"/>
      <c r="AF78" s="386"/>
      <c r="AG78" s="435"/>
    </row>
    <row r="79" spans="1:33" ht="15">
      <c r="A79" s="382" t="s">
        <v>885</v>
      </c>
      <c r="B79" s="280" t="s">
        <v>608</v>
      </c>
      <c r="C79" s="280" t="s">
        <v>886</v>
      </c>
      <c r="D79" s="390" t="s">
        <v>178</v>
      </c>
      <c r="E79" s="556" t="s">
        <v>294</v>
      </c>
      <c r="F79" s="249">
        <v>20205</v>
      </c>
      <c r="G79" s="557">
        <v>9</v>
      </c>
      <c r="H79" s="283" t="s">
        <v>1149</v>
      </c>
      <c r="I79" s="280" t="s">
        <v>1151</v>
      </c>
      <c r="J79" s="386"/>
      <c r="L79" s="308" t="b">
        <f t="shared" si="10"/>
        <v>1</v>
      </c>
      <c r="M79" s="308" t="b">
        <f t="shared" si="11"/>
        <v>1</v>
      </c>
      <c r="N79" s="308" t="b">
        <f t="shared" si="12"/>
        <v>1</v>
      </c>
      <c r="O79" s="308" t="b">
        <f t="shared" si="13"/>
        <v>1</v>
      </c>
      <c r="P79" s="308" t="b">
        <f t="shared" si="14"/>
        <v>1</v>
      </c>
      <c r="Q79" s="308" t="b">
        <f t="shared" si="15"/>
        <v>1</v>
      </c>
      <c r="R79" s="308" t="b">
        <f t="shared" si="16"/>
        <v>0</v>
      </c>
      <c r="S79" s="308" t="b">
        <f t="shared" si="17"/>
        <v>0</v>
      </c>
      <c r="T79" s="308" t="b">
        <f t="shared" si="18"/>
        <v>0</v>
      </c>
      <c r="U79" s="308" t="b">
        <f t="shared" si="19"/>
        <v>1</v>
      </c>
      <c r="W79" s="382" t="s">
        <v>885</v>
      </c>
      <c r="X79" s="280" t="s">
        <v>608</v>
      </c>
      <c r="Y79" s="280" t="s">
        <v>886</v>
      </c>
      <c r="Z79" s="390" t="s">
        <v>178</v>
      </c>
      <c r="AA79" s="556" t="s">
        <v>294</v>
      </c>
      <c r="AB79" s="249">
        <v>20205</v>
      </c>
      <c r="AC79" s="557" t="s">
        <v>1149</v>
      </c>
      <c r="AD79" s="283" t="s">
        <v>1151</v>
      </c>
      <c r="AE79" s="282"/>
      <c r="AF79" s="386"/>
      <c r="AG79" s="435"/>
    </row>
    <row r="80" spans="1:33" ht="15">
      <c r="A80" s="382" t="s">
        <v>887</v>
      </c>
      <c r="B80" s="277" t="s">
        <v>888</v>
      </c>
      <c r="C80" s="277" t="s">
        <v>316</v>
      </c>
      <c r="D80" s="557" t="s">
        <v>184</v>
      </c>
      <c r="E80" s="556" t="s">
        <v>294</v>
      </c>
      <c r="F80" s="249">
        <v>15849</v>
      </c>
      <c r="G80" s="557">
        <v>12</v>
      </c>
      <c r="H80" s="283" t="s">
        <v>958</v>
      </c>
      <c r="I80" s="277" t="s">
        <v>1151</v>
      </c>
      <c r="J80" s="386"/>
      <c r="L80" s="308" t="b">
        <f t="shared" si="10"/>
        <v>1</v>
      </c>
      <c r="M80" s="308" t="b">
        <f t="shared" si="11"/>
        <v>1</v>
      </c>
      <c r="N80" s="308" t="b">
        <f t="shared" si="12"/>
        <v>1</v>
      </c>
      <c r="O80" s="308" t="b">
        <f t="shared" si="13"/>
        <v>1</v>
      </c>
      <c r="P80" s="308" t="b">
        <f t="shared" si="14"/>
        <v>1</v>
      </c>
      <c r="Q80" s="308" t="b">
        <f t="shared" si="15"/>
        <v>1</v>
      </c>
      <c r="R80" s="308" t="b">
        <f t="shared" si="16"/>
        <v>0</v>
      </c>
      <c r="S80" s="308" t="b">
        <f t="shared" si="17"/>
        <v>0</v>
      </c>
      <c r="T80" s="308" t="b">
        <f t="shared" si="18"/>
        <v>0</v>
      </c>
      <c r="U80" s="308" t="b">
        <f t="shared" si="19"/>
        <v>1</v>
      </c>
      <c r="W80" s="382" t="s">
        <v>887</v>
      </c>
      <c r="X80" s="277" t="s">
        <v>888</v>
      </c>
      <c r="Y80" s="277" t="s">
        <v>316</v>
      </c>
      <c r="Z80" s="557" t="s">
        <v>184</v>
      </c>
      <c r="AA80" s="556" t="s">
        <v>294</v>
      </c>
      <c r="AB80" s="249">
        <v>15849</v>
      </c>
      <c r="AC80" s="557" t="s">
        <v>958</v>
      </c>
      <c r="AD80" s="283" t="s">
        <v>1151</v>
      </c>
      <c r="AE80" s="282"/>
      <c r="AF80" s="386"/>
      <c r="AG80" s="435"/>
    </row>
    <row r="81" spans="1:33" ht="15">
      <c r="A81" s="382" t="s">
        <v>320</v>
      </c>
      <c r="B81" s="283" t="s">
        <v>321</v>
      </c>
      <c r="C81" s="277" t="s">
        <v>322</v>
      </c>
      <c r="D81" s="558" t="s">
        <v>184</v>
      </c>
      <c r="E81" s="556" t="s">
        <v>294</v>
      </c>
      <c r="F81" s="249">
        <v>14740</v>
      </c>
      <c r="G81" s="557">
        <v>12</v>
      </c>
      <c r="H81" s="283" t="s">
        <v>1056</v>
      </c>
      <c r="I81" s="283" t="s">
        <v>1151</v>
      </c>
      <c r="J81" s="386"/>
      <c r="L81" s="308" t="b">
        <f t="shared" si="10"/>
        <v>1</v>
      </c>
      <c r="M81" s="308" t="b">
        <f t="shared" si="11"/>
        <v>1</v>
      </c>
      <c r="N81" s="308" t="b">
        <f t="shared" si="12"/>
        <v>1</v>
      </c>
      <c r="O81" s="308" t="b">
        <f t="shared" si="13"/>
        <v>1</v>
      </c>
      <c r="P81" s="308" t="b">
        <f t="shared" si="14"/>
        <v>1</v>
      </c>
      <c r="Q81" s="308" t="b">
        <f t="shared" si="15"/>
        <v>1</v>
      </c>
      <c r="R81" s="308" t="b">
        <f t="shared" si="16"/>
        <v>0</v>
      </c>
      <c r="S81" s="308" t="b">
        <f t="shared" si="17"/>
        <v>0</v>
      </c>
      <c r="T81" s="308" t="b">
        <f t="shared" si="18"/>
        <v>0</v>
      </c>
      <c r="U81" s="308" t="b">
        <f t="shared" si="19"/>
        <v>1</v>
      </c>
      <c r="W81" s="382" t="s">
        <v>320</v>
      </c>
      <c r="X81" s="283" t="s">
        <v>321</v>
      </c>
      <c r="Y81" s="277" t="s">
        <v>322</v>
      </c>
      <c r="Z81" s="558" t="s">
        <v>184</v>
      </c>
      <c r="AA81" s="556" t="s">
        <v>294</v>
      </c>
      <c r="AB81" s="249">
        <v>14740</v>
      </c>
      <c r="AC81" s="557" t="s">
        <v>1056</v>
      </c>
      <c r="AD81" s="283" t="s">
        <v>1151</v>
      </c>
      <c r="AE81" s="282"/>
      <c r="AF81" s="386"/>
      <c r="AG81" s="435"/>
    </row>
    <row r="82" spans="1:33" ht="15">
      <c r="A82" s="382" t="s">
        <v>317</v>
      </c>
      <c r="B82" s="283" t="s">
        <v>318</v>
      </c>
      <c r="C82" s="277" t="s">
        <v>319</v>
      </c>
      <c r="D82" s="558" t="s">
        <v>184</v>
      </c>
      <c r="E82" s="556" t="s">
        <v>294</v>
      </c>
      <c r="F82" s="249">
        <v>15498</v>
      </c>
      <c r="G82" s="557">
        <v>9</v>
      </c>
      <c r="H82" s="283" t="s">
        <v>955</v>
      </c>
      <c r="I82" s="283" t="s">
        <v>1153</v>
      </c>
      <c r="J82" s="386"/>
      <c r="L82" s="308" t="b">
        <f t="shared" ref="L82" si="20">A82=W82</f>
        <v>1</v>
      </c>
      <c r="M82" s="308" t="b">
        <f t="shared" ref="M82" si="21">B82=X82</f>
        <v>1</v>
      </c>
      <c r="N82" s="308" t="b">
        <f t="shared" ref="N82" si="22">C82=Y82</f>
        <v>1</v>
      </c>
      <c r="O82" s="308" t="b">
        <f t="shared" ref="O82" si="23">D82=Z82</f>
        <v>1</v>
      </c>
      <c r="P82" s="308" t="b">
        <f t="shared" ref="P82" si="24">E82=AA82</f>
        <v>1</v>
      </c>
      <c r="Q82" s="308" t="b">
        <f t="shared" ref="Q82" si="25">F82=AB82</f>
        <v>1</v>
      </c>
      <c r="R82" s="308" t="b">
        <f t="shared" ref="R82" si="26">G82=AC82</f>
        <v>0</v>
      </c>
      <c r="S82" s="308" t="b">
        <f t="shared" ref="S82" si="27">H82=AD82</f>
        <v>0</v>
      </c>
      <c r="T82" s="308" t="b">
        <f t="shared" ref="T82" si="28">I82=AE82</f>
        <v>0</v>
      </c>
      <c r="U82" s="308" t="b">
        <f t="shared" ref="U82" si="29">J82=AF82</f>
        <v>1</v>
      </c>
      <c r="W82" s="382" t="s">
        <v>317</v>
      </c>
      <c r="X82" s="283" t="s">
        <v>318</v>
      </c>
      <c r="Y82" s="277" t="s">
        <v>319</v>
      </c>
      <c r="Z82" s="558" t="s">
        <v>184</v>
      </c>
      <c r="AA82" s="556" t="s">
        <v>294</v>
      </c>
      <c r="AB82" s="249">
        <v>15498</v>
      </c>
      <c r="AC82" s="557" t="s">
        <v>955</v>
      </c>
      <c r="AD82" s="283" t="s">
        <v>1153</v>
      </c>
      <c r="AE82" s="282"/>
      <c r="AF82" s="386"/>
      <c r="AG82" s="435"/>
    </row>
    <row r="83" spans="1:33" ht="15">
      <c r="A83" s="382" t="s">
        <v>325</v>
      </c>
      <c r="B83" s="283" t="s">
        <v>249</v>
      </c>
      <c r="C83" s="283" t="s">
        <v>326</v>
      </c>
      <c r="D83" s="558" t="s">
        <v>178</v>
      </c>
      <c r="E83" s="556" t="s">
        <v>294</v>
      </c>
      <c r="F83" s="249">
        <v>18013</v>
      </c>
      <c r="G83" s="557">
        <v>3</v>
      </c>
      <c r="H83" s="283" t="s">
        <v>957</v>
      </c>
      <c r="I83" s="283" t="s">
        <v>1151</v>
      </c>
      <c r="J83" s="386"/>
      <c r="L83" s="308" t="b">
        <f t="shared" si="10"/>
        <v>1</v>
      </c>
      <c r="M83" s="308" t="b">
        <f t="shared" si="11"/>
        <v>1</v>
      </c>
      <c r="N83" s="308" t="b">
        <f t="shared" si="12"/>
        <v>1</v>
      </c>
      <c r="O83" s="308" t="b">
        <f t="shared" si="13"/>
        <v>1</v>
      </c>
      <c r="P83" s="308" t="b">
        <f t="shared" si="14"/>
        <v>1</v>
      </c>
      <c r="Q83" s="308" t="b">
        <f t="shared" si="15"/>
        <v>1</v>
      </c>
      <c r="R83" s="308" t="b">
        <f t="shared" si="16"/>
        <v>0</v>
      </c>
      <c r="S83" s="308" t="b">
        <f t="shared" si="17"/>
        <v>0</v>
      </c>
      <c r="T83" s="308" t="b">
        <f t="shared" si="18"/>
        <v>0</v>
      </c>
      <c r="U83" s="308" t="b">
        <f t="shared" si="19"/>
        <v>1</v>
      </c>
      <c r="W83" s="382" t="s">
        <v>325</v>
      </c>
      <c r="X83" s="283" t="s">
        <v>249</v>
      </c>
      <c r="Y83" s="283" t="s">
        <v>326</v>
      </c>
      <c r="Z83" s="558" t="s">
        <v>178</v>
      </c>
      <c r="AA83" s="556" t="s">
        <v>294</v>
      </c>
      <c r="AB83" s="249">
        <v>18013</v>
      </c>
      <c r="AC83" s="557" t="s">
        <v>957</v>
      </c>
      <c r="AD83" s="283" t="s">
        <v>1151</v>
      </c>
      <c r="AE83" s="282"/>
      <c r="AF83" s="386"/>
      <c r="AG83" s="435"/>
    </row>
    <row r="84" spans="1:33" ht="15">
      <c r="A84" s="382" t="s">
        <v>330</v>
      </c>
      <c r="B84" s="283" t="s">
        <v>303</v>
      </c>
      <c r="C84" s="283" t="s">
        <v>331</v>
      </c>
      <c r="D84" s="558" t="s">
        <v>178</v>
      </c>
      <c r="E84" s="556" t="s">
        <v>294</v>
      </c>
      <c r="F84" s="249">
        <v>12721</v>
      </c>
      <c r="G84" s="557">
        <v>6</v>
      </c>
      <c r="H84" s="283" t="s">
        <v>1055</v>
      </c>
      <c r="I84" s="283" t="s">
        <v>1152</v>
      </c>
      <c r="J84" s="386"/>
      <c r="L84" s="308" t="b">
        <f t="shared" si="10"/>
        <v>1</v>
      </c>
      <c r="M84" s="308" t="b">
        <f t="shared" si="11"/>
        <v>1</v>
      </c>
      <c r="N84" s="308" t="b">
        <f t="shared" si="12"/>
        <v>1</v>
      </c>
      <c r="O84" s="308" t="b">
        <f t="shared" si="13"/>
        <v>1</v>
      </c>
      <c r="P84" s="308" t="b">
        <f t="shared" si="14"/>
        <v>1</v>
      </c>
      <c r="Q84" s="308" t="b">
        <f t="shared" si="15"/>
        <v>1</v>
      </c>
      <c r="R84" s="308" t="b">
        <f t="shared" si="16"/>
        <v>0</v>
      </c>
      <c r="S84" s="308" t="b">
        <f t="shared" si="17"/>
        <v>0</v>
      </c>
      <c r="T84" s="308" t="b">
        <f t="shared" si="18"/>
        <v>0</v>
      </c>
      <c r="U84" s="308" t="b">
        <f t="shared" si="19"/>
        <v>1</v>
      </c>
      <c r="W84" s="382" t="s">
        <v>330</v>
      </c>
      <c r="X84" s="283" t="s">
        <v>303</v>
      </c>
      <c r="Y84" s="283" t="s">
        <v>331</v>
      </c>
      <c r="Z84" s="558" t="s">
        <v>178</v>
      </c>
      <c r="AA84" s="556" t="s">
        <v>294</v>
      </c>
      <c r="AB84" s="249">
        <v>12721</v>
      </c>
      <c r="AC84" s="557" t="s">
        <v>1055</v>
      </c>
      <c r="AD84" s="283" t="s">
        <v>1152</v>
      </c>
      <c r="AE84" s="282"/>
      <c r="AF84" s="386"/>
      <c r="AG84" s="435"/>
    </row>
    <row r="85" spans="1:33" ht="15">
      <c r="A85" s="382" t="s">
        <v>889</v>
      </c>
      <c r="B85" s="283" t="s">
        <v>883</v>
      </c>
      <c r="C85" s="283" t="s">
        <v>890</v>
      </c>
      <c r="D85" s="558" t="s">
        <v>184</v>
      </c>
      <c r="E85" s="556" t="s">
        <v>294</v>
      </c>
      <c r="F85" s="249">
        <v>23351</v>
      </c>
      <c r="G85" s="557">
        <v>12</v>
      </c>
      <c r="H85" s="282" t="s">
        <v>1148</v>
      </c>
      <c r="I85" s="283" t="s">
        <v>1151</v>
      </c>
      <c r="J85" s="386"/>
      <c r="L85" s="308" t="b">
        <f t="shared" si="10"/>
        <v>1</v>
      </c>
      <c r="M85" s="308" t="b">
        <f t="shared" si="11"/>
        <v>1</v>
      </c>
      <c r="N85" s="308" t="b">
        <f t="shared" si="12"/>
        <v>1</v>
      </c>
      <c r="O85" s="308" t="b">
        <f t="shared" si="13"/>
        <v>1</v>
      </c>
      <c r="P85" s="308" t="b">
        <f t="shared" si="14"/>
        <v>1</v>
      </c>
      <c r="Q85" s="308" t="b">
        <f t="shared" si="15"/>
        <v>1</v>
      </c>
      <c r="R85" s="308" t="b">
        <f t="shared" si="16"/>
        <v>0</v>
      </c>
      <c r="S85" s="308" t="b">
        <f t="shared" si="17"/>
        <v>0</v>
      </c>
      <c r="T85" s="308" t="b">
        <f t="shared" si="18"/>
        <v>0</v>
      </c>
      <c r="U85" s="308" t="b">
        <f t="shared" si="19"/>
        <v>1</v>
      </c>
      <c r="W85" s="382" t="s">
        <v>889</v>
      </c>
      <c r="X85" s="283" t="s">
        <v>883</v>
      </c>
      <c r="Y85" s="283" t="s">
        <v>890</v>
      </c>
      <c r="Z85" s="558" t="s">
        <v>184</v>
      </c>
      <c r="AA85" s="556" t="s">
        <v>294</v>
      </c>
      <c r="AB85" s="249">
        <v>23351</v>
      </c>
      <c r="AC85" s="557" t="s">
        <v>1148</v>
      </c>
      <c r="AD85" s="282" t="s">
        <v>1151</v>
      </c>
      <c r="AE85" s="282"/>
      <c r="AF85" s="386"/>
      <c r="AG85" s="435"/>
    </row>
    <row r="86" spans="1:33" ht="15">
      <c r="A86" s="382" t="s">
        <v>891</v>
      </c>
      <c r="B86" s="283" t="s">
        <v>888</v>
      </c>
      <c r="C86" s="283" t="s">
        <v>892</v>
      </c>
      <c r="D86" s="559" t="s">
        <v>178</v>
      </c>
      <c r="E86" s="556" t="s">
        <v>294</v>
      </c>
      <c r="F86" s="249">
        <v>15013</v>
      </c>
      <c r="G86" s="557">
        <v>7</v>
      </c>
      <c r="H86" s="283" t="s">
        <v>1054</v>
      </c>
      <c r="I86" s="283" t="s">
        <v>1151</v>
      </c>
      <c r="J86" s="386"/>
      <c r="L86" s="308" t="b">
        <f t="shared" si="10"/>
        <v>1</v>
      </c>
      <c r="M86" s="308" t="b">
        <f t="shared" si="11"/>
        <v>1</v>
      </c>
      <c r="N86" s="308" t="b">
        <f t="shared" si="12"/>
        <v>1</v>
      </c>
      <c r="O86" s="308" t="b">
        <f t="shared" si="13"/>
        <v>1</v>
      </c>
      <c r="P86" s="308" t="b">
        <f t="shared" si="14"/>
        <v>1</v>
      </c>
      <c r="Q86" s="308" t="b">
        <f t="shared" si="15"/>
        <v>1</v>
      </c>
      <c r="R86" s="308" t="b">
        <f t="shared" si="16"/>
        <v>0</v>
      </c>
      <c r="S86" s="308" t="b">
        <f t="shared" si="17"/>
        <v>0</v>
      </c>
      <c r="T86" s="308" t="b">
        <f t="shared" si="18"/>
        <v>0</v>
      </c>
      <c r="U86" s="308" t="b">
        <f t="shared" si="19"/>
        <v>1</v>
      </c>
      <c r="W86" s="382" t="s">
        <v>891</v>
      </c>
      <c r="X86" s="283" t="s">
        <v>888</v>
      </c>
      <c r="Y86" s="283" t="s">
        <v>892</v>
      </c>
      <c r="Z86" s="559" t="s">
        <v>178</v>
      </c>
      <c r="AA86" s="556" t="s">
        <v>294</v>
      </c>
      <c r="AB86" s="249">
        <v>15013</v>
      </c>
      <c r="AC86" s="557" t="s">
        <v>1054</v>
      </c>
      <c r="AD86" s="283" t="s">
        <v>1151</v>
      </c>
      <c r="AE86" s="282"/>
      <c r="AF86" s="386"/>
      <c r="AG86" s="435"/>
    </row>
    <row r="87" spans="1:33">
      <c r="A87" s="578" t="s">
        <v>332</v>
      </c>
      <c r="B87" s="282" t="s">
        <v>333</v>
      </c>
      <c r="C87" s="282" t="s">
        <v>334</v>
      </c>
      <c r="D87" s="1" t="s">
        <v>178</v>
      </c>
      <c r="E87" s="282" t="s">
        <v>294</v>
      </c>
      <c r="F87" s="249">
        <v>13665</v>
      </c>
      <c r="G87" s="557">
        <v>6</v>
      </c>
      <c r="H87" s="283" t="s">
        <v>1055</v>
      </c>
      <c r="I87" s="282" t="s">
        <v>1151</v>
      </c>
      <c r="J87" s="386"/>
      <c r="L87" s="308" t="b">
        <f t="shared" ref="L87" si="30">A87=W87</f>
        <v>1</v>
      </c>
      <c r="M87" s="308" t="b">
        <f t="shared" ref="M87" si="31">B87=X87</f>
        <v>1</v>
      </c>
      <c r="N87" s="308" t="b">
        <f t="shared" ref="N87" si="32">C87=Y87</f>
        <v>1</v>
      </c>
      <c r="O87" s="308" t="b">
        <f t="shared" ref="O87" si="33">D87=Z87</f>
        <v>1</v>
      </c>
      <c r="P87" s="308" t="b">
        <f t="shared" ref="P87" si="34">E87=AA87</f>
        <v>1</v>
      </c>
      <c r="Q87" s="308" t="b">
        <f t="shared" ref="Q87" si="35">F87=AB87</f>
        <v>1</v>
      </c>
      <c r="R87" s="308" t="b">
        <f t="shared" ref="R87" si="36">G87=AC87</f>
        <v>0</v>
      </c>
      <c r="S87" s="308" t="b">
        <f t="shared" ref="S87" si="37">H87=AD87</f>
        <v>0</v>
      </c>
      <c r="T87" s="308" t="b">
        <f t="shared" ref="T87" si="38">I87=AE87</f>
        <v>0</v>
      </c>
      <c r="U87" s="308" t="b">
        <f t="shared" ref="U87" si="39">J87=AF87</f>
        <v>1</v>
      </c>
      <c r="W87" s="282" t="s">
        <v>332</v>
      </c>
      <c r="X87" s="282" t="s">
        <v>333</v>
      </c>
      <c r="Y87" s="282" t="s">
        <v>334</v>
      </c>
      <c r="Z87" s="1" t="s">
        <v>178</v>
      </c>
      <c r="AA87" s="282" t="s">
        <v>294</v>
      </c>
      <c r="AB87" s="249">
        <v>13665</v>
      </c>
      <c r="AC87" s="557" t="s">
        <v>1055</v>
      </c>
      <c r="AD87" s="283" t="s">
        <v>1151</v>
      </c>
      <c r="AE87" s="282"/>
      <c r="AF87" s="386"/>
      <c r="AG87" s="435"/>
    </row>
    <row r="88" spans="1:33" ht="15">
      <c r="A88" s="382" t="s">
        <v>335</v>
      </c>
      <c r="B88" s="282" t="s">
        <v>333</v>
      </c>
      <c r="C88" s="282" t="s">
        <v>315</v>
      </c>
      <c r="D88" s="1" t="s">
        <v>184</v>
      </c>
      <c r="E88" s="556" t="s">
        <v>294</v>
      </c>
      <c r="F88" s="249">
        <v>15656</v>
      </c>
      <c r="G88" s="557">
        <v>7</v>
      </c>
      <c r="H88" s="283" t="s">
        <v>955</v>
      </c>
      <c r="I88" s="282" t="s">
        <v>1151</v>
      </c>
      <c r="J88" s="386"/>
      <c r="L88" s="308" t="b">
        <f t="shared" si="10"/>
        <v>1</v>
      </c>
      <c r="M88" s="308" t="b">
        <f t="shared" si="11"/>
        <v>1</v>
      </c>
      <c r="N88" s="308" t="b">
        <f t="shared" si="12"/>
        <v>1</v>
      </c>
      <c r="O88" s="308" t="b">
        <f t="shared" si="13"/>
        <v>1</v>
      </c>
      <c r="P88" s="308" t="b">
        <f t="shared" si="14"/>
        <v>1</v>
      </c>
      <c r="Q88" s="308" t="b">
        <f t="shared" si="15"/>
        <v>1</v>
      </c>
      <c r="R88" s="308" t="b">
        <f t="shared" si="16"/>
        <v>0</v>
      </c>
      <c r="S88" s="308" t="b">
        <f t="shared" si="17"/>
        <v>0</v>
      </c>
      <c r="T88" s="308" t="b">
        <f t="shared" si="18"/>
        <v>0</v>
      </c>
      <c r="U88" s="308" t="b">
        <f t="shared" si="19"/>
        <v>1</v>
      </c>
      <c r="W88" s="382" t="s">
        <v>335</v>
      </c>
      <c r="X88" s="282" t="s">
        <v>333</v>
      </c>
      <c r="Y88" s="282" t="s">
        <v>315</v>
      </c>
      <c r="Z88" s="1" t="s">
        <v>184</v>
      </c>
      <c r="AA88" s="556" t="s">
        <v>294</v>
      </c>
      <c r="AB88" s="249">
        <v>15656</v>
      </c>
      <c r="AC88" s="557" t="s">
        <v>955</v>
      </c>
      <c r="AD88" s="283" t="s">
        <v>1151</v>
      </c>
      <c r="AE88" s="282"/>
      <c r="AF88" s="386"/>
      <c r="AG88" s="435"/>
    </row>
    <row r="89" spans="1:33" ht="15">
      <c r="A89" s="382" t="s">
        <v>893</v>
      </c>
      <c r="B89" s="283" t="s">
        <v>894</v>
      </c>
      <c r="C89" s="283" t="s">
        <v>895</v>
      </c>
      <c r="D89" s="557" t="s">
        <v>178</v>
      </c>
      <c r="E89" s="556" t="s">
        <v>294</v>
      </c>
      <c r="F89" s="249">
        <v>17774</v>
      </c>
      <c r="G89" s="557">
        <v>1</v>
      </c>
      <c r="H89" s="282" t="s">
        <v>957</v>
      </c>
      <c r="I89" s="283" t="s">
        <v>1151</v>
      </c>
      <c r="J89" s="386"/>
      <c r="L89" s="308" t="b">
        <f t="shared" si="10"/>
        <v>1</v>
      </c>
      <c r="M89" s="308" t="b">
        <f t="shared" si="11"/>
        <v>1</v>
      </c>
      <c r="N89" s="308" t="b">
        <f t="shared" si="12"/>
        <v>1</v>
      </c>
      <c r="O89" s="308" t="b">
        <f t="shared" si="13"/>
        <v>1</v>
      </c>
      <c r="P89" s="308" t="b">
        <f t="shared" si="14"/>
        <v>1</v>
      </c>
      <c r="Q89" s="308" t="b">
        <f t="shared" si="15"/>
        <v>1</v>
      </c>
      <c r="R89" s="308" t="b">
        <f t="shared" si="16"/>
        <v>0</v>
      </c>
      <c r="S89" s="308" t="b">
        <f t="shared" si="17"/>
        <v>0</v>
      </c>
      <c r="T89" s="308" t="b">
        <f t="shared" si="18"/>
        <v>0</v>
      </c>
      <c r="U89" s="308" t="b">
        <f t="shared" si="19"/>
        <v>1</v>
      </c>
      <c r="W89" s="382" t="s">
        <v>893</v>
      </c>
      <c r="X89" s="283" t="s">
        <v>894</v>
      </c>
      <c r="Y89" s="283" t="s">
        <v>895</v>
      </c>
      <c r="Z89" s="557" t="s">
        <v>178</v>
      </c>
      <c r="AA89" s="556" t="s">
        <v>294</v>
      </c>
      <c r="AB89" s="249">
        <v>17774</v>
      </c>
      <c r="AC89" s="557" t="s">
        <v>957</v>
      </c>
      <c r="AD89" s="282" t="s">
        <v>1151</v>
      </c>
      <c r="AE89" s="282"/>
      <c r="AF89" s="386"/>
      <c r="AG89" s="435"/>
    </row>
    <row r="90" spans="1:33" ht="15">
      <c r="A90" s="382" t="s">
        <v>1094</v>
      </c>
      <c r="B90" s="277" t="s">
        <v>1095</v>
      </c>
      <c r="C90" s="277" t="s">
        <v>1096</v>
      </c>
      <c r="D90" s="470" t="s">
        <v>178</v>
      </c>
      <c r="E90" s="556" t="s">
        <v>294</v>
      </c>
      <c r="F90" s="249">
        <v>32446</v>
      </c>
      <c r="G90" s="557">
        <v>12</v>
      </c>
      <c r="H90" s="283" t="s">
        <v>1148</v>
      </c>
      <c r="I90" s="277" t="s">
        <v>1151</v>
      </c>
      <c r="J90" s="386"/>
      <c r="L90" s="308" t="b">
        <f t="shared" si="10"/>
        <v>1</v>
      </c>
      <c r="M90" s="308" t="b">
        <f t="shared" si="11"/>
        <v>1</v>
      </c>
      <c r="N90" s="308" t="b">
        <f t="shared" si="12"/>
        <v>1</v>
      </c>
      <c r="O90" s="308" t="b">
        <f t="shared" si="13"/>
        <v>1</v>
      </c>
      <c r="P90" s="308" t="b">
        <f t="shared" si="14"/>
        <v>1</v>
      </c>
      <c r="Q90" s="308" t="b">
        <f t="shared" si="15"/>
        <v>1</v>
      </c>
      <c r="R90" s="308" t="b">
        <f t="shared" si="16"/>
        <v>0</v>
      </c>
      <c r="S90" s="308" t="b">
        <f t="shared" si="17"/>
        <v>0</v>
      </c>
      <c r="T90" s="308" t="b">
        <f t="shared" si="18"/>
        <v>0</v>
      </c>
      <c r="U90" s="308" t="b">
        <f t="shared" si="19"/>
        <v>1</v>
      </c>
      <c r="W90" s="382" t="s">
        <v>1094</v>
      </c>
      <c r="X90" s="277" t="s">
        <v>1095</v>
      </c>
      <c r="Y90" s="277" t="s">
        <v>1096</v>
      </c>
      <c r="Z90" s="470" t="s">
        <v>178</v>
      </c>
      <c r="AA90" s="556" t="s">
        <v>294</v>
      </c>
      <c r="AB90" s="249">
        <v>32446</v>
      </c>
      <c r="AC90" s="557" t="s">
        <v>1148</v>
      </c>
      <c r="AD90" s="283" t="s">
        <v>1151</v>
      </c>
      <c r="AE90" s="282"/>
      <c r="AF90" s="386"/>
      <c r="AG90" s="435"/>
    </row>
    <row r="91" spans="1:33" ht="15">
      <c r="A91" s="382" t="s">
        <v>1097</v>
      </c>
      <c r="B91" s="280" t="s">
        <v>1098</v>
      </c>
      <c r="C91" s="280" t="s">
        <v>1099</v>
      </c>
      <c r="D91" s="470" t="s">
        <v>184</v>
      </c>
      <c r="E91" s="556" t="s">
        <v>294</v>
      </c>
      <c r="F91" s="249">
        <v>21451</v>
      </c>
      <c r="G91" s="557">
        <v>12</v>
      </c>
      <c r="H91" s="283" t="s">
        <v>1148</v>
      </c>
      <c r="I91" s="280" t="s">
        <v>1151</v>
      </c>
      <c r="J91" s="386"/>
      <c r="L91" s="308" t="b">
        <f t="shared" si="10"/>
        <v>1</v>
      </c>
      <c r="M91" s="308" t="b">
        <f t="shared" si="11"/>
        <v>1</v>
      </c>
      <c r="N91" s="308" t="b">
        <f t="shared" si="12"/>
        <v>1</v>
      </c>
      <c r="O91" s="308" t="b">
        <f t="shared" si="13"/>
        <v>1</v>
      </c>
      <c r="P91" s="308" t="b">
        <f t="shared" si="14"/>
        <v>1</v>
      </c>
      <c r="Q91" s="308" t="b">
        <f t="shared" si="15"/>
        <v>1</v>
      </c>
      <c r="R91" s="308" t="b">
        <f t="shared" si="16"/>
        <v>0</v>
      </c>
      <c r="S91" s="308" t="b">
        <f t="shared" si="17"/>
        <v>0</v>
      </c>
      <c r="T91" s="308" t="b">
        <f t="shared" si="18"/>
        <v>0</v>
      </c>
      <c r="U91" s="308" t="b">
        <f t="shared" si="19"/>
        <v>1</v>
      </c>
      <c r="W91" s="382" t="s">
        <v>1097</v>
      </c>
      <c r="X91" s="280" t="s">
        <v>1098</v>
      </c>
      <c r="Y91" s="280" t="s">
        <v>1099</v>
      </c>
      <c r="Z91" s="470" t="s">
        <v>184</v>
      </c>
      <c r="AA91" s="556" t="s">
        <v>294</v>
      </c>
      <c r="AB91" s="249">
        <v>21451</v>
      </c>
      <c r="AC91" s="557" t="s">
        <v>1148</v>
      </c>
      <c r="AD91" s="283" t="s">
        <v>1151</v>
      </c>
      <c r="AE91" s="282"/>
      <c r="AF91" s="386"/>
      <c r="AG91" s="435"/>
    </row>
    <row r="92" spans="1:33" ht="15">
      <c r="A92" s="382" t="s">
        <v>1100</v>
      </c>
      <c r="B92" s="280" t="s">
        <v>1101</v>
      </c>
      <c r="C92" s="277" t="s">
        <v>1102</v>
      </c>
      <c r="D92" s="470" t="s">
        <v>184</v>
      </c>
      <c r="E92" s="556" t="s">
        <v>294</v>
      </c>
      <c r="F92" s="249">
        <v>22444</v>
      </c>
      <c r="G92" s="557">
        <v>12</v>
      </c>
      <c r="H92" s="282" t="s">
        <v>1148</v>
      </c>
      <c r="I92" s="280" t="s">
        <v>1151</v>
      </c>
      <c r="J92" s="386"/>
      <c r="L92" s="308" t="b">
        <f t="shared" si="10"/>
        <v>1</v>
      </c>
      <c r="M92" s="308" t="b">
        <f t="shared" si="11"/>
        <v>1</v>
      </c>
      <c r="N92" s="308" t="b">
        <f t="shared" si="12"/>
        <v>1</v>
      </c>
      <c r="O92" s="308" t="b">
        <f t="shared" si="13"/>
        <v>1</v>
      </c>
      <c r="P92" s="308" t="b">
        <f t="shared" si="14"/>
        <v>1</v>
      </c>
      <c r="Q92" s="308" t="b">
        <f t="shared" si="15"/>
        <v>1</v>
      </c>
      <c r="R92" s="308" t="b">
        <f t="shared" si="16"/>
        <v>0</v>
      </c>
      <c r="S92" s="308" t="b">
        <f t="shared" si="17"/>
        <v>0</v>
      </c>
      <c r="T92" s="308" t="b">
        <f t="shared" si="18"/>
        <v>0</v>
      </c>
      <c r="U92" s="308" t="b">
        <f t="shared" si="19"/>
        <v>1</v>
      </c>
      <c r="W92" s="382" t="s">
        <v>1100</v>
      </c>
      <c r="X92" s="280" t="s">
        <v>1101</v>
      </c>
      <c r="Y92" s="277" t="s">
        <v>1102</v>
      </c>
      <c r="Z92" s="470" t="s">
        <v>184</v>
      </c>
      <c r="AA92" s="556" t="s">
        <v>294</v>
      </c>
      <c r="AB92" s="249">
        <v>22444</v>
      </c>
      <c r="AC92" s="557" t="s">
        <v>1148</v>
      </c>
      <c r="AD92" s="282" t="s">
        <v>1151</v>
      </c>
      <c r="AE92" s="282"/>
      <c r="AF92" s="386"/>
      <c r="AG92" s="435"/>
    </row>
    <row r="93" spans="1:33" ht="15">
      <c r="A93" s="382" t="s">
        <v>1103</v>
      </c>
      <c r="B93" s="280" t="s">
        <v>383</v>
      </c>
      <c r="C93" s="280" t="s">
        <v>1104</v>
      </c>
      <c r="D93" s="390" t="s">
        <v>178</v>
      </c>
      <c r="E93" s="556" t="s">
        <v>294</v>
      </c>
      <c r="F93" s="249">
        <v>20468</v>
      </c>
      <c r="G93" s="557">
        <v>12</v>
      </c>
      <c r="H93" s="282" t="s">
        <v>1148</v>
      </c>
      <c r="I93" s="280" t="s">
        <v>1151</v>
      </c>
      <c r="J93" s="386"/>
      <c r="L93" s="308" t="b">
        <f t="shared" si="10"/>
        <v>1</v>
      </c>
      <c r="M93" s="308" t="b">
        <f t="shared" si="11"/>
        <v>1</v>
      </c>
      <c r="N93" s="308" t="b">
        <f t="shared" si="12"/>
        <v>1</v>
      </c>
      <c r="O93" s="308" t="b">
        <f t="shared" si="13"/>
        <v>1</v>
      </c>
      <c r="P93" s="308" t="b">
        <f t="shared" si="14"/>
        <v>1</v>
      </c>
      <c r="Q93" s="308" t="b">
        <f t="shared" si="15"/>
        <v>1</v>
      </c>
      <c r="R93" s="308" t="b">
        <f t="shared" si="16"/>
        <v>0</v>
      </c>
      <c r="S93" s="308" t="b">
        <f t="shared" si="17"/>
        <v>0</v>
      </c>
      <c r="T93" s="308" t="b">
        <f t="shared" si="18"/>
        <v>0</v>
      </c>
      <c r="U93" s="308" t="b">
        <f t="shared" si="19"/>
        <v>1</v>
      </c>
      <c r="W93" s="382" t="s">
        <v>1103</v>
      </c>
      <c r="X93" s="280" t="s">
        <v>383</v>
      </c>
      <c r="Y93" s="280" t="s">
        <v>1104</v>
      </c>
      <c r="Z93" s="390" t="s">
        <v>178</v>
      </c>
      <c r="AA93" s="556" t="s">
        <v>294</v>
      </c>
      <c r="AB93" s="249">
        <v>20468</v>
      </c>
      <c r="AC93" s="557" t="s">
        <v>1148</v>
      </c>
      <c r="AD93" s="282" t="s">
        <v>1151</v>
      </c>
      <c r="AE93" s="282"/>
      <c r="AF93" s="386"/>
      <c r="AG93" s="435"/>
    </row>
    <row r="94" spans="1:33" ht="15">
      <c r="A94" s="382" t="s">
        <v>388</v>
      </c>
      <c r="B94" s="283" t="s">
        <v>389</v>
      </c>
      <c r="C94" s="283" t="s">
        <v>390</v>
      </c>
      <c r="D94" s="557" t="s">
        <v>178</v>
      </c>
      <c r="E94" s="556" t="s">
        <v>294</v>
      </c>
      <c r="F94" s="249">
        <v>14088</v>
      </c>
      <c r="G94" s="557">
        <v>9</v>
      </c>
      <c r="H94" s="282" t="s">
        <v>1054</v>
      </c>
      <c r="I94" s="283" t="s">
        <v>1151</v>
      </c>
      <c r="J94" s="386"/>
      <c r="L94" s="308" t="b">
        <f t="shared" si="10"/>
        <v>1</v>
      </c>
      <c r="M94" s="308" t="b">
        <f t="shared" si="11"/>
        <v>1</v>
      </c>
      <c r="N94" s="308" t="b">
        <f t="shared" si="12"/>
        <v>1</v>
      </c>
      <c r="O94" s="308" t="b">
        <f t="shared" si="13"/>
        <v>1</v>
      </c>
      <c r="P94" s="308" t="b">
        <f t="shared" si="14"/>
        <v>1</v>
      </c>
      <c r="Q94" s="308" t="b">
        <f t="shared" si="15"/>
        <v>1</v>
      </c>
      <c r="R94" s="308" t="b">
        <f t="shared" si="16"/>
        <v>0</v>
      </c>
      <c r="S94" s="308" t="b">
        <f t="shared" si="17"/>
        <v>0</v>
      </c>
      <c r="T94" s="308" t="b">
        <f t="shared" si="18"/>
        <v>0</v>
      </c>
      <c r="U94" s="308" t="b">
        <f t="shared" si="19"/>
        <v>1</v>
      </c>
      <c r="W94" s="382" t="s">
        <v>388</v>
      </c>
      <c r="X94" s="283" t="s">
        <v>389</v>
      </c>
      <c r="Y94" s="283" t="s">
        <v>390</v>
      </c>
      <c r="Z94" s="557" t="s">
        <v>178</v>
      </c>
      <c r="AA94" s="556" t="s">
        <v>294</v>
      </c>
      <c r="AB94" s="249">
        <v>14088</v>
      </c>
      <c r="AC94" s="557" t="s">
        <v>1054</v>
      </c>
      <c r="AD94" s="282" t="s">
        <v>1151</v>
      </c>
      <c r="AE94" s="282"/>
      <c r="AF94" s="386"/>
      <c r="AG94" s="435"/>
    </row>
    <row r="95" spans="1:33" ht="15">
      <c r="A95" s="382" t="s">
        <v>336</v>
      </c>
      <c r="B95" s="280" t="s">
        <v>337</v>
      </c>
      <c r="C95" s="280" t="s">
        <v>338</v>
      </c>
      <c r="D95" s="390" t="s">
        <v>178</v>
      </c>
      <c r="E95" s="556" t="s">
        <v>294</v>
      </c>
      <c r="F95" s="249">
        <v>15766</v>
      </c>
      <c r="G95" s="557">
        <v>9</v>
      </c>
      <c r="H95" s="283" t="s">
        <v>955</v>
      </c>
      <c r="I95" s="280" t="s">
        <v>1151</v>
      </c>
      <c r="J95" s="386"/>
      <c r="L95" s="308" t="b">
        <f t="shared" ref="L95" si="40">A95=W95</f>
        <v>1</v>
      </c>
      <c r="M95" s="308" t="b">
        <f t="shared" ref="M95" si="41">B95=X95</f>
        <v>1</v>
      </c>
      <c r="N95" s="308" t="b">
        <f t="shared" ref="N95" si="42">C95=Y95</f>
        <v>1</v>
      </c>
      <c r="O95" s="308" t="b">
        <f t="shared" ref="O95" si="43">D95=Z95</f>
        <v>1</v>
      </c>
      <c r="P95" s="308" t="b">
        <f t="shared" ref="P95" si="44">E95=AA95</f>
        <v>1</v>
      </c>
      <c r="Q95" s="308" t="b">
        <f t="shared" ref="Q95" si="45">F95=AB95</f>
        <v>1</v>
      </c>
      <c r="R95" s="308" t="b">
        <f t="shared" ref="R95" si="46">G95=AC95</f>
        <v>0</v>
      </c>
      <c r="S95" s="308" t="b">
        <f t="shared" ref="S95" si="47">H95=AD95</f>
        <v>0</v>
      </c>
      <c r="T95" s="308" t="b">
        <f t="shared" ref="T95" si="48">I95=AE95</f>
        <v>0</v>
      </c>
      <c r="U95" s="308" t="b">
        <f t="shared" ref="U95" si="49">J95=AF95</f>
        <v>1</v>
      </c>
      <c r="W95" s="382" t="s">
        <v>336</v>
      </c>
      <c r="X95" s="280" t="s">
        <v>337</v>
      </c>
      <c r="Y95" s="280" t="s">
        <v>338</v>
      </c>
      <c r="Z95" s="390" t="s">
        <v>178</v>
      </c>
      <c r="AA95" s="556" t="s">
        <v>294</v>
      </c>
      <c r="AB95" s="249">
        <v>15766</v>
      </c>
      <c r="AC95" s="557" t="s">
        <v>955</v>
      </c>
      <c r="AD95" s="283" t="s">
        <v>1151</v>
      </c>
      <c r="AE95" s="282"/>
      <c r="AF95" s="386"/>
      <c r="AG95" s="435"/>
    </row>
    <row r="96" spans="1:33">
      <c r="A96" s="282" t="s">
        <v>340</v>
      </c>
      <c r="B96" s="283" t="s">
        <v>341</v>
      </c>
      <c r="C96" s="283" t="s">
        <v>297</v>
      </c>
      <c r="D96" s="1" t="s">
        <v>178</v>
      </c>
      <c r="E96" s="282" t="s">
        <v>294</v>
      </c>
      <c r="F96" s="249">
        <v>12082</v>
      </c>
      <c r="G96" s="557">
        <v>8</v>
      </c>
      <c r="H96" s="283" t="s">
        <v>1054</v>
      </c>
      <c r="I96" s="283" t="s">
        <v>1152</v>
      </c>
      <c r="J96" s="386"/>
      <c r="L96" s="308" t="b">
        <f t="shared" si="10"/>
        <v>1</v>
      </c>
      <c r="M96" s="308" t="b">
        <f t="shared" si="11"/>
        <v>1</v>
      </c>
      <c r="N96" s="308" t="b">
        <f t="shared" si="12"/>
        <v>1</v>
      </c>
      <c r="O96" s="308" t="b">
        <f t="shared" si="13"/>
        <v>1</v>
      </c>
      <c r="P96" s="308" t="b">
        <f t="shared" si="14"/>
        <v>1</v>
      </c>
      <c r="Q96" s="308" t="b">
        <f t="shared" si="15"/>
        <v>1</v>
      </c>
      <c r="R96" s="308" t="b">
        <f t="shared" si="16"/>
        <v>0</v>
      </c>
      <c r="S96" s="308" t="b">
        <f t="shared" si="17"/>
        <v>0</v>
      </c>
      <c r="T96" s="308" t="b">
        <f t="shared" si="18"/>
        <v>0</v>
      </c>
      <c r="U96" s="308" t="b">
        <f t="shared" si="19"/>
        <v>1</v>
      </c>
      <c r="W96" s="282" t="s">
        <v>340</v>
      </c>
      <c r="X96" s="283" t="s">
        <v>341</v>
      </c>
      <c r="Y96" s="283" t="s">
        <v>297</v>
      </c>
      <c r="Z96" s="1" t="s">
        <v>178</v>
      </c>
      <c r="AA96" s="282" t="s">
        <v>294</v>
      </c>
      <c r="AB96" s="249">
        <v>12082</v>
      </c>
      <c r="AC96" s="557" t="s">
        <v>1054</v>
      </c>
      <c r="AD96" s="283" t="s">
        <v>1152</v>
      </c>
      <c r="AE96" s="282"/>
      <c r="AF96" s="386"/>
      <c r="AG96" s="435"/>
    </row>
    <row r="97" spans="1:33">
      <c r="A97" s="282" t="s">
        <v>342</v>
      </c>
      <c r="B97" s="283" t="s">
        <v>341</v>
      </c>
      <c r="C97" s="283" t="s">
        <v>242</v>
      </c>
      <c r="D97" s="1" t="s">
        <v>184</v>
      </c>
      <c r="E97" s="282" t="s">
        <v>294</v>
      </c>
      <c r="F97" s="249">
        <v>18129</v>
      </c>
      <c r="G97" s="557">
        <v>9</v>
      </c>
      <c r="H97" s="282" t="s">
        <v>955</v>
      </c>
      <c r="I97" s="283" t="s">
        <v>1151</v>
      </c>
      <c r="J97" s="386"/>
      <c r="L97" s="308" t="b">
        <f t="shared" si="10"/>
        <v>1</v>
      </c>
      <c r="M97" s="308" t="b">
        <f t="shared" si="11"/>
        <v>1</v>
      </c>
      <c r="N97" s="308" t="b">
        <f t="shared" si="12"/>
        <v>1</v>
      </c>
      <c r="O97" s="308" t="b">
        <f t="shared" si="13"/>
        <v>1</v>
      </c>
      <c r="P97" s="308" t="b">
        <f t="shared" si="14"/>
        <v>1</v>
      </c>
      <c r="Q97" s="308" t="b">
        <f t="shared" si="15"/>
        <v>1</v>
      </c>
      <c r="R97" s="308" t="b">
        <f t="shared" si="16"/>
        <v>0</v>
      </c>
      <c r="S97" s="308" t="b">
        <f t="shared" si="17"/>
        <v>0</v>
      </c>
      <c r="T97" s="308" t="b">
        <f t="shared" si="18"/>
        <v>0</v>
      </c>
      <c r="U97" s="308" t="b">
        <f t="shared" si="19"/>
        <v>1</v>
      </c>
      <c r="W97" s="282" t="s">
        <v>342</v>
      </c>
      <c r="X97" s="283" t="s">
        <v>341</v>
      </c>
      <c r="Y97" s="283" t="s">
        <v>242</v>
      </c>
      <c r="Z97" s="1" t="s">
        <v>184</v>
      </c>
      <c r="AA97" s="282" t="s">
        <v>294</v>
      </c>
      <c r="AB97" s="249">
        <v>18129</v>
      </c>
      <c r="AC97" s="557" t="s">
        <v>955</v>
      </c>
      <c r="AD97" s="282" t="s">
        <v>1151</v>
      </c>
      <c r="AE97" s="282"/>
      <c r="AF97" s="386"/>
      <c r="AG97" s="435"/>
    </row>
    <row r="98" spans="1:33">
      <c r="A98" s="282" t="s">
        <v>343</v>
      </c>
      <c r="B98" s="283" t="s">
        <v>344</v>
      </c>
      <c r="C98" s="283" t="s">
        <v>345</v>
      </c>
      <c r="D98" s="1" t="s">
        <v>184</v>
      </c>
      <c r="E98" s="282" t="s">
        <v>294</v>
      </c>
      <c r="F98" s="249">
        <v>19177</v>
      </c>
      <c r="G98" s="557">
        <v>9</v>
      </c>
      <c r="H98" s="283" t="s">
        <v>1149</v>
      </c>
      <c r="I98" s="283" t="s">
        <v>1151</v>
      </c>
      <c r="J98" s="386"/>
      <c r="L98" s="308" t="b">
        <f t="shared" si="10"/>
        <v>1</v>
      </c>
      <c r="M98" s="308" t="b">
        <f t="shared" si="11"/>
        <v>1</v>
      </c>
      <c r="N98" s="308" t="b">
        <f t="shared" si="12"/>
        <v>1</v>
      </c>
      <c r="O98" s="308" t="b">
        <f t="shared" si="13"/>
        <v>1</v>
      </c>
      <c r="P98" s="308" t="b">
        <f t="shared" si="14"/>
        <v>1</v>
      </c>
      <c r="Q98" s="308" t="b">
        <f t="shared" si="15"/>
        <v>1</v>
      </c>
      <c r="R98" s="308" t="b">
        <f t="shared" si="16"/>
        <v>0</v>
      </c>
      <c r="S98" s="308" t="b">
        <f t="shared" si="17"/>
        <v>0</v>
      </c>
      <c r="T98" s="308" t="b">
        <f t="shared" si="18"/>
        <v>0</v>
      </c>
      <c r="U98" s="308" t="b">
        <f t="shared" si="19"/>
        <v>1</v>
      </c>
      <c r="W98" s="282" t="s">
        <v>343</v>
      </c>
      <c r="X98" s="283" t="s">
        <v>344</v>
      </c>
      <c r="Y98" s="283" t="s">
        <v>345</v>
      </c>
      <c r="Z98" s="1" t="s">
        <v>184</v>
      </c>
      <c r="AA98" s="282" t="s">
        <v>294</v>
      </c>
      <c r="AB98" s="249">
        <v>19177</v>
      </c>
      <c r="AC98" s="557" t="s">
        <v>1149</v>
      </c>
      <c r="AD98" s="283" t="s">
        <v>1151</v>
      </c>
      <c r="AE98" s="282"/>
      <c r="AF98" s="386"/>
      <c r="AG98" s="435"/>
    </row>
    <row r="99" spans="1:33">
      <c r="A99" s="282" t="s">
        <v>346</v>
      </c>
      <c r="B99" s="283" t="s">
        <v>347</v>
      </c>
      <c r="C99" s="283" t="s">
        <v>348</v>
      </c>
      <c r="D99" s="1" t="s">
        <v>178</v>
      </c>
      <c r="E99" s="282" t="s">
        <v>294</v>
      </c>
      <c r="F99" s="249">
        <v>15404</v>
      </c>
      <c r="G99" s="557">
        <v>9</v>
      </c>
      <c r="H99" s="282" t="s">
        <v>955</v>
      </c>
      <c r="I99" s="283" t="s">
        <v>1151</v>
      </c>
      <c r="J99" s="386"/>
      <c r="L99" s="308" t="b">
        <f t="shared" si="10"/>
        <v>1</v>
      </c>
      <c r="M99" s="308" t="b">
        <f t="shared" si="11"/>
        <v>1</v>
      </c>
      <c r="N99" s="308" t="b">
        <f t="shared" si="12"/>
        <v>1</v>
      </c>
      <c r="O99" s="308" t="b">
        <f t="shared" si="13"/>
        <v>1</v>
      </c>
      <c r="P99" s="308" t="b">
        <f t="shared" si="14"/>
        <v>1</v>
      </c>
      <c r="Q99" s="308" t="b">
        <f t="shared" si="15"/>
        <v>1</v>
      </c>
      <c r="R99" s="308" t="b">
        <f t="shared" si="16"/>
        <v>0</v>
      </c>
      <c r="S99" s="308" t="b">
        <f t="shared" si="17"/>
        <v>0</v>
      </c>
      <c r="T99" s="308" t="b">
        <f t="shared" si="18"/>
        <v>0</v>
      </c>
      <c r="U99" s="308" t="b">
        <f t="shared" si="19"/>
        <v>1</v>
      </c>
      <c r="W99" s="282" t="s">
        <v>346</v>
      </c>
      <c r="X99" s="283" t="s">
        <v>347</v>
      </c>
      <c r="Y99" s="283" t="s">
        <v>348</v>
      </c>
      <c r="Z99" s="1" t="s">
        <v>178</v>
      </c>
      <c r="AA99" s="282" t="s">
        <v>294</v>
      </c>
      <c r="AB99" s="249">
        <v>15404</v>
      </c>
      <c r="AC99" s="557" t="s">
        <v>955</v>
      </c>
      <c r="AD99" s="282" t="s">
        <v>1151</v>
      </c>
      <c r="AE99" s="282"/>
      <c r="AF99" s="386"/>
      <c r="AG99" s="435"/>
    </row>
    <row r="100" spans="1:33">
      <c r="A100" s="282" t="s">
        <v>1154</v>
      </c>
      <c r="B100" s="283" t="s">
        <v>1155</v>
      </c>
      <c r="C100" s="283" t="s">
        <v>1156</v>
      </c>
      <c r="D100" s="1" t="s">
        <v>178</v>
      </c>
      <c r="E100" s="282" t="s">
        <v>294</v>
      </c>
      <c r="F100" s="249">
        <v>17919</v>
      </c>
      <c r="G100" s="557">
        <v>9</v>
      </c>
      <c r="H100" s="282" t="s">
        <v>955</v>
      </c>
      <c r="I100" s="283" t="s">
        <v>1151</v>
      </c>
      <c r="J100" s="386"/>
      <c r="L100" s="308" t="b">
        <f t="shared" ref="L100" si="50">A100=W100</f>
        <v>1</v>
      </c>
      <c r="M100" s="308" t="b">
        <f t="shared" ref="M100" si="51">B100=X100</f>
        <v>1</v>
      </c>
      <c r="N100" s="308" t="b">
        <f t="shared" ref="N100" si="52">C100=Y100</f>
        <v>1</v>
      </c>
      <c r="O100" s="308" t="b">
        <f t="shared" ref="O100" si="53">D100=Z100</f>
        <v>1</v>
      </c>
      <c r="P100" s="308" t="b">
        <f t="shared" ref="P100" si="54">E100=AA100</f>
        <v>1</v>
      </c>
      <c r="Q100" s="308" t="b">
        <f t="shared" ref="Q100" si="55">F100=AB100</f>
        <v>1</v>
      </c>
      <c r="R100" s="308" t="b">
        <f t="shared" ref="R100" si="56">G100=AC100</f>
        <v>0</v>
      </c>
      <c r="S100" s="308" t="b">
        <f t="shared" ref="S100" si="57">H100=AD100</f>
        <v>0</v>
      </c>
      <c r="T100" s="308" t="b">
        <f t="shared" ref="T100" si="58">I100=AE100</f>
        <v>0</v>
      </c>
      <c r="U100" s="308" t="b">
        <f t="shared" ref="U100" si="59">J100=AF100</f>
        <v>1</v>
      </c>
      <c r="W100" s="282" t="s">
        <v>1154</v>
      </c>
      <c r="X100" s="283" t="s">
        <v>1155</v>
      </c>
      <c r="Y100" s="283" t="s">
        <v>1156</v>
      </c>
      <c r="Z100" s="1" t="s">
        <v>178</v>
      </c>
      <c r="AA100" s="282" t="s">
        <v>294</v>
      </c>
      <c r="AB100" s="249">
        <v>17919</v>
      </c>
      <c r="AC100" s="557" t="s">
        <v>955</v>
      </c>
      <c r="AD100" s="282" t="s">
        <v>1151</v>
      </c>
      <c r="AE100" s="282"/>
      <c r="AF100" s="386"/>
      <c r="AG100" s="435"/>
    </row>
    <row r="101" spans="1:33">
      <c r="A101" s="282" t="s">
        <v>896</v>
      </c>
      <c r="B101" s="283" t="s">
        <v>897</v>
      </c>
      <c r="C101" s="283" t="s">
        <v>898</v>
      </c>
      <c r="D101" s="557" t="s">
        <v>178</v>
      </c>
      <c r="E101" s="282" t="s">
        <v>294</v>
      </c>
      <c r="F101" s="249">
        <v>16671</v>
      </c>
      <c r="G101" s="557">
        <v>12</v>
      </c>
      <c r="H101" s="282" t="s">
        <v>958</v>
      </c>
      <c r="I101" s="283" t="s">
        <v>1151</v>
      </c>
      <c r="J101" s="386"/>
      <c r="L101" s="308" t="b">
        <f t="shared" si="10"/>
        <v>1</v>
      </c>
      <c r="M101" s="308" t="b">
        <f t="shared" si="11"/>
        <v>1</v>
      </c>
      <c r="N101" s="308" t="b">
        <f t="shared" si="12"/>
        <v>1</v>
      </c>
      <c r="O101" s="308" t="b">
        <f t="shared" si="13"/>
        <v>1</v>
      </c>
      <c r="P101" s="308" t="b">
        <f t="shared" si="14"/>
        <v>1</v>
      </c>
      <c r="Q101" s="308" t="b">
        <f t="shared" si="15"/>
        <v>1</v>
      </c>
      <c r="R101" s="308" t="b">
        <f t="shared" si="16"/>
        <v>0</v>
      </c>
      <c r="S101" s="308" t="b">
        <f t="shared" si="17"/>
        <v>0</v>
      </c>
      <c r="T101" s="308" t="b">
        <f t="shared" si="18"/>
        <v>0</v>
      </c>
      <c r="U101" s="308" t="b">
        <f t="shared" si="19"/>
        <v>1</v>
      </c>
      <c r="W101" s="282" t="s">
        <v>896</v>
      </c>
      <c r="X101" s="283" t="s">
        <v>897</v>
      </c>
      <c r="Y101" s="283" t="s">
        <v>898</v>
      </c>
      <c r="Z101" s="557" t="s">
        <v>178</v>
      </c>
      <c r="AA101" s="282" t="s">
        <v>294</v>
      </c>
      <c r="AB101" s="249">
        <v>16671</v>
      </c>
      <c r="AC101" s="557" t="s">
        <v>958</v>
      </c>
      <c r="AD101" s="282" t="s">
        <v>1151</v>
      </c>
      <c r="AE101" s="282"/>
      <c r="AF101" s="386"/>
      <c r="AG101" s="435"/>
    </row>
    <row r="102" spans="1:33" ht="15">
      <c r="A102" s="282" t="s">
        <v>798</v>
      </c>
      <c r="B102" s="283" t="s">
        <v>784</v>
      </c>
      <c r="C102" s="283" t="s">
        <v>799</v>
      </c>
      <c r="D102" s="584" t="s">
        <v>178</v>
      </c>
      <c r="E102" s="556" t="s">
        <v>294</v>
      </c>
      <c r="F102" s="572">
        <v>21124</v>
      </c>
      <c r="G102" s="557">
        <v>3</v>
      </c>
      <c r="H102" s="282" t="s">
        <v>1150</v>
      </c>
      <c r="I102" s="283" t="s">
        <v>1151</v>
      </c>
      <c r="J102" s="386"/>
      <c r="L102" s="308" t="b">
        <f t="shared" si="10"/>
        <v>1</v>
      </c>
      <c r="M102" s="308" t="b">
        <f t="shared" si="11"/>
        <v>1</v>
      </c>
      <c r="N102" s="308" t="b">
        <f t="shared" si="12"/>
        <v>1</v>
      </c>
      <c r="O102" s="308" t="b">
        <f t="shared" si="13"/>
        <v>1</v>
      </c>
      <c r="P102" s="308" t="b">
        <f t="shared" si="14"/>
        <v>1</v>
      </c>
      <c r="Q102" s="308" t="b">
        <f t="shared" si="15"/>
        <v>1</v>
      </c>
      <c r="R102" s="308" t="b">
        <f t="shared" si="16"/>
        <v>0</v>
      </c>
      <c r="S102" s="308" t="b">
        <f t="shared" si="17"/>
        <v>0</v>
      </c>
      <c r="T102" s="308" t="b">
        <f t="shared" si="18"/>
        <v>0</v>
      </c>
      <c r="U102" s="308" t="b">
        <f t="shared" si="19"/>
        <v>1</v>
      </c>
      <c r="W102" s="282" t="s">
        <v>798</v>
      </c>
      <c r="X102" s="283" t="s">
        <v>784</v>
      </c>
      <c r="Y102" s="283" t="s">
        <v>799</v>
      </c>
      <c r="Z102" s="584" t="s">
        <v>178</v>
      </c>
      <c r="AA102" s="556" t="s">
        <v>294</v>
      </c>
      <c r="AB102" s="572">
        <v>21124</v>
      </c>
      <c r="AC102" s="557" t="s">
        <v>1150</v>
      </c>
      <c r="AD102" s="282" t="s">
        <v>1151</v>
      </c>
      <c r="AE102" s="282"/>
      <c r="AF102" s="386"/>
      <c r="AG102" s="435"/>
    </row>
    <row r="103" spans="1:33">
      <c r="A103" s="282">
        <v>661</v>
      </c>
      <c r="B103" s="1" t="s">
        <v>295</v>
      </c>
      <c r="C103" s="283" t="s">
        <v>352</v>
      </c>
      <c r="D103" s="557" t="s">
        <v>178</v>
      </c>
      <c r="E103" s="282" t="s">
        <v>294</v>
      </c>
      <c r="F103" s="249">
        <v>16653</v>
      </c>
      <c r="G103" s="557">
        <v>9</v>
      </c>
      <c r="H103" s="282" t="s">
        <v>955</v>
      </c>
      <c r="I103" s="1" t="s">
        <v>1151</v>
      </c>
      <c r="J103" s="386"/>
      <c r="L103" s="308" t="b">
        <f t="shared" si="10"/>
        <v>0</v>
      </c>
      <c r="M103" s="308" t="b">
        <f t="shared" si="11"/>
        <v>1</v>
      </c>
      <c r="N103" s="308" t="b">
        <f t="shared" si="12"/>
        <v>1</v>
      </c>
      <c r="O103" s="308" t="b">
        <f t="shared" si="13"/>
        <v>1</v>
      </c>
      <c r="P103" s="308" t="b">
        <f t="shared" si="14"/>
        <v>1</v>
      </c>
      <c r="Q103" s="308" t="b">
        <f t="shared" si="15"/>
        <v>1</v>
      </c>
      <c r="R103" s="308" t="b">
        <f t="shared" si="16"/>
        <v>0</v>
      </c>
      <c r="S103" s="308" t="b">
        <f t="shared" si="17"/>
        <v>0</v>
      </c>
      <c r="T103" s="308" t="b">
        <f t="shared" si="18"/>
        <v>0</v>
      </c>
      <c r="U103" s="308" t="b">
        <f t="shared" si="19"/>
        <v>1</v>
      </c>
      <c r="W103" s="282" t="s">
        <v>351</v>
      </c>
      <c r="X103" s="1" t="s">
        <v>295</v>
      </c>
      <c r="Y103" s="283" t="s">
        <v>352</v>
      </c>
      <c r="Z103" s="557" t="s">
        <v>178</v>
      </c>
      <c r="AA103" s="282" t="s">
        <v>294</v>
      </c>
      <c r="AB103" s="249">
        <v>16653</v>
      </c>
      <c r="AC103" s="557" t="s">
        <v>955</v>
      </c>
      <c r="AD103" s="282" t="s">
        <v>1151</v>
      </c>
      <c r="AE103" s="282"/>
      <c r="AF103" s="386"/>
      <c r="AG103" s="435"/>
    </row>
    <row r="104" spans="1:33" ht="15">
      <c r="A104" s="382" t="s">
        <v>356</v>
      </c>
      <c r="B104" s="280" t="s">
        <v>357</v>
      </c>
      <c r="C104" s="280" t="s">
        <v>271</v>
      </c>
      <c r="D104" s="470" t="s">
        <v>178</v>
      </c>
      <c r="E104" s="556" t="s">
        <v>294</v>
      </c>
      <c r="F104" s="249">
        <v>18276</v>
      </c>
      <c r="G104" s="557">
        <v>6</v>
      </c>
      <c r="H104" s="282" t="s">
        <v>956</v>
      </c>
      <c r="I104" s="280" t="s">
        <v>1151</v>
      </c>
      <c r="J104" s="386"/>
      <c r="L104" s="308" t="b">
        <f t="shared" si="10"/>
        <v>1</v>
      </c>
      <c r="M104" s="308" t="b">
        <f t="shared" si="11"/>
        <v>1</v>
      </c>
      <c r="N104" s="308" t="b">
        <f t="shared" si="12"/>
        <v>1</v>
      </c>
      <c r="O104" s="308" t="b">
        <f t="shared" si="13"/>
        <v>1</v>
      </c>
      <c r="P104" s="308" t="b">
        <f t="shared" si="14"/>
        <v>1</v>
      </c>
      <c r="Q104" s="308" t="b">
        <f t="shared" si="15"/>
        <v>1</v>
      </c>
      <c r="R104" s="308" t="b">
        <f t="shared" si="16"/>
        <v>0</v>
      </c>
      <c r="S104" s="308" t="b">
        <f t="shared" si="17"/>
        <v>0</v>
      </c>
      <c r="T104" s="308" t="b">
        <f t="shared" si="18"/>
        <v>0</v>
      </c>
      <c r="U104" s="308" t="b">
        <f t="shared" si="19"/>
        <v>1</v>
      </c>
      <c r="W104" s="382" t="s">
        <v>356</v>
      </c>
      <c r="X104" s="280" t="s">
        <v>357</v>
      </c>
      <c r="Y104" s="280" t="s">
        <v>271</v>
      </c>
      <c r="Z104" s="470" t="s">
        <v>178</v>
      </c>
      <c r="AA104" s="556" t="s">
        <v>294</v>
      </c>
      <c r="AB104" s="249">
        <v>18276</v>
      </c>
      <c r="AC104" s="557" t="s">
        <v>956</v>
      </c>
      <c r="AD104" s="282" t="s">
        <v>1151</v>
      </c>
      <c r="AE104" s="282"/>
      <c r="AF104" s="386"/>
      <c r="AG104" s="435"/>
    </row>
    <row r="105" spans="1:33" ht="15">
      <c r="A105" s="382" t="s">
        <v>358</v>
      </c>
      <c r="B105" s="280" t="s">
        <v>357</v>
      </c>
      <c r="C105" s="280" t="s">
        <v>359</v>
      </c>
      <c r="D105" s="470" t="s">
        <v>184</v>
      </c>
      <c r="E105" s="556" t="s">
        <v>294</v>
      </c>
      <c r="F105" s="249">
        <v>19670</v>
      </c>
      <c r="G105" s="557">
        <v>8</v>
      </c>
      <c r="H105" s="283" t="s">
        <v>1149</v>
      </c>
      <c r="I105" s="280" t="s">
        <v>1151</v>
      </c>
      <c r="J105" s="386"/>
      <c r="L105" s="308" t="b">
        <f t="shared" si="10"/>
        <v>1</v>
      </c>
      <c r="M105" s="308" t="b">
        <f t="shared" si="11"/>
        <v>1</v>
      </c>
      <c r="N105" s="308" t="b">
        <f t="shared" si="12"/>
        <v>1</v>
      </c>
      <c r="O105" s="308" t="b">
        <f t="shared" si="13"/>
        <v>1</v>
      </c>
      <c r="P105" s="308" t="b">
        <f t="shared" si="14"/>
        <v>1</v>
      </c>
      <c r="Q105" s="308" t="b">
        <f t="shared" si="15"/>
        <v>1</v>
      </c>
      <c r="R105" s="308" t="b">
        <f t="shared" si="16"/>
        <v>0</v>
      </c>
      <c r="S105" s="308" t="b">
        <f t="shared" si="17"/>
        <v>0</v>
      </c>
      <c r="T105" s="308" t="b">
        <f t="shared" si="18"/>
        <v>0</v>
      </c>
      <c r="U105" s="308" t="b">
        <f t="shared" si="19"/>
        <v>1</v>
      </c>
      <c r="W105" s="382" t="s">
        <v>358</v>
      </c>
      <c r="X105" s="280" t="s">
        <v>357</v>
      </c>
      <c r="Y105" s="280" t="s">
        <v>359</v>
      </c>
      <c r="Z105" s="470" t="s">
        <v>184</v>
      </c>
      <c r="AA105" s="556" t="s">
        <v>294</v>
      </c>
      <c r="AB105" s="249">
        <v>19670</v>
      </c>
      <c r="AC105" s="557" t="s">
        <v>1149</v>
      </c>
      <c r="AD105" s="283" t="s">
        <v>1151</v>
      </c>
      <c r="AE105" s="282"/>
      <c r="AF105" s="386"/>
      <c r="AG105" s="435"/>
    </row>
    <row r="106" spans="1:33" ht="15">
      <c r="A106" s="382" t="s">
        <v>360</v>
      </c>
      <c r="B106" s="280" t="s">
        <v>185</v>
      </c>
      <c r="C106" s="280" t="s">
        <v>361</v>
      </c>
      <c r="D106" s="470" t="s">
        <v>184</v>
      </c>
      <c r="E106" s="556" t="s">
        <v>294</v>
      </c>
      <c r="F106" s="249">
        <v>20147</v>
      </c>
      <c r="G106" s="557">
        <v>12</v>
      </c>
      <c r="H106" s="283" t="s">
        <v>1148</v>
      </c>
      <c r="I106" s="280" t="s">
        <v>1151</v>
      </c>
      <c r="J106" s="386"/>
      <c r="L106" s="308" t="b">
        <f t="shared" si="10"/>
        <v>1</v>
      </c>
      <c r="M106" s="308" t="b">
        <f t="shared" si="11"/>
        <v>1</v>
      </c>
      <c r="N106" s="308" t="b">
        <f t="shared" si="12"/>
        <v>1</v>
      </c>
      <c r="O106" s="308" t="b">
        <f t="shared" si="13"/>
        <v>1</v>
      </c>
      <c r="P106" s="308" t="b">
        <f t="shared" si="14"/>
        <v>1</v>
      </c>
      <c r="Q106" s="308" t="b">
        <f t="shared" si="15"/>
        <v>1</v>
      </c>
      <c r="R106" s="308" t="b">
        <f t="shared" si="16"/>
        <v>0</v>
      </c>
      <c r="S106" s="308" t="b">
        <f t="shared" si="17"/>
        <v>0</v>
      </c>
      <c r="T106" s="308" t="b">
        <f t="shared" si="18"/>
        <v>0</v>
      </c>
      <c r="U106" s="308" t="b">
        <f t="shared" si="19"/>
        <v>1</v>
      </c>
      <c r="W106" s="382" t="s">
        <v>360</v>
      </c>
      <c r="X106" s="280" t="s">
        <v>185</v>
      </c>
      <c r="Y106" s="280" t="s">
        <v>361</v>
      </c>
      <c r="Z106" s="470" t="s">
        <v>184</v>
      </c>
      <c r="AA106" s="556" t="s">
        <v>294</v>
      </c>
      <c r="AB106" s="249">
        <v>20147</v>
      </c>
      <c r="AC106" s="557" t="s">
        <v>1148</v>
      </c>
      <c r="AD106" s="283" t="s">
        <v>1151</v>
      </c>
      <c r="AE106" s="282"/>
      <c r="AF106" s="386"/>
      <c r="AG106" s="435"/>
    </row>
    <row r="107" spans="1:33">
      <c r="A107" s="503">
        <v>691</v>
      </c>
      <c r="B107" s="1" t="s">
        <v>672</v>
      </c>
      <c r="C107" s="1" t="s">
        <v>985</v>
      </c>
      <c r="D107" s="1" t="s">
        <v>178</v>
      </c>
      <c r="E107" s="1" t="s">
        <v>294</v>
      </c>
      <c r="F107" s="249">
        <v>24162</v>
      </c>
      <c r="G107" s="557">
        <v>8</v>
      </c>
      <c r="H107" s="283" t="s">
        <v>1149</v>
      </c>
      <c r="I107" s="1" t="s">
        <v>1151</v>
      </c>
      <c r="J107" s="386"/>
      <c r="L107" s="308" t="b">
        <f t="shared" si="10"/>
        <v>0</v>
      </c>
      <c r="M107" s="308" t="b">
        <f t="shared" si="11"/>
        <v>1</v>
      </c>
      <c r="N107" s="308" t="b">
        <f t="shared" si="12"/>
        <v>1</v>
      </c>
      <c r="O107" s="308" t="b">
        <f t="shared" si="13"/>
        <v>1</v>
      </c>
      <c r="P107" s="308" t="b">
        <f t="shared" si="14"/>
        <v>1</v>
      </c>
      <c r="Q107" s="308" t="b">
        <f t="shared" si="15"/>
        <v>1</v>
      </c>
      <c r="R107" s="308" t="b">
        <f t="shared" si="16"/>
        <v>0</v>
      </c>
      <c r="S107" s="308" t="b">
        <f t="shared" si="17"/>
        <v>0</v>
      </c>
      <c r="T107" s="308" t="b">
        <f t="shared" si="18"/>
        <v>0</v>
      </c>
      <c r="U107" s="308" t="b">
        <f t="shared" si="19"/>
        <v>1</v>
      </c>
      <c r="W107" s="382" t="s">
        <v>970</v>
      </c>
      <c r="X107" s="1" t="s">
        <v>672</v>
      </c>
      <c r="Y107" s="1" t="s">
        <v>985</v>
      </c>
      <c r="Z107" s="1" t="s">
        <v>178</v>
      </c>
      <c r="AA107" s="1" t="s">
        <v>294</v>
      </c>
      <c r="AB107" s="249">
        <v>24162</v>
      </c>
      <c r="AC107" s="557" t="s">
        <v>1149</v>
      </c>
      <c r="AD107" s="283" t="s">
        <v>1151</v>
      </c>
      <c r="AE107" s="1"/>
      <c r="AF107" s="386"/>
      <c r="AG107" s="435"/>
    </row>
    <row r="108" spans="1:33" ht="15">
      <c r="A108" s="382" t="s">
        <v>364</v>
      </c>
      <c r="B108" s="283" t="s">
        <v>365</v>
      </c>
      <c r="C108" s="283" t="s">
        <v>366</v>
      </c>
      <c r="D108" s="559" t="s">
        <v>178</v>
      </c>
      <c r="E108" s="556" t="s">
        <v>294</v>
      </c>
      <c r="F108" s="249">
        <v>17997</v>
      </c>
      <c r="G108" s="557">
        <v>3</v>
      </c>
      <c r="H108" s="283" t="s">
        <v>957</v>
      </c>
      <c r="I108" s="283" t="s">
        <v>1151</v>
      </c>
      <c r="J108" s="386"/>
      <c r="L108" s="308" t="b">
        <f t="shared" si="10"/>
        <v>1</v>
      </c>
      <c r="M108" s="308" t="b">
        <f t="shared" si="11"/>
        <v>1</v>
      </c>
      <c r="N108" s="308" t="b">
        <f t="shared" si="12"/>
        <v>1</v>
      </c>
      <c r="O108" s="308" t="b">
        <f t="shared" si="13"/>
        <v>1</v>
      </c>
      <c r="P108" s="308" t="b">
        <f t="shared" si="14"/>
        <v>1</v>
      </c>
      <c r="Q108" s="308" t="b">
        <f t="shared" si="15"/>
        <v>1</v>
      </c>
      <c r="R108" s="308" t="b">
        <f t="shared" si="16"/>
        <v>0</v>
      </c>
      <c r="S108" s="308" t="b">
        <f t="shared" si="17"/>
        <v>0</v>
      </c>
      <c r="T108" s="308" t="b">
        <f t="shared" si="18"/>
        <v>0</v>
      </c>
      <c r="U108" s="308" t="b">
        <f t="shared" si="19"/>
        <v>1</v>
      </c>
      <c r="W108" s="382" t="s">
        <v>364</v>
      </c>
      <c r="X108" s="283" t="s">
        <v>365</v>
      </c>
      <c r="Y108" s="283" t="s">
        <v>366</v>
      </c>
      <c r="Z108" s="559" t="s">
        <v>178</v>
      </c>
      <c r="AA108" s="556" t="s">
        <v>294</v>
      </c>
      <c r="AB108" s="249">
        <v>17997</v>
      </c>
      <c r="AC108" s="557" t="s">
        <v>957</v>
      </c>
      <c r="AD108" s="283" t="s">
        <v>1151</v>
      </c>
      <c r="AE108" s="282"/>
      <c r="AF108" s="386"/>
      <c r="AG108" s="435"/>
    </row>
    <row r="109" spans="1:33" ht="15">
      <c r="A109" s="382" t="s">
        <v>986</v>
      </c>
      <c r="B109" s="280" t="s">
        <v>804</v>
      </c>
      <c r="C109" s="280" t="s">
        <v>987</v>
      </c>
      <c r="D109" s="390" t="s">
        <v>178</v>
      </c>
      <c r="E109" s="556" t="s">
        <v>294</v>
      </c>
      <c r="F109" s="249">
        <v>18515</v>
      </c>
      <c r="G109" s="557">
        <v>12</v>
      </c>
      <c r="H109" s="283" t="s">
        <v>958</v>
      </c>
      <c r="I109" s="280" t="s">
        <v>1151</v>
      </c>
      <c r="J109" s="386"/>
      <c r="L109" s="308" t="b">
        <f t="shared" si="10"/>
        <v>1</v>
      </c>
      <c r="M109" s="308" t="b">
        <f t="shared" si="11"/>
        <v>1</v>
      </c>
      <c r="N109" s="308" t="b">
        <f t="shared" si="12"/>
        <v>1</v>
      </c>
      <c r="O109" s="308" t="b">
        <f t="shared" si="13"/>
        <v>1</v>
      </c>
      <c r="P109" s="308" t="b">
        <f t="shared" si="14"/>
        <v>1</v>
      </c>
      <c r="Q109" s="308" t="b">
        <f t="shared" si="15"/>
        <v>1</v>
      </c>
      <c r="R109" s="308" t="b">
        <f t="shared" si="16"/>
        <v>0</v>
      </c>
      <c r="S109" s="308" t="b">
        <f t="shared" si="17"/>
        <v>0</v>
      </c>
      <c r="T109" s="308" t="b">
        <f t="shared" si="18"/>
        <v>0</v>
      </c>
      <c r="U109" s="308" t="b">
        <f t="shared" si="19"/>
        <v>1</v>
      </c>
      <c r="W109" s="382" t="s">
        <v>986</v>
      </c>
      <c r="X109" s="280" t="s">
        <v>804</v>
      </c>
      <c r="Y109" s="280" t="s">
        <v>987</v>
      </c>
      <c r="Z109" s="390" t="s">
        <v>178</v>
      </c>
      <c r="AA109" s="556" t="s">
        <v>294</v>
      </c>
      <c r="AB109" s="249">
        <v>18515</v>
      </c>
      <c r="AC109" s="557" t="s">
        <v>958</v>
      </c>
      <c r="AD109" s="283" t="s">
        <v>1151</v>
      </c>
      <c r="AE109" s="282"/>
      <c r="AF109" s="386"/>
      <c r="AG109" s="435"/>
    </row>
    <row r="110" spans="1:33" ht="15">
      <c r="A110" s="382" t="s">
        <v>988</v>
      </c>
      <c r="B110" s="277" t="s">
        <v>989</v>
      </c>
      <c r="C110" s="277" t="s">
        <v>990</v>
      </c>
      <c r="D110" s="470" t="s">
        <v>184</v>
      </c>
      <c r="E110" s="556" t="s">
        <v>294</v>
      </c>
      <c r="F110" s="249">
        <v>20443</v>
      </c>
      <c r="G110" s="557">
        <v>12</v>
      </c>
      <c r="H110" s="282" t="s">
        <v>1148</v>
      </c>
      <c r="I110" s="277" t="s">
        <v>1151</v>
      </c>
      <c r="J110" s="386"/>
      <c r="L110" s="308" t="b">
        <f t="shared" si="10"/>
        <v>1</v>
      </c>
      <c r="M110" s="308" t="b">
        <f t="shared" si="11"/>
        <v>1</v>
      </c>
      <c r="N110" s="308" t="b">
        <f t="shared" si="12"/>
        <v>1</v>
      </c>
      <c r="O110" s="308" t="b">
        <f t="shared" si="13"/>
        <v>1</v>
      </c>
      <c r="P110" s="308" t="b">
        <f t="shared" si="14"/>
        <v>1</v>
      </c>
      <c r="Q110" s="308" t="b">
        <f t="shared" si="15"/>
        <v>1</v>
      </c>
      <c r="R110" s="308" t="b">
        <f t="shared" si="16"/>
        <v>0</v>
      </c>
      <c r="S110" s="308" t="b">
        <f t="shared" si="17"/>
        <v>0</v>
      </c>
      <c r="T110" s="308" t="b">
        <f t="shared" si="18"/>
        <v>0</v>
      </c>
      <c r="U110" s="308" t="b">
        <f t="shared" si="19"/>
        <v>1</v>
      </c>
      <c r="W110" s="382" t="s">
        <v>988</v>
      </c>
      <c r="X110" s="277" t="s">
        <v>989</v>
      </c>
      <c r="Y110" s="277" t="s">
        <v>990</v>
      </c>
      <c r="Z110" s="470" t="s">
        <v>184</v>
      </c>
      <c r="AA110" s="556" t="s">
        <v>294</v>
      </c>
      <c r="AB110" s="249">
        <v>20443</v>
      </c>
      <c r="AC110" s="557" t="s">
        <v>1148</v>
      </c>
      <c r="AD110" s="282" t="s">
        <v>1151</v>
      </c>
      <c r="AE110" s="282"/>
      <c r="AF110" s="386"/>
      <c r="AG110" s="435"/>
    </row>
    <row r="111" spans="1:33" ht="15">
      <c r="A111" s="382" t="s">
        <v>991</v>
      </c>
      <c r="B111" s="282" t="s">
        <v>992</v>
      </c>
      <c r="C111" s="283" t="s">
        <v>235</v>
      </c>
      <c r="D111" s="1" t="s">
        <v>178</v>
      </c>
      <c r="E111" s="556" t="s">
        <v>294</v>
      </c>
      <c r="F111" s="249">
        <v>17410</v>
      </c>
      <c r="G111" s="557">
        <v>12</v>
      </c>
      <c r="H111" s="283" t="s">
        <v>958</v>
      </c>
      <c r="I111" s="282" t="s">
        <v>1151</v>
      </c>
      <c r="J111" s="386"/>
      <c r="L111" s="308" t="b">
        <f t="shared" si="10"/>
        <v>1</v>
      </c>
      <c r="M111" s="308" t="b">
        <f t="shared" si="11"/>
        <v>1</v>
      </c>
      <c r="N111" s="308" t="b">
        <f t="shared" si="12"/>
        <v>1</v>
      </c>
      <c r="O111" s="308" t="b">
        <f t="shared" si="13"/>
        <v>1</v>
      </c>
      <c r="P111" s="308" t="b">
        <f t="shared" si="14"/>
        <v>1</v>
      </c>
      <c r="Q111" s="308" t="b">
        <f t="shared" si="15"/>
        <v>1</v>
      </c>
      <c r="R111" s="308" t="b">
        <f t="shared" si="16"/>
        <v>0</v>
      </c>
      <c r="S111" s="308" t="b">
        <f t="shared" si="17"/>
        <v>0</v>
      </c>
      <c r="T111" s="308" t="b">
        <f t="shared" si="18"/>
        <v>0</v>
      </c>
      <c r="U111" s="308" t="b">
        <f t="shared" si="19"/>
        <v>1</v>
      </c>
      <c r="W111" s="382" t="s">
        <v>991</v>
      </c>
      <c r="X111" s="282" t="s">
        <v>992</v>
      </c>
      <c r="Y111" s="283" t="s">
        <v>235</v>
      </c>
      <c r="Z111" s="1" t="s">
        <v>178</v>
      </c>
      <c r="AA111" s="556" t="s">
        <v>294</v>
      </c>
      <c r="AB111" s="249">
        <v>17410</v>
      </c>
      <c r="AC111" s="557" t="s">
        <v>958</v>
      </c>
      <c r="AD111" s="283" t="s">
        <v>1151</v>
      </c>
      <c r="AE111" s="282"/>
      <c r="AF111" s="386"/>
      <c r="AG111" s="435"/>
    </row>
    <row r="112" spans="1:33" ht="15">
      <c r="A112" s="382" t="s">
        <v>993</v>
      </c>
      <c r="B112" s="283" t="s">
        <v>994</v>
      </c>
      <c r="C112" s="283" t="s">
        <v>995</v>
      </c>
      <c r="D112" s="557" t="s">
        <v>184</v>
      </c>
      <c r="E112" s="556" t="s">
        <v>294</v>
      </c>
      <c r="F112" s="249">
        <v>19766</v>
      </c>
      <c r="G112" s="557">
        <v>12</v>
      </c>
      <c r="H112" s="283" t="s">
        <v>1148</v>
      </c>
      <c r="I112" s="283" t="s">
        <v>1151</v>
      </c>
      <c r="J112" s="386"/>
      <c r="L112" s="308" t="b">
        <f t="shared" si="10"/>
        <v>1</v>
      </c>
      <c r="M112" s="308" t="b">
        <f t="shared" si="11"/>
        <v>1</v>
      </c>
      <c r="N112" s="308" t="b">
        <f t="shared" si="12"/>
        <v>1</v>
      </c>
      <c r="O112" s="308" t="b">
        <f t="shared" si="13"/>
        <v>1</v>
      </c>
      <c r="P112" s="308" t="b">
        <f t="shared" si="14"/>
        <v>1</v>
      </c>
      <c r="Q112" s="308" t="b">
        <f t="shared" si="15"/>
        <v>1</v>
      </c>
      <c r="R112" s="308" t="b">
        <f t="shared" si="16"/>
        <v>0</v>
      </c>
      <c r="S112" s="308" t="b">
        <f t="shared" si="17"/>
        <v>0</v>
      </c>
      <c r="T112" s="308" t="b">
        <f t="shared" si="18"/>
        <v>0</v>
      </c>
      <c r="U112" s="308" t="b">
        <f t="shared" si="19"/>
        <v>1</v>
      </c>
      <c r="W112" s="382" t="s">
        <v>993</v>
      </c>
      <c r="X112" s="283" t="s">
        <v>994</v>
      </c>
      <c r="Y112" s="283" t="s">
        <v>995</v>
      </c>
      <c r="Z112" s="557" t="s">
        <v>184</v>
      </c>
      <c r="AA112" s="556" t="s">
        <v>294</v>
      </c>
      <c r="AB112" s="249">
        <v>19766</v>
      </c>
      <c r="AC112" s="557" t="s">
        <v>1148</v>
      </c>
      <c r="AD112" s="283" t="s">
        <v>1151</v>
      </c>
      <c r="AE112" s="282"/>
      <c r="AF112" s="386"/>
      <c r="AG112" s="435"/>
    </row>
    <row r="113" spans="1:33" ht="15">
      <c r="A113" s="503">
        <v>709</v>
      </c>
      <c r="B113" s="283" t="s">
        <v>997</v>
      </c>
      <c r="C113" s="283" t="s">
        <v>998</v>
      </c>
      <c r="D113" s="557" t="s">
        <v>178</v>
      </c>
      <c r="E113" s="556" t="s">
        <v>294</v>
      </c>
      <c r="F113" s="249">
        <v>19956</v>
      </c>
      <c r="G113" s="557">
        <v>12</v>
      </c>
      <c r="H113" s="282" t="s">
        <v>1148</v>
      </c>
      <c r="I113" s="283" t="s">
        <v>1151</v>
      </c>
      <c r="J113" s="386"/>
      <c r="L113" s="308" t="b">
        <f t="shared" si="10"/>
        <v>0</v>
      </c>
      <c r="M113" s="308" t="b">
        <f t="shared" si="11"/>
        <v>1</v>
      </c>
      <c r="N113" s="308" t="b">
        <f t="shared" si="12"/>
        <v>1</v>
      </c>
      <c r="O113" s="308" t="b">
        <f t="shared" si="13"/>
        <v>1</v>
      </c>
      <c r="P113" s="308" t="b">
        <f t="shared" si="14"/>
        <v>1</v>
      </c>
      <c r="Q113" s="308" t="b">
        <f t="shared" si="15"/>
        <v>1</v>
      </c>
      <c r="R113" s="308" t="b">
        <f t="shared" si="16"/>
        <v>0</v>
      </c>
      <c r="S113" s="308" t="b">
        <f t="shared" si="17"/>
        <v>0</v>
      </c>
      <c r="T113" s="308" t="b">
        <f t="shared" si="18"/>
        <v>0</v>
      </c>
      <c r="U113" s="308" t="b">
        <f t="shared" si="19"/>
        <v>1</v>
      </c>
      <c r="W113" s="382" t="s">
        <v>996</v>
      </c>
      <c r="X113" s="283" t="s">
        <v>997</v>
      </c>
      <c r="Y113" s="283" t="s">
        <v>998</v>
      </c>
      <c r="Z113" s="557" t="s">
        <v>178</v>
      </c>
      <c r="AA113" s="556" t="s">
        <v>294</v>
      </c>
      <c r="AB113" s="249">
        <v>19956</v>
      </c>
      <c r="AC113" s="557" t="s">
        <v>1148</v>
      </c>
      <c r="AD113" s="282" t="s">
        <v>1151</v>
      </c>
      <c r="AE113" s="282"/>
      <c r="AF113" s="386"/>
      <c r="AG113" s="435"/>
    </row>
    <row r="114" spans="1:33" ht="15">
      <c r="A114" s="382" t="s">
        <v>999</v>
      </c>
      <c r="B114" s="280" t="s">
        <v>1000</v>
      </c>
      <c r="C114" s="280" t="s">
        <v>1001</v>
      </c>
      <c r="D114" s="470" t="s">
        <v>184</v>
      </c>
      <c r="E114" s="556" t="s">
        <v>294</v>
      </c>
      <c r="F114" s="249">
        <v>28169</v>
      </c>
      <c r="G114" s="557">
        <v>12</v>
      </c>
      <c r="H114" s="283" t="s">
        <v>1148</v>
      </c>
      <c r="I114" s="280" t="s">
        <v>1151</v>
      </c>
      <c r="J114" s="386"/>
      <c r="L114" s="308" t="b">
        <f t="shared" si="10"/>
        <v>1</v>
      </c>
      <c r="M114" s="308" t="b">
        <f t="shared" si="11"/>
        <v>1</v>
      </c>
      <c r="N114" s="308" t="b">
        <f t="shared" si="12"/>
        <v>1</v>
      </c>
      <c r="O114" s="308" t="b">
        <f t="shared" si="13"/>
        <v>1</v>
      </c>
      <c r="P114" s="308" t="b">
        <f t="shared" si="14"/>
        <v>1</v>
      </c>
      <c r="Q114" s="308" t="b">
        <f t="shared" si="15"/>
        <v>1</v>
      </c>
      <c r="R114" s="308" t="b">
        <f t="shared" si="16"/>
        <v>0</v>
      </c>
      <c r="S114" s="308" t="b">
        <f t="shared" si="17"/>
        <v>0</v>
      </c>
      <c r="T114" s="308" t="b">
        <f t="shared" si="18"/>
        <v>0</v>
      </c>
      <c r="U114" s="308" t="b">
        <f t="shared" si="19"/>
        <v>1</v>
      </c>
      <c r="W114" s="382" t="s">
        <v>999</v>
      </c>
      <c r="X114" s="280" t="s">
        <v>1000</v>
      </c>
      <c r="Y114" s="280" t="s">
        <v>1001</v>
      </c>
      <c r="Z114" s="470" t="s">
        <v>184</v>
      </c>
      <c r="AA114" s="556" t="s">
        <v>294</v>
      </c>
      <c r="AB114" s="249">
        <v>28169</v>
      </c>
      <c r="AC114" s="557" t="s">
        <v>1148</v>
      </c>
      <c r="AD114" s="283" t="s">
        <v>1151</v>
      </c>
      <c r="AE114" s="282"/>
      <c r="AF114" s="386"/>
      <c r="AG114" s="435"/>
    </row>
    <row r="115" spans="1:33" ht="15">
      <c r="A115" s="382">
        <v>746</v>
      </c>
      <c r="B115" s="283" t="s">
        <v>365</v>
      </c>
      <c r="C115" s="283" t="s">
        <v>369</v>
      </c>
      <c r="D115" s="1" t="s">
        <v>184</v>
      </c>
      <c r="E115" s="556" t="s">
        <v>294</v>
      </c>
      <c r="F115" s="249">
        <v>19066</v>
      </c>
      <c r="G115" s="557">
        <v>9</v>
      </c>
      <c r="H115" s="283" t="s">
        <v>1149</v>
      </c>
      <c r="I115" s="283" t="s">
        <v>1151</v>
      </c>
      <c r="J115" s="386"/>
      <c r="L115" s="308" t="b">
        <f t="shared" si="10"/>
        <v>1</v>
      </c>
      <c r="M115" s="308" t="b">
        <f t="shared" si="11"/>
        <v>1</v>
      </c>
      <c r="N115" s="308" t="b">
        <f t="shared" si="12"/>
        <v>1</v>
      </c>
      <c r="O115" s="308" t="b">
        <f t="shared" si="13"/>
        <v>1</v>
      </c>
      <c r="P115" s="308" t="b">
        <f t="shared" si="14"/>
        <v>1</v>
      </c>
      <c r="Q115" s="308" t="b">
        <f t="shared" si="15"/>
        <v>1</v>
      </c>
      <c r="R115" s="308" t="b">
        <f t="shared" si="16"/>
        <v>0</v>
      </c>
      <c r="S115" s="308" t="b">
        <f t="shared" si="17"/>
        <v>0</v>
      </c>
      <c r="T115" s="308" t="b">
        <f t="shared" si="18"/>
        <v>0</v>
      </c>
      <c r="U115" s="308" t="b">
        <f t="shared" si="19"/>
        <v>1</v>
      </c>
      <c r="W115" s="382">
        <v>746</v>
      </c>
      <c r="X115" s="283" t="s">
        <v>365</v>
      </c>
      <c r="Y115" s="283" t="s">
        <v>369</v>
      </c>
      <c r="Z115" s="1" t="s">
        <v>184</v>
      </c>
      <c r="AA115" s="556" t="s">
        <v>294</v>
      </c>
      <c r="AB115" s="249">
        <v>19066</v>
      </c>
      <c r="AC115" s="557" t="s">
        <v>1149</v>
      </c>
      <c r="AD115" s="283" t="s">
        <v>1151</v>
      </c>
      <c r="AE115" s="282"/>
      <c r="AF115" s="386"/>
      <c r="AG115" s="435"/>
    </row>
    <row r="116" spans="1:33" ht="15">
      <c r="A116" s="382" t="s">
        <v>1105</v>
      </c>
      <c r="B116" s="280" t="s">
        <v>1106</v>
      </c>
      <c r="C116" s="280" t="s">
        <v>1107</v>
      </c>
      <c r="D116" s="390" t="s">
        <v>184</v>
      </c>
      <c r="E116" s="556" t="s">
        <v>294</v>
      </c>
      <c r="F116" s="249">
        <v>20185</v>
      </c>
      <c r="G116" s="557">
        <v>12</v>
      </c>
      <c r="H116" s="283" t="s">
        <v>1148</v>
      </c>
      <c r="I116" s="280" t="s">
        <v>1151</v>
      </c>
      <c r="J116" s="386"/>
      <c r="L116" s="308" t="b">
        <f t="shared" si="10"/>
        <v>1</v>
      </c>
      <c r="M116" s="308" t="b">
        <f t="shared" si="11"/>
        <v>1</v>
      </c>
      <c r="N116" s="308" t="b">
        <f t="shared" si="12"/>
        <v>1</v>
      </c>
      <c r="O116" s="308" t="b">
        <f t="shared" si="13"/>
        <v>1</v>
      </c>
      <c r="P116" s="308" t="b">
        <f t="shared" si="14"/>
        <v>1</v>
      </c>
      <c r="Q116" s="308" t="b">
        <f t="shared" si="15"/>
        <v>1</v>
      </c>
      <c r="R116" s="308" t="b">
        <f t="shared" si="16"/>
        <v>0</v>
      </c>
      <c r="S116" s="308" t="b">
        <f t="shared" si="17"/>
        <v>0</v>
      </c>
      <c r="T116" s="308" t="b">
        <f t="shared" si="18"/>
        <v>0</v>
      </c>
      <c r="U116" s="308" t="b">
        <f t="shared" si="19"/>
        <v>1</v>
      </c>
      <c r="W116" s="382" t="s">
        <v>1105</v>
      </c>
      <c r="X116" s="280" t="s">
        <v>1106</v>
      </c>
      <c r="Y116" s="280" t="s">
        <v>1107</v>
      </c>
      <c r="Z116" s="390" t="s">
        <v>184</v>
      </c>
      <c r="AA116" s="556" t="s">
        <v>294</v>
      </c>
      <c r="AB116" s="249">
        <v>20185</v>
      </c>
      <c r="AC116" s="557" t="s">
        <v>1148</v>
      </c>
      <c r="AD116" s="283" t="s">
        <v>1151</v>
      </c>
      <c r="AE116" s="282"/>
      <c r="AF116" s="386"/>
      <c r="AG116" s="435"/>
    </row>
    <row r="117" spans="1:33" ht="15">
      <c r="A117" s="382" t="s">
        <v>370</v>
      </c>
      <c r="B117" s="280" t="s">
        <v>295</v>
      </c>
      <c r="C117" s="280" t="s">
        <v>371</v>
      </c>
      <c r="D117" s="390" t="s">
        <v>178</v>
      </c>
      <c r="E117" s="556" t="s">
        <v>294</v>
      </c>
      <c r="F117" s="249">
        <v>14567</v>
      </c>
      <c r="G117" s="557">
        <v>6</v>
      </c>
      <c r="H117" s="283" t="s">
        <v>1055</v>
      </c>
      <c r="I117" s="280" t="s">
        <v>1151</v>
      </c>
      <c r="J117" s="386"/>
      <c r="L117" s="308" t="b">
        <f t="shared" si="10"/>
        <v>1</v>
      </c>
      <c r="M117" s="308" t="b">
        <f t="shared" si="11"/>
        <v>1</v>
      </c>
      <c r="N117" s="308" t="b">
        <f t="shared" si="12"/>
        <v>1</v>
      </c>
      <c r="O117" s="308" t="b">
        <f t="shared" si="13"/>
        <v>1</v>
      </c>
      <c r="P117" s="308" t="b">
        <f t="shared" si="14"/>
        <v>1</v>
      </c>
      <c r="Q117" s="308" t="b">
        <f t="shared" si="15"/>
        <v>1</v>
      </c>
      <c r="R117" s="308" t="b">
        <f t="shared" si="16"/>
        <v>0</v>
      </c>
      <c r="S117" s="308" t="b">
        <f t="shared" si="17"/>
        <v>0</v>
      </c>
      <c r="T117" s="308" t="b">
        <f t="shared" si="18"/>
        <v>0</v>
      </c>
      <c r="U117" s="308" t="b">
        <f t="shared" si="19"/>
        <v>1</v>
      </c>
      <c r="W117" s="382" t="s">
        <v>370</v>
      </c>
      <c r="X117" s="280" t="s">
        <v>295</v>
      </c>
      <c r="Y117" s="280" t="s">
        <v>371</v>
      </c>
      <c r="Z117" s="390" t="s">
        <v>178</v>
      </c>
      <c r="AA117" s="556" t="s">
        <v>294</v>
      </c>
      <c r="AB117" s="249">
        <v>14567</v>
      </c>
      <c r="AC117" s="557" t="s">
        <v>1055</v>
      </c>
      <c r="AD117" s="283" t="s">
        <v>1151</v>
      </c>
      <c r="AE117" s="282"/>
      <c r="AF117" s="386"/>
      <c r="AG117" s="435"/>
    </row>
    <row r="118" spans="1:33" ht="15">
      <c r="A118" s="382" t="s">
        <v>372</v>
      </c>
      <c r="B118" s="280" t="s">
        <v>373</v>
      </c>
      <c r="C118" s="277" t="s">
        <v>296</v>
      </c>
      <c r="D118" s="390" t="s">
        <v>178</v>
      </c>
      <c r="E118" s="556" t="s">
        <v>294</v>
      </c>
      <c r="F118" s="249">
        <v>16524</v>
      </c>
      <c r="G118" s="557">
        <v>9</v>
      </c>
      <c r="H118" s="282" t="s">
        <v>955</v>
      </c>
      <c r="I118" s="280" t="s">
        <v>1151</v>
      </c>
      <c r="J118" s="386"/>
      <c r="L118" s="308" t="b">
        <f t="shared" si="10"/>
        <v>1</v>
      </c>
      <c r="M118" s="308" t="b">
        <f t="shared" si="11"/>
        <v>1</v>
      </c>
      <c r="N118" s="308" t="b">
        <f t="shared" si="12"/>
        <v>1</v>
      </c>
      <c r="O118" s="308" t="b">
        <f t="shared" si="13"/>
        <v>1</v>
      </c>
      <c r="P118" s="308" t="b">
        <f t="shared" si="14"/>
        <v>1</v>
      </c>
      <c r="Q118" s="308" t="b">
        <f t="shared" si="15"/>
        <v>1</v>
      </c>
      <c r="R118" s="308" t="b">
        <f t="shared" si="16"/>
        <v>0</v>
      </c>
      <c r="S118" s="308" t="b">
        <f t="shared" si="17"/>
        <v>0</v>
      </c>
      <c r="T118" s="308" t="b">
        <f t="shared" si="18"/>
        <v>0</v>
      </c>
      <c r="U118" s="308" t="b">
        <f t="shared" si="19"/>
        <v>1</v>
      </c>
      <c r="W118" s="382" t="s">
        <v>372</v>
      </c>
      <c r="X118" s="280" t="s">
        <v>373</v>
      </c>
      <c r="Y118" s="277" t="s">
        <v>296</v>
      </c>
      <c r="Z118" s="390" t="s">
        <v>178</v>
      </c>
      <c r="AA118" s="556" t="s">
        <v>294</v>
      </c>
      <c r="AB118" s="249">
        <v>16524</v>
      </c>
      <c r="AC118" s="557" t="s">
        <v>955</v>
      </c>
      <c r="AD118" s="282" t="s">
        <v>1151</v>
      </c>
      <c r="AE118" s="282"/>
      <c r="AF118" s="386"/>
      <c r="AG118" s="435"/>
    </row>
    <row r="119" spans="1:33" ht="15">
      <c r="A119" s="382" t="s">
        <v>1157</v>
      </c>
      <c r="B119" s="280" t="s">
        <v>1158</v>
      </c>
      <c r="C119" s="277" t="s">
        <v>1159</v>
      </c>
      <c r="D119" s="390" t="s">
        <v>184</v>
      </c>
      <c r="E119" s="556" t="s">
        <v>294</v>
      </c>
      <c r="F119" s="249">
        <v>23302</v>
      </c>
      <c r="G119" s="557">
        <v>12</v>
      </c>
      <c r="H119" s="282" t="s">
        <v>1148</v>
      </c>
      <c r="I119" s="280" t="s">
        <v>1151</v>
      </c>
      <c r="J119" s="386"/>
      <c r="L119" s="308" t="b">
        <f t="shared" ref="L119" si="60">A119=W119</f>
        <v>1</v>
      </c>
      <c r="M119" s="308" t="b">
        <f t="shared" ref="M119" si="61">B119=X119</f>
        <v>1</v>
      </c>
      <c r="N119" s="308" t="b">
        <f t="shared" ref="N119" si="62">C119=Y119</f>
        <v>1</v>
      </c>
      <c r="O119" s="308" t="b">
        <f t="shared" ref="O119" si="63">D119=Z119</f>
        <v>1</v>
      </c>
      <c r="P119" s="308" t="b">
        <f t="shared" ref="P119" si="64">E119=AA119</f>
        <v>1</v>
      </c>
      <c r="Q119" s="308" t="b">
        <f t="shared" ref="Q119" si="65">F119=AB119</f>
        <v>1</v>
      </c>
      <c r="R119" s="308" t="b">
        <f t="shared" ref="R119" si="66">G119=AC119</f>
        <v>0</v>
      </c>
      <c r="S119" s="308" t="b">
        <f t="shared" ref="S119" si="67">H119=AD119</f>
        <v>0</v>
      </c>
      <c r="T119" s="308" t="b">
        <f t="shared" ref="T119" si="68">I119=AE119</f>
        <v>0</v>
      </c>
      <c r="U119" s="308" t="b">
        <f t="shared" ref="U119" si="69">J119=AF119</f>
        <v>1</v>
      </c>
      <c r="W119" s="382" t="s">
        <v>1157</v>
      </c>
      <c r="X119" s="280" t="s">
        <v>1158</v>
      </c>
      <c r="Y119" s="277" t="s">
        <v>1159</v>
      </c>
      <c r="Z119" s="390" t="s">
        <v>184</v>
      </c>
      <c r="AA119" s="556" t="s">
        <v>294</v>
      </c>
      <c r="AB119" s="249">
        <v>23302</v>
      </c>
      <c r="AC119" s="557" t="s">
        <v>1148</v>
      </c>
      <c r="AD119" s="282" t="s">
        <v>1151</v>
      </c>
      <c r="AE119" s="282"/>
      <c r="AF119" s="386"/>
      <c r="AG119" s="435"/>
    </row>
    <row r="120" spans="1:33" ht="15">
      <c r="A120" s="382" t="s">
        <v>447</v>
      </c>
      <c r="B120" s="283" t="s">
        <v>448</v>
      </c>
      <c r="C120" s="277" t="s">
        <v>449</v>
      </c>
      <c r="D120" s="1" t="s">
        <v>178</v>
      </c>
      <c r="E120" s="556" t="s">
        <v>294</v>
      </c>
      <c r="F120" s="249">
        <v>17176</v>
      </c>
      <c r="G120" s="557">
        <v>9</v>
      </c>
      <c r="H120" s="283" t="s">
        <v>955</v>
      </c>
      <c r="I120" s="283" t="s">
        <v>1151</v>
      </c>
      <c r="J120" s="386"/>
      <c r="L120" s="308" t="b">
        <f t="shared" si="10"/>
        <v>1</v>
      </c>
      <c r="M120" s="308" t="b">
        <f t="shared" si="11"/>
        <v>1</v>
      </c>
      <c r="N120" s="308" t="b">
        <f t="shared" si="12"/>
        <v>1</v>
      </c>
      <c r="O120" s="308" t="b">
        <f t="shared" si="13"/>
        <v>1</v>
      </c>
      <c r="P120" s="308" t="b">
        <f t="shared" si="14"/>
        <v>1</v>
      </c>
      <c r="Q120" s="308" t="b">
        <f t="shared" si="15"/>
        <v>1</v>
      </c>
      <c r="R120" s="308" t="b">
        <f t="shared" si="16"/>
        <v>0</v>
      </c>
      <c r="S120" s="308" t="b">
        <f t="shared" si="17"/>
        <v>0</v>
      </c>
      <c r="T120" s="308" t="b">
        <f t="shared" si="18"/>
        <v>0</v>
      </c>
      <c r="U120" s="308" t="b">
        <f t="shared" si="19"/>
        <v>1</v>
      </c>
      <c r="W120" s="382" t="s">
        <v>447</v>
      </c>
      <c r="X120" s="283" t="s">
        <v>448</v>
      </c>
      <c r="Y120" s="277" t="s">
        <v>449</v>
      </c>
      <c r="Z120" s="1" t="s">
        <v>178</v>
      </c>
      <c r="AA120" s="556" t="s">
        <v>294</v>
      </c>
      <c r="AB120" s="249">
        <v>17176</v>
      </c>
      <c r="AC120" s="557" t="s">
        <v>955</v>
      </c>
      <c r="AD120" s="283" t="s">
        <v>1151</v>
      </c>
      <c r="AE120" s="282"/>
      <c r="AF120" s="386"/>
      <c r="AG120" s="435"/>
    </row>
    <row r="121" spans="1:33" ht="15">
      <c r="A121" s="382" t="s">
        <v>694</v>
      </c>
      <c r="B121" s="283" t="s">
        <v>695</v>
      </c>
      <c r="C121" s="277" t="s">
        <v>326</v>
      </c>
      <c r="D121" s="557" t="s">
        <v>178</v>
      </c>
      <c r="E121" s="556" t="s">
        <v>294</v>
      </c>
      <c r="F121" s="249">
        <v>14865</v>
      </c>
      <c r="G121" s="557">
        <v>9</v>
      </c>
      <c r="H121" s="283" t="s">
        <v>1054</v>
      </c>
      <c r="I121" s="283" t="s">
        <v>1151</v>
      </c>
      <c r="J121" s="386"/>
      <c r="L121" s="308" t="b">
        <f t="shared" si="10"/>
        <v>1</v>
      </c>
      <c r="M121" s="308" t="b">
        <f t="shared" si="11"/>
        <v>1</v>
      </c>
      <c r="N121" s="308" t="b">
        <f t="shared" si="12"/>
        <v>1</v>
      </c>
      <c r="O121" s="308" t="b">
        <f t="shared" si="13"/>
        <v>1</v>
      </c>
      <c r="P121" s="308" t="b">
        <f t="shared" si="14"/>
        <v>1</v>
      </c>
      <c r="Q121" s="308" t="b">
        <f t="shared" si="15"/>
        <v>1</v>
      </c>
      <c r="R121" s="308" t="b">
        <f t="shared" si="16"/>
        <v>0</v>
      </c>
      <c r="S121" s="308" t="b">
        <f t="shared" si="17"/>
        <v>0</v>
      </c>
      <c r="T121" s="308" t="b">
        <f t="shared" si="18"/>
        <v>0</v>
      </c>
      <c r="U121" s="308" t="b">
        <f t="shared" si="19"/>
        <v>1</v>
      </c>
      <c r="W121" s="382" t="s">
        <v>694</v>
      </c>
      <c r="X121" s="283" t="s">
        <v>695</v>
      </c>
      <c r="Y121" s="277" t="s">
        <v>326</v>
      </c>
      <c r="Z121" s="557" t="s">
        <v>178</v>
      </c>
      <c r="AA121" s="556" t="s">
        <v>294</v>
      </c>
      <c r="AB121" s="249">
        <v>14865</v>
      </c>
      <c r="AC121" s="557" t="s">
        <v>1054</v>
      </c>
      <c r="AD121" s="283" t="s">
        <v>1151</v>
      </c>
      <c r="AE121" s="282"/>
      <c r="AF121" s="386"/>
      <c r="AG121" s="435"/>
    </row>
    <row r="122" spans="1:33" ht="15">
      <c r="A122" s="382" t="s">
        <v>1002</v>
      </c>
      <c r="B122" s="283" t="s">
        <v>453</v>
      </c>
      <c r="C122" s="277" t="s">
        <v>1003</v>
      </c>
      <c r="D122" s="557" t="s">
        <v>178</v>
      </c>
      <c r="E122" s="556" t="s">
        <v>294</v>
      </c>
      <c r="F122" s="249">
        <v>16122</v>
      </c>
      <c r="G122" s="557">
        <v>9</v>
      </c>
      <c r="H122" s="282" t="s">
        <v>955</v>
      </c>
      <c r="I122" s="283" t="s">
        <v>1151</v>
      </c>
      <c r="J122" s="386"/>
      <c r="L122" s="308" t="b">
        <f t="shared" si="10"/>
        <v>1</v>
      </c>
      <c r="M122" s="308" t="b">
        <f t="shared" si="11"/>
        <v>1</v>
      </c>
      <c r="N122" s="308" t="b">
        <f t="shared" si="12"/>
        <v>1</v>
      </c>
      <c r="O122" s="308" t="b">
        <f t="shared" si="13"/>
        <v>1</v>
      </c>
      <c r="P122" s="308" t="b">
        <f t="shared" si="14"/>
        <v>1</v>
      </c>
      <c r="Q122" s="308" t="b">
        <f t="shared" si="15"/>
        <v>1</v>
      </c>
      <c r="R122" s="308" t="b">
        <f t="shared" si="16"/>
        <v>0</v>
      </c>
      <c r="S122" s="308" t="b">
        <f t="shared" si="17"/>
        <v>0</v>
      </c>
      <c r="T122" s="308" t="b">
        <f t="shared" si="18"/>
        <v>0</v>
      </c>
      <c r="U122" s="308" t="b">
        <f t="shared" si="19"/>
        <v>1</v>
      </c>
      <c r="W122" s="382" t="s">
        <v>1002</v>
      </c>
      <c r="X122" s="283" t="s">
        <v>453</v>
      </c>
      <c r="Y122" s="277" t="s">
        <v>1003</v>
      </c>
      <c r="Z122" s="557" t="s">
        <v>178</v>
      </c>
      <c r="AA122" s="556" t="s">
        <v>294</v>
      </c>
      <c r="AB122" s="249">
        <v>16122</v>
      </c>
      <c r="AC122" s="557" t="s">
        <v>955</v>
      </c>
      <c r="AD122" s="282" t="s">
        <v>1151</v>
      </c>
      <c r="AE122" s="282"/>
      <c r="AF122" s="386"/>
      <c r="AG122" s="435"/>
    </row>
    <row r="123" spans="1:33" ht="15">
      <c r="A123" s="382">
        <v>828</v>
      </c>
      <c r="B123" s="283" t="s">
        <v>453</v>
      </c>
      <c r="C123" s="277" t="s">
        <v>1004</v>
      </c>
      <c r="D123" s="557" t="s">
        <v>184</v>
      </c>
      <c r="E123" s="556" t="s">
        <v>294</v>
      </c>
      <c r="F123" s="249">
        <v>20434</v>
      </c>
      <c r="G123" s="557">
        <v>8</v>
      </c>
      <c r="H123" s="282" t="s">
        <v>1149</v>
      </c>
      <c r="I123" s="283" t="s">
        <v>1151</v>
      </c>
      <c r="J123" s="386"/>
      <c r="L123" s="308" t="b">
        <f t="shared" si="10"/>
        <v>1</v>
      </c>
      <c r="M123" s="308" t="b">
        <f t="shared" si="11"/>
        <v>1</v>
      </c>
      <c r="N123" s="308" t="b">
        <f t="shared" si="12"/>
        <v>1</v>
      </c>
      <c r="O123" s="308" t="b">
        <f t="shared" si="13"/>
        <v>1</v>
      </c>
      <c r="P123" s="308" t="b">
        <f t="shared" si="14"/>
        <v>1</v>
      </c>
      <c r="Q123" s="308" t="b">
        <f t="shared" si="15"/>
        <v>1</v>
      </c>
      <c r="R123" s="308" t="b">
        <f t="shared" si="16"/>
        <v>0</v>
      </c>
      <c r="S123" s="308" t="b">
        <f t="shared" si="17"/>
        <v>0</v>
      </c>
      <c r="T123" s="308" t="b">
        <f t="shared" si="18"/>
        <v>0</v>
      </c>
      <c r="U123" s="308" t="b">
        <f t="shared" si="19"/>
        <v>1</v>
      </c>
      <c r="W123" s="382">
        <v>828</v>
      </c>
      <c r="X123" s="283" t="s">
        <v>453</v>
      </c>
      <c r="Y123" s="277" t="s">
        <v>1004</v>
      </c>
      <c r="Z123" s="557" t="s">
        <v>184</v>
      </c>
      <c r="AA123" s="556" t="s">
        <v>294</v>
      </c>
      <c r="AB123" s="249">
        <v>20434</v>
      </c>
      <c r="AC123" s="557" t="s">
        <v>1149</v>
      </c>
      <c r="AD123" s="282" t="s">
        <v>1151</v>
      </c>
      <c r="AE123" s="282"/>
      <c r="AF123" s="386"/>
      <c r="AG123" s="435"/>
    </row>
    <row r="124" spans="1:33" ht="15">
      <c r="A124" s="382" t="s">
        <v>800</v>
      </c>
      <c r="B124" s="282" t="s">
        <v>801</v>
      </c>
      <c r="C124" s="280" t="s">
        <v>802</v>
      </c>
      <c r="D124" s="557" t="s">
        <v>178</v>
      </c>
      <c r="E124" s="556" t="s">
        <v>294</v>
      </c>
      <c r="F124" s="249">
        <v>18271</v>
      </c>
      <c r="G124" s="557">
        <v>9</v>
      </c>
      <c r="H124" s="283" t="s">
        <v>955</v>
      </c>
      <c r="I124" s="282" t="s">
        <v>1151</v>
      </c>
      <c r="J124" s="386"/>
      <c r="L124" s="308" t="b">
        <f t="shared" si="10"/>
        <v>1</v>
      </c>
      <c r="M124" s="308" t="b">
        <f t="shared" si="11"/>
        <v>1</v>
      </c>
      <c r="N124" s="308" t="b">
        <f t="shared" si="12"/>
        <v>1</v>
      </c>
      <c r="O124" s="308" t="b">
        <f t="shared" si="13"/>
        <v>1</v>
      </c>
      <c r="P124" s="308" t="b">
        <f t="shared" si="14"/>
        <v>1</v>
      </c>
      <c r="Q124" s="308" t="b">
        <f t="shared" si="15"/>
        <v>1</v>
      </c>
      <c r="R124" s="308" t="b">
        <f t="shared" si="16"/>
        <v>0</v>
      </c>
      <c r="S124" s="308" t="b">
        <f t="shared" si="17"/>
        <v>0</v>
      </c>
      <c r="T124" s="308" t="b">
        <f t="shared" si="18"/>
        <v>0</v>
      </c>
      <c r="U124" s="308" t="b">
        <f t="shared" si="19"/>
        <v>1</v>
      </c>
      <c r="W124" s="382" t="s">
        <v>800</v>
      </c>
      <c r="X124" s="282" t="s">
        <v>801</v>
      </c>
      <c r="Y124" s="280" t="s">
        <v>802</v>
      </c>
      <c r="Z124" s="557" t="s">
        <v>178</v>
      </c>
      <c r="AA124" s="556" t="s">
        <v>294</v>
      </c>
      <c r="AB124" s="249">
        <v>18271</v>
      </c>
      <c r="AC124" s="557" t="s">
        <v>955</v>
      </c>
      <c r="AD124" s="283" t="s">
        <v>1151</v>
      </c>
      <c r="AE124" s="282"/>
      <c r="AF124" s="386"/>
      <c r="AG124" s="435"/>
    </row>
    <row r="125" spans="1:33" ht="15">
      <c r="A125" s="382" t="s">
        <v>803</v>
      </c>
      <c r="B125" s="280" t="s">
        <v>804</v>
      </c>
      <c r="C125" s="280" t="s">
        <v>805</v>
      </c>
      <c r="D125" s="470" t="s">
        <v>178</v>
      </c>
      <c r="E125" s="556" t="s">
        <v>294</v>
      </c>
      <c r="F125" s="249">
        <v>16578</v>
      </c>
      <c r="G125" s="557">
        <v>9</v>
      </c>
      <c r="H125" s="283" t="s">
        <v>955</v>
      </c>
      <c r="I125" s="280" t="s">
        <v>1151</v>
      </c>
      <c r="J125" s="386"/>
      <c r="L125" s="308" t="b">
        <f t="shared" si="10"/>
        <v>1</v>
      </c>
      <c r="M125" s="308" t="b">
        <f t="shared" si="11"/>
        <v>1</v>
      </c>
      <c r="N125" s="308" t="b">
        <f t="shared" si="12"/>
        <v>1</v>
      </c>
      <c r="O125" s="308" t="b">
        <f t="shared" si="13"/>
        <v>1</v>
      </c>
      <c r="P125" s="308" t="b">
        <f t="shared" si="14"/>
        <v>1</v>
      </c>
      <c r="Q125" s="308" t="b">
        <f t="shared" si="15"/>
        <v>1</v>
      </c>
      <c r="R125" s="308" t="b">
        <f t="shared" si="16"/>
        <v>0</v>
      </c>
      <c r="S125" s="308" t="b">
        <f t="shared" si="17"/>
        <v>0</v>
      </c>
      <c r="T125" s="308" t="b">
        <f t="shared" si="18"/>
        <v>0</v>
      </c>
      <c r="U125" s="308" t="b">
        <f t="shared" si="19"/>
        <v>1</v>
      </c>
      <c r="W125" s="382" t="s">
        <v>803</v>
      </c>
      <c r="X125" s="280" t="s">
        <v>804</v>
      </c>
      <c r="Y125" s="280" t="s">
        <v>805</v>
      </c>
      <c r="Z125" s="470" t="s">
        <v>178</v>
      </c>
      <c r="AA125" s="556" t="s">
        <v>294</v>
      </c>
      <c r="AB125" s="249">
        <v>16578</v>
      </c>
      <c r="AC125" s="557" t="s">
        <v>955</v>
      </c>
      <c r="AD125" s="283" t="s">
        <v>1151</v>
      </c>
      <c r="AE125" s="282"/>
      <c r="AF125" s="386"/>
      <c r="AG125" s="435"/>
    </row>
    <row r="126" spans="1:33" ht="15">
      <c r="A126" s="382" t="s">
        <v>899</v>
      </c>
      <c r="B126" s="280" t="s">
        <v>883</v>
      </c>
      <c r="C126" s="280" t="s">
        <v>900</v>
      </c>
      <c r="D126" s="470" t="s">
        <v>178</v>
      </c>
      <c r="E126" s="556" t="s">
        <v>294</v>
      </c>
      <c r="F126" s="249">
        <v>24027</v>
      </c>
      <c r="G126" s="557">
        <v>9</v>
      </c>
      <c r="H126" s="283" t="s">
        <v>1149</v>
      </c>
      <c r="I126" s="280" t="s">
        <v>1151</v>
      </c>
      <c r="J126" s="386"/>
      <c r="L126" s="308" t="b">
        <f t="shared" si="10"/>
        <v>1</v>
      </c>
      <c r="M126" s="308" t="b">
        <f t="shared" si="11"/>
        <v>1</v>
      </c>
      <c r="N126" s="308" t="b">
        <f t="shared" si="12"/>
        <v>1</v>
      </c>
      <c r="O126" s="308" t="b">
        <f t="shared" si="13"/>
        <v>1</v>
      </c>
      <c r="P126" s="308" t="b">
        <f t="shared" si="14"/>
        <v>1</v>
      </c>
      <c r="Q126" s="308" t="b">
        <f t="shared" si="15"/>
        <v>1</v>
      </c>
      <c r="R126" s="308" t="b">
        <f t="shared" si="16"/>
        <v>0</v>
      </c>
      <c r="S126" s="308" t="b">
        <f t="shared" si="17"/>
        <v>0</v>
      </c>
      <c r="T126" s="308" t="b">
        <f t="shared" si="18"/>
        <v>0</v>
      </c>
      <c r="U126" s="308" t="b">
        <f t="shared" si="19"/>
        <v>1</v>
      </c>
      <c r="W126" s="382" t="s">
        <v>899</v>
      </c>
      <c r="X126" s="280" t="s">
        <v>883</v>
      </c>
      <c r="Y126" s="280" t="s">
        <v>900</v>
      </c>
      <c r="Z126" s="470" t="s">
        <v>178</v>
      </c>
      <c r="AA126" s="556" t="s">
        <v>294</v>
      </c>
      <c r="AB126" s="249">
        <v>24027</v>
      </c>
      <c r="AC126" s="557" t="s">
        <v>1149</v>
      </c>
      <c r="AD126" s="283" t="s">
        <v>1151</v>
      </c>
      <c r="AE126" s="282"/>
      <c r="AF126" s="386"/>
      <c r="AG126" s="435"/>
    </row>
    <row r="127" spans="1:33" ht="15">
      <c r="A127" s="382" t="s">
        <v>901</v>
      </c>
      <c r="B127" s="282" t="s">
        <v>902</v>
      </c>
      <c r="C127" s="282" t="s">
        <v>339</v>
      </c>
      <c r="D127" s="558" t="s">
        <v>178</v>
      </c>
      <c r="E127" s="556" t="s">
        <v>294</v>
      </c>
      <c r="F127" s="249">
        <v>17489</v>
      </c>
      <c r="G127" s="557">
        <v>12</v>
      </c>
      <c r="H127" s="282" t="s">
        <v>958</v>
      </c>
      <c r="I127" s="282" t="s">
        <v>1151</v>
      </c>
      <c r="J127" s="386"/>
      <c r="L127" s="308" t="b">
        <f t="shared" si="10"/>
        <v>1</v>
      </c>
      <c r="M127" s="308" t="b">
        <f t="shared" si="11"/>
        <v>1</v>
      </c>
      <c r="N127" s="308" t="b">
        <f t="shared" si="12"/>
        <v>1</v>
      </c>
      <c r="O127" s="308" t="b">
        <f t="shared" si="13"/>
        <v>1</v>
      </c>
      <c r="P127" s="308" t="b">
        <f t="shared" si="14"/>
        <v>1</v>
      </c>
      <c r="Q127" s="308" t="b">
        <f t="shared" si="15"/>
        <v>1</v>
      </c>
      <c r="R127" s="308" t="b">
        <f t="shared" si="16"/>
        <v>0</v>
      </c>
      <c r="S127" s="308" t="b">
        <f t="shared" si="17"/>
        <v>0</v>
      </c>
      <c r="T127" s="308" t="b">
        <f t="shared" si="18"/>
        <v>0</v>
      </c>
      <c r="U127" s="308" t="b">
        <f t="shared" si="19"/>
        <v>1</v>
      </c>
      <c r="W127" s="382" t="s">
        <v>901</v>
      </c>
      <c r="X127" s="282" t="s">
        <v>902</v>
      </c>
      <c r="Y127" s="282" t="s">
        <v>339</v>
      </c>
      <c r="Z127" s="558" t="s">
        <v>178</v>
      </c>
      <c r="AA127" s="556" t="s">
        <v>294</v>
      </c>
      <c r="AB127" s="249">
        <v>17489</v>
      </c>
      <c r="AC127" s="557" t="s">
        <v>958</v>
      </c>
      <c r="AD127" s="282" t="s">
        <v>1151</v>
      </c>
      <c r="AE127" s="282"/>
      <c r="AF127" s="386"/>
      <c r="AG127" s="435"/>
    </row>
    <row r="128" spans="1:33" ht="15">
      <c r="A128" s="382">
        <v>256</v>
      </c>
      <c r="B128" s="280" t="s">
        <v>220</v>
      </c>
      <c r="C128" s="280" t="s">
        <v>379</v>
      </c>
      <c r="D128" s="470" t="s">
        <v>178</v>
      </c>
      <c r="E128" s="556" t="s">
        <v>378</v>
      </c>
      <c r="F128" s="249">
        <v>15220</v>
      </c>
      <c r="G128" s="557">
        <v>3</v>
      </c>
      <c r="H128" s="283" t="s">
        <v>1057</v>
      </c>
      <c r="I128" s="280" t="s">
        <v>1151</v>
      </c>
      <c r="J128" s="386"/>
      <c r="L128" s="308" t="b">
        <f t="shared" si="10"/>
        <v>1</v>
      </c>
      <c r="M128" s="308" t="b">
        <f t="shared" si="11"/>
        <v>1</v>
      </c>
      <c r="N128" s="308" t="b">
        <f t="shared" si="12"/>
        <v>1</v>
      </c>
      <c r="O128" s="308" t="b">
        <f t="shared" si="13"/>
        <v>1</v>
      </c>
      <c r="P128" s="308" t="b">
        <f t="shared" si="14"/>
        <v>1</v>
      </c>
      <c r="Q128" s="308" t="b">
        <f t="shared" si="15"/>
        <v>1</v>
      </c>
      <c r="R128" s="308" t="b">
        <f t="shared" si="16"/>
        <v>0</v>
      </c>
      <c r="S128" s="308" t="b">
        <f t="shared" si="17"/>
        <v>0</v>
      </c>
      <c r="T128" s="308" t="b">
        <f t="shared" si="18"/>
        <v>0</v>
      </c>
      <c r="U128" s="308" t="b">
        <f t="shared" si="19"/>
        <v>1</v>
      </c>
      <c r="W128" s="382">
        <v>256</v>
      </c>
      <c r="X128" s="280" t="s">
        <v>220</v>
      </c>
      <c r="Y128" s="280" t="s">
        <v>379</v>
      </c>
      <c r="Z128" s="470" t="s">
        <v>178</v>
      </c>
      <c r="AA128" s="556" t="s">
        <v>378</v>
      </c>
      <c r="AB128" s="249">
        <v>15220</v>
      </c>
      <c r="AC128" s="557" t="s">
        <v>1057</v>
      </c>
      <c r="AD128" s="283" t="s">
        <v>1151</v>
      </c>
      <c r="AE128" s="282"/>
      <c r="AF128" s="386"/>
      <c r="AG128" s="435"/>
    </row>
    <row r="129" spans="1:33" ht="15">
      <c r="A129" s="382" t="s">
        <v>380</v>
      </c>
      <c r="B129" s="280" t="s">
        <v>220</v>
      </c>
      <c r="C129" s="283" t="s">
        <v>381</v>
      </c>
      <c r="D129" s="558" t="s">
        <v>184</v>
      </c>
      <c r="E129" s="556" t="s">
        <v>378</v>
      </c>
      <c r="F129" s="249">
        <v>17241</v>
      </c>
      <c r="G129" s="557">
        <v>6</v>
      </c>
      <c r="H129" s="283" t="s">
        <v>956</v>
      </c>
      <c r="I129" s="280" t="s">
        <v>1151</v>
      </c>
      <c r="J129" s="386"/>
      <c r="L129" s="308" t="b">
        <f t="shared" si="10"/>
        <v>1</v>
      </c>
      <c r="M129" s="308" t="b">
        <f t="shared" si="11"/>
        <v>1</v>
      </c>
      <c r="N129" s="308" t="b">
        <f t="shared" si="12"/>
        <v>1</v>
      </c>
      <c r="O129" s="308" t="b">
        <f t="shared" si="13"/>
        <v>1</v>
      </c>
      <c r="P129" s="308" t="b">
        <f t="shared" si="14"/>
        <v>1</v>
      </c>
      <c r="Q129" s="308" t="b">
        <f t="shared" si="15"/>
        <v>1</v>
      </c>
      <c r="R129" s="308" t="b">
        <f t="shared" si="16"/>
        <v>0</v>
      </c>
      <c r="S129" s="308" t="b">
        <f t="shared" si="17"/>
        <v>0</v>
      </c>
      <c r="T129" s="308" t="b">
        <f t="shared" si="18"/>
        <v>0</v>
      </c>
      <c r="U129" s="308" t="b">
        <f t="shared" si="19"/>
        <v>1</v>
      </c>
      <c r="W129" s="382" t="s">
        <v>380</v>
      </c>
      <c r="X129" s="280" t="s">
        <v>220</v>
      </c>
      <c r="Y129" s="283" t="s">
        <v>381</v>
      </c>
      <c r="Z129" s="558" t="s">
        <v>184</v>
      </c>
      <c r="AA129" s="556" t="s">
        <v>378</v>
      </c>
      <c r="AB129" s="249">
        <v>17241</v>
      </c>
      <c r="AC129" s="557" t="s">
        <v>956</v>
      </c>
      <c r="AD129" s="283" t="s">
        <v>1151</v>
      </c>
      <c r="AE129" s="282"/>
      <c r="AF129" s="386"/>
      <c r="AG129" s="435"/>
    </row>
    <row r="130" spans="1:33" ht="15">
      <c r="A130" s="382" t="s">
        <v>382</v>
      </c>
      <c r="B130" s="282" t="s">
        <v>383</v>
      </c>
      <c r="C130" s="282" t="s">
        <v>384</v>
      </c>
      <c r="D130" s="558" t="s">
        <v>178</v>
      </c>
      <c r="E130" s="556" t="s">
        <v>378</v>
      </c>
      <c r="F130" s="249">
        <v>19675</v>
      </c>
      <c r="G130" s="557">
        <v>5</v>
      </c>
      <c r="H130" s="282" t="s">
        <v>1147</v>
      </c>
      <c r="I130" s="282" t="s">
        <v>1151</v>
      </c>
      <c r="J130" s="386"/>
      <c r="L130" s="308" t="b">
        <f t="shared" si="10"/>
        <v>1</v>
      </c>
      <c r="M130" s="308" t="b">
        <f t="shared" si="11"/>
        <v>1</v>
      </c>
      <c r="N130" s="308" t="b">
        <f t="shared" si="12"/>
        <v>1</v>
      </c>
      <c r="O130" s="308" t="b">
        <f t="shared" si="13"/>
        <v>1</v>
      </c>
      <c r="P130" s="308" t="b">
        <f t="shared" si="14"/>
        <v>1</v>
      </c>
      <c r="Q130" s="308" t="b">
        <f t="shared" si="15"/>
        <v>1</v>
      </c>
      <c r="R130" s="308" t="b">
        <f t="shared" si="16"/>
        <v>0</v>
      </c>
      <c r="S130" s="308" t="b">
        <f t="shared" si="17"/>
        <v>0</v>
      </c>
      <c r="T130" s="308" t="b">
        <f t="shared" si="18"/>
        <v>0</v>
      </c>
      <c r="U130" s="308" t="b">
        <f t="shared" si="19"/>
        <v>1</v>
      </c>
      <c r="W130" s="382" t="s">
        <v>382</v>
      </c>
      <c r="X130" s="282" t="s">
        <v>383</v>
      </c>
      <c r="Y130" s="282" t="s">
        <v>384</v>
      </c>
      <c r="Z130" s="558" t="s">
        <v>178</v>
      </c>
      <c r="AA130" s="556" t="s">
        <v>378</v>
      </c>
      <c r="AB130" s="249">
        <v>19675</v>
      </c>
      <c r="AC130" s="557" t="s">
        <v>1147</v>
      </c>
      <c r="AD130" s="282" t="s">
        <v>1151</v>
      </c>
      <c r="AE130" s="282"/>
      <c r="AF130" s="386"/>
      <c r="AG130" s="435"/>
    </row>
    <row r="131" spans="1:33" ht="15">
      <c r="A131" s="382" t="s">
        <v>385</v>
      </c>
      <c r="B131" s="280" t="s">
        <v>386</v>
      </c>
      <c r="C131" s="280" t="s">
        <v>387</v>
      </c>
      <c r="D131" s="470" t="s">
        <v>178</v>
      </c>
      <c r="E131" s="556" t="s">
        <v>378</v>
      </c>
      <c r="F131" s="249">
        <v>14634</v>
      </c>
      <c r="G131" s="557">
        <v>12</v>
      </c>
      <c r="H131" s="282" t="s">
        <v>1056</v>
      </c>
      <c r="I131" s="280" t="s">
        <v>1151</v>
      </c>
      <c r="J131" s="386"/>
      <c r="L131" s="308" t="b">
        <f t="shared" si="10"/>
        <v>1</v>
      </c>
      <c r="M131" s="308" t="b">
        <f t="shared" si="11"/>
        <v>1</v>
      </c>
      <c r="N131" s="308" t="b">
        <f t="shared" si="12"/>
        <v>1</v>
      </c>
      <c r="O131" s="308" t="b">
        <f t="shared" si="13"/>
        <v>1</v>
      </c>
      <c r="P131" s="308" t="b">
        <f t="shared" si="14"/>
        <v>1</v>
      </c>
      <c r="Q131" s="308" t="b">
        <f t="shared" si="15"/>
        <v>1</v>
      </c>
      <c r="R131" s="308" t="b">
        <f t="shared" si="16"/>
        <v>0</v>
      </c>
      <c r="S131" s="308" t="b">
        <f t="shared" si="17"/>
        <v>0</v>
      </c>
      <c r="T131" s="308" t="b">
        <f t="shared" si="18"/>
        <v>0</v>
      </c>
      <c r="U131" s="308" t="b">
        <f t="shared" si="19"/>
        <v>1</v>
      </c>
      <c r="W131" s="382" t="s">
        <v>385</v>
      </c>
      <c r="X131" s="280" t="s">
        <v>386</v>
      </c>
      <c r="Y131" s="280" t="s">
        <v>387</v>
      </c>
      <c r="Z131" s="470" t="s">
        <v>178</v>
      </c>
      <c r="AA131" s="556" t="s">
        <v>378</v>
      </c>
      <c r="AB131" s="249">
        <v>14634</v>
      </c>
      <c r="AC131" s="557" t="s">
        <v>1056</v>
      </c>
      <c r="AD131" s="282" t="s">
        <v>1151</v>
      </c>
      <c r="AE131" s="282"/>
      <c r="AF131" s="386"/>
      <c r="AG131" s="435"/>
    </row>
    <row r="132" spans="1:33" ht="15">
      <c r="A132" s="382" t="s">
        <v>392</v>
      </c>
      <c r="B132" s="280" t="s">
        <v>393</v>
      </c>
      <c r="C132" s="280" t="s">
        <v>394</v>
      </c>
      <c r="D132" s="470" t="s">
        <v>184</v>
      </c>
      <c r="E132" s="556" t="s">
        <v>378</v>
      </c>
      <c r="F132" s="249">
        <v>18327</v>
      </c>
      <c r="G132" s="557">
        <v>4</v>
      </c>
      <c r="H132" s="283" t="s">
        <v>956</v>
      </c>
      <c r="I132" s="280" t="s">
        <v>1151</v>
      </c>
      <c r="J132" s="386"/>
      <c r="L132" s="308" t="b">
        <f t="shared" si="10"/>
        <v>1</v>
      </c>
      <c r="M132" s="308" t="b">
        <f t="shared" si="11"/>
        <v>1</v>
      </c>
      <c r="N132" s="308" t="b">
        <f t="shared" si="12"/>
        <v>1</v>
      </c>
      <c r="O132" s="308" t="b">
        <f t="shared" si="13"/>
        <v>1</v>
      </c>
      <c r="P132" s="308" t="b">
        <f t="shared" si="14"/>
        <v>1</v>
      </c>
      <c r="Q132" s="308" t="b">
        <f t="shared" si="15"/>
        <v>1</v>
      </c>
      <c r="R132" s="308" t="b">
        <f t="shared" si="16"/>
        <v>0</v>
      </c>
      <c r="S132" s="308" t="b">
        <f t="shared" si="17"/>
        <v>0</v>
      </c>
      <c r="T132" s="308" t="b">
        <f t="shared" si="18"/>
        <v>0</v>
      </c>
      <c r="U132" s="308" t="b">
        <f t="shared" si="19"/>
        <v>1</v>
      </c>
      <c r="W132" s="382" t="s">
        <v>392</v>
      </c>
      <c r="X132" s="280" t="s">
        <v>393</v>
      </c>
      <c r="Y132" s="280" t="s">
        <v>394</v>
      </c>
      <c r="Z132" s="470" t="s">
        <v>184</v>
      </c>
      <c r="AA132" s="556" t="s">
        <v>378</v>
      </c>
      <c r="AB132" s="249">
        <v>18327</v>
      </c>
      <c r="AC132" s="557" t="s">
        <v>956</v>
      </c>
      <c r="AD132" s="283" t="s">
        <v>1151</v>
      </c>
      <c r="AE132" s="282"/>
      <c r="AF132" s="386"/>
      <c r="AG132" s="435"/>
    </row>
    <row r="133" spans="1:33" ht="15">
      <c r="A133" s="382" t="s">
        <v>398</v>
      </c>
      <c r="B133" s="280" t="s">
        <v>399</v>
      </c>
      <c r="C133" s="280" t="s">
        <v>400</v>
      </c>
      <c r="D133" s="470" t="s">
        <v>184</v>
      </c>
      <c r="E133" s="556" t="s">
        <v>378</v>
      </c>
      <c r="F133" s="249">
        <v>19170</v>
      </c>
      <c r="G133" s="557">
        <v>4</v>
      </c>
      <c r="H133" s="283" t="s">
        <v>1147</v>
      </c>
      <c r="I133" s="280" t="s">
        <v>1151</v>
      </c>
      <c r="J133" s="386"/>
      <c r="L133" s="308" t="b">
        <f t="shared" si="10"/>
        <v>1</v>
      </c>
      <c r="M133" s="308" t="b">
        <f t="shared" si="11"/>
        <v>1</v>
      </c>
      <c r="N133" s="308" t="b">
        <f t="shared" si="12"/>
        <v>1</v>
      </c>
      <c r="O133" s="308" t="b">
        <f t="shared" si="13"/>
        <v>1</v>
      </c>
      <c r="P133" s="308" t="b">
        <f t="shared" si="14"/>
        <v>1</v>
      </c>
      <c r="Q133" s="308" t="b">
        <f t="shared" si="15"/>
        <v>1</v>
      </c>
      <c r="R133" s="308" t="b">
        <f t="shared" si="16"/>
        <v>0</v>
      </c>
      <c r="S133" s="308" t="b">
        <f t="shared" si="17"/>
        <v>0</v>
      </c>
      <c r="T133" s="308" t="b">
        <f t="shared" si="18"/>
        <v>0</v>
      </c>
      <c r="U133" s="308" t="b">
        <f t="shared" si="19"/>
        <v>1</v>
      </c>
      <c r="W133" s="382" t="s">
        <v>398</v>
      </c>
      <c r="X133" s="280" t="s">
        <v>399</v>
      </c>
      <c r="Y133" s="280" t="s">
        <v>400</v>
      </c>
      <c r="Z133" s="470" t="s">
        <v>184</v>
      </c>
      <c r="AA133" s="556" t="s">
        <v>378</v>
      </c>
      <c r="AB133" s="249">
        <v>19170</v>
      </c>
      <c r="AC133" s="557" t="s">
        <v>1147</v>
      </c>
      <c r="AD133" s="283" t="s">
        <v>1151</v>
      </c>
      <c r="AE133" s="282"/>
      <c r="AF133" s="386"/>
      <c r="AG133" s="435"/>
    </row>
    <row r="134" spans="1:33" ht="15">
      <c r="A134" s="382" t="s">
        <v>662</v>
      </c>
      <c r="B134" s="280" t="s">
        <v>416</v>
      </c>
      <c r="C134" s="280" t="s">
        <v>663</v>
      </c>
      <c r="D134" s="470" t="s">
        <v>178</v>
      </c>
      <c r="E134" s="556" t="s">
        <v>378</v>
      </c>
      <c r="F134" s="249">
        <v>18853</v>
      </c>
      <c r="G134" s="557">
        <v>8</v>
      </c>
      <c r="H134" s="283" t="s">
        <v>955</v>
      </c>
      <c r="I134" s="280" t="s">
        <v>1151</v>
      </c>
      <c r="J134" s="386"/>
      <c r="L134" s="308" t="b">
        <f t="shared" ref="L134" si="70">A134=W134</f>
        <v>1</v>
      </c>
      <c r="M134" s="308" t="b">
        <f t="shared" ref="M134" si="71">B134=X134</f>
        <v>1</v>
      </c>
      <c r="N134" s="308" t="b">
        <f t="shared" ref="N134" si="72">C134=Y134</f>
        <v>1</v>
      </c>
      <c r="O134" s="308" t="b">
        <f t="shared" ref="O134" si="73">D134=Z134</f>
        <v>1</v>
      </c>
      <c r="P134" s="308" t="b">
        <f t="shared" ref="P134" si="74">E134=AA134</f>
        <v>1</v>
      </c>
      <c r="Q134" s="308" t="b">
        <f t="shared" ref="Q134" si="75">F134=AB134</f>
        <v>1</v>
      </c>
      <c r="R134" s="308" t="b">
        <f t="shared" ref="R134" si="76">G134=AC134</f>
        <v>0</v>
      </c>
      <c r="S134" s="308" t="b">
        <f t="shared" ref="S134" si="77">H134=AD134</f>
        <v>0</v>
      </c>
      <c r="T134" s="308" t="b">
        <f t="shared" ref="T134" si="78">I134=AE134</f>
        <v>0</v>
      </c>
      <c r="U134" s="308" t="b">
        <f t="shared" ref="U134" si="79">J134=AF134</f>
        <v>1</v>
      </c>
      <c r="W134" s="382" t="s">
        <v>662</v>
      </c>
      <c r="X134" s="280" t="s">
        <v>416</v>
      </c>
      <c r="Y134" s="280" t="s">
        <v>663</v>
      </c>
      <c r="Z134" s="470" t="s">
        <v>178</v>
      </c>
      <c r="AA134" s="556" t="s">
        <v>378</v>
      </c>
      <c r="AB134" s="249">
        <v>18853</v>
      </c>
      <c r="AC134" s="557" t="s">
        <v>955</v>
      </c>
      <c r="AD134" s="283" t="s">
        <v>1151</v>
      </c>
      <c r="AE134" s="282"/>
      <c r="AF134" s="386"/>
      <c r="AG134" s="435"/>
    </row>
    <row r="135" spans="1:33" ht="15">
      <c r="A135" s="382" t="s">
        <v>401</v>
      </c>
      <c r="B135" s="280" t="s">
        <v>402</v>
      </c>
      <c r="C135" s="280" t="s">
        <v>403</v>
      </c>
      <c r="D135" s="470" t="s">
        <v>184</v>
      </c>
      <c r="E135" s="556" t="s">
        <v>378</v>
      </c>
      <c r="F135" s="249">
        <v>17833</v>
      </c>
      <c r="G135" s="557">
        <v>12</v>
      </c>
      <c r="H135" s="283" t="s">
        <v>958</v>
      </c>
      <c r="I135" s="280" t="s">
        <v>1151</v>
      </c>
      <c r="J135" s="386"/>
      <c r="L135" s="308" t="b">
        <f t="shared" si="10"/>
        <v>1</v>
      </c>
      <c r="M135" s="308" t="b">
        <f t="shared" si="11"/>
        <v>1</v>
      </c>
      <c r="N135" s="308" t="b">
        <f t="shared" si="12"/>
        <v>1</v>
      </c>
      <c r="O135" s="308" t="b">
        <f t="shared" si="13"/>
        <v>1</v>
      </c>
      <c r="P135" s="308" t="b">
        <f t="shared" si="14"/>
        <v>1</v>
      </c>
      <c r="Q135" s="308" t="b">
        <f t="shared" si="15"/>
        <v>1</v>
      </c>
      <c r="R135" s="308" t="b">
        <f t="shared" si="16"/>
        <v>0</v>
      </c>
      <c r="S135" s="308" t="b">
        <f t="shared" si="17"/>
        <v>0</v>
      </c>
      <c r="T135" s="308" t="b">
        <f t="shared" si="18"/>
        <v>0</v>
      </c>
      <c r="U135" s="308" t="b">
        <f t="shared" si="19"/>
        <v>1</v>
      </c>
      <c r="W135" s="382" t="s">
        <v>401</v>
      </c>
      <c r="X135" s="280" t="s">
        <v>402</v>
      </c>
      <c r="Y135" s="280" t="s">
        <v>403</v>
      </c>
      <c r="Z135" s="470" t="s">
        <v>184</v>
      </c>
      <c r="AA135" s="556" t="s">
        <v>378</v>
      </c>
      <c r="AB135" s="249">
        <v>17833</v>
      </c>
      <c r="AC135" s="557" t="s">
        <v>958</v>
      </c>
      <c r="AD135" s="283" t="s">
        <v>1151</v>
      </c>
      <c r="AE135" s="282"/>
      <c r="AF135" s="386"/>
      <c r="AG135" s="435"/>
    </row>
    <row r="136" spans="1:33" ht="15">
      <c r="A136" s="382" t="s">
        <v>903</v>
      </c>
      <c r="B136" s="280" t="s">
        <v>904</v>
      </c>
      <c r="C136" s="280" t="s">
        <v>232</v>
      </c>
      <c r="D136" s="470" t="s">
        <v>178</v>
      </c>
      <c r="E136" s="556" t="s">
        <v>378</v>
      </c>
      <c r="F136" s="249">
        <v>14203</v>
      </c>
      <c r="G136" s="557">
        <v>6</v>
      </c>
      <c r="H136" s="283" t="s">
        <v>1055</v>
      </c>
      <c r="I136" s="280" t="s">
        <v>1151</v>
      </c>
      <c r="J136" s="386"/>
      <c r="L136" s="308" t="b">
        <f t="shared" ref="L136:L199" si="80">A136=W136</f>
        <v>1</v>
      </c>
      <c r="M136" s="308" t="b">
        <f t="shared" ref="M136:M199" si="81">B136=X136</f>
        <v>1</v>
      </c>
      <c r="N136" s="308" t="b">
        <f t="shared" ref="N136:N199" si="82">C136=Y136</f>
        <v>1</v>
      </c>
      <c r="O136" s="308" t="b">
        <f t="shared" ref="O136:O199" si="83">D136=Z136</f>
        <v>1</v>
      </c>
      <c r="P136" s="308" t="b">
        <f t="shared" ref="P136:P199" si="84">E136=AA136</f>
        <v>1</v>
      </c>
      <c r="Q136" s="308" t="b">
        <f t="shared" ref="Q136:Q199" si="85">F136=AB136</f>
        <v>1</v>
      </c>
      <c r="R136" s="308" t="b">
        <f t="shared" ref="R136:R199" si="86">G136=AC136</f>
        <v>0</v>
      </c>
      <c r="S136" s="308" t="b">
        <f t="shared" ref="S136:S199" si="87">H136=AD136</f>
        <v>0</v>
      </c>
      <c r="T136" s="308" t="b">
        <f t="shared" ref="T136:T199" si="88">I136=AE136</f>
        <v>0</v>
      </c>
      <c r="U136" s="308" t="b">
        <f t="shared" ref="U136:U199" si="89">J136=AF136</f>
        <v>1</v>
      </c>
      <c r="W136" s="382" t="s">
        <v>903</v>
      </c>
      <c r="X136" s="280" t="s">
        <v>904</v>
      </c>
      <c r="Y136" s="280" t="s">
        <v>232</v>
      </c>
      <c r="Z136" s="470" t="s">
        <v>178</v>
      </c>
      <c r="AA136" s="556" t="s">
        <v>378</v>
      </c>
      <c r="AB136" s="249">
        <v>14203</v>
      </c>
      <c r="AC136" s="557" t="s">
        <v>1055</v>
      </c>
      <c r="AD136" s="283" t="s">
        <v>1151</v>
      </c>
      <c r="AE136" s="282"/>
      <c r="AF136" s="386"/>
      <c r="AG136" s="435"/>
    </row>
    <row r="137" spans="1:33" ht="15">
      <c r="A137" s="382" t="s">
        <v>671</v>
      </c>
      <c r="B137" s="280" t="s">
        <v>672</v>
      </c>
      <c r="C137" s="280" t="s">
        <v>313</v>
      </c>
      <c r="D137" s="470" t="s">
        <v>184</v>
      </c>
      <c r="E137" s="556" t="s">
        <v>378</v>
      </c>
      <c r="F137" s="249">
        <v>18290</v>
      </c>
      <c r="G137" s="557">
        <v>9</v>
      </c>
      <c r="H137" s="282" t="s">
        <v>955</v>
      </c>
      <c r="I137" s="280" t="s">
        <v>1151</v>
      </c>
      <c r="J137" s="386"/>
      <c r="L137" s="308" t="b">
        <f t="shared" si="80"/>
        <v>1</v>
      </c>
      <c r="M137" s="308" t="b">
        <f t="shared" si="81"/>
        <v>1</v>
      </c>
      <c r="N137" s="308" t="b">
        <f t="shared" si="82"/>
        <v>1</v>
      </c>
      <c r="O137" s="308" t="b">
        <f t="shared" si="83"/>
        <v>1</v>
      </c>
      <c r="P137" s="308" t="b">
        <f t="shared" si="84"/>
        <v>1</v>
      </c>
      <c r="Q137" s="308" t="b">
        <f t="shared" si="85"/>
        <v>1</v>
      </c>
      <c r="R137" s="308" t="b">
        <f t="shared" si="86"/>
        <v>0</v>
      </c>
      <c r="S137" s="308" t="b">
        <f t="shared" si="87"/>
        <v>0</v>
      </c>
      <c r="T137" s="308" t="b">
        <f t="shared" si="88"/>
        <v>0</v>
      </c>
      <c r="U137" s="308" t="b">
        <f t="shared" si="89"/>
        <v>1</v>
      </c>
      <c r="W137" s="382" t="s">
        <v>671</v>
      </c>
      <c r="X137" s="280" t="s">
        <v>672</v>
      </c>
      <c r="Y137" s="280" t="s">
        <v>313</v>
      </c>
      <c r="Z137" s="470" t="s">
        <v>184</v>
      </c>
      <c r="AA137" s="556" t="s">
        <v>378</v>
      </c>
      <c r="AB137" s="249">
        <v>18290</v>
      </c>
      <c r="AC137" s="557" t="s">
        <v>955</v>
      </c>
      <c r="AD137" s="282" t="s">
        <v>1151</v>
      </c>
      <c r="AE137" s="282"/>
      <c r="AF137" s="386"/>
      <c r="AG137" s="435"/>
    </row>
    <row r="138" spans="1:33" ht="15">
      <c r="A138" s="382" t="s">
        <v>765</v>
      </c>
      <c r="B138" s="280" t="s">
        <v>255</v>
      </c>
      <c r="C138" s="280" t="s">
        <v>773</v>
      </c>
      <c r="D138" s="470" t="s">
        <v>184</v>
      </c>
      <c r="E138" s="556" t="s">
        <v>378</v>
      </c>
      <c r="F138" s="249">
        <v>19929</v>
      </c>
      <c r="G138" s="557">
        <v>6</v>
      </c>
      <c r="H138" s="282" t="s">
        <v>1147</v>
      </c>
      <c r="I138" s="280" t="s">
        <v>1151</v>
      </c>
      <c r="J138" s="386"/>
      <c r="L138" s="308" t="b">
        <f t="shared" si="80"/>
        <v>1</v>
      </c>
      <c r="M138" s="308" t="b">
        <f t="shared" si="81"/>
        <v>1</v>
      </c>
      <c r="N138" s="308" t="b">
        <f t="shared" si="82"/>
        <v>1</v>
      </c>
      <c r="O138" s="308" t="b">
        <f t="shared" si="83"/>
        <v>1</v>
      </c>
      <c r="P138" s="308" t="b">
        <f t="shared" si="84"/>
        <v>1</v>
      </c>
      <c r="Q138" s="308" t="b">
        <f t="shared" si="85"/>
        <v>1</v>
      </c>
      <c r="R138" s="308" t="b">
        <f t="shared" si="86"/>
        <v>0</v>
      </c>
      <c r="S138" s="308" t="b">
        <f t="shared" si="87"/>
        <v>0</v>
      </c>
      <c r="T138" s="308" t="b">
        <f t="shared" si="88"/>
        <v>0</v>
      </c>
      <c r="U138" s="308" t="b">
        <f t="shared" si="89"/>
        <v>1</v>
      </c>
      <c r="W138" s="382" t="s">
        <v>765</v>
      </c>
      <c r="X138" s="280" t="s">
        <v>255</v>
      </c>
      <c r="Y138" s="280" t="s">
        <v>773</v>
      </c>
      <c r="Z138" s="470" t="s">
        <v>184</v>
      </c>
      <c r="AA138" s="556" t="s">
        <v>378</v>
      </c>
      <c r="AB138" s="249">
        <v>19929</v>
      </c>
      <c r="AC138" s="557" t="s">
        <v>1147</v>
      </c>
      <c r="AD138" s="282" t="s">
        <v>1151</v>
      </c>
      <c r="AE138" s="282"/>
      <c r="AF138" s="386"/>
      <c r="AG138" s="435"/>
    </row>
    <row r="139" spans="1:33" ht="15">
      <c r="A139" s="382" t="s">
        <v>404</v>
      </c>
      <c r="B139" s="280" t="s">
        <v>405</v>
      </c>
      <c r="C139" s="280" t="s">
        <v>406</v>
      </c>
      <c r="D139" s="470" t="s">
        <v>184</v>
      </c>
      <c r="E139" s="556" t="s">
        <v>378</v>
      </c>
      <c r="F139" s="249">
        <v>15736</v>
      </c>
      <c r="G139" s="557">
        <v>6</v>
      </c>
      <c r="H139" s="282" t="s">
        <v>956</v>
      </c>
      <c r="I139" s="280" t="s">
        <v>1151</v>
      </c>
      <c r="J139" s="386"/>
      <c r="L139" s="308" t="b">
        <f t="shared" si="80"/>
        <v>1</v>
      </c>
      <c r="M139" s="308" t="b">
        <f t="shared" si="81"/>
        <v>1</v>
      </c>
      <c r="N139" s="308" t="b">
        <f t="shared" si="82"/>
        <v>1</v>
      </c>
      <c r="O139" s="308" t="b">
        <f t="shared" si="83"/>
        <v>1</v>
      </c>
      <c r="P139" s="308" t="b">
        <f t="shared" si="84"/>
        <v>1</v>
      </c>
      <c r="Q139" s="308" t="b">
        <f t="shared" si="85"/>
        <v>1</v>
      </c>
      <c r="R139" s="308" t="b">
        <f t="shared" si="86"/>
        <v>0</v>
      </c>
      <c r="S139" s="308" t="b">
        <f t="shared" si="87"/>
        <v>0</v>
      </c>
      <c r="T139" s="308" t="b">
        <f t="shared" si="88"/>
        <v>0</v>
      </c>
      <c r="U139" s="308" t="b">
        <f t="shared" si="89"/>
        <v>1</v>
      </c>
      <c r="W139" s="382" t="s">
        <v>404</v>
      </c>
      <c r="X139" s="280" t="s">
        <v>405</v>
      </c>
      <c r="Y139" s="280" t="s">
        <v>406</v>
      </c>
      <c r="Z139" s="470" t="s">
        <v>184</v>
      </c>
      <c r="AA139" s="556" t="s">
        <v>378</v>
      </c>
      <c r="AB139" s="249">
        <v>15736</v>
      </c>
      <c r="AC139" s="557" t="s">
        <v>956</v>
      </c>
      <c r="AD139" s="282" t="s">
        <v>1151</v>
      </c>
      <c r="AE139" s="282"/>
      <c r="AF139" s="386"/>
      <c r="AG139" s="435"/>
    </row>
    <row r="140" spans="1:33" ht="15">
      <c r="A140" s="382" t="s">
        <v>407</v>
      </c>
      <c r="B140" s="280" t="s">
        <v>408</v>
      </c>
      <c r="C140" s="280" t="s">
        <v>377</v>
      </c>
      <c r="D140" s="390" t="s">
        <v>184</v>
      </c>
      <c r="E140" s="556" t="s">
        <v>378</v>
      </c>
      <c r="F140" s="249">
        <v>12831</v>
      </c>
      <c r="G140" s="557">
        <v>12</v>
      </c>
      <c r="H140" s="282" t="s">
        <v>1056</v>
      </c>
      <c r="I140" s="280" t="s">
        <v>1152</v>
      </c>
      <c r="J140" s="386"/>
      <c r="L140" s="308" t="b">
        <f t="shared" si="80"/>
        <v>1</v>
      </c>
      <c r="M140" s="308" t="b">
        <f t="shared" si="81"/>
        <v>1</v>
      </c>
      <c r="N140" s="308" t="b">
        <f t="shared" si="82"/>
        <v>1</v>
      </c>
      <c r="O140" s="308" t="b">
        <f t="shared" si="83"/>
        <v>1</v>
      </c>
      <c r="P140" s="308" t="b">
        <f t="shared" si="84"/>
        <v>1</v>
      </c>
      <c r="Q140" s="308" t="b">
        <f t="shared" si="85"/>
        <v>1</v>
      </c>
      <c r="R140" s="308" t="b">
        <f t="shared" si="86"/>
        <v>0</v>
      </c>
      <c r="S140" s="308" t="b">
        <f t="shared" si="87"/>
        <v>0</v>
      </c>
      <c r="T140" s="308" t="b">
        <f t="shared" si="88"/>
        <v>0</v>
      </c>
      <c r="U140" s="308" t="b">
        <f t="shared" si="89"/>
        <v>1</v>
      </c>
      <c r="W140" s="382" t="s">
        <v>407</v>
      </c>
      <c r="X140" s="280" t="s">
        <v>408</v>
      </c>
      <c r="Y140" s="280" t="s">
        <v>377</v>
      </c>
      <c r="Z140" s="390" t="s">
        <v>184</v>
      </c>
      <c r="AA140" s="556" t="s">
        <v>378</v>
      </c>
      <c r="AB140" s="249">
        <v>12831</v>
      </c>
      <c r="AC140" s="557" t="s">
        <v>1056</v>
      </c>
      <c r="AD140" s="282" t="s">
        <v>1152</v>
      </c>
      <c r="AE140" s="282"/>
      <c r="AF140" s="386"/>
      <c r="AG140" s="435"/>
    </row>
    <row r="141" spans="1:33" ht="15">
      <c r="A141" s="503">
        <v>587</v>
      </c>
      <c r="B141" s="280" t="s">
        <v>410</v>
      </c>
      <c r="C141" s="280" t="s">
        <v>411</v>
      </c>
      <c r="D141" s="390" t="s">
        <v>178</v>
      </c>
      <c r="E141" s="556" t="s">
        <v>378</v>
      </c>
      <c r="F141" s="249">
        <v>20561</v>
      </c>
      <c r="G141" s="557">
        <v>9</v>
      </c>
      <c r="H141" s="283" t="s">
        <v>1149</v>
      </c>
      <c r="I141" s="280" t="s">
        <v>1151</v>
      </c>
      <c r="J141" s="386"/>
      <c r="L141" s="308" t="b">
        <f t="shared" si="80"/>
        <v>0</v>
      </c>
      <c r="M141" s="308" t="b">
        <f t="shared" si="81"/>
        <v>1</v>
      </c>
      <c r="N141" s="308" t="b">
        <f t="shared" si="82"/>
        <v>1</v>
      </c>
      <c r="O141" s="308" t="b">
        <f t="shared" si="83"/>
        <v>1</v>
      </c>
      <c r="P141" s="308" t="b">
        <f t="shared" si="84"/>
        <v>1</v>
      </c>
      <c r="Q141" s="308" t="b">
        <f t="shared" si="85"/>
        <v>1</v>
      </c>
      <c r="R141" s="308" t="b">
        <f t="shared" si="86"/>
        <v>0</v>
      </c>
      <c r="S141" s="308" t="b">
        <f t="shared" si="87"/>
        <v>0</v>
      </c>
      <c r="T141" s="308" t="b">
        <f t="shared" si="88"/>
        <v>0</v>
      </c>
      <c r="U141" s="308" t="b">
        <f t="shared" si="89"/>
        <v>1</v>
      </c>
      <c r="W141" s="382" t="s">
        <v>409</v>
      </c>
      <c r="X141" s="280" t="s">
        <v>410</v>
      </c>
      <c r="Y141" s="280" t="s">
        <v>411</v>
      </c>
      <c r="Z141" s="390" t="s">
        <v>178</v>
      </c>
      <c r="AA141" s="556" t="s">
        <v>378</v>
      </c>
      <c r="AB141" s="249">
        <v>20561</v>
      </c>
      <c r="AC141" s="557" t="s">
        <v>1149</v>
      </c>
      <c r="AD141" s="283" t="s">
        <v>1151</v>
      </c>
      <c r="AE141" s="282"/>
      <c r="AF141" s="386"/>
      <c r="AG141" s="435"/>
    </row>
    <row r="142" spans="1:33" ht="15">
      <c r="A142" s="561" t="s">
        <v>412</v>
      </c>
      <c r="B142" s="280" t="s">
        <v>383</v>
      </c>
      <c r="C142" s="280" t="s">
        <v>413</v>
      </c>
      <c r="D142" s="390" t="s">
        <v>184</v>
      </c>
      <c r="E142" s="556" t="s">
        <v>378</v>
      </c>
      <c r="F142" s="249">
        <v>20672</v>
      </c>
      <c r="G142" s="557">
        <v>9</v>
      </c>
      <c r="H142" s="283" t="s">
        <v>1149</v>
      </c>
      <c r="I142" s="280" t="s">
        <v>1151</v>
      </c>
      <c r="J142" s="386"/>
      <c r="L142" s="308" t="b">
        <f t="shared" si="80"/>
        <v>1</v>
      </c>
      <c r="M142" s="308" t="b">
        <f t="shared" si="81"/>
        <v>1</v>
      </c>
      <c r="N142" s="308" t="b">
        <f t="shared" si="82"/>
        <v>1</v>
      </c>
      <c r="O142" s="308" t="b">
        <f t="shared" si="83"/>
        <v>1</v>
      </c>
      <c r="P142" s="308" t="b">
        <f t="shared" si="84"/>
        <v>1</v>
      </c>
      <c r="Q142" s="308" t="b">
        <f t="shared" si="85"/>
        <v>1</v>
      </c>
      <c r="R142" s="308" t="b">
        <f t="shared" si="86"/>
        <v>0</v>
      </c>
      <c r="S142" s="308" t="b">
        <f t="shared" si="87"/>
        <v>0</v>
      </c>
      <c r="T142" s="308" t="b">
        <f t="shared" si="88"/>
        <v>0</v>
      </c>
      <c r="U142" s="308" t="b">
        <f t="shared" si="89"/>
        <v>1</v>
      </c>
      <c r="W142" s="561" t="s">
        <v>412</v>
      </c>
      <c r="X142" s="280" t="s">
        <v>383</v>
      </c>
      <c r="Y142" s="280" t="s">
        <v>413</v>
      </c>
      <c r="Z142" s="390" t="s">
        <v>184</v>
      </c>
      <c r="AA142" s="556" t="s">
        <v>378</v>
      </c>
      <c r="AB142" s="249">
        <v>20672</v>
      </c>
      <c r="AC142" s="557" t="s">
        <v>1149</v>
      </c>
      <c r="AD142" s="283" t="s">
        <v>1151</v>
      </c>
      <c r="AE142" s="282"/>
      <c r="AF142" s="386"/>
      <c r="AG142" s="435"/>
    </row>
    <row r="143" spans="1:33" ht="15">
      <c r="A143" s="561" t="s">
        <v>415</v>
      </c>
      <c r="B143" s="283" t="s">
        <v>416</v>
      </c>
      <c r="C143" s="283" t="s">
        <v>375</v>
      </c>
      <c r="D143" s="559" t="s">
        <v>178</v>
      </c>
      <c r="E143" s="556" t="s">
        <v>378</v>
      </c>
      <c r="F143" s="249">
        <v>11753</v>
      </c>
      <c r="G143" s="557">
        <v>7</v>
      </c>
      <c r="H143" s="283" t="s">
        <v>1054</v>
      </c>
      <c r="I143" s="283" t="s">
        <v>1152</v>
      </c>
      <c r="J143" s="386"/>
      <c r="L143" s="308" t="b">
        <f t="shared" si="80"/>
        <v>1</v>
      </c>
      <c r="M143" s="308" t="b">
        <f t="shared" si="81"/>
        <v>1</v>
      </c>
      <c r="N143" s="308" t="b">
        <f t="shared" si="82"/>
        <v>1</v>
      </c>
      <c r="O143" s="308" t="b">
        <f t="shared" si="83"/>
        <v>1</v>
      </c>
      <c r="P143" s="308" t="b">
        <f t="shared" si="84"/>
        <v>1</v>
      </c>
      <c r="Q143" s="308" t="b">
        <f t="shared" si="85"/>
        <v>1</v>
      </c>
      <c r="R143" s="308" t="b">
        <f t="shared" si="86"/>
        <v>0</v>
      </c>
      <c r="S143" s="308" t="b">
        <f t="shared" si="87"/>
        <v>0</v>
      </c>
      <c r="T143" s="308" t="b">
        <f t="shared" si="88"/>
        <v>0</v>
      </c>
      <c r="U143" s="308" t="b">
        <f t="shared" si="89"/>
        <v>1</v>
      </c>
      <c r="W143" s="561" t="s">
        <v>415</v>
      </c>
      <c r="X143" s="283" t="s">
        <v>416</v>
      </c>
      <c r="Y143" s="283" t="s">
        <v>375</v>
      </c>
      <c r="Z143" s="559" t="s">
        <v>178</v>
      </c>
      <c r="AA143" s="556" t="s">
        <v>378</v>
      </c>
      <c r="AB143" s="249">
        <v>11753</v>
      </c>
      <c r="AC143" s="557" t="s">
        <v>1054</v>
      </c>
      <c r="AD143" s="283" t="s">
        <v>1152</v>
      </c>
      <c r="AE143" s="282"/>
      <c r="AF143" s="386"/>
      <c r="AG143" s="435"/>
    </row>
    <row r="144" spans="1:33" ht="15">
      <c r="A144" s="561" t="s">
        <v>417</v>
      </c>
      <c r="B144" s="283" t="s">
        <v>416</v>
      </c>
      <c r="C144" s="283" t="s">
        <v>316</v>
      </c>
      <c r="D144" s="1" t="s">
        <v>184</v>
      </c>
      <c r="E144" s="556" t="s">
        <v>378</v>
      </c>
      <c r="F144" s="249">
        <v>12223</v>
      </c>
      <c r="G144" s="557">
        <v>9</v>
      </c>
      <c r="H144" s="283" t="s">
        <v>1054</v>
      </c>
      <c r="I144" s="283" t="s">
        <v>1152</v>
      </c>
      <c r="J144" s="386"/>
      <c r="L144" s="308" t="b">
        <f t="shared" si="80"/>
        <v>1</v>
      </c>
      <c r="M144" s="308" t="b">
        <f t="shared" si="81"/>
        <v>1</v>
      </c>
      <c r="N144" s="308" t="b">
        <f t="shared" si="82"/>
        <v>1</v>
      </c>
      <c r="O144" s="308" t="b">
        <f t="shared" si="83"/>
        <v>1</v>
      </c>
      <c r="P144" s="308" t="b">
        <f t="shared" si="84"/>
        <v>1</v>
      </c>
      <c r="Q144" s="308" t="b">
        <f t="shared" si="85"/>
        <v>1</v>
      </c>
      <c r="R144" s="308" t="b">
        <f t="shared" si="86"/>
        <v>0</v>
      </c>
      <c r="S144" s="308" t="b">
        <f t="shared" si="87"/>
        <v>0</v>
      </c>
      <c r="T144" s="308" t="b">
        <f t="shared" si="88"/>
        <v>0</v>
      </c>
      <c r="U144" s="308" t="b">
        <f t="shared" si="89"/>
        <v>1</v>
      </c>
      <c r="W144" s="561" t="s">
        <v>417</v>
      </c>
      <c r="X144" s="283" t="s">
        <v>416</v>
      </c>
      <c r="Y144" s="283" t="s">
        <v>316</v>
      </c>
      <c r="Z144" s="1" t="s">
        <v>184</v>
      </c>
      <c r="AA144" s="556" t="s">
        <v>378</v>
      </c>
      <c r="AB144" s="249">
        <v>12223</v>
      </c>
      <c r="AC144" s="557" t="s">
        <v>1054</v>
      </c>
      <c r="AD144" s="283" t="s">
        <v>1152</v>
      </c>
      <c r="AE144" s="282"/>
      <c r="AF144" s="386"/>
      <c r="AG144" s="435"/>
    </row>
    <row r="145" spans="1:33" ht="15">
      <c r="A145" s="398" t="s">
        <v>418</v>
      </c>
      <c r="B145" s="283" t="s">
        <v>419</v>
      </c>
      <c r="C145" s="283" t="s">
        <v>420</v>
      </c>
      <c r="D145" s="557" t="s">
        <v>184</v>
      </c>
      <c r="E145" s="556" t="s">
        <v>378</v>
      </c>
      <c r="F145" s="249">
        <v>16338</v>
      </c>
      <c r="G145" s="557">
        <v>9</v>
      </c>
      <c r="H145" s="283" t="s">
        <v>955</v>
      </c>
      <c r="I145" s="283" t="s">
        <v>1151</v>
      </c>
      <c r="J145" s="386"/>
      <c r="L145" s="308" t="b">
        <f t="shared" si="80"/>
        <v>1</v>
      </c>
      <c r="M145" s="308" t="b">
        <f t="shared" si="81"/>
        <v>1</v>
      </c>
      <c r="N145" s="308" t="b">
        <f t="shared" si="82"/>
        <v>1</v>
      </c>
      <c r="O145" s="308" t="b">
        <f t="shared" si="83"/>
        <v>1</v>
      </c>
      <c r="P145" s="308" t="b">
        <f t="shared" si="84"/>
        <v>1</v>
      </c>
      <c r="Q145" s="308" t="b">
        <f t="shared" si="85"/>
        <v>1</v>
      </c>
      <c r="R145" s="308" t="b">
        <f t="shared" si="86"/>
        <v>0</v>
      </c>
      <c r="S145" s="308" t="b">
        <f t="shared" si="87"/>
        <v>0</v>
      </c>
      <c r="T145" s="308" t="b">
        <f t="shared" si="88"/>
        <v>0</v>
      </c>
      <c r="U145" s="308" t="b">
        <f t="shared" si="89"/>
        <v>1</v>
      </c>
      <c r="W145" s="398" t="s">
        <v>418</v>
      </c>
      <c r="X145" s="283" t="s">
        <v>419</v>
      </c>
      <c r="Y145" s="283" t="s">
        <v>420</v>
      </c>
      <c r="Z145" s="557" t="s">
        <v>184</v>
      </c>
      <c r="AA145" s="556" t="s">
        <v>378</v>
      </c>
      <c r="AB145" s="249">
        <v>16338</v>
      </c>
      <c r="AC145" s="557" t="s">
        <v>955</v>
      </c>
      <c r="AD145" s="283" t="s">
        <v>1151</v>
      </c>
      <c r="AE145" s="282"/>
      <c r="AF145" s="386"/>
      <c r="AG145" s="435"/>
    </row>
    <row r="146" spans="1:33">
      <c r="A146" s="562" t="s">
        <v>421</v>
      </c>
      <c r="B146" s="283" t="s">
        <v>270</v>
      </c>
      <c r="C146" s="283" t="s">
        <v>422</v>
      </c>
      <c r="D146" s="557" t="s">
        <v>184</v>
      </c>
      <c r="E146" s="282" t="s">
        <v>378</v>
      </c>
      <c r="F146" s="249">
        <v>16580</v>
      </c>
      <c r="G146" s="557">
        <v>6</v>
      </c>
      <c r="H146" s="282" t="s">
        <v>956</v>
      </c>
      <c r="I146" s="283" t="s">
        <v>1151</v>
      </c>
      <c r="J146" s="386"/>
      <c r="L146" s="308" t="b">
        <f t="shared" si="80"/>
        <v>1</v>
      </c>
      <c r="M146" s="308" t="b">
        <f t="shared" si="81"/>
        <v>1</v>
      </c>
      <c r="N146" s="308" t="b">
        <f t="shared" si="82"/>
        <v>1</v>
      </c>
      <c r="O146" s="308" t="b">
        <f t="shared" si="83"/>
        <v>1</v>
      </c>
      <c r="P146" s="308" t="b">
        <f t="shared" si="84"/>
        <v>1</v>
      </c>
      <c r="Q146" s="308" t="b">
        <f t="shared" si="85"/>
        <v>1</v>
      </c>
      <c r="R146" s="308" t="b">
        <f t="shared" si="86"/>
        <v>0</v>
      </c>
      <c r="S146" s="308" t="b">
        <f t="shared" si="87"/>
        <v>0</v>
      </c>
      <c r="T146" s="308" t="b">
        <f t="shared" si="88"/>
        <v>0</v>
      </c>
      <c r="U146" s="308" t="b">
        <f t="shared" si="89"/>
        <v>1</v>
      </c>
      <c r="W146" s="398" t="s">
        <v>421</v>
      </c>
      <c r="X146" s="283" t="s">
        <v>270</v>
      </c>
      <c r="Y146" s="283" t="s">
        <v>422</v>
      </c>
      <c r="Z146" s="557" t="s">
        <v>184</v>
      </c>
      <c r="AA146" s="282" t="s">
        <v>378</v>
      </c>
      <c r="AB146" s="249">
        <v>16580</v>
      </c>
      <c r="AC146" s="557" t="s">
        <v>956</v>
      </c>
      <c r="AD146" s="282" t="s">
        <v>1151</v>
      </c>
      <c r="AE146" s="282"/>
      <c r="AF146" s="386"/>
      <c r="AG146" s="435"/>
    </row>
    <row r="147" spans="1:33">
      <c r="A147" s="563" t="s">
        <v>423</v>
      </c>
      <c r="B147" s="283" t="s">
        <v>424</v>
      </c>
      <c r="C147" s="283" t="s">
        <v>425</v>
      </c>
      <c r="D147" s="557" t="s">
        <v>178</v>
      </c>
      <c r="E147" s="282" t="s">
        <v>378</v>
      </c>
      <c r="F147" s="249">
        <v>12932</v>
      </c>
      <c r="G147" s="557">
        <v>3</v>
      </c>
      <c r="H147" s="282" t="s">
        <v>1057</v>
      </c>
      <c r="I147" s="283" t="s">
        <v>1152</v>
      </c>
      <c r="J147" s="386"/>
      <c r="L147" s="308" t="b">
        <f t="shared" si="80"/>
        <v>1</v>
      </c>
      <c r="M147" s="308" t="b">
        <f t="shared" si="81"/>
        <v>1</v>
      </c>
      <c r="N147" s="308" t="b">
        <f t="shared" si="82"/>
        <v>1</v>
      </c>
      <c r="O147" s="308" t="b">
        <f t="shared" si="83"/>
        <v>1</v>
      </c>
      <c r="P147" s="308" t="b">
        <f t="shared" si="84"/>
        <v>1</v>
      </c>
      <c r="Q147" s="308" t="b">
        <f t="shared" si="85"/>
        <v>1</v>
      </c>
      <c r="R147" s="308" t="b">
        <f t="shared" si="86"/>
        <v>0</v>
      </c>
      <c r="S147" s="308" t="b">
        <f t="shared" si="87"/>
        <v>0</v>
      </c>
      <c r="T147" s="308" t="b">
        <f t="shared" si="88"/>
        <v>0</v>
      </c>
      <c r="U147" s="308" t="b">
        <f t="shared" si="89"/>
        <v>1</v>
      </c>
      <c r="W147" s="1" t="s">
        <v>423</v>
      </c>
      <c r="X147" s="283" t="s">
        <v>424</v>
      </c>
      <c r="Y147" s="283" t="s">
        <v>425</v>
      </c>
      <c r="Z147" s="557" t="s">
        <v>178</v>
      </c>
      <c r="AA147" s="282" t="s">
        <v>378</v>
      </c>
      <c r="AB147" s="249">
        <v>12932</v>
      </c>
      <c r="AC147" s="557" t="s">
        <v>1057</v>
      </c>
      <c r="AD147" s="282" t="s">
        <v>1152</v>
      </c>
      <c r="AE147" s="282"/>
      <c r="AF147" s="386"/>
      <c r="AG147" s="435"/>
    </row>
    <row r="148" spans="1:33">
      <c r="A148" s="563" t="s">
        <v>426</v>
      </c>
      <c r="B148" s="283" t="s">
        <v>427</v>
      </c>
      <c r="C148" s="283" t="s">
        <v>428</v>
      </c>
      <c r="D148" s="1" t="s">
        <v>178</v>
      </c>
      <c r="E148" s="282" t="s">
        <v>378</v>
      </c>
      <c r="F148" s="249">
        <v>19753</v>
      </c>
      <c r="G148" s="557">
        <v>3</v>
      </c>
      <c r="H148" s="282" t="s">
        <v>1150</v>
      </c>
      <c r="I148" s="283" t="s">
        <v>1151</v>
      </c>
      <c r="J148" s="386"/>
      <c r="L148" s="308" t="b">
        <f t="shared" si="80"/>
        <v>1</v>
      </c>
      <c r="M148" s="308" t="b">
        <f t="shared" si="81"/>
        <v>1</v>
      </c>
      <c r="N148" s="308" t="b">
        <f t="shared" si="82"/>
        <v>1</v>
      </c>
      <c r="O148" s="308" t="b">
        <f t="shared" si="83"/>
        <v>1</v>
      </c>
      <c r="P148" s="308" t="b">
        <f t="shared" si="84"/>
        <v>1</v>
      </c>
      <c r="Q148" s="308" t="b">
        <f t="shared" si="85"/>
        <v>1</v>
      </c>
      <c r="R148" s="308" t="b">
        <f t="shared" si="86"/>
        <v>0</v>
      </c>
      <c r="S148" s="308" t="b">
        <f t="shared" si="87"/>
        <v>0</v>
      </c>
      <c r="T148" s="308" t="b">
        <f t="shared" si="88"/>
        <v>0</v>
      </c>
      <c r="U148" s="308" t="b">
        <f t="shared" si="89"/>
        <v>1</v>
      </c>
      <c r="W148" s="1" t="s">
        <v>426</v>
      </c>
      <c r="X148" s="283" t="s">
        <v>427</v>
      </c>
      <c r="Y148" s="283" t="s">
        <v>428</v>
      </c>
      <c r="Z148" s="1" t="s">
        <v>178</v>
      </c>
      <c r="AA148" s="282" t="s">
        <v>378</v>
      </c>
      <c r="AB148" s="249">
        <v>19753</v>
      </c>
      <c r="AC148" s="557" t="s">
        <v>1150</v>
      </c>
      <c r="AD148" s="282" t="s">
        <v>1151</v>
      </c>
      <c r="AE148" s="282"/>
      <c r="AF148" s="386"/>
      <c r="AG148" s="435"/>
    </row>
    <row r="149" spans="1:33" ht="15">
      <c r="A149" s="398" t="s">
        <v>429</v>
      </c>
      <c r="B149" s="280" t="s">
        <v>427</v>
      </c>
      <c r="C149" s="280" t="s">
        <v>430</v>
      </c>
      <c r="D149" s="390" t="s">
        <v>184</v>
      </c>
      <c r="E149" s="556" t="s">
        <v>378</v>
      </c>
      <c r="F149" s="249">
        <v>19169</v>
      </c>
      <c r="G149" s="557">
        <v>9</v>
      </c>
      <c r="H149" s="283" t="s">
        <v>1149</v>
      </c>
      <c r="I149" s="280" t="s">
        <v>1151</v>
      </c>
      <c r="J149" s="386"/>
      <c r="L149" s="308" t="b">
        <f t="shared" si="80"/>
        <v>1</v>
      </c>
      <c r="M149" s="308" t="b">
        <f t="shared" si="81"/>
        <v>1</v>
      </c>
      <c r="N149" s="308" t="b">
        <f t="shared" si="82"/>
        <v>1</v>
      </c>
      <c r="O149" s="308" t="b">
        <f t="shared" si="83"/>
        <v>1</v>
      </c>
      <c r="P149" s="308" t="b">
        <f t="shared" si="84"/>
        <v>1</v>
      </c>
      <c r="Q149" s="308" t="b">
        <f t="shared" si="85"/>
        <v>1</v>
      </c>
      <c r="R149" s="308" t="b">
        <f t="shared" si="86"/>
        <v>0</v>
      </c>
      <c r="S149" s="308" t="b">
        <f t="shared" si="87"/>
        <v>0</v>
      </c>
      <c r="T149" s="308" t="b">
        <f t="shared" si="88"/>
        <v>0</v>
      </c>
      <c r="U149" s="308" t="b">
        <f t="shared" si="89"/>
        <v>1</v>
      </c>
      <c r="W149" s="398" t="s">
        <v>429</v>
      </c>
      <c r="X149" s="280" t="s">
        <v>427</v>
      </c>
      <c r="Y149" s="280" t="s">
        <v>430</v>
      </c>
      <c r="Z149" s="390" t="s">
        <v>184</v>
      </c>
      <c r="AA149" s="556" t="s">
        <v>378</v>
      </c>
      <c r="AB149" s="249">
        <v>19169</v>
      </c>
      <c r="AC149" s="557" t="s">
        <v>1149</v>
      </c>
      <c r="AD149" s="283" t="s">
        <v>1151</v>
      </c>
      <c r="AE149" s="282"/>
      <c r="AF149" s="386"/>
      <c r="AG149" s="435"/>
    </row>
    <row r="150" spans="1:33">
      <c r="A150" s="563" t="s">
        <v>431</v>
      </c>
      <c r="B150" s="282" t="s">
        <v>432</v>
      </c>
      <c r="C150" s="282" t="s">
        <v>371</v>
      </c>
      <c r="D150" s="1" t="s">
        <v>178</v>
      </c>
      <c r="E150" s="282" t="s">
        <v>378</v>
      </c>
      <c r="F150" s="249">
        <v>19283</v>
      </c>
      <c r="G150" s="557">
        <v>5</v>
      </c>
      <c r="H150" s="283" t="s">
        <v>1147</v>
      </c>
      <c r="I150" s="282" t="s">
        <v>1151</v>
      </c>
      <c r="J150" s="386"/>
      <c r="L150" s="308" t="b">
        <f t="shared" si="80"/>
        <v>1</v>
      </c>
      <c r="M150" s="308" t="b">
        <f t="shared" si="81"/>
        <v>1</v>
      </c>
      <c r="N150" s="308" t="b">
        <f t="shared" si="82"/>
        <v>1</v>
      </c>
      <c r="O150" s="308" t="b">
        <f t="shared" si="83"/>
        <v>1</v>
      </c>
      <c r="P150" s="308" t="b">
        <f t="shared" si="84"/>
        <v>1</v>
      </c>
      <c r="Q150" s="308" t="b">
        <f t="shared" si="85"/>
        <v>1</v>
      </c>
      <c r="R150" s="308" t="b">
        <f t="shared" si="86"/>
        <v>0</v>
      </c>
      <c r="S150" s="308" t="b">
        <f t="shared" si="87"/>
        <v>0</v>
      </c>
      <c r="T150" s="308" t="b">
        <f t="shared" si="88"/>
        <v>0</v>
      </c>
      <c r="U150" s="308" t="b">
        <f t="shared" si="89"/>
        <v>1</v>
      </c>
      <c r="W150" s="1" t="s">
        <v>431</v>
      </c>
      <c r="X150" s="282" t="s">
        <v>432</v>
      </c>
      <c r="Y150" s="282" t="s">
        <v>371</v>
      </c>
      <c r="Z150" s="1" t="s">
        <v>178</v>
      </c>
      <c r="AA150" s="282" t="s">
        <v>378</v>
      </c>
      <c r="AB150" s="249">
        <v>19283</v>
      </c>
      <c r="AC150" s="557" t="s">
        <v>1147</v>
      </c>
      <c r="AD150" s="283" t="s">
        <v>1151</v>
      </c>
      <c r="AE150" s="282"/>
      <c r="AF150" s="386"/>
      <c r="AG150" s="435"/>
    </row>
    <row r="151" spans="1:33" ht="15">
      <c r="A151" s="282">
        <v>626</v>
      </c>
      <c r="B151" s="280" t="s">
        <v>410</v>
      </c>
      <c r="C151" s="280" t="s">
        <v>434</v>
      </c>
      <c r="D151" s="390" t="s">
        <v>184</v>
      </c>
      <c r="E151" s="556" t="s">
        <v>378</v>
      </c>
      <c r="F151" s="249">
        <v>21468</v>
      </c>
      <c r="G151" s="557">
        <v>2</v>
      </c>
      <c r="H151" s="283" t="s">
        <v>1150</v>
      </c>
      <c r="I151" s="280" t="s">
        <v>1151</v>
      </c>
      <c r="J151" s="386"/>
      <c r="L151" s="308" t="b">
        <f t="shared" si="80"/>
        <v>0</v>
      </c>
      <c r="M151" s="308" t="b">
        <f t="shared" si="81"/>
        <v>1</v>
      </c>
      <c r="N151" s="308" t="b">
        <f t="shared" si="82"/>
        <v>1</v>
      </c>
      <c r="O151" s="308" t="b">
        <f t="shared" si="83"/>
        <v>1</v>
      </c>
      <c r="P151" s="308" t="b">
        <f t="shared" si="84"/>
        <v>1</v>
      </c>
      <c r="Q151" s="308" t="b">
        <f t="shared" si="85"/>
        <v>1</v>
      </c>
      <c r="R151" s="308" t="b">
        <f t="shared" si="86"/>
        <v>0</v>
      </c>
      <c r="S151" s="308" t="b">
        <f t="shared" si="87"/>
        <v>0</v>
      </c>
      <c r="T151" s="308" t="b">
        <f t="shared" si="88"/>
        <v>0</v>
      </c>
      <c r="U151" s="308" t="b">
        <f t="shared" si="89"/>
        <v>1</v>
      </c>
      <c r="W151" s="282" t="s">
        <v>433</v>
      </c>
      <c r="X151" s="280" t="s">
        <v>410</v>
      </c>
      <c r="Y151" s="280" t="s">
        <v>434</v>
      </c>
      <c r="Z151" s="390" t="s">
        <v>184</v>
      </c>
      <c r="AA151" s="556" t="s">
        <v>378</v>
      </c>
      <c r="AB151" s="249">
        <v>21468</v>
      </c>
      <c r="AC151" s="557" t="s">
        <v>1150</v>
      </c>
      <c r="AD151" s="283" t="s">
        <v>1151</v>
      </c>
      <c r="AE151" s="282"/>
      <c r="AF151" s="386"/>
      <c r="AG151" s="435"/>
    </row>
    <row r="152" spans="1:33">
      <c r="A152" s="382" t="s">
        <v>435</v>
      </c>
      <c r="B152" s="283" t="s">
        <v>1108</v>
      </c>
      <c r="C152" s="283" t="s">
        <v>375</v>
      </c>
      <c r="D152" s="557" t="s">
        <v>178</v>
      </c>
      <c r="E152" s="585" t="s">
        <v>378</v>
      </c>
      <c r="F152" s="249">
        <v>11642</v>
      </c>
      <c r="G152" s="557">
        <v>10</v>
      </c>
      <c r="H152" s="283" t="s">
        <v>1056</v>
      </c>
      <c r="I152" s="283" t="s">
        <v>1152</v>
      </c>
      <c r="J152" s="386"/>
      <c r="L152" s="308" t="b">
        <f t="shared" si="80"/>
        <v>1</v>
      </c>
      <c r="M152" s="308" t="b">
        <f t="shared" si="81"/>
        <v>1</v>
      </c>
      <c r="N152" s="308" t="b">
        <f t="shared" si="82"/>
        <v>1</v>
      </c>
      <c r="O152" s="308" t="b">
        <f t="shared" si="83"/>
        <v>1</v>
      </c>
      <c r="P152" s="308" t="b">
        <f t="shared" si="84"/>
        <v>1</v>
      </c>
      <c r="Q152" s="308" t="b">
        <f t="shared" si="85"/>
        <v>1</v>
      </c>
      <c r="R152" s="308" t="b">
        <f t="shared" si="86"/>
        <v>0</v>
      </c>
      <c r="S152" s="308" t="b">
        <f t="shared" si="87"/>
        <v>0</v>
      </c>
      <c r="T152" s="308" t="b">
        <f t="shared" si="88"/>
        <v>0</v>
      </c>
      <c r="U152" s="308" t="b">
        <f t="shared" si="89"/>
        <v>1</v>
      </c>
      <c r="W152" s="382" t="s">
        <v>435</v>
      </c>
      <c r="X152" s="283" t="s">
        <v>1108</v>
      </c>
      <c r="Y152" s="283" t="s">
        <v>375</v>
      </c>
      <c r="Z152" s="557" t="s">
        <v>178</v>
      </c>
      <c r="AA152" s="585" t="s">
        <v>378</v>
      </c>
      <c r="AB152" s="249">
        <v>11642</v>
      </c>
      <c r="AC152" s="557" t="s">
        <v>1056</v>
      </c>
      <c r="AD152" s="283" t="s">
        <v>1152</v>
      </c>
      <c r="AE152" s="282"/>
      <c r="AF152" s="386"/>
      <c r="AG152" s="435"/>
    </row>
    <row r="153" spans="1:33">
      <c r="A153" s="382" t="s">
        <v>436</v>
      </c>
      <c r="B153" s="283" t="s">
        <v>414</v>
      </c>
      <c r="C153" s="283" t="s">
        <v>437</v>
      </c>
      <c r="D153" s="282" t="s">
        <v>184</v>
      </c>
      <c r="E153" s="586" t="s">
        <v>378</v>
      </c>
      <c r="F153" s="249">
        <v>13575</v>
      </c>
      <c r="G153" s="557">
        <v>9</v>
      </c>
      <c r="H153" s="283" t="s">
        <v>1054</v>
      </c>
      <c r="I153" s="283" t="s">
        <v>1151</v>
      </c>
      <c r="J153" s="386"/>
      <c r="L153" s="308" t="b">
        <f t="shared" si="80"/>
        <v>1</v>
      </c>
      <c r="M153" s="308" t="b">
        <f t="shared" si="81"/>
        <v>1</v>
      </c>
      <c r="N153" s="308" t="b">
        <f t="shared" si="82"/>
        <v>1</v>
      </c>
      <c r="O153" s="308" t="b">
        <f t="shared" si="83"/>
        <v>1</v>
      </c>
      <c r="P153" s="308" t="b">
        <f t="shared" si="84"/>
        <v>1</v>
      </c>
      <c r="Q153" s="308" t="b">
        <f t="shared" si="85"/>
        <v>1</v>
      </c>
      <c r="R153" s="308" t="b">
        <f t="shared" si="86"/>
        <v>0</v>
      </c>
      <c r="S153" s="308" t="b">
        <f t="shared" si="87"/>
        <v>0</v>
      </c>
      <c r="T153" s="308" t="b">
        <f t="shared" si="88"/>
        <v>0</v>
      </c>
      <c r="U153" s="308" t="b">
        <f t="shared" si="89"/>
        <v>1</v>
      </c>
      <c r="W153" s="382" t="s">
        <v>436</v>
      </c>
      <c r="X153" s="283" t="s">
        <v>414</v>
      </c>
      <c r="Y153" s="283" t="s">
        <v>437</v>
      </c>
      <c r="Z153" s="282" t="s">
        <v>184</v>
      </c>
      <c r="AA153" s="586" t="s">
        <v>378</v>
      </c>
      <c r="AB153" s="249">
        <v>13575</v>
      </c>
      <c r="AC153" s="557" t="s">
        <v>1054</v>
      </c>
      <c r="AD153" s="283" t="s">
        <v>1151</v>
      </c>
      <c r="AE153" s="282"/>
      <c r="AF153" s="386"/>
      <c r="AG153" s="435"/>
    </row>
    <row r="154" spans="1:33">
      <c r="A154" s="282" t="s">
        <v>438</v>
      </c>
      <c r="B154" s="283" t="s">
        <v>321</v>
      </c>
      <c r="C154" s="283" t="s">
        <v>242</v>
      </c>
      <c r="D154" s="282" t="s">
        <v>184</v>
      </c>
      <c r="E154" s="586" t="s">
        <v>378</v>
      </c>
      <c r="F154" s="249">
        <v>15722</v>
      </c>
      <c r="G154" s="1">
        <v>12</v>
      </c>
      <c r="H154" s="282" t="s">
        <v>958</v>
      </c>
      <c r="I154" s="283" t="s">
        <v>1151</v>
      </c>
      <c r="J154" s="386"/>
      <c r="L154" s="308" t="b">
        <f t="shared" si="80"/>
        <v>1</v>
      </c>
      <c r="M154" s="308" t="b">
        <f t="shared" si="81"/>
        <v>1</v>
      </c>
      <c r="N154" s="308" t="b">
        <f t="shared" si="82"/>
        <v>1</v>
      </c>
      <c r="O154" s="308" t="b">
        <f t="shared" si="83"/>
        <v>1</v>
      </c>
      <c r="P154" s="308" t="b">
        <f t="shared" si="84"/>
        <v>1</v>
      </c>
      <c r="Q154" s="308" t="b">
        <f t="shared" si="85"/>
        <v>1</v>
      </c>
      <c r="R154" s="308" t="b">
        <f t="shared" si="86"/>
        <v>0</v>
      </c>
      <c r="S154" s="308" t="b">
        <f t="shared" si="87"/>
        <v>0</v>
      </c>
      <c r="T154" s="308" t="b">
        <f t="shared" si="88"/>
        <v>0</v>
      </c>
      <c r="U154" s="308" t="b">
        <f t="shared" si="89"/>
        <v>1</v>
      </c>
      <c r="W154" s="282" t="s">
        <v>438</v>
      </c>
      <c r="X154" s="283" t="s">
        <v>321</v>
      </c>
      <c r="Y154" s="283" t="s">
        <v>242</v>
      </c>
      <c r="Z154" s="282" t="s">
        <v>184</v>
      </c>
      <c r="AA154" s="586" t="s">
        <v>378</v>
      </c>
      <c r="AB154" s="249">
        <v>15722</v>
      </c>
      <c r="AC154" s="1" t="s">
        <v>958</v>
      </c>
      <c r="AD154" s="282" t="s">
        <v>1151</v>
      </c>
      <c r="AE154" s="282"/>
      <c r="AF154" s="386"/>
      <c r="AG154" s="435"/>
    </row>
    <row r="155" spans="1:33">
      <c r="A155" s="282" t="s">
        <v>959</v>
      </c>
      <c r="B155" s="282" t="s">
        <v>461</v>
      </c>
      <c r="C155" s="282" t="s">
        <v>960</v>
      </c>
      <c r="D155" s="282" t="s">
        <v>178</v>
      </c>
      <c r="E155" s="1" t="s">
        <v>378</v>
      </c>
      <c r="F155" s="249">
        <v>16375</v>
      </c>
      <c r="G155" s="1">
        <v>10</v>
      </c>
      <c r="H155" s="1" t="s">
        <v>958</v>
      </c>
      <c r="I155" s="282" t="s">
        <v>1151</v>
      </c>
      <c r="J155" s="386"/>
      <c r="K155" s="435" t="s">
        <v>7</v>
      </c>
      <c r="L155" s="308" t="b">
        <f t="shared" si="80"/>
        <v>1</v>
      </c>
      <c r="M155" s="308" t="b">
        <f t="shared" si="81"/>
        <v>1</v>
      </c>
      <c r="N155" s="308" t="b">
        <f t="shared" si="82"/>
        <v>1</v>
      </c>
      <c r="O155" s="308" t="b">
        <f t="shared" si="83"/>
        <v>1</v>
      </c>
      <c r="P155" s="308" t="b">
        <f t="shared" si="84"/>
        <v>1</v>
      </c>
      <c r="Q155" s="308" t="b">
        <f t="shared" si="85"/>
        <v>1</v>
      </c>
      <c r="R155" s="308" t="b">
        <f t="shared" si="86"/>
        <v>0</v>
      </c>
      <c r="S155" s="308" t="b">
        <f t="shared" si="87"/>
        <v>0</v>
      </c>
      <c r="T155" s="308" t="b">
        <f t="shared" si="88"/>
        <v>0</v>
      </c>
      <c r="U155" s="308" t="b">
        <f t="shared" si="89"/>
        <v>1</v>
      </c>
      <c r="W155" s="282" t="s">
        <v>959</v>
      </c>
      <c r="X155" s="282" t="s">
        <v>461</v>
      </c>
      <c r="Y155" s="282" t="s">
        <v>960</v>
      </c>
      <c r="Z155" s="282" t="s">
        <v>178</v>
      </c>
      <c r="AA155" s="1" t="s">
        <v>378</v>
      </c>
      <c r="AB155" s="249">
        <v>16375</v>
      </c>
      <c r="AC155" s="1" t="s">
        <v>958</v>
      </c>
      <c r="AD155" s="1" t="s">
        <v>1151</v>
      </c>
      <c r="AE155" s="282"/>
      <c r="AF155" s="386"/>
      <c r="AG155" s="435"/>
    </row>
    <row r="156" spans="1:33" ht="15">
      <c r="A156" s="561" t="s">
        <v>961</v>
      </c>
      <c r="B156" s="389" t="s">
        <v>278</v>
      </c>
      <c r="C156" s="389" t="s">
        <v>962</v>
      </c>
      <c r="D156" s="390" t="s">
        <v>178</v>
      </c>
      <c r="E156" s="556" t="s">
        <v>378</v>
      </c>
      <c r="F156" s="249">
        <v>16034</v>
      </c>
      <c r="G156" s="1">
        <v>11</v>
      </c>
      <c r="H156" s="282" t="s">
        <v>958</v>
      </c>
      <c r="I156" s="389" t="s">
        <v>1151</v>
      </c>
      <c r="J156" s="386"/>
      <c r="L156" s="308" t="b">
        <f t="shared" si="80"/>
        <v>1</v>
      </c>
      <c r="M156" s="308" t="b">
        <f t="shared" si="81"/>
        <v>1</v>
      </c>
      <c r="N156" s="308" t="b">
        <f t="shared" si="82"/>
        <v>1</v>
      </c>
      <c r="O156" s="308" t="b">
        <f t="shared" si="83"/>
        <v>1</v>
      </c>
      <c r="P156" s="308" t="b">
        <f t="shared" si="84"/>
        <v>1</v>
      </c>
      <c r="Q156" s="308" t="b">
        <f t="shared" si="85"/>
        <v>1</v>
      </c>
      <c r="R156" s="308" t="b">
        <f t="shared" si="86"/>
        <v>0</v>
      </c>
      <c r="S156" s="308" t="b">
        <f t="shared" si="87"/>
        <v>0</v>
      </c>
      <c r="T156" s="308" t="b">
        <f t="shared" si="88"/>
        <v>0</v>
      </c>
      <c r="U156" s="308" t="b">
        <f t="shared" si="89"/>
        <v>1</v>
      </c>
      <c r="W156" s="561" t="s">
        <v>961</v>
      </c>
      <c r="X156" s="389" t="s">
        <v>278</v>
      </c>
      <c r="Y156" s="389" t="s">
        <v>962</v>
      </c>
      <c r="Z156" s="390" t="s">
        <v>178</v>
      </c>
      <c r="AA156" s="556" t="s">
        <v>378</v>
      </c>
      <c r="AB156" s="249">
        <v>16034</v>
      </c>
      <c r="AC156" s="1" t="s">
        <v>958</v>
      </c>
      <c r="AD156" s="282" t="s">
        <v>1151</v>
      </c>
      <c r="AE156" s="282"/>
      <c r="AF156" s="386"/>
      <c r="AG156" s="435"/>
    </row>
    <row r="157" spans="1:33" ht="15">
      <c r="A157" s="382" t="s">
        <v>1005</v>
      </c>
      <c r="B157" s="282" t="s">
        <v>1006</v>
      </c>
      <c r="C157" s="282" t="s">
        <v>1007</v>
      </c>
      <c r="D157" s="557" t="s">
        <v>184</v>
      </c>
      <c r="E157" s="556" t="s">
        <v>378</v>
      </c>
      <c r="F157" s="249">
        <v>26071</v>
      </c>
      <c r="G157" s="557">
        <v>12</v>
      </c>
      <c r="H157" s="283" t="s">
        <v>1148</v>
      </c>
      <c r="I157" s="282" t="s">
        <v>1151</v>
      </c>
      <c r="J157" s="386"/>
      <c r="L157" s="308" t="b">
        <f t="shared" si="80"/>
        <v>1</v>
      </c>
      <c r="M157" s="308" t="b">
        <f t="shared" si="81"/>
        <v>1</v>
      </c>
      <c r="N157" s="308" t="b">
        <f t="shared" si="82"/>
        <v>1</v>
      </c>
      <c r="O157" s="308" t="b">
        <f t="shared" si="83"/>
        <v>1</v>
      </c>
      <c r="P157" s="308" t="b">
        <f t="shared" si="84"/>
        <v>1</v>
      </c>
      <c r="Q157" s="308" t="b">
        <f t="shared" si="85"/>
        <v>1</v>
      </c>
      <c r="R157" s="308" t="b">
        <f t="shared" si="86"/>
        <v>0</v>
      </c>
      <c r="S157" s="308" t="b">
        <f t="shared" si="87"/>
        <v>0</v>
      </c>
      <c r="T157" s="308" t="b">
        <f t="shared" si="88"/>
        <v>0</v>
      </c>
      <c r="U157" s="308" t="b">
        <f t="shared" si="89"/>
        <v>1</v>
      </c>
      <c r="W157" s="382" t="s">
        <v>1005</v>
      </c>
      <c r="X157" s="282" t="s">
        <v>1006</v>
      </c>
      <c r="Y157" s="282" t="s">
        <v>1007</v>
      </c>
      <c r="Z157" s="557" t="s">
        <v>184</v>
      </c>
      <c r="AA157" s="556" t="s">
        <v>378</v>
      </c>
      <c r="AB157" s="249">
        <v>26071</v>
      </c>
      <c r="AC157" s="557" t="s">
        <v>1148</v>
      </c>
      <c r="AD157" s="283" t="s">
        <v>1151</v>
      </c>
      <c r="AE157" s="282"/>
      <c r="AF157" s="386"/>
      <c r="AG157" s="435"/>
    </row>
    <row r="158" spans="1:33" ht="15">
      <c r="A158" s="382" t="s">
        <v>1008</v>
      </c>
      <c r="B158" s="587" t="s">
        <v>1009</v>
      </c>
      <c r="C158" s="587" t="s">
        <v>1010</v>
      </c>
      <c r="D158" s="1" t="s">
        <v>178</v>
      </c>
      <c r="E158" s="556" t="s">
        <v>378</v>
      </c>
      <c r="F158" s="249">
        <v>23259</v>
      </c>
      <c r="G158" s="557">
        <v>9</v>
      </c>
      <c r="H158" s="282" t="s">
        <v>1149</v>
      </c>
      <c r="I158" s="587" t="s">
        <v>1151</v>
      </c>
      <c r="J158" s="386"/>
      <c r="L158" s="308" t="b">
        <f t="shared" si="80"/>
        <v>1</v>
      </c>
      <c r="M158" s="308" t="b">
        <f t="shared" si="81"/>
        <v>1</v>
      </c>
      <c r="N158" s="308" t="b">
        <f t="shared" si="82"/>
        <v>1</v>
      </c>
      <c r="O158" s="308" t="b">
        <f t="shared" si="83"/>
        <v>1</v>
      </c>
      <c r="P158" s="308" t="b">
        <f t="shared" si="84"/>
        <v>1</v>
      </c>
      <c r="Q158" s="308" t="b">
        <f t="shared" si="85"/>
        <v>1</v>
      </c>
      <c r="R158" s="308" t="b">
        <f t="shared" si="86"/>
        <v>0</v>
      </c>
      <c r="S158" s="308" t="b">
        <f t="shared" si="87"/>
        <v>0</v>
      </c>
      <c r="T158" s="308" t="b">
        <f t="shared" si="88"/>
        <v>0</v>
      </c>
      <c r="U158" s="308" t="b">
        <f t="shared" si="89"/>
        <v>1</v>
      </c>
      <c r="W158" s="382" t="s">
        <v>1008</v>
      </c>
      <c r="X158" s="587" t="s">
        <v>1009</v>
      </c>
      <c r="Y158" s="587" t="s">
        <v>1010</v>
      </c>
      <c r="Z158" s="1" t="s">
        <v>178</v>
      </c>
      <c r="AA158" s="556" t="s">
        <v>378</v>
      </c>
      <c r="AB158" s="249">
        <v>23259</v>
      </c>
      <c r="AC158" s="557" t="s">
        <v>1149</v>
      </c>
      <c r="AD158" s="282" t="s">
        <v>1151</v>
      </c>
      <c r="AE158" s="282"/>
      <c r="AF158" s="386"/>
      <c r="AG158" s="435"/>
    </row>
    <row r="159" spans="1:33">
      <c r="A159" s="382" t="s">
        <v>1011</v>
      </c>
      <c r="B159" s="282" t="s">
        <v>1012</v>
      </c>
      <c r="C159" s="282" t="s">
        <v>1013</v>
      </c>
      <c r="D159" s="1" t="s">
        <v>184</v>
      </c>
      <c r="E159" s="249" t="s">
        <v>378</v>
      </c>
      <c r="F159" s="249">
        <v>18830</v>
      </c>
      <c r="G159" s="557">
        <v>12</v>
      </c>
      <c r="H159" s="283" t="s">
        <v>958</v>
      </c>
      <c r="I159" s="282" t="s">
        <v>1151</v>
      </c>
      <c r="J159" s="386"/>
      <c r="L159" s="308" t="b">
        <f t="shared" si="80"/>
        <v>1</v>
      </c>
      <c r="M159" s="308" t="b">
        <f t="shared" si="81"/>
        <v>1</v>
      </c>
      <c r="N159" s="308" t="b">
        <f t="shared" si="82"/>
        <v>1</v>
      </c>
      <c r="O159" s="308" t="b">
        <f t="shared" si="83"/>
        <v>1</v>
      </c>
      <c r="P159" s="308" t="b">
        <f t="shared" si="84"/>
        <v>1</v>
      </c>
      <c r="Q159" s="308" t="b">
        <f t="shared" si="85"/>
        <v>1</v>
      </c>
      <c r="R159" s="308" t="b">
        <f t="shared" si="86"/>
        <v>0</v>
      </c>
      <c r="S159" s="308" t="b">
        <f t="shared" si="87"/>
        <v>0</v>
      </c>
      <c r="T159" s="308" t="b">
        <f t="shared" si="88"/>
        <v>0</v>
      </c>
      <c r="U159" s="308" t="b">
        <f t="shared" si="89"/>
        <v>1</v>
      </c>
      <c r="W159" s="382" t="s">
        <v>1011</v>
      </c>
      <c r="X159" s="282" t="s">
        <v>1012</v>
      </c>
      <c r="Y159" s="282" t="s">
        <v>1013</v>
      </c>
      <c r="Z159" s="1" t="s">
        <v>184</v>
      </c>
      <c r="AA159" s="249" t="s">
        <v>378</v>
      </c>
      <c r="AB159" s="249">
        <v>18830</v>
      </c>
      <c r="AC159" s="557" t="s">
        <v>958</v>
      </c>
      <c r="AD159" s="283" t="s">
        <v>1151</v>
      </c>
      <c r="AE159" s="282"/>
      <c r="AF159" s="386"/>
      <c r="AG159" s="435"/>
    </row>
    <row r="160" spans="1:33" ht="15">
      <c r="A160" s="282" t="s">
        <v>442</v>
      </c>
      <c r="B160" s="282" t="s">
        <v>196</v>
      </c>
      <c r="C160" s="282" t="s">
        <v>443</v>
      </c>
      <c r="D160" s="1" t="s">
        <v>184</v>
      </c>
      <c r="E160" s="556" t="s">
        <v>378</v>
      </c>
      <c r="F160" s="249">
        <v>16868</v>
      </c>
      <c r="G160" s="557">
        <v>8</v>
      </c>
      <c r="H160" s="283" t="s">
        <v>955</v>
      </c>
      <c r="I160" s="282" t="s">
        <v>1151</v>
      </c>
      <c r="J160" s="386"/>
      <c r="L160" s="308" t="b">
        <f t="shared" si="80"/>
        <v>1</v>
      </c>
      <c r="M160" s="308" t="b">
        <f t="shared" si="81"/>
        <v>1</v>
      </c>
      <c r="N160" s="308" t="b">
        <f t="shared" si="82"/>
        <v>1</v>
      </c>
      <c r="O160" s="308" t="b">
        <f t="shared" si="83"/>
        <v>1</v>
      </c>
      <c r="P160" s="308" t="b">
        <f t="shared" si="84"/>
        <v>1</v>
      </c>
      <c r="Q160" s="308" t="b">
        <f t="shared" si="85"/>
        <v>1</v>
      </c>
      <c r="R160" s="308" t="b">
        <f t="shared" si="86"/>
        <v>0</v>
      </c>
      <c r="S160" s="308" t="b">
        <f t="shared" si="87"/>
        <v>0</v>
      </c>
      <c r="T160" s="308" t="b">
        <f t="shared" si="88"/>
        <v>0</v>
      </c>
      <c r="U160" s="308" t="b">
        <f t="shared" si="89"/>
        <v>1</v>
      </c>
      <c r="W160" s="282" t="s">
        <v>442</v>
      </c>
      <c r="X160" s="282" t="s">
        <v>196</v>
      </c>
      <c r="Y160" s="282" t="s">
        <v>443</v>
      </c>
      <c r="Z160" s="1" t="s">
        <v>184</v>
      </c>
      <c r="AA160" s="556" t="s">
        <v>378</v>
      </c>
      <c r="AB160" s="249">
        <v>16868</v>
      </c>
      <c r="AC160" s="557" t="s">
        <v>955</v>
      </c>
      <c r="AD160" s="283" t="s">
        <v>1151</v>
      </c>
      <c r="AE160" s="282"/>
      <c r="AF160" s="386"/>
      <c r="AG160" s="435"/>
    </row>
    <row r="161" spans="1:33" ht="15">
      <c r="A161" s="382" t="s">
        <v>1014</v>
      </c>
      <c r="B161" s="280" t="s">
        <v>1015</v>
      </c>
      <c r="C161" s="277" t="s">
        <v>1016</v>
      </c>
      <c r="D161" s="390" t="s">
        <v>184</v>
      </c>
      <c r="E161" s="556" t="s">
        <v>378</v>
      </c>
      <c r="F161" s="249">
        <v>16988</v>
      </c>
      <c r="G161" s="557">
        <v>12</v>
      </c>
      <c r="H161" s="282" t="s">
        <v>958</v>
      </c>
      <c r="I161" s="280" t="s">
        <v>1151</v>
      </c>
      <c r="J161" s="386"/>
      <c r="L161" s="308" t="b">
        <f t="shared" si="80"/>
        <v>1</v>
      </c>
      <c r="M161" s="308" t="b">
        <f t="shared" si="81"/>
        <v>1</v>
      </c>
      <c r="N161" s="308" t="b">
        <f t="shared" si="82"/>
        <v>1</v>
      </c>
      <c r="O161" s="308" t="b">
        <f t="shared" si="83"/>
        <v>1</v>
      </c>
      <c r="P161" s="308" t="b">
        <f t="shared" si="84"/>
        <v>1</v>
      </c>
      <c r="Q161" s="308" t="b">
        <f t="shared" si="85"/>
        <v>1</v>
      </c>
      <c r="R161" s="308" t="b">
        <f t="shared" si="86"/>
        <v>0</v>
      </c>
      <c r="S161" s="308" t="b">
        <f t="shared" si="87"/>
        <v>0</v>
      </c>
      <c r="T161" s="308" t="b">
        <f t="shared" si="88"/>
        <v>0</v>
      </c>
      <c r="U161" s="308" t="b">
        <f t="shared" si="89"/>
        <v>1</v>
      </c>
      <c r="W161" s="382" t="s">
        <v>1014</v>
      </c>
      <c r="X161" s="280" t="s">
        <v>1015</v>
      </c>
      <c r="Y161" s="277" t="s">
        <v>1016</v>
      </c>
      <c r="Z161" s="390" t="s">
        <v>184</v>
      </c>
      <c r="AA161" s="556" t="s">
        <v>378</v>
      </c>
      <c r="AB161" s="249">
        <v>16988</v>
      </c>
      <c r="AC161" s="557" t="s">
        <v>958</v>
      </c>
      <c r="AD161" s="282" t="s">
        <v>1151</v>
      </c>
      <c r="AE161" s="282"/>
      <c r="AF161" s="386"/>
      <c r="AG161" s="435"/>
    </row>
    <row r="162" spans="1:33" ht="15">
      <c r="A162" s="382" t="s">
        <v>444</v>
      </c>
      <c r="B162" s="280" t="s">
        <v>963</v>
      </c>
      <c r="C162" s="280" t="s">
        <v>964</v>
      </c>
      <c r="D162" s="390" t="s">
        <v>184</v>
      </c>
      <c r="E162" s="556" t="s">
        <v>378</v>
      </c>
      <c r="F162" s="249">
        <v>14124</v>
      </c>
      <c r="G162" s="557">
        <v>9</v>
      </c>
      <c r="H162" s="283" t="s">
        <v>955</v>
      </c>
      <c r="I162" s="280" t="s">
        <v>1151</v>
      </c>
      <c r="J162" s="386"/>
      <c r="L162" s="308" t="b">
        <f t="shared" si="80"/>
        <v>1</v>
      </c>
      <c r="M162" s="308" t="b">
        <f t="shared" si="81"/>
        <v>1</v>
      </c>
      <c r="N162" s="308" t="b">
        <f t="shared" si="82"/>
        <v>1</v>
      </c>
      <c r="O162" s="308" t="b">
        <f t="shared" si="83"/>
        <v>1</v>
      </c>
      <c r="P162" s="308" t="b">
        <f t="shared" si="84"/>
        <v>1</v>
      </c>
      <c r="Q162" s="308" t="b">
        <f t="shared" si="85"/>
        <v>1</v>
      </c>
      <c r="R162" s="308" t="b">
        <f t="shared" si="86"/>
        <v>0</v>
      </c>
      <c r="S162" s="308" t="b">
        <f t="shared" si="87"/>
        <v>0</v>
      </c>
      <c r="T162" s="308" t="b">
        <f t="shared" si="88"/>
        <v>0</v>
      </c>
      <c r="U162" s="308" t="b">
        <f t="shared" si="89"/>
        <v>1</v>
      </c>
      <c r="W162" s="382" t="s">
        <v>444</v>
      </c>
      <c r="X162" s="280" t="s">
        <v>963</v>
      </c>
      <c r="Y162" s="280" t="s">
        <v>964</v>
      </c>
      <c r="Z162" s="390" t="s">
        <v>184</v>
      </c>
      <c r="AA162" s="556" t="s">
        <v>378</v>
      </c>
      <c r="AB162" s="249">
        <v>14124</v>
      </c>
      <c r="AC162" s="557" t="s">
        <v>955</v>
      </c>
      <c r="AD162" s="283" t="s">
        <v>1151</v>
      </c>
      <c r="AE162" s="282"/>
      <c r="AF162" s="386"/>
      <c r="AG162" s="435"/>
    </row>
    <row r="163" spans="1:33" ht="15">
      <c r="A163" s="382" t="s">
        <v>1017</v>
      </c>
      <c r="B163" s="283" t="s">
        <v>1018</v>
      </c>
      <c r="C163" s="283" t="s">
        <v>1019</v>
      </c>
      <c r="D163" s="558" t="s">
        <v>178</v>
      </c>
      <c r="E163" s="556" t="s">
        <v>378</v>
      </c>
      <c r="F163" s="249">
        <v>18490</v>
      </c>
      <c r="G163" s="557">
        <v>12</v>
      </c>
      <c r="H163" s="283" t="s">
        <v>958</v>
      </c>
      <c r="I163" s="283" t="s">
        <v>1151</v>
      </c>
      <c r="J163" s="386"/>
      <c r="L163" s="308" t="b">
        <f t="shared" si="80"/>
        <v>1</v>
      </c>
      <c r="M163" s="308" t="b">
        <f t="shared" si="81"/>
        <v>1</v>
      </c>
      <c r="N163" s="308" t="b">
        <f t="shared" si="82"/>
        <v>1</v>
      </c>
      <c r="O163" s="308" t="b">
        <f t="shared" si="83"/>
        <v>1</v>
      </c>
      <c r="P163" s="308" t="b">
        <f t="shared" si="84"/>
        <v>1</v>
      </c>
      <c r="Q163" s="308" t="b">
        <f t="shared" si="85"/>
        <v>1</v>
      </c>
      <c r="R163" s="308" t="b">
        <f t="shared" si="86"/>
        <v>0</v>
      </c>
      <c r="S163" s="308" t="b">
        <f t="shared" si="87"/>
        <v>0</v>
      </c>
      <c r="T163" s="308" t="b">
        <f t="shared" si="88"/>
        <v>0</v>
      </c>
      <c r="U163" s="308" t="b">
        <f t="shared" si="89"/>
        <v>1</v>
      </c>
      <c r="W163" s="382" t="s">
        <v>1017</v>
      </c>
      <c r="X163" s="283" t="s">
        <v>1018</v>
      </c>
      <c r="Y163" s="283" t="s">
        <v>1019</v>
      </c>
      <c r="Z163" s="558" t="s">
        <v>178</v>
      </c>
      <c r="AA163" s="556" t="s">
        <v>378</v>
      </c>
      <c r="AB163" s="249">
        <v>18490</v>
      </c>
      <c r="AC163" s="557" t="s">
        <v>958</v>
      </c>
      <c r="AD163" s="283" t="s">
        <v>1151</v>
      </c>
      <c r="AE163" s="282"/>
      <c r="AF163" s="386"/>
      <c r="AG163" s="435"/>
    </row>
    <row r="164" spans="1:33" ht="15">
      <c r="A164" s="382" t="s">
        <v>1020</v>
      </c>
      <c r="B164" s="504" t="s">
        <v>1018</v>
      </c>
      <c r="C164" s="587" t="s">
        <v>1021</v>
      </c>
      <c r="D164" s="557" t="s">
        <v>184</v>
      </c>
      <c r="E164" s="556" t="s">
        <v>378</v>
      </c>
      <c r="F164" s="249">
        <v>18316</v>
      </c>
      <c r="G164" s="557">
        <v>12</v>
      </c>
      <c r="H164" s="282" t="s">
        <v>958</v>
      </c>
      <c r="I164" s="504" t="s">
        <v>1151</v>
      </c>
      <c r="J164" s="386"/>
      <c r="L164" s="308" t="b">
        <f t="shared" si="80"/>
        <v>1</v>
      </c>
      <c r="M164" s="308" t="b">
        <f t="shared" si="81"/>
        <v>1</v>
      </c>
      <c r="N164" s="308" t="b">
        <f t="shared" si="82"/>
        <v>1</v>
      </c>
      <c r="O164" s="308" t="b">
        <f t="shared" si="83"/>
        <v>1</v>
      </c>
      <c r="P164" s="308" t="b">
        <f t="shared" si="84"/>
        <v>1</v>
      </c>
      <c r="Q164" s="308" t="b">
        <f t="shared" si="85"/>
        <v>1</v>
      </c>
      <c r="R164" s="308" t="b">
        <f t="shared" si="86"/>
        <v>0</v>
      </c>
      <c r="S164" s="308" t="b">
        <f t="shared" si="87"/>
        <v>0</v>
      </c>
      <c r="T164" s="308" t="b">
        <f t="shared" si="88"/>
        <v>0</v>
      </c>
      <c r="U164" s="308" t="b">
        <f t="shared" si="89"/>
        <v>1</v>
      </c>
      <c r="W164" s="382" t="s">
        <v>1020</v>
      </c>
      <c r="X164" s="504" t="s">
        <v>1018</v>
      </c>
      <c r="Y164" s="587" t="s">
        <v>1021</v>
      </c>
      <c r="Z164" s="557" t="s">
        <v>184</v>
      </c>
      <c r="AA164" s="556" t="s">
        <v>378</v>
      </c>
      <c r="AB164" s="249">
        <v>18316</v>
      </c>
      <c r="AC164" s="557" t="s">
        <v>958</v>
      </c>
      <c r="AD164" s="282" t="s">
        <v>1151</v>
      </c>
      <c r="AE164" s="282"/>
      <c r="AF164" s="386"/>
      <c r="AG164" s="435"/>
    </row>
    <row r="165" spans="1:33" ht="15">
      <c r="A165" s="382" t="s">
        <v>1022</v>
      </c>
      <c r="B165" s="282" t="s">
        <v>576</v>
      </c>
      <c r="C165" s="282" t="s">
        <v>1023</v>
      </c>
      <c r="D165" s="557" t="s">
        <v>184</v>
      </c>
      <c r="E165" s="556" t="s">
        <v>378</v>
      </c>
      <c r="F165" s="249">
        <v>18680</v>
      </c>
      <c r="G165" s="557">
        <v>12</v>
      </c>
      <c r="H165" s="282" t="s">
        <v>958</v>
      </c>
      <c r="I165" s="282" t="s">
        <v>1151</v>
      </c>
      <c r="J165" s="386"/>
      <c r="L165" s="308" t="b">
        <f t="shared" si="80"/>
        <v>1</v>
      </c>
      <c r="M165" s="308" t="b">
        <f t="shared" si="81"/>
        <v>1</v>
      </c>
      <c r="N165" s="308" t="b">
        <f t="shared" si="82"/>
        <v>1</v>
      </c>
      <c r="O165" s="308" t="b">
        <f t="shared" si="83"/>
        <v>1</v>
      </c>
      <c r="P165" s="308" t="b">
        <f t="shared" si="84"/>
        <v>1</v>
      </c>
      <c r="Q165" s="308" t="b">
        <f t="shared" si="85"/>
        <v>1</v>
      </c>
      <c r="R165" s="308" t="b">
        <f t="shared" si="86"/>
        <v>0</v>
      </c>
      <c r="S165" s="308" t="b">
        <f t="shared" si="87"/>
        <v>0</v>
      </c>
      <c r="T165" s="308" t="b">
        <f t="shared" si="88"/>
        <v>0</v>
      </c>
      <c r="U165" s="308" t="b">
        <f t="shared" si="89"/>
        <v>1</v>
      </c>
      <c r="W165" s="382" t="s">
        <v>1022</v>
      </c>
      <c r="X165" s="282" t="s">
        <v>576</v>
      </c>
      <c r="Y165" s="282" t="s">
        <v>1023</v>
      </c>
      <c r="Z165" s="557" t="s">
        <v>184</v>
      </c>
      <c r="AA165" s="556" t="s">
        <v>378</v>
      </c>
      <c r="AB165" s="249">
        <v>18680</v>
      </c>
      <c r="AC165" s="557" t="s">
        <v>958</v>
      </c>
      <c r="AD165" s="282" t="s">
        <v>1151</v>
      </c>
      <c r="AE165" s="282"/>
      <c r="AF165" s="386"/>
      <c r="AG165" s="435"/>
    </row>
    <row r="166" spans="1:33" ht="15">
      <c r="A166" s="382" t="s">
        <v>1024</v>
      </c>
      <c r="B166" s="280" t="s">
        <v>1025</v>
      </c>
      <c r="C166" s="280" t="s">
        <v>943</v>
      </c>
      <c r="D166" s="470" t="s">
        <v>178</v>
      </c>
      <c r="E166" s="556" t="s">
        <v>378</v>
      </c>
      <c r="F166" s="249">
        <v>18945</v>
      </c>
      <c r="G166" s="557">
        <v>12</v>
      </c>
      <c r="H166" s="282" t="s">
        <v>958</v>
      </c>
      <c r="I166" s="280" t="s">
        <v>1151</v>
      </c>
      <c r="J166" s="386"/>
      <c r="L166" s="308" t="b">
        <f t="shared" si="80"/>
        <v>1</v>
      </c>
      <c r="M166" s="308" t="b">
        <f t="shared" si="81"/>
        <v>1</v>
      </c>
      <c r="N166" s="308" t="b">
        <f t="shared" si="82"/>
        <v>1</v>
      </c>
      <c r="O166" s="308" t="b">
        <f t="shared" si="83"/>
        <v>1</v>
      </c>
      <c r="P166" s="308" t="b">
        <f t="shared" si="84"/>
        <v>1</v>
      </c>
      <c r="Q166" s="308" t="b">
        <f t="shared" si="85"/>
        <v>1</v>
      </c>
      <c r="R166" s="308" t="b">
        <f t="shared" si="86"/>
        <v>0</v>
      </c>
      <c r="S166" s="308" t="b">
        <f t="shared" si="87"/>
        <v>0</v>
      </c>
      <c r="T166" s="308" t="b">
        <f t="shared" si="88"/>
        <v>0</v>
      </c>
      <c r="U166" s="308" t="b">
        <f t="shared" si="89"/>
        <v>1</v>
      </c>
      <c r="W166" s="382" t="s">
        <v>1024</v>
      </c>
      <c r="X166" s="280" t="s">
        <v>1025</v>
      </c>
      <c r="Y166" s="280" t="s">
        <v>943</v>
      </c>
      <c r="Z166" s="470" t="s">
        <v>178</v>
      </c>
      <c r="AA166" s="556" t="s">
        <v>378</v>
      </c>
      <c r="AB166" s="249">
        <v>18945</v>
      </c>
      <c r="AC166" s="557" t="s">
        <v>958</v>
      </c>
      <c r="AD166" s="282" t="s">
        <v>1151</v>
      </c>
      <c r="AE166" s="282"/>
      <c r="AF166" s="386"/>
      <c r="AG166" s="435"/>
    </row>
    <row r="167" spans="1:33" ht="15">
      <c r="A167" s="382" t="s">
        <v>445</v>
      </c>
      <c r="B167" s="282" t="s">
        <v>416</v>
      </c>
      <c r="C167" s="282" t="s">
        <v>446</v>
      </c>
      <c r="D167" s="557" t="s">
        <v>178</v>
      </c>
      <c r="E167" s="556" t="s">
        <v>378</v>
      </c>
      <c r="F167" s="249">
        <v>22876</v>
      </c>
      <c r="G167" s="557">
        <v>4</v>
      </c>
      <c r="H167" s="283" t="s">
        <v>1147</v>
      </c>
      <c r="I167" s="282" t="s">
        <v>1151</v>
      </c>
      <c r="J167" s="386"/>
      <c r="L167" s="308" t="b">
        <f t="shared" si="80"/>
        <v>1</v>
      </c>
      <c r="M167" s="308" t="b">
        <f t="shared" si="81"/>
        <v>1</v>
      </c>
      <c r="N167" s="308" t="b">
        <f t="shared" si="82"/>
        <v>1</v>
      </c>
      <c r="O167" s="308" t="b">
        <f t="shared" si="83"/>
        <v>1</v>
      </c>
      <c r="P167" s="308" t="b">
        <f t="shared" si="84"/>
        <v>1</v>
      </c>
      <c r="Q167" s="308" t="b">
        <f t="shared" si="85"/>
        <v>1</v>
      </c>
      <c r="R167" s="308" t="b">
        <f t="shared" si="86"/>
        <v>0</v>
      </c>
      <c r="S167" s="308" t="b">
        <f t="shared" si="87"/>
        <v>0</v>
      </c>
      <c r="T167" s="308" t="b">
        <f t="shared" si="88"/>
        <v>0</v>
      </c>
      <c r="U167" s="308" t="b">
        <f t="shared" si="89"/>
        <v>1</v>
      </c>
      <c r="W167" s="382" t="s">
        <v>445</v>
      </c>
      <c r="X167" s="282" t="s">
        <v>416</v>
      </c>
      <c r="Y167" s="282" t="s">
        <v>446</v>
      </c>
      <c r="Z167" s="557" t="s">
        <v>178</v>
      </c>
      <c r="AA167" s="556" t="s">
        <v>378</v>
      </c>
      <c r="AB167" s="249">
        <v>22876</v>
      </c>
      <c r="AC167" s="557" t="s">
        <v>1147</v>
      </c>
      <c r="AD167" s="283" t="s">
        <v>1151</v>
      </c>
      <c r="AE167" s="282"/>
      <c r="AF167" s="386"/>
      <c r="AG167" s="435"/>
    </row>
    <row r="168" spans="1:33" ht="15">
      <c r="A168" s="382" t="s">
        <v>1109</v>
      </c>
      <c r="B168" s="283" t="s">
        <v>1110</v>
      </c>
      <c r="C168" s="382" t="s">
        <v>1111</v>
      </c>
      <c r="D168" s="557" t="s">
        <v>178</v>
      </c>
      <c r="E168" s="556" t="s">
        <v>378</v>
      </c>
      <c r="F168" s="249">
        <v>21525</v>
      </c>
      <c r="G168" s="557">
        <v>12</v>
      </c>
      <c r="H168" s="282" t="s">
        <v>1148</v>
      </c>
      <c r="I168" s="283" t="s">
        <v>1151</v>
      </c>
      <c r="J168" s="386"/>
      <c r="L168" s="308" t="b">
        <f t="shared" si="80"/>
        <v>1</v>
      </c>
      <c r="M168" s="308" t="b">
        <f t="shared" si="81"/>
        <v>1</v>
      </c>
      <c r="N168" s="308" t="b">
        <f t="shared" si="82"/>
        <v>1</v>
      </c>
      <c r="O168" s="308" t="b">
        <f t="shared" si="83"/>
        <v>1</v>
      </c>
      <c r="P168" s="308" t="b">
        <f t="shared" si="84"/>
        <v>1</v>
      </c>
      <c r="Q168" s="308" t="b">
        <f t="shared" si="85"/>
        <v>1</v>
      </c>
      <c r="R168" s="308" t="b">
        <f t="shared" si="86"/>
        <v>0</v>
      </c>
      <c r="S168" s="308" t="b">
        <f t="shared" si="87"/>
        <v>0</v>
      </c>
      <c r="T168" s="308" t="b">
        <f t="shared" si="88"/>
        <v>0</v>
      </c>
      <c r="U168" s="308" t="b">
        <f t="shared" si="89"/>
        <v>1</v>
      </c>
      <c r="W168" s="382" t="s">
        <v>1109</v>
      </c>
      <c r="X168" s="283" t="s">
        <v>1110</v>
      </c>
      <c r="Y168" s="382" t="s">
        <v>1111</v>
      </c>
      <c r="Z168" s="557" t="s">
        <v>178</v>
      </c>
      <c r="AA168" s="556" t="s">
        <v>378</v>
      </c>
      <c r="AB168" s="249">
        <v>21525</v>
      </c>
      <c r="AC168" s="557" t="s">
        <v>1148</v>
      </c>
      <c r="AD168" s="282" t="s">
        <v>1151</v>
      </c>
      <c r="AE168" s="282"/>
      <c r="AF168" s="386"/>
      <c r="AG168" s="435"/>
    </row>
    <row r="169" spans="1:33" ht="15">
      <c r="A169" s="382" t="s">
        <v>729</v>
      </c>
      <c r="B169" s="283" t="s">
        <v>905</v>
      </c>
      <c r="C169" s="382" t="s">
        <v>906</v>
      </c>
      <c r="D169" s="1" t="s">
        <v>184</v>
      </c>
      <c r="E169" s="556" t="s">
        <v>378</v>
      </c>
      <c r="F169" s="249">
        <v>18191</v>
      </c>
      <c r="G169" s="557">
        <v>9</v>
      </c>
      <c r="H169" s="283" t="s">
        <v>955</v>
      </c>
      <c r="I169" s="283" t="s">
        <v>1151</v>
      </c>
      <c r="J169" s="386"/>
      <c r="L169" s="308" t="b">
        <f t="shared" si="80"/>
        <v>1</v>
      </c>
      <c r="M169" s="308" t="b">
        <f t="shared" si="81"/>
        <v>1</v>
      </c>
      <c r="N169" s="308" t="b">
        <f t="shared" si="82"/>
        <v>1</v>
      </c>
      <c r="O169" s="308" t="b">
        <f t="shared" si="83"/>
        <v>1</v>
      </c>
      <c r="P169" s="308" t="b">
        <f t="shared" si="84"/>
        <v>1</v>
      </c>
      <c r="Q169" s="308" t="b">
        <f t="shared" si="85"/>
        <v>1</v>
      </c>
      <c r="R169" s="308" t="b">
        <f t="shared" si="86"/>
        <v>0</v>
      </c>
      <c r="S169" s="308" t="b">
        <f t="shared" si="87"/>
        <v>0</v>
      </c>
      <c r="T169" s="308" t="b">
        <f t="shared" si="88"/>
        <v>0</v>
      </c>
      <c r="U169" s="308" t="b">
        <f t="shared" si="89"/>
        <v>1</v>
      </c>
      <c r="W169" s="382" t="s">
        <v>729</v>
      </c>
      <c r="X169" s="283" t="s">
        <v>905</v>
      </c>
      <c r="Y169" s="382" t="s">
        <v>906</v>
      </c>
      <c r="Z169" s="1" t="s">
        <v>184</v>
      </c>
      <c r="AA169" s="556" t="s">
        <v>378</v>
      </c>
      <c r="AB169" s="249">
        <v>18191</v>
      </c>
      <c r="AC169" s="557" t="s">
        <v>955</v>
      </c>
      <c r="AD169" s="283" t="s">
        <v>1151</v>
      </c>
      <c r="AE169" s="282"/>
      <c r="AF169" s="386"/>
      <c r="AG169" s="435"/>
    </row>
    <row r="170" spans="1:33" ht="15">
      <c r="A170" s="382">
        <v>802</v>
      </c>
      <c r="B170" s="283" t="s">
        <v>907</v>
      </c>
      <c r="C170" s="283" t="s">
        <v>908</v>
      </c>
      <c r="D170" s="557" t="s">
        <v>178</v>
      </c>
      <c r="E170" s="556" t="s">
        <v>378</v>
      </c>
      <c r="F170" s="249">
        <v>29896</v>
      </c>
      <c r="G170" s="557">
        <v>9</v>
      </c>
      <c r="H170" s="282" t="s">
        <v>1149</v>
      </c>
      <c r="I170" s="283" t="s">
        <v>1151</v>
      </c>
      <c r="J170" s="386"/>
      <c r="L170" s="308" t="b">
        <f t="shared" si="80"/>
        <v>1</v>
      </c>
      <c r="M170" s="308" t="b">
        <f t="shared" si="81"/>
        <v>1</v>
      </c>
      <c r="N170" s="308" t="b">
        <f t="shared" si="82"/>
        <v>1</v>
      </c>
      <c r="O170" s="308" t="b">
        <f t="shared" si="83"/>
        <v>1</v>
      </c>
      <c r="P170" s="308" t="b">
        <f t="shared" si="84"/>
        <v>1</v>
      </c>
      <c r="Q170" s="308" t="b">
        <f t="shared" si="85"/>
        <v>1</v>
      </c>
      <c r="R170" s="308" t="b">
        <f t="shared" si="86"/>
        <v>0</v>
      </c>
      <c r="S170" s="308" t="b">
        <f t="shared" si="87"/>
        <v>0</v>
      </c>
      <c r="T170" s="308" t="b">
        <f t="shared" si="88"/>
        <v>0</v>
      </c>
      <c r="U170" s="308" t="b">
        <f t="shared" si="89"/>
        <v>1</v>
      </c>
      <c r="W170" s="382">
        <v>802</v>
      </c>
      <c r="X170" s="283" t="s">
        <v>907</v>
      </c>
      <c r="Y170" s="283" t="s">
        <v>908</v>
      </c>
      <c r="Z170" s="557" t="s">
        <v>178</v>
      </c>
      <c r="AA170" s="556" t="s">
        <v>378</v>
      </c>
      <c r="AB170" s="249">
        <v>29896</v>
      </c>
      <c r="AC170" s="557" t="s">
        <v>1149</v>
      </c>
      <c r="AD170" s="282" t="s">
        <v>1151</v>
      </c>
      <c r="AE170" s="282"/>
      <c r="AF170" s="386"/>
      <c r="AG170" s="435"/>
    </row>
    <row r="171" spans="1:33" ht="15">
      <c r="A171" s="503">
        <v>804</v>
      </c>
      <c r="B171" s="282" t="s">
        <v>255</v>
      </c>
      <c r="C171" s="282" t="s">
        <v>301</v>
      </c>
      <c r="D171" s="1" t="s">
        <v>178</v>
      </c>
      <c r="E171" s="556" t="s">
        <v>378</v>
      </c>
      <c r="F171" s="249">
        <v>16200</v>
      </c>
      <c r="G171" s="557">
        <v>9</v>
      </c>
      <c r="H171" s="283" t="s">
        <v>955</v>
      </c>
      <c r="I171" s="282" t="s">
        <v>1151</v>
      </c>
      <c r="J171" s="386"/>
      <c r="L171" s="308" t="b">
        <f t="shared" si="80"/>
        <v>0</v>
      </c>
      <c r="M171" s="308" t="b">
        <f t="shared" si="81"/>
        <v>1</v>
      </c>
      <c r="N171" s="308" t="b">
        <f t="shared" si="82"/>
        <v>1</v>
      </c>
      <c r="O171" s="308" t="b">
        <f t="shared" si="83"/>
        <v>1</v>
      </c>
      <c r="P171" s="308" t="b">
        <f t="shared" si="84"/>
        <v>1</v>
      </c>
      <c r="Q171" s="308" t="b">
        <f t="shared" si="85"/>
        <v>1</v>
      </c>
      <c r="R171" s="308" t="b">
        <f t="shared" si="86"/>
        <v>0</v>
      </c>
      <c r="S171" s="308" t="b">
        <f t="shared" si="87"/>
        <v>0</v>
      </c>
      <c r="T171" s="308" t="b">
        <f t="shared" si="88"/>
        <v>0</v>
      </c>
      <c r="U171" s="308" t="b">
        <f t="shared" si="89"/>
        <v>1</v>
      </c>
      <c r="W171" s="382" t="s">
        <v>806</v>
      </c>
      <c r="X171" s="282" t="s">
        <v>255</v>
      </c>
      <c r="Y171" s="282" t="s">
        <v>301</v>
      </c>
      <c r="Z171" s="1" t="s">
        <v>178</v>
      </c>
      <c r="AA171" s="556" t="s">
        <v>378</v>
      </c>
      <c r="AB171" s="249">
        <v>16200</v>
      </c>
      <c r="AC171" s="557" t="s">
        <v>955</v>
      </c>
      <c r="AD171" s="283" t="s">
        <v>1151</v>
      </c>
      <c r="AE171" s="282"/>
      <c r="AF171" s="386"/>
      <c r="AG171" s="435"/>
    </row>
    <row r="172" spans="1:33" ht="15">
      <c r="A172" s="382" t="s">
        <v>807</v>
      </c>
      <c r="B172" s="280" t="s">
        <v>772</v>
      </c>
      <c r="C172" s="280" t="s">
        <v>808</v>
      </c>
      <c r="D172" s="470" t="s">
        <v>184</v>
      </c>
      <c r="E172" s="556" t="s">
        <v>378</v>
      </c>
      <c r="F172" s="249">
        <v>18352</v>
      </c>
      <c r="G172" s="557">
        <v>12</v>
      </c>
      <c r="H172" s="283" t="s">
        <v>958</v>
      </c>
      <c r="I172" s="280" t="s">
        <v>1151</v>
      </c>
      <c r="J172" s="386"/>
      <c r="L172" s="308" t="b">
        <f t="shared" si="80"/>
        <v>1</v>
      </c>
      <c r="M172" s="308" t="b">
        <f t="shared" si="81"/>
        <v>1</v>
      </c>
      <c r="N172" s="308" t="b">
        <f t="shared" si="82"/>
        <v>1</v>
      </c>
      <c r="O172" s="308" t="b">
        <f t="shared" si="83"/>
        <v>1</v>
      </c>
      <c r="P172" s="308" t="b">
        <f t="shared" si="84"/>
        <v>1</v>
      </c>
      <c r="Q172" s="308" t="b">
        <f t="shared" si="85"/>
        <v>1</v>
      </c>
      <c r="R172" s="308" t="b">
        <f t="shared" si="86"/>
        <v>0</v>
      </c>
      <c r="S172" s="308" t="b">
        <f t="shared" si="87"/>
        <v>0</v>
      </c>
      <c r="T172" s="308" t="b">
        <f t="shared" si="88"/>
        <v>0</v>
      </c>
      <c r="U172" s="308" t="b">
        <f t="shared" si="89"/>
        <v>1</v>
      </c>
      <c r="W172" s="382" t="s">
        <v>807</v>
      </c>
      <c r="X172" s="280" t="s">
        <v>772</v>
      </c>
      <c r="Y172" s="280" t="s">
        <v>808</v>
      </c>
      <c r="Z172" s="470" t="s">
        <v>184</v>
      </c>
      <c r="AA172" s="556" t="s">
        <v>378</v>
      </c>
      <c r="AB172" s="249">
        <v>18352</v>
      </c>
      <c r="AC172" s="557" t="s">
        <v>958</v>
      </c>
      <c r="AD172" s="283" t="s">
        <v>1151</v>
      </c>
      <c r="AE172" s="282"/>
      <c r="AF172" s="386"/>
      <c r="AG172" s="435"/>
    </row>
    <row r="173" spans="1:33" ht="15">
      <c r="A173" s="382" t="s">
        <v>450</v>
      </c>
      <c r="B173" s="280" t="s">
        <v>451</v>
      </c>
      <c r="C173" s="280" t="s">
        <v>452</v>
      </c>
      <c r="D173" s="470" t="s">
        <v>178</v>
      </c>
      <c r="E173" s="556" t="s">
        <v>378</v>
      </c>
      <c r="F173" s="249">
        <v>24990</v>
      </c>
      <c r="G173" s="557">
        <v>2</v>
      </c>
      <c r="H173" s="283" t="s">
        <v>1150</v>
      </c>
      <c r="I173" s="280" t="s">
        <v>1151</v>
      </c>
      <c r="J173" s="386"/>
      <c r="L173" s="308" t="b">
        <f t="shared" si="80"/>
        <v>1</v>
      </c>
      <c r="M173" s="308" t="b">
        <f t="shared" si="81"/>
        <v>1</v>
      </c>
      <c r="N173" s="308" t="b">
        <f t="shared" si="82"/>
        <v>1</v>
      </c>
      <c r="O173" s="308" t="b">
        <f t="shared" si="83"/>
        <v>1</v>
      </c>
      <c r="P173" s="308" t="b">
        <f t="shared" si="84"/>
        <v>1</v>
      </c>
      <c r="Q173" s="308" t="b">
        <f t="shared" si="85"/>
        <v>1</v>
      </c>
      <c r="R173" s="308" t="b">
        <f t="shared" si="86"/>
        <v>0</v>
      </c>
      <c r="S173" s="308" t="b">
        <f t="shared" si="87"/>
        <v>0</v>
      </c>
      <c r="T173" s="308" t="b">
        <f t="shared" si="88"/>
        <v>0</v>
      </c>
      <c r="U173" s="308" t="b">
        <f t="shared" si="89"/>
        <v>1</v>
      </c>
      <c r="W173" s="382" t="s">
        <v>450</v>
      </c>
      <c r="X173" s="280" t="s">
        <v>451</v>
      </c>
      <c r="Y173" s="280" t="s">
        <v>452</v>
      </c>
      <c r="Z173" s="470" t="s">
        <v>178</v>
      </c>
      <c r="AA173" s="556" t="s">
        <v>378</v>
      </c>
      <c r="AB173" s="249">
        <v>24990</v>
      </c>
      <c r="AC173" s="557" t="s">
        <v>1150</v>
      </c>
      <c r="AD173" s="283" t="s">
        <v>1151</v>
      </c>
      <c r="AE173" s="282"/>
      <c r="AF173" s="386"/>
      <c r="AG173" s="435"/>
    </row>
    <row r="174" spans="1:33" ht="15">
      <c r="A174" s="382" t="s">
        <v>454</v>
      </c>
      <c r="B174" s="280" t="s">
        <v>455</v>
      </c>
      <c r="C174" s="280" t="s">
        <v>456</v>
      </c>
      <c r="D174" s="390" t="s">
        <v>178</v>
      </c>
      <c r="E174" s="556" t="s">
        <v>378</v>
      </c>
      <c r="F174" s="249">
        <v>17453</v>
      </c>
      <c r="G174" s="557">
        <v>7</v>
      </c>
      <c r="H174" s="283" t="s">
        <v>955</v>
      </c>
      <c r="I174" s="280" t="s">
        <v>1151</v>
      </c>
      <c r="J174" s="386"/>
      <c r="L174" s="308" t="b">
        <f t="shared" si="80"/>
        <v>1</v>
      </c>
      <c r="M174" s="308" t="b">
        <f t="shared" si="81"/>
        <v>1</v>
      </c>
      <c r="N174" s="308" t="b">
        <f t="shared" si="82"/>
        <v>1</v>
      </c>
      <c r="O174" s="308" t="b">
        <f t="shared" si="83"/>
        <v>1</v>
      </c>
      <c r="P174" s="308" t="b">
        <f t="shared" si="84"/>
        <v>1</v>
      </c>
      <c r="Q174" s="308" t="b">
        <f t="shared" si="85"/>
        <v>1</v>
      </c>
      <c r="R174" s="308" t="b">
        <f t="shared" si="86"/>
        <v>0</v>
      </c>
      <c r="S174" s="308" t="b">
        <f t="shared" si="87"/>
        <v>0</v>
      </c>
      <c r="T174" s="308" t="b">
        <f t="shared" si="88"/>
        <v>0</v>
      </c>
      <c r="U174" s="308" t="b">
        <f t="shared" si="89"/>
        <v>1</v>
      </c>
      <c r="W174" s="382" t="s">
        <v>454</v>
      </c>
      <c r="X174" s="280" t="s">
        <v>455</v>
      </c>
      <c r="Y174" s="280" t="s">
        <v>456</v>
      </c>
      <c r="Z174" s="390" t="s">
        <v>178</v>
      </c>
      <c r="AA174" s="556" t="s">
        <v>378</v>
      </c>
      <c r="AB174" s="249">
        <v>17453</v>
      </c>
      <c r="AC174" s="557" t="s">
        <v>955</v>
      </c>
      <c r="AD174" s="283" t="s">
        <v>1151</v>
      </c>
      <c r="AE174" s="282"/>
      <c r="AF174" s="386"/>
      <c r="AG174" s="435"/>
    </row>
    <row r="175" spans="1:33" ht="15">
      <c r="A175" s="382" t="s">
        <v>458</v>
      </c>
      <c r="B175" s="280" t="s">
        <v>402</v>
      </c>
      <c r="C175" s="280" t="s">
        <v>459</v>
      </c>
      <c r="D175" s="470" t="s">
        <v>184</v>
      </c>
      <c r="E175" s="556" t="s">
        <v>378</v>
      </c>
      <c r="F175" s="249">
        <v>18296</v>
      </c>
      <c r="G175" s="557">
        <v>6</v>
      </c>
      <c r="H175" s="283" t="s">
        <v>956</v>
      </c>
      <c r="I175" s="280" t="s">
        <v>1151</v>
      </c>
      <c r="J175" s="386"/>
      <c r="L175" s="308" t="b">
        <f t="shared" si="80"/>
        <v>1</v>
      </c>
      <c r="M175" s="308" t="b">
        <f t="shared" si="81"/>
        <v>1</v>
      </c>
      <c r="N175" s="308" t="b">
        <f t="shared" si="82"/>
        <v>1</v>
      </c>
      <c r="O175" s="308" t="b">
        <f t="shared" si="83"/>
        <v>1</v>
      </c>
      <c r="P175" s="308" t="b">
        <f t="shared" si="84"/>
        <v>1</v>
      </c>
      <c r="Q175" s="308" t="b">
        <f t="shared" si="85"/>
        <v>1</v>
      </c>
      <c r="R175" s="308" t="b">
        <f t="shared" si="86"/>
        <v>0</v>
      </c>
      <c r="S175" s="308" t="b">
        <f t="shared" si="87"/>
        <v>0</v>
      </c>
      <c r="T175" s="308" t="b">
        <f t="shared" si="88"/>
        <v>0</v>
      </c>
      <c r="U175" s="308" t="b">
        <f t="shared" si="89"/>
        <v>1</v>
      </c>
      <c r="W175" s="382" t="s">
        <v>458</v>
      </c>
      <c r="X175" s="280" t="s">
        <v>402</v>
      </c>
      <c r="Y175" s="280" t="s">
        <v>459</v>
      </c>
      <c r="Z175" s="470" t="s">
        <v>184</v>
      </c>
      <c r="AA175" s="556" t="s">
        <v>378</v>
      </c>
      <c r="AB175" s="249">
        <v>18296</v>
      </c>
      <c r="AC175" s="557" t="s">
        <v>956</v>
      </c>
      <c r="AD175" s="283" t="s">
        <v>1151</v>
      </c>
      <c r="AE175" s="282"/>
      <c r="AF175" s="386"/>
      <c r="AG175" s="435"/>
    </row>
    <row r="176" spans="1:33" ht="15">
      <c r="A176" s="382" t="s">
        <v>809</v>
      </c>
      <c r="B176" s="280" t="s">
        <v>810</v>
      </c>
      <c r="C176" s="280" t="s">
        <v>811</v>
      </c>
      <c r="D176" s="470" t="s">
        <v>184</v>
      </c>
      <c r="E176" s="556" t="s">
        <v>378</v>
      </c>
      <c r="F176" s="249">
        <v>20981</v>
      </c>
      <c r="G176" s="557">
        <v>7</v>
      </c>
      <c r="H176" s="282" t="s">
        <v>1149</v>
      </c>
      <c r="I176" s="280" t="s">
        <v>1151</v>
      </c>
      <c r="J176" s="386"/>
      <c r="L176" s="308" t="b">
        <f t="shared" si="80"/>
        <v>1</v>
      </c>
      <c r="M176" s="308" t="b">
        <f t="shared" si="81"/>
        <v>1</v>
      </c>
      <c r="N176" s="308" t="b">
        <f t="shared" si="82"/>
        <v>1</v>
      </c>
      <c r="O176" s="308" t="b">
        <f t="shared" si="83"/>
        <v>1</v>
      </c>
      <c r="P176" s="308" t="b">
        <f t="shared" si="84"/>
        <v>1</v>
      </c>
      <c r="Q176" s="308" t="b">
        <f t="shared" si="85"/>
        <v>1</v>
      </c>
      <c r="R176" s="308" t="b">
        <f t="shared" si="86"/>
        <v>0</v>
      </c>
      <c r="S176" s="308" t="b">
        <f t="shared" si="87"/>
        <v>0</v>
      </c>
      <c r="T176" s="308" t="b">
        <f t="shared" si="88"/>
        <v>0</v>
      </c>
      <c r="U176" s="308" t="b">
        <f t="shared" si="89"/>
        <v>1</v>
      </c>
      <c r="W176" s="382" t="s">
        <v>809</v>
      </c>
      <c r="X176" s="280" t="s">
        <v>810</v>
      </c>
      <c r="Y176" s="280" t="s">
        <v>811</v>
      </c>
      <c r="Z176" s="470" t="s">
        <v>184</v>
      </c>
      <c r="AA176" s="556" t="s">
        <v>378</v>
      </c>
      <c r="AB176" s="249">
        <v>20981</v>
      </c>
      <c r="AC176" s="557" t="s">
        <v>1149</v>
      </c>
      <c r="AD176" s="282" t="s">
        <v>1151</v>
      </c>
      <c r="AE176" s="282"/>
      <c r="AF176" s="386"/>
      <c r="AG176" s="435"/>
    </row>
    <row r="177" spans="1:33" ht="15">
      <c r="A177" s="382" t="s">
        <v>812</v>
      </c>
      <c r="B177" s="280" t="s">
        <v>813</v>
      </c>
      <c r="C177" s="280" t="s">
        <v>259</v>
      </c>
      <c r="D177" s="470" t="s">
        <v>178</v>
      </c>
      <c r="E177" s="556" t="s">
        <v>378</v>
      </c>
      <c r="F177" s="249">
        <v>19373</v>
      </c>
      <c r="G177" s="557">
        <v>12</v>
      </c>
      <c r="H177" s="283" t="s">
        <v>1148</v>
      </c>
      <c r="I177" s="280" t="s">
        <v>1151</v>
      </c>
      <c r="J177" s="386"/>
      <c r="L177" s="308" t="b">
        <f t="shared" si="80"/>
        <v>1</v>
      </c>
      <c r="M177" s="308" t="b">
        <f t="shared" si="81"/>
        <v>1</v>
      </c>
      <c r="N177" s="308" t="b">
        <f t="shared" si="82"/>
        <v>1</v>
      </c>
      <c r="O177" s="308" t="b">
        <f t="shared" si="83"/>
        <v>1</v>
      </c>
      <c r="P177" s="308" t="b">
        <f t="shared" si="84"/>
        <v>1</v>
      </c>
      <c r="Q177" s="308" t="b">
        <f t="shared" si="85"/>
        <v>1</v>
      </c>
      <c r="R177" s="308" t="b">
        <f t="shared" si="86"/>
        <v>0</v>
      </c>
      <c r="S177" s="308" t="b">
        <f t="shared" si="87"/>
        <v>0</v>
      </c>
      <c r="T177" s="308" t="b">
        <f t="shared" si="88"/>
        <v>0</v>
      </c>
      <c r="U177" s="308" t="b">
        <f t="shared" si="89"/>
        <v>1</v>
      </c>
      <c r="W177" s="382" t="s">
        <v>812</v>
      </c>
      <c r="X177" s="280" t="s">
        <v>813</v>
      </c>
      <c r="Y177" s="280" t="s">
        <v>259</v>
      </c>
      <c r="Z177" s="470" t="s">
        <v>178</v>
      </c>
      <c r="AA177" s="556" t="s">
        <v>378</v>
      </c>
      <c r="AB177" s="249">
        <v>19373</v>
      </c>
      <c r="AC177" s="557" t="s">
        <v>1148</v>
      </c>
      <c r="AD177" s="283" t="s">
        <v>1151</v>
      </c>
      <c r="AE177" s="282"/>
      <c r="AF177" s="386"/>
      <c r="AG177" s="435"/>
    </row>
    <row r="178" spans="1:33" ht="15">
      <c r="A178" s="382" t="s">
        <v>460</v>
      </c>
      <c r="B178" s="280" t="s">
        <v>461</v>
      </c>
      <c r="C178" s="280" t="s">
        <v>253</v>
      </c>
      <c r="D178" s="470" t="s">
        <v>184</v>
      </c>
      <c r="E178" s="556" t="s">
        <v>378</v>
      </c>
      <c r="F178" s="249">
        <v>19438</v>
      </c>
      <c r="G178" s="557">
        <v>3</v>
      </c>
      <c r="H178" s="283" t="s">
        <v>1150</v>
      </c>
      <c r="I178" s="280" t="s">
        <v>1151</v>
      </c>
      <c r="J178" s="386"/>
      <c r="L178" s="308" t="b">
        <f t="shared" si="80"/>
        <v>1</v>
      </c>
      <c r="M178" s="308" t="b">
        <f t="shared" si="81"/>
        <v>1</v>
      </c>
      <c r="N178" s="308" t="b">
        <f t="shared" si="82"/>
        <v>1</v>
      </c>
      <c r="O178" s="308" t="b">
        <f t="shared" si="83"/>
        <v>1</v>
      </c>
      <c r="P178" s="308" t="b">
        <f t="shared" si="84"/>
        <v>1</v>
      </c>
      <c r="Q178" s="308" t="b">
        <f t="shared" si="85"/>
        <v>1</v>
      </c>
      <c r="R178" s="308" t="b">
        <f t="shared" si="86"/>
        <v>0</v>
      </c>
      <c r="S178" s="308" t="b">
        <f t="shared" si="87"/>
        <v>0</v>
      </c>
      <c r="T178" s="308" t="b">
        <f t="shared" si="88"/>
        <v>0</v>
      </c>
      <c r="U178" s="308" t="b">
        <f t="shared" si="89"/>
        <v>1</v>
      </c>
      <c r="W178" s="382" t="s">
        <v>460</v>
      </c>
      <c r="X178" s="280" t="s">
        <v>461</v>
      </c>
      <c r="Y178" s="280" t="s">
        <v>253</v>
      </c>
      <c r="Z178" s="470" t="s">
        <v>184</v>
      </c>
      <c r="AA178" s="556" t="s">
        <v>378</v>
      </c>
      <c r="AB178" s="249">
        <v>19438</v>
      </c>
      <c r="AC178" s="557" t="s">
        <v>1150</v>
      </c>
      <c r="AD178" s="283" t="s">
        <v>1151</v>
      </c>
      <c r="AE178" s="282"/>
      <c r="AF178" s="386"/>
      <c r="AG178" s="435"/>
    </row>
    <row r="179" spans="1:33" ht="15">
      <c r="A179" s="382" t="s">
        <v>909</v>
      </c>
      <c r="B179" s="282" t="s">
        <v>910</v>
      </c>
      <c r="C179" s="280" t="s">
        <v>911</v>
      </c>
      <c r="D179" s="557" t="s">
        <v>184</v>
      </c>
      <c r="E179" s="556" t="s">
        <v>378</v>
      </c>
      <c r="F179" s="249">
        <v>19669</v>
      </c>
      <c r="G179" s="557">
        <v>12</v>
      </c>
      <c r="H179" s="283" t="s">
        <v>1148</v>
      </c>
      <c r="I179" s="282" t="s">
        <v>1151</v>
      </c>
      <c r="J179" s="386"/>
      <c r="L179" s="308" t="b">
        <f t="shared" si="80"/>
        <v>1</v>
      </c>
      <c r="M179" s="308" t="b">
        <f t="shared" si="81"/>
        <v>1</v>
      </c>
      <c r="N179" s="308" t="b">
        <f t="shared" si="82"/>
        <v>1</v>
      </c>
      <c r="O179" s="308" t="b">
        <f t="shared" si="83"/>
        <v>1</v>
      </c>
      <c r="P179" s="308" t="b">
        <f t="shared" si="84"/>
        <v>1</v>
      </c>
      <c r="Q179" s="308" t="b">
        <f t="shared" si="85"/>
        <v>1</v>
      </c>
      <c r="R179" s="308" t="b">
        <f t="shared" si="86"/>
        <v>0</v>
      </c>
      <c r="S179" s="308" t="b">
        <f t="shared" si="87"/>
        <v>0</v>
      </c>
      <c r="T179" s="308" t="b">
        <f t="shared" si="88"/>
        <v>0</v>
      </c>
      <c r="U179" s="308" t="b">
        <f t="shared" si="89"/>
        <v>1</v>
      </c>
      <c r="W179" s="382" t="s">
        <v>909</v>
      </c>
      <c r="X179" s="282" t="s">
        <v>910</v>
      </c>
      <c r="Y179" s="280" t="s">
        <v>911</v>
      </c>
      <c r="Z179" s="557" t="s">
        <v>184</v>
      </c>
      <c r="AA179" s="556" t="s">
        <v>378</v>
      </c>
      <c r="AB179" s="249">
        <v>19669</v>
      </c>
      <c r="AC179" s="557" t="s">
        <v>1148</v>
      </c>
      <c r="AD179" s="283" t="s">
        <v>1151</v>
      </c>
      <c r="AE179" s="282"/>
      <c r="AF179" s="386"/>
      <c r="AG179" s="435"/>
    </row>
    <row r="180" spans="1:33" ht="15">
      <c r="A180" s="382">
        <v>993</v>
      </c>
      <c r="B180" s="280" t="s">
        <v>772</v>
      </c>
      <c r="C180" s="280" t="s">
        <v>355</v>
      </c>
      <c r="D180" s="470" t="s">
        <v>178</v>
      </c>
      <c r="E180" s="556" t="s">
        <v>378</v>
      </c>
      <c r="F180" s="249">
        <v>17411</v>
      </c>
      <c r="G180" s="557">
        <v>5</v>
      </c>
      <c r="H180" s="282" t="s">
        <v>956</v>
      </c>
      <c r="I180" s="280" t="s">
        <v>1151</v>
      </c>
      <c r="J180" s="386"/>
      <c r="L180" s="308" t="b">
        <f t="shared" si="80"/>
        <v>1</v>
      </c>
      <c r="M180" s="308" t="b">
        <f t="shared" si="81"/>
        <v>1</v>
      </c>
      <c r="N180" s="308" t="b">
        <f t="shared" si="82"/>
        <v>1</v>
      </c>
      <c r="O180" s="308" t="b">
        <f t="shared" si="83"/>
        <v>1</v>
      </c>
      <c r="P180" s="308" t="b">
        <f t="shared" si="84"/>
        <v>1</v>
      </c>
      <c r="Q180" s="308" t="b">
        <f t="shared" si="85"/>
        <v>1</v>
      </c>
      <c r="R180" s="308" t="b">
        <f t="shared" si="86"/>
        <v>0</v>
      </c>
      <c r="S180" s="308" t="b">
        <f t="shared" si="87"/>
        <v>0</v>
      </c>
      <c r="T180" s="308" t="b">
        <f t="shared" si="88"/>
        <v>0</v>
      </c>
      <c r="U180" s="308" t="b">
        <f t="shared" si="89"/>
        <v>1</v>
      </c>
      <c r="W180" s="382">
        <v>993</v>
      </c>
      <c r="X180" s="280" t="s">
        <v>772</v>
      </c>
      <c r="Y180" s="280" t="s">
        <v>355</v>
      </c>
      <c r="Z180" s="470" t="s">
        <v>178</v>
      </c>
      <c r="AA180" s="556" t="s">
        <v>378</v>
      </c>
      <c r="AB180" s="249">
        <v>17411</v>
      </c>
      <c r="AC180" s="557" t="s">
        <v>956</v>
      </c>
      <c r="AD180" s="282" t="s">
        <v>1151</v>
      </c>
      <c r="AE180" s="282"/>
      <c r="AF180" s="386"/>
      <c r="AG180" s="435"/>
    </row>
    <row r="181" spans="1:33" ht="15">
      <c r="A181" s="382" t="s">
        <v>462</v>
      </c>
      <c r="B181" s="282" t="s">
        <v>463</v>
      </c>
      <c r="C181" s="282" t="s">
        <v>298</v>
      </c>
      <c r="D181" s="557" t="s">
        <v>178</v>
      </c>
      <c r="E181" s="556" t="s">
        <v>464</v>
      </c>
      <c r="F181" s="249">
        <v>15177</v>
      </c>
      <c r="G181" s="557">
        <v>5</v>
      </c>
      <c r="H181" s="283" t="s">
        <v>1055</v>
      </c>
      <c r="I181" s="282" t="s">
        <v>1151</v>
      </c>
      <c r="J181" s="386"/>
      <c r="L181" s="308" t="b">
        <f t="shared" si="80"/>
        <v>1</v>
      </c>
      <c r="M181" s="308" t="b">
        <f t="shared" si="81"/>
        <v>1</v>
      </c>
      <c r="N181" s="308" t="b">
        <f t="shared" si="82"/>
        <v>1</v>
      </c>
      <c r="O181" s="308" t="b">
        <f t="shared" si="83"/>
        <v>1</v>
      </c>
      <c r="P181" s="308" t="b">
        <f t="shared" si="84"/>
        <v>1</v>
      </c>
      <c r="Q181" s="308" t="b">
        <f t="shared" si="85"/>
        <v>1</v>
      </c>
      <c r="R181" s="308" t="b">
        <f t="shared" si="86"/>
        <v>0</v>
      </c>
      <c r="S181" s="308" t="b">
        <f t="shared" si="87"/>
        <v>0</v>
      </c>
      <c r="T181" s="308" t="b">
        <f t="shared" si="88"/>
        <v>0</v>
      </c>
      <c r="U181" s="308" t="b">
        <f t="shared" si="89"/>
        <v>1</v>
      </c>
      <c r="W181" s="382" t="s">
        <v>462</v>
      </c>
      <c r="X181" s="282" t="s">
        <v>463</v>
      </c>
      <c r="Y181" s="282" t="s">
        <v>298</v>
      </c>
      <c r="Z181" s="557" t="s">
        <v>178</v>
      </c>
      <c r="AA181" s="556" t="s">
        <v>464</v>
      </c>
      <c r="AB181" s="249">
        <v>15177</v>
      </c>
      <c r="AC181" s="557" t="s">
        <v>1055</v>
      </c>
      <c r="AD181" s="283" t="s">
        <v>1151</v>
      </c>
      <c r="AE181" s="282"/>
      <c r="AF181" s="386"/>
      <c r="AG181" s="435"/>
    </row>
    <row r="182" spans="1:33" ht="15">
      <c r="A182" s="382" t="s">
        <v>465</v>
      </c>
      <c r="B182" s="280" t="s">
        <v>463</v>
      </c>
      <c r="C182" s="280" t="s">
        <v>466</v>
      </c>
      <c r="D182" s="390" t="s">
        <v>184</v>
      </c>
      <c r="E182" s="556" t="s">
        <v>464</v>
      </c>
      <c r="F182" s="249">
        <v>17739</v>
      </c>
      <c r="G182" s="557">
        <v>7</v>
      </c>
      <c r="H182" s="282" t="s">
        <v>955</v>
      </c>
      <c r="I182" s="280" t="s">
        <v>1151</v>
      </c>
      <c r="J182" s="386"/>
      <c r="L182" s="308" t="b">
        <f t="shared" si="80"/>
        <v>1</v>
      </c>
      <c r="M182" s="308" t="b">
        <f t="shared" si="81"/>
        <v>1</v>
      </c>
      <c r="N182" s="308" t="b">
        <f t="shared" si="82"/>
        <v>1</v>
      </c>
      <c r="O182" s="308" t="b">
        <f t="shared" si="83"/>
        <v>1</v>
      </c>
      <c r="P182" s="308" t="b">
        <f t="shared" si="84"/>
        <v>1</v>
      </c>
      <c r="Q182" s="308" t="b">
        <f t="shared" si="85"/>
        <v>1</v>
      </c>
      <c r="R182" s="308" t="b">
        <f t="shared" si="86"/>
        <v>0</v>
      </c>
      <c r="S182" s="308" t="b">
        <f t="shared" si="87"/>
        <v>0</v>
      </c>
      <c r="T182" s="308" t="b">
        <f t="shared" si="88"/>
        <v>0</v>
      </c>
      <c r="U182" s="308" t="b">
        <f t="shared" si="89"/>
        <v>1</v>
      </c>
      <c r="W182" s="382" t="s">
        <v>465</v>
      </c>
      <c r="X182" s="280" t="s">
        <v>463</v>
      </c>
      <c r="Y182" s="280" t="s">
        <v>466</v>
      </c>
      <c r="Z182" s="390" t="s">
        <v>184</v>
      </c>
      <c r="AA182" s="556" t="s">
        <v>464</v>
      </c>
      <c r="AB182" s="249">
        <v>17739</v>
      </c>
      <c r="AC182" s="557" t="s">
        <v>955</v>
      </c>
      <c r="AD182" s="282" t="s">
        <v>1151</v>
      </c>
      <c r="AE182" s="282"/>
      <c r="AF182" s="386"/>
      <c r="AG182" s="435"/>
    </row>
    <row r="183" spans="1:33" ht="15">
      <c r="A183" s="382" t="s">
        <v>476</v>
      </c>
      <c r="B183" s="280" t="s">
        <v>477</v>
      </c>
      <c r="C183" s="280" t="s">
        <v>177</v>
      </c>
      <c r="D183" s="390" t="s">
        <v>178</v>
      </c>
      <c r="E183" s="556" t="s">
        <v>464</v>
      </c>
      <c r="F183" s="249">
        <v>14528</v>
      </c>
      <c r="G183" s="557">
        <v>9</v>
      </c>
      <c r="H183" s="282" t="s">
        <v>1054</v>
      </c>
      <c r="I183" s="280" t="s">
        <v>1151</v>
      </c>
      <c r="J183" s="386"/>
      <c r="L183" s="308" t="b">
        <f t="shared" si="80"/>
        <v>1</v>
      </c>
      <c r="M183" s="308" t="b">
        <f t="shared" si="81"/>
        <v>1</v>
      </c>
      <c r="N183" s="308" t="b">
        <f t="shared" si="82"/>
        <v>1</v>
      </c>
      <c r="O183" s="308" t="b">
        <f t="shared" si="83"/>
        <v>1</v>
      </c>
      <c r="P183" s="308" t="b">
        <f t="shared" si="84"/>
        <v>1</v>
      </c>
      <c r="Q183" s="308" t="b">
        <f t="shared" si="85"/>
        <v>1</v>
      </c>
      <c r="R183" s="308" t="b">
        <f t="shared" si="86"/>
        <v>0</v>
      </c>
      <c r="S183" s="308" t="b">
        <f t="shared" si="87"/>
        <v>0</v>
      </c>
      <c r="T183" s="308" t="b">
        <f t="shared" si="88"/>
        <v>0</v>
      </c>
      <c r="U183" s="308" t="b">
        <f t="shared" si="89"/>
        <v>1</v>
      </c>
      <c r="W183" s="382" t="s">
        <v>476</v>
      </c>
      <c r="X183" s="280" t="s">
        <v>477</v>
      </c>
      <c r="Y183" s="280" t="s">
        <v>177</v>
      </c>
      <c r="Z183" s="390" t="s">
        <v>178</v>
      </c>
      <c r="AA183" s="556" t="s">
        <v>464</v>
      </c>
      <c r="AB183" s="249">
        <v>14528</v>
      </c>
      <c r="AC183" s="557" t="s">
        <v>1054</v>
      </c>
      <c r="AD183" s="282" t="s">
        <v>1151</v>
      </c>
      <c r="AE183" s="282"/>
      <c r="AF183" s="386"/>
      <c r="AG183" s="435"/>
    </row>
    <row r="184" spans="1:33" ht="15">
      <c r="A184" s="382" t="s">
        <v>478</v>
      </c>
      <c r="B184" s="282" t="s">
        <v>477</v>
      </c>
      <c r="C184" s="283" t="s">
        <v>479</v>
      </c>
      <c r="D184" s="557" t="s">
        <v>184</v>
      </c>
      <c r="E184" s="556" t="s">
        <v>464</v>
      </c>
      <c r="F184" s="249">
        <v>15760</v>
      </c>
      <c r="G184" s="557">
        <v>12</v>
      </c>
      <c r="H184" s="283" t="s">
        <v>958</v>
      </c>
      <c r="I184" s="282" t="s">
        <v>1151</v>
      </c>
      <c r="J184" s="386"/>
      <c r="L184" s="308" t="b">
        <f t="shared" si="80"/>
        <v>1</v>
      </c>
      <c r="M184" s="308" t="b">
        <f t="shared" si="81"/>
        <v>1</v>
      </c>
      <c r="N184" s="308" t="b">
        <f t="shared" si="82"/>
        <v>1</v>
      </c>
      <c r="O184" s="308" t="b">
        <f t="shared" si="83"/>
        <v>1</v>
      </c>
      <c r="P184" s="308" t="b">
        <f t="shared" si="84"/>
        <v>1</v>
      </c>
      <c r="Q184" s="308" t="b">
        <f t="shared" si="85"/>
        <v>1</v>
      </c>
      <c r="R184" s="308" t="b">
        <f t="shared" si="86"/>
        <v>0</v>
      </c>
      <c r="S184" s="308" t="b">
        <f t="shared" si="87"/>
        <v>0</v>
      </c>
      <c r="T184" s="308" t="b">
        <f t="shared" si="88"/>
        <v>0</v>
      </c>
      <c r="U184" s="308" t="b">
        <f t="shared" si="89"/>
        <v>1</v>
      </c>
      <c r="W184" s="382" t="s">
        <v>478</v>
      </c>
      <c r="X184" s="282" t="s">
        <v>477</v>
      </c>
      <c r="Y184" s="283" t="s">
        <v>479</v>
      </c>
      <c r="Z184" s="557" t="s">
        <v>184</v>
      </c>
      <c r="AA184" s="556" t="s">
        <v>464</v>
      </c>
      <c r="AB184" s="249">
        <v>15760</v>
      </c>
      <c r="AC184" s="557" t="s">
        <v>958</v>
      </c>
      <c r="AD184" s="283" t="s">
        <v>1151</v>
      </c>
      <c r="AE184" s="282"/>
      <c r="AF184" s="386"/>
      <c r="AG184" s="435"/>
    </row>
    <row r="185" spans="1:33" ht="15">
      <c r="A185" s="382" t="s">
        <v>186</v>
      </c>
      <c r="B185" s="280" t="s">
        <v>187</v>
      </c>
      <c r="C185" s="280" t="s">
        <v>188</v>
      </c>
      <c r="D185" s="470" t="s">
        <v>184</v>
      </c>
      <c r="E185" s="556" t="s">
        <v>464</v>
      </c>
      <c r="F185" s="249">
        <v>26516</v>
      </c>
      <c r="G185" s="557">
        <v>3</v>
      </c>
      <c r="H185" s="588" t="s">
        <v>1150</v>
      </c>
      <c r="I185" s="280" t="s">
        <v>1151</v>
      </c>
      <c r="J185" s="386"/>
      <c r="L185" s="308" t="b">
        <f t="shared" si="80"/>
        <v>1</v>
      </c>
      <c r="M185" s="308" t="b">
        <f t="shared" si="81"/>
        <v>1</v>
      </c>
      <c r="N185" s="308" t="b">
        <f t="shared" si="82"/>
        <v>1</v>
      </c>
      <c r="O185" s="308" t="b">
        <f t="shared" si="83"/>
        <v>1</v>
      </c>
      <c r="P185" s="308" t="b">
        <f t="shared" si="84"/>
        <v>1</v>
      </c>
      <c r="Q185" s="308" t="b">
        <f t="shared" si="85"/>
        <v>1</v>
      </c>
      <c r="R185" s="308" t="b">
        <f t="shared" si="86"/>
        <v>0</v>
      </c>
      <c r="S185" s="308" t="b">
        <f t="shared" si="87"/>
        <v>0</v>
      </c>
      <c r="T185" s="308" t="b">
        <f t="shared" si="88"/>
        <v>0</v>
      </c>
      <c r="U185" s="308" t="b">
        <f t="shared" si="89"/>
        <v>1</v>
      </c>
      <c r="W185" s="382" t="s">
        <v>186</v>
      </c>
      <c r="X185" s="280" t="s">
        <v>187</v>
      </c>
      <c r="Y185" s="280" t="s">
        <v>188</v>
      </c>
      <c r="Z185" s="470" t="s">
        <v>184</v>
      </c>
      <c r="AA185" s="556" t="s">
        <v>464</v>
      </c>
      <c r="AB185" s="249">
        <v>26516</v>
      </c>
      <c r="AC185" s="557" t="s">
        <v>1150</v>
      </c>
      <c r="AD185" s="283" t="s">
        <v>1151</v>
      </c>
      <c r="AE185" s="282"/>
      <c r="AF185" s="386"/>
      <c r="AG185" s="435"/>
    </row>
    <row r="186" spans="1:33" ht="15">
      <c r="A186" s="382" t="s">
        <v>1026</v>
      </c>
      <c r="B186" s="280" t="s">
        <v>468</v>
      </c>
      <c r="C186" s="280" t="s">
        <v>328</v>
      </c>
      <c r="D186" s="470" t="s">
        <v>184</v>
      </c>
      <c r="E186" s="556" t="s">
        <v>464</v>
      </c>
      <c r="F186" s="249">
        <v>15201</v>
      </c>
      <c r="G186" s="557">
        <v>4</v>
      </c>
      <c r="H186" s="282" t="s">
        <v>1055</v>
      </c>
      <c r="I186" s="280" t="s">
        <v>1151</v>
      </c>
      <c r="J186" s="386"/>
      <c r="L186" s="308" t="b">
        <f t="shared" si="80"/>
        <v>1</v>
      </c>
      <c r="M186" s="308" t="b">
        <f t="shared" si="81"/>
        <v>1</v>
      </c>
      <c r="N186" s="308" t="b">
        <f t="shared" si="82"/>
        <v>1</v>
      </c>
      <c r="O186" s="308" t="b">
        <f t="shared" si="83"/>
        <v>1</v>
      </c>
      <c r="P186" s="308" t="b">
        <f t="shared" si="84"/>
        <v>1</v>
      </c>
      <c r="Q186" s="308" t="b">
        <f t="shared" si="85"/>
        <v>1</v>
      </c>
      <c r="R186" s="308" t="b">
        <f t="shared" si="86"/>
        <v>0</v>
      </c>
      <c r="S186" s="308" t="b">
        <f t="shared" si="87"/>
        <v>0</v>
      </c>
      <c r="T186" s="308" t="b">
        <f t="shared" si="88"/>
        <v>0</v>
      </c>
      <c r="U186" s="308" t="b">
        <f t="shared" si="89"/>
        <v>1</v>
      </c>
      <c r="W186" s="382" t="s">
        <v>1026</v>
      </c>
      <c r="X186" s="280" t="s">
        <v>468</v>
      </c>
      <c r="Y186" s="280" t="s">
        <v>328</v>
      </c>
      <c r="Z186" s="470" t="s">
        <v>184</v>
      </c>
      <c r="AA186" s="556" t="s">
        <v>464</v>
      </c>
      <c r="AB186" s="249">
        <v>15201</v>
      </c>
      <c r="AC186" s="557" t="s">
        <v>1055</v>
      </c>
      <c r="AD186" s="282" t="s">
        <v>1151</v>
      </c>
      <c r="AE186" s="282"/>
      <c r="AF186" s="386"/>
      <c r="AG186" s="435"/>
    </row>
    <row r="187" spans="1:33" ht="15">
      <c r="A187" s="382" t="s">
        <v>469</v>
      </c>
      <c r="B187" s="280" t="s">
        <v>448</v>
      </c>
      <c r="C187" s="280" t="s">
        <v>384</v>
      </c>
      <c r="D187" s="470" t="s">
        <v>178</v>
      </c>
      <c r="E187" s="556" t="s">
        <v>464</v>
      </c>
      <c r="F187" s="249">
        <v>18070</v>
      </c>
      <c r="G187" s="557">
        <v>0</v>
      </c>
      <c r="H187" s="283" t="s">
        <v>957</v>
      </c>
      <c r="I187" s="280" t="s">
        <v>1151</v>
      </c>
      <c r="J187" s="386"/>
      <c r="L187" s="308" t="b">
        <f t="shared" si="80"/>
        <v>1</v>
      </c>
      <c r="M187" s="308" t="b">
        <f t="shared" si="81"/>
        <v>1</v>
      </c>
      <c r="N187" s="308" t="b">
        <f t="shared" si="82"/>
        <v>1</v>
      </c>
      <c r="O187" s="308" t="b">
        <f t="shared" si="83"/>
        <v>1</v>
      </c>
      <c r="P187" s="308" t="b">
        <f t="shared" si="84"/>
        <v>1</v>
      </c>
      <c r="Q187" s="308" t="b">
        <f t="shared" si="85"/>
        <v>1</v>
      </c>
      <c r="R187" s="308" t="b">
        <f t="shared" si="86"/>
        <v>0</v>
      </c>
      <c r="S187" s="308" t="b">
        <f t="shared" si="87"/>
        <v>0</v>
      </c>
      <c r="T187" s="308" t="b">
        <f t="shared" si="88"/>
        <v>0</v>
      </c>
      <c r="U187" s="308" t="b">
        <f t="shared" si="89"/>
        <v>1</v>
      </c>
      <c r="W187" s="382" t="s">
        <v>469</v>
      </c>
      <c r="X187" s="280" t="s">
        <v>448</v>
      </c>
      <c r="Y187" s="280" t="s">
        <v>384</v>
      </c>
      <c r="Z187" s="470" t="s">
        <v>178</v>
      </c>
      <c r="AA187" s="556" t="s">
        <v>464</v>
      </c>
      <c r="AB187" s="249">
        <v>18070</v>
      </c>
      <c r="AC187" s="557" t="s">
        <v>957</v>
      </c>
      <c r="AD187" s="283" t="s">
        <v>1151</v>
      </c>
      <c r="AE187" s="282"/>
      <c r="AF187" s="386"/>
      <c r="AG187" s="435"/>
    </row>
    <row r="188" spans="1:33" ht="15">
      <c r="A188" s="382" t="s">
        <v>481</v>
      </c>
      <c r="B188" s="280" t="s">
        <v>482</v>
      </c>
      <c r="C188" s="280" t="s">
        <v>483</v>
      </c>
      <c r="D188" s="470" t="s">
        <v>184</v>
      </c>
      <c r="E188" s="556" t="s">
        <v>464</v>
      </c>
      <c r="F188" s="249">
        <v>18579</v>
      </c>
      <c r="G188" s="557">
        <v>9</v>
      </c>
      <c r="H188" s="282" t="s">
        <v>955</v>
      </c>
      <c r="I188" s="280" t="s">
        <v>1151</v>
      </c>
      <c r="J188" s="386"/>
      <c r="L188" s="308" t="b">
        <f t="shared" si="80"/>
        <v>1</v>
      </c>
      <c r="M188" s="308" t="b">
        <f t="shared" si="81"/>
        <v>1</v>
      </c>
      <c r="N188" s="308" t="b">
        <f t="shared" si="82"/>
        <v>1</v>
      </c>
      <c r="O188" s="308" t="b">
        <f t="shared" si="83"/>
        <v>1</v>
      </c>
      <c r="P188" s="308" t="b">
        <f t="shared" si="84"/>
        <v>1</v>
      </c>
      <c r="Q188" s="308" t="b">
        <f t="shared" si="85"/>
        <v>1</v>
      </c>
      <c r="R188" s="308" t="b">
        <f t="shared" si="86"/>
        <v>0</v>
      </c>
      <c r="S188" s="308" t="b">
        <f t="shared" si="87"/>
        <v>0</v>
      </c>
      <c r="T188" s="308" t="b">
        <f t="shared" si="88"/>
        <v>0</v>
      </c>
      <c r="U188" s="308" t="b">
        <f t="shared" si="89"/>
        <v>1</v>
      </c>
      <c r="W188" s="382" t="s">
        <v>481</v>
      </c>
      <c r="X188" s="280" t="s">
        <v>482</v>
      </c>
      <c r="Y188" s="280" t="s">
        <v>483</v>
      </c>
      <c r="Z188" s="470" t="s">
        <v>184</v>
      </c>
      <c r="AA188" s="556" t="s">
        <v>464</v>
      </c>
      <c r="AB188" s="249">
        <v>18579</v>
      </c>
      <c r="AC188" s="557" t="s">
        <v>955</v>
      </c>
      <c r="AD188" s="282" t="s">
        <v>1151</v>
      </c>
      <c r="AE188" s="282"/>
      <c r="AF188" s="386"/>
      <c r="AG188" s="435"/>
    </row>
    <row r="189" spans="1:33" ht="15">
      <c r="A189" s="382" t="s">
        <v>1112</v>
      </c>
      <c r="B189" s="280" t="s">
        <v>1113</v>
      </c>
      <c r="C189" s="280" t="s">
        <v>1114</v>
      </c>
      <c r="D189" s="470" t="s">
        <v>178</v>
      </c>
      <c r="E189" s="556" t="s">
        <v>464</v>
      </c>
      <c r="F189" s="249">
        <v>21219</v>
      </c>
      <c r="G189" s="557">
        <v>10</v>
      </c>
      <c r="H189" s="283" t="s">
        <v>1148</v>
      </c>
      <c r="I189" s="280" t="s">
        <v>1151</v>
      </c>
      <c r="J189" s="386"/>
      <c r="L189" s="308" t="b">
        <f t="shared" si="80"/>
        <v>1</v>
      </c>
      <c r="M189" s="308" t="b">
        <f t="shared" si="81"/>
        <v>1</v>
      </c>
      <c r="N189" s="308" t="b">
        <f t="shared" si="82"/>
        <v>1</v>
      </c>
      <c r="O189" s="308" t="b">
        <f t="shared" si="83"/>
        <v>1</v>
      </c>
      <c r="P189" s="308" t="b">
        <f t="shared" si="84"/>
        <v>1</v>
      </c>
      <c r="Q189" s="308" t="b">
        <f t="shared" si="85"/>
        <v>1</v>
      </c>
      <c r="R189" s="308" t="b">
        <f t="shared" si="86"/>
        <v>0</v>
      </c>
      <c r="S189" s="308" t="b">
        <f t="shared" si="87"/>
        <v>0</v>
      </c>
      <c r="T189" s="308" t="b">
        <f t="shared" si="88"/>
        <v>0</v>
      </c>
      <c r="U189" s="308" t="b">
        <f t="shared" si="89"/>
        <v>1</v>
      </c>
      <c r="W189" s="382" t="s">
        <v>1112</v>
      </c>
      <c r="X189" s="280" t="s">
        <v>1113</v>
      </c>
      <c r="Y189" s="280" t="s">
        <v>1114</v>
      </c>
      <c r="Z189" s="470" t="s">
        <v>178</v>
      </c>
      <c r="AA189" s="556" t="s">
        <v>464</v>
      </c>
      <c r="AB189" s="249">
        <v>21219</v>
      </c>
      <c r="AC189" s="557" t="s">
        <v>1148</v>
      </c>
      <c r="AD189" s="283" t="s">
        <v>1151</v>
      </c>
      <c r="AE189" s="282"/>
      <c r="AF189" s="386"/>
      <c r="AG189" s="435"/>
    </row>
    <row r="190" spans="1:33" ht="15">
      <c r="A190" s="382" t="s">
        <v>470</v>
      </c>
      <c r="B190" s="280" t="s">
        <v>471</v>
      </c>
      <c r="C190" s="280" t="s">
        <v>472</v>
      </c>
      <c r="D190" s="470" t="s">
        <v>178</v>
      </c>
      <c r="E190" s="556" t="s">
        <v>464</v>
      </c>
      <c r="F190" s="249">
        <v>25717</v>
      </c>
      <c r="G190" s="557">
        <v>3</v>
      </c>
      <c r="H190" s="282" t="s">
        <v>1150</v>
      </c>
      <c r="I190" s="280" t="s">
        <v>1151</v>
      </c>
      <c r="J190" s="386"/>
      <c r="L190" s="308" t="b">
        <f t="shared" si="80"/>
        <v>1</v>
      </c>
      <c r="M190" s="308" t="b">
        <f t="shared" si="81"/>
        <v>1</v>
      </c>
      <c r="N190" s="308" t="b">
        <f t="shared" si="82"/>
        <v>1</v>
      </c>
      <c r="O190" s="308" t="b">
        <f t="shared" si="83"/>
        <v>1</v>
      </c>
      <c r="P190" s="308" t="b">
        <f t="shared" si="84"/>
        <v>1</v>
      </c>
      <c r="Q190" s="308" t="b">
        <f t="shared" si="85"/>
        <v>1</v>
      </c>
      <c r="R190" s="308" t="b">
        <f t="shared" si="86"/>
        <v>0</v>
      </c>
      <c r="S190" s="308" t="b">
        <f t="shared" si="87"/>
        <v>0</v>
      </c>
      <c r="T190" s="308" t="b">
        <f t="shared" si="88"/>
        <v>0</v>
      </c>
      <c r="U190" s="308" t="b">
        <f t="shared" si="89"/>
        <v>1</v>
      </c>
      <c r="W190" s="382" t="s">
        <v>470</v>
      </c>
      <c r="X190" s="280" t="s">
        <v>471</v>
      </c>
      <c r="Y190" s="280" t="s">
        <v>472</v>
      </c>
      <c r="Z190" s="470" t="s">
        <v>178</v>
      </c>
      <c r="AA190" s="556" t="s">
        <v>464</v>
      </c>
      <c r="AB190" s="249">
        <v>25717</v>
      </c>
      <c r="AC190" s="557" t="s">
        <v>1150</v>
      </c>
      <c r="AD190" s="282" t="s">
        <v>1151</v>
      </c>
      <c r="AE190" s="282"/>
      <c r="AF190" s="386"/>
      <c r="AG190" s="435"/>
    </row>
    <row r="191" spans="1:33" ht="15">
      <c r="A191" s="382" t="s">
        <v>473</v>
      </c>
      <c r="B191" s="280" t="s">
        <v>474</v>
      </c>
      <c r="C191" s="280" t="s">
        <v>475</v>
      </c>
      <c r="D191" s="470" t="s">
        <v>178</v>
      </c>
      <c r="E191" s="556" t="s">
        <v>464</v>
      </c>
      <c r="F191" s="249">
        <v>16175</v>
      </c>
      <c r="G191" s="557">
        <v>8</v>
      </c>
      <c r="H191" s="283" t="s">
        <v>955</v>
      </c>
      <c r="I191" s="280" t="s">
        <v>1151</v>
      </c>
      <c r="J191" s="386"/>
      <c r="L191" s="308" t="b">
        <f t="shared" si="80"/>
        <v>1</v>
      </c>
      <c r="M191" s="308" t="b">
        <f t="shared" si="81"/>
        <v>1</v>
      </c>
      <c r="N191" s="308" t="b">
        <f t="shared" si="82"/>
        <v>1</v>
      </c>
      <c r="O191" s="308" t="b">
        <f t="shared" si="83"/>
        <v>1</v>
      </c>
      <c r="P191" s="308" t="b">
        <f t="shared" si="84"/>
        <v>1</v>
      </c>
      <c r="Q191" s="308" t="b">
        <f t="shared" si="85"/>
        <v>1</v>
      </c>
      <c r="R191" s="308" t="b">
        <f t="shared" si="86"/>
        <v>0</v>
      </c>
      <c r="S191" s="308" t="b">
        <f t="shared" si="87"/>
        <v>0</v>
      </c>
      <c r="T191" s="308" t="b">
        <f t="shared" si="88"/>
        <v>0</v>
      </c>
      <c r="U191" s="308" t="b">
        <f t="shared" si="89"/>
        <v>1</v>
      </c>
      <c r="W191" s="382" t="s">
        <v>473</v>
      </c>
      <c r="X191" s="280" t="s">
        <v>474</v>
      </c>
      <c r="Y191" s="280" t="s">
        <v>475</v>
      </c>
      <c r="Z191" s="470" t="s">
        <v>178</v>
      </c>
      <c r="AA191" s="556" t="s">
        <v>464</v>
      </c>
      <c r="AB191" s="249">
        <v>16175</v>
      </c>
      <c r="AC191" s="557" t="s">
        <v>955</v>
      </c>
      <c r="AD191" s="283" t="s">
        <v>1151</v>
      </c>
      <c r="AE191" s="282"/>
      <c r="AF191" s="386"/>
      <c r="AG191" s="435"/>
    </row>
    <row r="192" spans="1:33" ht="15">
      <c r="A192" s="382" t="s">
        <v>484</v>
      </c>
      <c r="B192" s="282" t="s">
        <v>485</v>
      </c>
      <c r="C192" s="283" t="s">
        <v>326</v>
      </c>
      <c r="D192" s="557" t="s">
        <v>178</v>
      </c>
      <c r="E192" s="556" t="s">
        <v>464</v>
      </c>
      <c r="F192" s="249">
        <v>24451</v>
      </c>
      <c r="G192" s="557">
        <v>2</v>
      </c>
      <c r="H192" s="282" t="s">
        <v>1150</v>
      </c>
      <c r="I192" s="282" t="s">
        <v>1151</v>
      </c>
      <c r="J192" s="386"/>
      <c r="L192" s="308" t="b">
        <f t="shared" si="80"/>
        <v>1</v>
      </c>
      <c r="M192" s="308" t="b">
        <f t="shared" si="81"/>
        <v>1</v>
      </c>
      <c r="N192" s="308" t="b">
        <f t="shared" si="82"/>
        <v>1</v>
      </c>
      <c r="O192" s="308" t="b">
        <f t="shared" si="83"/>
        <v>1</v>
      </c>
      <c r="P192" s="308" t="b">
        <f t="shared" si="84"/>
        <v>1</v>
      </c>
      <c r="Q192" s="308" t="b">
        <f t="shared" si="85"/>
        <v>1</v>
      </c>
      <c r="R192" s="308" t="b">
        <f t="shared" si="86"/>
        <v>0</v>
      </c>
      <c r="S192" s="308" t="b">
        <f t="shared" si="87"/>
        <v>0</v>
      </c>
      <c r="T192" s="308" t="b">
        <f t="shared" si="88"/>
        <v>0</v>
      </c>
      <c r="U192" s="308" t="b">
        <f t="shared" si="89"/>
        <v>1</v>
      </c>
      <c r="W192" s="382" t="s">
        <v>484</v>
      </c>
      <c r="X192" s="282" t="s">
        <v>485</v>
      </c>
      <c r="Y192" s="283" t="s">
        <v>326</v>
      </c>
      <c r="Z192" s="557" t="s">
        <v>178</v>
      </c>
      <c r="AA192" s="556" t="s">
        <v>464</v>
      </c>
      <c r="AB192" s="249">
        <v>24451</v>
      </c>
      <c r="AC192" s="557" t="s">
        <v>1150</v>
      </c>
      <c r="AD192" s="282" t="s">
        <v>1151</v>
      </c>
      <c r="AE192" s="282"/>
      <c r="AF192" s="386"/>
      <c r="AG192" s="435"/>
    </row>
    <row r="193" spans="1:33" ht="15">
      <c r="A193" s="382" t="s">
        <v>486</v>
      </c>
      <c r="B193" s="283" t="s">
        <v>485</v>
      </c>
      <c r="C193" s="283" t="s">
        <v>487</v>
      </c>
      <c r="D193" s="557" t="s">
        <v>184</v>
      </c>
      <c r="E193" s="556" t="s">
        <v>464</v>
      </c>
      <c r="F193" s="249">
        <v>23722</v>
      </c>
      <c r="G193" s="557">
        <v>4</v>
      </c>
      <c r="H193" s="282" t="s">
        <v>1147</v>
      </c>
      <c r="I193" s="283" t="s">
        <v>1151</v>
      </c>
      <c r="J193" s="386"/>
      <c r="L193" s="308" t="b">
        <f t="shared" si="80"/>
        <v>1</v>
      </c>
      <c r="M193" s="308" t="b">
        <f t="shared" si="81"/>
        <v>1</v>
      </c>
      <c r="N193" s="308" t="b">
        <f t="shared" si="82"/>
        <v>1</v>
      </c>
      <c r="O193" s="308" t="b">
        <f t="shared" si="83"/>
        <v>1</v>
      </c>
      <c r="P193" s="308" t="b">
        <f t="shared" si="84"/>
        <v>1</v>
      </c>
      <c r="Q193" s="308" t="b">
        <f t="shared" si="85"/>
        <v>1</v>
      </c>
      <c r="R193" s="308" t="b">
        <f t="shared" si="86"/>
        <v>0</v>
      </c>
      <c r="S193" s="308" t="b">
        <f t="shared" si="87"/>
        <v>0</v>
      </c>
      <c r="T193" s="308" t="b">
        <f t="shared" si="88"/>
        <v>0</v>
      </c>
      <c r="U193" s="308" t="b">
        <f t="shared" si="89"/>
        <v>1</v>
      </c>
      <c r="W193" s="382" t="s">
        <v>486</v>
      </c>
      <c r="X193" s="283" t="s">
        <v>485</v>
      </c>
      <c r="Y193" s="283" t="s">
        <v>487</v>
      </c>
      <c r="Z193" s="557" t="s">
        <v>184</v>
      </c>
      <c r="AA193" s="556" t="s">
        <v>464</v>
      </c>
      <c r="AB193" s="249">
        <v>23722</v>
      </c>
      <c r="AC193" s="557" t="s">
        <v>1147</v>
      </c>
      <c r="AD193" s="282" t="s">
        <v>1151</v>
      </c>
      <c r="AE193" s="282"/>
      <c r="AF193" s="386"/>
      <c r="AG193" s="435"/>
    </row>
    <row r="194" spans="1:33" ht="15">
      <c r="A194" s="382" t="s">
        <v>1115</v>
      </c>
      <c r="B194" s="280" t="s">
        <v>1116</v>
      </c>
      <c r="C194" s="280" t="s">
        <v>1117</v>
      </c>
      <c r="D194" s="470" t="s">
        <v>178</v>
      </c>
      <c r="E194" s="556" t="s">
        <v>464</v>
      </c>
      <c r="F194" s="249">
        <v>19664</v>
      </c>
      <c r="G194" s="557">
        <v>6</v>
      </c>
      <c r="H194" s="283" t="s">
        <v>1147</v>
      </c>
      <c r="I194" s="280" t="s">
        <v>1151</v>
      </c>
      <c r="J194" s="386"/>
      <c r="L194" s="308" t="b">
        <f t="shared" si="80"/>
        <v>1</v>
      </c>
      <c r="M194" s="308" t="b">
        <f t="shared" si="81"/>
        <v>1</v>
      </c>
      <c r="N194" s="308" t="b">
        <f t="shared" si="82"/>
        <v>1</v>
      </c>
      <c r="O194" s="308" t="b">
        <f t="shared" si="83"/>
        <v>1</v>
      </c>
      <c r="P194" s="308" t="b">
        <f t="shared" si="84"/>
        <v>1</v>
      </c>
      <c r="Q194" s="308" t="b">
        <f t="shared" si="85"/>
        <v>1</v>
      </c>
      <c r="R194" s="308" t="b">
        <f t="shared" si="86"/>
        <v>0</v>
      </c>
      <c r="S194" s="308" t="b">
        <f t="shared" si="87"/>
        <v>0</v>
      </c>
      <c r="T194" s="308" t="b">
        <f t="shared" si="88"/>
        <v>0</v>
      </c>
      <c r="U194" s="308" t="b">
        <f t="shared" si="89"/>
        <v>1</v>
      </c>
      <c r="W194" s="382" t="s">
        <v>1115</v>
      </c>
      <c r="X194" s="280" t="s">
        <v>1116</v>
      </c>
      <c r="Y194" s="280" t="s">
        <v>1117</v>
      </c>
      <c r="Z194" s="470" t="s">
        <v>178</v>
      </c>
      <c r="AA194" s="556" t="s">
        <v>464</v>
      </c>
      <c r="AB194" s="249">
        <v>19664</v>
      </c>
      <c r="AC194" s="557" t="s">
        <v>1147</v>
      </c>
      <c r="AD194" s="283" t="s">
        <v>1151</v>
      </c>
      <c r="AE194" s="282"/>
      <c r="AF194" s="386"/>
      <c r="AG194" s="435"/>
    </row>
    <row r="195" spans="1:33" ht="15">
      <c r="A195" s="382" t="s">
        <v>814</v>
      </c>
      <c r="B195" s="280" t="s">
        <v>815</v>
      </c>
      <c r="C195" s="280" t="s">
        <v>260</v>
      </c>
      <c r="D195" s="470" t="s">
        <v>178</v>
      </c>
      <c r="E195" s="556" t="s">
        <v>464</v>
      </c>
      <c r="F195" s="249">
        <v>16632</v>
      </c>
      <c r="G195" s="557">
        <v>9</v>
      </c>
      <c r="H195" s="283" t="s">
        <v>955</v>
      </c>
      <c r="I195" s="280" t="s">
        <v>1151</v>
      </c>
      <c r="J195" s="386"/>
      <c r="L195" s="308" t="b">
        <f t="shared" si="80"/>
        <v>1</v>
      </c>
      <c r="M195" s="308" t="b">
        <f t="shared" si="81"/>
        <v>1</v>
      </c>
      <c r="N195" s="308" t="b">
        <f t="shared" si="82"/>
        <v>1</v>
      </c>
      <c r="O195" s="308" t="b">
        <f t="shared" si="83"/>
        <v>1</v>
      </c>
      <c r="P195" s="308" t="b">
        <f t="shared" si="84"/>
        <v>1</v>
      </c>
      <c r="Q195" s="308" t="b">
        <f t="shared" si="85"/>
        <v>1</v>
      </c>
      <c r="R195" s="308" t="b">
        <f t="shared" si="86"/>
        <v>0</v>
      </c>
      <c r="S195" s="308" t="b">
        <f t="shared" si="87"/>
        <v>0</v>
      </c>
      <c r="T195" s="308" t="b">
        <f t="shared" si="88"/>
        <v>0</v>
      </c>
      <c r="U195" s="308" t="b">
        <f t="shared" si="89"/>
        <v>1</v>
      </c>
      <c r="W195" s="382" t="s">
        <v>814</v>
      </c>
      <c r="X195" s="280" t="s">
        <v>815</v>
      </c>
      <c r="Y195" s="280" t="s">
        <v>260</v>
      </c>
      <c r="Z195" s="470" t="s">
        <v>178</v>
      </c>
      <c r="AA195" s="556" t="s">
        <v>464</v>
      </c>
      <c r="AB195" s="249">
        <v>16632</v>
      </c>
      <c r="AC195" s="557" t="s">
        <v>955</v>
      </c>
      <c r="AD195" s="283" t="s">
        <v>1151</v>
      </c>
      <c r="AE195" s="282"/>
      <c r="AF195" s="386"/>
      <c r="AG195" s="435"/>
    </row>
    <row r="196" spans="1:33" ht="15">
      <c r="A196" s="382" t="s">
        <v>488</v>
      </c>
      <c r="B196" s="280" t="s">
        <v>248</v>
      </c>
      <c r="C196" s="280" t="s">
        <v>489</v>
      </c>
      <c r="D196" s="470" t="s">
        <v>178</v>
      </c>
      <c r="E196" s="556" t="s">
        <v>490</v>
      </c>
      <c r="F196" s="249">
        <v>16804</v>
      </c>
      <c r="G196" s="557">
        <v>9</v>
      </c>
      <c r="H196" s="283" t="s">
        <v>955</v>
      </c>
      <c r="I196" s="280" t="s">
        <v>1151</v>
      </c>
      <c r="J196" s="386"/>
      <c r="L196" s="308" t="b">
        <f t="shared" si="80"/>
        <v>1</v>
      </c>
      <c r="M196" s="308" t="b">
        <f t="shared" si="81"/>
        <v>1</v>
      </c>
      <c r="N196" s="308" t="b">
        <f t="shared" si="82"/>
        <v>1</v>
      </c>
      <c r="O196" s="308" t="b">
        <f t="shared" si="83"/>
        <v>1</v>
      </c>
      <c r="P196" s="308" t="b">
        <f t="shared" si="84"/>
        <v>1</v>
      </c>
      <c r="Q196" s="308" t="b">
        <f t="shared" si="85"/>
        <v>1</v>
      </c>
      <c r="R196" s="308" t="b">
        <f t="shared" si="86"/>
        <v>0</v>
      </c>
      <c r="S196" s="308" t="b">
        <f t="shared" si="87"/>
        <v>0</v>
      </c>
      <c r="T196" s="308" t="b">
        <f t="shared" si="88"/>
        <v>0</v>
      </c>
      <c r="U196" s="308" t="b">
        <f t="shared" si="89"/>
        <v>1</v>
      </c>
      <c r="W196" s="382" t="s">
        <v>488</v>
      </c>
      <c r="X196" s="280" t="s">
        <v>248</v>
      </c>
      <c r="Y196" s="280" t="s">
        <v>489</v>
      </c>
      <c r="Z196" s="470" t="s">
        <v>178</v>
      </c>
      <c r="AA196" s="556" t="s">
        <v>490</v>
      </c>
      <c r="AB196" s="249">
        <v>16804</v>
      </c>
      <c r="AC196" s="557" t="s">
        <v>955</v>
      </c>
      <c r="AD196" s="283" t="s">
        <v>1151</v>
      </c>
      <c r="AE196" s="282"/>
      <c r="AF196" s="386"/>
      <c r="AG196" s="435"/>
    </row>
    <row r="197" spans="1:33" ht="15">
      <c r="A197" s="382" t="s">
        <v>491</v>
      </c>
      <c r="B197" s="280" t="s">
        <v>463</v>
      </c>
      <c r="C197" s="280" t="s">
        <v>492</v>
      </c>
      <c r="D197" s="470" t="s">
        <v>184</v>
      </c>
      <c r="E197" s="556" t="s">
        <v>490</v>
      </c>
      <c r="F197" s="249">
        <v>19099</v>
      </c>
      <c r="G197" s="557">
        <v>5</v>
      </c>
      <c r="H197" s="283" t="s">
        <v>1147</v>
      </c>
      <c r="I197" s="280" t="s">
        <v>1151</v>
      </c>
      <c r="J197" s="386"/>
      <c r="L197" s="308" t="b">
        <f t="shared" si="80"/>
        <v>1</v>
      </c>
      <c r="M197" s="308" t="b">
        <f t="shared" si="81"/>
        <v>1</v>
      </c>
      <c r="N197" s="308" t="b">
        <f t="shared" si="82"/>
        <v>1</v>
      </c>
      <c r="O197" s="308" t="b">
        <f t="shared" si="83"/>
        <v>1</v>
      </c>
      <c r="P197" s="308" t="b">
        <f t="shared" si="84"/>
        <v>1</v>
      </c>
      <c r="Q197" s="308" t="b">
        <f t="shared" si="85"/>
        <v>1</v>
      </c>
      <c r="R197" s="308" t="b">
        <f t="shared" si="86"/>
        <v>0</v>
      </c>
      <c r="S197" s="308" t="b">
        <f t="shared" si="87"/>
        <v>0</v>
      </c>
      <c r="T197" s="308" t="b">
        <f t="shared" si="88"/>
        <v>0</v>
      </c>
      <c r="U197" s="308" t="b">
        <f t="shared" si="89"/>
        <v>1</v>
      </c>
      <c r="W197" s="382" t="s">
        <v>491</v>
      </c>
      <c r="X197" s="280" t="s">
        <v>463</v>
      </c>
      <c r="Y197" s="280" t="s">
        <v>492</v>
      </c>
      <c r="Z197" s="470" t="s">
        <v>184</v>
      </c>
      <c r="AA197" s="556" t="s">
        <v>490</v>
      </c>
      <c r="AB197" s="249">
        <v>19099</v>
      </c>
      <c r="AC197" s="557" t="s">
        <v>1147</v>
      </c>
      <c r="AD197" s="283" t="s">
        <v>1151</v>
      </c>
      <c r="AE197" s="282"/>
      <c r="AF197" s="386"/>
      <c r="AG197" s="435"/>
    </row>
    <row r="198" spans="1:33" ht="15">
      <c r="A198" s="382" t="s">
        <v>493</v>
      </c>
      <c r="B198" s="280" t="s">
        <v>324</v>
      </c>
      <c r="C198" s="280" t="s">
        <v>375</v>
      </c>
      <c r="D198" s="470" t="s">
        <v>178</v>
      </c>
      <c r="E198" s="556" t="s">
        <v>490</v>
      </c>
      <c r="F198" s="249">
        <v>14704</v>
      </c>
      <c r="G198" s="557">
        <v>9</v>
      </c>
      <c r="H198" s="283" t="s">
        <v>1054</v>
      </c>
      <c r="I198" s="280" t="s">
        <v>1151</v>
      </c>
      <c r="J198" s="386"/>
      <c r="L198" s="308" t="b">
        <f t="shared" si="80"/>
        <v>1</v>
      </c>
      <c r="M198" s="308" t="b">
        <f t="shared" si="81"/>
        <v>1</v>
      </c>
      <c r="N198" s="308" t="b">
        <f t="shared" si="82"/>
        <v>1</v>
      </c>
      <c r="O198" s="308" t="b">
        <f t="shared" si="83"/>
        <v>1</v>
      </c>
      <c r="P198" s="308" t="b">
        <f t="shared" si="84"/>
        <v>1</v>
      </c>
      <c r="Q198" s="308" t="b">
        <f t="shared" si="85"/>
        <v>1</v>
      </c>
      <c r="R198" s="308" t="b">
        <f t="shared" si="86"/>
        <v>0</v>
      </c>
      <c r="S198" s="308" t="b">
        <f t="shared" si="87"/>
        <v>0</v>
      </c>
      <c r="T198" s="308" t="b">
        <f t="shared" si="88"/>
        <v>0</v>
      </c>
      <c r="U198" s="308" t="b">
        <f t="shared" si="89"/>
        <v>1</v>
      </c>
      <c r="W198" s="382" t="s">
        <v>493</v>
      </c>
      <c r="X198" s="280" t="s">
        <v>324</v>
      </c>
      <c r="Y198" s="280" t="s">
        <v>375</v>
      </c>
      <c r="Z198" s="470" t="s">
        <v>178</v>
      </c>
      <c r="AA198" s="556" t="s">
        <v>490</v>
      </c>
      <c r="AB198" s="249">
        <v>14704</v>
      </c>
      <c r="AC198" s="557" t="s">
        <v>1054</v>
      </c>
      <c r="AD198" s="283" t="s">
        <v>1151</v>
      </c>
      <c r="AE198" s="282"/>
      <c r="AF198" s="386"/>
      <c r="AG198" s="435"/>
    </row>
    <row r="199" spans="1:33" ht="15">
      <c r="A199" s="382" t="s">
        <v>494</v>
      </c>
      <c r="B199" s="280" t="s">
        <v>480</v>
      </c>
      <c r="C199" s="280" t="s">
        <v>495</v>
      </c>
      <c r="D199" s="470" t="s">
        <v>178</v>
      </c>
      <c r="E199" s="556" t="s">
        <v>490</v>
      </c>
      <c r="F199" s="249">
        <v>21219</v>
      </c>
      <c r="G199" s="557">
        <v>2</v>
      </c>
      <c r="H199" s="283" t="s">
        <v>1150</v>
      </c>
      <c r="I199" s="280" t="s">
        <v>1151</v>
      </c>
      <c r="J199" s="386"/>
      <c r="L199" s="308" t="b">
        <f t="shared" si="80"/>
        <v>1</v>
      </c>
      <c r="M199" s="308" t="b">
        <f t="shared" si="81"/>
        <v>1</v>
      </c>
      <c r="N199" s="308" t="b">
        <f t="shared" si="82"/>
        <v>1</v>
      </c>
      <c r="O199" s="308" t="b">
        <f t="shared" si="83"/>
        <v>1</v>
      </c>
      <c r="P199" s="308" t="b">
        <f t="shared" si="84"/>
        <v>1</v>
      </c>
      <c r="Q199" s="308" t="b">
        <f t="shared" si="85"/>
        <v>1</v>
      </c>
      <c r="R199" s="308" t="b">
        <f t="shared" si="86"/>
        <v>0</v>
      </c>
      <c r="S199" s="308" t="b">
        <f t="shared" si="87"/>
        <v>0</v>
      </c>
      <c r="T199" s="308" t="b">
        <f t="shared" si="88"/>
        <v>0</v>
      </c>
      <c r="U199" s="308" t="b">
        <f t="shared" si="89"/>
        <v>1</v>
      </c>
      <c r="W199" s="382" t="s">
        <v>494</v>
      </c>
      <c r="X199" s="280" t="s">
        <v>480</v>
      </c>
      <c r="Y199" s="280" t="s">
        <v>495</v>
      </c>
      <c r="Z199" s="470" t="s">
        <v>178</v>
      </c>
      <c r="AA199" s="556" t="s">
        <v>490</v>
      </c>
      <c r="AB199" s="249">
        <v>21219</v>
      </c>
      <c r="AC199" s="557" t="s">
        <v>1150</v>
      </c>
      <c r="AD199" s="283" t="s">
        <v>1151</v>
      </c>
      <c r="AE199" s="282"/>
      <c r="AF199" s="386"/>
      <c r="AG199" s="435"/>
    </row>
    <row r="200" spans="1:33" ht="15">
      <c r="A200" s="382" t="s">
        <v>496</v>
      </c>
      <c r="B200" s="280" t="s">
        <v>497</v>
      </c>
      <c r="C200" s="280" t="s">
        <v>498</v>
      </c>
      <c r="D200" s="470" t="s">
        <v>178</v>
      </c>
      <c r="E200" s="556" t="s">
        <v>490</v>
      </c>
      <c r="F200" s="249">
        <v>12745</v>
      </c>
      <c r="G200" s="557">
        <v>9</v>
      </c>
      <c r="H200" s="283" t="s">
        <v>1054</v>
      </c>
      <c r="I200" s="280" t="s">
        <v>1152</v>
      </c>
      <c r="J200" s="386"/>
      <c r="L200" s="308" t="b">
        <f t="shared" ref="L200:L263" si="90">A200=W200</f>
        <v>1</v>
      </c>
      <c r="M200" s="308" t="b">
        <f t="shared" ref="M200:M263" si="91">B200=X200</f>
        <v>1</v>
      </c>
      <c r="N200" s="308" t="b">
        <f t="shared" ref="N200:N263" si="92">C200=Y200</f>
        <v>1</v>
      </c>
      <c r="O200" s="308" t="b">
        <f t="shared" ref="O200:O263" si="93">D200=Z200</f>
        <v>1</v>
      </c>
      <c r="P200" s="308" t="b">
        <f t="shared" ref="P200:P263" si="94">E200=AA200</f>
        <v>1</v>
      </c>
      <c r="Q200" s="308" t="b">
        <f t="shared" ref="Q200:Q263" si="95">F200=AB200</f>
        <v>1</v>
      </c>
      <c r="R200" s="308" t="b">
        <f t="shared" ref="R200:R263" si="96">G200=AC200</f>
        <v>0</v>
      </c>
      <c r="S200" s="308" t="b">
        <f t="shared" ref="S200:S263" si="97">H200=AD200</f>
        <v>0</v>
      </c>
      <c r="T200" s="308" t="b">
        <f t="shared" ref="T200:T263" si="98">I200=AE200</f>
        <v>0</v>
      </c>
      <c r="U200" s="308" t="b">
        <f t="shared" ref="U200:U263" si="99">J200=AF200</f>
        <v>1</v>
      </c>
      <c r="W200" s="382" t="s">
        <v>496</v>
      </c>
      <c r="X200" s="280" t="s">
        <v>497</v>
      </c>
      <c r="Y200" s="280" t="s">
        <v>498</v>
      </c>
      <c r="Z200" s="470" t="s">
        <v>178</v>
      </c>
      <c r="AA200" s="556" t="s">
        <v>490</v>
      </c>
      <c r="AB200" s="249">
        <v>12745</v>
      </c>
      <c r="AC200" s="557" t="s">
        <v>1054</v>
      </c>
      <c r="AD200" s="283" t="s">
        <v>1152</v>
      </c>
      <c r="AE200" s="282"/>
      <c r="AF200" s="386"/>
      <c r="AG200" s="435"/>
    </row>
    <row r="201" spans="1:33" ht="15">
      <c r="A201" s="382" t="s">
        <v>499</v>
      </c>
      <c r="B201" s="280" t="s">
        <v>500</v>
      </c>
      <c r="C201" s="280" t="s">
        <v>501</v>
      </c>
      <c r="D201" s="470" t="s">
        <v>178</v>
      </c>
      <c r="E201" s="556" t="s">
        <v>490</v>
      </c>
      <c r="F201" s="249">
        <v>17592</v>
      </c>
      <c r="G201" s="557">
        <v>12</v>
      </c>
      <c r="H201" s="283" t="s">
        <v>958</v>
      </c>
      <c r="I201" s="280" t="s">
        <v>1151</v>
      </c>
      <c r="J201" s="386"/>
      <c r="L201" s="308" t="b">
        <f t="shared" si="90"/>
        <v>1</v>
      </c>
      <c r="M201" s="308" t="b">
        <f t="shared" si="91"/>
        <v>1</v>
      </c>
      <c r="N201" s="308" t="b">
        <f t="shared" si="92"/>
        <v>1</v>
      </c>
      <c r="O201" s="308" t="b">
        <f t="shared" si="93"/>
        <v>1</v>
      </c>
      <c r="P201" s="308" t="b">
        <f t="shared" si="94"/>
        <v>1</v>
      </c>
      <c r="Q201" s="308" t="b">
        <f t="shared" si="95"/>
        <v>1</v>
      </c>
      <c r="R201" s="308" t="b">
        <f t="shared" si="96"/>
        <v>0</v>
      </c>
      <c r="S201" s="308" t="b">
        <f t="shared" si="97"/>
        <v>0</v>
      </c>
      <c r="T201" s="308" t="b">
        <f t="shared" si="98"/>
        <v>0</v>
      </c>
      <c r="U201" s="308" t="b">
        <f t="shared" si="99"/>
        <v>1</v>
      </c>
      <c r="W201" s="382" t="s">
        <v>499</v>
      </c>
      <c r="X201" s="280" t="s">
        <v>500</v>
      </c>
      <c r="Y201" s="280" t="s">
        <v>501</v>
      </c>
      <c r="Z201" s="470" t="s">
        <v>178</v>
      </c>
      <c r="AA201" s="556" t="s">
        <v>490</v>
      </c>
      <c r="AB201" s="249">
        <v>17592</v>
      </c>
      <c r="AC201" s="557" t="s">
        <v>958</v>
      </c>
      <c r="AD201" s="283" t="s">
        <v>1151</v>
      </c>
      <c r="AE201" s="282"/>
      <c r="AF201" s="386"/>
      <c r="AG201" s="435"/>
    </row>
    <row r="202" spans="1:33" ht="15">
      <c r="A202" s="382" t="s">
        <v>816</v>
      </c>
      <c r="B202" s="280" t="s">
        <v>817</v>
      </c>
      <c r="C202" s="280" t="s">
        <v>818</v>
      </c>
      <c r="D202" s="470" t="s">
        <v>178</v>
      </c>
      <c r="E202" s="556" t="s">
        <v>490</v>
      </c>
      <c r="F202" s="249">
        <v>19037</v>
      </c>
      <c r="G202" s="557">
        <v>12</v>
      </c>
      <c r="H202" s="283" t="s">
        <v>1148</v>
      </c>
      <c r="I202" s="280" t="s">
        <v>1151</v>
      </c>
      <c r="J202" s="386"/>
      <c r="L202" s="308" t="b">
        <f t="shared" si="90"/>
        <v>1</v>
      </c>
      <c r="M202" s="308" t="b">
        <f t="shared" si="91"/>
        <v>1</v>
      </c>
      <c r="N202" s="308" t="b">
        <f t="shared" si="92"/>
        <v>1</v>
      </c>
      <c r="O202" s="308" t="b">
        <f t="shared" si="93"/>
        <v>1</v>
      </c>
      <c r="P202" s="308" t="b">
        <f t="shared" si="94"/>
        <v>1</v>
      </c>
      <c r="Q202" s="308" t="b">
        <f t="shared" si="95"/>
        <v>1</v>
      </c>
      <c r="R202" s="308" t="b">
        <f t="shared" si="96"/>
        <v>0</v>
      </c>
      <c r="S202" s="308" t="b">
        <f t="shared" si="97"/>
        <v>0</v>
      </c>
      <c r="T202" s="308" t="b">
        <f t="shared" si="98"/>
        <v>0</v>
      </c>
      <c r="U202" s="308" t="b">
        <f t="shared" si="99"/>
        <v>1</v>
      </c>
      <c r="W202" s="382" t="s">
        <v>816</v>
      </c>
      <c r="X202" s="280" t="s">
        <v>817</v>
      </c>
      <c r="Y202" s="280" t="s">
        <v>818</v>
      </c>
      <c r="Z202" s="470" t="s">
        <v>178</v>
      </c>
      <c r="AA202" s="556" t="s">
        <v>490</v>
      </c>
      <c r="AB202" s="249">
        <v>19037</v>
      </c>
      <c r="AC202" s="557" t="s">
        <v>1148</v>
      </c>
      <c r="AD202" s="283" t="s">
        <v>1151</v>
      </c>
      <c r="AE202" s="282"/>
      <c r="AF202" s="386"/>
      <c r="AG202" s="435"/>
    </row>
    <row r="203" spans="1:33" ht="15">
      <c r="A203" s="382" t="s">
        <v>914</v>
      </c>
      <c r="B203" s="280" t="s">
        <v>915</v>
      </c>
      <c r="C203" s="280" t="s">
        <v>222</v>
      </c>
      <c r="D203" s="470" t="s">
        <v>178</v>
      </c>
      <c r="E203" s="556" t="s">
        <v>490</v>
      </c>
      <c r="F203" s="249">
        <v>21169</v>
      </c>
      <c r="G203" s="557">
        <v>5</v>
      </c>
      <c r="H203" s="282" t="s">
        <v>1147</v>
      </c>
      <c r="I203" s="280" t="s">
        <v>1151</v>
      </c>
      <c r="J203" s="386"/>
      <c r="L203" s="308" t="b">
        <f t="shared" si="90"/>
        <v>1</v>
      </c>
      <c r="M203" s="308" t="b">
        <f t="shared" si="91"/>
        <v>1</v>
      </c>
      <c r="N203" s="308" t="b">
        <f t="shared" si="92"/>
        <v>1</v>
      </c>
      <c r="O203" s="308" t="b">
        <f t="shared" si="93"/>
        <v>1</v>
      </c>
      <c r="P203" s="308" t="b">
        <f t="shared" si="94"/>
        <v>1</v>
      </c>
      <c r="Q203" s="308" t="b">
        <f t="shared" si="95"/>
        <v>1</v>
      </c>
      <c r="R203" s="308" t="b">
        <f t="shared" si="96"/>
        <v>0</v>
      </c>
      <c r="S203" s="308" t="b">
        <f t="shared" si="97"/>
        <v>0</v>
      </c>
      <c r="T203" s="308" t="b">
        <f t="shared" si="98"/>
        <v>0</v>
      </c>
      <c r="U203" s="308" t="b">
        <f t="shared" si="99"/>
        <v>1</v>
      </c>
      <c r="W203" s="382" t="s">
        <v>914</v>
      </c>
      <c r="X203" s="280" t="s">
        <v>915</v>
      </c>
      <c r="Y203" s="280" t="s">
        <v>222</v>
      </c>
      <c r="Z203" s="470" t="s">
        <v>178</v>
      </c>
      <c r="AA203" s="556" t="s">
        <v>490</v>
      </c>
      <c r="AB203" s="249">
        <v>21169</v>
      </c>
      <c r="AC203" s="557" t="s">
        <v>1147</v>
      </c>
      <c r="AD203" s="282" t="s">
        <v>1151</v>
      </c>
      <c r="AE203" s="282"/>
      <c r="AF203" s="386"/>
      <c r="AG203" s="435"/>
    </row>
    <row r="204" spans="1:33" ht="15">
      <c r="A204" s="382" t="s">
        <v>502</v>
      </c>
      <c r="B204" s="280" t="s">
        <v>503</v>
      </c>
      <c r="C204" s="280" t="s">
        <v>232</v>
      </c>
      <c r="D204" s="470" t="s">
        <v>178</v>
      </c>
      <c r="E204" s="556" t="s">
        <v>504</v>
      </c>
      <c r="F204" s="249">
        <v>16818</v>
      </c>
      <c r="G204" s="557">
        <v>6</v>
      </c>
      <c r="H204" s="282" t="s">
        <v>956</v>
      </c>
      <c r="I204" s="280" t="s">
        <v>1151</v>
      </c>
      <c r="J204" s="386"/>
      <c r="L204" s="308" t="b">
        <f t="shared" si="90"/>
        <v>1</v>
      </c>
      <c r="M204" s="308" t="b">
        <f t="shared" si="91"/>
        <v>1</v>
      </c>
      <c r="N204" s="308" t="b">
        <f t="shared" si="92"/>
        <v>1</v>
      </c>
      <c r="O204" s="308" t="b">
        <f t="shared" si="93"/>
        <v>1</v>
      </c>
      <c r="P204" s="308" t="b">
        <f t="shared" si="94"/>
        <v>1</v>
      </c>
      <c r="Q204" s="308" t="b">
        <f t="shared" si="95"/>
        <v>1</v>
      </c>
      <c r="R204" s="308" t="b">
        <f t="shared" si="96"/>
        <v>0</v>
      </c>
      <c r="S204" s="308" t="b">
        <f t="shared" si="97"/>
        <v>0</v>
      </c>
      <c r="T204" s="308" t="b">
        <f t="shared" si="98"/>
        <v>0</v>
      </c>
      <c r="U204" s="308" t="b">
        <f t="shared" si="99"/>
        <v>1</v>
      </c>
      <c r="W204" s="382" t="s">
        <v>502</v>
      </c>
      <c r="X204" s="280" t="s">
        <v>503</v>
      </c>
      <c r="Y204" s="280" t="s">
        <v>232</v>
      </c>
      <c r="Z204" s="470" t="s">
        <v>178</v>
      </c>
      <c r="AA204" s="556" t="s">
        <v>504</v>
      </c>
      <c r="AB204" s="249">
        <v>16818</v>
      </c>
      <c r="AC204" s="557" t="s">
        <v>956</v>
      </c>
      <c r="AD204" s="282" t="s">
        <v>1151</v>
      </c>
      <c r="AE204" s="282"/>
      <c r="AF204" s="386"/>
      <c r="AG204" s="435"/>
    </row>
    <row r="205" spans="1:33" ht="15">
      <c r="A205" s="382" t="s">
        <v>505</v>
      </c>
      <c r="B205" s="280" t="s">
        <v>506</v>
      </c>
      <c r="C205" s="280" t="s">
        <v>348</v>
      </c>
      <c r="D205" s="470" t="s">
        <v>178</v>
      </c>
      <c r="E205" s="556" t="s">
        <v>504</v>
      </c>
      <c r="F205" s="249">
        <v>18570</v>
      </c>
      <c r="G205" s="557">
        <v>9</v>
      </c>
      <c r="H205" s="282" t="s">
        <v>955</v>
      </c>
      <c r="I205" s="280" t="s">
        <v>1151</v>
      </c>
      <c r="J205" s="386"/>
      <c r="L205" s="308" t="b">
        <f t="shared" si="90"/>
        <v>1</v>
      </c>
      <c r="M205" s="308" t="b">
        <f t="shared" si="91"/>
        <v>1</v>
      </c>
      <c r="N205" s="308" t="b">
        <f t="shared" si="92"/>
        <v>1</v>
      </c>
      <c r="O205" s="308" t="b">
        <f t="shared" si="93"/>
        <v>1</v>
      </c>
      <c r="P205" s="308" t="b">
        <f t="shared" si="94"/>
        <v>1</v>
      </c>
      <c r="Q205" s="308" t="b">
        <f t="shared" si="95"/>
        <v>1</v>
      </c>
      <c r="R205" s="308" t="b">
        <f t="shared" si="96"/>
        <v>0</v>
      </c>
      <c r="S205" s="308" t="b">
        <f t="shared" si="97"/>
        <v>0</v>
      </c>
      <c r="T205" s="308" t="b">
        <f t="shared" si="98"/>
        <v>0</v>
      </c>
      <c r="U205" s="308" t="b">
        <f t="shared" si="99"/>
        <v>1</v>
      </c>
      <c r="W205" s="382" t="s">
        <v>505</v>
      </c>
      <c r="X205" s="280" t="s">
        <v>506</v>
      </c>
      <c r="Y205" s="280" t="s">
        <v>348</v>
      </c>
      <c r="Z205" s="470" t="s">
        <v>178</v>
      </c>
      <c r="AA205" s="556" t="s">
        <v>504</v>
      </c>
      <c r="AB205" s="249">
        <v>18570</v>
      </c>
      <c r="AC205" s="557" t="s">
        <v>955</v>
      </c>
      <c r="AD205" s="282" t="s">
        <v>1151</v>
      </c>
      <c r="AE205" s="282"/>
      <c r="AF205" s="386"/>
      <c r="AG205" s="435"/>
    </row>
    <row r="206" spans="1:33" ht="15">
      <c r="A206" s="382" t="s">
        <v>507</v>
      </c>
      <c r="B206" s="280" t="s">
        <v>506</v>
      </c>
      <c r="C206" s="280" t="s">
        <v>420</v>
      </c>
      <c r="D206" s="470" t="s">
        <v>184</v>
      </c>
      <c r="E206" s="556" t="s">
        <v>504</v>
      </c>
      <c r="F206" s="249">
        <v>18622</v>
      </c>
      <c r="G206" s="557">
        <v>9</v>
      </c>
      <c r="H206" s="283" t="s">
        <v>955</v>
      </c>
      <c r="I206" s="280" t="s">
        <v>1151</v>
      </c>
      <c r="J206" s="386"/>
      <c r="L206" s="308" t="b">
        <f t="shared" si="90"/>
        <v>1</v>
      </c>
      <c r="M206" s="308" t="b">
        <f t="shared" si="91"/>
        <v>1</v>
      </c>
      <c r="N206" s="308" t="b">
        <f t="shared" si="92"/>
        <v>1</v>
      </c>
      <c r="O206" s="308" t="b">
        <f t="shared" si="93"/>
        <v>1</v>
      </c>
      <c r="P206" s="308" t="b">
        <f t="shared" si="94"/>
        <v>1</v>
      </c>
      <c r="Q206" s="308" t="b">
        <f t="shared" si="95"/>
        <v>1</v>
      </c>
      <c r="R206" s="308" t="b">
        <f t="shared" si="96"/>
        <v>0</v>
      </c>
      <c r="S206" s="308" t="b">
        <f t="shared" si="97"/>
        <v>0</v>
      </c>
      <c r="T206" s="308" t="b">
        <f t="shared" si="98"/>
        <v>0</v>
      </c>
      <c r="U206" s="308" t="b">
        <f t="shared" si="99"/>
        <v>1</v>
      </c>
      <c r="W206" s="382" t="s">
        <v>507</v>
      </c>
      <c r="X206" s="280" t="s">
        <v>506</v>
      </c>
      <c r="Y206" s="280" t="s">
        <v>420</v>
      </c>
      <c r="Z206" s="470" t="s">
        <v>184</v>
      </c>
      <c r="AA206" s="556" t="s">
        <v>504</v>
      </c>
      <c r="AB206" s="249">
        <v>18622</v>
      </c>
      <c r="AC206" s="557" t="s">
        <v>955</v>
      </c>
      <c r="AD206" s="283" t="s">
        <v>1151</v>
      </c>
      <c r="AE206" s="282"/>
      <c r="AF206" s="386"/>
      <c r="AG206" s="435"/>
    </row>
    <row r="207" spans="1:33" ht="15">
      <c r="A207" s="382" t="s">
        <v>508</v>
      </c>
      <c r="B207" s="280" t="s">
        <v>503</v>
      </c>
      <c r="C207" s="280" t="s">
        <v>509</v>
      </c>
      <c r="D207" s="470" t="s">
        <v>178</v>
      </c>
      <c r="E207" s="556" t="s">
        <v>504</v>
      </c>
      <c r="F207" s="249">
        <v>17962</v>
      </c>
      <c r="G207" s="557">
        <v>2</v>
      </c>
      <c r="H207" s="283" t="s">
        <v>957</v>
      </c>
      <c r="I207" s="280" t="s">
        <v>1151</v>
      </c>
      <c r="J207" s="386"/>
      <c r="L207" s="308" t="b">
        <f t="shared" si="90"/>
        <v>1</v>
      </c>
      <c r="M207" s="308" t="b">
        <f t="shared" si="91"/>
        <v>1</v>
      </c>
      <c r="N207" s="308" t="b">
        <f t="shared" si="92"/>
        <v>1</v>
      </c>
      <c r="O207" s="308" t="b">
        <f t="shared" si="93"/>
        <v>1</v>
      </c>
      <c r="P207" s="308" t="b">
        <f t="shared" si="94"/>
        <v>1</v>
      </c>
      <c r="Q207" s="308" t="b">
        <f t="shared" si="95"/>
        <v>1</v>
      </c>
      <c r="R207" s="308" t="b">
        <f t="shared" si="96"/>
        <v>0</v>
      </c>
      <c r="S207" s="308" t="b">
        <f t="shared" si="97"/>
        <v>0</v>
      </c>
      <c r="T207" s="308" t="b">
        <f t="shared" si="98"/>
        <v>0</v>
      </c>
      <c r="U207" s="308" t="b">
        <f t="shared" si="99"/>
        <v>1</v>
      </c>
      <c r="W207" s="382" t="s">
        <v>508</v>
      </c>
      <c r="X207" s="280" t="s">
        <v>503</v>
      </c>
      <c r="Y207" s="280" t="s">
        <v>509</v>
      </c>
      <c r="Z207" s="470" t="s">
        <v>178</v>
      </c>
      <c r="AA207" s="556" t="s">
        <v>504</v>
      </c>
      <c r="AB207" s="249">
        <v>17962</v>
      </c>
      <c r="AC207" s="557" t="s">
        <v>957</v>
      </c>
      <c r="AD207" s="283" t="s">
        <v>1151</v>
      </c>
      <c r="AE207" s="282"/>
      <c r="AF207" s="386"/>
      <c r="AG207" s="435"/>
    </row>
    <row r="208" spans="1:33" ht="15">
      <c r="A208" s="382" t="s">
        <v>649</v>
      </c>
      <c r="B208" s="280" t="s">
        <v>648</v>
      </c>
      <c r="C208" s="280" t="s">
        <v>650</v>
      </c>
      <c r="D208" s="470" t="s">
        <v>178</v>
      </c>
      <c r="E208" s="556" t="s">
        <v>504</v>
      </c>
      <c r="F208" s="249">
        <v>14726</v>
      </c>
      <c r="G208" s="557">
        <v>12</v>
      </c>
      <c r="H208" s="283" t="s">
        <v>1056</v>
      </c>
      <c r="I208" s="280" t="s">
        <v>1151</v>
      </c>
      <c r="J208" s="386"/>
      <c r="L208" s="308" t="b">
        <f t="shared" si="90"/>
        <v>1</v>
      </c>
      <c r="M208" s="308" t="b">
        <f t="shared" si="91"/>
        <v>1</v>
      </c>
      <c r="N208" s="308" t="b">
        <f t="shared" si="92"/>
        <v>1</v>
      </c>
      <c r="O208" s="308" t="b">
        <f t="shared" si="93"/>
        <v>1</v>
      </c>
      <c r="P208" s="308" t="b">
        <f t="shared" si="94"/>
        <v>1</v>
      </c>
      <c r="Q208" s="308" t="b">
        <f t="shared" si="95"/>
        <v>1</v>
      </c>
      <c r="R208" s="308" t="b">
        <f t="shared" si="96"/>
        <v>0</v>
      </c>
      <c r="S208" s="308" t="b">
        <f t="shared" si="97"/>
        <v>0</v>
      </c>
      <c r="T208" s="308" t="b">
        <f t="shared" si="98"/>
        <v>0</v>
      </c>
      <c r="U208" s="308" t="b">
        <f t="shared" si="99"/>
        <v>1</v>
      </c>
      <c r="W208" s="382" t="s">
        <v>649</v>
      </c>
      <c r="X208" s="280" t="s">
        <v>648</v>
      </c>
      <c r="Y208" s="280" t="s">
        <v>650</v>
      </c>
      <c r="Z208" s="470" t="s">
        <v>178</v>
      </c>
      <c r="AA208" s="556" t="s">
        <v>504</v>
      </c>
      <c r="AB208" s="249">
        <v>14726</v>
      </c>
      <c r="AC208" s="557" t="s">
        <v>1056</v>
      </c>
      <c r="AD208" s="283" t="s">
        <v>1151</v>
      </c>
      <c r="AE208" s="282"/>
      <c r="AF208" s="386"/>
      <c r="AG208" s="435"/>
    </row>
    <row r="209" spans="1:33" ht="15">
      <c r="A209" s="382" t="s">
        <v>512</v>
      </c>
      <c r="B209" s="280" t="s">
        <v>513</v>
      </c>
      <c r="C209" s="280" t="s">
        <v>514</v>
      </c>
      <c r="D209" s="470" t="s">
        <v>184</v>
      </c>
      <c r="E209" s="556" t="s">
        <v>504</v>
      </c>
      <c r="F209" s="249">
        <v>15757</v>
      </c>
      <c r="G209" s="557">
        <v>9</v>
      </c>
      <c r="H209" s="283" t="s">
        <v>955</v>
      </c>
      <c r="I209" s="280" t="s">
        <v>1151</v>
      </c>
      <c r="J209" s="386"/>
      <c r="L209" s="308" t="b">
        <f t="shared" si="90"/>
        <v>1</v>
      </c>
      <c r="M209" s="308" t="b">
        <f t="shared" si="91"/>
        <v>1</v>
      </c>
      <c r="N209" s="308" t="b">
        <f t="shared" si="92"/>
        <v>1</v>
      </c>
      <c r="O209" s="308" t="b">
        <f t="shared" si="93"/>
        <v>1</v>
      </c>
      <c r="P209" s="308" t="b">
        <f t="shared" si="94"/>
        <v>1</v>
      </c>
      <c r="Q209" s="308" t="b">
        <f t="shared" si="95"/>
        <v>1</v>
      </c>
      <c r="R209" s="308" t="b">
        <f t="shared" si="96"/>
        <v>0</v>
      </c>
      <c r="S209" s="308" t="b">
        <f t="shared" si="97"/>
        <v>0</v>
      </c>
      <c r="T209" s="308" t="b">
        <f t="shared" si="98"/>
        <v>0</v>
      </c>
      <c r="U209" s="308" t="b">
        <f t="shared" si="99"/>
        <v>1</v>
      </c>
      <c r="W209" s="382" t="s">
        <v>512</v>
      </c>
      <c r="X209" s="280" t="s">
        <v>513</v>
      </c>
      <c r="Y209" s="280" t="s">
        <v>514</v>
      </c>
      <c r="Z209" s="470" t="s">
        <v>184</v>
      </c>
      <c r="AA209" s="556" t="s">
        <v>504</v>
      </c>
      <c r="AB209" s="249">
        <v>15757</v>
      </c>
      <c r="AC209" s="557" t="s">
        <v>955</v>
      </c>
      <c r="AD209" s="283" t="s">
        <v>1151</v>
      </c>
      <c r="AE209" s="282"/>
      <c r="AF209" s="386"/>
      <c r="AG209" s="435"/>
    </row>
    <row r="210" spans="1:33" ht="15">
      <c r="A210" s="382" t="s">
        <v>515</v>
      </c>
      <c r="B210" s="280" t="s">
        <v>513</v>
      </c>
      <c r="C210" s="280" t="s">
        <v>516</v>
      </c>
      <c r="D210" s="470" t="s">
        <v>178</v>
      </c>
      <c r="E210" s="556" t="s">
        <v>504</v>
      </c>
      <c r="F210" s="249">
        <v>12554</v>
      </c>
      <c r="G210" s="557">
        <v>7</v>
      </c>
      <c r="H210" s="283" t="s">
        <v>1054</v>
      </c>
      <c r="I210" s="280" t="s">
        <v>1152</v>
      </c>
      <c r="J210" s="386"/>
      <c r="L210" s="308" t="b">
        <f t="shared" si="90"/>
        <v>1</v>
      </c>
      <c r="M210" s="308" t="b">
        <f t="shared" si="91"/>
        <v>1</v>
      </c>
      <c r="N210" s="308" t="b">
        <f t="shared" si="92"/>
        <v>1</v>
      </c>
      <c r="O210" s="308" t="b">
        <f t="shared" si="93"/>
        <v>1</v>
      </c>
      <c r="P210" s="308" t="b">
        <f t="shared" si="94"/>
        <v>1</v>
      </c>
      <c r="Q210" s="308" t="b">
        <f t="shared" si="95"/>
        <v>1</v>
      </c>
      <c r="R210" s="308" t="b">
        <f t="shared" si="96"/>
        <v>0</v>
      </c>
      <c r="S210" s="308" t="b">
        <f t="shared" si="97"/>
        <v>0</v>
      </c>
      <c r="T210" s="308" t="b">
        <f t="shared" si="98"/>
        <v>0</v>
      </c>
      <c r="U210" s="308" t="b">
        <f t="shared" si="99"/>
        <v>1</v>
      </c>
      <c r="W210" s="382" t="s">
        <v>515</v>
      </c>
      <c r="X210" s="280" t="s">
        <v>513</v>
      </c>
      <c r="Y210" s="280" t="s">
        <v>516</v>
      </c>
      <c r="Z210" s="470" t="s">
        <v>178</v>
      </c>
      <c r="AA210" s="556" t="s">
        <v>504</v>
      </c>
      <c r="AB210" s="249">
        <v>12554</v>
      </c>
      <c r="AC210" s="557" t="s">
        <v>1054</v>
      </c>
      <c r="AD210" s="283" t="s">
        <v>1152</v>
      </c>
      <c r="AE210" s="282"/>
      <c r="AF210" s="386"/>
      <c r="AG210" s="435"/>
    </row>
    <row r="211" spans="1:33" ht="15">
      <c r="A211" s="382" t="s">
        <v>517</v>
      </c>
      <c r="B211" s="280" t="s">
        <v>518</v>
      </c>
      <c r="C211" s="280" t="s">
        <v>519</v>
      </c>
      <c r="D211" s="470" t="s">
        <v>178</v>
      </c>
      <c r="E211" s="556" t="s">
        <v>504</v>
      </c>
      <c r="F211" s="249">
        <v>19194</v>
      </c>
      <c r="G211" s="557">
        <v>0</v>
      </c>
      <c r="H211" s="283" t="s">
        <v>1150</v>
      </c>
      <c r="I211" s="280" t="s">
        <v>1151</v>
      </c>
      <c r="J211" s="386"/>
      <c r="L211" s="308" t="b">
        <f t="shared" si="90"/>
        <v>1</v>
      </c>
      <c r="M211" s="308" t="b">
        <f t="shared" si="91"/>
        <v>1</v>
      </c>
      <c r="N211" s="308" t="b">
        <f t="shared" si="92"/>
        <v>1</v>
      </c>
      <c r="O211" s="308" t="b">
        <f t="shared" si="93"/>
        <v>1</v>
      </c>
      <c r="P211" s="308" t="b">
        <f t="shared" si="94"/>
        <v>1</v>
      </c>
      <c r="Q211" s="308" t="b">
        <f t="shared" si="95"/>
        <v>1</v>
      </c>
      <c r="R211" s="308" t="b">
        <f t="shared" si="96"/>
        <v>0</v>
      </c>
      <c r="S211" s="308" t="b">
        <f t="shared" si="97"/>
        <v>0</v>
      </c>
      <c r="T211" s="308" t="b">
        <f t="shared" si="98"/>
        <v>0</v>
      </c>
      <c r="U211" s="308" t="b">
        <f t="shared" si="99"/>
        <v>1</v>
      </c>
      <c r="W211" s="382" t="s">
        <v>517</v>
      </c>
      <c r="X211" s="280" t="s">
        <v>518</v>
      </c>
      <c r="Y211" s="280" t="s">
        <v>519</v>
      </c>
      <c r="Z211" s="470" t="s">
        <v>178</v>
      </c>
      <c r="AA211" s="556" t="s">
        <v>504</v>
      </c>
      <c r="AB211" s="249">
        <v>19194</v>
      </c>
      <c r="AC211" s="557" t="s">
        <v>1150</v>
      </c>
      <c r="AD211" s="283" t="s">
        <v>1151</v>
      </c>
      <c r="AE211" s="282"/>
      <c r="AF211" s="386"/>
      <c r="AG211" s="435"/>
    </row>
    <row r="212" spans="1:33" ht="15">
      <c r="A212" s="382" t="s">
        <v>520</v>
      </c>
      <c r="B212" s="280" t="s">
        <v>521</v>
      </c>
      <c r="C212" s="280" t="s">
        <v>522</v>
      </c>
      <c r="D212" s="470" t="s">
        <v>184</v>
      </c>
      <c r="E212" s="556" t="s">
        <v>504</v>
      </c>
      <c r="F212" s="249">
        <v>18702</v>
      </c>
      <c r="G212" s="557">
        <v>9</v>
      </c>
      <c r="H212" s="283" t="s">
        <v>955</v>
      </c>
      <c r="I212" s="280" t="s">
        <v>1151</v>
      </c>
      <c r="J212" s="386"/>
      <c r="L212" s="308" t="b">
        <f t="shared" si="90"/>
        <v>1</v>
      </c>
      <c r="M212" s="308" t="b">
        <f t="shared" si="91"/>
        <v>1</v>
      </c>
      <c r="N212" s="308" t="b">
        <f t="shared" si="92"/>
        <v>1</v>
      </c>
      <c r="O212" s="308" t="b">
        <f t="shared" si="93"/>
        <v>1</v>
      </c>
      <c r="P212" s="308" t="b">
        <f t="shared" si="94"/>
        <v>1</v>
      </c>
      <c r="Q212" s="308" t="b">
        <f t="shared" si="95"/>
        <v>1</v>
      </c>
      <c r="R212" s="308" t="b">
        <f t="shared" si="96"/>
        <v>0</v>
      </c>
      <c r="S212" s="308" t="b">
        <f t="shared" si="97"/>
        <v>0</v>
      </c>
      <c r="T212" s="308" t="b">
        <f t="shared" si="98"/>
        <v>0</v>
      </c>
      <c r="U212" s="308" t="b">
        <f t="shared" si="99"/>
        <v>1</v>
      </c>
      <c r="W212" s="382" t="s">
        <v>520</v>
      </c>
      <c r="X212" s="280" t="s">
        <v>521</v>
      </c>
      <c r="Y212" s="280" t="s">
        <v>522</v>
      </c>
      <c r="Z212" s="470" t="s">
        <v>184</v>
      </c>
      <c r="AA212" s="556" t="s">
        <v>504</v>
      </c>
      <c r="AB212" s="249">
        <v>18702</v>
      </c>
      <c r="AC212" s="557" t="s">
        <v>955</v>
      </c>
      <c r="AD212" s="283" t="s">
        <v>1151</v>
      </c>
      <c r="AE212" s="282"/>
      <c r="AF212" s="386"/>
      <c r="AG212" s="435"/>
    </row>
    <row r="213" spans="1:33" ht="15">
      <c r="A213" s="382" t="s">
        <v>523</v>
      </c>
      <c r="B213" s="280" t="s">
        <v>521</v>
      </c>
      <c r="C213" s="280" t="s">
        <v>524</v>
      </c>
      <c r="D213" s="390" t="s">
        <v>178</v>
      </c>
      <c r="E213" s="556" t="s">
        <v>504</v>
      </c>
      <c r="F213" s="249">
        <v>18980</v>
      </c>
      <c r="G213" s="557">
        <v>9</v>
      </c>
      <c r="H213" s="282" t="s">
        <v>955</v>
      </c>
      <c r="I213" s="280" t="s">
        <v>1151</v>
      </c>
      <c r="J213" s="386"/>
      <c r="L213" s="308" t="b">
        <f t="shared" si="90"/>
        <v>1</v>
      </c>
      <c r="M213" s="308" t="b">
        <f t="shared" si="91"/>
        <v>1</v>
      </c>
      <c r="N213" s="308" t="b">
        <f t="shared" si="92"/>
        <v>1</v>
      </c>
      <c r="O213" s="308" t="b">
        <f t="shared" si="93"/>
        <v>1</v>
      </c>
      <c r="P213" s="308" t="b">
        <f t="shared" si="94"/>
        <v>1</v>
      </c>
      <c r="Q213" s="308" t="b">
        <f t="shared" si="95"/>
        <v>1</v>
      </c>
      <c r="R213" s="308" t="b">
        <f t="shared" si="96"/>
        <v>0</v>
      </c>
      <c r="S213" s="308" t="b">
        <f t="shared" si="97"/>
        <v>0</v>
      </c>
      <c r="T213" s="308" t="b">
        <f t="shared" si="98"/>
        <v>0</v>
      </c>
      <c r="U213" s="308" t="b">
        <f t="shared" si="99"/>
        <v>1</v>
      </c>
      <c r="W213" s="382" t="s">
        <v>523</v>
      </c>
      <c r="X213" s="280" t="s">
        <v>521</v>
      </c>
      <c r="Y213" s="280" t="s">
        <v>524</v>
      </c>
      <c r="Z213" s="390" t="s">
        <v>178</v>
      </c>
      <c r="AA213" s="556" t="s">
        <v>504</v>
      </c>
      <c r="AB213" s="249">
        <v>18980</v>
      </c>
      <c r="AC213" s="557" t="s">
        <v>955</v>
      </c>
      <c r="AD213" s="282" t="s">
        <v>1151</v>
      </c>
      <c r="AE213" s="282"/>
      <c r="AF213" s="386"/>
      <c r="AG213" s="435"/>
    </row>
    <row r="214" spans="1:33" ht="15">
      <c r="A214" s="382" t="s">
        <v>525</v>
      </c>
      <c r="B214" s="280" t="s">
        <v>327</v>
      </c>
      <c r="C214" s="280" t="s">
        <v>526</v>
      </c>
      <c r="D214" s="390" t="s">
        <v>184</v>
      </c>
      <c r="E214" s="556" t="s">
        <v>504</v>
      </c>
      <c r="F214" s="249">
        <v>15063</v>
      </c>
      <c r="G214" s="557">
        <v>9</v>
      </c>
      <c r="H214" s="283" t="s">
        <v>1054</v>
      </c>
      <c r="I214" s="280" t="s">
        <v>1151</v>
      </c>
      <c r="J214" s="386"/>
      <c r="L214" s="308" t="b">
        <f t="shared" si="90"/>
        <v>1</v>
      </c>
      <c r="M214" s="308" t="b">
        <f t="shared" si="91"/>
        <v>1</v>
      </c>
      <c r="N214" s="308" t="b">
        <f t="shared" si="92"/>
        <v>1</v>
      </c>
      <c r="O214" s="308" t="b">
        <f t="shared" si="93"/>
        <v>1</v>
      </c>
      <c r="P214" s="308" t="b">
        <f t="shared" si="94"/>
        <v>1</v>
      </c>
      <c r="Q214" s="308" t="b">
        <f t="shared" si="95"/>
        <v>1</v>
      </c>
      <c r="R214" s="308" t="b">
        <f t="shared" si="96"/>
        <v>0</v>
      </c>
      <c r="S214" s="308" t="b">
        <f t="shared" si="97"/>
        <v>0</v>
      </c>
      <c r="T214" s="308" t="b">
        <f t="shared" si="98"/>
        <v>0</v>
      </c>
      <c r="U214" s="308" t="b">
        <f t="shared" si="99"/>
        <v>1</v>
      </c>
      <c r="W214" s="382" t="s">
        <v>525</v>
      </c>
      <c r="X214" s="280" t="s">
        <v>327</v>
      </c>
      <c r="Y214" s="280" t="s">
        <v>526</v>
      </c>
      <c r="Z214" s="390" t="s">
        <v>184</v>
      </c>
      <c r="AA214" s="556" t="s">
        <v>504</v>
      </c>
      <c r="AB214" s="249">
        <v>15063</v>
      </c>
      <c r="AC214" s="557" t="s">
        <v>1054</v>
      </c>
      <c r="AD214" s="283" t="s">
        <v>1151</v>
      </c>
      <c r="AE214" s="282"/>
      <c r="AF214" s="386"/>
      <c r="AG214" s="435"/>
    </row>
    <row r="215" spans="1:33" ht="15">
      <c r="A215" s="382" t="s">
        <v>530</v>
      </c>
      <c r="B215" s="280" t="s">
        <v>531</v>
      </c>
      <c r="C215" s="280" t="s">
        <v>532</v>
      </c>
      <c r="D215" s="390" t="s">
        <v>178</v>
      </c>
      <c r="E215" s="556" t="s">
        <v>504</v>
      </c>
      <c r="F215" s="249">
        <v>12424</v>
      </c>
      <c r="G215" s="557">
        <v>10</v>
      </c>
      <c r="H215" s="282" t="s">
        <v>1056</v>
      </c>
      <c r="I215" s="280" t="s">
        <v>1152</v>
      </c>
      <c r="J215" s="386"/>
      <c r="L215" s="308" t="b">
        <f t="shared" si="90"/>
        <v>1</v>
      </c>
      <c r="M215" s="308" t="b">
        <f t="shared" si="91"/>
        <v>1</v>
      </c>
      <c r="N215" s="308" t="b">
        <f t="shared" si="92"/>
        <v>1</v>
      </c>
      <c r="O215" s="308" t="b">
        <f t="shared" si="93"/>
        <v>1</v>
      </c>
      <c r="P215" s="308" t="b">
        <f t="shared" si="94"/>
        <v>1</v>
      </c>
      <c r="Q215" s="308" t="b">
        <f t="shared" si="95"/>
        <v>1</v>
      </c>
      <c r="R215" s="308" t="b">
        <f t="shared" si="96"/>
        <v>0</v>
      </c>
      <c r="S215" s="308" t="b">
        <f t="shared" si="97"/>
        <v>0</v>
      </c>
      <c r="T215" s="308" t="b">
        <f t="shared" si="98"/>
        <v>0</v>
      </c>
      <c r="U215" s="308" t="b">
        <f t="shared" si="99"/>
        <v>1</v>
      </c>
      <c r="W215" s="382" t="s">
        <v>530</v>
      </c>
      <c r="X215" s="280" t="s">
        <v>531</v>
      </c>
      <c r="Y215" s="280" t="s">
        <v>532</v>
      </c>
      <c r="Z215" s="390" t="s">
        <v>178</v>
      </c>
      <c r="AA215" s="556" t="s">
        <v>504</v>
      </c>
      <c r="AB215" s="249">
        <v>12424</v>
      </c>
      <c r="AC215" s="557" t="s">
        <v>1056</v>
      </c>
      <c r="AD215" s="282" t="s">
        <v>1152</v>
      </c>
      <c r="AE215" s="282"/>
      <c r="AF215" s="386"/>
      <c r="AG215" s="435"/>
    </row>
    <row r="216" spans="1:33" ht="15">
      <c r="A216" s="382" t="s">
        <v>533</v>
      </c>
      <c r="B216" s="280" t="s">
        <v>373</v>
      </c>
      <c r="C216" s="280" t="s">
        <v>534</v>
      </c>
      <c r="D216" s="390" t="s">
        <v>178</v>
      </c>
      <c r="E216" s="556" t="s">
        <v>504</v>
      </c>
      <c r="F216" s="249">
        <v>13814</v>
      </c>
      <c r="G216" s="557">
        <v>9</v>
      </c>
      <c r="H216" s="283" t="s">
        <v>1054</v>
      </c>
      <c r="I216" s="280" t="s">
        <v>1151</v>
      </c>
      <c r="J216" s="386"/>
      <c r="L216" s="308" t="b">
        <f t="shared" si="90"/>
        <v>1</v>
      </c>
      <c r="M216" s="308" t="b">
        <f t="shared" si="91"/>
        <v>1</v>
      </c>
      <c r="N216" s="308" t="b">
        <f t="shared" si="92"/>
        <v>1</v>
      </c>
      <c r="O216" s="308" t="b">
        <f t="shared" si="93"/>
        <v>1</v>
      </c>
      <c r="P216" s="308" t="b">
        <f t="shared" si="94"/>
        <v>1</v>
      </c>
      <c r="Q216" s="308" t="b">
        <f t="shared" si="95"/>
        <v>1</v>
      </c>
      <c r="R216" s="308" t="b">
        <f t="shared" si="96"/>
        <v>0</v>
      </c>
      <c r="S216" s="308" t="b">
        <f t="shared" si="97"/>
        <v>0</v>
      </c>
      <c r="T216" s="308" t="b">
        <f t="shared" si="98"/>
        <v>0</v>
      </c>
      <c r="U216" s="308" t="b">
        <f t="shared" si="99"/>
        <v>1</v>
      </c>
      <c r="W216" s="382" t="s">
        <v>533</v>
      </c>
      <c r="X216" s="280" t="s">
        <v>373</v>
      </c>
      <c r="Y216" s="280" t="s">
        <v>534</v>
      </c>
      <c r="Z216" s="390" t="s">
        <v>178</v>
      </c>
      <c r="AA216" s="556" t="s">
        <v>504</v>
      </c>
      <c r="AB216" s="249">
        <v>13814</v>
      </c>
      <c r="AC216" s="557" t="s">
        <v>1054</v>
      </c>
      <c r="AD216" s="283" t="s">
        <v>1151</v>
      </c>
      <c r="AE216" s="282"/>
      <c r="AF216" s="386"/>
      <c r="AG216" s="435"/>
    </row>
    <row r="217" spans="1:33" ht="15">
      <c r="A217" s="382" t="s">
        <v>535</v>
      </c>
      <c r="B217" s="280" t="s">
        <v>536</v>
      </c>
      <c r="C217" s="280" t="s">
        <v>537</v>
      </c>
      <c r="D217" s="390" t="s">
        <v>178</v>
      </c>
      <c r="E217" s="556" t="s">
        <v>504</v>
      </c>
      <c r="F217" s="249">
        <v>15591</v>
      </c>
      <c r="G217" s="557">
        <v>7</v>
      </c>
      <c r="H217" s="283" t="s">
        <v>955</v>
      </c>
      <c r="I217" s="280" t="s">
        <v>1151</v>
      </c>
      <c r="J217" s="386"/>
      <c r="L217" s="308" t="b">
        <f t="shared" si="90"/>
        <v>1</v>
      </c>
      <c r="M217" s="308" t="b">
        <f t="shared" si="91"/>
        <v>1</v>
      </c>
      <c r="N217" s="308" t="b">
        <f t="shared" si="92"/>
        <v>1</v>
      </c>
      <c r="O217" s="308" t="b">
        <f t="shared" si="93"/>
        <v>1</v>
      </c>
      <c r="P217" s="308" t="b">
        <f t="shared" si="94"/>
        <v>1</v>
      </c>
      <c r="Q217" s="308" t="b">
        <f t="shared" si="95"/>
        <v>1</v>
      </c>
      <c r="R217" s="308" t="b">
        <f t="shared" si="96"/>
        <v>0</v>
      </c>
      <c r="S217" s="308" t="b">
        <f t="shared" si="97"/>
        <v>0</v>
      </c>
      <c r="T217" s="308" t="b">
        <f t="shared" si="98"/>
        <v>0</v>
      </c>
      <c r="U217" s="308" t="b">
        <f t="shared" si="99"/>
        <v>1</v>
      </c>
      <c r="W217" s="382" t="s">
        <v>535</v>
      </c>
      <c r="X217" s="280" t="s">
        <v>536</v>
      </c>
      <c r="Y217" s="280" t="s">
        <v>537</v>
      </c>
      <c r="Z217" s="390" t="s">
        <v>178</v>
      </c>
      <c r="AA217" s="556" t="s">
        <v>504</v>
      </c>
      <c r="AB217" s="249">
        <v>15591</v>
      </c>
      <c r="AC217" s="557" t="s">
        <v>955</v>
      </c>
      <c r="AD217" s="283" t="s">
        <v>1151</v>
      </c>
      <c r="AE217" s="282"/>
      <c r="AF217" s="386"/>
      <c r="AG217" s="435"/>
    </row>
    <row r="218" spans="1:33" ht="15">
      <c r="A218" s="382" t="s">
        <v>538</v>
      </c>
      <c r="B218" s="280" t="s">
        <v>329</v>
      </c>
      <c r="C218" s="280" t="s">
        <v>371</v>
      </c>
      <c r="D218" s="390" t="s">
        <v>178</v>
      </c>
      <c r="E218" s="556" t="s">
        <v>504</v>
      </c>
      <c r="F218" s="249">
        <v>13313</v>
      </c>
      <c r="G218" s="557">
        <v>12</v>
      </c>
      <c r="H218" s="283" t="s">
        <v>1056</v>
      </c>
      <c r="I218" s="280" t="s">
        <v>1152</v>
      </c>
      <c r="J218" s="386"/>
      <c r="L218" s="308" t="b">
        <f t="shared" si="90"/>
        <v>1</v>
      </c>
      <c r="M218" s="308" t="b">
        <f t="shared" si="91"/>
        <v>1</v>
      </c>
      <c r="N218" s="308" t="b">
        <f t="shared" si="92"/>
        <v>1</v>
      </c>
      <c r="O218" s="308" t="b">
        <f t="shared" si="93"/>
        <v>1</v>
      </c>
      <c r="P218" s="308" t="b">
        <f t="shared" si="94"/>
        <v>1</v>
      </c>
      <c r="Q218" s="308" t="b">
        <f t="shared" si="95"/>
        <v>1</v>
      </c>
      <c r="R218" s="308" t="b">
        <f t="shared" si="96"/>
        <v>0</v>
      </c>
      <c r="S218" s="308" t="b">
        <f t="shared" si="97"/>
        <v>0</v>
      </c>
      <c r="T218" s="308" t="b">
        <f t="shared" si="98"/>
        <v>0</v>
      </c>
      <c r="U218" s="308" t="b">
        <f t="shared" si="99"/>
        <v>1</v>
      </c>
      <c r="W218" s="382" t="s">
        <v>538</v>
      </c>
      <c r="X218" s="280" t="s">
        <v>329</v>
      </c>
      <c r="Y218" s="280" t="s">
        <v>371</v>
      </c>
      <c r="Z218" s="390" t="s">
        <v>178</v>
      </c>
      <c r="AA218" s="556" t="s">
        <v>504</v>
      </c>
      <c r="AB218" s="249">
        <v>13313</v>
      </c>
      <c r="AC218" s="557" t="s">
        <v>1056</v>
      </c>
      <c r="AD218" s="283" t="s">
        <v>1152</v>
      </c>
      <c r="AE218" s="282"/>
      <c r="AF218" s="386"/>
      <c r="AG218" s="435"/>
    </row>
    <row r="219" spans="1:33" ht="15">
      <c r="A219" s="382" t="s">
        <v>539</v>
      </c>
      <c r="B219" s="280" t="s">
        <v>540</v>
      </c>
      <c r="C219" s="280" t="s">
        <v>183</v>
      </c>
      <c r="D219" s="390" t="s">
        <v>184</v>
      </c>
      <c r="E219" s="556" t="s">
        <v>504</v>
      </c>
      <c r="F219" s="249">
        <v>12009</v>
      </c>
      <c r="G219" s="557">
        <v>12</v>
      </c>
      <c r="H219" s="283" t="s">
        <v>1056</v>
      </c>
      <c r="I219" s="280" t="s">
        <v>1152</v>
      </c>
      <c r="J219" s="386"/>
      <c r="L219" s="308" t="b">
        <f t="shared" si="90"/>
        <v>1</v>
      </c>
      <c r="M219" s="308" t="b">
        <f t="shared" si="91"/>
        <v>1</v>
      </c>
      <c r="N219" s="308" t="b">
        <f t="shared" si="92"/>
        <v>1</v>
      </c>
      <c r="O219" s="308" t="b">
        <f t="shared" si="93"/>
        <v>1</v>
      </c>
      <c r="P219" s="308" t="b">
        <f t="shared" si="94"/>
        <v>1</v>
      </c>
      <c r="Q219" s="308" t="b">
        <f t="shared" si="95"/>
        <v>1</v>
      </c>
      <c r="R219" s="308" t="b">
        <f t="shared" si="96"/>
        <v>0</v>
      </c>
      <c r="S219" s="308" t="b">
        <f t="shared" si="97"/>
        <v>0</v>
      </c>
      <c r="T219" s="308" t="b">
        <f t="shared" si="98"/>
        <v>0</v>
      </c>
      <c r="U219" s="308" t="b">
        <f t="shared" si="99"/>
        <v>1</v>
      </c>
      <c r="W219" s="382" t="s">
        <v>539</v>
      </c>
      <c r="X219" s="280" t="s">
        <v>540</v>
      </c>
      <c r="Y219" s="280" t="s">
        <v>183</v>
      </c>
      <c r="Z219" s="390" t="s">
        <v>184</v>
      </c>
      <c r="AA219" s="556" t="s">
        <v>504</v>
      </c>
      <c r="AB219" s="249">
        <v>12009</v>
      </c>
      <c r="AC219" s="557" t="s">
        <v>1056</v>
      </c>
      <c r="AD219" s="283" t="s">
        <v>1152</v>
      </c>
      <c r="AE219" s="282"/>
      <c r="AF219" s="386"/>
      <c r="AG219" s="435"/>
    </row>
    <row r="220" spans="1:33" ht="15">
      <c r="A220" s="382" t="s">
        <v>542</v>
      </c>
      <c r="B220" s="280" t="s">
        <v>541</v>
      </c>
      <c r="C220" s="280" t="s">
        <v>352</v>
      </c>
      <c r="D220" s="470" t="s">
        <v>178</v>
      </c>
      <c r="E220" s="556" t="s">
        <v>504</v>
      </c>
      <c r="F220" s="249">
        <v>15516</v>
      </c>
      <c r="G220" s="557">
        <v>5</v>
      </c>
      <c r="H220" s="283" t="s">
        <v>956</v>
      </c>
      <c r="I220" s="280" t="s">
        <v>1151</v>
      </c>
      <c r="J220" s="386"/>
      <c r="L220" s="308" t="b">
        <f t="shared" si="90"/>
        <v>1</v>
      </c>
      <c r="M220" s="308" t="b">
        <f t="shared" si="91"/>
        <v>1</v>
      </c>
      <c r="N220" s="308" t="b">
        <f t="shared" si="92"/>
        <v>1</v>
      </c>
      <c r="O220" s="308" t="b">
        <f t="shared" si="93"/>
        <v>1</v>
      </c>
      <c r="P220" s="308" t="b">
        <f t="shared" si="94"/>
        <v>1</v>
      </c>
      <c r="Q220" s="308" t="b">
        <f t="shared" si="95"/>
        <v>1</v>
      </c>
      <c r="R220" s="308" t="b">
        <f t="shared" si="96"/>
        <v>0</v>
      </c>
      <c r="S220" s="308" t="b">
        <f t="shared" si="97"/>
        <v>0</v>
      </c>
      <c r="T220" s="308" t="b">
        <f t="shared" si="98"/>
        <v>0</v>
      </c>
      <c r="U220" s="308" t="b">
        <f t="shared" si="99"/>
        <v>1</v>
      </c>
      <c r="W220" s="382" t="s">
        <v>542</v>
      </c>
      <c r="X220" s="280" t="s">
        <v>541</v>
      </c>
      <c r="Y220" s="280" t="s">
        <v>352</v>
      </c>
      <c r="Z220" s="470" t="s">
        <v>178</v>
      </c>
      <c r="AA220" s="556" t="s">
        <v>504</v>
      </c>
      <c r="AB220" s="249">
        <v>15516</v>
      </c>
      <c r="AC220" s="557" t="s">
        <v>956</v>
      </c>
      <c r="AD220" s="283" t="s">
        <v>1151</v>
      </c>
      <c r="AE220" s="282"/>
      <c r="AF220" s="386"/>
      <c r="AG220" s="435"/>
    </row>
    <row r="221" spans="1:33" ht="15">
      <c r="A221" s="382" t="s">
        <v>545</v>
      </c>
      <c r="B221" s="282" t="s">
        <v>389</v>
      </c>
      <c r="C221" s="277" t="s">
        <v>537</v>
      </c>
      <c r="D221" s="1" t="s">
        <v>178</v>
      </c>
      <c r="E221" s="556" t="s">
        <v>504</v>
      </c>
      <c r="F221" s="249">
        <v>19545</v>
      </c>
      <c r="G221" s="557">
        <v>6</v>
      </c>
      <c r="H221" s="282" t="s">
        <v>1147</v>
      </c>
      <c r="I221" s="282" t="s">
        <v>1151</v>
      </c>
      <c r="J221" s="386"/>
      <c r="L221" s="308" t="b">
        <f t="shared" si="90"/>
        <v>1</v>
      </c>
      <c r="M221" s="308" t="b">
        <f t="shared" si="91"/>
        <v>1</v>
      </c>
      <c r="N221" s="308" t="b">
        <f t="shared" si="92"/>
        <v>1</v>
      </c>
      <c r="O221" s="308" t="b">
        <f t="shared" si="93"/>
        <v>1</v>
      </c>
      <c r="P221" s="308" t="b">
        <f t="shared" si="94"/>
        <v>1</v>
      </c>
      <c r="Q221" s="308" t="b">
        <f t="shared" si="95"/>
        <v>1</v>
      </c>
      <c r="R221" s="308" t="b">
        <f t="shared" si="96"/>
        <v>0</v>
      </c>
      <c r="S221" s="308" t="b">
        <f t="shared" si="97"/>
        <v>0</v>
      </c>
      <c r="T221" s="308" t="b">
        <f t="shared" si="98"/>
        <v>0</v>
      </c>
      <c r="U221" s="308" t="b">
        <f t="shared" si="99"/>
        <v>1</v>
      </c>
      <c r="W221" s="382" t="s">
        <v>545</v>
      </c>
      <c r="X221" s="282" t="s">
        <v>389</v>
      </c>
      <c r="Y221" s="277" t="s">
        <v>537</v>
      </c>
      <c r="Z221" s="1" t="s">
        <v>178</v>
      </c>
      <c r="AA221" s="556" t="s">
        <v>504</v>
      </c>
      <c r="AB221" s="249">
        <v>19545</v>
      </c>
      <c r="AC221" s="557" t="s">
        <v>1147</v>
      </c>
      <c r="AD221" s="282" t="s">
        <v>1151</v>
      </c>
      <c r="AE221" s="282"/>
      <c r="AF221" s="386"/>
      <c r="AG221" s="435"/>
    </row>
    <row r="222" spans="1:33" ht="15">
      <c r="A222" s="382" t="s">
        <v>546</v>
      </c>
      <c r="B222" s="282" t="s">
        <v>547</v>
      </c>
      <c r="C222" s="280" t="s">
        <v>259</v>
      </c>
      <c r="D222" s="1" t="s">
        <v>178</v>
      </c>
      <c r="E222" s="556" t="s">
        <v>504</v>
      </c>
      <c r="F222" s="249">
        <v>19890</v>
      </c>
      <c r="G222" s="557">
        <v>8</v>
      </c>
      <c r="H222" s="283" t="s">
        <v>1149</v>
      </c>
      <c r="I222" s="282" t="s">
        <v>1151</v>
      </c>
      <c r="J222" s="386"/>
      <c r="L222" s="308" t="b">
        <f t="shared" si="90"/>
        <v>1</v>
      </c>
      <c r="M222" s="308" t="b">
        <f t="shared" si="91"/>
        <v>1</v>
      </c>
      <c r="N222" s="308" t="b">
        <f t="shared" si="92"/>
        <v>1</v>
      </c>
      <c r="O222" s="308" t="b">
        <f t="shared" si="93"/>
        <v>1</v>
      </c>
      <c r="P222" s="308" t="b">
        <f t="shared" si="94"/>
        <v>1</v>
      </c>
      <c r="Q222" s="308" t="b">
        <f t="shared" si="95"/>
        <v>1</v>
      </c>
      <c r="R222" s="308" t="b">
        <f t="shared" si="96"/>
        <v>0</v>
      </c>
      <c r="S222" s="308" t="b">
        <f t="shared" si="97"/>
        <v>0</v>
      </c>
      <c r="T222" s="308" t="b">
        <f t="shared" si="98"/>
        <v>0</v>
      </c>
      <c r="U222" s="308" t="b">
        <f t="shared" si="99"/>
        <v>1</v>
      </c>
      <c r="W222" s="382" t="s">
        <v>546</v>
      </c>
      <c r="X222" s="282" t="s">
        <v>547</v>
      </c>
      <c r="Y222" s="280" t="s">
        <v>259</v>
      </c>
      <c r="Z222" s="1" t="s">
        <v>178</v>
      </c>
      <c r="AA222" s="556" t="s">
        <v>504</v>
      </c>
      <c r="AB222" s="249">
        <v>19890</v>
      </c>
      <c r="AC222" s="557" t="s">
        <v>1149</v>
      </c>
      <c r="AD222" s="283" t="s">
        <v>1151</v>
      </c>
      <c r="AE222" s="282"/>
      <c r="AF222" s="386"/>
      <c r="AG222" s="435"/>
    </row>
    <row r="223" spans="1:33" ht="15">
      <c r="A223" s="382" t="s">
        <v>548</v>
      </c>
      <c r="B223" s="283" t="s">
        <v>549</v>
      </c>
      <c r="C223" s="277" t="s">
        <v>550</v>
      </c>
      <c r="D223" s="1" t="s">
        <v>178</v>
      </c>
      <c r="E223" s="556" t="s">
        <v>504</v>
      </c>
      <c r="F223" s="249">
        <v>17495</v>
      </c>
      <c r="G223" s="557">
        <v>4</v>
      </c>
      <c r="H223" s="282" t="s">
        <v>956</v>
      </c>
      <c r="I223" s="283" t="s">
        <v>1151</v>
      </c>
      <c r="J223" s="386"/>
      <c r="L223" s="308" t="b">
        <f t="shared" si="90"/>
        <v>1</v>
      </c>
      <c r="M223" s="308" t="b">
        <f t="shared" si="91"/>
        <v>1</v>
      </c>
      <c r="N223" s="308" t="b">
        <f t="shared" si="92"/>
        <v>1</v>
      </c>
      <c r="O223" s="308" t="b">
        <f t="shared" si="93"/>
        <v>1</v>
      </c>
      <c r="P223" s="308" t="b">
        <f t="shared" si="94"/>
        <v>1</v>
      </c>
      <c r="Q223" s="308" t="b">
        <f t="shared" si="95"/>
        <v>1</v>
      </c>
      <c r="R223" s="308" t="b">
        <f t="shared" si="96"/>
        <v>0</v>
      </c>
      <c r="S223" s="308" t="b">
        <f t="shared" si="97"/>
        <v>0</v>
      </c>
      <c r="T223" s="308" t="b">
        <f t="shared" si="98"/>
        <v>0</v>
      </c>
      <c r="U223" s="308" t="b">
        <f t="shared" si="99"/>
        <v>1</v>
      </c>
      <c r="W223" s="382" t="s">
        <v>548</v>
      </c>
      <c r="X223" s="283" t="s">
        <v>549</v>
      </c>
      <c r="Y223" s="277" t="s">
        <v>550</v>
      </c>
      <c r="Z223" s="1" t="s">
        <v>178</v>
      </c>
      <c r="AA223" s="556" t="s">
        <v>504</v>
      </c>
      <c r="AB223" s="249">
        <v>17495</v>
      </c>
      <c r="AC223" s="557" t="s">
        <v>956</v>
      </c>
      <c r="AD223" s="282" t="s">
        <v>1151</v>
      </c>
      <c r="AE223" s="282"/>
      <c r="AF223" s="386"/>
      <c r="AG223" s="435"/>
    </row>
    <row r="224" spans="1:33" ht="15">
      <c r="A224" s="382" t="s">
        <v>551</v>
      </c>
      <c r="B224" s="283" t="s">
        <v>549</v>
      </c>
      <c r="C224" s="277" t="s">
        <v>552</v>
      </c>
      <c r="D224" s="1" t="s">
        <v>178</v>
      </c>
      <c r="E224" s="556" t="s">
        <v>504</v>
      </c>
      <c r="F224" s="249">
        <v>16676</v>
      </c>
      <c r="G224" s="557">
        <v>2</v>
      </c>
      <c r="H224" s="283" t="s">
        <v>957</v>
      </c>
      <c r="I224" s="283" t="s">
        <v>1151</v>
      </c>
      <c r="J224" s="386"/>
      <c r="L224" s="308" t="b">
        <f t="shared" si="90"/>
        <v>1</v>
      </c>
      <c r="M224" s="308" t="b">
        <f t="shared" si="91"/>
        <v>1</v>
      </c>
      <c r="N224" s="308" t="b">
        <f t="shared" si="92"/>
        <v>1</v>
      </c>
      <c r="O224" s="308" t="b">
        <f t="shared" si="93"/>
        <v>1</v>
      </c>
      <c r="P224" s="308" t="b">
        <f t="shared" si="94"/>
        <v>1</v>
      </c>
      <c r="Q224" s="308" t="b">
        <f t="shared" si="95"/>
        <v>1</v>
      </c>
      <c r="R224" s="308" t="b">
        <f t="shared" si="96"/>
        <v>0</v>
      </c>
      <c r="S224" s="308" t="b">
        <f t="shared" si="97"/>
        <v>0</v>
      </c>
      <c r="T224" s="308" t="b">
        <f t="shared" si="98"/>
        <v>0</v>
      </c>
      <c r="U224" s="308" t="b">
        <f t="shared" si="99"/>
        <v>1</v>
      </c>
      <c r="W224" s="382" t="s">
        <v>551</v>
      </c>
      <c r="X224" s="283" t="s">
        <v>549</v>
      </c>
      <c r="Y224" s="277" t="s">
        <v>552</v>
      </c>
      <c r="Z224" s="1" t="s">
        <v>178</v>
      </c>
      <c r="AA224" s="556" t="s">
        <v>504</v>
      </c>
      <c r="AB224" s="249">
        <v>16676</v>
      </c>
      <c r="AC224" s="557" t="s">
        <v>957</v>
      </c>
      <c r="AD224" s="283" t="s">
        <v>1151</v>
      </c>
      <c r="AE224" s="282"/>
      <c r="AF224" s="386"/>
      <c r="AG224" s="435"/>
    </row>
    <row r="225" spans="1:33" ht="15">
      <c r="A225" s="382" t="s">
        <v>965</v>
      </c>
      <c r="B225" s="283" t="s">
        <v>966</v>
      </c>
      <c r="C225" s="277" t="s">
        <v>967</v>
      </c>
      <c r="D225" s="1" t="s">
        <v>178</v>
      </c>
      <c r="E225" s="556" t="s">
        <v>504</v>
      </c>
      <c r="F225" s="249">
        <v>15582</v>
      </c>
      <c r="G225" s="557">
        <v>9</v>
      </c>
      <c r="H225" s="282" t="s">
        <v>955</v>
      </c>
      <c r="I225" s="283" t="s">
        <v>1151</v>
      </c>
      <c r="J225" s="386"/>
      <c r="L225" s="308" t="b">
        <f t="shared" si="90"/>
        <v>1</v>
      </c>
      <c r="M225" s="308" t="b">
        <f t="shared" si="91"/>
        <v>1</v>
      </c>
      <c r="N225" s="308" t="b">
        <f t="shared" si="92"/>
        <v>1</v>
      </c>
      <c r="O225" s="308" t="b">
        <f t="shared" si="93"/>
        <v>1</v>
      </c>
      <c r="P225" s="308" t="b">
        <f t="shared" si="94"/>
        <v>1</v>
      </c>
      <c r="Q225" s="308" t="b">
        <f t="shared" si="95"/>
        <v>1</v>
      </c>
      <c r="R225" s="308" t="b">
        <f t="shared" si="96"/>
        <v>0</v>
      </c>
      <c r="S225" s="308" t="b">
        <f t="shared" si="97"/>
        <v>0</v>
      </c>
      <c r="T225" s="308" t="b">
        <f t="shared" si="98"/>
        <v>0</v>
      </c>
      <c r="U225" s="308" t="b">
        <f t="shared" si="99"/>
        <v>1</v>
      </c>
      <c r="W225" s="382" t="s">
        <v>965</v>
      </c>
      <c r="X225" s="283" t="s">
        <v>966</v>
      </c>
      <c r="Y225" s="277" t="s">
        <v>967</v>
      </c>
      <c r="Z225" s="1" t="s">
        <v>178</v>
      </c>
      <c r="AA225" s="556" t="s">
        <v>504</v>
      </c>
      <c r="AB225" s="249">
        <v>15582</v>
      </c>
      <c r="AC225" s="557" t="s">
        <v>955</v>
      </c>
      <c r="AD225" s="282" t="s">
        <v>1151</v>
      </c>
      <c r="AE225" s="282"/>
      <c r="AF225" s="386"/>
      <c r="AG225" s="435"/>
    </row>
    <row r="226" spans="1:33" ht="15">
      <c r="A226" s="382" t="s">
        <v>1118</v>
      </c>
      <c r="B226" s="282" t="s">
        <v>1119</v>
      </c>
      <c r="C226" s="280" t="s">
        <v>1117</v>
      </c>
      <c r="D226" s="557" t="s">
        <v>178</v>
      </c>
      <c r="E226" s="556" t="s">
        <v>504</v>
      </c>
      <c r="F226" s="249">
        <v>21165</v>
      </c>
      <c r="G226" s="557">
        <v>8</v>
      </c>
      <c r="H226" s="283" t="s">
        <v>1149</v>
      </c>
      <c r="I226" s="282" t="s">
        <v>1151</v>
      </c>
      <c r="J226" s="386"/>
      <c r="L226" s="308" t="b">
        <f t="shared" si="90"/>
        <v>1</v>
      </c>
      <c r="M226" s="308" t="b">
        <f t="shared" si="91"/>
        <v>1</v>
      </c>
      <c r="N226" s="308" t="b">
        <f t="shared" si="92"/>
        <v>1</v>
      </c>
      <c r="O226" s="308" t="b">
        <f t="shared" si="93"/>
        <v>1</v>
      </c>
      <c r="P226" s="308" t="b">
        <f t="shared" si="94"/>
        <v>1</v>
      </c>
      <c r="Q226" s="308" t="b">
        <f t="shared" si="95"/>
        <v>1</v>
      </c>
      <c r="R226" s="308" t="b">
        <f t="shared" si="96"/>
        <v>0</v>
      </c>
      <c r="S226" s="308" t="b">
        <f t="shared" si="97"/>
        <v>0</v>
      </c>
      <c r="T226" s="308" t="b">
        <f t="shared" si="98"/>
        <v>0</v>
      </c>
      <c r="U226" s="308" t="b">
        <f t="shared" si="99"/>
        <v>1</v>
      </c>
      <c r="W226" s="382" t="s">
        <v>1118</v>
      </c>
      <c r="X226" s="282" t="s">
        <v>1119</v>
      </c>
      <c r="Y226" s="280" t="s">
        <v>1117</v>
      </c>
      <c r="Z226" s="557" t="s">
        <v>178</v>
      </c>
      <c r="AA226" s="556" t="s">
        <v>504</v>
      </c>
      <c r="AB226" s="249">
        <v>21165</v>
      </c>
      <c r="AC226" s="557" t="s">
        <v>1149</v>
      </c>
      <c r="AD226" s="283" t="s">
        <v>1151</v>
      </c>
      <c r="AE226" s="282"/>
      <c r="AF226" s="386"/>
      <c r="AG226" s="435"/>
    </row>
    <row r="227" spans="1:33" ht="15">
      <c r="A227" s="382" t="s">
        <v>1120</v>
      </c>
      <c r="B227" s="280" t="s">
        <v>1121</v>
      </c>
      <c r="C227" s="280" t="s">
        <v>1122</v>
      </c>
      <c r="D227" s="390" t="s">
        <v>178</v>
      </c>
      <c r="E227" s="556" t="s">
        <v>504</v>
      </c>
      <c r="F227" s="249">
        <v>21607</v>
      </c>
      <c r="G227" s="557">
        <v>12</v>
      </c>
      <c r="H227" s="283" t="s">
        <v>1148</v>
      </c>
      <c r="I227" s="280" t="s">
        <v>1152</v>
      </c>
      <c r="J227" s="386"/>
      <c r="L227" s="308" t="b">
        <f t="shared" si="90"/>
        <v>1</v>
      </c>
      <c r="M227" s="308" t="b">
        <f t="shared" si="91"/>
        <v>1</v>
      </c>
      <c r="N227" s="308" t="b">
        <f t="shared" si="92"/>
        <v>1</v>
      </c>
      <c r="O227" s="308" t="b">
        <f t="shared" si="93"/>
        <v>1</v>
      </c>
      <c r="P227" s="308" t="b">
        <f t="shared" si="94"/>
        <v>1</v>
      </c>
      <c r="Q227" s="308" t="b">
        <f t="shared" si="95"/>
        <v>1</v>
      </c>
      <c r="R227" s="308" t="b">
        <f t="shared" si="96"/>
        <v>0</v>
      </c>
      <c r="S227" s="308" t="b">
        <f t="shared" si="97"/>
        <v>0</v>
      </c>
      <c r="T227" s="308" t="b">
        <f t="shared" si="98"/>
        <v>0</v>
      </c>
      <c r="U227" s="308" t="b">
        <f t="shared" si="99"/>
        <v>1</v>
      </c>
      <c r="W227" s="382" t="s">
        <v>1120</v>
      </c>
      <c r="X227" s="280" t="s">
        <v>1121</v>
      </c>
      <c r="Y227" s="280" t="s">
        <v>1122</v>
      </c>
      <c r="Z227" s="390" t="s">
        <v>178</v>
      </c>
      <c r="AA227" s="556" t="s">
        <v>504</v>
      </c>
      <c r="AB227" s="249">
        <v>21607</v>
      </c>
      <c r="AC227" s="557" t="s">
        <v>1148</v>
      </c>
      <c r="AD227" s="283" t="s">
        <v>1152</v>
      </c>
      <c r="AE227" s="282"/>
      <c r="AF227" s="386"/>
      <c r="AG227" s="435"/>
    </row>
    <row r="228" spans="1:33" ht="15">
      <c r="A228" s="382" t="s">
        <v>1123</v>
      </c>
      <c r="B228" s="282" t="s">
        <v>1124</v>
      </c>
      <c r="C228" s="282" t="s">
        <v>1050</v>
      </c>
      <c r="D228" s="557" t="s">
        <v>184</v>
      </c>
      <c r="E228" s="556" t="s">
        <v>504</v>
      </c>
      <c r="F228" s="249">
        <v>22208</v>
      </c>
      <c r="G228" s="557">
        <v>9</v>
      </c>
      <c r="H228" s="282" t="s">
        <v>1149</v>
      </c>
      <c r="I228" s="282" t="s">
        <v>1151</v>
      </c>
      <c r="J228" s="386"/>
      <c r="L228" s="308" t="b">
        <f t="shared" si="90"/>
        <v>1</v>
      </c>
      <c r="M228" s="308" t="b">
        <f t="shared" si="91"/>
        <v>1</v>
      </c>
      <c r="N228" s="308" t="b">
        <f t="shared" si="92"/>
        <v>1</v>
      </c>
      <c r="O228" s="308" t="b">
        <f t="shared" si="93"/>
        <v>1</v>
      </c>
      <c r="P228" s="308" t="b">
        <f t="shared" si="94"/>
        <v>1</v>
      </c>
      <c r="Q228" s="308" t="b">
        <f t="shared" si="95"/>
        <v>1</v>
      </c>
      <c r="R228" s="308" t="b">
        <f t="shared" si="96"/>
        <v>0</v>
      </c>
      <c r="S228" s="308" t="b">
        <f t="shared" si="97"/>
        <v>0</v>
      </c>
      <c r="T228" s="308" t="b">
        <f t="shared" si="98"/>
        <v>0</v>
      </c>
      <c r="U228" s="308" t="b">
        <f t="shared" si="99"/>
        <v>1</v>
      </c>
      <c r="W228" s="382" t="s">
        <v>1123</v>
      </c>
      <c r="X228" s="282" t="s">
        <v>1124</v>
      </c>
      <c r="Y228" s="282" t="s">
        <v>1050</v>
      </c>
      <c r="Z228" s="557" t="s">
        <v>184</v>
      </c>
      <c r="AA228" s="556" t="s">
        <v>504</v>
      </c>
      <c r="AB228" s="249">
        <v>22208</v>
      </c>
      <c r="AC228" s="557" t="s">
        <v>1149</v>
      </c>
      <c r="AD228" s="282" t="s">
        <v>1151</v>
      </c>
      <c r="AE228" s="282"/>
      <c r="AF228" s="386"/>
      <c r="AG228" s="435"/>
    </row>
    <row r="229" spans="1:33" ht="15">
      <c r="A229" s="382" t="s">
        <v>1125</v>
      </c>
      <c r="B229" s="280" t="s">
        <v>1126</v>
      </c>
      <c r="C229" s="280" t="s">
        <v>1127</v>
      </c>
      <c r="D229" s="557" t="s">
        <v>184</v>
      </c>
      <c r="E229" s="556" t="s">
        <v>504</v>
      </c>
      <c r="F229" s="249">
        <v>22474</v>
      </c>
      <c r="G229" s="557">
        <v>12</v>
      </c>
      <c r="H229" s="282" t="s">
        <v>1148</v>
      </c>
      <c r="I229" s="280" t="s">
        <v>1151</v>
      </c>
      <c r="J229" s="386"/>
      <c r="L229" s="308" t="b">
        <f t="shared" si="90"/>
        <v>1</v>
      </c>
      <c r="M229" s="308" t="b">
        <f t="shared" si="91"/>
        <v>1</v>
      </c>
      <c r="N229" s="308" t="b">
        <f t="shared" si="92"/>
        <v>1</v>
      </c>
      <c r="O229" s="308" t="b">
        <f t="shared" si="93"/>
        <v>1</v>
      </c>
      <c r="P229" s="308" t="b">
        <f t="shared" si="94"/>
        <v>1</v>
      </c>
      <c r="Q229" s="308" t="b">
        <f t="shared" si="95"/>
        <v>1</v>
      </c>
      <c r="R229" s="308" t="b">
        <f t="shared" si="96"/>
        <v>0</v>
      </c>
      <c r="S229" s="308" t="b">
        <f t="shared" si="97"/>
        <v>0</v>
      </c>
      <c r="T229" s="308" t="b">
        <f t="shared" si="98"/>
        <v>0</v>
      </c>
      <c r="U229" s="308" t="b">
        <f t="shared" si="99"/>
        <v>1</v>
      </c>
      <c r="W229" s="382" t="s">
        <v>1125</v>
      </c>
      <c r="X229" s="280" t="s">
        <v>1126</v>
      </c>
      <c r="Y229" s="280" t="s">
        <v>1127</v>
      </c>
      <c r="Z229" s="557" t="s">
        <v>184</v>
      </c>
      <c r="AA229" s="556" t="s">
        <v>504</v>
      </c>
      <c r="AB229" s="249">
        <v>22474</v>
      </c>
      <c r="AC229" s="557" t="s">
        <v>1148</v>
      </c>
      <c r="AD229" s="282" t="s">
        <v>1151</v>
      </c>
      <c r="AE229" s="282"/>
      <c r="AF229" s="386"/>
      <c r="AG229" s="435"/>
    </row>
    <row r="230" spans="1:33" ht="15">
      <c r="A230" s="382" t="s">
        <v>553</v>
      </c>
      <c r="B230" s="280" t="s">
        <v>554</v>
      </c>
      <c r="C230" s="280" t="s">
        <v>555</v>
      </c>
      <c r="D230" s="1" t="s">
        <v>178</v>
      </c>
      <c r="E230" s="556" t="s">
        <v>504</v>
      </c>
      <c r="F230" s="249">
        <v>16582</v>
      </c>
      <c r="G230" s="557">
        <v>4</v>
      </c>
      <c r="H230" s="282" t="s">
        <v>956</v>
      </c>
      <c r="I230" s="280" t="s">
        <v>1151</v>
      </c>
      <c r="J230" s="386"/>
      <c r="L230" s="308" t="b">
        <f t="shared" si="90"/>
        <v>1</v>
      </c>
      <c r="M230" s="308" t="b">
        <f t="shared" si="91"/>
        <v>1</v>
      </c>
      <c r="N230" s="308" t="b">
        <f t="shared" si="92"/>
        <v>1</v>
      </c>
      <c r="O230" s="308" t="b">
        <f t="shared" si="93"/>
        <v>1</v>
      </c>
      <c r="P230" s="308" t="b">
        <f t="shared" si="94"/>
        <v>1</v>
      </c>
      <c r="Q230" s="308" t="b">
        <f t="shared" si="95"/>
        <v>1</v>
      </c>
      <c r="R230" s="308" t="b">
        <f t="shared" si="96"/>
        <v>0</v>
      </c>
      <c r="S230" s="308" t="b">
        <f t="shared" si="97"/>
        <v>0</v>
      </c>
      <c r="T230" s="308" t="b">
        <f t="shared" si="98"/>
        <v>0</v>
      </c>
      <c r="U230" s="308" t="b">
        <f t="shared" si="99"/>
        <v>1</v>
      </c>
      <c r="W230" s="382" t="s">
        <v>553</v>
      </c>
      <c r="X230" s="280" t="s">
        <v>554</v>
      </c>
      <c r="Y230" s="280" t="s">
        <v>555</v>
      </c>
      <c r="Z230" s="1" t="s">
        <v>178</v>
      </c>
      <c r="AA230" s="556" t="s">
        <v>504</v>
      </c>
      <c r="AB230" s="249">
        <v>16582</v>
      </c>
      <c r="AC230" s="557" t="s">
        <v>956</v>
      </c>
      <c r="AD230" s="282" t="s">
        <v>1151</v>
      </c>
      <c r="AE230" s="282"/>
      <c r="AF230" s="386"/>
      <c r="AG230" s="435"/>
    </row>
    <row r="231" spans="1:33" ht="15">
      <c r="A231" s="382" t="s">
        <v>556</v>
      </c>
      <c r="B231" s="282" t="s">
        <v>510</v>
      </c>
      <c r="C231" s="282" t="s">
        <v>557</v>
      </c>
      <c r="D231" s="557" t="s">
        <v>184</v>
      </c>
      <c r="E231" s="556" t="s">
        <v>504</v>
      </c>
      <c r="F231" s="249">
        <v>13436</v>
      </c>
      <c r="G231" s="557">
        <v>8</v>
      </c>
      <c r="H231" s="282" t="s">
        <v>1054</v>
      </c>
      <c r="I231" s="282" t="s">
        <v>1152</v>
      </c>
      <c r="J231" s="386"/>
      <c r="L231" s="308" t="b">
        <f t="shared" si="90"/>
        <v>1</v>
      </c>
      <c r="M231" s="308" t="b">
        <f t="shared" si="91"/>
        <v>1</v>
      </c>
      <c r="N231" s="308" t="b">
        <f t="shared" si="92"/>
        <v>1</v>
      </c>
      <c r="O231" s="308" t="b">
        <f t="shared" si="93"/>
        <v>1</v>
      </c>
      <c r="P231" s="308" t="b">
        <f t="shared" si="94"/>
        <v>1</v>
      </c>
      <c r="Q231" s="308" t="b">
        <f t="shared" si="95"/>
        <v>1</v>
      </c>
      <c r="R231" s="308" t="b">
        <f t="shared" si="96"/>
        <v>0</v>
      </c>
      <c r="S231" s="308" t="b">
        <f t="shared" si="97"/>
        <v>0</v>
      </c>
      <c r="T231" s="308" t="b">
        <f t="shared" si="98"/>
        <v>0</v>
      </c>
      <c r="U231" s="308" t="b">
        <f t="shared" si="99"/>
        <v>1</v>
      </c>
      <c r="W231" s="382" t="s">
        <v>556</v>
      </c>
      <c r="X231" s="282" t="s">
        <v>510</v>
      </c>
      <c r="Y231" s="282" t="s">
        <v>557</v>
      </c>
      <c r="Z231" s="557" t="s">
        <v>184</v>
      </c>
      <c r="AA231" s="556" t="s">
        <v>504</v>
      </c>
      <c r="AB231" s="249">
        <v>13436</v>
      </c>
      <c r="AC231" s="557" t="s">
        <v>1054</v>
      </c>
      <c r="AD231" s="282" t="s">
        <v>1152</v>
      </c>
      <c r="AE231" s="282"/>
      <c r="AF231" s="386"/>
      <c r="AG231" s="435"/>
    </row>
    <row r="232" spans="1:33" ht="15">
      <c r="A232" s="382" t="s">
        <v>559</v>
      </c>
      <c r="B232" s="283" t="s">
        <v>560</v>
      </c>
      <c r="C232" s="283" t="s">
        <v>561</v>
      </c>
      <c r="D232" s="557" t="s">
        <v>184</v>
      </c>
      <c r="E232" s="556" t="s">
        <v>504</v>
      </c>
      <c r="F232" s="249">
        <v>18638</v>
      </c>
      <c r="G232" s="557">
        <v>6</v>
      </c>
      <c r="H232" s="283" t="s">
        <v>956</v>
      </c>
      <c r="I232" s="283" t="s">
        <v>1151</v>
      </c>
      <c r="J232" s="386"/>
      <c r="K232" s="435" t="s">
        <v>7</v>
      </c>
      <c r="L232" s="308" t="b">
        <f t="shared" si="90"/>
        <v>1</v>
      </c>
      <c r="M232" s="308" t="b">
        <f t="shared" si="91"/>
        <v>1</v>
      </c>
      <c r="N232" s="308" t="b">
        <f t="shared" si="92"/>
        <v>1</v>
      </c>
      <c r="O232" s="308" t="b">
        <f t="shared" si="93"/>
        <v>1</v>
      </c>
      <c r="P232" s="308" t="b">
        <f t="shared" si="94"/>
        <v>1</v>
      </c>
      <c r="Q232" s="308" t="b">
        <f t="shared" si="95"/>
        <v>1</v>
      </c>
      <c r="R232" s="308" t="b">
        <f t="shared" si="96"/>
        <v>0</v>
      </c>
      <c r="S232" s="308" t="b">
        <f t="shared" si="97"/>
        <v>0</v>
      </c>
      <c r="T232" s="308" t="b">
        <f t="shared" si="98"/>
        <v>0</v>
      </c>
      <c r="U232" s="308" t="b">
        <f t="shared" si="99"/>
        <v>1</v>
      </c>
      <c r="W232" s="382" t="s">
        <v>559</v>
      </c>
      <c r="X232" s="283" t="s">
        <v>560</v>
      </c>
      <c r="Y232" s="283" t="s">
        <v>561</v>
      </c>
      <c r="Z232" s="557" t="s">
        <v>184</v>
      </c>
      <c r="AA232" s="556" t="s">
        <v>504</v>
      </c>
      <c r="AB232" s="249">
        <v>18638</v>
      </c>
      <c r="AC232" s="557" t="s">
        <v>956</v>
      </c>
      <c r="AD232" s="283" t="s">
        <v>1151</v>
      </c>
      <c r="AE232" s="282"/>
      <c r="AF232" s="386"/>
      <c r="AG232" s="435"/>
    </row>
    <row r="233" spans="1:33" ht="15">
      <c r="A233" s="382" t="s">
        <v>562</v>
      </c>
      <c r="B233" s="282" t="s">
        <v>560</v>
      </c>
      <c r="C233" s="282" t="s">
        <v>563</v>
      </c>
      <c r="D233" s="558" t="s">
        <v>178</v>
      </c>
      <c r="E233" s="556" t="s">
        <v>504</v>
      </c>
      <c r="F233" s="249">
        <v>17547</v>
      </c>
      <c r="G233" s="557">
        <v>6</v>
      </c>
      <c r="H233" s="283" t="s">
        <v>956</v>
      </c>
      <c r="I233" s="282" t="s">
        <v>1151</v>
      </c>
      <c r="J233" s="386"/>
      <c r="L233" s="308" t="b">
        <f t="shared" si="90"/>
        <v>1</v>
      </c>
      <c r="M233" s="308" t="b">
        <f t="shared" si="91"/>
        <v>1</v>
      </c>
      <c r="N233" s="308" t="b">
        <f t="shared" si="92"/>
        <v>1</v>
      </c>
      <c r="O233" s="308" t="b">
        <f t="shared" si="93"/>
        <v>1</v>
      </c>
      <c r="P233" s="308" t="b">
        <f t="shared" si="94"/>
        <v>1</v>
      </c>
      <c r="Q233" s="308" t="b">
        <f t="shared" si="95"/>
        <v>1</v>
      </c>
      <c r="R233" s="308" t="b">
        <f t="shared" si="96"/>
        <v>0</v>
      </c>
      <c r="S233" s="308" t="b">
        <f t="shared" si="97"/>
        <v>0</v>
      </c>
      <c r="T233" s="308" t="b">
        <f t="shared" si="98"/>
        <v>0</v>
      </c>
      <c r="U233" s="308" t="b">
        <f t="shared" si="99"/>
        <v>1</v>
      </c>
      <c r="W233" s="382" t="s">
        <v>562</v>
      </c>
      <c r="X233" s="282" t="s">
        <v>560</v>
      </c>
      <c r="Y233" s="282" t="s">
        <v>563</v>
      </c>
      <c r="Z233" s="558" t="s">
        <v>178</v>
      </c>
      <c r="AA233" s="556" t="s">
        <v>504</v>
      </c>
      <c r="AB233" s="249">
        <v>17547</v>
      </c>
      <c r="AC233" s="557" t="s">
        <v>956</v>
      </c>
      <c r="AD233" s="283" t="s">
        <v>1151</v>
      </c>
      <c r="AE233" s="282"/>
      <c r="AF233" s="386"/>
      <c r="AG233" s="435"/>
    </row>
    <row r="234" spans="1:33" ht="15">
      <c r="A234" s="382" t="s">
        <v>564</v>
      </c>
      <c r="B234" s="282" t="s">
        <v>565</v>
      </c>
      <c r="C234" s="282" t="s">
        <v>566</v>
      </c>
      <c r="D234" s="1" t="s">
        <v>178</v>
      </c>
      <c r="E234" s="556" t="s">
        <v>504</v>
      </c>
      <c r="F234" s="249">
        <v>19959</v>
      </c>
      <c r="G234" s="557">
        <v>3</v>
      </c>
      <c r="H234" s="283" t="s">
        <v>1150</v>
      </c>
      <c r="I234" s="282" t="s">
        <v>1151</v>
      </c>
      <c r="J234" s="386"/>
      <c r="L234" s="308" t="b">
        <f t="shared" si="90"/>
        <v>1</v>
      </c>
      <c r="M234" s="308" t="b">
        <f t="shared" si="91"/>
        <v>1</v>
      </c>
      <c r="N234" s="308" t="b">
        <f t="shared" si="92"/>
        <v>1</v>
      </c>
      <c r="O234" s="308" t="b">
        <f t="shared" si="93"/>
        <v>1</v>
      </c>
      <c r="P234" s="308" t="b">
        <f t="shared" si="94"/>
        <v>1</v>
      </c>
      <c r="Q234" s="308" t="b">
        <f t="shared" si="95"/>
        <v>1</v>
      </c>
      <c r="R234" s="308" t="b">
        <f t="shared" si="96"/>
        <v>0</v>
      </c>
      <c r="S234" s="308" t="b">
        <f t="shared" si="97"/>
        <v>0</v>
      </c>
      <c r="T234" s="308" t="b">
        <f t="shared" si="98"/>
        <v>0</v>
      </c>
      <c r="U234" s="308" t="b">
        <f t="shared" si="99"/>
        <v>1</v>
      </c>
      <c r="W234" s="382" t="s">
        <v>564</v>
      </c>
      <c r="X234" s="282" t="s">
        <v>565</v>
      </c>
      <c r="Y234" s="282" t="s">
        <v>566</v>
      </c>
      <c r="Z234" s="1" t="s">
        <v>178</v>
      </c>
      <c r="AA234" s="556" t="s">
        <v>504</v>
      </c>
      <c r="AB234" s="249">
        <v>19959</v>
      </c>
      <c r="AC234" s="557" t="s">
        <v>1150</v>
      </c>
      <c r="AD234" s="283" t="s">
        <v>1151</v>
      </c>
      <c r="AE234" s="282"/>
      <c r="AF234" s="386"/>
      <c r="AG234" s="435"/>
    </row>
    <row r="235" spans="1:33" ht="15">
      <c r="A235" s="503">
        <v>479</v>
      </c>
      <c r="B235" s="280" t="s">
        <v>373</v>
      </c>
      <c r="C235" s="280" t="s">
        <v>568</v>
      </c>
      <c r="D235" s="470" t="s">
        <v>178</v>
      </c>
      <c r="E235" s="556" t="s">
        <v>504</v>
      </c>
      <c r="F235" s="249">
        <v>15912</v>
      </c>
      <c r="G235" s="557">
        <v>12</v>
      </c>
      <c r="H235" s="283" t="s">
        <v>958</v>
      </c>
      <c r="I235" s="280" t="s">
        <v>1151</v>
      </c>
      <c r="J235" s="386"/>
      <c r="L235" s="308" t="b">
        <f t="shared" si="90"/>
        <v>0</v>
      </c>
      <c r="M235" s="308" t="b">
        <f t="shared" si="91"/>
        <v>1</v>
      </c>
      <c r="N235" s="308" t="b">
        <f t="shared" si="92"/>
        <v>1</v>
      </c>
      <c r="O235" s="308" t="b">
        <f t="shared" si="93"/>
        <v>1</v>
      </c>
      <c r="P235" s="308" t="b">
        <f t="shared" si="94"/>
        <v>1</v>
      </c>
      <c r="Q235" s="308" t="b">
        <f t="shared" si="95"/>
        <v>1</v>
      </c>
      <c r="R235" s="308" t="b">
        <f t="shared" si="96"/>
        <v>0</v>
      </c>
      <c r="S235" s="308" t="b">
        <f t="shared" si="97"/>
        <v>0</v>
      </c>
      <c r="T235" s="308" t="b">
        <f t="shared" si="98"/>
        <v>0</v>
      </c>
      <c r="U235" s="308" t="b">
        <f t="shared" si="99"/>
        <v>1</v>
      </c>
      <c r="W235" s="382" t="s">
        <v>567</v>
      </c>
      <c r="X235" s="280" t="s">
        <v>373</v>
      </c>
      <c r="Y235" s="280" t="s">
        <v>568</v>
      </c>
      <c r="Z235" s="470" t="s">
        <v>178</v>
      </c>
      <c r="AA235" s="556" t="s">
        <v>504</v>
      </c>
      <c r="AB235" s="249">
        <v>15912</v>
      </c>
      <c r="AC235" s="557" t="s">
        <v>958</v>
      </c>
      <c r="AD235" s="283" t="s">
        <v>1151</v>
      </c>
      <c r="AE235" s="282"/>
      <c r="AF235" s="386"/>
      <c r="AG235" s="435"/>
    </row>
    <row r="236" spans="1:33" ht="15">
      <c r="A236" s="382" t="s">
        <v>569</v>
      </c>
      <c r="B236" s="280" t="s">
        <v>570</v>
      </c>
      <c r="C236" s="280" t="s">
        <v>571</v>
      </c>
      <c r="D236" s="470" t="s">
        <v>184</v>
      </c>
      <c r="E236" s="556" t="s">
        <v>504</v>
      </c>
      <c r="F236" s="249">
        <v>20585</v>
      </c>
      <c r="G236" s="557">
        <v>6</v>
      </c>
      <c r="H236" s="283" t="s">
        <v>1147</v>
      </c>
      <c r="I236" s="280" t="s">
        <v>1151</v>
      </c>
      <c r="J236" s="386"/>
      <c r="L236" s="308" t="b">
        <f t="shared" si="90"/>
        <v>1</v>
      </c>
      <c r="M236" s="308" t="b">
        <f t="shared" si="91"/>
        <v>1</v>
      </c>
      <c r="N236" s="308" t="b">
        <f t="shared" si="92"/>
        <v>1</v>
      </c>
      <c r="O236" s="308" t="b">
        <f t="shared" si="93"/>
        <v>1</v>
      </c>
      <c r="P236" s="308" t="b">
        <f t="shared" si="94"/>
        <v>1</v>
      </c>
      <c r="Q236" s="308" t="b">
        <f t="shared" si="95"/>
        <v>1</v>
      </c>
      <c r="R236" s="308" t="b">
        <f t="shared" si="96"/>
        <v>0</v>
      </c>
      <c r="S236" s="308" t="b">
        <f t="shared" si="97"/>
        <v>0</v>
      </c>
      <c r="T236" s="308" t="b">
        <f t="shared" si="98"/>
        <v>0</v>
      </c>
      <c r="U236" s="308" t="b">
        <f t="shared" si="99"/>
        <v>1</v>
      </c>
      <c r="W236" s="382" t="s">
        <v>569</v>
      </c>
      <c r="X236" s="280" t="s">
        <v>570</v>
      </c>
      <c r="Y236" s="280" t="s">
        <v>571</v>
      </c>
      <c r="Z236" s="470" t="s">
        <v>184</v>
      </c>
      <c r="AA236" s="556" t="s">
        <v>504</v>
      </c>
      <c r="AB236" s="249">
        <v>20585</v>
      </c>
      <c r="AC236" s="557" t="s">
        <v>1147</v>
      </c>
      <c r="AD236" s="283" t="s">
        <v>1151</v>
      </c>
      <c r="AE236" s="282"/>
      <c r="AF236" s="386"/>
      <c r="AG236" s="435"/>
    </row>
    <row r="237" spans="1:33" ht="15">
      <c r="A237" s="382" t="s">
        <v>572</v>
      </c>
      <c r="B237" s="283" t="s">
        <v>560</v>
      </c>
      <c r="C237" s="283" t="s">
        <v>573</v>
      </c>
      <c r="D237" s="557" t="s">
        <v>184</v>
      </c>
      <c r="E237" s="556" t="s">
        <v>504</v>
      </c>
      <c r="F237" s="249">
        <v>17947</v>
      </c>
      <c r="G237" s="557">
        <v>12</v>
      </c>
      <c r="H237" s="282" t="s">
        <v>958</v>
      </c>
      <c r="I237" s="283" t="s">
        <v>1151</v>
      </c>
      <c r="J237" s="386"/>
      <c r="L237" s="308" t="b">
        <f t="shared" si="90"/>
        <v>1</v>
      </c>
      <c r="M237" s="308" t="b">
        <f t="shared" si="91"/>
        <v>1</v>
      </c>
      <c r="N237" s="308" t="b">
        <f t="shared" si="92"/>
        <v>1</v>
      </c>
      <c r="O237" s="308" t="b">
        <f t="shared" si="93"/>
        <v>1</v>
      </c>
      <c r="P237" s="308" t="b">
        <f t="shared" si="94"/>
        <v>1</v>
      </c>
      <c r="Q237" s="308" t="b">
        <f t="shared" si="95"/>
        <v>1</v>
      </c>
      <c r="R237" s="308" t="b">
        <f t="shared" si="96"/>
        <v>0</v>
      </c>
      <c r="S237" s="308" t="b">
        <f t="shared" si="97"/>
        <v>0</v>
      </c>
      <c r="T237" s="308" t="b">
        <f t="shared" si="98"/>
        <v>0</v>
      </c>
      <c r="U237" s="308" t="b">
        <f t="shared" si="99"/>
        <v>1</v>
      </c>
      <c r="W237" s="382" t="s">
        <v>572</v>
      </c>
      <c r="X237" s="283" t="s">
        <v>560</v>
      </c>
      <c r="Y237" s="283" t="s">
        <v>573</v>
      </c>
      <c r="Z237" s="557" t="s">
        <v>184</v>
      </c>
      <c r="AA237" s="556" t="s">
        <v>504</v>
      </c>
      <c r="AB237" s="249">
        <v>17947</v>
      </c>
      <c r="AC237" s="557" t="s">
        <v>958</v>
      </c>
      <c r="AD237" s="282" t="s">
        <v>1151</v>
      </c>
      <c r="AE237" s="282"/>
      <c r="AF237" s="386"/>
      <c r="AG237" s="435"/>
    </row>
    <row r="238" spans="1:33" ht="15">
      <c r="A238" s="382" t="s">
        <v>395</v>
      </c>
      <c r="B238" s="283" t="s">
        <v>396</v>
      </c>
      <c r="C238" s="283" t="s">
        <v>397</v>
      </c>
      <c r="D238" s="558" t="s">
        <v>178</v>
      </c>
      <c r="E238" s="556" t="s">
        <v>504</v>
      </c>
      <c r="F238" s="249">
        <v>14496</v>
      </c>
      <c r="G238" s="557">
        <v>9</v>
      </c>
      <c r="H238" s="283" t="s">
        <v>1054</v>
      </c>
      <c r="I238" s="283" t="s">
        <v>1151</v>
      </c>
      <c r="J238" s="386"/>
      <c r="L238" s="308" t="b">
        <f t="shared" si="90"/>
        <v>1</v>
      </c>
      <c r="M238" s="308" t="b">
        <f t="shared" si="91"/>
        <v>1</v>
      </c>
      <c r="N238" s="308" t="b">
        <f t="shared" si="92"/>
        <v>1</v>
      </c>
      <c r="O238" s="308" t="b">
        <f t="shared" si="93"/>
        <v>1</v>
      </c>
      <c r="P238" s="308" t="b">
        <f t="shared" si="94"/>
        <v>1</v>
      </c>
      <c r="Q238" s="308" t="b">
        <f t="shared" si="95"/>
        <v>1</v>
      </c>
      <c r="R238" s="308" t="b">
        <f t="shared" si="96"/>
        <v>0</v>
      </c>
      <c r="S238" s="308" t="b">
        <f t="shared" si="97"/>
        <v>0</v>
      </c>
      <c r="T238" s="308" t="b">
        <f t="shared" si="98"/>
        <v>0</v>
      </c>
      <c r="U238" s="308" t="b">
        <f t="shared" si="99"/>
        <v>1</v>
      </c>
      <c r="W238" s="382" t="s">
        <v>395</v>
      </c>
      <c r="X238" s="283" t="s">
        <v>396</v>
      </c>
      <c r="Y238" s="283" t="s">
        <v>397</v>
      </c>
      <c r="Z238" s="558" t="s">
        <v>178</v>
      </c>
      <c r="AA238" s="556" t="s">
        <v>504</v>
      </c>
      <c r="AB238" s="249">
        <v>14496</v>
      </c>
      <c r="AC238" s="557" t="s">
        <v>1054</v>
      </c>
      <c r="AD238" s="283" t="s">
        <v>1151</v>
      </c>
      <c r="AE238" s="282"/>
      <c r="AF238" s="386"/>
      <c r="AG238" s="435"/>
    </row>
    <row r="239" spans="1:33" ht="15">
      <c r="A239" s="382" t="s">
        <v>577</v>
      </c>
      <c r="B239" s="283" t="s">
        <v>578</v>
      </c>
      <c r="C239" s="283" t="s">
        <v>579</v>
      </c>
      <c r="D239" s="558" t="s">
        <v>184</v>
      </c>
      <c r="E239" s="556" t="s">
        <v>504</v>
      </c>
      <c r="F239" s="249">
        <v>26797</v>
      </c>
      <c r="G239" s="557">
        <v>12</v>
      </c>
      <c r="H239" s="282" t="s">
        <v>1148</v>
      </c>
      <c r="I239" s="283" t="s">
        <v>1151</v>
      </c>
      <c r="J239" s="386"/>
      <c r="L239" s="308" t="b">
        <f t="shared" si="90"/>
        <v>1</v>
      </c>
      <c r="M239" s="308" t="b">
        <f t="shared" si="91"/>
        <v>1</v>
      </c>
      <c r="N239" s="308" t="b">
        <f t="shared" si="92"/>
        <v>1</v>
      </c>
      <c r="O239" s="308" t="b">
        <f t="shared" si="93"/>
        <v>1</v>
      </c>
      <c r="P239" s="308" t="b">
        <f t="shared" si="94"/>
        <v>1</v>
      </c>
      <c r="Q239" s="308" t="b">
        <f t="shared" si="95"/>
        <v>1</v>
      </c>
      <c r="R239" s="308" t="b">
        <f t="shared" si="96"/>
        <v>0</v>
      </c>
      <c r="S239" s="308" t="b">
        <f t="shared" si="97"/>
        <v>0</v>
      </c>
      <c r="T239" s="308" t="b">
        <f t="shared" si="98"/>
        <v>0</v>
      </c>
      <c r="U239" s="308" t="b">
        <f t="shared" si="99"/>
        <v>1</v>
      </c>
      <c r="W239" s="382" t="s">
        <v>577</v>
      </c>
      <c r="X239" s="283" t="s">
        <v>578</v>
      </c>
      <c r="Y239" s="283" t="s">
        <v>579</v>
      </c>
      <c r="Z239" s="558" t="s">
        <v>184</v>
      </c>
      <c r="AA239" s="556" t="s">
        <v>504</v>
      </c>
      <c r="AB239" s="249">
        <v>26797</v>
      </c>
      <c r="AC239" s="557" t="s">
        <v>1148</v>
      </c>
      <c r="AD239" s="282" t="s">
        <v>1151</v>
      </c>
      <c r="AE239" s="282"/>
      <c r="AF239" s="386"/>
      <c r="AG239" s="435"/>
    </row>
    <row r="240" spans="1:33" ht="15">
      <c r="A240" s="382" t="s">
        <v>580</v>
      </c>
      <c r="B240" s="283" t="s">
        <v>581</v>
      </c>
      <c r="C240" s="283" t="s">
        <v>582</v>
      </c>
      <c r="D240" s="559" t="s">
        <v>184</v>
      </c>
      <c r="E240" s="556" t="s">
        <v>504</v>
      </c>
      <c r="F240" s="249">
        <v>21429</v>
      </c>
      <c r="G240" s="557">
        <v>9</v>
      </c>
      <c r="H240" s="282" t="s">
        <v>1149</v>
      </c>
      <c r="I240" s="283" t="s">
        <v>1151</v>
      </c>
      <c r="J240" s="386"/>
      <c r="L240" s="308" t="b">
        <f t="shared" si="90"/>
        <v>1</v>
      </c>
      <c r="M240" s="308" t="b">
        <f t="shared" si="91"/>
        <v>1</v>
      </c>
      <c r="N240" s="308" t="b">
        <f t="shared" si="92"/>
        <v>1</v>
      </c>
      <c r="O240" s="308" t="b">
        <f t="shared" si="93"/>
        <v>1</v>
      </c>
      <c r="P240" s="308" t="b">
        <f t="shared" si="94"/>
        <v>1</v>
      </c>
      <c r="Q240" s="308" t="b">
        <f t="shared" si="95"/>
        <v>1</v>
      </c>
      <c r="R240" s="308" t="b">
        <f t="shared" si="96"/>
        <v>0</v>
      </c>
      <c r="S240" s="308" t="b">
        <f t="shared" si="97"/>
        <v>0</v>
      </c>
      <c r="T240" s="308" t="b">
        <f t="shared" si="98"/>
        <v>0</v>
      </c>
      <c r="U240" s="308" t="b">
        <f t="shared" si="99"/>
        <v>1</v>
      </c>
      <c r="W240" s="382" t="s">
        <v>580</v>
      </c>
      <c r="X240" s="283" t="s">
        <v>581</v>
      </c>
      <c r="Y240" s="283" t="s">
        <v>582</v>
      </c>
      <c r="Z240" s="559" t="s">
        <v>184</v>
      </c>
      <c r="AA240" s="556" t="s">
        <v>504</v>
      </c>
      <c r="AB240" s="249">
        <v>21429</v>
      </c>
      <c r="AC240" s="557" t="s">
        <v>1149</v>
      </c>
      <c r="AD240" s="282" t="s">
        <v>1151</v>
      </c>
      <c r="AE240" s="282"/>
      <c r="AF240" s="386"/>
      <c r="AG240" s="435"/>
    </row>
    <row r="241" spans="1:33" ht="15">
      <c r="A241" s="503">
        <v>568</v>
      </c>
      <c r="B241" s="280" t="s">
        <v>584</v>
      </c>
      <c r="C241" s="280" t="s">
        <v>585</v>
      </c>
      <c r="D241" s="1" t="s">
        <v>178</v>
      </c>
      <c r="E241" s="556" t="s">
        <v>504</v>
      </c>
      <c r="F241" s="249">
        <v>16190</v>
      </c>
      <c r="G241" s="557">
        <v>9</v>
      </c>
      <c r="H241" s="283" t="s">
        <v>955</v>
      </c>
      <c r="I241" s="280" t="s">
        <v>1151</v>
      </c>
      <c r="J241" s="386"/>
      <c r="L241" s="308" t="b">
        <f t="shared" si="90"/>
        <v>0</v>
      </c>
      <c r="M241" s="308" t="b">
        <f t="shared" si="91"/>
        <v>1</v>
      </c>
      <c r="N241" s="308" t="b">
        <f t="shared" si="92"/>
        <v>1</v>
      </c>
      <c r="O241" s="308" t="b">
        <f t="shared" si="93"/>
        <v>1</v>
      </c>
      <c r="P241" s="308" t="b">
        <f t="shared" si="94"/>
        <v>1</v>
      </c>
      <c r="Q241" s="308" t="b">
        <f t="shared" si="95"/>
        <v>1</v>
      </c>
      <c r="R241" s="308" t="b">
        <f t="shared" si="96"/>
        <v>0</v>
      </c>
      <c r="S241" s="308" t="b">
        <f t="shared" si="97"/>
        <v>0</v>
      </c>
      <c r="T241" s="308" t="b">
        <f t="shared" si="98"/>
        <v>0</v>
      </c>
      <c r="U241" s="308" t="b">
        <f t="shared" si="99"/>
        <v>1</v>
      </c>
      <c r="W241" s="382" t="s">
        <v>583</v>
      </c>
      <c r="X241" s="280" t="s">
        <v>584</v>
      </c>
      <c r="Y241" s="280" t="s">
        <v>585</v>
      </c>
      <c r="Z241" s="1" t="s">
        <v>178</v>
      </c>
      <c r="AA241" s="556" t="s">
        <v>504</v>
      </c>
      <c r="AB241" s="249">
        <v>16190</v>
      </c>
      <c r="AC241" s="557" t="s">
        <v>955</v>
      </c>
      <c r="AD241" s="283" t="s">
        <v>1151</v>
      </c>
      <c r="AE241" s="282"/>
      <c r="AF241" s="386"/>
      <c r="AG241" s="435"/>
    </row>
    <row r="242" spans="1:33" ht="15">
      <c r="A242" s="382" t="s">
        <v>766</v>
      </c>
      <c r="B242" s="280" t="s">
        <v>767</v>
      </c>
      <c r="C242" s="280" t="s">
        <v>406</v>
      </c>
      <c r="D242" s="470" t="s">
        <v>184</v>
      </c>
      <c r="E242" s="556" t="s">
        <v>504</v>
      </c>
      <c r="F242" s="249">
        <v>17931</v>
      </c>
      <c r="G242" s="557">
        <v>6</v>
      </c>
      <c r="H242" s="283" t="s">
        <v>956</v>
      </c>
      <c r="I242" s="280" t="s">
        <v>1151</v>
      </c>
      <c r="J242" s="386"/>
      <c r="L242" s="308" t="b">
        <f t="shared" si="90"/>
        <v>1</v>
      </c>
      <c r="M242" s="308" t="b">
        <f t="shared" si="91"/>
        <v>1</v>
      </c>
      <c r="N242" s="308" t="b">
        <f t="shared" si="92"/>
        <v>1</v>
      </c>
      <c r="O242" s="308" t="b">
        <f t="shared" si="93"/>
        <v>1</v>
      </c>
      <c r="P242" s="308" t="b">
        <f t="shared" si="94"/>
        <v>1</v>
      </c>
      <c r="Q242" s="308" t="b">
        <f t="shared" si="95"/>
        <v>1</v>
      </c>
      <c r="R242" s="308" t="b">
        <f t="shared" si="96"/>
        <v>0</v>
      </c>
      <c r="S242" s="308" t="b">
        <f t="shared" si="97"/>
        <v>0</v>
      </c>
      <c r="T242" s="308" t="b">
        <f t="shared" si="98"/>
        <v>0</v>
      </c>
      <c r="U242" s="308" t="b">
        <f t="shared" si="99"/>
        <v>1</v>
      </c>
      <c r="W242" s="382" t="s">
        <v>766</v>
      </c>
      <c r="X242" s="280" t="s">
        <v>767</v>
      </c>
      <c r="Y242" s="280" t="s">
        <v>406</v>
      </c>
      <c r="Z242" s="470" t="s">
        <v>184</v>
      </c>
      <c r="AA242" s="556" t="s">
        <v>504</v>
      </c>
      <c r="AB242" s="249">
        <v>17931</v>
      </c>
      <c r="AC242" s="557" t="s">
        <v>956</v>
      </c>
      <c r="AD242" s="283" t="s">
        <v>1151</v>
      </c>
      <c r="AE242" s="282"/>
      <c r="AF242" s="386"/>
      <c r="AG242" s="435"/>
    </row>
    <row r="243" spans="1:33" ht="15">
      <c r="A243" s="382" t="s">
        <v>968</v>
      </c>
      <c r="B243" s="280" t="s">
        <v>969</v>
      </c>
      <c r="C243" s="280" t="s">
        <v>271</v>
      </c>
      <c r="D243" s="470" t="s">
        <v>178</v>
      </c>
      <c r="E243" s="556" t="s">
        <v>504</v>
      </c>
      <c r="F243" s="249">
        <v>15592</v>
      </c>
      <c r="G243" s="557">
        <v>12</v>
      </c>
      <c r="H243" s="283" t="s">
        <v>958</v>
      </c>
      <c r="I243" s="280" t="s">
        <v>1151</v>
      </c>
      <c r="J243" s="386"/>
      <c r="L243" s="308" t="b">
        <f t="shared" si="90"/>
        <v>1</v>
      </c>
      <c r="M243" s="308" t="b">
        <f t="shared" si="91"/>
        <v>1</v>
      </c>
      <c r="N243" s="308" t="b">
        <f t="shared" si="92"/>
        <v>1</v>
      </c>
      <c r="O243" s="308" t="b">
        <f t="shared" si="93"/>
        <v>1</v>
      </c>
      <c r="P243" s="308" t="b">
        <f t="shared" si="94"/>
        <v>1</v>
      </c>
      <c r="Q243" s="308" t="b">
        <f t="shared" si="95"/>
        <v>1</v>
      </c>
      <c r="R243" s="308" t="b">
        <f t="shared" si="96"/>
        <v>0</v>
      </c>
      <c r="S243" s="308" t="b">
        <f t="shared" si="97"/>
        <v>0</v>
      </c>
      <c r="T243" s="308" t="b">
        <f t="shared" si="98"/>
        <v>0</v>
      </c>
      <c r="U243" s="308" t="b">
        <f t="shared" si="99"/>
        <v>1</v>
      </c>
      <c r="W243" s="382" t="s">
        <v>968</v>
      </c>
      <c r="X243" s="280" t="s">
        <v>969</v>
      </c>
      <c r="Y243" s="280" t="s">
        <v>271</v>
      </c>
      <c r="Z243" s="470" t="s">
        <v>178</v>
      </c>
      <c r="AA243" s="556" t="s">
        <v>504</v>
      </c>
      <c r="AB243" s="249">
        <v>15592</v>
      </c>
      <c r="AC243" s="557" t="s">
        <v>958</v>
      </c>
      <c r="AD243" s="283" t="s">
        <v>1151</v>
      </c>
      <c r="AE243" s="282"/>
      <c r="AF243" s="386"/>
      <c r="AG243" s="435"/>
    </row>
    <row r="244" spans="1:33" ht="15">
      <c r="A244" s="382">
        <v>596</v>
      </c>
      <c r="B244" s="280" t="s">
        <v>586</v>
      </c>
      <c r="C244" s="280" t="s">
        <v>587</v>
      </c>
      <c r="D244" s="470" t="s">
        <v>184</v>
      </c>
      <c r="E244" s="556" t="s">
        <v>504</v>
      </c>
      <c r="F244" s="249">
        <v>15954</v>
      </c>
      <c r="G244" s="557">
        <v>12</v>
      </c>
      <c r="H244" s="283" t="s">
        <v>958</v>
      </c>
      <c r="I244" s="280" t="s">
        <v>1151</v>
      </c>
      <c r="J244" s="386"/>
      <c r="L244" s="308" t="b">
        <f t="shared" si="90"/>
        <v>1</v>
      </c>
      <c r="M244" s="308" t="b">
        <f t="shared" si="91"/>
        <v>1</v>
      </c>
      <c r="N244" s="308" t="b">
        <f t="shared" si="92"/>
        <v>1</v>
      </c>
      <c r="O244" s="308" t="b">
        <f t="shared" si="93"/>
        <v>1</v>
      </c>
      <c r="P244" s="308" t="b">
        <f t="shared" si="94"/>
        <v>1</v>
      </c>
      <c r="Q244" s="308" t="b">
        <f t="shared" si="95"/>
        <v>1</v>
      </c>
      <c r="R244" s="308" t="b">
        <f t="shared" si="96"/>
        <v>0</v>
      </c>
      <c r="S244" s="308" t="b">
        <f t="shared" si="97"/>
        <v>0</v>
      </c>
      <c r="T244" s="308" t="b">
        <f t="shared" si="98"/>
        <v>0</v>
      </c>
      <c r="U244" s="308" t="b">
        <f t="shared" si="99"/>
        <v>1</v>
      </c>
      <c r="W244" s="382">
        <v>596</v>
      </c>
      <c r="X244" s="280" t="s">
        <v>586</v>
      </c>
      <c r="Y244" s="280" t="s">
        <v>587</v>
      </c>
      <c r="Z244" s="470" t="s">
        <v>184</v>
      </c>
      <c r="AA244" s="556" t="s">
        <v>504</v>
      </c>
      <c r="AB244" s="249">
        <v>15954</v>
      </c>
      <c r="AC244" s="557" t="s">
        <v>958</v>
      </c>
      <c r="AD244" s="283" t="s">
        <v>1151</v>
      </c>
      <c r="AE244" s="282"/>
      <c r="AF244" s="386"/>
      <c r="AG244" s="435"/>
    </row>
    <row r="245" spans="1:33" ht="15">
      <c r="A245" s="382" t="s">
        <v>774</v>
      </c>
      <c r="B245" s="283" t="s">
        <v>775</v>
      </c>
      <c r="C245" s="283" t="s">
        <v>776</v>
      </c>
      <c r="D245" s="558" t="s">
        <v>178</v>
      </c>
      <c r="E245" s="556" t="s">
        <v>504</v>
      </c>
      <c r="F245" s="249">
        <v>25801</v>
      </c>
      <c r="G245" s="557">
        <v>12</v>
      </c>
      <c r="H245" s="282" t="s">
        <v>1148</v>
      </c>
      <c r="I245" s="283" t="s">
        <v>1151</v>
      </c>
      <c r="J245" s="386"/>
      <c r="L245" s="308" t="b">
        <f t="shared" si="90"/>
        <v>1</v>
      </c>
      <c r="M245" s="308" t="b">
        <f t="shared" si="91"/>
        <v>1</v>
      </c>
      <c r="N245" s="308" t="b">
        <f t="shared" si="92"/>
        <v>1</v>
      </c>
      <c r="O245" s="308" t="b">
        <f t="shared" si="93"/>
        <v>1</v>
      </c>
      <c r="P245" s="308" t="b">
        <f t="shared" si="94"/>
        <v>1</v>
      </c>
      <c r="Q245" s="308" t="b">
        <f t="shared" si="95"/>
        <v>1</v>
      </c>
      <c r="R245" s="308" t="b">
        <f t="shared" si="96"/>
        <v>0</v>
      </c>
      <c r="S245" s="308" t="b">
        <f t="shared" si="97"/>
        <v>0</v>
      </c>
      <c r="T245" s="308" t="b">
        <f t="shared" si="98"/>
        <v>0</v>
      </c>
      <c r="U245" s="308" t="b">
        <f t="shared" si="99"/>
        <v>1</v>
      </c>
      <c r="W245" s="382" t="s">
        <v>774</v>
      </c>
      <c r="X245" s="283" t="s">
        <v>775</v>
      </c>
      <c r="Y245" s="283" t="s">
        <v>776</v>
      </c>
      <c r="Z245" s="558" t="s">
        <v>178</v>
      </c>
      <c r="AA245" s="556" t="s">
        <v>504</v>
      </c>
      <c r="AB245" s="249">
        <v>25801</v>
      </c>
      <c r="AC245" s="557" t="s">
        <v>1148</v>
      </c>
      <c r="AD245" s="282" t="s">
        <v>1151</v>
      </c>
      <c r="AE245" s="282"/>
      <c r="AF245" s="386"/>
      <c r="AG245" s="435"/>
    </row>
    <row r="246" spans="1:33" ht="15">
      <c r="A246" s="382" t="s">
        <v>588</v>
      </c>
      <c r="B246" s="280" t="s">
        <v>589</v>
      </c>
      <c r="C246" s="280" t="s">
        <v>590</v>
      </c>
      <c r="D246" s="470" t="s">
        <v>178</v>
      </c>
      <c r="E246" s="556" t="s">
        <v>504</v>
      </c>
      <c r="F246" s="249">
        <v>13574</v>
      </c>
      <c r="G246" s="557">
        <v>9</v>
      </c>
      <c r="H246" s="282" t="s">
        <v>1054</v>
      </c>
      <c r="I246" s="280" t="s">
        <v>1151</v>
      </c>
      <c r="J246" s="386"/>
      <c r="L246" s="308" t="b">
        <f t="shared" si="90"/>
        <v>1</v>
      </c>
      <c r="M246" s="308" t="b">
        <f t="shared" si="91"/>
        <v>1</v>
      </c>
      <c r="N246" s="308" t="b">
        <f t="shared" si="92"/>
        <v>1</v>
      </c>
      <c r="O246" s="308" t="b">
        <f t="shared" si="93"/>
        <v>1</v>
      </c>
      <c r="P246" s="308" t="b">
        <f t="shared" si="94"/>
        <v>1</v>
      </c>
      <c r="Q246" s="308" t="b">
        <f t="shared" si="95"/>
        <v>1</v>
      </c>
      <c r="R246" s="308" t="b">
        <f t="shared" si="96"/>
        <v>0</v>
      </c>
      <c r="S246" s="308" t="b">
        <f t="shared" si="97"/>
        <v>0</v>
      </c>
      <c r="T246" s="308" t="b">
        <f t="shared" si="98"/>
        <v>0</v>
      </c>
      <c r="U246" s="308" t="b">
        <f t="shared" si="99"/>
        <v>1</v>
      </c>
      <c r="W246" s="382" t="s">
        <v>588</v>
      </c>
      <c r="X246" s="280" t="s">
        <v>589</v>
      </c>
      <c r="Y246" s="280" t="s">
        <v>590</v>
      </c>
      <c r="Z246" s="470" t="s">
        <v>178</v>
      </c>
      <c r="AA246" s="556" t="s">
        <v>504</v>
      </c>
      <c r="AB246" s="249">
        <v>13574</v>
      </c>
      <c r="AC246" s="557" t="s">
        <v>1054</v>
      </c>
      <c r="AD246" s="282" t="s">
        <v>1151</v>
      </c>
      <c r="AE246" s="282"/>
      <c r="AF246" s="386"/>
      <c r="AG246" s="435"/>
    </row>
    <row r="247" spans="1:33">
      <c r="A247" s="282" t="s">
        <v>591</v>
      </c>
      <c r="B247" s="560" t="s">
        <v>592</v>
      </c>
      <c r="C247" s="560" t="s">
        <v>593</v>
      </c>
      <c r="D247" s="557" t="s">
        <v>178</v>
      </c>
      <c r="E247" s="560" t="s">
        <v>504</v>
      </c>
      <c r="F247" s="249">
        <v>21590</v>
      </c>
      <c r="G247" s="557">
        <v>6</v>
      </c>
      <c r="H247" s="283" t="s">
        <v>1147</v>
      </c>
      <c r="I247" s="560" t="s">
        <v>1151</v>
      </c>
      <c r="J247" s="386"/>
      <c r="L247" s="308" t="b">
        <f t="shared" si="90"/>
        <v>1</v>
      </c>
      <c r="M247" s="308" t="b">
        <f t="shared" si="91"/>
        <v>1</v>
      </c>
      <c r="N247" s="308" t="b">
        <f t="shared" si="92"/>
        <v>1</v>
      </c>
      <c r="O247" s="308" t="b">
        <f t="shared" si="93"/>
        <v>1</v>
      </c>
      <c r="P247" s="308" t="b">
        <f t="shared" si="94"/>
        <v>1</v>
      </c>
      <c r="Q247" s="308" t="b">
        <f t="shared" si="95"/>
        <v>1</v>
      </c>
      <c r="R247" s="308" t="b">
        <f t="shared" si="96"/>
        <v>0</v>
      </c>
      <c r="S247" s="308" t="b">
        <f t="shared" si="97"/>
        <v>0</v>
      </c>
      <c r="T247" s="308" t="b">
        <f t="shared" si="98"/>
        <v>0</v>
      </c>
      <c r="U247" s="308" t="b">
        <f t="shared" si="99"/>
        <v>1</v>
      </c>
      <c r="W247" s="282" t="s">
        <v>591</v>
      </c>
      <c r="X247" s="283" t="s">
        <v>592</v>
      </c>
      <c r="Y247" s="283" t="s">
        <v>593</v>
      </c>
      <c r="Z247" s="557" t="s">
        <v>178</v>
      </c>
      <c r="AA247" s="283" t="s">
        <v>504</v>
      </c>
      <c r="AB247" s="249">
        <v>21590</v>
      </c>
      <c r="AC247" s="557" t="s">
        <v>1147</v>
      </c>
      <c r="AD247" s="283" t="s">
        <v>1151</v>
      </c>
      <c r="AE247" s="282"/>
      <c r="AF247" s="386"/>
      <c r="AG247" s="435"/>
    </row>
    <row r="248" spans="1:33">
      <c r="A248" s="282" t="s">
        <v>594</v>
      </c>
      <c r="B248" s="560" t="s">
        <v>595</v>
      </c>
      <c r="C248" s="560" t="s">
        <v>596</v>
      </c>
      <c r="D248" s="1" t="s">
        <v>184</v>
      </c>
      <c r="E248" s="560" t="s">
        <v>504</v>
      </c>
      <c r="F248" s="249">
        <v>23251</v>
      </c>
      <c r="G248" s="557">
        <v>3</v>
      </c>
      <c r="H248" s="282" t="s">
        <v>1150</v>
      </c>
      <c r="I248" s="560" t="s">
        <v>1151</v>
      </c>
      <c r="J248" s="386"/>
      <c r="L248" s="308" t="b">
        <f t="shared" si="90"/>
        <v>1</v>
      </c>
      <c r="M248" s="308" t="b">
        <f t="shared" si="91"/>
        <v>1</v>
      </c>
      <c r="N248" s="308" t="b">
        <f t="shared" si="92"/>
        <v>1</v>
      </c>
      <c r="O248" s="308" t="b">
        <f t="shared" si="93"/>
        <v>1</v>
      </c>
      <c r="P248" s="308" t="b">
        <f t="shared" si="94"/>
        <v>1</v>
      </c>
      <c r="Q248" s="308" t="b">
        <f t="shared" si="95"/>
        <v>1</v>
      </c>
      <c r="R248" s="308" t="b">
        <f t="shared" si="96"/>
        <v>0</v>
      </c>
      <c r="S248" s="308" t="b">
        <f t="shared" si="97"/>
        <v>0</v>
      </c>
      <c r="T248" s="308" t="b">
        <f t="shared" si="98"/>
        <v>0</v>
      </c>
      <c r="U248" s="308" t="b">
        <f t="shared" si="99"/>
        <v>1</v>
      </c>
      <c r="W248" s="282" t="s">
        <v>594</v>
      </c>
      <c r="X248" s="283" t="s">
        <v>595</v>
      </c>
      <c r="Y248" s="283" t="s">
        <v>596</v>
      </c>
      <c r="Z248" s="1" t="s">
        <v>184</v>
      </c>
      <c r="AA248" s="283" t="s">
        <v>504</v>
      </c>
      <c r="AB248" s="249">
        <v>23251</v>
      </c>
      <c r="AC248" s="557" t="s">
        <v>1150</v>
      </c>
      <c r="AD248" s="282" t="s">
        <v>1151</v>
      </c>
      <c r="AE248" s="282"/>
      <c r="AF248" s="386"/>
      <c r="AG248" s="435"/>
    </row>
    <row r="249" spans="1:33" ht="15">
      <c r="A249" s="382" t="s">
        <v>597</v>
      </c>
      <c r="B249" s="283" t="s">
        <v>598</v>
      </c>
      <c r="C249" s="283" t="s">
        <v>387</v>
      </c>
      <c r="D249" s="559" t="s">
        <v>178</v>
      </c>
      <c r="E249" s="556" t="s">
        <v>504</v>
      </c>
      <c r="F249" s="249">
        <v>17774</v>
      </c>
      <c r="G249" s="557">
        <v>3</v>
      </c>
      <c r="H249" s="282" t="s">
        <v>957</v>
      </c>
      <c r="I249" s="283" t="s">
        <v>1151</v>
      </c>
      <c r="J249" s="386"/>
      <c r="L249" s="308" t="b">
        <f t="shared" si="90"/>
        <v>1</v>
      </c>
      <c r="M249" s="308" t="b">
        <f t="shared" si="91"/>
        <v>1</v>
      </c>
      <c r="N249" s="308" t="b">
        <f t="shared" si="92"/>
        <v>1</v>
      </c>
      <c r="O249" s="308" t="b">
        <f t="shared" si="93"/>
        <v>1</v>
      </c>
      <c r="P249" s="308" t="b">
        <f t="shared" si="94"/>
        <v>1</v>
      </c>
      <c r="Q249" s="308" t="b">
        <f t="shared" si="95"/>
        <v>1</v>
      </c>
      <c r="R249" s="308" t="b">
        <f t="shared" si="96"/>
        <v>0</v>
      </c>
      <c r="S249" s="308" t="b">
        <f t="shared" si="97"/>
        <v>0</v>
      </c>
      <c r="T249" s="308" t="b">
        <f t="shared" si="98"/>
        <v>0</v>
      </c>
      <c r="U249" s="308" t="b">
        <f t="shared" si="99"/>
        <v>1</v>
      </c>
      <c r="W249" s="382" t="s">
        <v>597</v>
      </c>
      <c r="X249" s="283" t="s">
        <v>598</v>
      </c>
      <c r="Y249" s="283" t="s">
        <v>387</v>
      </c>
      <c r="Z249" s="559" t="s">
        <v>178</v>
      </c>
      <c r="AA249" s="556" t="s">
        <v>504</v>
      </c>
      <c r="AB249" s="249">
        <v>17774</v>
      </c>
      <c r="AC249" s="557" t="s">
        <v>957</v>
      </c>
      <c r="AD249" s="282" t="s">
        <v>1151</v>
      </c>
      <c r="AE249" s="282"/>
      <c r="AF249" s="386"/>
      <c r="AG249" s="435"/>
    </row>
    <row r="250" spans="1:33" ht="15">
      <c r="A250" s="382" t="s">
        <v>353</v>
      </c>
      <c r="B250" s="280" t="s">
        <v>354</v>
      </c>
      <c r="C250" s="280" t="s">
        <v>355</v>
      </c>
      <c r="D250" s="470" t="s">
        <v>178</v>
      </c>
      <c r="E250" s="556" t="s">
        <v>504</v>
      </c>
      <c r="F250" s="249">
        <v>15321</v>
      </c>
      <c r="G250" s="557">
        <v>6</v>
      </c>
      <c r="H250" s="283" t="s">
        <v>1055</v>
      </c>
      <c r="I250" s="280" t="s">
        <v>1151</v>
      </c>
      <c r="J250" s="386"/>
      <c r="L250" s="308" t="b">
        <f t="shared" si="90"/>
        <v>1</v>
      </c>
      <c r="M250" s="308" t="b">
        <f t="shared" si="91"/>
        <v>1</v>
      </c>
      <c r="N250" s="308" t="b">
        <f t="shared" si="92"/>
        <v>1</v>
      </c>
      <c r="O250" s="308" t="b">
        <f t="shared" si="93"/>
        <v>1</v>
      </c>
      <c r="P250" s="308" t="b">
        <f t="shared" si="94"/>
        <v>1</v>
      </c>
      <c r="Q250" s="308" t="b">
        <f t="shared" si="95"/>
        <v>1</v>
      </c>
      <c r="R250" s="308" t="b">
        <f t="shared" si="96"/>
        <v>0</v>
      </c>
      <c r="S250" s="308" t="b">
        <f t="shared" si="97"/>
        <v>0</v>
      </c>
      <c r="T250" s="308" t="b">
        <f t="shared" si="98"/>
        <v>0</v>
      </c>
      <c r="U250" s="308" t="b">
        <f t="shared" si="99"/>
        <v>1</v>
      </c>
      <c r="W250" s="382" t="s">
        <v>353</v>
      </c>
      <c r="X250" s="280" t="s">
        <v>354</v>
      </c>
      <c r="Y250" s="280" t="s">
        <v>355</v>
      </c>
      <c r="Z250" s="470" t="s">
        <v>178</v>
      </c>
      <c r="AA250" s="556" t="s">
        <v>504</v>
      </c>
      <c r="AB250" s="249">
        <v>15321</v>
      </c>
      <c r="AC250" s="557" t="s">
        <v>1055</v>
      </c>
      <c r="AD250" s="283" t="s">
        <v>1151</v>
      </c>
      <c r="AE250" s="282"/>
      <c r="AF250" s="386"/>
      <c r="AG250" s="435"/>
    </row>
    <row r="251" spans="1:33" ht="15">
      <c r="A251" s="382" t="s">
        <v>599</v>
      </c>
      <c r="B251" s="285" t="s">
        <v>600</v>
      </c>
      <c r="C251" s="283" t="s">
        <v>601</v>
      </c>
      <c r="D251" s="559" t="s">
        <v>178</v>
      </c>
      <c r="E251" s="556" t="s">
        <v>504</v>
      </c>
      <c r="F251" s="249">
        <v>16210</v>
      </c>
      <c r="G251" s="557">
        <v>12</v>
      </c>
      <c r="H251" s="282" t="s">
        <v>958</v>
      </c>
      <c r="I251" s="285" t="s">
        <v>1151</v>
      </c>
      <c r="J251" s="386"/>
      <c r="L251" s="308" t="b">
        <f t="shared" si="90"/>
        <v>1</v>
      </c>
      <c r="M251" s="308" t="b">
        <f t="shared" si="91"/>
        <v>1</v>
      </c>
      <c r="N251" s="308" t="b">
        <f t="shared" si="92"/>
        <v>1</v>
      </c>
      <c r="O251" s="308" t="b">
        <f t="shared" si="93"/>
        <v>1</v>
      </c>
      <c r="P251" s="308" t="b">
        <f t="shared" si="94"/>
        <v>1</v>
      </c>
      <c r="Q251" s="308" t="b">
        <f t="shared" si="95"/>
        <v>1</v>
      </c>
      <c r="R251" s="308" t="b">
        <f t="shared" si="96"/>
        <v>0</v>
      </c>
      <c r="S251" s="308" t="b">
        <f t="shared" si="97"/>
        <v>0</v>
      </c>
      <c r="T251" s="308" t="b">
        <f t="shared" si="98"/>
        <v>0</v>
      </c>
      <c r="U251" s="308" t="b">
        <f t="shared" si="99"/>
        <v>1</v>
      </c>
      <c r="W251" s="382" t="s">
        <v>599</v>
      </c>
      <c r="X251" s="285" t="s">
        <v>600</v>
      </c>
      <c r="Y251" s="283" t="s">
        <v>601</v>
      </c>
      <c r="Z251" s="559" t="s">
        <v>178</v>
      </c>
      <c r="AA251" s="556" t="s">
        <v>504</v>
      </c>
      <c r="AB251" s="249">
        <v>16210</v>
      </c>
      <c r="AC251" s="557" t="s">
        <v>958</v>
      </c>
      <c r="AD251" s="282" t="s">
        <v>1151</v>
      </c>
      <c r="AE251" s="282"/>
      <c r="AF251" s="386"/>
      <c r="AG251" s="435"/>
    </row>
    <row r="252" spans="1:33" ht="15">
      <c r="A252" s="382" t="s">
        <v>362</v>
      </c>
      <c r="B252" s="280" t="s">
        <v>354</v>
      </c>
      <c r="C252" s="280" t="s">
        <v>363</v>
      </c>
      <c r="D252" s="390" t="s">
        <v>184</v>
      </c>
      <c r="E252" s="556" t="s">
        <v>504</v>
      </c>
      <c r="F252" s="249">
        <v>15141</v>
      </c>
      <c r="G252" s="557">
        <v>9</v>
      </c>
      <c r="H252" s="282" t="s">
        <v>1054</v>
      </c>
      <c r="I252" s="280" t="s">
        <v>1151</v>
      </c>
      <c r="J252" s="386"/>
      <c r="L252" s="308" t="b">
        <f t="shared" si="90"/>
        <v>1</v>
      </c>
      <c r="M252" s="308" t="b">
        <f t="shared" si="91"/>
        <v>1</v>
      </c>
      <c r="N252" s="308" t="b">
        <f t="shared" si="92"/>
        <v>1</v>
      </c>
      <c r="O252" s="308" t="b">
        <f t="shared" si="93"/>
        <v>1</v>
      </c>
      <c r="P252" s="308" t="b">
        <f t="shared" si="94"/>
        <v>1</v>
      </c>
      <c r="Q252" s="308" t="b">
        <f t="shared" si="95"/>
        <v>1</v>
      </c>
      <c r="R252" s="308" t="b">
        <f t="shared" si="96"/>
        <v>0</v>
      </c>
      <c r="S252" s="308" t="b">
        <f t="shared" si="97"/>
        <v>0</v>
      </c>
      <c r="T252" s="308" t="b">
        <f t="shared" si="98"/>
        <v>0</v>
      </c>
      <c r="U252" s="308" t="b">
        <f t="shared" si="99"/>
        <v>1</v>
      </c>
      <c r="W252" s="382" t="s">
        <v>362</v>
      </c>
      <c r="X252" s="280" t="s">
        <v>354</v>
      </c>
      <c r="Y252" s="280" t="s">
        <v>363</v>
      </c>
      <c r="Z252" s="390" t="s">
        <v>184</v>
      </c>
      <c r="AA252" s="556" t="s">
        <v>504</v>
      </c>
      <c r="AB252" s="249">
        <v>15141</v>
      </c>
      <c r="AC252" s="557" t="s">
        <v>1054</v>
      </c>
      <c r="AD252" s="282" t="s">
        <v>1151</v>
      </c>
      <c r="AE252" s="282"/>
      <c r="AF252" s="386"/>
      <c r="AG252" s="435"/>
    </row>
    <row r="253" spans="1:33" ht="15">
      <c r="A253" s="382" t="s">
        <v>602</v>
      </c>
      <c r="B253" s="280" t="s">
        <v>603</v>
      </c>
      <c r="C253" s="280" t="s">
        <v>604</v>
      </c>
      <c r="D253" s="470" t="s">
        <v>178</v>
      </c>
      <c r="E253" s="556" t="s">
        <v>504</v>
      </c>
      <c r="F253" s="249">
        <v>19681</v>
      </c>
      <c r="G253" s="557">
        <v>4</v>
      </c>
      <c r="H253" s="283" t="s">
        <v>1147</v>
      </c>
      <c r="I253" s="280" t="s">
        <v>1151</v>
      </c>
      <c r="J253" s="386"/>
      <c r="L253" s="308" t="b">
        <f t="shared" si="90"/>
        <v>1</v>
      </c>
      <c r="M253" s="308" t="b">
        <f t="shared" si="91"/>
        <v>1</v>
      </c>
      <c r="N253" s="308" t="b">
        <f t="shared" si="92"/>
        <v>1</v>
      </c>
      <c r="O253" s="308" t="b">
        <f t="shared" si="93"/>
        <v>1</v>
      </c>
      <c r="P253" s="308" t="b">
        <f t="shared" si="94"/>
        <v>1</v>
      </c>
      <c r="Q253" s="308" t="b">
        <f t="shared" si="95"/>
        <v>1</v>
      </c>
      <c r="R253" s="308" t="b">
        <f t="shared" si="96"/>
        <v>0</v>
      </c>
      <c r="S253" s="308" t="b">
        <f t="shared" si="97"/>
        <v>0</v>
      </c>
      <c r="T253" s="308" t="b">
        <f t="shared" si="98"/>
        <v>0</v>
      </c>
      <c r="U253" s="308" t="b">
        <f t="shared" si="99"/>
        <v>1</v>
      </c>
      <c r="W253" s="382" t="s">
        <v>602</v>
      </c>
      <c r="X253" s="280" t="s">
        <v>603</v>
      </c>
      <c r="Y253" s="280" t="s">
        <v>604</v>
      </c>
      <c r="Z253" s="470" t="s">
        <v>178</v>
      </c>
      <c r="AA253" s="556" t="s">
        <v>504</v>
      </c>
      <c r="AB253" s="249">
        <v>19681</v>
      </c>
      <c r="AC253" s="557" t="s">
        <v>1147</v>
      </c>
      <c r="AD253" s="283" t="s">
        <v>1151</v>
      </c>
      <c r="AE253" s="282"/>
      <c r="AF253" s="386"/>
      <c r="AG253" s="435"/>
    </row>
    <row r="254" spans="1:33" ht="15">
      <c r="A254" s="382" t="s">
        <v>439</v>
      </c>
      <c r="B254" s="280" t="s">
        <v>440</v>
      </c>
      <c r="C254" s="280" t="s">
        <v>441</v>
      </c>
      <c r="D254" s="470" t="s">
        <v>178</v>
      </c>
      <c r="E254" s="556" t="s">
        <v>504</v>
      </c>
      <c r="F254" s="249">
        <v>22073</v>
      </c>
      <c r="G254" s="557">
        <v>5</v>
      </c>
      <c r="H254" s="282" t="s">
        <v>1147</v>
      </c>
      <c r="I254" s="280" t="s">
        <v>1151</v>
      </c>
      <c r="J254" s="386"/>
      <c r="L254" s="308" t="b">
        <f t="shared" si="90"/>
        <v>1</v>
      </c>
      <c r="M254" s="308" t="b">
        <f t="shared" si="91"/>
        <v>1</v>
      </c>
      <c r="N254" s="308" t="b">
        <f t="shared" si="92"/>
        <v>1</v>
      </c>
      <c r="O254" s="308" t="b">
        <f t="shared" si="93"/>
        <v>1</v>
      </c>
      <c r="P254" s="308" t="b">
        <f t="shared" si="94"/>
        <v>1</v>
      </c>
      <c r="Q254" s="308" t="b">
        <f t="shared" si="95"/>
        <v>1</v>
      </c>
      <c r="R254" s="308" t="b">
        <f t="shared" si="96"/>
        <v>0</v>
      </c>
      <c r="S254" s="308" t="b">
        <f t="shared" si="97"/>
        <v>0</v>
      </c>
      <c r="T254" s="308" t="b">
        <f t="shared" si="98"/>
        <v>0</v>
      </c>
      <c r="U254" s="308" t="b">
        <f t="shared" si="99"/>
        <v>1</v>
      </c>
      <c r="W254" s="382" t="s">
        <v>439</v>
      </c>
      <c r="X254" s="280" t="s">
        <v>440</v>
      </c>
      <c r="Y254" s="280" t="s">
        <v>441</v>
      </c>
      <c r="Z254" s="470" t="s">
        <v>178</v>
      </c>
      <c r="AA254" s="556" t="s">
        <v>504</v>
      </c>
      <c r="AB254" s="249">
        <v>22073</v>
      </c>
      <c r="AC254" s="557" t="s">
        <v>1147</v>
      </c>
      <c r="AD254" s="282" t="s">
        <v>1151</v>
      </c>
      <c r="AE254" s="282"/>
      <c r="AF254" s="386"/>
      <c r="AG254" s="435"/>
    </row>
    <row r="255" spans="1:33" ht="15">
      <c r="A255" s="561" t="s">
        <v>1027</v>
      </c>
      <c r="B255" s="282" t="s">
        <v>648</v>
      </c>
      <c r="C255" s="282" t="s">
        <v>1028</v>
      </c>
      <c r="D255" s="1" t="s">
        <v>178</v>
      </c>
      <c r="E255" s="564" t="s">
        <v>504</v>
      </c>
      <c r="F255" s="249">
        <v>16915</v>
      </c>
      <c r="G255" s="557">
        <v>9</v>
      </c>
      <c r="H255" s="283" t="s">
        <v>955</v>
      </c>
      <c r="I255" s="282" t="s">
        <v>1151</v>
      </c>
      <c r="J255" s="386"/>
      <c r="L255" s="308" t="b">
        <f t="shared" si="90"/>
        <v>1</v>
      </c>
      <c r="M255" s="308" t="b">
        <f t="shared" si="91"/>
        <v>1</v>
      </c>
      <c r="N255" s="308" t="b">
        <f t="shared" si="92"/>
        <v>1</v>
      </c>
      <c r="O255" s="308" t="b">
        <f t="shared" si="93"/>
        <v>1</v>
      </c>
      <c r="P255" s="308" t="b">
        <f t="shared" si="94"/>
        <v>1</v>
      </c>
      <c r="Q255" s="308" t="b">
        <f t="shared" si="95"/>
        <v>1</v>
      </c>
      <c r="R255" s="308" t="b">
        <f t="shared" si="96"/>
        <v>0</v>
      </c>
      <c r="S255" s="308" t="b">
        <f t="shared" si="97"/>
        <v>0</v>
      </c>
      <c r="T255" s="308" t="b">
        <f t="shared" si="98"/>
        <v>0</v>
      </c>
      <c r="U255" s="308" t="b">
        <f t="shared" si="99"/>
        <v>1</v>
      </c>
      <c r="W255" s="561" t="s">
        <v>1027</v>
      </c>
      <c r="X255" s="282" t="s">
        <v>648</v>
      </c>
      <c r="Y255" s="282" t="s">
        <v>1028</v>
      </c>
      <c r="Z255" s="1" t="s">
        <v>178</v>
      </c>
      <c r="AA255" s="564" t="s">
        <v>504</v>
      </c>
      <c r="AB255" s="249">
        <v>16915</v>
      </c>
      <c r="AC255" s="557" t="s">
        <v>955</v>
      </c>
      <c r="AD255" s="283" t="s">
        <v>1151</v>
      </c>
      <c r="AE255" s="282"/>
      <c r="AF255" s="386"/>
      <c r="AG255" s="435"/>
    </row>
    <row r="256" spans="1:33" ht="15">
      <c r="A256" s="561" t="s">
        <v>1029</v>
      </c>
      <c r="B256" s="282" t="s">
        <v>1030</v>
      </c>
      <c r="C256" s="282" t="s">
        <v>1031</v>
      </c>
      <c r="D256" s="1" t="s">
        <v>178</v>
      </c>
      <c r="E256" s="564" t="s">
        <v>504</v>
      </c>
      <c r="F256" s="249">
        <v>27701</v>
      </c>
      <c r="G256" s="557">
        <v>8</v>
      </c>
      <c r="H256" s="282" t="s">
        <v>1149</v>
      </c>
      <c r="I256" s="282" t="s">
        <v>1151</v>
      </c>
      <c r="J256" s="386"/>
      <c r="L256" s="308" t="b">
        <f t="shared" si="90"/>
        <v>1</v>
      </c>
      <c r="M256" s="308" t="b">
        <f t="shared" si="91"/>
        <v>1</v>
      </c>
      <c r="N256" s="308" t="b">
        <f t="shared" si="92"/>
        <v>1</v>
      </c>
      <c r="O256" s="308" t="b">
        <f t="shared" si="93"/>
        <v>1</v>
      </c>
      <c r="P256" s="308" t="b">
        <f t="shared" si="94"/>
        <v>1</v>
      </c>
      <c r="Q256" s="308" t="b">
        <f t="shared" si="95"/>
        <v>1</v>
      </c>
      <c r="R256" s="308" t="b">
        <f t="shared" si="96"/>
        <v>0</v>
      </c>
      <c r="S256" s="308" t="b">
        <f t="shared" si="97"/>
        <v>0</v>
      </c>
      <c r="T256" s="308" t="b">
        <f t="shared" si="98"/>
        <v>0</v>
      </c>
      <c r="U256" s="308" t="b">
        <f t="shared" si="99"/>
        <v>1</v>
      </c>
      <c r="W256" s="561" t="s">
        <v>1029</v>
      </c>
      <c r="X256" s="282" t="s">
        <v>1030</v>
      </c>
      <c r="Y256" s="282" t="s">
        <v>1031</v>
      </c>
      <c r="Z256" s="1" t="s">
        <v>178</v>
      </c>
      <c r="AA256" s="564" t="s">
        <v>504</v>
      </c>
      <c r="AB256" s="249">
        <v>27701</v>
      </c>
      <c r="AC256" s="557" t="s">
        <v>1149</v>
      </c>
      <c r="AD256" s="282" t="s">
        <v>1151</v>
      </c>
      <c r="AE256" s="282"/>
      <c r="AF256" s="386"/>
      <c r="AG256" s="435"/>
    </row>
    <row r="257" spans="1:33" ht="15">
      <c r="A257" s="503">
        <v>719</v>
      </c>
      <c r="B257" s="280" t="s">
        <v>606</v>
      </c>
      <c r="C257" s="280" t="s">
        <v>607</v>
      </c>
      <c r="D257" s="390" t="s">
        <v>178</v>
      </c>
      <c r="E257" s="556" t="s">
        <v>504</v>
      </c>
      <c r="F257" s="249">
        <v>16509</v>
      </c>
      <c r="G257" s="557">
        <v>8</v>
      </c>
      <c r="H257" s="283" t="s">
        <v>955</v>
      </c>
      <c r="I257" s="280" t="s">
        <v>1151</v>
      </c>
      <c r="J257" s="386"/>
      <c r="L257" s="308" t="b">
        <f t="shared" si="90"/>
        <v>0</v>
      </c>
      <c r="M257" s="308" t="b">
        <f t="shared" si="91"/>
        <v>1</v>
      </c>
      <c r="N257" s="308" t="b">
        <f t="shared" si="92"/>
        <v>1</v>
      </c>
      <c r="O257" s="308" t="b">
        <f t="shared" si="93"/>
        <v>1</v>
      </c>
      <c r="P257" s="308" t="b">
        <f t="shared" si="94"/>
        <v>1</v>
      </c>
      <c r="Q257" s="308" t="b">
        <f t="shared" si="95"/>
        <v>1</v>
      </c>
      <c r="R257" s="308" t="b">
        <f t="shared" si="96"/>
        <v>0</v>
      </c>
      <c r="S257" s="308" t="b">
        <f t="shared" si="97"/>
        <v>0</v>
      </c>
      <c r="T257" s="308" t="b">
        <f t="shared" si="98"/>
        <v>0</v>
      </c>
      <c r="U257" s="308" t="b">
        <f t="shared" si="99"/>
        <v>1</v>
      </c>
      <c r="W257" s="382" t="s">
        <v>605</v>
      </c>
      <c r="X257" s="280" t="s">
        <v>606</v>
      </c>
      <c r="Y257" s="280" t="s">
        <v>607</v>
      </c>
      <c r="Z257" s="390" t="s">
        <v>178</v>
      </c>
      <c r="AA257" s="556" t="s">
        <v>504</v>
      </c>
      <c r="AB257" s="249">
        <v>16509</v>
      </c>
      <c r="AC257" s="557" t="s">
        <v>955</v>
      </c>
      <c r="AD257" s="283" t="s">
        <v>1151</v>
      </c>
      <c r="AE257" s="282"/>
      <c r="AF257" s="386"/>
      <c r="AG257" s="435"/>
    </row>
    <row r="258" spans="1:33" ht="15">
      <c r="A258" s="382" t="s">
        <v>609</v>
      </c>
      <c r="B258" s="282" t="s">
        <v>610</v>
      </c>
      <c r="C258" s="282" t="s">
        <v>611</v>
      </c>
      <c r="D258" s="557" t="s">
        <v>178</v>
      </c>
      <c r="E258" s="556" t="s">
        <v>504</v>
      </c>
      <c r="F258" s="249">
        <v>26370</v>
      </c>
      <c r="G258" s="557">
        <v>4</v>
      </c>
      <c r="H258" s="282" t="s">
        <v>1147</v>
      </c>
      <c r="I258" s="282" t="s">
        <v>1151</v>
      </c>
      <c r="J258" s="386"/>
      <c r="L258" s="308" t="b">
        <f t="shared" si="90"/>
        <v>1</v>
      </c>
      <c r="M258" s="308" t="b">
        <f t="shared" si="91"/>
        <v>1</v>
      </c>
      <c r="N258" s="308" t="b">
        <f t="shared" si="92"/>
        <v>1</v>
      </c>
      <c r="O258" s="308" t="b">
        <f t="shared" si="93"/>
        <v>1</v>
      </c>
      <c r="P258" s="308" t="b">
        <f t="shared" si="94"/>
        <v>1</v>
      </c>
      <c r="Q258" s="308" t="b">
        <f t="shared" si="95"/>
        <v>1</v>
      </c>
      <c r="R258" s="308" t="b">
        <f t="shared" si="96"/>
        <v>0</v>
      </c>
      <c r="S258" s="308" t="b">
        <f t="shared" si="97"/>
        <v>0</v>
      </c>
      <c r="T258" s="308" t="b">
        <f t="shared" si="98"/>
        <v>0</v>
      </c>
      <c r="U258" s="308" t="b">
        <f t="shared" si="99"/>
        <v>1</v>
      </c>
      <c r="W258" s="382" t="s">
        <v>609</v>
      </c>
      <c r="X258" s="282" t="s">
        <v>610</v>
      </c>
      <c r="Y258" s="282" t="s">
        <v>611</v>
      </c>
      <c r="Z258" s="557" t="s">
        <v>178</v>
      </c>
      <c r="AA258" s="556" t="s">
        <v>504</v>
      </c>
      <c r="AB258" s="249">
        <v>26370</v>
      </c>
      <c r="AC258" s="557" t="s">
        <v>1147</v>
      </c>
      <c r="AD258" s="282" t="s">
        <v>1151</v>
      </c>
      <c r="AE258" s="282"/>
      <c r="AF258" s="386"/>
      <c r="AG258" s="435"/>
    </row>
    <row r="259" spans="1:33" ht="15">
      <c r="A259" s="502" t="s">
        <v>612</v>
      </c>
      <c r="B259" s="283" t="s">
        <v>448</v>
      </c>
      <c r="C259" s="283" t="s">
        <v>613</v>
      </c>
      <c r="D259" s="1" t="s">
        <v>184</v>
      </c>
      <c r="E259" s="556" t="s">
        <v>504</v>
      </c>
      <c r="F259" s="249">
        <v>20589</v>
      </c>
      <c r="G259" s="557">
        <v>3</v>
      </c>
      <c r="H259" s="282" t="s">
        <v>1150</v>
      </c>
      <c r="I259" s="283" t="s">
        <v>1151</v>
      </c>
      <c r="J259" s="386"/>
      <c r="L259" s="308" t="b">
        <f t="shared" si="90"/>
        <v>1</v>
      </c>
      <c r="M259" s="308" t="b">
        <f t="shared" si="91"/>
        <v>1</v>
      </c>
      <c r="N259" s="308" t="b">
        <f t="shared" si="92"/>
        <v>1</v>
      </c>
      <c r="O259" s="308" t="b">
        <f t="shared" si="93"/>
        <v>1</v>
      </c>
      <c r="P259" s="308" t="b">
        <f t="shared" si="94"/>
        <v>1</v>
      </c>
      <c r="Q259" s="308" t="b">
        <f t="shared" si="95"/>
        <v>1</v>
      </c>
      <c r="R259" s="308" t="b">
        <f t="shared" si="96"/>
        <v>0</v>
      </c>
      <c r="S259" s="308" t="b">
        <f t="shared" si="97"/>
        <v>0</v>
      </c>
      <c r="T259" s="308" t="b">
        <f t="shared" si="98"/>
        <v>0</v>
      </c>
      <c r="U259" s="308" t="b">
        <f t="shared" si="99"/>
        <v>1</v>
      </c>
      <c r="W259" s="502" t="s">
        <v>612</v>
      </c>
      <c r="X259" s="283" t="s">
        <v>448</v>
      </c>
      <c r="Y259" s="283" t="s">
        <v>613</v>
      </c>
      <c r="Z259" s="1" t="s">
        <v>184</v>
      </c>
      <c r="AA259" s="556" t="s">
        <v>504</v>
      </c>
      <c r="AB259" s="249">
        <v>20589</v>
      </c>
      <c r="AC259" s="557" t="s">
        <v>1150</v>
      </c>
      <c r="AD259" s="282" t="s">
        <v>1151</v>
      </c>
      <c r="AE259" s="282"/>
      <c r="AF259" s="386"/>
      <c r="AG259" s="435"/>
    </row>
    <row r="260" spans="1:33" ht="15">
      <c r="A260" s="382" t="s">
        <v>614</v>
      </c>
      <c r="B260" s="280" t="s">
        <v>560</v>
      </c>
      <c r="C260" s="280" t="s">
        <v>615</v>
      </c>
      <c r="D260" s="470" t="s">
        <v>178</v>
      </c>
      <c r="E260" s="556" t="s">
        <v>504</v>
      </c>
      <c r="F260" s="249">
        <v>18534</v>
      </c>
      <c r="G260" s="557">
        <v>5</v>
      </c>
      <c r="H260" s="282" t="s">
        <v>956</v>
      </c>
      <c r="I260" s="280" t="s">
        <v>1151</v>
      </c>
      <c r="J260" s="386"/>
      <c r="L260" s="308" t="b">
        <f t="shared" si="90"/>
        <v>1</v>
      </c>
      <c r="M260" s="308" t="b">
        <f t="shared" si="91"/>
        <v>1</v>
      </c>
      <c r="N260" s="308" t="b">
        <f t="shared" si="92"/>
        <v>1</v>
      </c>
      <c r="O260" s="308" t="b">
        <f t="shared" si="93"/>
        <v>1</v>
      </c>
      <c r="P260" s="308" t="b">
        <f t="shared" si="94"/>
        <v>1</v>
      </c>
      <c r="Q260" s="308" t="b">
        <f t="shared" si="95"/>
        <v>1</v>
      </c>
      <c r="R260" s="308" t="b">
        <f t="shared" si="96"/>
        <v>0</v>
      </c>
      <c r="S260" s="308" t="b">
        <f t="shared" si="97"/>
        <v>0</v>
      </c>
      <c r="T260" s="308" t="b">
        <f t="shared" si="98"/>
        <v>0</v>
      </c>
      <c r="U260" s="308" t="b">
        <f t="shared" si="99"/>
        <v>1</v>
      </c>
      <c r="W260" s="382" t="s">
        <v>614</v>
      </c>
      <c r="X260" s="280" t="s">
        <v>560</v>
      </c>
      <c r="Y260" s="280" t="s">
        <v>615</v>
      </c>
      <c r="Z260" s="470" t="s">
        <v>178</v>
      </c>
      <c r="AA260" s="556" t="s">
        <v>504</v>
      </c>
      <c r="AB260" s="249">
        <v>18534</v>
      </c>
      <c r="AC260" s="557" t="s">
        <v>956</v>
      </c>
      <c r="AD260" s="282" t="s">
        <v>1151</v>
      </c>
      <c r="AE260" s="282"/>
      <c r="AF260" s="386"/>
      <c r="AG260" s="435"/>
    </row>
    <row r="261" spans="1:33" ht="15">
      <c r="A261" s="382" t="s">
        <v>616</v>
      </c>
      <c r="B261" s="280" t="s">
        <v>295</v>
      </c>
      <c r="C261" s="280" t="s">
        <v>617</v>
      </c>
      <c r="D261" s="390" t="s">
        <v>184</v>
      </c>
      <c r="E261" s="556" t="s">
        <v>504</v>
      </c>
      <c r="F261" s="249">
        <v>24390</v>
      </c>
      <c r="G261" s="557">
        <v>11</v>
      </c>
      <c r="H261" s="283" t="s">
        <v>1148</v>
      </c>
      <c r="I261" s="280" t="s">
        <v>1151</v>
      </c>
      <c r="J261" s="386"/>
      <c r="L261" s="308" t="b">
        <f t="shared" si="90"/>
        <v>1</v>
      </c>
      <c r="M261" s="308" t="b">
        <f t="shared" si="91"/>
        <v>1</v>
      </c>
      <c r="N261" s="308" t="b">
        <f t="shared" si="92"/>
        <v>1</v>
      </c>
      <c r="O261" s="308" t="b">
        <f t="shared" si="93"/>
        <v>1</v>
      </c>
      <c r="P261" s="308" t="b">
        <f t="shared" si="94"/>
        <v>1</v>
      </c>
      <c r="Q261" s="308" t="b">
        <f t="shared" si="95"/>
        <v>1</v>
      </c>
      <c r="R261" s="308" t="b">
        <f t="shared" si="96"/>
        <v>0</v>
      </c>
      <c r="S261" s="308" t="b">
        <f t="shared" si="97"/>
        <v>0</v>
      </c>
      <c r="T261" s="308" t="b">
        <f t="shared" si="98"/>
        <v>0</v>
      </c>
      <c r="U261" s="308" t="b">
        <f t="shared" si="99"/>
        <v>1</v>
      </c>
      <c r="W261" s="382" t="s">
        <v>616</v>
      </c>
      <c r="X261" s="280" t="s">
        <v>295</v>
      </c>
      <c r="Y261" s="280" t="s">
        <v>617</v>
      </c>
      <c r="Z261" s="390" t="s">
        <v>184</v>
      </c>
      <c r="AA261" s="556" t="s">
        <v>504</v>
      </c>
      <c r="AB261" s="249">
        <v>24390</v>
      </c>
      <c r="AC261" s="557" t="s">
        <v>1148</v>
      </c>
      <c r="AD261" s="283" t="s">
        <v>1151</v>
      </c>
      <c r="AE261" s="282"/>
      <c r="AF261" s="386"/>
      <c r="AG261" s="435"/>
    </row>
    <row r="262" spans="1:33" ht="15">
      <c r="A262" s="382" t="s">
        <v>819</v>
      </c>
      <c r="B262" s="283" t="s">
        <v>549</v>
      </c>
      <c r="C262" s="283" t="s">
        <v>574</v>
      </c>
      <c r="D262" s="1" t="s">
        <v>178</v>
      </c>
      <c r="E262" s="556" t="s">
        <v>504</v>
      </c>
      <c r="F262" s="249">
        <v>18155</v>
      </c>
      <c r="G262" s="557">
        <v>9</v>
      </c>
      <c r="H262" s="283" t="s">
        <v>955</v>
      </c>
      <c r="I262" s="283" t="s">
        <v>1151</v>
      </c>
      <c r="J262" s="386"/>
      <c r="L262" s="308" t="b">
        <f t="shared" si="90"/>
        <v>1</v>
      </c>
      <c r="M262" s="308" t="b">
        <f t="shared" si="91"/>
        <v>1</v>
      </c>
      <c r="N262" s="308" t="b">
        <f t="shared" si="92"/>
        <v>1</v>
      </c>
      <c r="O262" s="308" t="b">
        <f t="shared" si="93"/>
        <v>1</v>
      </c>
      <c r="P262" s="308" t="b">
        <f t="shared" si="94"/>
        <v>1</v>
      </c>
      <c r="Q262" s="308" t="b">
        <f t="shared" si="95"/>
        <v>1</v>
      </c>
      <c r="R262" s="308" t="b">
        <f t="shared" si="96"/>
        <v>0</v>
      </c>
      <c r="S262" s="308" t="b">
        <f t="shared" si="97"/>
        <v>0</v>
      </c>
      <c r="T262" s="308" t="b">
        <f t="shared" si="98"/>
        <v>0</v>
      </c>
      <c r="U262" s="308" t="b">
        <f t="shared" si="99"/>
        <v>1</v>
      </c>
      <c r="W262" s="382" t="s">
        <v>819</v>
      </c>
      <c r="X262" s="283" t="s">
        <v>549</v>
      </c>
      <c r="Y262" s="283" t="s">
        <v>574</v>
      </c>
      <c r="Z262" s="1" t="s">
        <v>178</v>
      </c>
      <c r="AA262" s="556" t="s">
        <v>504</v>
      </c>
      <c r="AB262" s="249">
        <v>18155</v>
      </c>
      <c r="AC262" s="557" t="s">
        <v>955</v>
      </c>
      <c r="AD262" s="283" t="s">
        <v>1151</v>
      </c>
      <c r="AE262" s="282"/>
      <c r="AF262" s="386"/>
      <c r="AG262" s="435"/>
    </row>
    <row r="263" spans="1:33" ht="15">
      <c r="A263" s="382" t="s">
        <v>820</v>
      </c>
      <c r="B263" s="283" t="s">
        <v>821</v>
      </c>
      <c r="C263" s="283" t="s">
        <v>822</v>
      </c>
      <c r="D263" s="1" t="s">
        <v>178</v>
      </c>
      <c r="E263" s="556" t="s">
        <v>504</v>
      </c>
      <c r="F263" s="249">
        <v>23165</v>
      </c>
      <c r="G263" s="557">
        <v>2</v>
      </c>
      <c r="H263" s="283" t="s">
        <v>1150</v>
      </c>
      <c r="I263" s="283" t="s">
        <v>1151</v>
      </c>
      <c r="J263" s="386"/>
      <c r="L263" s="308" t="b">
        <f t="shared" si="90"/>
        <v>1</v>
      </c>
      <c r="M263" s="308" t="b">
        <f t="shared" si="91"/>
        <v>1</v>
      </c>
      <c r="N263" s="308" t="b">
        <f t="shared" si="92"/>
        <v>1</v>
      </c>
      <c r="O263" s="308" t="b">
        <f t="shared" si="93"/>
        <v>1</v>
      </c>
      <c r="P263" s="308" t="b">
        <f t="shared" si="94"/>
        <v>1</v>
      </c>
      <c r="Q263" s="308" t="b">
        <f t="shared" si="95"/>
        <v>1</v>
      </c>
      <c r="R263" s="308" t="b">
        <f t="shared" si="96"/>
        <v>0</v>
      </c>
      <c r="S263" s="308" t="b">
        <f t="shared" si="97"/>
        <v>0</v>
      </c>
      <c r="T263" s="308" t="b">
        <f t="shared" si="98"/>
        <v>0</v>
      </c>
      <c r="U263" s="308" t="b">
        <f t="shared" si="99"/>
        <v>1</v>
      </c>
      <c r="W263" s="382" t="s">
        <v>820</v>
      </c>
      <c r="X263" s="283" t="s">
        <v>821</v>
      </c>
      <c r="Y263" s="283" t="s">
        <v>822</v>
      </c>
      <c r="Z263" s="1" t="s">
        <v>178</v>
      </c>
      <c r="AA263" s="556" t="s">
        <v>504</v>
      </c>
      <c r="AB263" s="249">
        <v>23165</v>
      </c>
      <c r="AC263" s="557" t="s">
        <v>1150</v>
      </c>
      <c r="AD263" s="283" t="s">
        <v>1151</v>
      </c>
      <c r="AE263" s="282"/>
      <c r="AF263" s="386"/>
      <c r="AG263" s="435"/>
    </row>
    <row r="264" spans="1:33" ht="15">
      <c r="A264" s="382" t="s">
        <v>618</v>
      </c>
      <c r="B264" s="282" t="s">
        <v>329</v>
      </c>
      <c r="C264" s="282" t="s">
        <v>371</v>
      </c>
      <c r="D264" s="557" t="s">
        <v>178</v>
      </c>
      <c r="E264" s="556" t="s">
        <v>504</v>
      </c>
      <c r="F264" s="249">
        <v>16294</v>
      </c>
      <c r="G264" s="557">
        <v>7</v>
      </c>
      <c r="H264" s="282" t="s">
        <v>955</v>
      </c>
      <c r="I264" s="282" t="s">
        <v>1151</v>
      </c>
      <c r="J264" s="386"/>
      <c r="L264" s="308" t="b">
        <f t="shared" ref="L264:L327" si="100">A264=W264</f>
        <v>1</v>
      </c>
      <c r="M264" s="308" t="b">
        <f t="shared" ref="M264:M327" si="101">B264=X264</f>
        <v>1</v>
      </c>
      <c r="N264" s="308" t="b">
        <f t="shared" ref="N264:N327" si="102">C264=Y264</f>
        <v>1</v>
      </c>
      <c r="O264" s="308" t="b">
        <f t="shared" ref="O264:O327" si="103">D264=Z264</f>
        <v>1</v>
      </c>
      <c r="P264" s="308" t="b">
        <f t="shared" ref="P264:P327" si="104">E264=AA264</f>
        <v>1</v>
      </c>
      <c r="Q264" s="308" t="b">
        <f t="shared" ref="Q264:Q327" si="105">F264=AB264</f>
        <v>1</v>
      </c>
      <c r="R264" s="308" t="b">
        <f t="shared" ref="R264:R327" si="106">G264=AC264</f>
        <v>0</v>
      </c>
      <c r="S264" s="308" t="b">
        <f t="shared" ref="S264:S327" si="107">H264=AD264</f>
        <v>0</v>
      </c>
      <c r="T264" s="308" t="b">
        <f t="shared" ref="T264:T327" si="108">I264=AE264</f>
        <v>0</v>
      </c>
      <c r="U264" s="308" t="b">
        <f t="shared" ref="U264:U327" si="109">J264=AF264</f>
        <v>1</v>
      </c>
      <c r="W264" s="382" t="s">
        <v>618</v>
      </c>
      <c r="X264" s="282" t="s">
        <v>329</v>
      </c>
      <c r="Y264" s="282" t="s">
        <v>371</v>
      </c>
      <c r="Z264" s="557" t="s">
        <v>178</v>
      </c>
      <c r="AA264" s="556" t="s">
        <v>504</v>
      </c>
      <c r="AB264" s="249">
        <v>16294</v>
      </c>
      <c r="AC264" s="557" t="s">
        <v>955</v>
      </c>
      <c r="AD264" s="282" t="s">
        <v>1151</v>
      </c>
      <c r="AE264" s="282"/>
      <c r="AF264" s="386"/>
      <c r="AG264" s="435"/>
    </row>
    <row r="265" spans="1:33" ht="15">
      <c r="A265" s="382" t="s">
        <v>823</v>
      </c>
      <c r="B265" s="283" t="s">
        <v>824</v>
      </c>
      <c r="C265" s="290" t="s">
        <v>825</v>
      </c>
      <c r="D265" s="558" t="s">
        <v>178</v>
      </c>
      <c r="E265" s="556" t="s">
        <v>504</v>
      </c>
      <c r="F265" s="249">
        <v>23071</v>
      </c>
      <c r="G265" s="557">
        <v>3</v>
      </c>
      <c r="H265" s="282" t="s">
        <v>1150</v>
      </c>
      <c r="I265" s="283" t="s">
        <v>1151</v>
      </c>
      <c r="J265" s="386"/>
      <c r="L265" s="308" t="b">
        <f t="shared" si="100"/>
        <v>1</v>
      </c>
      <c r="M265" s="308" t="b">
        <f t="shared" si="101"/>
        <v>1</v>
      </c>
      <c r="N265" s="308" t="b">
        <f t="shared" si="102"/>
        <v>1</v>
      </c>
      <c r="O265" s="308" t="b">
        <f t="shared" si="103"/>
        <v>1</v>
      </c>
      <c r="P265" s="308" t="b">
        <f t="shared" si="104"/>
        <v>1</v>
      </c>
      <c r="Q265" s="308" t="b">
        <f t="shared" si="105"/>
        <v>1</v>
      </c>
      <c r="R265" s="308" t="b">
        <f t="shared" si="106"/>
        <v>0</v>
      </c>
      <c r="S265" s="308" t="b">
        <f t="shared" si="107"/>
        <v>0</v>
      </c>
      <c r="T265" s="308" t="b">
        <f t="shared" si="108"/>
        <v>0</v>
      </c>
      <c r="U265" s="308" t="b">
        <f t="shared" si="109"/>
        <v>1</v>
      </c>
      <c r="W265" s="382" t="s">
        <v>823</v>
      </c>
      <c r="X265" s="283" t="s">
        <v>824</v>
      </c>
      <c r="Y265" s="290" t="s">
        <v>825</v>
      </c>
      <c r="Z265" s="558" t="s">
        <v>178</v>
      </c>
      <c r="AA265" s="556" t="s">
        <v>504</v>
      </c>
      <c r="AB265" s="249">
        <v>23071</v>
      </c>
      <c r="AC265" s="557" t="s">
        <v>1150</v>
      </c>
      <c r="AD265" s="282" t="s">
        <v>1151</v>
      </c>
      <c r="AE265" s="282"/>
      <c r="AF265" s="386"/>
      <c r="AG265" s="435"/>
    </row>
    <row r="266" spans="1:33" ht="15">
      <c r="A266" s="382" t="s">
        <v>916</v>
      </c>
      <c r="B266" s="283" t="s">
        <v>350</v>
      </c>
      <c r="C266" s="283" t="s">
        <v>917</v>
      </c>
      <c r="D266" s="557" t="s">
        <v>178</v>
      </c>
      <c r="E266" s="556" t="s">
        <v>504</v>
      </c>
      <c r="F266" s="249">
        <v>18720</v>
      </c>
      <c r="G266" s="557">
        <v>6</v>
      </c>
      <c r="H266" s="282" t="s">
        <v>956</v>
      </c>
      <c r="I266" s="283" t="s">
        <v>1151</v>
      </c>
      <c r="J266" s="386"/>
      <c r="L266" s="308" t="b">
        <f t="shared" si="100"/>
        <v>1</v>
      </c>
      <c r="M266" s="308" t="b">
        <f t="shared" si="101"/>
        <v>1</v>
      </c>
      <c r="N266" s="308" t="b">
        <f t="shared" si="102"/>
        <v>1</v>
      </c>
      <c r="O266" s="308" t="b">
        <f t="shared" si="103"/>
        <v>1</v>
      </c>
      <c r="P266" s="308" t="b">
        <f t="shared" si="104"/>
        <v>1</v>
      </c>
      <c r="Q266" s="308" t="b">
        <f t="shared" si="105"/>
        <v>1</v>
      </c>
      <c r="R266" s="308" t="b">
        <f t="shared" si="106"/>
        <v>0</v>
      </c>
      <c r="S266" s="308" t="b">
        <f t="shared" si="107"/>
        <v>0</v>
      </c>
      <c r="T266" s="308" t="b">
        <f t="shared" si="108"/>
        <v>0</v>
      </c>
      <c r="U266" s="308" t="b">
        <f t="shared" si="109"/>
        <v>1</v>
      </c>
      <c r="W266" s="382" t="s">
        <v>916</v>
      </c>
      <c r="X266" s="283" t="s">
        <v>350</v>
      </c>
      <c r="Y266" s="283" t="s">
        <v>917</v>
      </c>
      <c r="Z266" s="557" t="s">
        <v>178</v>
      </c>
      <c r="AA266" s="556" t="s">
        <v>504</v>
      </c>
      <c r="AB266" s="249">
        <v>18720</v>
      </c>
      <c r="AC266" s="557" t="s">
        <v>956</v>
      </c>
      <c r="AD266" s="282" t="s">
        <v>1151</v>
      </c>
      <c r="AE266" s="282"/>
      <c r="AF266" s="386"/>
      <c r="AG266" s="435"/>
    </row>
    <row r="267" spans="1:33" ht="15">
      <c r="A267" s="382" t="s">
        <v>620</v>
      </c>
      <c r="B267" s="283" t="s">
        <v>238</v>
      </c>
      <c r="C267" s="283" t="s">
        <v>621</v>
      </c>
      <c r="D267" s="558" t="s">
        <v>178</v>
      </c>
      <c r="E267" s="556" t="s">
        <v>504</v>
      </c>
      <c r="F267" s="249">
        <v>15178</v>
      </c>
      <c r="G267" s="557">
        <v>9</v>
      </c>
      <c r="H267" s="282" t="s">
        <v>1054</v>
      </c>
      <c r="I267" s="283" t="s">
        <v>1151</v>
      </c>
      <c r="J267" s="386"/>
      <c r="L267" s="308" t="b">
        <f t="shared" si="100"/>
        <v>1</v>
      </c>
      <c r="M267" s="308" t="b">
        <f t="shared" si="101"/>
        <v>1</v>
      </c>
      <c r="N267" s="308" t="b">
        <f t="shared" si="102"/>
        <v>1</v>
      </c>
      <c r="O267" s="308" t="b">
        <f t="shared" si="103"/>
        <v>1</v>
      </c>
      <c r="P267" s="308" t="b">
        <f t="shared" si="104"/>
        <v>1</v>
      </c>
      <c r="Q267" s="308" t="b">
        <f t="shared" si="105"/>
        <v>1</v>
      </c>
      <c r="R267" s="308" t="b">
        <f t="shared" si="106"/>
        <v>0</v>
      </c>
      <c r="S267" s="308" t="b">
        <f t="shared" si="107"/>
        <v>0</v>
      </c>
      <c r="T267" s="308" t="b">
        <f t="shared" si="108"/>
        <v>0</v>
      </c>
      <c r="U267" s="308" t="b">
        <f t="shared" si="109"/>
        <v>1</v>
      </c>
      <c r="W267" s="382" t="s">
        <v>620</v>
      </c>
      <c r="X267" s="283" t="s">
        <v>238</v>
      </c>
      <c r="Y267" s="283" t="s">
        <v>621</v>
      </c>
      <c r="Z267" s="558" t="s">
        <v>178</v>
      </c>
      <c r="AA267" s="556" t="s">
        <v>504</v>
      </c>
      <c r="AB267" s="249">
        <v>15178</v>
      </c>
      <c r="AC267" s="557" t="s">
        <v>1054</v>
      </c>
      <c r="AD267" s="282" t="s">
        <v>1151</v>
      </c>
      <c r="AE267" s="282"/>
      <c r="AF267" s="386"/>
      <c r="AG267" s="435"/>
    </row>
    <row r="268" spans="1:33" ht="15">
      <c r="A268" s="382" t="s">
        <v>826</v>
      </c>
      <c r="B268" s="282" t="s">
        <v>220</v>
      </c>
      <c r="C268" s="282" t="s">
        <v>205</v>
      </c>
      <c r="D268" s="557" t="s">
        <v>178</v>
      </c>
      <c r="E268" s="556" t="s">
        <v>504</v>
      </c>
      <c r="F268" s="249">
        <v>16850</v>
      </c>
      <c r="G268" s="557">
        <v>9</v>
      </c>
      <c r="H268" s="283" t="s">
        <v>955</v>
      </c>
      <c r="I268" s="282" t="s">
        <v>1151</v>
      </c>
      <c r="J268" s="386"/>
      <c r="L268" s="308" t="b">
        <f t="shared" si="100"/>
        <v>1</v>
      </c>
      <c r="M268" s="308" t="b">
        <f t="shared" si="101"/>
        <v>1</v>
      </c>
      <c r="N268" s="308" t="b">
        <f t="shared" si="102"/>
        <v>1</v>
      </c>
      <c r="O268" s="308" t="b">
        <f t="shared" si="103"/>
        <v>1</v>
      </c>
      <c r="P268" s="308" t="b">
        <f t="shared" si="104"/>
        <v>1</v>
      </c>
      <c r="Q268" s="308" t="b">
        <f t="shared" si="105"/>
        <v>1</v>
      </c>
      <c r="R268" s="308" t="b">
        <f t="shared" si="106"/>
        <v>0</v>
      </c>
      <c r="S268" s="308" t="b">
        <f t="shared" si="107"/>
        <v>0</v>
      </c>
      <c r="T268" s="308" t="b">
        <f t="shared" si="108"/>
        <v>0</v>
      </c>
      <c r="U268" s="308" t="b">
        <f t="shared" si="109"/>
        <v>1</v>
      </c>
      <c r="W268" s="382" t="s">
        <v>826</v>
      </c>
      <c r="X268" s="282" t="s">
        <v>220</v>
      </c>
      <c r="Y268" s="282" t="s">
        <v>205</v>
      </c>
      <c r="Z268" s="557" t="s">
        <v>178</v>
      </c>
      <c r="AA268" s="556" t="s">
        <v>504</v>
      </c>
      <c r="AB268" s="249">
        <v>16850</v>
      </c>
      <c r="AC268" s="557" t="s">
        <v>955</v>
      </c>
      <c r="AD268" s="283" t="s">
        <v>1151</v>
      </c>
      <c r="AE268" s="282"/>
      <c r="AF268" s="386"/>
      <c r="AG268" s="435"/>
    </row>
    <row r="269" spans="1:33" ht="15">
      <c r="A269" s="382" t="s">
        <v>827</v>
      </c>
      <c r="B269" s="283" t="s">
        <v>828</v>
      </c>
      <c r="C269" s="283" t="s">
        <v>829</v>
      </c>
      <c r="D269" s="1" t="s">
        <v>184</v>
      </c>
      <c r="E269" s="556" t="s">
        <v>504</v>
      </c>
      <c r="F269" s="249">
        <v>14208</v>
      </c>
      <c r="G269" s="557">
        <v>12</v>
      </c>
      <c r="H269" s="282" t="s">
        <v>1056</v>
      </c>
      <c r="I269" s="283" t="s">
        <v>1151</v>
      </c>
      <c r="J269" s="386"/>
      <c r="L269" s="308" t="b">
        <f t="shared" si="100"/>
        <v>1</v>
      </c>
      <c r="M269" s="308" t="b">
        <f t="shared" si="101"/>
        <v>1</v>
      </c>
      <c r="N269" s="308" t="b">
        <f t="shared" si="102"/>
        <v>1</v>
      </c>
      <c r="O269" s="308" t="b">
        <f t="shared" si="103"/>
        <v>1</v>
      </c>
      <c r="P269" s="308" t="b">
        <f t="shared" si="104"/>
        <v>1</v>
      </c>
      <c r="Q269" s="308" t="b">
        <f t="shared" si="105"/>
        <v>1</v>
      </c>
      <c r="R269" s="308" t="b">
        <f t="shared" si="106"/>
        <v>0</v>
      </c>
      <c r="S269" s="308" t="b">
        <f t="shared" si="107"/>
        <v>0</v>
      </c>
      <c r="T269" s="308" t="b">
        <f t="shared" si="108"/>
        <v>0</v>
      </c>
      <c r="U269" s="308" t="b">
        <f t="shared" si="109"/>
        <v>1</v>
      </c>
      <c r="W269" s="382" t="s">
        <v>827</v>
      </c>
      <c r="X269" s="283" t="s">
        <v>828</v>
      </c>
      <c r="Y269" s="283" t="s">
        <v>829</v>
      </c>
      <c r="Z269" s="1" t="s">
        <v>184</v>
      </c>
      <c r="AA269" s="556" t="s">
        <v>504</v>
      </c>
      <c r="AB269" s="249">
        <v>14208</v>
      </c>
      <c r="AC269" s="557" t="s">
        <v>1056</v>
      </c>
      <c r="AD269" s="282" t="s">
        <v>1151</v>
      </c>
      <c r="AE269" s="282"/>
      <c r="AF269" s="386"/>
      <c r="AG269" s="435"/>
    </row>
    <row r="270" spans="1:33" ht="15">
      <c r="A270" s="382" t="s">
        <v>830</v>
      </c>
      <c r="B270" s="282" t="s">
        <v>831</v>
      </c>
      <c r="C270" s="282" t="s">
        <v>832</v>
      </c>
      <c r="D270" s="1" t="s">
        <v>178</v>
      </c>
      <c r="E270" s="556" t="s">
        <v>504</v>
      </c>
      <c r="F270" s="249">
        <v>21731</v>
      </c>
      <c r="G270" s="557">
        <v>3</v>
      </c>
      <c r="H270" s="283" t="s">
        <v>1150</v>
      </c>
      <c r="I270" s="282" t="s">
        <v>1151</v>
      </c>
      <c r="J270" s="386"/>
      <c r="L270" s="308" t="b">
        <f t="shared" si="100"/>
        <v>1</v>
      </c>
      <c r="M270" s="308" t="b">
        <f t="shared" si="101"/>
        <v>1</v>
      </c>
      <c r="N270" s="308" t="b">
        <f t="shared" si="102"/>
        <v>1</v>
      </c>
      <c r="O270" s="308" t="b">
        <f t="shared" si="103"/>
        <v>1</v>
      </c>
      <c r="P270" s="308" t="b">
        <f t="shared" si="104"/>
        <v>1</v>
      </c>
      <c r="Q270" s="308" t="b">
        <f t="shared" si="105"/>
        <v>1</v>
      </c>
      <c r="R270" s="308" t="b">
        <f t="shared" si="106"/>
        <v>0</v>
      </c>
      <c r="S270" s="308" t="b">
        <f t="shared" si="107"/>
        <v>0</v>
      </c>
      <c r="T270" s="308" t="b">
        <f t="shared" si="108"/>
        <v>0</v>
      </c>
      <c r="U270" s="308" t="b">
        <f t="shared" si="109"/>
        <v>1</v>
      </c>
      <c r="W270" s="382" t="s">
        <v>830</v>
      </c>
      <c r="X270" s="282" t="s">
        <v>831</v>
      </c>
      <c r="Y270" s="282" t="s">
        <v>832</v>
      </c>
      <c r="Z270" s="1" t="s">
        <v>178</v>
      </c>
      <c r="AA270" s="556" t="s">
        <v>504</v>
      </c>
      <c r="AB270" s="249">
        <v>21731</v>
      </c>
      <c r="AC270" s="557" t="s">
        <v>1150</v>
      </c>
      <c r="AD270" s="283" t="s">
        <v>1151</v>
      </c>
      <c r="AE270" s="282"/>
      <c r="AF270" s="386"/>
      <c r="AG270" s="435"/>
    </row>
    <row r="271" spans="1:33" ht="15">
      <c r="A271" s="382" t="s">
        <v>622</v>
      </c>
      <c r="B271" s="283" t="s">
        <v>623</v>
      </c>
      <c r="C271" s="283" t="s">
        <v>624</v>
      </c>
      <c r="D271" s="559" t="s">
        <v>178</v>
      </c>
      <c r="E271" s="556" t="s">
        <v>504</v>
      </c>
      <c r="F271" s="249">
        <v>24674</v>
      </c>
      <c r="G271" s="557">
        <v>5</v>
      </c>
      <c r="H271" s="283" t="s">
        <v>1147</v>
      </c>
      <c r="I271" s="283" t="s">
        <v>1151</v>
      </c>
      <c r="J271" s="386"/>
      <c r="L271" s="308" t="b">
        <f t="shared" si="100"/>
        <v>1</v>
      </c>
      <c r="M271" s="308" t="b">
        <f t="shared" si="101"/>
        <v>1</v>
      </c>
      <c r="N271" s="308" t="b">
        <f t="shared" si="102"/>
        <v>1</v>
      </c>
      <c r="O271" s="308" t="b">
        <f t="shared" si="103"/>
        <v>1</v>
      </c>
      <c r="P271" s="308" t="b">
        <f t="shared" si="104"/>
        <v>1</v>
      </c>
      <c r="Q271" s="308" t="b">
        <f t="shared" si="105"/>
        <v>1</v>
      </c>
      <c r="R271" s="308" t="b">
        <f t="shared" si="106"/>
        <v>0</v>
      </c>
      <c r="S271" s="308" t="b">
        <f t="shared" si="107"/>
        <v>0</v>
      </c>
      <c r="T271" s="308" t="b">
        <f t="shared" si="108"/>
        <v>0</v>
      </c>
      <c r="U271" s="308" t="b">
        <f t="shared" si="109"/>
        <v>1</v>
      </c>
      <c r="W271" s="382" t="s">
        <v>622</v>
      </c>
      <c r="X271" s="283" t="s">
        <v>623</v>
      </c>
      <c r="Y271" s="283" t="s">
        <v>624</v>
      </c>
      <c r="Z271" s="559" t="s">
        <v>178</v>
      </c>
      <c r="AA271" s="556" t="s">
        <v>504</v>
      </c>
      <c r="AB271" s="249">
        <v>24674</v>
      </c>
      <c r="AC271" s="557" t="s">
        <v>1147</v>
      </c>
      <c r="AD271" s="283" t="s">
        <v>1151</v>
      </c>
      <c r="AE271" s="282"/>
      <c r="AF271" s="386"/>
      <c r="AG271" s="435"/>
    </row>
    <row r="272" spans="1:33" ht="15">
      <c r="A272" s="382" t="s">
        <v>833</v>
      </c>
      <c r="B272" s="285" t="s">
        <v>323</v>
      </c>
      <c r="C272" s="283" t="s">
        <v>834</v>
      </c>
      <c r="D272" s="559" t="s">
        <v>178</v>
      </c>
      <c r="E272" s="556" t="s">
        <v>504</v>
      </c>
      <c r="F272" s="249">
        <v>23673</v>
      </c>
      <c r="G272" s="557">
        <v>8</v>
      </c>
      <c r="H272" s="282" t="s">
        <v>1149</v>
      </c>
      <c r="I272" s="285" t="s">
        <v>1151</v>
      </c>
      <c r="J272" s="386"/>
      <c r="L272" s="308" t="b">
        <f t="shared" si="100"/>
        <v>1</v>
      </c>
      <c r="M272" s="308" t="b">
        <f t="shared" si="101"/>
        <v>1</v>
      </c>
      <c r="N272" s="308" t="b">
        <f t="shared" si="102"/>
        <v>1</v>
      </c>
      <c r="O272" s="308" t="b">
        <f t="shared" si="103"/>
        <v>1</v>
      </c>
      <c r="P272" s="308" t="b">
        <f t="shared" si="104"/>
        <v>1</v>
      </c>
      <c r="Q272" s="308" t="b">
        <f t="shared" si="105"/>
        <v>1</v>
      </c>
      <c r="R272" s="308" t="b">
        <f t="shared" si="106"/>
        <v>0</v>
      </c>
      <c r="S272" s="308" t="b">
        <f t="shared" si="107"/>
        <v>0</v>
      </c>
      <c r="T272" s="308" t="b">
        <f t="shared" si="108"/>
        <v>0</v>
      </c>
      <c r="U272" s="308" t="b">
        <f t="shared" si="109"/>
        <v>1</v>
      </c>
      <c r="W272" s="382" t="s">
        <v>833</v>
      </c>
      <c r="X272" s="285" t="s">
        <v>323</v>
      </c>
      <c r="Y272" s="283" t="s">
        <v>834</v>
      </c>
      <c r="Z272" s="559" t="s">
        <v>178</v>
      </c>
      <c r="AA272" s="556" t="s">
        <v>504</v>
      </c>
      <c r="AB272" s="249">
        <v>23673</v>
      </c>
      <c r="AC272" s="557" t="s">
        <v>1149</v>
      </c>
      <c r="AD272" s="282" t="s">
        <v>1151</v>
      </c>
      <c r="AE272" s="282"/>
      <c r="AF272" s="386"/>
      <c r="AG272" s="435"/>
    </row>
    <row r="273" spans="1:33" ht="15">
      <c r="A273" s="382" t="s">
        <v>625</v>
      </c>
      <c r="B273" s="280" t="s">
        <v>626</v>
      </c>
      <c r="C273" s="280" t="s">
        <v>261</v>
      </c>
      <c r="D273" s="390" t="s">
        <v>178</v>
      </c>
      <c r="E273" s="556" t="s">
        <v>504</v>
      </c>
      <c r="F273" s="249">
        <v>20900</v>
      </c>
      <c r="G273" s="557">
        <v>6</v>
      </c>
      <c r="H273" s="283" t="s">
        <v>1147</v>
      </c>
      <c r="I273" s="280" t="s">
        <v>1151</v>
      </c>
      <c r="J273" s="386"/>
      <c r="L273" s="308" t="b">
        <f t="shared" si="100"/>
        <v>1</v>
      </c>
      <c r="M273" s="308" t="b">
        <f t="shared" si="101"/>
        <v>1</v>
      </c>
      <c r="N273" s="308" t="b">
        <f t="shared" si="102"/>
        <v>1</v>
      </c>
      <c r="O273" s="308" t="b">
        <f t="shared" si="103"/>
        <v>1</v>
      </c>
      <c r="P273" s="308" t="b">
        <f t="shared" si="104"/>
        <v>1</v>
      </c>
      <c r="Q273" s="308" t="b">
        <f t="shared" si="105"/>
        <v>1</v>
      </c>
      <c r="R273" s="308" t="b">
        <f t="shared" si="106"/>
        <v>0</v>
      </c>
      <c r="S273" s="308" t="b">
        <f t="shared" si="107"/>
        <v>0</v>
      </c>
      <c r="T273" s="308" t="b">
        <f t="shared" si="108"/>
        <v>0</v>
      </c>
      <c r="U273" s="308" t="b">
        <f t="shared" si="109"/>
        <v>1</v>
      </c>
      <c r="W273" s="382" t="s">
        <v>625</v>
      </c>
      <c r="X273" s="280" t="s">
        <v>626</v>
      </c>
      <c r="Y273" s="280" t="s">
        <v>261</v>
      </c>
      <c r="Z273" s="390" t="s">
        <v>178</v>
      </c>
      <c r="AA273" s="556" t="s">
        <v>504</v>
      </c>
      <c r="AB273" s="249">
        <v>20900</v>
      </c>
      <c r="AC273" s="557" t="s">
        <v>1147</v>
      </c>
      <c r="AD273" s="283" t="s">
        <v>1151</v>
      </c>
      <c r="AE273" s="282"/>
      <c r="AF273" s="386"/>
      <c r="AG273" s="435"/>
    </row>
    <row r="274" spans="1:33" ht="15">
      <c r="A274" s="382" t="s">
        <v>835</v>
      </c>
      <c r="B274" s="280" t="s">
        <v>278</v>
      </c>
      <c r="C274" s="277" t="s">
        <v>836</v>
      </c>
      <c r="D274" s="470" t="s">
        <v>184</v>
      </c>
      <c r="E274" s="556" t="s">
        <v>504</v>
      </c>
      <c r="F274" s="249">
        <v>16894</v>
      </c>
      <c r="G274" s="557">
        <v>12</v>
      </c>
      <c r="H274" s="283" t="s">
        <v>958</v>
      </c>
      <c r="I274" s="280" t="s">
        <v>1151</v>
      </c>
      <c r="J274" s="386"/>
      <c r="L274" s="308" t="b">
        <f t="shared" si="100"/>
        <v>1</v>
      </c>
      <c r="M274" s="308" t="b">
        <f t="shared" si="101"/>
        <v>1</v>
      </c>
      <c r="N274" s="308" t="b">
        <f t="shared" si="102"/>
        <v>1</v>
      </c>
      <c r="O274" s="308" t="b">
        <f t="shared" si="103"/>
        <v>1</v>
      </c>
      <c r="P274" s="308" t="b">
        <f t="shared" si="104"/>
        <v>1</v>
      </c>
      <c r="Q274" s="308" t="b">
        <f t="shared" si="105"/>
        <v>1</v>
      </c>
      <c r="R274" s="308" t="b">
        <f t="shared" si="106"/>
        <v>0</v>
      </c>
      <c r="S274" s="308" t="b">
        <f t="shared" si="107"/>
        <v>0</v>
      </c>
      <c r="T274" s="308" t="b">
        <f t="shared" si="108"/>
        <v>0</v>
      </c>
      <c r="U274" s="308" t="b">
        <f t="shared" si="109"/>
        <v>1</v>
      </c>
      <c r="W274" s="382" t="s">
        <v>835</v>
      </c>
      <c r="X274" s="280" t="s">
        <v>278</v>
      </c>
      <c r="Y274" s="277" t="s">
        <v>836</v>
      </c>
      <c r="Z274" s="470" t="s">
        <v>184</v>
      </c>
      <c r="AA274" s="556" t="s">
        <v>504</v>
      </c>
      <c r="AB274" s="249">
        <v>16894</v>
      </c>
      <c r="AC274" s="557" t="s">
        <v>958</v>
      </c>
      <c r="AD274" s="283" t="s">
        <v>1151</v>
      </c>
      <c r="AE274" s="282"/>
      <c r="AF274" s="386"/>
      <c r="AG274" s="435"/>
    </row>
    <row r="275" spans="1:33" ht="15">
      <c r="A275" s="382" t="s">
        <v>918</v>
      </c>
      <c r="B275" s="64" t="s">
        <v>327</v>
      </c>
      <c r="C275" s="64" t="s">
        <v>919</v>
      </c>
      <c r="D275" s="390" t="s">
        <v>178</v>
      </c>
      <c r="E275" s="556" t="s">
        <v>504</v>
      </c>
      <c r="F275" s="249">
        <v>21351</v>
      </c>
      <c r="G275" s="557">
        <v>12</v>
      </c>
      <c r="H275" s="283" t="s">
        <v>1148</v>
      </c>
      <c r="I275" s="64" t="s">
        <v>1151</v>
      </c>
      <c r="J275" s="386"/>
      <c r="L275" s="308" t="b">
        <f t="shared" si="100"/>
        <v>1</v>
      </c>
      <c r="M275" s="308" t="b">
        <f t="shared" si="101"/>
        <v>1</v>
      </c>
      <c r="N275" s="308" t="b">
        <f t="shared" si="102"/>
        <v>1</v>
      </c>
      <c r="O275" s="308" t="b">
        <f t="shared" si="103"/>
        <v>1</v>
      </c>
      <c r="P275" s="308" t="b">
        <f t="shared" si="104"/>
        <v>1</v>
      </c>
      <c r="Q275" s="308" t="b">
        <f t="shared" si="105"/>
        <v>1</v>
      </c>
      <c r="R275" s="308" t="b">
        <f t="shared" si="106"/>
        <v>0</v>
      </c>
      <c r="S275" s="308" t="b">
        <f t="shared" si="107"/>
        <v>0</v>
      </c>
      <c r="T275" s="308" t="b">
        <f t="shared" si="108"/>
        <v>0</v>
      </c>
      <c r="U275" s="308" t="b">
        <f t="shared" si="109"/>
        <v>1</v>
      </c>
      <c r="W275" s="382" t="s">
        <v>918</v>
      </c>
      <c r="X275" s="64" t="s">
        <v>327</v>
      </c>
      <c r="Y275" s="64" t="s">
        <v>919</v>
      </c>
      <c r="Z275" s="390" t="s">
        <v>178</v>
      </c>
      <c r="AA275" s="556" t="s">
        <v>504</v>
      </c>
      <c r="AB275" s="249">
        <v>21351</v>
      </c>
      <c r="AC275" s="557" t="s">
        <v>1148</v>
      </c>
      <c r="AD275" s="283" t="s">
        <v>1151</v>
      </c>
      <c r="AE275" s="282"/>
      <c r="AF275" s="386"/>
      <c r="AG275" s="435"/>
    </row>
    <row r="276" spans="1:33" ht="15">
      <c r="A276" s="382" t="s">
        <v>837</v>
      </c>
      <c r="B276" s="282" t="s">
        <v>838</v>
      </c>
      <c r="C276" s="282" t="s">
        <v>839</v>
      </c>
      <c r="D276" s="557" t="s">
        <v>178</v>
      </c>
      <c r="E276" s="556" t="s">
        <v>504</v>
      </c>
      <c r="F276" s="249">
        <v>17663</v>
      </c>
      <c r="G276" s="557">
        <v>12</v>
      </c>
      <c r="H276" s="283" t="s">
        <v>958</v>
      </c>
      <c r="I276" s="282" t="s">
        <v>1151</v>
      </c>
      <c r="J276" s="386"/>
      <c r="L276" s="308" t="b">
        <f t="shared" si="100"/>
        <v>1</v>
      </c>
      <c r="M276" s="308" t="b">
        <f t="shared" si="101"/>
        <v>1</v>
      </c>
      <c r="N276" s="308" t="b">
        <f t="shared" si="102"/>
        <v>1</v>
      </c>
      <c r="O276" s="308" t="b">
        <f t="shared" si="103"/>
        <v>1</v>
      </c>
      <c r="P276" s="308" t="b">
        <f t="shared" si="104"/>
        <v>1</v>
      </c>
      <c r="Q276" s="308" t="b">
        <f t="shared" si="105"/>
        <v>1</v>
      </c>
      <c r="R276" s="308" t="b">
        <f t="shared" si="106"/>
        <v>0</v>
      </c>
      <c r="S276" s="308" t="b">
        <f t="shared" si="107"/>
        <v>0</v>
      </c>
      <c r="T276" s="308" t="b">
        <f t="shared" si="108"/>
        <v>0</v>
      </c>
      <c r="U276" s="308" t="b">
        <f t="shared" si="109"/>
        <v>1</v>
      </c>
      <c r="W276" s="382" t="s">
        <v>837</v>
      </c>
      <c r="X276" s="282" t="s">
        <v>838</v>
      </c>
      <c r="Y276" s="282" t="s">
        <v>839</v>
      </c>
      <c r="Z276" s="557" t="s">
        <v>178</v>
      </c>
      <c r="AA276" s="556" t="s">
        <v>504</v>
      </c>
      <c r="AB276" s="249">
        <v>17663</v>
      </c>
      <c r="AC276" s="557" t="s">
        <v>958</v>
      </c>
      <c r="AD276" s="283" t="s">
        <v>1151</v>
      </c>
      <c r="AE276" s="282"/>
      <c r="AF276" s="386"/>
      <c r="AG276" s="435"/>
    </row>
    <row r="277" spans="1:33" ht="15">
      <c r="A277" s="382" t="s">
        <v>628</v>
      </c>
      <c r="B277" s="282" t="s">
        <v>629</v>
      </c>
      <c r="C277" s="282" t="s">
        <v>265</v>
      </c>
      <c r="D277" s="557" t="s">
        <v>178</v>
      </c>
      <c r="E277" s="556" t="s">
        <v>504</v>
      </c>
      <c r="F277" s="249">
        <v>15300</v>
      </c>
      <c r="G277" s="557">
        <v>12</v>
      </c>
      <c r="H277" s="283" t="s">
        <v>1056</v>
      </c>
      <c r="I277" s="282" t="s">
        <v>1151</v>
      </c>
      <c r="J277" s="386"/>
      <c r="L277" s="308" t="b">
        <f t="shared" si="100"/>
        <v>1</v>
      </c>
      <c r="M277" s="308" t="b">
        <f t="shared" si="101"/>
        <v>1</v>
      </c>
      <c r="N277" s="308" t="b">
        <f t="shared" si="102"/>
        <v>1</v>
      </c>
      <c r="O277" s="308" t="b">
        <f t="shared" si="103"/>
        <v>1</v>
      </c>
      <c r="P277" s="308" t="b">
        <f t="shared" si="104"/>
        <v>1</v>
      </c>
      <c r="Q277" s="308" t="b">
        <f t="shared" si="105"/>
        <v>1</v>
      </c>
      <c r="R277" s="308" t="b">
        <f t="shared" si="106"/>
        <v>0</v>
      </c>
      <c r="S277" s="308" t="b">
        <f t="shared" si="107"/>
        <v>0</v>
      </c>
      <c r="T277" s="308" t="b">
        <f t="shared" si="108"/>
        <v>0</v>
      </c>
      <c r="U277" s="308" t="b">
        <f t="shared" si="109"/>
        <v>1</v>
      </c>
      <c r="W277" s="382" t="s">
        <v>628</v>
      </c>
      <c r="X277" s="282" t="s">
        <v>629</v>
      </c>
      <c r="Y277" s="282" t="s">
        <v>265</v>
      </c>
      <c r="Z277" s="557" t="s">
        <v>178</v>
      </c>
      <c r="AA277" s="556" t="s">
        <v>504</v>
      </c>
      <c r="AB277" s="249">
        <v>15300</v>
      </c>
      <c r="AC277" s="557" t="s">
        <v>1056</v>
      </c>
      <c r="AD277" s="283" t="s">
        <v>1151</v>
      </c>
      <c r="AE277" s="282"/>
      <c r="AF277" s="386"/>
      <c r="AG277" s="435"/>
    </row>
    <row r="278" spans="1:33" ht="15">
      <c r="A278" s="382" t="s">
        <v>630</v>
      </c>
      <c r="B278" s="283" t="s">
        <v>631</v>
      </c>
      <c r="C278" s="382" t="s">
        <v>632</v>
      </c>
      <c r="D278" s="557" t="s">
        <v>178</v>
      </c>
      <c r="E278" s="556" t="s">
        <v>504</v>
      </c>
      <c r="F278" s="249">
        <v>28815</v>
      </c>
      <c r="G278" s="557">
        <v>8</v>
      </c>
      <c r="H278" s="283" t="s">
        <v>1149</v>
      </c>
      <c r="I278" s="283" t="s">
        <v>1151</v>
      </c>
      <c r="J278" s="386"/>
      <c r="L278" s="308" t="b">
        <f t="shared" si="100"/>
        <v>1</v>
      </c>
      <c r="M278" s="308" t="b">
        <f t="shared" si="101"/>
        <v>1</v>
      </c>
      <c r="N278" s="308" t="b">
        <f t="shared" si="102"/>
        <v>1</v>
      </c>
      <c r="O278" s="308" t="b">
        <f t="shared" si="103"/>
        <v>1</v>
      </c>
      <c r="P278" s="308" t="b">
        <f t="shared" si="104"/>
        <v>1</v>
      </c>
      <c r="Q278" s="308" t="b">
        <f t="shared" si="105"/>
        <v>1</v>
      </c>
      <c r="R278" s="308" t="b">
        <f t="shared" si="106"/>
        <v>0</v>
      </c>
      <c r="S278" s="308" t="b">
        <f t="shared" si="107"/>
        <v>0</v>
      </c>
      <c r="T278" s="308" t="b">
        <f t="shared" si="108"/>
        <v>0</v>
      </c>
      <c r="U278" s="308" t="b">
        <f t="shared" si="109"/>
        <v>1</v>
      </c>
      <c r="W278" s="382" t="s">
        <v>630</v>
      </c>
      <c r="X278" s="283" t="s">
        <v>631</v>
      </c>
      <c r="Y278" s="382" t="s">
        <v>632</v>
      </c>
      <c r="Z278" s="557" t="s">
        <v>178</v>
      </c>
      <c r="AA278" s="556" t="s">
        <v>504</v>
      </c>
      <c r="AB278" s="249">
        <v>28815</v>
      </c>
      <c r="AC278" s="557" t="s">
        <v>1149</v>
      </c>
      <c r="AD278" s="283" t="s">
        <v>1151</v>
      </c>
      <c r="AE278" s="282"/>
      <c r="AF278" s="386"/>
      <c r="AG278" s="435"/>
    </row>
    <row r="279" spans="1:33" ht="15">
      <c r="A279" s="382" t="s">
        <v>633</v>
      </c>
      <c r="B279" s="282" t="s">
        <v>187</v>
      </c>
      <c r="C279" s="282" t="s">
        <v>634</v>
      </c>
      <c r="D279" s="557" t="s">
        <v>178</v>
      </c>
      <c r="E279" s="556" t="s">
        <v>504</v>
      </c>
      <c r="F279" s="249">
        <v>14046</v>
      </c>
      <c r="G279" s="557">
        <v>11</v>
      </c>
      <c r="H279" s="282" t="s">
        <v>1056</v>
      </c>
      <c r="I279" s="282" t="s">
        <v>1151</v>
      </c>
      <c r="J279" s="386"/>
      <c r="L279" s="308" t="b">
        <f t="shared" si="100"/>
        <v>1</v>
      </c>
      <c r="M279" s="308" t="b">
        <f t="shared" si="101"/>
        <v>1</v>
      </c>
      <c r="N279" s="308" t="b">
        <f t="shared" si="102"/>
        <v>1</v>
      </c>
      <c r="O279" s="308" t="b">
        <f t="shared" si="103"/>
        <v>1</v>
      </c>
      <c r="P279" s="308" t="b">
        <f t="shared" si="104"/>
        <v>1</v>
      </c>
      <c r="Q279" s="308" t="b">
        <f t="shared" si="105"/>
        <v>1</v>
      </c>
      <c r="R279" s="308" t="b">
        <f t="shared" si="106"/>
        <v>0</v>
      </c>
      <c r="S279" s="308" t="b">
        <f t="shared" si="107"/>
        <v>0</v>
      </c>
      <c r="T279" s="308" t="b">
        <f t="shared" si="108"/>
        <v>0</v>
      </c>
      <c r="U279" s="308" t="b">
        <f t="shared" si="109"/>
        <v>1</v>
      </c>
      <c r="W279" s="382" t="s">
        <v>633</v>
      </c>
      <c r="X279" s="282" t="s">
        <v>187</v>
      </c>
      <c r="Y279" s="282" t="s">
        <v>634</v>
      </c>
      <c r="Z279" s="557" t="s">
        <v>178</v>
      </c>
      <c r="AA279" s="556" t="s">
        <v>504</v>
      </c>
      <c r="AB279" s="249">
        <v>14046</v>
      </c>
      <c r="AC279" s="557" t="s">
        <v>1056</v>
      </c>
      <c r="AD279" s="282" t="s">
        <v>1151</v>
      </c>
      <c r="AE279" s="282"/>
      <c r="AF279" s="386"/>
      <c r="AG279" s="435"/>
    </row>
    <row r="280" spans="1:33" ht="15">
      <c r="A280" s="382" t="s">
        <v>840</v>
      </c>
      <c r="B280" s="64" t="s">
        <v>838</v>
      </c>
      <c r="C280" s="64" t="s">
        <v>841</v>
      </c>
      <c r="D280" s="557" t="s">
        <v>184</v>
      </c>
      <c r="E280" s="556" t="s">
        <v>504</v>
      </c>
      <c r="F280" s="249">
        <v>18561</v>
      </c>
      <c r="G280" s="557">
        <v>12</v>
      </c>
      <c r="H280" s="282" t="s">
        <v>958</v>
      </c>
      <c r="I280" s="64" t="s">
        <v>1151</v>
      </c>
      <c r="J280" s="386"/>
      <c r="L280" s="308" t="b">
        <f t="shared" si="100"/>
        <v>1</v>
      </c>
      <c r="M280" s="308" t="b">
        <f t="shared" si="101"/>
        <v>1</v>
      </c>
      <c r="N280" s="308" t="b">
        <f t="shared" si="102"/>
        <v>1</v>
      </c>
      <c r="O280" s="308" t="b">
        <f t="shared" si="103"/>
        <v>1</v>
      </c>
      <c r="P280" s="308" t="b">
        <f t="shared" si="104"/>
        <v>1</v>
      </c>
      <c r="Q280" s="308" t="b">
        <f t="shared" si="105"/>
        <v>1</v>
      </c>
      <c r="R280" s="308" t="b">
        <f t="shared" si="106"/>
        <v>0</v>
      </c>
      <c r="S280" s="308" t="b">
        <f t="shared" si="107"/>
        <v>0</v>
      </c>
      <c r="T280" s="308" t="b">
        <f t="shared" si="108"/>
        <v>0</v>
      </c>
      <c r="U280" s="308" t="b">
        <f t="shared" si="109"/>
        <v>1</v>
      </c>
      <c r="W280" s="382" t="s">
        <v>840</v>
      </c>
      <c r="X280" s="64" t="s">
        <v>838</v>
      </c>
      <c r="Y280" s="64" t="s">
        <v>841</v>
      </c>
      <c r="Z280" s="557" t="s">
        <v>184</v>
      </c>
      <c r="AA280" s="556" t="s">
        <v>504</v>
      </c>
      <c r="AB280" s="249">
        <v>18561</v>
      </c>
      <c r="AC280" s="557" t="s">
        <v>958</v>
      </c>
      <c r="AD280" s="282" t="s">
        <v>1151</v>
      </c>
      <c r="AE280" s="282"/>
      <c r="AF280" s="386"/>
      <c r="AG280" s="435"/>
    </row>
    <row r="281" spans="1:33" ht="15">
      <c r="A281" s="382" t="s">
        <v>842</v>
      </c>
      <c r="B281" s="280" t="s">
        <v>367</v>
      </c>
      <c r="C281" s="280" t="s">
        <v>843</v>
      </c>
      <c r="D281" s="390" t="s">
        <v>178</v>
      </c>
      <c r="E281" s="556" t="s">
        <v>504</v>
      </c>
      <c r="F281" s="249">
        <v>17849</v>
      </c>
      <c r="G281" s="557">
        <v>12</v>
      </c>
      <c r="H281" s="282" t="s">
        <v>958</v>
      </c>
      <c r="I281" s="280" t="s">
        <v>1151</v>
      </c>
      <c r="J281" s="386"/>
      <c r="L281" s="308" t="b">
        <f t="shared" si="100"/>
        <v>1</v>
      </c>
      <c r="M281" s="308" t="b">
        <f t="shared" si="101"/>
        <v>1</v>
      </c>
      <c r="N281" s="308" t="b">
        <f t="shared" si="102"/>
        <v>1</v>
      </c>
      <c r="O281" s="308" t="b">
        <f t="shared" si="103"/>
        <v>1</v>
      </c>
      <c r="P281" s="308" t="b">
        <f t="shared" si="104"/>
        <v>1</v>
      </c>
      <c r="Q281" s="308" t="b">
        <f t="shared" si="105"/>
        <v>1</v>
      </c>
      <c r="R281" s="308" t="b">
        <f t="shared" si="106"/>
        <v>0</v>
      </c>
      <c r="S281" s="308" t="b">
        <f t="shared" si="107"/>
        <v>0</v>
      </c>
      <c r="T281" s="308" t="b">
        <f t="shared" si="108"/>
        <v>0</v>
      </c>
      <c r="U281" s="308" t="b">
        <f t="shared" si="109"/>
        <v>1</v>
      </c>
      <c r="W281" s="382" t="s">
        <v>842</v>
      </c>
      <c r="X281" s="280" t="s">
        <v>367</v>
      </c>
      <c r="Y281" s="280" t="s">
        <v>843</v>
      </c>
      <c r="Z281" s="390" t="s">
        <v>178</v>
      </c>
      <c r="AA281" s="556" t="s">
        <v>504</v>
      </c>
      <c r="AB281" s="249">
        <v>17849</v>
      </c>
      <c r="AC281" s="557" t="s">
        <v>958</v>
      </c>
      <c r="AD281" s="282" t="s">
        <v>1151</v>
      </c>
      <c r="AE281" s="282"/>
      <c r="AF281" s="386"/>
      <c r="AG281" s="435"/>
    </row>
    <row r="282" spans="1:33" ht="15">
      <c r="A282" s="382" t="s">
        <v>844</v>
      </c>
      <c r="B282" s="282" t="s">
        <v>367</v>
      </c>
      <c r="C282" s="282" t="s">
        <v>845</v>
      </c>
      <c r="D282" s="1" t="s">
        <v>184</v>
      </c>
      <c r="E282" s="556" t="s">
        <v>504</v>
      </c>
      <c r="F282" s="249">
        <v>19555</v>
      </c>
      <c r="G282" s="557">
        <v>12</v>
      </c>
      <c r="H282" s="282" t="s">
        <v>1148</v>
      </c>
      <c r="I282" s="282" t="s">
        <v>1151</v>
      </c>
      <c r="J282" s="386"/>
      <c r="L282" s="308" t="b">
        <f t="shared" si="100"/>
        <v>1</v>
      </c>
      <c r="M282" s="308" t="b">
        <f t="shared" si="101"/>
        <v>1</v>
      </c>
      <c r="N282" s="308" t="b">
        <f t="shared" si="102"/>
        <v>1</v>
      </c>
      <c r="O282" s="308" t="b">
        <f t="shared" si="103"/>
        <v>1</v>
      </c>
      <c r="P282" s="308" t="b">
        <f t="shared" si="104"/>
        <v>1</v>
      </c>
      <c r="Q282" s="308" t="b">
        <f t="shared" si="105"/>
        <v>1</v>
      </c>
      <c r="R282" s="308" t="b">
        <f t="shared" si="106"/>
        <v>0</v>
      </c>
      <c r="S282" s="308" t="b">
        <f t="shared" si="107"/>
        <v>0</v>
      </c>
      <c r="T282" s="308" t="b">
        <f t="shared" si="108"/>
        <v>0</v>
      </c>
      <c r="U282" s="308" t="b">
        <f t="shared" si="109"/>
        <v>1</v>
      </c>
      <c r="W282" s="382" t="s">
        <v>844</v>
      </c>
      <c r="X282" s="282" t="s">
        <v>367</v>
      </c>
      <c r="Y282" s="282" t="s">
        <v>845</v>
      </c>
      <c r="Z282" s="1" t="s">
        <v>184</v>
      </c>
      <c r="AA282" s="556" t="s">
        <v>504</v>
      </c>
      <c r="AB282" s="249">
        <v>19555</v>
      </c>
      <c r="AC282" s="557" t="s">
        <v>1148</v>
      </c>
      <c r="AD282" s="282" t="s">
        <v>1151</v>
      </c>
      <c r="AE282" s="282"/>
      <c r="AF282" s="386"/>
      <c r="AG282" s="435"/>
    </row>
    <row r="283" spans="1:33" ht="15">
      <c r="A283" s="382" t="s">
        <v>635</v>
      </c>
      <c r="B283" s="280" t="s">
        <v>281</v>
      </c>
      <c r="C283" s="280" t="s">
        <v>636</v>
      </c>
      <c r="D283" s="390" t="s">
        <v>184</v>
      </c>
      <c r="E283" s="556" t="s">
        <v>504</v>
      </c>
      <c r="F283" s="249">
        <v>26932</v>
      </c>
      <c r="G283" s="557">
        <v>3</v>
      </c>
      <c r="H283" s="283" t="s">
        <v>1150</v>
      </c>
      <c r="I283" s="280" t="s">
        <v>1151</v>
      </c>
      <c r="J283" s="386"/>
      <c r="L283" s="308" t="b">
        <f t="shared" si="100"/>
        <v>1</v>
      </c>
      <c r="M283" s="308" t="b">
        <f t="shared" si="101"/>
        <v>1</v>
      </c>
      <c r="N283" s="308" t="b">
        <f t="shared" si="102"/>
        <v>1</v>
      </c>
      <c r="O283" s="308" t="b">
        <f t="shared" si="103"/>
        <v>1</v>
      </c>
      <c r="P283" s="308" t="b">
        <f t="shared" si="104"/>
        <v>1</v>
      </c>
      <c r="Q283" s="308" t="b">
        <f t="shared" si="105"/>
        <v>1</v>
      </c>
      <c r="R283" s="308" t="b">
        <f t="shared" si="106"/>
        <v>0</v>
      </c>
      <c r="S283" s="308" t="b">
        <f t="shared" si="107"/>
        <v>0</v>
      </c>
      <c r="T283" s="308" t="b">
        <f t="shared" si="108"/>
        <v>0</v>
      </c>
      <c r="U283" s="308" t="b">
        <f t="shared" si="109"/>
        <v>1</v>
      </c>
      <c r="W283" s="382" t="s">
        <v>635</v>
      </c>
      <c r="X283" s="280" t="s">
        <v>281</v>
      </c>
      <c r="Y283" s="280" t="s">
        <v>636</v>
      </c>
      <c r="Z283" s="390" t="s">
        <v>184</v>
      </c>
      <c r="AA283" s="556" t="s">
        <v>504</v>
      </c>
      <c r="AB283" s="249">
        <v>26932</v>
      </c>
      <c r="AC283" s="557" t="s">
        <v>1150</v>
      </c>
      <c r="AD283" s="283" t="s">
        <v>1151</v>
      </c>
      <c r="AE283" s="282"/>
      <c r="AF283" s="386"/>
      <c r="AG283" s="435"/>
    </row>
    <row r="284" spans="1:33" ht="15">
      <c r="A284" s="382" t="s">
        <v>637</v>
      </c>
      <c r="B284" s="280" t="s">
        <v>281</v>
      </c>
      <c r="C284" s="280" t="s">
        <v>638</v>
      </c>
      <c r="D284" s="390" t="s">
        <v>178</v>
      </c>
      <c r="E284" s="556" t="s">
        <v>504</v>
      </c>
      <c r="F284" s="249">
        <v>25549</v>
      </c>
      <c r="G284" s="557">
        <v>11</v>
      </c>
      <c r="H284" s="283" t="s">
        <v>1148</v>
      </c>
      <c r="I284" s="280" t="s">
        <v>1151</v>
      </c>
      <c r="J284" s="386"/>
      <c r="L284" s="308" t="b">
        <f t="shared" si="100"/>
        <v>1</v>
      </c>
      <c r="M284" s="308" t="b">
        <f t="shared" si="101"/>
        <v>1</v>
      </c>
      <c r="N284" s="308" t="b">
        <f t="shared" si="102"/>
        <v>1</v>
      </c>
      <c r="O284" s="308" t="b">
        <f t="shared" si="103"/>
        <v>1</v>
      </c>
      <c r="P284" s="308" t="b">
        <f t="shared" si="104"/>
        <v>1</v>
      </c>
      <c r="Q284" s="308" t="b">
        <f t="shared" si="105"/>
        <v>1</v>
      </c>
      <c r="R284" s="308" t="b">
        <f t="shared" si="106"/>
        <v>0</v>
      </c>
      <c r="S284" s="308" t="b">
        <f t="shared" si="107"/>
        <v>0</v>
      </c>
      <c r="T284" s="308" t="b">
        <f t="shared" si="108"/>
        <v>0</v>
      </c>
      <c r="U284" s="308" t="b">
        <f t="shared" si="109"/>
        <v>1</v>
      </c>
      <c r="W284" s="382" t="s">
        <v>637</v>
      </c>
      <c r="X284" s="280" t="s">
        <v>281</v>
      </c>
      <c r="Y284" s="280" t="s">
        <v>638</v>
      </c>
      <c r="Z284" s="390" t="s">
        <v>178</v>
      </c>
      <c r="AA284" s="556" t="s">
        <v>504</v>
      </c>
      <c r="AB284" s="249">
        <v>25549</v>
      </c>
      <c r="AC284" s="557" t="s">
        <v>1148</v>
      </c>
      <c r="AD284" s="283" t="s">
        <v>1151</v>
      </c>
      <c r="AE284" s="282"/>
      <c r="AF284" s="386"/>
      <c r="AG284" s="435"/>
    </row>
    <row r="285" spans="1:33" ht="15">
      <c r="A285" s="382" t="s">
        <v>639</v>
      </c>
      <c r="B285" s="283" t="s">
        <v>640</v>
      </c>
      <c r="C285" s="283" t="s">
        <v>391</v>
      </c>
      <c r="D285" s="559" t="s">
        <v>184</v>
      </c>
      <c r="E285" s="556" t="s">
        <v>504</v>
      </c>
      <c r="F285" s="249">
        <v>17840</v>
      </c>
      <c r="G285" s="557">
        <v>9</v>
      </c>
      <c r="H285" s="283" t="s">
        <v>955</v>
      </c>
      <c r="I285" s="283" t="s">
        <v>1151</v>
      </c>
      <c r="J285" s="386"/>
      <c r="L285" s="308" t="b">
        <f t="shared" si="100"/>
        <v>1</v>
      </c>
      <c r="M285" s="308" t="b">
        <f t="shared" si="101"/>
        <v>1</v>
      </c>
      <c r="N285" s="308" t="b">
        <f t="shared" si="102"/>
        <v>1</v>
      </c>
      <c r="O285" s="308" t="b">
        <f t="shared" si="103"/>
        <v>1</v>
      </c>
      <c r="P285" s="308" t="b">
        <f t="shared" si="104"/>
        <v>1</v>
      </c>
      <c r="Q285" s="308" t="b">
        <f t="shared" si="105"/>
        <v>1</v>
      </c>
      <c r="R285" s="308" t="b">
        <f t="shared" si="106"/>
        <v>0</v>
      </c>
      <c r="S285" s="308" t="b">
        <f t="shared" si="107"/>
        <v>0</v>
      </c>
      <c r="T285" s="308" t="b">
        <f t="shared" si="108"/>
        <v>0</v>
      </c>
      <c r="U285" s="308" t="b">
        <f t="shared" si="109"/>
        <v>1</v>
      </c>
      <c r="W285" s="382" t="s">
        <v>639</v>
      </c>
      <c r="X285" s="283" t="s">
        <v>640</v>
      </c>
      <c r="Y285" s="283" t="s">
        <v>391</v>
      </c>
      <c r="Z285" s="559" t="s">
        <v>184</v>
      </c>
      <c r="AA285" s="556" t="s">
        <v>504</v>
      </c>
      <c r="AB285" s="249">
        <v>17840</v>
      </c>
      <c r="AC285" s="557" t="s">
        <v>955</v>
      </c>
      <c r="AD285" s="283" t="s">
        <v>1151</v>
      </c>
      <c r="AE285" s="282"/>
      <c r="AF285" s="386"/>
      <c r="AG285" s="435"/>
    </row>
    <row r="286" spans="1:33" ht="15">
      <c r="A286" s="382" t="s">
        <v>641</v>
      </c>
      <c r="B286" s="283" t="s">
        <v>518</v>
      </c>
      <c r="C286" s="283" t="s">
        <v>642</v>
      </c>
      <c r="D286" s="559" t="s">
        <v>178</v>
      </c>
      <c r="E286" s="556" t="s">
        <v>504</v>
      </c>
      <c r="F286" s="249">
        <v>16891</v>
      </c>
      <c r="G286" s="557">
        <v>8</v>
      </c>
      <c r="H286" s="283" t="s">
        <v>955</v>
      </c>
      <c r="I286" s="283" t="s">
        <v>1151</v>
      </c>
      <c r="J286" s="386"/>
      <c r="L286" s="308" t="b">
        <f t="shared" si="100"/>
        <v>1</v>
      </c>
      <c r="M286" s="308" t="b">
        <f t="shared" si="101"/>
        <v>1</v>
      </c>
      <c r="N286" s="308" t="b">
        <f t="shared" si="102"/>
        <v>1</v>
      </c>
      <c r="O286" s="308" t="b">
        <f t="shared" si="103"/>
        <v>1</v>
      </c>
      <c r="P286" s="308" t="b">
        <f t="shared" si="104"/>
        <v>1</v>
      </c>
      <c r="Q286" s="308" t="b">
        <f t="shared" si="105"/>
        <v>1</v>
      </c>
      <c r="R286" s="308" t="b">
        <f t="shared" si="106"/>
        <v>0</v>
      </c>
      <c r="S286" s="308" t="b">
        <f t="shared" si="107"/>
        <v>0</v>
      </c>
      <c r="T286" s="308" t="b">
        <f t="shared" si="108"/>
        <v>0</v>
      </c>
      <c r="U286" s="308" t="b">
        <f t="shared" si="109"/>
        <v>1</v>
      </c>
      <c r="W286" s="382" t="s">
        <v>641</v>
      </c>
      <c r="X286" s="283" t="s">
        <v>518</v>
      </c>
      <c r="Y286" s="283" t="s">
        <v>642</v>
      </c>
      <c r="Z286" s="559" t="s">
        <v>178</v>
      </c>
      <c r="AA286" s="556" t="s">
        <v>504</v>
      </c>
      <c r="AB286" s="249">
        <v>16891</v>
      </c>
      <c r="AC286" s="557" t="s">
        <v>955</v>
      </c>
      <c r="AD286" s="283" t="s">
        <v>1151</v>
      </c>
      <c r="AE286" s="282"/>
      <c r="AF286" s="386"/>
      <c r="AG286" s="435"/>
    </row>
    <row r="287" spans="1:33" ht="15">
      <c r="A287" s="382" t="s">
        <v>643</v>
      </c>
      <c r="B287" s="283" t="s">
        <v>558</v>
      </c>
      <c r="C287" s="283" t="s">
        <v>846</v>
      </c>
      <c r="D287" s="558" t="s">
        <v>178</v>
      </c>
      <c r="E287" s="556" t="s">
        <v>504</v>
      </c>
      <c r="F287" s="249">
        <v>16973</v>
      </c>
      <c r="G287" s="557">
        <v>1</v>
      </c>
      <c r="H287" s="282" t="s">
        <v>957</v>
      </c>
      <c r="I287" s="283" t="s">
        <v>1151</v>
      </c>
      <c r="J287" s="386"/>
      <c r="L287" s="308" t="b">
        <f t="shared" si="100"/>
        <v>1</v>
      </c>
      <c r="M287" s="308" t="b">
        <f t="shared" si="101"/>
        <v>1</v>
      </c>
      <c r="N287" s="308" t="b">
        <f t="shared" si="102"/>
        <v>1</v>
      </c>
      <c r="O287" s="308" t="b">
        <f t="shared" si="103"/>
        <v>1</v>
      </c>
      <c r="P287" s="308" t="b">
        <f t="shared" si="104"/>
        <v>1</v>
      </c>
      <c r="Q287" s="308" t="b">
        <f t="shared" si="105"/>
        <v>1</v>
      </c>
      <c r="R287" s="308" t="b">
        <f t="shared" si="106"/>
        <v>0</v>
      </c>
      <c r="S287" s="308" t="b">
        <f t="shared" si="107"/>
        <v>0</v>
      </c>
      <c r="T287" s="308" t="b">
        <f t="shared" si="108"/>
        <v>0</v>
      </c>
      <c r="U287" s="308" t="b">
        <f t="shared" si="109"/>
        <v>1</v>
      </c>
      <c r="W287" s="382" t="s">
        <v>643</v>
      </c>
      <c r="X287" s="283" t="s">
        <v>558</v>
      </c>
      <c r="Y287" s="283" t="s">
        <v>846</v>
      </c>
      <c r="Z287" s="558" t="s">
        <v>178</v>
      </c>
      <c r="AA287" s="556" t="s">
        <v>504</v>
      </c>
      <c r="AB287" s="249">
        <v>16973</v>
      </c>
      <c r="AC287" s="557" t="s">
        <v>957</v>
      </c>
      <c r="AD287" s="282" t="s">
        <v>1151</v>
      </c>
      <c r="AE287" s="282"/>
      <c r="AF287" s="386"/>
      <c r="AG287" s="435"/>
    </row>
    <row r="288" spans="1:33" ht="15">
      <c r="A288" s="382" t="s">
        <v>644</v>
      </c>
      <c r="B288" s="282" t="s">
        <v>645</v>
      </c>
      <c r="C288" s="282" t="s">
        <v>646</v>
      </c>
      <c r="D288" s="557" t="s">
        <v>184</v>
      </c>
      <c r="E288" s="556" t="s">
        <v>504</v>
      </c>
      <c r="F288" s="249">
        <v>22219</v>
      </c>
      <c r="G288" s="557">
        <v>1</v>
      </c>
      <c r="H288" s="283" t="s">
        <v>1150</v>
      </c>
      <c r="I288" s="282" t="s">
        <v>1151</v>
      </c>
      <c r="J288" s="386"/>
      <c r="L288" s="308" t="b">
        <f t="shared" si="100"/>
        <v>1</v>
      </c>
      <c r="M288" s="308" t="b">
        <f t="shared" si="101"/>
        <v>1</v>
      </c>
      <c r="N288" s="308" t="b">
        <f t="shared" si="102"/>
        <v>1</v>
      </c>
      <c r="O288" s="308" t="b">
        <f t="shared" si="103"/>
        <v>1</v>
      </c>
      <c r="P288" s="308" t="b">
        <f t="shared" si="104"/>
        <v>1</v>
      </c>
      <c r="Q288" s="308" t="b">
        <f t="shared" si="105"/>
        <v>1</v>
      </c>
      <c r="R288" s="308" t="b">
        <f t="shared" si="106"/>
        <v>0</v>
      </c>
      <c r="S288" s="308" t="b">
        <f t="shared" si="107"/>
        <v>0</v>
      </c>
      <c r="T288" s="308" t="b">
        <f t="shared" si="108"/>
        <v>0</v>
      </c>
      <c r="U288" s="308" t="b">
        <f t="shared" si="109"/>
        <v>1</v>
      </c>
      <c r="W288" s="382" t="s">
        <v>644</v>
      </c>
      <c r="X288" s="282" t="s">
        <v>645</v>
      </c>
      <c r="Y288" s="282" t="s">
        <v>646</v>
      </c>
      <c r="Z288" s="557" t="s">
        <v>184</v>
      </c>
      <c r="AA288" s="556" t="s">
        <v>504</v>
      </c>
      <c r="AB288" s="249">
        <v>22219</v>
      </c>
      <c r="AC288" s="557" t="s">
        <v>1150</v>
      </c>
      <c r="AD288" s="283" t="s">
        <v>1151</v>
      </c>
      <c r="AE288" s="282"/>
      <c r="AF288" s="386"/>
      <c r="AG288" s="435"/>
    </row>
    <row r="289" spans="1:33" ht="15">
      <c r="A289" s="382" t="s">
        <v>847</v>
      </c>
      <c r="B289" s="283" t="s">
        <v>848</v>
      </c>
      <c r="C289" s="283" t="s">
        <v>371</v>
      </c>
      <c r="D289" s="557" t="s">
        <v>178</v>
      </c>
      <c r="E289" s="556" t="s">
        <v>504</v>
      </c>
      <c r="F289" s="249">
        <v>14732</v>
      </c>
      <c r="G289" s="557">
        <v>12</v>
      </c>
      <c r="H289" s="282" t="s">
        <v>1056</v>
      </c>
      <c r="I289" s="283" t="s">
        <v>1151</v>
      </c>
      <c r="J289" s="386"/>
      <c r="L289" s="308" t="b">
        <f t="shared" si="100"/>
        <v>1</v>
      </c>
      <c r="M289" s="308" t="b">
        <f t="shared" si="101"/>
        <v>1</v>
      </c>
      <c r="N289" s="308" t="b">
        <f t="shared" si="102"/>
        <v>1</v>
      </c>
      <c r="O289" s="308" t="b">
        <f t="shared" si="103"/>
        <v>1</v>
      </c>
      <c r="P289" s="308" t="b">
        <f t="shared" si="104"/>
        <v>1</v>
      </c>
      <c r="Q289" s="308" t="b">
        <f t="shared" si="105"/>
        <v>1</v>
      </c>
      <c r="R289" s="308" t="b">
        <f t="shared" si="106"/>
        <v>0</v>
      </c>
      <c r="S289" s="308" t="b">
        <f t="shared" si="107"/>
        <v>0</v>
      </c>
      <c r="T289" s="308" t="b">
        <f t="shared" si="108"/>
        <v>0</v>
      </c>
      <c r="U289" s="308" t="b">
        <f t="shared" si="109"/>
        <v>1</v>
      </c>
      <c r="W289" s="382" t="s">
        <v>847</v>
      </c>
      <c r="X289" s="283" t="s">
        <v>848</v>
      </c>
      <c r="Y289" s="283" t="s">
        <v>371</v>
      </c>
      <c r="Z289" s="557" t="s">
        <v>178</v>
      </c>
      <c r="AA289" s="556" t="s">
        <v>504</v>
      </c>
      <c r="AB289" s="249">
        <v>14732</v>
      </c>
      <c r="AC289" s="557" t="s">
        <v>1056</v>
      </c>
      <c r="AD289" s="282" t="s">
        <v>1151</v>
      </c>
      <c r="AE289" s="282"/>
      <c r="AF289" s="386"/>
      <c r="AG289" s="435"/>
    </row>
    <row r="290" spans="1:33" ht="15">
      <c r="A290" s="382" t="s">
        <v>920</v>
      </c>
      <c r="B290" s="283" t="s">
        <v>921</v>
      </c>
      <c r="C290" s="283" t="s">
        <v>922</v>
      </c>
      <c r="D290" s="1" t="s">
        <v>178</v>
      </c>
      <c r="E290" s="556" t="s">
        <v>504</v>
      </c>
      <c r="F290" s="249">
        <v>11835</v>
      </c>
      <c r="G290" s="557">
        <v>12</v>
      </c>
      <c r="H290" s="283" t="s">
        <v>1056</v>
      </c>
      <c r="I290" s="283" t="s">
        <v>1152</v>
      </c>
      <c r="J290" s="386"/>
      <c r="L290" s="308" t="b">
        <f t="shared" si="100"/>
        <v>1</v>
      </c>
      <c r="M290" s="308" t="b">
        <f t="shared" si="101"/>
        <v>1</v>
      </c>
      <c r="N290" s="308" t="b">
        <f t="shared" si="102"/>
        <v>1</v>
      </c>
      <c r="O290" s="308" t="b">
        <f t="shared" si="103"/>
        <v>1</v>
      </c>
      <c r="P290" s="308" t="b">
        <f t="shared" si="104"/>
        <v>1</v>
      </c>
      <c r="Q290" s="308" t="b">
        <f t="shared" si="105"/>
        <v>1</v>
      </c>
      <c r="R290" s="308" t="b">
        <f t="shared" si="106"/>
        <v>0</v>
      </c>
      <c r="S290" s="308" t="b">
        <f t="shared" si="107"/>
        <v>0</v>
      </c>
      <c r="T290" s="308" t="b">
        <f t="shared" si="108"/>
        <v>0</v>
      </c>
      <c r="U290" s="308" t="b">
        <f t="shared" si="109"/>
        <v>1</v>
      </c>
      <c r="W290" s="382" t="s">
        <v>920</v>
      </c>
      <c r="X290" s="283" t="s">
        <v>921</v>
      </c>
      <c r="Y290" s="283" t="s">
        <v>922</v>
      </c>
      <c r="Z290" s="1" t="s">
        <v>178</v>
      </c>
      <c r="AA290" s="556" t="s">
        <v>504</v>
      </c>
      <c r="AB290" s="249">
        <v>11835</v>
      </c>
      <c r="AC290" s="557" t="s">
        <v>1056</v>
      </c>
      <c r="AD290" s="283" t="s">
        <v>1152</v>
      </c>
      <c r="AE290" s="282"/>
      <c r="AF290" s="386"/>
      <c r="AG290" s="435"/>
    </row>
    <row r="291" spans="1:33" ht="15">
      <c r="A291" s="382" t="s">
        <v>923</v>
      </c>
      <c r="B291" s="283" t="s">
        <v>924</v>
      </c>
      <c r="C291" s="283" t="s">
        <v>925</v>
      </c>
      <c r="D291" s="557" t="s">
        <v>178</v>
      </c>
      <c r="E291" s="556" t="s">
        <v>504</v>
      </c>
      <c r="F291" s="249">
        <v>11225</v>
      </c>
      <c r="G291" s="557">
        <v>12</v>
      </c>
      <c r="H291" s="283" t="s">
        <v>1056</v>
      </c>
      <c r="I291" s="283" t="s">
        <v>1152</v>
      </c>
      <c r="J291" s="386"/>
      <c r="L291" s="308" t="b">
        <f t="shared" si="100"/>
        <v>1</v>
      </c>
      <c r="M291" s="308" t="b">
        <f t="shared" si="101"/>
        <v>1</v>
      </c>
      <c r="N291" s="308" t="b">
        <f t="shared" si="102"/>
        <v>1</v>
      </c>
      <c r="O291" s="308" t="b">
        <f t="shared" si="103"/>
        <v>1</v>
      </c>
      <c r="P291" s="308" t="b">
        <f t="shared" si="104"/>
        <v>1</v>
      </c>
      <c r="Q291" s="308" t="b">
        <f t="shared" si="105"/>
        <v>1</v>
      </c>
      <c r="R291" s="308" t="b">
        <f t="shared" si="106"/>
        <v>0</v>
      </c>
      <c r="S291" s="308" t="b">
        <f t="shared" si="107"/>
        <v>0</v>
      </c>
      <c r="T291" s="308" t="b">
        <f t="shared" si="108"/>
        <v>0</v>
      </c>
      <c r="U291" s="308" t="b">
        <f t="shared" si="109"/>
        <v>1</v>
      </c>
      <c r="W291" s="382" t="s">
        <v>923</v>
      </c>
      <c r="X291" s="283" t="s">
        <v>924</v>
      </c>
      <c r="Y291" s="283" t="s">
        <v>925</v>
      </c>
      <c r="Z291" s="557" t="s">
        <v>178</v>
      </c>
      <c r="AA291" s="556" t="s">
        <v>504</v>
      </c>
      <c r="AB291" s="249">
        <v>11225</v>
      </c>
      <c r="AC291" s="557" t="s">
        <v>1056</v>
      </c>
      <c r="AD291" s="283" t="s">
        <v>1152</v>
      </c>
      <c r="AE291" s="282"/>
      <c r="AF291" s="386"/>
      <c r="AG291" s="435"/>
    </row>
    <row r="292" spans="1:33" ht="15">
      <c r="A292" s="382" t="s">
        <v>926</v>
      </c>
      <c r="B292" s="283" t="s">
        <v>927</v>
      </c>
      <c r="C292" s="283" t="s">
        <v>928</v>
      </c>
      <c r="D292" s="557" t="s">
        <v>184</v>
      </c>
      <c r="E292" s="556" t="s">
        <v>504</v>
      </c>
      <c r="F292" s="249">
        <v>23484</v>
      </c>
      <c r="G292" s="557">
        <v>9</v>
      </c>
      <c r="H292" s="282" t="s">
        <v>1149</v>
      </c>
      <c r="I292" s="283" t="s">
        <v>1151</v>
      </c>
      <c r="J292" s="386"/>
      <c r="L292" s="308" t="b">
        <f t="shared" si="100"/>
        <v>1</v>
      </c>
      <c r="M292" s="308" t="b">
        <f t="shared" si="101"/>
        <v>1</v>
      </c>
      <c r="N292" s="308" t="b">
        <f t="shared" si="102"/>
        <v>1</v>
      </c>
      <c r="O292" s="308" t="b">
        <f t="shared" si="103"/>
        <v>1</v>
      </c>
      <c r="P292" s="308" t="b">
        <f t="shared" si="104"/>
        <v>1</v>
      </c>
      <c r="Q292" s="308" t="b">
        <f t="shared" si="105"/>
        <v>1</v>
      </c>
      <c r="R292" s="308" t="b">
        <f t="shared" si="106"/>
        <v>0</v>
      </c>
      <c r="S292" s="308" t="b">
        <f t="shared" si="107"/>
        <v>0</v>
      </c>
      <c r="T292" s="308" t="b">
        <f t="shared" si="108"/>
        <v>0</v>
      </c>
      <c r="U292" s="308" t="b">
        <f t="shared" si="109"/>
        <v>1</v>
      </c>
      <c r="W292" s="382" t="s">
        <v>926</v>
      </c>
      <c r="X292" s="283" t="s">
        <v>927</v>
      </c>
      <c r="Y292" s="283" t="s">
        <v>928</v>
      </c>
      <c r="Z292" s="557" t="s">
        <v>184</v>
      </c>
      <c r="AA292" s="556" t="s">
        <v>504</v>
      </c>
      <c r="AB292" s="249">
        <v>23484</v>
      </c>
      <c r="AC292" s="557" t="s">
        <v>1149</v>
      </c>
      <c r="AD292" s="282" t="s">
        <v>1151</v>
      </c>
      <c r="AE292" s="282"/>
      <c r="AF292" s="386"/>
      <c r="AG292" s="435"/>
    </row>
    <row r="293" spans="1:33" ht="15">
      <c r="A293" s="382" t="s">
        <v>929</v>
      </c>
      <c r="B293" s="282" t="s">
        <v>821</v>
      </c>
      <c r="C293" s="282" t="s">
        <v>930</v>
      </c>
      <c r="D293" s="1" t="s">
        <v>184</v>
      </c>
      <c r="E293" s="556" t="s">
        <v>504</v>
      </c>
      <c r="F293" s="249">
        <v>23817</v>
      </c>
      <c r="G293" s="557">
        <v>12</v>
      </c>
      <c r="H293" s="282" t="s">
        <v>1148</v>
      </c>
      <c r="I293" s="282" t="s">
        <v>1151</v>
      </c>
      <c r="J293" s="386"/>
      <c r="L293" s="308" t="b">
        <f t="shared" si="100"/>
        <v>1</v>
      </c>
      <c r="M293" s="308" t="b">
        <f t="shared" si="101"/>
        <v>1</v>
      </c>
      <c r="N293" s="308" t="b">
        <f t="shared" si="102"/>
        <v>1</v>
      </c>
      <c r="O293" s="308" t="b">
        <f t="shared" si="103"/>
        <v>1</v>
      </c>
      <c r="P293" s="308" t="b">
        <f t="shared" si="104"/>
        <v>1</v>
      </c>
      <c r="Q293" s="308" t="b">
        <f t="shared" si="105"/>
        <v>1</v>
      </c>
      <c r="R293" s="308" t="b">
        <f t="shared" si="106"/>
        <v>0</v>
      </c>
      <c r="S293" s="308" t="b">
        <f t="shared" si="107"/>
        <v>0</v>
      </c>
      <c r="T293" s="308" t="b">
        <f t="shared" si="108"/>
        <v>0</v>
      </c>
      <c r="U293" s="308" t="b">
        <f t="shared" si="109"/>
        <v>1</v>
      </c>
      <c r="W293" s="382" t="s">
        <v>929</v>
      </c>
      <c r="X293" s="282" t="s">
        <v>821</v>
      </c>
      <c r="Y293" s="282" t="s">
        <v>930</v>
      </c>
      <c r="Z293" s="1" t="s">
        <v>184</v>
      </c>
      <c r="AA293" s="556" t="s">
        <v>504</v>
      </c>
      <c r="AB293" s="249">
        <v>23817</v>
      </c>
      <c r="AC293" s="557" t="s">
        <v>1148</v>
      </c>
      <c r="AD293" s="282" t="s">
        <v>1151</v>
      </c>
      <c r="AE293" s="282"/>
      <c r="AF293" s="386"/>
      <c r="AG293" s="435"/>
    </row>
    <row r="294" spans="1:33" ht="15">
      <c r="A294" s="382" t="s">
        <v>527</v>
      </c>
      <c r="B294" s="280" t="s">
        <v>528</v>
      </c>
      <c r="C294" s="280" t="s">
        <v>529</v>
      </c>
      <c r="D294" s="390" t="s">
        <v>178</v>
      </c>
      <c r="E294" s="556" t="s">
        <v>647</v>
      </c>
      <c r="F294" s="249">
        <v>15622</v>
      </c>
      <c r="G294" s="557">
        <v>9</v>
      </c>
      <c r="H294" s="283" t="s">
        <v>955</v>
      </c>
      <c r="I294" s="280" t="s">
        <v>1151</v>
      </c>
      <c r="J294" s="386"/>
      <c r="L294" s="308" t="b">
        <f t="shared" si="100"/>
        <v>1</v>
      </c>
      <c r="M294" s="308" t="b">
        <f t="shared" si="101"/>
        <v>1</v>
      </c>
      <c r="N294" s="308" t="b">
        <f t="shared" si="102"/>
        <v>1</v>
      </c>
      <c r="O294" s="308" t="b">
        <f t="shared" si="103"/>
        <v>1</v>
      </c>
      <c r="P294" s="308" t="b">
        <f t="shared" si="104"/>
        <v>1</v>
      </c>
      <c r="Q294" s="308" t="b">
        <f t="shared" si="105"/>
        <v>1</v>
      </c>
      <c r="R294" s="308" t="b">
        <f t="shared" si="106"/>
        <v>0</v>
      </c>
      <c r="S294" s="308" t="b">
        <f t="shared" si="107"/>
        <v>0</v>
      </c>
      <c r="T294" s="308" t="b">
        <f t="shared" si="108"/>
        <v>0</v>
      </c>
      <c r="U294" s="308" t="b">
        <f t="shared" si="109"/>
        <v>1</v>
      </c>
      <c r="W294" s="382" t="s">
        <v>527</v>
      </c>
      <c r="X294" s="280" t="s">
        <v>528</v>
      </c>
      <c r="Y294" s="280" t="s">
        <v>529</v>
      </c>
      <c r="Z294" s="390" t="s">
        <v>178</v>
      </c>
      <c r="AA294" s="556" t="s">
        <v>647</v>
      </c>
      <c r="AB294" s="249">
        <v>15622</v>
      </c>
      <c r="AC294" s="557" t="s">
        <v>955</v>
      </c>
      <c r="AD294" s="283" t="s">
        <v>1151</v>
      </c>
      <c r="AE294" s="282"/>
      <c r="AF294" s="386"/>
      <c r="AG294" s="435"/>
    </row>
    <row r="295" spans="1:33" ht="15">
      <c r="A295" s="382" t="s">
        <v>543</v>
      </c>
      <c r="B295" s="280" t="s">
        <v>528</v>
      </c>
      <c r="C295" s="280" t="s">
        <v>544</v>
      </c>
      <c r="D295" s="390" t="s">
        <v>184</v>
      </c>
      <c r="E295" s="556" t="s">
        <v>647</v>
      </c>
      <c r="F295" s="249">
        <v>16466</v>
      </c>
      <c r="G295" s="557">
        <v>12</v>
      </c>
      <c r="H295" s="283" t="s">
        <v>958</v>
      </c>
      <c r="I295" s="280" t="s">
        <v>1151</v>
      </c>
      <c r="J295" s="386"/>
      <c r="L295" s="308" t="b">
        <f t="shared" si="100"/>
        <v>1</v>
      </c>
      <c r="M295" s="308" t="b">
        <f t="shared" si="101"/>
        <v>1</v>
      </c>
      <c r="N295" s="308" t="b">
        <f t="shared" si="102"/>
        <v>1</v>
      </c>
      <c r="O295" s="308" t="b">
        <f t="shared" si="103"/>
        <v>1</v>
      </c>
      <c r="P295" s="308" t="b">
        <f t="shared" si="104"/>
        <v>1</v>
      </c>
      <c r="Q295" s="308" t="b">
        <f t="shared" si="105"/>
        <v>1</v>
      </c>
      <c r="R295" s="308" t="b">
        <f t="shared" si="106"/>
        <v>0</v>
      </c>
      <c r="S295" s="308" t="b">
        <f t="shared" si="107"/>
        <v>0</v>
      </c>
      <c r="T295" s="308" t="b">
        <f t="shared" si="108"/>
        <v>0</v>
      </c>
      <c r="U295" s="308" t="b">
        <f t="shared" si="109"/>
        <v>1</v>
      </c>
      <c r="W295" s="382" t="s">
        <v>543</v>
      </c>
      <c r="X295" s="280" t="s">
        <v>528</v>
      </c>
      <c r="Y295" s="280" t="s">
        <v>544</v>
      </c>
      <c r="Z295" s="390" t="s">
        <v>184</v>
      </c>
      <c r="AA295" s="556" t="s">
        <v>647</v>
      </c>
      <c r="AB295" s="249">
        <v>16466</v>
      </c>
      <c r="AC295" s="557" t="s">
        <v>958</v>
      </c>
      <c r="AD295" s="283" t="s">
        <v>1151</v>
      </c>
      <c r="AE295" s="282"/>
      <c r="AF295" s="386"/>
      <c r="AG295" s="435"/>
    </row>
    <row r="296" spans="1:33" ht="15">
      <c r="A296" s="382" t="s">
        <v>651</v>
      </c>
      <c r="B296" s="280" t="s">
        <v>652</v>
      </c>
      <c r="C296" s="280" t="s">
        <v>653</v>
      </c>
      <c r="D296" s="470" t="s">
        <v>178</v>
      </c>
      <c r="E296" s="556" t="s">
        <v>647</v>
      </c>
      <c r="F296" s="249">
        <v>14590</v>
      </c>
      <c r="G296" s="557">
        <v>9</v>
      </c>
      <c r="H296" s="283" t="s">
        <v>1054</v>
      </c>
      <c r="I296" s="280" t="s">
        <v>1151</v>
      </c>
      <c r="J296" s="386"/>
      <c r="L296" s="308" t="b">
        <f t="shared" si="100"/>
        <v>1</v>
      </c>
      <c r="M296" s="308" t="b">
        <f t="shared" si="101"/>
        <v>1</v>
      </c>
      <c r="N296" s="308" t="b">
        <f t="shared" si="102"/>
        <v>1</v>
      </c>
      <c r="O296" s="308" t="b">
        <f t="shared" si="103"/>
        <v>1</v>
      </c>
      <c r="P296" s="308" t="b">
        <f t="shared" si="104"/>
        <v>1</v>
      </c>
      <c r="Q296" s="308" t="b">
        <f t="shared" si="105"/>
        <v>1</v>
      </c>
      <c r="R296" s="308" t="b">
        <f t="shared" si="106"/>
        <v>0</v>
      </c>
      <c r="S296" s="308" t="b">
        <f t="shared" si="107"/>
        <v>0</v>
      </c>
      <c r="T296" s="308" t="b">
        <f t="shared" si="108"/>
        <v>0</v>
      </c>
      <c r="U296" s="308" t="b">
        <f t="shared" si="109"/>
        <v>1</v>
      </c>
      <c r="W296" s="382" t="s">
        <v>651</v>
      </c>
      <c r="X296" s="280" t="s">
        <v>652</v>
      </c>
      <c r="Y296" s="280" t="s">
        <v>653</v>
      </c>
      <c r="Z296" s="470" t="s">
        <v>178</v>
      </c>
      <c r="AA296" s="556" t="s">
        <v>647</v>
      </c>
      <c r="AB296" s="249">
        <v>14590</v>
      </c>
      <c r="AC296" s="557" t="s">
        <v>1054</v>
      </c>
      <c r="AD296" s="283" t="s">
        <v>1151</v>
      </c>
      <c r="AE296" s="282"/>
      <c r="AF296" s="386"/>
      <c r="AG296" s="435"/>
    </row>
    <row r="297" spans="1:33" ht="15">
      <c r="A297" s="382" t="s">
        <v>654</v>
      </c>
      <c r="B297" s="283" t="s">
        <v>655</v>
      </c>
      <c r="C297" s="277" t="s">
        <v>656</v>
      </c>
      <c r="D297" s="557" t="s">
        <v>184</v>
      </c>
      <c r="E297" s="556" t="s">
        <v>647</v>
      </c>
      <c r="F297" s="249">
        <v>20344</v>
      </c>
      <c r="G297" s="557">
        <v>10</v>
      </c>
      <c r="H297" s="282" t="s">
        <v>1148</v>
      </c>
      <c r="I297" s="283" t="s">
        <v>1151</v>
      </c>
      <c r="J297" s="386"/>
      <c r="L297" s="308" t="b">
        <f t="shared" si="100"/>
        <v>1</v>
      </c>
      <c r="M297" s="308" t="b">
        <f t="shared" si="101"/>
        <v>1</v>
      </c>
      <c r="N297" s="308" t="b">
        <f t="shared" si="102"/>
        <v>1</v>
      </c>
      <c r="O297" s="308" t="b">
        <f t="shared" si="103"/>
        <v>1</v>
      </c>
      <c r="P297" s="308" t="b">
        <f t="shared" si="104"/>
        <v>1</v>
      </c>
      <c r="Q297" s="308" t="b">
        <f t="shared" si="105"/>
        <v>1</v>
      </c>
      <c r="R297" s="308" t="b">
        <f t="shared" si="106"/>
        <v>0</v>
      </c>
      <c r="S297" s="308" t="b">
        <f t="shared" si="107"/>
        <v>0</v>
      </c>
      <c r="T297" s="308" t="b">
        <f t="shared" si="108"/>
        <v>0</v>
      </c>
      <c r="U297" s="308" t="b">
        <f t="shared" si="109"/>
        <v>1</v>
      </c>
      <c r="W297" s="382" t="s">
        <v>654</v>
      </c>
      <c r="X297" s="283" t="s">
        <v>655</v>
      </c>
      <c r="Y297" s="277" t="s">
        <v>656</v>
      </c>
      <c r="Z297" s="557" t="s">
        <v>184</v>
      </c>
      <c r="AA297" s="556" t="s">
        <v>647</v>
      </c>
      <c r="AB297" s="249">
        <v>20344</v>
      </c>
      <c r="AC297" s="557" t="s">
        <v>1148</v>
      </c>
      <c r="AD297" s="282" t="s">
        <v>1151</v>
      </c>
      <c r="AE297" s="282"/>
      <c r="AF297" s="386"/>
      <c r="AG297" s="435"/>
    </row>
    <row r="298" spans="1:33" ht="15">
      <c r="A298" s="382" t="s">
        <v>657</v>
      </c>
      <c r="B298" s="280" t="s">
        <v>658</v>
      </c>
      <c r="C298" s="280" t="s">
        <v>271</v>
      </c>
      <c r="D298" s="390" t="s">
        <v>178</v>
      </c>
      <c r="E298" s="556" t="s">
        <v>647</v>
      </c>
      <c r="F298" s="249">
        <v>14695</v>
      </c>
      <c r="G298" s="557">
        <v>9</v>
      </c>
      <c r="H298" s="283" t="s">
        <v>1054</v>
      </c>
      <c r="I298" s="280" t="s">
        <v>1151</v>
      </c>
      <c r="J298" s="386"/>
      <c r="L298" s="308" t="b">
        <f t="shared" si="100"/>
        <v>1</v>
      </c>
      <c r="M298" s="308" t="b">
        <f t="shared" si="101"/>
        <v>1</v>
      </c>
      <c r="N298" s="308" t="b">
        <f t="shared" si="102"/>
        <v>1</v>
      </c>
      <c r="O298" s="308" t="b">
        <f t="shared" si="103"/>
        <v>1</v>
      </c>
      <c r="P298" s="308" t="b">
        <f t="shared" si="104"/>
        <v>1</v>
      </c>
      <c r="Q298" s="308" t="b">
        <f t="shared" si="105"/>
        <v>1</v>
      </c>
      <c r="R298" s="308" t="b">
        <f t="shared" si="106"/>
        <v>0</v>
      </c>
      <c r="S298" s="308" t="b">
        <f t="shared" si="107"/>
        <v>0</v>
      </c>
      <c r="T298" s="308" t="b">
        <f t="shared" si="108"/>
        <v>0</v>
      </c>
      <c r="U298" s="308" t="b">
        <f t="shared" si="109"/>
        <v>1</v>
      </c>
      <c r="W298" s="382" t="s">
        <v>657</v>
      </c>
      <c r="X298" s="280" t="s">
        <v>658</v>
      </c>
      <c r="Y298" s="280" t="s">
        <v>271</v>
      </c>
      <c r="Z298" s="390" t="s">
        <v>178</v>
      </c>
      <c r="AA298" s="556" t="s">
        <v>647</v>
      </c>
      <c r="AB298" s="249">
        <v>14695</v>
      </c>
      <c r="AC298" s="557" t="s">
        <v>1054</v>
      </c>
      <c r="AD298" s="283" t="s">
        <v>1151</v>
      </c>
      <c r="AE298" s="282"/>
      <c r="AF298" s="386"/>
      <c r="AG298" s="435"/>
    </row>
    <row r="299" spans="1:33" ht="15">
      <c r="A299" s="382" t="s">
        <v>659</v>
      </c>
      <c r="B299" s="280" t="s">
        <v>660</v>
      </c>
      <c r="C299" s="280" t="s">
        <v>661</v>
      </c>
      <c r="D299" s="470" t="s">
        <v>178</v>
      </c>
      <c r="E299" s="556" t="s">
        <v>647</v>
      </c>
      <c r="F299" s="249">
        <v>18911</v>
      </c>
      <c r="G299" s="557">
        <v>9</v>
      </c>
      <c r="H299" s="283" t="s">
        <v>955</v>
      </c>
      <c r="I299" s="280" t="s">
        <v>1151</v>
      </c>
      <c r="J299" s="386"/>
      <c r="L299" s="308" t="b">
        <f t="shared" si="100"/>
        <v>1</v>
      </c>
      <c r="M299" s="308" t="b">
        <f t="shared" si="101"/>
        <v>1</v>
      </c>
      <c r="N299" s="308" t="b">
        <f t="shared" si="102"/>
        <v>1</v>
      </c>
      <c r="O299" s="308" t="b">
        <f t="shared" si="103"/>
        <v>1</v>
      </c>
      <c r="P299" s="308" t="b">
        <f t="shared" si="104"/>
        <v>1</v>
      </c>
      <c r="Q299" s="308" t="b">
        <f t="shared" si="105"/>
        <v>1</v>
      </c>
      <c r="R299" s="308" t="b">
        <f t="shared" si="106"/>
        <v>0</v>
      </c>
      <c r="S299" s="308" t="b">
        <f t="shared" si="107"/>
        <v>0</v>
      </c>
      <c r="T299" s="308" t="b">
        <f t="shared" si="108"/>
        <v>0</v>
      </c>
      <c r="U299" s="308" t="b">
        <f t="shared" si="109"/>
        <v>1</v>
      </c>
      <c r="W299" s="382" t="s">
        <v>659</v>
      </c>
      <c r="X299" s="280" t="s">
        <v>660</v>
      </c>
      <c r="Y299" s="280" t="s">
        <v>661</v>
      </c>
      <c r="Z299" s="470" t="s">
        <v>178</v>
      </c>
      <c r="AA299" s="556" t="s">
        <v>647</v>
      </c>
      <c r="AB299" s="249">
        <v>18911</v>
      </c>
      <c r="AC299" s="557" t="s">
        <v>955</v>
      </c>
      <c r="AD299" s="283" t="s">
        <v>1151</v>
      </c>
      <c r="AE299" s="282"/>
      <c r="AF299" s="386"/>
      <c r="AG299" s="435"/>
    </row>
    <row r="300" spans="1:33" ht="15">
      <c r="A300" s="382" t="s">
        <v>575</v>
      </c>
      <c r="B300" s="508" t="s">
        <v>576</v>
      </c>
      <c r="C300" s="508" t="s">
        <v>222</v>
      </c>
      <c r="D300" s="557" t="s">
        <v>178</v>
      </c>
      <c r="E300" s="556" t="s">
        <v>647</v>
      </c>
      <c r="F300" s="249">
        <v>16542</v>
      </c>
      <c r="G300" s="557">
        <v>3</v>
      </c>
      <c r="H300" s="282" t="s">
        <v>957</v>
      </c>
      <c r="I300" s="508" t="s">
        <v>1151</v>
      </c>
      <c r="J300" s="386"/>
      <c r="L300" s="308" t="b">
        <f t="shared" si="100"/>
        <v>1</v>
      </c>
      <c r="M300" s="308" t="b">
        <f t="shared" si="101"/>
        <v>1</v>
      </c>
      <c r="N300" s="308" t="b">
        <f t="shared" si="102"/>
        <v>1</v>
      </c>
      <c r="O300" s="308" t="b">
        <f t="shared" si="103"/>
        <v>1</v>
      </c>
      <c r="P300" s="308" t="b">
        <f t="shared" si="104"/>
        <v>1</v>
      </c>
      <c r="Q300" s="308" t="b">
        <f t="shared" si="105"/>
        <v>1</v>
      </c>
      <c r="R300" s="308" t="b">
        <f t="shared" si="106"/>
        <v>0</v>
      </c>
      <c r="S300" s="308" t="b">
        <f t="shared" si="107"/>
        <v>0</v>
      </c>
      <c r="T300" s="308" t="b">
        <f t="shared" si="108"/>
        <v>0</v>
      </c>
      <c r="U300" s="308" t="b">
        <f t="shared" si="109"/>
        <v>1</v>
      </c>
      <c r="W300" s="382" t="s">
        <v>575</v>
      </c>
      <c r="X300" s="508" t="s">
        <v>576</v>
      </c>
      <c r="Y300" s="508" t="s">
        <v>222</v>
      </c>
      <c r="Z300" s="557" t="s">
        <v>178</v>
      </c>
      <c r="AA300" s="556" t="s">
        <v>647</v>
      </c>
      <c r="AB300" s="249">
        <v>16542</v>
      </c>
      <c r="AC300" s="557" t="s">
        <v>957</v>
      </c>
      <c r="AD300" s="282" t="s">
        <v>1151</v>
      </c>
      <c r="AE300" s="282"/>
      <c r="AF300" s="386"/>
      <c r="AG300" s="435"/>
    </row>
    <row r="301" spans="1:33" ht="15">
      <c r="A301" s="382" t="s">
        <v>664</v>
      </c>
      <c r="B301" s="282" t="s">
        <v>665</v>
      </c>
      <c r="C301" s="282" t="s">
        <v>666</v>
      </c>
      <c r="D301" s="557" t="s">
        <v>178</v>
      </c>
      <c r="E301" s="556" t="s">
        <v>647</v>
      </c>
      <c r="F301" s="249">
        <v>15313</v>
      </c>
      <c r="G301" s="557">
        <v>6</v>
      </c>
      <c r="H301" s="283" t="s">
        <v>1055</v>
      </c>
      <c r="I301" s="282" t="s">
        <v>1151</v>
      </c>
      <c r="J301" s="386"/>
      <c r="L301" s="308" t="b">
        <f t="shared" si="100"/>
        <v>1</v>
      </c>
      <c r="M301" s="308" t="b">
        <f t="shared" si="101"/>
        <v>1</v>
      </c>
      <c r="N301" s="308" t="b">
        <f t="shared" si="102"/>
        <v>1</v>
      </c>
      <c r="O301" s="308" t="b">
        <f t="shared" si="103"/>
        <v>1</v>
      </c>
      <c r="P301" s="308" t="b">
        <f t="shared" si="104"/>
        <v>1</v>
      </c>
      <c r="Q301" s="308" t="b">
        <f t="shared" si="105"/>
        <v>1</v>
      </c>
      <c r="R301" s="308" t="b">
        <f t="shared" si="106"/>
        <v>0</v>
      </c>
      <c r="S301" s="308" t="b">
        <f t="shared" si="107"/>
        <v>0</v>
      </c>
      <c r="T301" s="308" t="b">
        <f t="shared" si="108"/>
        <v>0</v>
      </c>
      <c r="U301" s="308" t="b">
        <f t="shared" si="109"/>
        <v>1</v>
      </c>
      <c r="W301" s="382" t="s">
        <v>664</v>
      </c>
      <c r="X301" s="282" t="s">
        <v>665</v>
      </c>
      <c r="Y301" s="282" t="s">
        <v>666</v>
      </c>
      <c r="Z301" s="557" t="s">
        <v>178</v>
      </c>
      <c r="AA301" s="556" t="s">
        <v>647</v>
      </c>
      <c r="AB301" s="249">
        <v>15313</v>
      </c>
      <c r="AC301" s="557" t="s">
        <v>1055</v>
      </c>
      <c r="AD301" s="283" t="s">
        <v>1151</v>
      </c>
      <c r="AE301" s="282"/>
      <c r="AF301" s="386"/>
      <c r="AG301" s="435"/>
    </row>
    <row r="302" spans="1:33" ht="15">
      <c r="A302" s="382" t="s">
        <v>667</v>
      </c>
      <c r="B302" s="282" t="s">
        <v>668</v>
      </c>
      <c r="C302" s="282" t="s">
        <v>205</v>
      </c>
      <c r="D302" s="557" t="s">
        <v>178</v>
      </c>
      <c r="E302" s="556" t="s">
        <v>647</v>
      </c>
      <c r="F302" s="249">
        <v>17424</v>
      </c>
      <c r="G302" s="557">
        <v>12</v>
      </c>
      <c r="H302" s="283" t="s">
        <v>958</v>
      </c>
      <c r="I302" s="282" t="s">
        <v>1151</v>
      </c>
      <c r="J302" s="386"/>
      <c r="L302" s="308" t="b">
        <f t="shared" si="100"/>
        <v>1</v>
      </c>
      <c r="M302" s="308" t="b">
        <f t="shared" si="101"/>
        <v>1</v>
      </c>
      <c r="N302" s="308" t="b">
        <f t="shared" si="102"/>
        <v>1</v>
      </c>
      <c r="O302" s="308" t="b">
        <f t="shared" si="103"/>
        <v>1</v>
      </c>
      <c r="P302" s="308" t="b">
        <f t="shared" si="104"/>
        <v>1</v>
      </c>
      <c r="Q302" s="308" t="b">
        <f t="shared" si="105"/>
        <v>1</v>
      </c>
      <c r="R302" s="308" t="b">
        <f t="shared" si="106"/>
        <v>0</v>
      </c>
      <c r="S302" s="308" t="b">
        <f t="shared" si="107"/>
        <v>0</v>
      </c>
      <c r="T302" s="308" t="b">
        <f t="shared" si="108"/>
        <v>0</v>
      </c>
      <c r="U302" s="308" t="b">
        <f t="shared" si="109"/>
        <v>1</v>
      </c>
      <c r="W302" s="382" t="s">
        <v>667</v>
      </c>
      <c r="X302" s="282" t="s">
        <v>668</v>
      </c>
      <c r="Y302" s="282" t="s">
        <v>205</v>
      </c>
      <c r="Z302" s="557" t="s">
        <v>178</v>
      </c>
      <c r="AA302" s="556" t="s">
        <v>647</v>
      </c>
      <c r="AB302" s="249">
        <v>17424</v>
      </c>
      <c r="AC302" s="557" t="s">
        <v>958</v>
      </c>
      <c r="AD302" s="283" t="s">
        <v>1151</v>
      </c>
      <c r="AE302" s="282"/>
      <c r="AF302" s="386"/>
      <c r="AG302" s="435"/>
    </row>
    <row r="303" spans="1:33" ht="15">
      <c r="A303" s="382" t="s">
        <v>669</v>
      </c>
      <c r="B303" s="280" t="s">
        <v>227</v>
      </c>
      <c r="C303" s="280" t="s">
        <v>670</v>
      </c>
      <c r="D303" s="390" t="s">
        <v>178</v>
      </c>
      <c r="E303" s="556" t="s">
        <v>647</v>
      </c>
      <c r="F303" s="249">
        <v>18875</v>
      </c>
      <c r="G303" s="557">
        <v>12</v>
      </c>
      <c r="H303" s="283" t="s">
        <v>958</v>
      </c>
      <c r="I303" s="280" t="s">
        <v>1151</v>
      </c>
      <c r="J303" s="386"/>
      <c r="L303" s="308" t="b">
        <f t="shared" si="100"/>
        <v>1</v>
      </c>
      <c r="M303" s="308" t="b">
        <f t="shared" si="101"/>
        <v>1</v>
      </c>
      <c r="N303" s="308" t="b">
        <f t="shared" si="102"/>
        <v>1</v>
      </c>
      <c r="O303" s="308" t="b">
        <f t="shared" si="103"/>
        <v>1</v>
      </c>
      <c r="P303" s="308" t="b">
        <f t="shared" si="104"/>
        <v>1</v>
      </c>
      <c r="Q303" s="308" t="b">
        <f t="shared" si="105"/>
        <v>1</v>
      </c>
      <c r="R303" s="308" t="b">
        <f t="shared" si="106"/>
        <v>0</v>
      </c>
      <c r="S303" s="308" t="b">
        <f t="shared" si="107"/>
        <v>0</v>
      </c>
      <c r="T303" s="308" t="b">
        <f t="shared" si="108"/>
        <v>0</v>
      </c>
      <c r="U303" s="308" t="b">
        <f t="shared" si="109"/>
        <v>1</v>
      </c>
      <c r="W303" s="382" t="s">
        <v>669</v>
      </c>
      <c r="X303" s="280" t="s">
        <v>227</v>
      </c>
      <c r="Y303" s="280" t="s">
        <v>670</v>
      </c>
      <c r="Z303" s="390" t="s">
        <v>178</v>
      </c>
      <c r="AA303" s="556" t="s">
        <v>647</v>
      </c>
      <c r="AB303" s="249">
        <v>18875</v>
      </c>
      <c r="AC303" s="557" t="s">
        <v>958</v>
      </c>
      <c r="AD303" s="283" t="s">
        <v>1151</v>
      </c>
      <c r="AE303" s="282"/>
      <c r="AF303" s="386"/>
      <c r="AG303" s="435"/>
    </row>
    <row r="304" spans="1:33" ht="15">
      <c r="A304" s="382" t="s">
        <v>673</v>
      </c>
      <c r="B304" s="280" t="s">
        <v>674</v>
      </c>
      <c r="C304" s="280" t="s">
        <v>675</v>
      </c>
      <c r="D304" s="470" t="s">
        <v>178</v>
      </c>
      <c r="E304" s="556" t="s">
        <v>647</v>
      </c>
      <c r="F304" s="249">
        <v>17245</v>
      </c>
      <c r="G304" s="557">
        <v>4</v>
      </c>
      <c r="H304" s="283" t="s">
        <v>956</v>
      </c>
      <c r="I304" s="280" t="s">
        <v>1151</v>
      </c>
      <c r="J304" s="386"/>
      <c r="L304" s="308" t="b">
        <f t="shared" si="100"/>
        <v>1</v>
      </c>
      <c r="M304" s="308" t="b">
        <f t="shared" si="101"/>
        <v>1</v>
      </c>
      <c r="N304" s="308" t="b">
        <f t="shared" si="102"/>
        <v>1</v>
      </c>
      <c r="O304" s="308" t="b">
        <f t="shared" si="103"/>
        <v>1</v>
      </c>
      <c r="P304" s="308" t="b">
        <f t="shared" si="104"/>
        <v>1</v>
      </c>
      <c r="Q304" s="308" t="b">
        <f t="shared" si="105"/>
        <v>1</v>
      </c>
      <c r="R304" s="308" t="b">
        <f t="shared" si="106"/>
        <v>0</v>
      </c>
      <c r="S304" s="308" t="b">
        <f t="shared" si="107"/>
        <v>0</v>
      </c>
      <c r="T304" s="308" t="b">
        <f t="shared" si="108"/>
        <v>0</v>
      </c>
      <c r="U304" s="308" t="b">
        <f t="shared" si="109"/>
        <v>1</v>
      </c>
      <c r="W304" s="382" t="s">
        <v>673</v>
      </c>
      <c r="X304" s="280" t="s">
        <v>674</v>
      </c>
      <c r="Y304" s="280" t="s">
        <v>675</v>
      </c>
      <c r="Z304" s="470" t="s">
        <v>178</v>
      </c>
      <c r="AA304" s="556" t="s">
        <v>647</v>
      </c>
      <c r="AB304" s="249">
        <v>17245</v>
      </c>
      <c r="AC304" s="557" t="s">
        <v>956</v>
      </c>
      <c r="AD304" s="283" t="s">
        <v>1151</v>
      </c>
      <c r="AE304" s="282"/>
      <c r="AF304" s="386"/>
      <c r="AG304" s="435"/>
    </row>
    <row r="305" spans="1:33" ht="15">
      <c r="A305" s="382" t="s">
        <v>849</v>
      </c>
      <c r="B305" s="280" t="s">
        <v>850</v>
      </c>
      <c r="C305" s="280" t="s">
        <v>724</v>
      </c>
      <c r="D305" s="557" t="s">
        <v>184</v>
      </c>
      <c r="E305" s="556" t="s">
        <v>647</v>
      </c>
      <c r="F305" s="249">
        <v>20315</v>
      </c>
      <c r="G305" s="557">
        <v>9</v>
      </c>
      <c r="H305" s="283" t="s">
        <v>1149</v>
      </c>
      <c r="I305" s="280" t="s">
        <v>1151</v>
      </c>
      <c r="J305" s="386"/>
      <c r="L305" s="308" t="b">
        <f t="shared" si="100"/>
        <v>1</v>
      </c>
      <c r="M305" s="308" t="b">
        <f t="shared" si="101"/>
        <v>1</v>
      </c>
      <c r="N305" s="308" t="b">
        <f t="shared" si="102"/>
        <v>1</v>
      </c>
      <c r="O305" s="308" t="b">
        <f t="shared" si="103"/>
        <v>1</v>
      </c>
      <c r="P305" s="308" t="b">
        <f t="shared" si="104"/>
        <v>1</v>
      </c>
      <c r="Q305" s="308" t="b">
        <f t="shared" si="105"/>
        <v>1</v>
      </c>
      <c r="R305" s="308" t="b">
        <f t="shared" si="106"/>
        <v>0</v>
      </c>
      <c r="S305" s="308" t="b">
        <f t="shared" si="107"/>
        <v>0</v>
      </c>
      <c r="T305" s="308" t="b">
        <f t="shared" si="108"/>
        <v>0</v>
      </c>
      <c r="U305" s="308" t="b">
        <f t="shared" si="109"/>
        <v>1</v>
      </c>
      <c r="W305" s="382" t="s">
        <v>849</v>
      </c>
      <c r="X305" s="280" t="s">
        <v>850</v>
      </c>
      <c r="Y305" s="280" t="s">
        <v>724</v>
      </c>
      <c r="Z305" s="557" t="s">
        <v>184</v>
      </c>
      <c r="AA305" s="556" t="s">
        <v>647</v>
      </c>
      <c r="AB305" s="249">
        <v>20315</v>
      </c>
      <c r="AC305" s="557" t="s">
        <v>1149</v>
      </c>
      <c r="AD305" s="283" t="s">
        <v>1151</v>
      </c>
      <c r="AE305" s="282"/>
      <c r="AF305" s="386"/>
      <c r="AG305" s="435"/>
    </row>
    <row r="306" spans="1:33" ht="15">
      <c r="A306" s="382" t="s">
        <v>851</v>
      </c>
      <c r="B306" s="280" t="s">
        <v>329</v>
      </c>
      <c r="C306" s="280" t="s">
        <v>852</v>
      </c>
      <c r="D306" s="470" t="s">
        <v>184</v>
      </c>
      <c r="E306" s="556" t="s">
        <v>647</v>
      </c>
      <c r="F306" s="249">
        <v>16757</v>
      </c>
      <c r="G306" s="557">
        <v>9</v>
      </c>
      <c r="H306" s="283" t="s">
        <v>955</v>
      </c>
      <c r="I306" s="280" t="s">
        <v>1151</v>
      </c>
      <c r="J306" s="386"/>
      <c r="L306" s="308" t="b">
        <f t="shared" si="100"/>
        <v>1</v>
      </c>
      <c r="M306" s="308" t="b">
        <f t="shared" si="101"/>
        <v>1</v>
      </c>
      <c r="N306" s="308" t="b">
        <f t="shared" si="102"/>
        <v>1</v>
      </c>
      <c r="O306" s="308" t="b">
        <f t="shared" si="103"/>
        <v>1</v>
      </c>
      <c r="P306" s="308" t="b">
        <f t="shared" si="104"/>
        <v>1</v>
      </c>
      <c r="Q306" s="308" t="b">
        <f t="shared" si="105"/>
        <v>1</v>
      </c>
      <c r="R306" s="308" t="b">
        <f t="shared" si="106"/>
        <v>0</v>
      </c>
      <c r="S306" s="308" t="b">
        <f t="shared" si="107"/>
        <v>0</v>
      </c>
      <c r="T306" s="308" t="b">
        <f t="shared" si="108"/>
        <v>0</v>
      </c>
      <c r="U306" s="308" t="b">
        <f t="shared" si="109"/>
        <v>1</v>
      </c>
      <c r="W306" s="382" t="s">
        <v>851</v>
      </c>
      <c r="X306" s="280" t="s">
        <v>329</v>
      </c>
      <c r="Y306" s="280" t="s">
        <v>852</v>
      </c>
      <c r="Z306" s="470" t="s">
        <v>184</v>
      </c>
      <c r="AA306" s="556" t="s">
        <v>647</v>
      </c>
      <c r="AB306" s="249">
        <v>16757</v>
      </c>
      <c r="AC306" s="557" t="s">
        <v>955</v>
      </c>
      <c r="AD306" s="283" t="s">
        <v>1151</v>
      </c>
      <c r="AE306" s="282"/>
      <c r="AF306" s="386"/>
      <c r="AG306" s="435"/>
    </row>
    <row r="307" spans="1:33" ht="15">
      <c r="A307" s="382" t="s">
        <v>676</v>
      </c>
      <c r="B307" s="280" t="s">
        <v>376</v>
      </c>
      <c r="C307" s="280" t="s">
        <v>677</v>
      </c>
      <c r="D307" s="470" t="s">
        <v>178</v>
      </c>
      <c r="E307" s="556" t="s">
        <v>647</v>
      </c>
      <c r="F307" s="249">
        <v>16284</v>
      </c>
      <c r="G307" s="557">
        <v>7</v>
      </c>
      <c r="H307" s="282" t="s">
        <v>955</v>
      </c>
      <c r="I307" s="280" t="s">
        <v>1151</v>
      </c>
      <c r="J307" s="386"/>
      <c r="L307" s="308" t="b">
        <f t="shared" si="100"/>
        <v>1</v>
      </c>
      <c r="M307" s="308" t="b">
        <f t="shared" si="101"/>
        <v>1</v>
      </c>
      <c r="N307" s="308" t="b">
        <f t="shared" si="102"/>
        <v>1</v>
      </c>
      <c r="O307" s="308" t="b">
        <f t="shared" si="103"/>
        <v>1</v>
      </c>
      <c r="P307" s="308" t="b">
        <f t="shared" si="104"/>
        <v>1</v>
      </c>
      <c r="Q307" s="308" t="b">
        <f t="shared" si="105"/>
        <v>1</v>
      </c>
      <c r="R307" s="308" t="b">
        <f t="shared" si="106"/>
        <v>0</v>
      </c>
      <c r="S307" s="308" t="b">
        <f t="shared" si="107"/>
        <v>0</v>
      </c>
      <c r="T307" s="308" t="b">
        <f t="shared" si="108"/>
        <v>0</v>
      </c>
      <c r="U307" s="308" t="b">
        <f t="shared" si="109"/>
        <v>1</v>
      </c>
      <c r="W307" s="382" t="s">
        <v>676</v>
      </c>
      <c r="X307" s="280" t="s">
        <v>376</v>
      </c>
      <c r="Y307" s="280" t="s">
        <v>677</v>
      </c>
      <c r="Z307" s="470" t="s">
        <v>178</v>
      </c>
      <c r="AA307" s="556" t="s">
        <v>647</v>
      </c>
      <c r="AB307" s="249">
        <v>16284</v>
      </c>
      <c r="AC307" s="557" t="s">
        <v>955</v>
      </c>
      <c r="AD307" s="282" t="s">
        <v>1151</v>
      </c>
      <c r="AE307" s="282"/>
      <c r="AF307" s="386"/>
      <c r="AG307" s="435"/>
    </row>
    <row r="308" spans="1:33" ht="15">
      <c r="A308" s="382" t="s">
        <v>678</v>
      </c>
      <c r="B308" s="280" t="s">
        <v>679</v>
      </c>
      <c r="C308" s="280" t="s">
        <v>680</v>
      </c>
      <c r="D308" s="470" t="s">
        <v>184</v>
      </c>
      <c r="E308" s="556" t="s">
        <v>647</v>
      </c>
      <c r="F308" s="249">
        <v>17359</v>
      </c>
      <c r="G308" s="557">
        <v>12</v>
      </c>
      <c r="H308" s="283" t="s">
        <v>958</v>
      </c>
      <c r="I308" s="280" t="s">
        <v>1151</v>
      </c>
      <c r="J308" s="386"/>
      <c r="L308" s="308" t="b">
        <f t="shared" si="100"/>
        <v>1</v>
      </c>
      <c r="M308" s="308" t="b">
        <f t="shared" si="101"/>
        <v>1</v>
      </c>
      <c r="N308" s="308" t="b">
        <f t="shared" si="102"/>
        <v>1</v>
      </c>
      <c r="O308" s="308" t="b">
        <f t="shared" si="103"/>
        <v>1</v>
      </c>
      <c r="P308" s="308" t="b">
        <f t="shared" si="104"/>
        <v>1</v>
      </c>
      <c r="Q308" s="308" t="b">
        <f t="shared" si="105"/>
        <v>1</v>
      </c>
      <c r="R308" s="308" t="b">
        <f t="shared" si="106"/>
        <v>0</v>
      </c>
      <c r="S308" s="308" t="b">
        <f t="shared" si="107"/>
        <v>0</v>
      </c>
      <c r="T308" s="308" t="b">
        <f t="shared" si="108"/>
        <v>0</v>
      </c>
      <c r="U308" s="308" t="b">
        <f t="shared" si="109"/>
        <v>1</v>
      </c>
      <c r="W308" s="382" t="s">
        <v>678</v>
      </c>
      <c r="X308" s="280" t="s">
        <v>679</v>
      </c>
      <c r="Y308" s="280" t="s">
        <v>680</v>
      </c>
      <c r="Z308" s="470" t="s">
        <v>184</v>
      </c>
      <c r="AA308" s="556" t="s">
        <v>647</v>
      </c>
      <c r="AB308" s="249">
        <v>17359</v>
      </c>
      <c r="AC308" s="557" t="s">
        <v>958</v>
      </c>
      <c r="AD308" s="283" t="s">
        <v>1151</v>
      </c>
      <c r="AE308" s="282"/>
      <c r="AF308" s="386"/>
      <c r="AG308" s="435"/>
    </row>
    <row r="309" spans="1:33" ht="15">
      <c r="A309" s="382" t="s">
        <v>682</v>
      </c>
      <c r="B309" s="280" t="s">
        <v>683</v>
      </c>
      <c r="C309" s="280" t="s">
        <v>684</v>
      </c>
      <c r="D309" s="558" t="s">
        <v>178</v>
      </c>
      <c r="E309" s="556" t="s">
        <v>647</v>
      </c>
      <c r="F309" s="249">
        <v>17868</v>
      </c>
      <c r="G309" s="557">
        <v>9</v>
      </c>
      <c r="H309" s="283" t="s">
        <v>955</v>
      </c>
      <c r="I309" s="280" t="s">
        <v>1151</v>
      </c>
      <c r="J309" s="386"/>
      <c r="L309" s="308" t="b">
        <f t="shared" si="100"/>
        <v>1</v>
      </c>
      <c r="M309" s="308" t="b">
        <f t="shared" si="101"/>
        <v>1</v>
      </c>
      <c r="N309" s="308" t="b">
        <f t="shared" si="102"/>
        <v>1</v>
      </c>
      <c r="O309" s="308" t="b">
        <f t="shared" si="103"/>
        <v>1</v>
      </c>
      <c r="P309" s="308" t="b">
        <f t="shared" si="104"/>
        <v>1</v>
      </c>
      <c r="Q309" s="308" t="b">
        <f t="shared" si="105"/>
        <v>1</v>
      </c>
      <c r="R309" s="308" t="b">
        <f t="shared" si="106"/>
        <v>0</v>
      </c>
      <c r="S309" s="308" t="b">
        <f t="shared" si="107"/>
        <v>0</v>
      </c>
      <c r="T309" s="308" t="b">
        <f t="shared" si="108"/>
        <v>0</v>
      </c>
      <c r="U309" s="308" t="b">
        <f t="shared" si="109"/>
        <v>1</v>
      </c>
      <c r="W309" s="382" t="s">
        <v>682</v>
      </c>
      <c r="X309" s="280" t="s">
        <v>683</v>
      </c>
      <c r="Y309" s="280" t="s">
        <v>684</v>
      </c>
      <c r="Z309" s="558" t="s">
        <v>178</v>
      </c>
      <c r="AA309" s="556" t="s">
        <v>647</v>
      </c>
      <c r="AB309" s="249">
        <v>17868</v>
      </c>
      <c r="AC309" s="557" t="s">
        <v>955</v>
      </c>
      <c r="AD309" s="283" t="s">
        <v>1151</v>
      </c>
      <c r="AE309" s="282"/>
      <c r="AF309" s="386"/>
      <c r="AG309" s="435"/>
    </row>
    <row r="310" spans="1:33" ht="15">
      <c r="A310" s="382" t="s">
        <v>685</v>
      </c>
      <c r="B310" s="560" t="s">
        <v>686</v>
      </c>
      <c r="C310" s="283" t="s">
        <v>687</v>
      </c>
      <c r="D310" s="1" t="s">
        <v>184</v>
      </c>
      <c r="E310" s="556" t="s">
        <v>647</v>
      </c>
      <c r="F310" s="249">
        <v>20352</v>
      </c>
      <c r="G310" s="557">
        <v>10</v>
      </c>
      <c r="H310" s="283" t="s">
        <v>1148</v>
      </c>
      <c r="I310" s="560" t="s">
        <v>1151</v>
      </c>
      <c r="J310" s="386"/>
      <c r="L310" s="308" t="b">
        <f t="shared" si="100"/>
        <v>1</v>
      </c>
      <c r="M310" s="308" t="b">
        <f t="shared" si="101"/>
        <v>1</v>
      </c>
      <c r="N310" s="308" t="b">
        <f t="shared" si="102"/>
        <v>1</v>
      </c>
      <c r="O310" s="308" t="b">
        <f t="shared" si="103"/>
        <v>1</v>
      </c>
      <c r="P310" s="308" t="b">
        <f t="shared" si="104"/>
        <v>1</v>
      </c>
      <c r="Q310" s="308" t="b">
        <f t="shared" si="105"/>
        <v>1</v>
      </c>
      <c r="R310" s="308" t="b">
        <f t="shared" si="106"/>
        <v>0</v>
      </c>
      <c r="S310" s="308" t="b">
        <f t="shared" si="107"/>
        <v>0</v>
      </c>
      <c r="T310" s="308" t="b">
        <f t="shared" si="108"/>
        <v>0</v>
      </c>
      <c r="U310" s="308" t="b">
        <f t="shared" si="109"/>
        <v>1</v>
      </c>
      <c r="W310" s="382" t="s">
        <v>685</v>
      </c>
      <c r="X310" s="283" t="s">
        <v>686</v>
      </c>
      <c r="Y310" s="283" t="s">
        <v>687</v>
      </c>
      <c r="Z310" s="1" t="s">
        <v>184</v>
      </c>
      <c r="AA310" s="556" t="s">
        <v>647</v>
      </c>
      <c r="AB310" s="249">
        <v>20352</v>
      </c>
      <c r="AC310" s="557" t="s">
        <v>1148</v>
      </c>
      <c r="AD310" s="283" t="s">
        <v>1151</v>
      </c>
      <c r="AE310" s="282"/>
      <c r="AF310" s="386"/>
      <c r="AG310" s="435"/>
    </row>
    <row r="311" spans="1:33" ht="15">
      <c r="A311" s="382" t="s">
        <v>688</v>
      </c>
      <c r="B311" s="280" t="s">
        <v>689</v>
      </c>
      <c r="C311" s="280" t="s">
        <v>690</v>
      </c>
      <c r="D311" s="390" t="s">
        <v>184</v>
      </c>
      <c r="E311" s="556" t="s">
        <v>647</v>
      </c>
      <c r="F311" s="249">
        <v>23151</v>
      </c>
      <c r="G311" s="557">
        <v>7</v>
      </c>
      <c r="H311" s="283" t="s">
        <v>1149</v>
      </c>
      <c r="I311" s="280" t="s">
        <v>1151</v>
      </c>
      <c r="J311" s="386"/>
      <c r="L311" s="308" t="b">
        <f t="shared" si="100"/>
        <v>1</v>
      </c>
      <c r="M311" s="308" t="b">
        <f t="shared" si="101"/>
        <v>1</v>
      </c>
      <c r="N311" s="308" t="b">
        <f t="shared" si="102"/>
        <v>1</v>
      </c>
      <c r="O311" s="308" t="b">
        <f t="shared" si="103"/>
        <v>1</v>
      </c>
      <c r="P311" s="308" t="b">
        <f t="shared" si="104"/>
        <v>1</v>
      </c>
      <c r="Q311" s="308" t="b">
        <f t="shared" si="105"/>
        <v>1</v>
      </c>
      <c r="R311" s="308" t="b">
        <f t="shared" si="106"/>
        <v>0</v>
      </c>
      <c r="S311" s="308" t="b">
        <f t="shared" si="107"/>
        <v>0</v>
      </c>
      <c r="T311" s="308" t="b">
        <f t="shared" si="108"/>
        <v>0</v>
      </c>
      <c r="U311" s="308" t="b">
        <f t="shared" si="109"/>
        <v>1</v>
      </c>
      <c r="W311" s="382" t="s">
        <v>688</v>
      </c>
      <c r="X311" s="280" t="s">
        <v>689</v>
      </c>
      <c r="Y311" s="280" t="s">
        <v>690</v>
      </c>
      <c r="Z311" s="390" t="s">
        <v>184</v>
      </c>
      <c r="AA311" s="556" t="s">
        <v>647</v>
      </c>
      <c r="AB311" s="249">
        <v>23151</v>
      </c>
      <c r="AC311" s="557" t="s">
        <v>1149</v>
      </c>
      <c r="AD311" s="283" t="s">
        <v>1151</v>
      </c>
      <c r="AE311" s="282"/>
      <c r="AF311" s="386"/>
      <c r="AG311" s="435"/>
    </row>
    <row r="312" spans="1:33" ht="15">
      <c r="A312" s="382" t="s">
        <v>691</v>
      </c>
      <c r="B312" s="280" t="s">
        <v>692</v>
      </c>
      <c r="C312" s="280" t="s">
        <v>693</v>
      </c>
      <c r="D312" s="390" t="s">
        <v>184</v>
      </c>
      <c r="E312" s="556" t="s">
        <v>647</v>
      </c>
      <c r="F312" s="249">
        <v>19916</v>
      </c>
      <c r="G312" s="557">
        <v>9</v>
      </c>
      <c r="H312" s="283" t="s">
        <v>1149</v>
      </c>
      <c r="I312" s="280" t="s">
        <v>1151</v>
      </c>
      <c r="J312" s="386"/>
      <c r="L312" s="308" t="b">
        <f t="shared" si="100"/>
        <v>1</v>
      </c>
      <c r="M312" s="308" t="b">
        <f t="shared" si="101"/>
        <v>1</v>
      </c>
      <c r="N312" s="308" t="b">
        <f t="shared" si="102"/>
        <v>1</v>
      </c>
      <c r="O312" s="308" t="b">
        <f t="shared" si="103"/>
        <v>1</v>
      </c>
      <c r="P312" s="308" t="b">
        <f t="shared" si="104"/>
        <v>1</v>
      </c>
      <c r="Q312" s="308" t="b">
        <f t="shared" si="105"/>
        <v>1</v>
      </c>
      <c r="R312" s="308" t="b">
        <f t="shared" si="106"/>
        <v>0</v>
      </c>
      <c r="S312" s="308" t="b">
        <f t="shared" si="107"/>
        <v>0</v>
      </c>
      <c r="T312" s="308" t="b">
        <f t="shared" si="108"/>
        <v>0</v>
      </c>
      <c r="U312" s="308" t="b">
        <f t="shared" si="109"/>
        <v>1</v>
      </c>
      <c r="W312" s="382" t="s">
        <v>691</v>
      </c>
      <c r="X312" s="280" t="s">
        <v>692</v>
      </c>
      <c r="Y312" s="280" t="s">
        <v>693</v>
      </c>
      <c r="Z312" s="390" t="s">
        <v>184</v>
      </c>
      <c r="AA312" s="556" t="s">
        <v>647</v>
      </c>
      <c r="AB312" s="249">
        <v>19916</v>
      </c>
      <c r="AC312" s="557" t="s">
        <v>1149</v>
      </c>
      <c r="AD312" s="283" t="s">
        <v>1151</v>
      </c>
      <c r="AE312" s="282"/>
      <c r="AF312" s="386"/>
      <c r="AG312" s="435"/>
    </row>
    <row r="313" spans="1:33" ht="15">
      <c r="A313" s="382" t="s">
        <v>696</v>
      </c>
      <c r="B313" s="280" t="s">
        <v>697</v>
      </c>
      <c r="C313" s="280" t="s">
        <v>698</v>
      </c>
      <c r="D313" s="390" t="s">
        <v>184</v>
      </c>
      <c r="E313" s="556" t="s">
        <v>647</v>
      </c>
      <c r="F313" s="249">
        <v>17286</v>
      </c>
      <c r="G313" s="557">
        <v>12</v>
      </c>
      <c r="H313" s="283" t="s">
        <v>958</v>
      </c>
      <c r="I313" s="280" t="s">
        <v>1151</v>
      </c>
      <c r="J313" s="386"/>
      <c r="L313" s="308" t="b">
        <f t="shared" si="100"/>
        <v>1</v>
      </c>
      <c r="M313" s="308" t="b">
        <f t="shared" si="101"/>
        <v>1</v>
      </c>
      <c r="N313" s="308" t="b">
        <f t="shared" si="102"/>
        <v>1</v>
      </c>
      <c r="O313" s="308" t="b">
        <f t="shared" si="103"/>
        <v>1</v>
      </c>
      <c r="P313" s="308" t="b">
        <f t="shared" si="104"/>
        <v>1</v>
      </c>
      <c r="Q313" s="308" t="b">
        <f t="shared" si="105"/>
        <v>1</v>
      </c>
      <c r="R313" s="308" t="b">
        <f t="shared" si="106"/>
        <v>0</v>
      </c>
      <c r="S313" s="308" t="b">
        <f t="shared" si="107"/>
        <v>0</v>
      </c>
      <c r="T313" s="308" t="b">
        <f t="shared" si="108"/>
        <v>0</v>
      </c>
      <c r="U313" s="308" t="b">
        <f t="shared" si="109"/>
        <v>1</v>
      </c>
      <c r="W313" s="382" t="s">
        <v>696</v>
      </c>
      <c r="X313" s="280" t="s">
        <v>697</v>
      </c>
      <c r="Y313" s="280" t="s">
        <v>698</v>
      </c>
      <c r="Z313" s="390" t="s">
        <v>184</v>
      </c>
      <c r="AA313" s="556" t="s">
        <v>647</v>
      </c>
      <c r="AB313" s="249">
        <v>17286</v>
      </c>
      <c r="AC313" s="557" t="s">
        <v>958</v>
      </c>
      <c r="AD313" s="283" t="s">
        <v>1151</v>
      </c>
      <c r="AE313" s="282"/>
      <c r="AF313" s="386"/>
      <c r="AG313" s="435"/>
    </row>
    <row r="314" spans="1:33" ht="15">
      <c r="A314" s="502" t="s">
        <v>699</v>
      </c>
      <c r="B314" s="283" t="s">
        <v>700</v>
      </c>
      <c r="C314" s="283" t="s">
        <v>701</v>
      </c>
      <c r="D314" s="559" t="s">
        <v>184</v>
      </c>
      <c r="E314" s="556" t="s">
        <v>647</v>
      </c>
      <c r="F314" s="249">
        <v>16949</v>
      </c>
      <c r="G314" s="557">
        <v>12</v>
      </c>
      <c r="H314" s="282" t="s">
        <v>958</v>
      </c>
      <c r="I314" s="283" t="s">
        <v>1151</v>
      </c>
      <c r="J314" s="386"/>
      <c r="L314" s="308" t="b">
        <f t="shared" si="100"/>
        <v>1</v>
      </c>
      <c r="M314" s="308" t="b">
        <f t="shared" si="101"/>
        <v>1</v>
      </c>
      <c r="N314" s="308" t="b">
        <f t="shared" si="102"/>
        <v>1</v>
      </c>
      <c r="O314" s="308" t="b">
        <f t="shared" si="103"/>
        <v>1</v>
      </c>
      <c r="P314" s="308" t="b">
        <f t="shared" si="104"/>
        <v>1</v>
      </c>
      <c r="Q314" s="308" t="b">
        <f t="shared" si="105"/>
        <v>1</v>
      </c>
      <c r="R314" s="308" t="b">
        <f t="shared" si="106"/>
        <v>0</v>
      </c>
      <c r="S314" s="308" t="b">
        <f t="shared" si="107"/>
        <v>0</v>
      </c>
      <c r="T314" s="308" t="b">
        <f t="shared" si="108"/>
        <v>0</v>
      </c>
      <c r="U314" s="308" t="b">
        <f t="shared" si="109"/>
        <v>1</v>
      </c>
      <c r="W314" s="502" t="s">
        <v>699</v>
      </c>
      <c r="X314" s="283" t="s">
        <v>700</v>
      </c>
      <c r="Y314" s="283" t="s">
        <v>701</v>
      </c>
      <c r="Z314" s="559" t="s">
        <v>184</v>
      </c>
      <c r="AA314" s="556" t="s">
        <v>647</v>
      </c>
      <c r="AB314" s="249">
        <v>16949</v>
      </c>
      <c r="AC314" s="557" t="s">
        <v>958</v>
      </c>
      <c r="AD314" s="282" t="s">
        <v>1151</v>
      </c>
      <c r="AE314" s="282"/>
      <c r="AF314" s="386"/>
      <c r="AG314" s="435"/>
    </row>
    <row r="315" spans="1:33" ht="15">
      <c r="A315" s="502" t="s">
        <v>853</v>
      </c>
      <c r="B315" s="283" t="s">
        <v>854</v>
      </c>
      <c r="C315" s="283" t="s">
        <v>855</v>
      </c>
      <c r="D315" s="558" t="s">
        <v>178</v>
      </c>
      <c r="E315" s="556" t="s">
        <v>647</v>
      </c>
      <c r="F315" s="249">
        <v>14759</v>
      </c>
      <c r="G315" s="557">
        <v>9</v>
      </c>
      <c r="H315" s="282" t="s">
        <v>1054</v>
      </c>
      <c r="I315" s="283" t="s">
        <v>1151</v>
      </c>
      <c r="J315" s="386"/>
      <c r="L315" s="308" t="b">
        <f t="shared" si="100"/>
        <v>1</v>
      </c>
      <c r="M315" s="308" t="b">
        <f t="shared" si="101"/>
        <v>1</v>
      </c>
      <c r="N315" s="308" t="b">
        <f t="shared" si="102"/>
        <v>1</v>
      </c>
      <c r="O315" s="308" t="b">
        <f t="shared" si="103"/>
        <v>1</v>
      </c>
      <c r="P315" s="308" t="b">
        <f t="shared" si="104"/>
        <v>1</v>
      </c>
      <c r="Q315" s="308" t="b">
        <f t="shared" si="105"/>
        <v>1</v>
      </c>
      <c r="R315" s="308" t="b">
        <f t="shared" si="106"/>
        <v>0</v>
      </c>
      <c r="S315" s="308" t="b">
        <f t="shared" si="107"/>
        <v>0</v>
      </c>
      <c r="T315" s="308" t="b">
        <f t="shared" si="108"/>
        <v>0</v>
      </c>
      <c r="U315" s="308" t="b">
        <f t="shared" si="109"/>
        <v>1</v>
      </c>
      <c r="W315" s="502" t="s">
        <v>853</v>
      </c>
      <c r="X315" s="283" t="s">
        <v>854</v>
      </c>
      <c r="Y315" s="283" t="s">
        <v>855</v>
      </c>
      <c r="Z315" s="558" t="s">
        <v>178</v>
      </c>
      <c r="AA315" s="556" t="s">
        <v>647</v>
      </c>
      <c r="AB315" s="249">
        <v>14759</v>
      </c>
      <c r="AC315" s="557" t="s">
        <v>1054</v>
      </c>
      <c r="AD315" s="282" t="s">
        <v>1151</v>
      </c>
      <c r="AE315" s="282"/>
      <c r="AF315" s="386"/>
      <c r="AG315" s="435"/>
    </row>
    <row r="316" spans="1:33" ht="15">
      <c r="A316" s="382" t="s">
        <v>856</v>
      </c>
      <c r="B316" s="280" t="s">
        <v>857</v>
      </c>
      <c r="C316" s="280" t="s">
        <v>260</v>
      </c>
      <c r="D316" s="470" t="s">
        <v>178</v>
      </c>
      <c r="E316" s="556" t="s">
        <v>647</v>
      </c>
      <c r="F316" s="249">
        <v>16228</v>
      </c>
      <c r="G316" s="557">
        <v>7</v>
      </c>
      <c r="H316" s="283" t="s">
        <v>955</v>
      </c>
      <c r="I316" s="280" t="s">
        <v>1151</v>
      </c>
      <c r="J316" s="386"/>
      <c r="L316" s="308" t="b">
        <f t="shared" si="100"/>
        <v>1</v>
      </c>
      <c r="M316" s="308" t="b">
        <f t="shared" si="101"/>
        <v>1</v>
      </c>
      <c r="N316" s="308" t="b">
        <f t="shared" si="102"/>
        <v>1</v>
      </c>
      <c r="O316" s="308" t="b">
        <f t="shared" si="103"/>
        <v>1</v>
      </c>
      <c r="P316" s="308" t="b">
        <f t="shared" si="104"/>
        <v>1</v>
      </c>
      <c r="Q316" s="308" t="b">
        <f t="shared" si="105"/>
        <v>1</v>
      </c>
      <c r="R316" s="308" t="b">
        <f t="shared" si="106"/>
        <v>0</v>
      </c>
      <c r="S316" s="308" t="b">
        <f t="shared" si="107"/>
        <v>0</v>
      </c>
      <c r="T316" s="308" t="b">
        <f t="shared" si="108"/>
        <v>0</v>
      </c>
      <c r="U316" s="308" t="b">
        <f t="shared" si="109"/>
        <v>1</v>
      </c>
      <c r="W316" s="382" t="s">
        <v>856</v>
      </c>
      <c r="X316" s="280" t="s">
        <v>857</v>
      </c>
      <c r="Y316" s="280" t="s">
        <v>260</v>
      </c>
      <c r="Z316" s="470" t="s">
        <v>178</v>
      </c>
      <c r="AA316" s="556" t="s">
        <v>647</v>
      </c>
      <c r="AB316" s="249">
        <v>16228</v>
      </c>
      <c r="AC316" s="557" t="s">
        <v>955</v>
      </c>
      <c r="AD316" s="283" t="s">
        <v>1151</v>
      </c>
      <c r="AE316" s="282"/>
      <c r="AF316" s="386"/>
      <c r="AG316" s="435"/>
    </row>
    <row r="317" spans="1:33" ht="15">
      <c r="A317" s="382" t="s">
        <v>748</v>
      </c>
      <c r="B317" s="283" t="s">
        <v>427</v>
      </c>
      <c r="C317" s="283" t="s">
        <v>931</v>
      </c>
      <c r="D317" s="557" t="s">
        <v>178</v>
      </c>
      <c r="E317" s="556" t="s">
        <v>647</v>
      </c>
      <c r="F317" s="249">
        <v>16971</v>
      </c>
      <c r="G317" s="557">
        <v>7</v>
      </c>
      <c r="H317" s="283" t="s">
        <v>955</v>
      </c>
      <c r="I317" s="283" t="s">
        <v>1151</v>
      </c>
      <c r="J317" s="386"/>
      <c r="L317" s="308" t="b">
        <f t="shared" si="100"/>
        <v>1</v>
      </c>
      <c r="M317" s="308" t="b">
        <f t="shared" si="101"/>
        <v>1</v>
      </c>
      <c r="N317" s="308" t="b">
        <f t="shared" si="102"/>
        <v>1</v>
      </c>
      <c r="O317" s="308" t="b">
        <f t="shared" si="103"/>
        <v>1</v>
      </c>
      <c r="P317" s="308" t="b">
        <f t="shared" si="104"/>
        <v>1</v>
      </c>
      <c r="Q317" s="308" t="b">
        <f t="shared" si="105"/>
        <v>1</v>
      </c>
      <c r="R317" s="308" t="b">
        <f t="shared" si="106"/>
        <v>0</v>
      </c>
      <c r="S317" s="308" t="b">
        <f t="shared" si="107"/>
        <v>0</v>
      </c>
      <c r="T317" s="308" t="b">
        <f t="shared" si="108"/>
        <v>0</v>
      </c>
      <c r="U317" s="308" t="b">
        <f t="shared" si="109"/>
        <v>1</v>
      </c>
      <c r="W317" s="382" t="s">
        <v>748</v>
      </c>
      <c r="X317" s="283" t="s">
        <v>427</v>
      </c>
      <c r="Y317" s="283" t="s">
        <v>931</v>
      </c>
      <c r="Z317" s="557" t="s">
        <v>178</v>
      </c>
      <c r="AA317" s="556" t="s">
        <v>647</v>
      </c>
      <c r="AB317" s="249">
        <v>16971</v>
      </c>
      <c r="AC317" s="557" t="s">
        <v>955</v>
      </c>
      <c r="AD317" s="283" t="s">
        <v>1151</v>
      </c>
      <c r="AE317" s="282"/>
      <c r="AF317" s="386"/>
      <c r="AG317" s="435"/>
    </row>
    <row r="318" spans="1:33" ht="15">
      <c r="A318" s="503">
        <v>900</v>
      </c>
      <c r="B318" s="283" t="s">
        <v>427</v>
      </c>
      <c r="C318" s="283" t="s">
        <v>199</v>
      </c>
      <c r="D318" s="557" t="s">
        <v>184</v>
      </c>
      <c r="E318" s="556" t="s">
        <v>647</v>
      </c>
      <c r="F318" s="249">
        <v>20316</v>
      </c>
      <c r="G318" s="557">
        <v>9</v>
      </c>
      <c r="H318" s="283" t="s">
        <v>1149</v>
      </c>
      <c r="I318" s="283" t="s">
        <v>1151</v>
      </c>
      <c r="J318" s="386"/>
      <c r="L318" s="308" t="b">
        <f t="shared" si="100"/>
        <v>0</v>
      </c>
      <c r="M318" s="308" t="b">
        <f t="shared" si="101"/>
        <v>1</v>
      </c>
      <c r="N318" s="308" t="b">
        <f t="shared" si="102"/>
        <v>1</v>
      </c>
      <c r="O318" s="308" t="b">
        <f t="shared" si="103"/>
        <v>1</v>
      </c>
      <c r="P318" s="308" t="b">
        <f t="shared" si="104"/>
        <v>1</v>
      </c>
      <c r="Q318" s="308" t="b">
        <f t="shared" si="105"/>
        <v>1</v>
      </c>
      <c r="R318" s="308" t="b">
        <f t="shared" si="106"/>
        <v>0</v>
      </c>
      <c r="S318" s="308" t="b">
        <f t="shared" si="107"/>
        <v>0</v>
      </c>
      <c r="T318" s="308" t="b">
        <f t="shared" si="108"/>
        <v>0</v>
      </c>
      <c r="U318" s="308" t="b">
        <f t="shared" si="109"/>
        <v>1</v>
      </c>
      <c r="W318" s="382" t="s">
        <v>932</v>
      </c>
      <c r="X318" s="283" t="s">
        <v>427</v>
      </c>
      <c r="Y318" s="283" t="s">
        <v>199</v>
      </c>
      <c r="Z318" s="557" t="s">
        <v>184</v>
      </c>
      <c r="AA318" s="556" t="s">
        <v>647</v>
      </c>
      <c r="AB318" s="249">
        <v>20316</v>
      </c>
      <c r="AC318" s="557" t="s">
        <v>1149</v>
      </c>
      <c r="AD318" s="283" t="s">
        <v>1151</v>
      </c>
      <c r="AE318" s="282"/>
      <c r="AF318" s="386"/>
      <c r="AG318" s="435"/>
    </row>
    <row r="319" spans="1:33" ht="15">
      <c r="A319" s="382" t="s">
        <v>933</v>
      </c>
      <c r="B319" s="283" t="s">
        <v>652</v>
      </c>
      <c r="C319" s="283" t="s">
        <v>934</v>
      </c>
      <c r="D319" s="557" t="s">
        <v>178</v>
      </c>
      <c r="E319" s="556" t="s">
        <v>647</v>
      </c>
      <c r="F319" s="249">
        <v>27807</v>
      </c>
      <c r="G319" s="557">
        <v>5</v>
      </c>
      <c r="H319" s="283" t="s">
        <v>1147</v>
      </c>
      <c r="I319" s="283" t="s">
        <v>1151</v>
      </c>
      <c r="J319" s="386"/>
      <c r="L319" s="308" t="b">
        <f t="shared" si="100"/>
        <v>1</v>
      </c>
      <c r="M319" s="308" t="b">
        <f t="shared" si="101"/>
        <v>1</v>
      </c>
      <c r="N319" s="308" t="b">
        <f t="shared" si="102"/>
        <v>1</v>
      </c>
      <c r="O319" s="308" t="b">
        <f t="shared" si="103"/>
        <v>1</v>
      </c>
      <c r="P319" s="308" t="b">
        <f t="shared" si="104"/>
        <v>1</v>
      </c>
      <c r="Q319" s="308" t="b">
        <f t="shared" si="105"/>
        <v>1</v>
      </c>
      <c r="R319" s="308" t="b">
        <f t="shared" si="106"/>
        <v>0</v>
      </c>
      <c r="S319" s="308" t="b">
        <f t="shared" si="107"/>
        <v>0</v>
      </c>
      <c r="T319" s="308" t="b">
        <f t="shared" si="108"/>
        <v>0</v>
      </c>
      <c r="U319" s="308" t="b">
        <f t="shared" si="109"/>
        <v>1</v>
      </c>
      <c r="W319" s="382" t="s">
        <v>933</v>
      </c>
      <c r="X319" s="283" t="s">
        <v>652</v>
      </c>
      <c r="Y319" s="283" t="s">
        <v>934</v>
      </c>
      <c r="Z319" s="557" t="s">
        <v>178</v>
      </c>
      <c r="AA319" s="556" t="s">
        <v>647</v>
      </c>
      <c r="AB319" s="249">
        <v>27807</v>
      </c>
      <c r="AC319" s="557" t="s">
        <v>1147</v>
      </c>
      <c r="AD319" s="283" t="s">
        <v>1151</v>
      </c>
      <c r="AE319" s="282"/>
      <c r="AF319" s="386"/>
      <c r="AG319" s="435"/>
    </row>
    <row r="320" spans="1:33" ht="15">
      <c r="A320" s="382" t="s">
        <v>702</v>
      </c>
      <c r="B320" s="283" t="s">
        <v>703</v>
      </c>
      <c r="C320" s="382" t="s">
        <v>222</v>
      </c>
      <c r="D320" s="1" t="s">
        <v>178</v>
      </c>
      <c r="E320" s="556" t="s">
        <v>647</v>
      </c>
      <c r="F320" s="249">
        <v>20726</v>
      </c>
      <c r="G320" s="557">
        <v>5</v>
      </c>
      <c r="H320" s="282" t="s">
        <v>1147</v>
      </c>
      <c r="I320" s="283" t="s">
        <v>1151</v>
      </c>
      <c r="J320" s="386"/>
      <c r="L320" s="308" t="b">
        <f t="shared" si="100"/>
        <v>1</v>
      </c>
      <c r="M320" s="308" t="b">
        <f t="shared" si="101"/>
        <v>1</v>
      </c>
      <c r="N320" s="308" t="b">
        <f t="shared" si="102"/>
        <v>1</v>
      </c>
      <c r="O320" s="308" t="b">
        <f t="shared" si="103"/>
        <v>1</v>
      </c>
      <c r="P320" s="308" t="b">
        <f t="shared" si="104"/>
        <v>1</v>
      </c>
      <c r="Q320" s="308" t="b">
        <f t="shared" si="105"/>
        <v>1</v>
      </c>
      <c r="R320" s="308" t="b">
        <f t="shared" si="106"/>
        <v>0</v>
      </c>
      <c r="S320" s="308" t="b">
        <f t="shared" si="107"/>
        <v>0</v>
      </c>
      <c r="T320" s="308" t="b">
        <f t="shared" si="108"/>
        <v>0</v>
      </c>
      <c r="U320" s="308" t="b">
        <f t="shared" si="109"/>
        <v>1</v>
      </c>
      <c r="W320" s="382" t="s">
        <v>702</v>
      </c>
      <c r="X320" s="283" t="s">
        <v>703</v>
      </c>
      <c r="Y320" s="382" t="s">
        <v>222</v>
      </c>
      <c r="Z320" s="1" t="s">
        <v>178</v>
      </c>
      <c r="AA320" s="556" t="s">
        <v>647</v>
      </c>
      <c r="AB320" s="249">
        <v>20726</v>
      </c>
      <c r="AC320" s="557" t="s">
        <v>1147</v>
      </c>
      <c r="AD320" s="282" t="s">
        <v>1151</v>
      </c>
      <c r="AE320" s="282"/>
      <c r="AF320" s="386"/>
      <c r="AG320" s="435"/>
    </row>
    <row r="321" spans="1:33" ht="15">
      <c r="A321" s="382" t="s">
        <v>704</v>
      </c>
      <c r="B321" s="283" t="s">
        <v>396</v>
      </c>
      <c r="C321" s="283" t="s">
        <v>705</v>
      </c>
      <c r="D321" s="1" t="s">
        <v>178</v>
      </c>
      <c r="E321" s="556" t="s">
        <v>647</v>
      </c>
      <c r="F321" s="249">
        <v>16401</v>
      </c>
      <c r="G321" s="557">
        <v>8</v>
      </c>
      <c r="H321" s="282" t="s">
        <v>955</v>
      </c>
      <c r="I321" s="283" t="s">
        <v>1151</v>
      </c>
      <c r="J321" s="386"/>
      <c r="L321" s="308" t="b">
        <f t="shared" si="100"/>
        <v>1</v>
      </c>
      <c r="M321" s="308" t="b">
        <f t="shared" si="101"/>
        <v>1</v>
      </c>
      <c r="N321" s="308" t="b">
        <f t="shared" si="102"/>
        <v>1</v>
      </c>
      <c r="O321" s="308" t="b">
        <f t="shared" si="103"/>
        <v>1</v>
      </c>
      <c r="P321" s="308" t="b">
        <f t="shared" si="104"/>
        <v>1</v>
      </c>
      <c r="Q321" s="308" t="b">
        <f t="shared" si="105"/>
        <v>1</v>
      </c>
      <c r="R321" s="308" t="b">
        <f t="shared" si="106"/>
        <v>0</v>
      </c>
      <c r="S321" s="308" t="b">
        <f t="shared" si="107"/>
        <v>0</v>
      </c>
      <c r="T321" s="308" t="b">
        <f t="shared" si="108"/>
        <v>0</v>
      </c>
      <c r="U321" s="308" t="b">
        <f t="shared" si="109"/>
        <v>1</v>
      </c>
      <c r="W321" s="382" t="s">
        <v>704</v>
      </c>
      <c r="X321" s="283" t="s">
        <v>396</v>
      </c>
      <c r="Y321" s="283" t="s">
        <v>705</v>
      </c>
      <c r="Z321" s="1" t="s">
        <v>178</v>
      </c>
      <c r="AA321" s="556" t="s">
        <v>647</v>
      </c>
      <c r="AB321" s="249">
        <v>16401</v>
      </c>
      <c r="AC321" s="557" t="s">
        <v>955</v>
      </c>
      <c r="AD321" s="282" t="s">
        <v>1151</v>
      </c>
      <c r="AE321" s="282"/>
      <c r="AF321" s="386"/>
      <c r="AG321" s="435"/>
    </row>
    <row r="322" spans="1:33" ht="15">
      <c r="A322" s="382" t="s">
        <v>706</v>
      </c>
      <c r="B322" s="283" t="s">
        <v>329</v>
      </c>
      <c r="C322" s="283" t="s">
        <v>707</v>
      </c>
      <c r="D322" s="558" t="s">
        <v>178</v>
      </c>
      <c r="E322" s="556" t="s">
        <v>708</v>
      </c>
      <c r="F322" s="249">
        <v>13159</v>
      </c>
      <c r="G322" s="557">
        <v>11</v>
      </c>
      <c r="H322" s="282" t="s">
        <v>1056</v>
      </c>
      <c r="I322" s="283" t="s">
        <v>1152</v>
      </c>
      <c r="J322" s="386"/>
      <c r="L322" s="308" t="b">
        <f t="shared" si="100"/>
        <v>1</v>
      </c>
      <c r="M322" s="308" t="b">
        <f t="shared" si="101"/>
        <v>1</v>
      </c>
      <c r="N322" s="308" t="b">
        <f t="shared" si="102"/>
        <v>1</v>
      </c>
      <c r="O322" s="308" t="b">
        <f t="shared" si="103"/>
        <v>1</v>
      </c>
      <c r="P322" s="308" t="b">
        <f t="shared" si="104"/>
        <v>1</v>
      </c>
      <c r="Q322" s="308" t="b">
        <f t="shared" si="105"/>
        <v>1</v>
      </c>
      <c r="R322" s="308" t="b">
        <f t="shared" si="106"/>
        <v>0</v>
      </c>
      <c r="S322" s="308" t="b">
        <f t="shared" si="107"/>
        <v>0</v>
      </c>
      <c r="T322" s="308" t="b">
        <f t="shared" si="108"/>
        <v>0</v>
      </c>
      <c r="U322" s="308" t="b">
        <f t="shared" si="109"/>
        <v>1</v>
      </c>
      <c r="W322" s="382" t="s">
        <v>706</v>
      </c>
      <c r="X322" s="283" t="s">
        <v>329</v>
      </c>
      <c r="Y322" s="283" t="s">
        <v>707</v>
      </c>
      <c r="Z322" s="558" t="s">
        <v>178</v>
      </c>
      <c r="AA322" s="556" t="s">
        <v>708</v>
      </c>
      <c r="AB322" s="249">
        <v>13159</v>
      </c>
      <c r="AC322" s="557" t="s">
        <v>1056</v>
      </c>
      <c r="AD322" s="282" t="s">
        <v>1152</v>
      </c>
      <c r="AE322" s="282"/>
      <c r="AF322" s="386"/>
      <c r="AG322" s="435"/>
    </row>
    <row r="323" spans="1:33" ht="15">
      <c r="A323" s="382" t="s">
        <v>1032</v>
      </c>
      <c r="B323" s="396" t="s">
        <v>1033</v>
      </c>
      <c r="C323" s="396" t="s">
        <v>368</v>
      </c>
      <c r="D323" s="390" t="s">
        <v>178</v>
      </c>
      <c r="E323" s="556" t="s">
        <v>708</v>
      </c>
      <c r="F323" s="249">
        <v>14807</v>
      </c>
      <c r="G323" s="557">
        <v>8</v>
      </c>
      <c r="H323" s="283" t="s">
        <v>1054</v>
      </c>
      <c r="I323" s="396" t="s">
        <v>1151</v>
      </c>
      <c r="J323" s="386"/>
      <c r="L323" s="308" t="b">
        <f t="shared" si="100"/>
        <v>1</v>
      </c>
      <c r="M323" s="308" t="b">
        <f t="shared" si="101"/>
        <v>1</v>
      </c>
      <c r="N323" s="308" t="b">
        <f t="shared" si="102"/>
        <v>1</v>
      </c>
      <c r="O323" s="308" t="b">
        <f t="shared" si="103"/>
        <v>1</v>
      </c>
      <c r="P323" s="308" t="b">
        <f t="shared" si="104"/>
        <v>1</v>
      </c>
      <c r="Q323" s="308" t="b">
        <f t="shared" si="105"/>
        <v>1</v>
      </c>
      <c r="R323" s="308" t="b">
        <f t="shared" si="106"/>
        <v>0</v>
      </c>
      <c r="S323" s="308" t="b">
        <f t="shared" si="107"/>
        <v>0</v>
      </c>
      <c r="T323" s="308" t="b">
        <f t="shared" si="108"/>
        <v>0</v>
      </c>
      <c r="U323" s="308" t="b">
        <f t="shared" si="109"/>
        <v>1</v>
      </c>
      <c r="W323" s="382" t="s">
        <v>1032</v>
      </c>
      <c r="X323" s="396" t="s">
        <v>1033</v>
      </c>
      <c r="Y323" s="396" t="s">
        <v>368</v>
      </c>
      <c r="Z323" s="390" t="s">
        <v>178</v>
      </c>
      <c r="AA323" s="556" t="s">
        <v>708</v>
      </c>
      <c r="AB323" s="249">
        <v>14807</v>
      </c>
      <c r="AC323" s="557" t="s">
        <v>1054</v>
      </c>
      <c r="AD323" s="283" t="s">
        <v>1151</v>
      </c>
      <c r="AE323" s="282"/>
      <c r="AF323" s="386"/>
      <c r="AG323" s="435"/>
    </row>
    <row r="324" spans="1:33" ht="15">
      <c r="A324" s="561" t="s">
        <v>709</v>
      </c>
      <c r="B324" s="280" t="s">
        <v>710</v>
      </c>
      <c r="C324" s="280" t="s">
        <v>711</v>
      </c>
      <c r="D324" s="557" t="s">
        <v>178</v>
      </c>
      <c r="E324" s="556" t="s">
        <v>708</v>
      </c>
      <c r="F324" s="249">
        <v>16355</v>
      </c>
      <c r="G324" s="1">
        <v>9</v>
      </c>
      <c r="H324" s="283" t="s">
        <v>955</v>
      </c>
      <c r="I324" s="280" t="s">
        <v>1151</v>
      </c>
      <c r="J324" s="386"/>
      <c r="L324" s="308" t="b">
        <f t="shared" si="100"/>
        <v>1</v>
      </c>
      <c r="M324" s="308" t="b">
        <f t="shared" si="101"/>
        <v>1</v>
      </c>
      <c r="N324" s="308" t="b">
        <f t="shared" si="102"/>
        <v>1</v>
      </c>
      <c r="O324" s="308" t="b">
        <f t="shared" si="103"/>
        <v>1</v>
      </c>
      <c r="P324" s="308" t="b">
        <f t="shared" si="104"/>
        <v>1</v>
      </c>
      <c r="Q324" s="308" t="b">
        <f t="shared" si="105"/>
        <v>1</v>
      </c>
      <c r="R324" s="308" t="b">
        <f t="shared" si="106"/>
        <v>0</v>
      </c>
      <c r="S324" s="308" t="b">
        <f t="shared" si="107"/>
        <v>0</v>
      </c>
      <c r="T324" s="308" t="b">
        <f t="shared" si="108"/>
        <v>0</v>
      </c>
      <c r="U324" s="308" t="b">
        <f t="shared" si="109"/>
        <v>1</v>
      </c>
      <c r="W324" s="561" t="s">
        <v>709</v>
      </c>
      <c r="X324" s="280" t="s">
        <v>710</v>
      </c>
      <c r="Y324" s="280" t="s">
        <v>711</v>
      </c>
      <c r="Z324" s="557" t="s">
        <v>178</v>
      </c>
      <c r="AA324" s="556" t="s">
        <v>708</v>
      </c>
      <c r="AB324" s="249">
        <v>16355</v>
      </c>
      <c r="AC324" s="1" t="s">
        <v>955</v>
      </c>
      <c r="AD324" s="283" t="s">
        <v>1151</v>
      </c>
      <c r="AE324" s="282"/>
      <c r="AF324" s="386"/>
      <c r="AG324" s="435"/>
    </row>
    <row r="325" spans="1:33" ht="15">
      <c r="A325" s="382" t="s">
        <v>712</v>
      </c>
      <c r="B325" s="389" t="s">
        <v>713</v>
      </c>
      <c r="C325" s="389" t="s">
        <v>371</v>
      </c>
      <c r="D325" s="390" t="s">
        <v>178</v>
      </c>
      <c r="E325" s="556" t="s">
        <v>708</v>
      </c>
      <c r="F325" s="249">
        <v>17992</v>
      </c>
      <c r="G325" s="557">
        <v>6</v>
      </c>
      <c r="H325" s="283" t="s">
        <v>956</v>
      </c>
      <c r="I325" s="389" t="s">
        <v>1151</v>
      </c>
      <c r="J325" s="386"/>
      <c r="L325" s="308" t="b">
        <f t="shared" si="100"/>
        <v>1</v>
      </c>
      <c r="M325" s="308" t="b">
        <f t="shared" si="101"/>
        <v>1</v>
      </c>
      <c r="N325" s="308" t="b">
        <f t="shared" si="102"/>
        <v>1</v>
      </c>
      <c r="O325" s="308" t="b">
        <f t="shared" si="103"/>
        <v>1</v>
      </c>
      <c r="P325" s="308" t="b">
        <f t="shared" si="104"/>
        <v>1</v>
      </c>
      <c r="Q325" s="308" t="b">
        <f t="shared" si="105"/>
        <v>1</v>
      </c>
      <c r="R325" s="308" t="b">
        <f t="shared" si="106"/>
        <v>0</v>
      </c>
      <c r="S325" s="308" t="b">
        <f t="shared" si="107"/>
        <v>0</v>
      </c>
      <c r="T325" s="308" t="b">
        <f t="shared" si="108"/>
        <v>0</v>
      </c>
      <c r="U325" s="308" t="b">
        <f t="shared" si="109"/>
        <v>1</v>
      </c>
      <c r="W325" s="382" t="s">
        <v>712</v>
      </c>
      <c r="X325" s="389" t="s">
        <v>713</v>
      </c>
      <c r="Y325" s="389" t="s">
        <v>371</v>
      </c>
      <c r="Z325" s="390" t="s">
        <v>178</v>
      </c>
      <c r="AA325" s="556" t="s">
        <v>708</v>
      </c>
      <c r="AB325" s="249">
        <v>17992</v>
      </c>
      <c r="AC325" s="557" t="s">
        <v>956</v>
      </c>
      <c r="AD325" s="283" t="s">
        <v>1151</v>
      </c>
      <c r="AE325" s="282"/>
      <c r="AF325" s="386"/>
      <c r="AG325" s="435"/>
    </row>
    <row r="326" spans="1:33" ht="15">
      <c r="A326" s="382" t="s">
        <v>1034</v>
      </c>
      <c r="B326" s="280" t="s">
        <v>1035</v>
      </c>
      <c r="C326" s="280" t="s">
        <v>368</v>
      </c>
      <c r="D326" s="470" t="s">
        <v>178</v>
      </c>
      <c r="E326" s="556" t="s">
        <v>708</v>
      </c>
      <c r="F326" s="249">
        <v>14213</v>
      </c>
      <c r="G326" s="557">
        <v>12</v>
      </c>
      <c r="H326" s="283" t="s">
        <v>1056</v>
      </c>
      <c r="I326" s="280" t="s">
        <v>1151</v>
      </c>
      <c r="J326" s="386"/>
      <c r="L326" s="308" t="b">
        <f t="shared" si="100"/>
        <v>1</v>
      </c>
      <c r="M326" s="308" t="b">
        <f t="shared" si="101"/>
        <v>1</v>
      </c>
      <c r="N326" s="308" t="b">
        <f t="shared" si="102"/>
        <v>1</v>
      </c>
      <c r="O326" s="308" t="b">
        <f t="shared" si="103"/>
        <v>1</v>
      </c>
      <c r="P326" s="308" t="b">
        <f t="shared" si="104"/>
        <v>1</v>
      </c>
      <c r="Q326" s="308" t="b">
        <f t="shared" si="105"/>
        <v>1</v>
      </c>
      <c r="R326" s="308" t="b">
        <f t="shared" si="106"/>
        <v>0</v>
      </c>
      <c r="S326" s="308" t="b">
        <f t="shared" si="107"/>
        <v>0</v>
      </c>
      <c r="T326" s="308" t="b">
        <f t="shared" si="108"/>
        <v>0</v>
      </c>
      <c r="U326" s="308" t="b">
        <f t="shared" si="109"/>
        <v>1</v>
      </c>
      <c r="W326" s="382" t="s">
        <v>1034</v>
      </c>
      <c r="X326" s="280" t="s">
        <v>1035</v>
      </c>
      <c r="Y326" s="280" t="s">
        <v>368</v>
      </c>
      <c r="Z326" s="470" t="s">
        <v>178</v>
      </c>
      <c r="AA326" s="556" t="s">
        <v>708</v>
      </c>
      <c r="AB326" s="249">
        <v>14213</v>
      </c>
      <c r="AC326" s="557" t="s">
        <v>1056</v>
      </c>
      <c r="AD326" s="283" t="s">
        <v>1151</v>
      </c>
      <c r="AE326" s="282"/>
      <c r="AF326" s="386"/>
      <c r="AG326" s="435"/>
    </row>
    <row r="327" spans="1:33" ht="15">
      <c r="A327" s="503">
        <v>643</v>
      </c>
      <c r="B327" s="282" t="s">
        <v>726</v>
      </c>
      <c r="C327" s="282" t="s">
        <v>326</v>
      </c>
      <c r="D327" s="557" t="s">
        <v>178</v>
      </c>
      <c r="E327" s="556" t="s">
        <v>708</v>
      </c>
      <c r="F327" s="249">
        <v>13888</v>
      </c>
      <c r="G327" s="557">
        <v>9</v>
      </c>
      <c r="H327" s="283" t="s">
        <v>1054</v>
      </c>
      <c r="I327" s="282" t="s">
        <v>1151</v>
      </c>
      <c r="J327" s="386"/>
      <c r="L327" s="308" t="b">
        <f t="shared" si="100"/>
        <v>0</v>
      </c>
      <c r="M327" s="308" t="b">
        <f t="shared" si="101"/>
        <v>1</v>
      </c>
      <c r="N327" s="308" t="b">
        <f t="shared" si="102"/>
        <v>1</v>
      </c>
      <c r="O327" s="308" t="b">
        <f t="shared" si="103"/>
        <v>1</v>
      </c>
      <c r="P327" s="308" t="b">
        <f t="shared" si="104"/>
        <v>1</v>
      </c>
      <c r="Q327" s="308" t="b">
        <f t="shared" si="105"/>
        <v>1</v>
      </c>
      <c r="R327" s="308" t="b">
        <f t="shared" si="106"/>
        <v>0</v>
      </c>
      <c r="S327" s="308" t="b">
        <f t="shared" si="107"/>
        <v>0</v>
      </c>
      <c r="T327" s="308" t="b">
        <f t="shared" si="108"/>
        <v>0</v>
      </c>
      <c r="U327" s="308" t="b">
        <f t="shared" si="109"/>
        <v>1</v>
      </c>
      <c r="W327" s="382" t="s">
        <v>935</v>
      </c>
      <c r="X327" s="282" t="s">
        <v>726</v>
      </c>
      <c r="Y327" s="282" t="s">
        <v>326</v>
      </c>
      <c r="Z327" s="557" t="s">
        <v>178</v>
      </c>
      <c r="AA327" s="556" t="s">
        <v>708</v>
      </c>
      <c r="AB327" s="249">
        <v>13888</v>
      </c>
      <c r="AC327" s="557" t="s">
        <v>1054</v>
      </c>
      <c r="AD327" s="283" t="s">
        <v>1151</v>
      </c>
      <c r="AE327" s="282"/>
      <c r="AF327" s="386"/>
      <c r="AG327" s="435"/>
    </row>
    <row r="328" spans="1:33" ht="15">
      <c r="A328" s="382" t="s">
        <v>858</v>
      </c>
      <c r="B328" s="282" t="s">
        <v>427</v>
      </c>
      <c r="C328" s="282" t="s">
        <v>859</v>
      </c>
      <c r="D328" s="557" t="s">
        <v>178</v>
      </c>
      <c r="E328" s="556" t="s">
        <v>708</v>
      </c>
      <c r="F328" s="249">
        <v>17605</v>
      </c>
      <c r="G328" s="557">
        <v>9</v>
      </c>
      <c r="H328" s="283" t="s">
        <v>955</v>
      </c>
      <c r="I328" s="282" t="s">
        <v>1151</v>
      </c>
      <c r="J328" s="386"/>
      <c r="L328" s="308" t="b">
        <f t="shared" ref="L328:L393" si="110">A328=W328</f>
        <v>1</v>
      </c>
      <c r="M328" s="308" t="b">
        <f t="shared" ref="M328:M393" si="111">B328=X328</f>
        <v>1</v>
      </c>
      <c r="N328" s="308" t="b">
        <f t="shared" ref="N328:N393" si="112">C328=Y328</f>
        <v>1</v>
      </c>
      <c r="O328" s="308" t="b">
        <f t="shared" ref="O328:O393" si="113">D328=Z328</f>
        <v>1</v>
      </c>
      <c r="P328" s="308" t="b">
        <f t="shared" ref="P328:P393" si="114">E328=AA328</f>
        <v>1</v>
      </c>
      <c r="Q328" s="308" t="b">
        <f t="shared" ref="Q328:Q393" si="115">F328=AB328</f>
        <v>1</v>
      </c>
      <c r="R328" s="308" t="b">
        <f t="shared" ref="R328:R393" si="116">G328=AC328</f>
        <v>0</v>
      </c>
      <c r="S328" s="308" t="b">
        <f t="shared" ref="S328:S393" si="117">H328=AD328</f>
        <v>0</v>
      </c>
      <c r="T328" s="308" t="b">
        <f t="shared" ref="T328:T393" si="118">I328=AE328</f>
        <v>0</v>
      </c>
      <c r="U328" s="308" t="b">
        <f t="shared" ref="U328:U393" si="119">J328=AF328</f>
        <v>1</v>
      </c>
      <c r="W328" s="382" t="s">
        <v>858</v>
      </c>
      <c r="X328" s="282" t="s">
        <v>427</v>
      </c>
      <c r="Y328" s="282" t="s">
        <v>859</v>
      </c>
      <c r="Z328" s="557" t="s">
        <v>178</v>
      </c>
      <c r="AA328" s="556" t="s">
        <v>708</v>
      </c>
      <c r="AB328" s="249">
        <v>17605</v>
      </c>
      <c r="AC328" s="557" t="s">
        <v>955</v>
      </c>
      <c r="AD328" s="283" t="s">
        <v>1151</v>
      </c>
      <c r="AE328" s="282"/>
      <c r="AF328" s="386"/>
      <c r="AG328" s="435"/>
    </row>
    <row r="329" spans="1:33" ht="15">
      <c r="A329" s="382">
        <v>678</v>
      </c>
      <c r="B329" s="280" t="s">
        <v>1128</v>
      </c>
      <c r="C329" s="280" t="s">
        <v>1129</v>
      </c>
      <c r="D329" s="470" t="s">
        <v>178</v>
      </c>
      <c r="E329" s="556" t="s">
        <v>708</v>
      </c>
      <c r="F329" s="249">
        <v>13070</v>
      </c>
      <c r="G329" s="557">
        <v>12</v>
      </c>
      <c r="H329" s="283" t="s">
        <v>1056</v>
      </c>
      <c r="I329" s="280" t="s">
        <v>1152</v>
      </c>
      <c r="J329" s="386"/>
      <c r="L329" s="308" t="b">
        <f t="shared" si="110"/>
        <v>1</v>
      </c>
      <c r="M329" s="308" t="b">
        <f t="shared" si="111"/>
        <v>1</v>
      </c>
      <c r="N329" s="308" t="b">
        <f t="shared" si="112"/>
        <v>1</v>
      </c>
      <c r="O329" s="308" t="b">
        <f t="shared" si="113"/>
        <v>1</v>
      </c>
      <c r="P329" s="308" t="b">
        <f t="shared" si="114"/>
        <v>1</v>
      </c>
      <c r="Q329" s="308" t="b">
        <f t="shared" si="115"/>
        <v>1</v>
      </c>
      <c r="R329" s="308" t="b">
        <f t="shared" si="116"/>
        <v>0</v>
      </c>
      <c r="S329" s="308" t="b">
        <f t="shared" si="117"/>
        <v>0</v>
      </c>
      <c r="T329" s="308" t="b">
        <f t="shared" si="118"/>
        <v>0</v>
      </c>
      <c r="U329" s="308" t="b">
        <f t="shared" si="119"/>
        <v>1</v>
      </c>
      <c r="W329" s="382">
        <v>678</v>
      </c>
      <c r="X329" s="280" t="s">
        <v>1128</v>
      </c>
      <c r="Y329" s="280" t="s">
        <v>1129</v>
      </c>
      <c r="Z329" s="470" t="s">
        <v>178</v>
      </c>
      <c r="AA329" s="556" t="s">
        <v>708</v>
      </c>
      <c r="AB329" s="249">
        <v>13070</v>
      </c>
      <c r="AC329" s="557" t="s">
        <v>1056</v>
      </c>
      <c r="AD329" s="283" t="s">
        <v>1152</v>
      </c>
      <c r="AE329" s="282"/>
      <c r="AF329" s="386"/>
      <c r="AG329" s="435"/>
    </row>
    <row r="330" spans="1:33" ht="15">
      <c r="A330" s="382" t="s">
        <v>1036</v>
      </c>
      <c r="B330" s="283" t="s">
        <v>1037</v>
      </c>
      <c r="C330" s="283" t="s">
        <v>1038</v>
      </c>
      <c r="D330" s="557" t="s">
        <v>184</v>
      </c>
      <c r="E330" s="556" t="s">
        <v>708</v>
      </c>
      <c r="F330" s="249">
        <v>15514</v>
      </c>
      <c r="G330" s="557">
        <v>12</v>
      </c>
      <c r="H330" s="283" t="s">
        <v>1056</v>
      </c>
      <c r="I330" s="283" t="s">
        <v>1151</v>
      </c>
      <c r="J330" s="386"/>
      <c r="L330" s="308" t="b">
        <f t="shared" si="110"/>
        <v>1</v>
      </c>
      <c r="M330" s="308" t="b">
        <f t="shared" si="111"/>
        <v>1</v>
      </c>
      <c r="N330" s="308" t="b">
        <f t="shared" si="112"/>
        <v>1</v>
      </c>
      <c r="O330" s="308" t="b">
        <f t="shared" si="113"/>
        <v>1</v>
      </c>
      <c r="P330" s="308" t="b">
        <f t="shared" si="114"/>
        <v>1</v>
      </c>
      <c r="Q330" s="308" t="b">
        <f t="shared" si="115"/>
        <v>1</v>
      </c>
      <c r="R330" s="308" t="b">
        <f t="shared" si="116"/>
        <v>0</v>
      </c>
      <c r="S330" s="308" t="b">
        <f t="shared" si="117"/>
        <v>0</v>
      </c>
      <c r="T330" s="308" t="b">
        <f t="shared" si="118"/>
        <v>0</v>
      </c>
      <c r="U330" s="308" t="b">
        <f t="shared" si="119"/>
        <v>1</v>
      </c>
      <c r="W330" s="382" t="s">
        <v>1036</v>
      </c>
      <c r="X330" s="283" t="s">
        <v>1037</v>
      </c>
      <c r="Y330" s="283" t="s">
        <v>1038</v>
      </c>
      <c r="Z330" s="557" t="s">
        <v>184</v>
      </c>
      <c r="AA330" s="556" t="s">
        <v>708</v>
      </c>
      <c r="AB330" s="249">
        <v>15514</v>
      </c>
      <c r="AC330" s="557" t="s">
        <v>1056</v>
      </c>
      <c r="AD330" s="283" t="s">
        <v>1151</v>
      </c>
      <c r="AE330" s="282"/>
      <c r="AF330" s="386"/>
      <c r="AG330" s="435"/>
    </row>
    <row r="331" spans="1:33">
      <c r="A331" s="282" t="s">
        <v>714</v>
      </c>
      <c r="B331" s="282" t="s">
        <v>715</v>
      </c>
      <c r="C331" s="282" t="s">
        <v>716</v>
      </c>
      <c r="D331" s="557" t="s">
        <v>178</v>
      </c>
      <c r="E331" s="282" t="s">
        <v>708</v>
      </c>
      <c r="F331" s="249">
        <v>16804</v>
      </c>
      <c r="G331" s="557">
        <v>8</v>
      </c>
      <c r="H331" s="283" t="s">
        <v>955</v>
      </c>
      <c r="I331" s="282" t="s">
        <v>1151</v>
      </c>
      <c r="J331" s="386"/>
      <c r="L331" s="308" t="b">
        <f t="shared" si="110"/>
        <v>1</v>
      </c>
      <c r="M331" s="308" t="b">
        <f t="shared" si="111"/>
        <v>1</v>
      </c>
      <c r="N331" s="308" t="b">
        <f t="shared" si="112"/>
        <v>1</v>
      </c>
      <c r="O331" s="308" t="b">
        <f t="shared" si="113"/>
        <v>1</v>
      </c>
      <c r="P331" s="308" t="b">
        <f t="shared" si="114"/>
        <v>1</v>
      </c>
      <c r="Q331" s="308" t="b">
        <f t="shared" si="115"/>
        <v>1</v>
      </c>
      <c r="R331" s="308" t="b">
        <f t="shared" si="116"/>
        <v>0</v>
      </c>
      <c r="S331" s="308" t="b">
        <f t="shared" si="117"/>
        <v>0</v>
      </c>
      <c r="T331" s="308" t="b">
        <f t="shared" si="118"/>
        <v>0</v>
      </c>
      <c r="U331" s="308" t="b">
        <f t="shared" si="119"/>
        <v>1</v>
      </c>
      <c r="W331" s="282" t="s">
        <v>714</v>
      </c>
      <c r="X331" s="282" t="s">
        <v>715</v>
      </c>
      <c r="Y331" s="282" t="s">
        <v>716</v>
      </c>
      <c r="Z331" s="557" t="s">
        <v>178</v>
      </c>
      <c r="AA331" s="282" t="s">
        <v>708</v>
      </c>
      <c r="AB331" s="249">
        <v>16804</v>
      </c>
      <c r="AC331" s="557" t="s">
        <v>955</v>
      </c>
      <c r="AD331" s="283" t="s">
        <v>1151</v>
      </c>
      <c r="AE331" s="282"/>
      <c r="AF331" s="386"/>
      <c r="AG331" s="435"/>
    </row>
    <row r="332" spans="1:33" ht="15">
      <c r="A332" s="382" t="s">
        <v>1130</v>
      </c>
      <c r="B332" s="280" t="s">
        <v>1131</v>
      </c>
      <c r="C332" s="280" t="s">
        <v>931</v>
      </c>
      <c r="D332" s="470" t="s">
        <v>178</v>
      </c>
      <c r="E332" s="556" t="s">
        <v>708</v>
      </c>
      <c r="F332" s="249">
        <v>15468</v>
      </c>
      <c r="G332" s="557">
        <v>12</v>
      </c>
      <c r="H332" s="283" t="s">
        <v>958</v>
      </c>
      <c r="I332" s="280" t="s">
        <v>1151</v>
      </c>
      <c r="J332" s="386"/>
      <c r="L332" s="308" t="b">
        <f t="shared" si="110"/>
        <v>1</v>
      </c>
      <c r="M332" s="308" t="b">
        <f t="shared" si="111"/>
        <v>1</v>
      </c>
      <c r="N332" s="308" t="b">
        <f t="shared" si="112"/>
        <v>1</v>
      </c>
      <c r="O332" s="308" t="b">
        <f t="shared" si="113"/>
        <v>1</v>
      </c>
      <c r="P332" s="308" t="b">
        <f t="shared" si="114"/>
        <v>1</v>
      </c>
      <c r="Q332" s="308" t="b">
        <f t="shared" si="115"/>
        <v>1</v>
      </c>
      <c r="R332" s="308" t="b">
        <f t="shared" si="116"/>
        <v>0</v>
      </c>
      <c r="S332" s="308" t="b">
        <f t="shared" si="117"/>
        <v>0</v>
      </c>
      <c r="T332" s="308" t="b">
        <f t="shared" si="118"/>
        <v>0</v>
      </c>
      <c r="U332" s="308" t="b">
        <f t="shared" si="119"/>
        <v>1</v>
      </c>
      <c r="W332" s="382" t="s">
        <v>1130</v>
      </c>
      <c r="X332" s="280" t="s">
        <v>1131</v>
      </c>
      <c r="Y332" s="280" t="s">
        <v>931</v>
      </c>
      <c r="Z332" s="470" t="s">
        <v>178</v>
      </c>
      <c r="AA332" s="556" t="s">
        <v>708</v>
      </c>
      <c r="AB332" s="249">
        <v>15468</v>
      </c>
      <c r="AC332" s="557" t="s">
        <v>958</v>
      </c>
      <c r="AD332" s="283" t="s">
        <v>1151</v>
      </c>
      <c r="AE332" s="282"/>
      <c r="AF332" s="386"/>
      <c r="AG332" s="435"/>
    </row>
    <row r="333" spans="1:33" ht="15">
      <c r="A333" s="382" t="s">
        <v>1132</v>
      </c>
      <c r="B333" s="280" t="s">
        <v>540</v>
      </c>
      <c r="C333" s="280" t="s">
        <v>1133</v>
      </c>
      <c r="D333" s="470" t="s">
        <v>184</v>
      </c>
      <c r="E333" s="556" t="s">
        <v>708</v>
      </c>
      <c r="F333" s="249">
        <v>15624</v>
      </c>
      <c r="G333" s="557">
        <v>12</v>
      </c>
      <c r="H333" s="282" t="s">
        <v>958</v>
      </c>
      <c r="I333" s="280" t="s">
        <v>1151</v>
      </c>
      <c r="J333" s="386"/>
      <c r="L333" s="308" t="b">
        <f t="shared" si="110"/>
        <v>1</v>
      </c>
      <c r="M333" s="308" t="b">
        <f t="shared" si="111"/>
        <v>1</v>
      </c>
      <c r="N333" s="308" t="b">
        <f t="shared" si="112"/>
        <v>1</v>
      </c>
      <c r="O333" s="308" t="b">
        <f t="shared" si="113"/>
        <v>1</v>
      </c>
      <c r="P333" s="308" t="b">
        <f t="shared" si="114"/>
        <v>1</v>
      </c>
      <c r="Q333" s="308" t="b">
        <f t="shared" si="115"/>
        <v>1</v>
      </c>
      <c r="R333" s="308" t="b">
        <f t="shared" si="116"/>
        <v>0</v>
      </c>
      <c r="S333" s="308" t="b">
        <f t="shared" si="117"/>
        <v>0</v>
      </c>
      <c r="T333" s="308" t="b">
        <f t="shared" si="118"/>
        <v>0</v>
      </c>
      <c r="U333" s="308" t="b">
        <f t="shared" si="119"/>
        <v>1</v>
      </c>
      <c r="W333" s="382" t="s">
        <v>1132</v>
      </c>
      <c r="X333" s="280" t="s">
        <v>540</v>
      </c>
      <c r="Y333" s="280" t="s">
        <v>1133</v>
      </c>
      <c r="Z333" s="470" t="s">
        <v>184</v>
      </c>
      <c r="AA333" s="556" t="s">
        <v>708</v>
      </c>
      <c r="AB333" s="249">
        <v>15624</v>
      </c>
      <c r="AC333" s="557" t="s">
        <v>958</v>
      </c>
      <c r="AD333" s="282" t="s">
        <v>1151</v>
      </c>
      <c r="AE333" s="282"/>
      <c r="AF333" s="386"/>
      <c r="AG333" s="435"/>
    </row>
    <row r="334" spans="1:33" ht="15">
      <c r="A334" s="382" t="s">
        <v>1134</v>
      </c>
      <c r="B334" s="280" t="s">
        <v>540</v>
      </c>
      <c r="C334" s="280" t="s">
        <v>193</v>
      </c>
      <c r="D334" s="470" t="s">
        <v>178</v>
      </c>
      <c r="E334" s="556" t="s">
        <v>708</v>
      </c>
      <c r="F334" s="249">
        <v>14104</v>
      </c>
      <c r="G334" s="557">
        <v>12</v>
      </c>
      <c r="H334" s="283" t="s">
        <v>1056</v>
      </c>
      <c r="I334" s="280" t="s">
        <v>1151</v>
      </c>
      <c r="J334" s="386"/>
      <c r="L334" s="308" t="b">
        <f t="shared" si="110"/>
        <v>1</v>
      </c>
      <c r="M334" s="308" t="b">
        <f t="shared" si="111"/>
        <v>1</v>
      </c>
      <c r="N334" s="308" t="b">
        <f t="shared" si="112"/>
        <v>1</v>
      </c>
      <c r="O334" s="308" t="b">
        <f t="shared" si="113"/>
        <v>1</v>
      </c>
      <c r="P334" s="308" t="b">
        <f t="shared" si="114"/>
        <v>1</v>
      </c>
      <c r="Q334" s="308" t="b">
        <f t="shared" si="115"/>
        <v>1</v>
      </c>
      <c r="R334" s="308" t="b">
        <f t="shared" si="116"/>
        <v>0</v>
      </c>
      <c r="S334" s="308" t="b">
        <f t="shared" si="117"/>
        <v>0</v>
      </c>
      <c r="T334" s="308" t="b">
        <f t="shared" si="118"/>
        <v>0</v>
      </c>
      <c r="U334" s="308" t="b">
        <f t="shared" si="119"/>
        <v>1</v>
      </c>
      <c r="W334" s="382" t="s">
        <v>1134</v>
      </c>
      <c r="X334" s="280" t="s">
        <v>540</v>
      </c>
      <c r="Y334" s="280" t="s">
        <v>193</v>
      </c>
      <c r="Z334" s="470" t="s">
        <v>178</v>
      </c>
      <c r="AA334" s="556" t="s">
        <v>708</v>
      </c>
      <c r="AB334" s="249">
        <v>14104</v>
      </c>
      <c r="AC334" s="557" t="s">
        <v>1056</v>
      </c>
      <c r="AD334" s="283" t="s">
        <v>1151</v>
      </c>
      <c r="AE334" s="282"/>
      <c r="AF334" s="386"/>
      <c r="AG334" s="435"/>
    </row>
    <row r="335" spans="1:33" ht="15">
      <c r="A335" s="382" t="s">
        <v>1135</v>
      </c>
      <c r="B335" s="280" t="s">
        <v>1136</v>
      </c>
      <c r="C335" s="280" t="s">
        <v>1137</v>
      </c>
      <c r="D335" s="470" t="s">
        <v>184</v>
      </c>
      <c r="E335" s="556" t="s">
        <v>708</v>
      </c>
      <c r="F335" s="249">
        <v>19114</v>
      </c>
      <c r="G335" s="557">
        <v>12</v>
      </c>
      <c r="H335" s="283" t="s">
        <v>1148</v>
      </c>
      <c r="I335" s="280" t="s">
        <v>1151</v>
      </c>
      <c r="J335" s="386"/>
      <c r="L335" s="308" t="b">
        <f t="shared" si="110"/>
        <v>1</v>
      </c>
      <c r="M335" s="308" t="b">
        <f t="shared" si="111"/>
        <v>1</v>
      </c>
      <c r="N335" s="308" t="b">
        <f t="shared" si="112"/>
        <v>1</v>
      </c>
      <c r="O335" s="308" t="b">
        <f t="shared" si="113"/>
        <v>1</v>
      </c>
      <c r="P335" s="308" t="b">
        <f t="shared" si="114"/>
        <v>1</v>
      </c>
      <c r="Q335" s="308" t="b">
        <f t="shared" si="115"/>
        <v>1</v>
      </c>
      <c r="R335" s="308" t="b">
        <f t="shared" si="116"/>
        <v>0</v>
      </c>
      <c r="S335" s="308" t="b">
        <f t="shared" si="117"/>
        <v>0</v>
      </c>
      <c r="T335" s="308" t="b">
        <f t="shared" si="118"/>
        <v>0</v>
      </c>
      <c r="U335" s="308" t="b">
        <f t="shared" si="119"/>
        <v>1</v>
      </c>
      <c r="W335" s="382" t="s">
        <v>1135</v>
      </c>
      <c r="X335" s="280" t="s">
        <v>1136</v>
      </c>
      <c r="Y335" s="280" t="s">
        <v>1137</v>
      </c>
      <c r="Z335" s="470" t="s">
        <v>184</v>
      </c>
      <c r="AA335" s="556" t="s">
        <v>708</v>
      </c>
      <c r="AB335" s="249">
        <v>19114</v>
      </c>
      <c r="AC335" s="557" t="s">
        <v>1148</v>
      </c>
      <c r="AD335" s="283" t="s">
        <v>1151</v>
      </c>
      <c r="AE335" s="282"/>
      <c r="AF335" s="477"/>
      <c r="AG335" s="435"/>
    </row>
    <row r="336" spans="1:33" ht="15">
      <c r="A336" s="382" t="s">
        <v>1138</v>
      </c>
      <c r="B336" s="280" t="s">
        <v>1139</v>
      </c>
      <c r="C336" s="280" t="s">
        <v>1140</v>
      </c>
      <c r="D336" s="390" t="s">
        <v>178</v>
      </c>
      <c r="E336" s="556" t="s">
        <v>708</v>
      </c>
      <c r="F336" s="249">
        <v>21707</v>
      </c>
      <c r="G336" s="557">
        <v>12</v>
      </c>
      <c r="H336" s="282" t="s">
        <v>1148</v>
      </c>
      <c r="I336" s="280" t="s">
        <v>1151</v>
      </c>
      <c r="J336" s="386"/>
      <c r="L336" s="308" t="b">
        <f t="shared" si="110"/>
        <v>1</v>
      </c>
      <c r="M336" s="308" t="b">
        <f t="shared" si="111"/>
        <v>1</v>
      </c>
      <c r="N336" s="308" t="b">
        <f t="shared" si="112"/>
        <v>1</v>
      </c>
      <c r="O336" s="308" t="b">
        <f t="shared" si="113"/>
        <v>1</v>
      </c>
      <c r="P336" s="308" t="b">
        <f t="shared" si="114"/>
        <v>1</v>
      </c>
      <c r="Q336" s="308" t="b">
        <f t="shared" si="115"/>
        <v>1</v>
      </c>
      <c r="R336" s="308" t="b">
        <f t="shared" si="116"/>
        <v>0</v>
      </c>
      <c r="S336" s="308" t="b">
        <f t="shared" si="117"/>
        <v>0</v>
      </c>
      <c r="T336" s="308" t="b">
        <f t="shared" si="118"/>
        <v>0</v>
      </c>
      <c r="U336" s="308" t="b">
        <f t="shared" si="119"/>
        <v>1</v>
      </c>
      <c r="W336" s="382" t="s">
        <v>1138</v>
      </c>
      <c r="X336" s="280" t="s">
        <v>1139</v>
      </c>
      <c r="Y336" s="280" t="s">
        <v>1140</v>
      </c>
      <c r="Z336" s="390" t="s">
        <v>178</v>
      </c>
      <c r="AA336" s="556" t="s">
        <v>708</v>
      </c>
      <c r="AB336" s="249">
        <v>21707</v>
      </c>
      <c r="AC336" s="557" t="s">
        <v>1148</v>
      </c>
      <c r="AD336" s="282" t="s">
        <v>1151</v>
      </c>
      <c r="AE336" s="282"/>
      <c r="AF336" s="477"/>
      <c r="AG336" s="435"/>
    </row>
    <row r="337" spans="1:33" ht="15">
      <c r="A337" s="382" t="s">
        <v>717</v>
      </c>
      <c r="B337" s="280" t="s">
        <v>627</v>
      </c>
      <c r="C337" s="280" t="s">
        <v>619</v>
      </c>
      <c r="D337" s="390" t="s">
        <v>178</v>
      </c>
      <c r="E337" s="556" t="s">
        <v>708</v>
      </c>
      <c r="F337" s="249">
        <v>17710</v>
      </c>
      <c r="G337" s="557">
        <v>6</v>
      </c>
      <c r="H337" s="283" t="s">
        <v>956</v>
      </c>
      <c r="I337" s="280" t="s">
        <v>1151</v>
      </c>
      <c r="J337" s="386"/>
      <c r="L337" s="308" t="b">
        <f t="shared" si="110"/>
        <v>1</v>
      </c>
      <c r="M337" s="308" t="b">
        <f t="shared" si="111"/>
        <v>1</v>
      </c>
      <c r="N337" s="308" t="b">
        <f t="shared" si="112"/>
        <v>1</v>
      </c>
      <c r="O337" s="308" t="b">
        <f t="shared" si="113"/>
        <v>1</v>
      </c>
      <c r="P337" s="308" t="b">
        <f t="shared" si="114"/>
        <v>1</v>
      </c>
      <c r="Q337" s="308" t="b">
        <f t="shared" si="115"/>
        <v>1</v>
      </c>
      <c r="R337" s="308" t="b">
        <f t="shared" si="116"/>
        <v>0</v>
      </c>
      <c r="S337" s="308" t="b">
        <f t="shared" si="117"/>
        <v>0</v>
      </c>
      <c r="T337" s="308" t="b">
        <f t="shared" si="118"/>
        <v>0</v>
      </c>
      <c r="U337" s="308" t="b">
        <f t="shared" si="119"/>
        <v>1</v>
      </c>
      <c r="W337" s="382" t="s">
        <v>717</v>
      </c>
      <c r="X337" s="280" t="s">
        <v>627</v>
      </c>
      <c r="Y337" s="280" t="s">
        <v>619</v>
      </c>
      <c r="Z337" s="390" t="s">
        <v>178</v>
      </c>
      <c r="AA337" s="556" t="s">
        <v>708</v>
      </c>
      <c r="AB337" s="249">
        <v>17710</v>
      </c>
      <c r="AC337" s="557" t="s">
        <v>956</v>
      </c>
      <c r="AD337" s="283" t="s">
        <v>1151</v>
      </c>
      <c r="AE337" s="282"/>
      <c r="AF337" s="386"/>
      <c r="AG337" s="435"/>
    </row>
    <row r="338" spans="1:33" ht="15">
      <c r="A338" s="382" t="s">
        <v>1039</v>
      </c>
      <c r="B338" s="280" t="s">
        <v>718</v>
      </c>
      <c r="C338" s="280" t="s">
        <v>666</v>
      </c>
      <c r="D338" s="390" t="s">
        <v>178</v>
      </c>
      <c r="E338" s="556" t="s">
        <v>708</v>
      </c>
      <c r="F338" s="249">
        <v>16029</v>
      </c>
      <c r="G338" s="557">
        <v>5</v>
      </c>
      <c r="H338" s="283" t="s">
        <v>956</v>
      </c>
      <c r="I338" s="280" t="s">
        <v>1151</v>
      </c>
      <c r="J338" s="386"/>
      <c r="L338" s="308" t="b">
        <f t="shared" si="110"/>
        <v>1</v>
      </c>
      <c r="M338" s="308" t="b">
        <f t="shared" si="111"/>
        <v>1</v>
      </c>
      <c r="N338" s="308" t="b">
        <f t="shared" si="112"/>
        <v>1</v>
      </c>
      <c r="O338" s="308" t="b">
        <f t="shared" si="113"/>
        <v>1</v>
      </c>
      <c r="P338" s="308" t="b">
        <f t="shared" si="114"/>
        <v>1</v>
      </c>
      <c r="Q338" s="308" t="b">
        <f t="shared" si="115"/>
        <v>1</v>
      </c>
      <c r="R338" s="308" t="b">
        <f t="shared" si="116"/>
        <v>0</v>
      </c>
      <c r="S338" s="308" t="b">
        <f t="shared" si="117"/>
        <v>0</v>
      </c>
      <c r="T338" s="308" t="b">
        <f t="shared" si="118"/>
        <v>0</v>
      </c>
      <c r="U338" s="308" t="b">
        <f t="shared" si="119"/>
        <v>1</v>
      </c>
      <c r="W338" s="382" t="s">
        <v>1039</v>
      </c>
      <c r="X338" s="280" t="s">
        <v>718</v>
      </c>
      <c r="Y338" s="280" t="s">
        <v>666</v>
      </c>
      <c r="Z338" s="390" t="s">
        <v>178</v>
      </c>
      <c r="AA338" s="556" t="s">
        <v>708</v>
      </c>
      <c r="AB338" s="249">
        <v>16029</v>
      </c>
      <c r="AC338" s="557" t="s">
        <v>956</v>
      </c>
      <c r="AD338" s="283" t="s">
        <v>1151</v>
      </c>
      <c r="AE338" s="282"/>
      <c r="AF338" s="386"/>
      <c r="AG338" s="435"/>
    </row>
    <row r="339" spans="1:33" ht="15">
      <c r="A339" s="382" t="s">
        <v>719</v>
      </c>
      <c r="B339" s="280" t="s">
        <v>718</v>
      </c>
      <c r="C339" s="280" t="s">
        <v>349</v>
      </c>
      <c r="D339" s="470" t="s">
        <v>178</v>
      </c>
      <c r="E339" s="556" t="s">
        <v>708</v>
      </c>
      <c r="F339" s="249">
        <v>19440</v>
      </c>
      <c r="G339" s="557">
        <v>7</v>
      </c>
      <c r="H339" s="283" t="s">
        <v>1149</v>
      </c>
      <c r="I339" s="280" t="s">
        <v>1151</v>
      </c>
      <c r="J339" s="386"/>
      <c r="L339" s="308" t="b">
        <f t="shared" si="110"/>
        <v>1</v>
      </c>
      <c r="M339" s="308" t="b">
        <f t="shared" si="111"/>
        <v>1</v>
      </c>
      <c r="N339" s="308" t="b">
        <f t="shared" si="112"/>
        <v>1</v>
      </c>
      <c r="O339" s="308" t="b">
        <f t="shared" si="113"/>
        <v>1</v>
      </c>
      <c r="P339" s="308" t="b">
        <f t="shared" si="114"/>
        <v>1</v>
      </c>
      <c r="Q339" s="308" t="b">
        <f t="shared" si="115"/>
        <v>1</v>
      </c>
      <c r="R339" s="308" t="b">
        <f t="shared" si="116"/>
        <v>0</v>
      </c>
      <c r="S339" s="308" t="b">
        <f t="shared" si="117"/>
        <v>0</v>
      </c>
      <c r="T339" s="308" t="b">
        <f t="shared" si="118"/>
        <v>0</v>
      </c>
      <c r="U339" s="308" t="b">
        <f t="shared" si="119"/>
        <v>1</v>
      </c>
      <c r="W339" s="382" t="s">
        <v>719</v>
      </c>
      <c r="X339" s="280" t="s">
        <v>718</v>
      </c>
      <c r="Y339" s="280" t="s">
        <v>349</v>
      </c>
      <c r="Z339" s="470" t="s">
        <v>178</v>
      </c>
      <c r="AA339" s="556" t="s">
        <v>708</v>
      </c>
      <c r="AB339" s="249">
        <v>19440</v>
      </c>
      <c r="AC339" s="557" t="s">
        <v>1149</v>
      </c>
      <c r="AD339" s="283" t="s">
        <v>1151</v>
      </c>
      <c r="AE339" s="282"/>
      <c r="AF339" s="386"/>
      <c r="AG339" s="435"/>
    </row>
    <row r="340" spans="1:33" ht="15">
      <c r="A340" s="382" t="s">
        <v>720</v>
      </c>
      <c r="B340" s="280" t="s">
        <v>721</v>
      </c>
      <c r="C340" s="280" t="s">
        <v>259</v>
      </c>
      <c r="D340" s="470" t="s">
        <v>178</v>
      </c>
      <c r="E340" s="556" t="s">
        <v>708</v>
      </c>
      <c r="F340" s="249">
        <v>15211</v>
      </c>
      <c r="G340" s="557">
        <v>9</v>
      </c>
      <c r="H340" s="283" t="s">
        <v>1054</v>
      </c>
      <c r="I340" s="280" t="s">
        <v>1151</v>
      </c>
      <c r="J340" s="386"/>
      <c r="L340" s="308" t="b">
        <f t="shared" si="110"/>
        <v>1</v>
      </c>
      <c r="M340" s="308" t="b">
        <f t="shared" si="111"/>
        <v>1</v>
      </c>
      <c r="N340" s="308" t="b">
        <f t="shared" si="112"/>
        <v>1</v>
      </c>
      <c r="O340" s="308" t="b">
        <f t="shared" si="113"/>
        <v>1</v>
      </c>
      <c r="P340" s="308" t="b">
        <f t="shared" si="114"/>
        <v>1</v>
      </c>
      <c r="Q340" s="308" t="b">
        <f t="shared" si="115"/>
        <v>1</v>
      </c>
      <c r="R340" s="308" t="b">
        <f t="shared" si="116"/>
        <v>0</v>
      </c>
      <c r="S340" s="308" t="b">
        <f t="shared" si="117"/>
        <v>0</v>
      </c>
      <c r="T340" s="308" t="b">
        <f t="shared" si="118"/>
        <v>0</v>
      </c>
      <c r="U340" s="308" t="b">
        <f t="shared" si="119"/>
        <v>1</v>
      </c>
      <c r="W340" s="382" t="s">
        <v>720</v>
      </c>
      <c r="X340" s="280" t="s">
        <v>721</v>
      </c>
      <c r="Y340" s="280" t="s">
        <v>259</v>
      </c>
      <c r="Z340" s="470" t="s">
        <v>178</v>
      </c>
      <c r="AA340" s="556" t="s">
        <v>708</v>
      </c>
      <c r="AB340" s="249">
        <v>15211</v>
      </c>
      <c r="AC340" s="557" t="s">
        <v>1054</v>
      </c>
      <c r="AD340" s="283" t="s">
        <v>1151</v>
      </c>
      <c r="AE340" s="282"/>
      <c r="AF340" s="386"/>
      <c r="AG340" s="435"/>
    </row>
    <row r="341" spans="1:33" ht="15">
      <c r="A341" s="382" t="s">
        <v>722</v>
      </c>
      <c r="B341" s="280" t="s">
        <v>723</v>
      </c>
      <c r="C341" s="280" t="s">
        <v>681</v>
      </c>
      <c r="D341" s="470" t="s">
        <v>178</v>
      </c>
      <c r="E341" s="556" t="s">
        <v>708</v>
      </c>
      <c r="F341" s="249">
        <v>13264</v>
      </c>
      <c r="G341" s="557">
        <v>9</v>
      </c>
      <c r="H341" s="283" t="s">
        <v>1054</v>
      </c>
      <c r="I341" s="280" t="s">
        <v>1152</v>
      </c>
      <c r="J341" s="386"/>
      <c r="L341" s="308" t="b">
        <f t="shared" si="110"/>
        <v>1</v>
      </c>
      <c r="M341" s="308" t="b">
        <f t="shared" si="111"/>
        <v>1</v>
      </c>
      <c r="N341" s="308" t="b">
        <f t="shared" si="112"/>
        <v>1</v>
      </c>
      <c r="O341" s="308" t="b">
        <f t="shared" si="113"/>
        <v>1</v>
      </c>
      <c r="P341" s="308" t="b">
        <f t="shared" si="114"/>
        <v>1</v>
      </c>
      <c r="Q341" s="308" t="b">
        <f t="shared" si="115"/>
        <v>1</v>
      </c>
      <c r="R341" s="308" t="b">
        <f t="shared" si="116"/>
        <v>0</v>
      </c>
      <c r="S341" s="308" t="b">
        <f t="shared" si="117"/>
        <v>0</v>
      </c>
      <c r="T341" s="308" t="b">
        <f t="shared" si="118"/>
        <v>0</v>
      </c>
      <c r="U341" s="308" t="b">
        <f t="shared" si="119"/>
        <v>1</v>
      </c>
      <c r="W341" s="382" t="s">
        <v>722</v>
      </c>
      <c r="X341" s="280" t="s">
        <v>723</v>
      </c>
      <c r="Y341" s="280" t="s">
        <v>681</v>
      </c>
      <c r="Z341" s="470" t="s">
        <v>178</v>
      </c>
      <c r="AA341" s="556" t="s">
        <v>708</v>
      </c>
      <c r="AB341" s="249">
        <v>13264</v>
      </c>
      <c r="AC341" s="557" t="s">
        <v>1054</v>
      </c>
      <c r="AD341" s="283" t="s">
        <v>1152</v>
      </c>
      <c r="AE341" s="282"/>
      <c r="AF341" s="386"/>
      <c r="AG341" s="435"/>
    </row>
    <row r="342" spans="1:33" ht="15">
      <c r="A342" s="382" t="s">
        <v>1040</v>
      </c>
      <c r="B342" s="280" t="s">
        <v>1041</v>
      </c>
      <c r="C342" s="280" t="s">
        <v>724</v>
      </c>
      <c r="D342" s="470" t="s">
        <v>184</v>
      </c>
      <c r="E342" s="556" t="s">
        <v>708</v>
      </c>
      <c r="F342" s="249">
        <v>14655</v>
      </c>
      <c r="G342" s="557">
        <v>12</v>
      </c>
      <c r="H342" s="283" t="s">
        <v>1056</v>
      </c>
      <c r="I342" s="280" t="s">
        <v>1151</v>
      </c>
      <c r="J342" s="386"/>
      <c r="L342" s="308" t="b">
        <f t="shared" si="110"/>
        <v>1</v>
      </c>
      <c r="M342" s="308" t="b">
        <f t="shared" si="111"/>
        <v>1</v>
      </c>
      <c r="N342" s="308" t="b">
        <f t="shared" si="112"/>
        <v>1</v>
      </c>
      <c r="O342" s="308" t="b">
        <f t="shared" si="113"/>
        <v>1</v>
      </c>
      <c r="P342" s="308" t="b">
        <f t="shared" si="114"/>
        <v>1</v>
      </c>
      <c r="Q342" s="308" t="b">
        <f t="shared" si="115"/>
        <v>1</v>
      </c>
      <c r="R342" s="308" t="b">
        <f t="shared" si="116"/>
        <v>0</v>
      </c>
      <c r="S342" s="308" t="b">
        <f t="shared" si="117"/>
        <v>0</v>
      </c>
      <c r="T342" s="308" t="b">
        <f t="shared" si="118"/>
        <v>0</v>
      </c>
      <c r="U342" s="308" t="b">
        <f t="shared" si="119"/>
        <v>1</v>
      </c>
      <c r="W342" s="382" t="s">
        <v>1040</v>
      </c>
      <c r="X342" s="280" t="s">
        <v>1041</v>
      </c>
      <c r="Y342" s="280" t="s">
        <v>724</v>
      </c>
      <c r="Z342" s="470" t="s">
        <v>184</v>
      </c>
      <c r="AA342" s="556" t="s">
        <v>708</v>
      </c>
      <c r="AB342" s="249">
        <v>14655</v>
      </c>
      <c r="AC342" s="557" t="s">
        <v>1056</v>
      </c>
      <c r="AD342" s="283" t="s">
        <v>1151</v>
      </c>
      <c r="AE342" s="282"/>
      <c r="AF342" s="386"/>
      <c r="AG342" s="435"/>
    </row>
    <row r="343" spans="1:33" ht="15">
      <c r="A343" s="382" t="s">
        <v>725</v>
      </c>
      <c r="B343" s="283" t="s">
        <v>718</v>
      </c>
      <c r="C343" s="283" t="s">
        <v>557</v>
      </c>
      <c r="D343" s="1" t="s">
        <v>184</v>
      </c>
      <c r="E343" s="556" t="s">
        <v>708</v>
      </c>
      <c r="F343" s="249">
        <v>18584</v>
      </c>
      <c r="G343" s="557">
        <v>7</v>
      </c>
      <c r="H343" s="282" t="s">
        <v>955</v>
      </c>
      <c r="I343" s="283" t="s">
        <v>1151</v>
      </c>
      <c r="J343" s="386"/>
      <c r="L343" s="308" t="b">
        <f t="shared" si="110"/>
        <v>1</v>
      </c>
      <c r="M343" s="308" t="b">
        <f t="shared" si="111"/>
        <v>1</v>
      </c>
      <c r="N343" s="308" t="b">
        <f t="shared" si="112"/>
        <v>1</v>
      </c>
      <c r="O343" s="308" t="b">
        <f t="shared" si="113"/>
        <v>1</v>
      </c>
      <c r="P343" s="308" t="b">
        <f t="shared" si="114"/>
        <v>1</v>
      </c>
      <c r="Q343" s="308" t="b">
        <f t="shared" si="115"/>
        <v>1</v>
      </c>
      <c r="R343" s="308" t="b">
        <f t="shared" si="116"/>
        <v>0</v>
      </c>
      <c r="S343" s="308" t="b">
        <f t="shared" si="117"/>
        <v>0</v>
      </c>
      <c r="T343" s="308" t="b">
        <f t="shared" si="118"/>
        <v>0</v>
      </c>
      <c r="U343" s="308" t="b">
        <f t="shared" si="119"/>
        <v>1</v>
      </c>
      <c r="W343" s="382" t="s">
        <v>725</v>
      </c>
      <c r="X343" s="283" t="s">
        <v>718</v>
      </c>
      <c r="Y343" s="283" t="s">
        <v>557</v>
      </c>
      <c r="Z343" s="1" t="s">
        <v>184</v>
      </c>
      <c r="AA343" s="556" t="s">
        <v>708</v>
      </c>
      <c r="AB343" s="249">
        <v>18584</v>
      </c>
      <c r="AC343" s="557" t="s">
        <v>955</v>
      </c>
      <c r="AD343" s="282" t="s">
        <v>1151</v>
      </c>
      <c r="AE343" s="282"/>
      <c r="AF343" s="386"/>
      <c r="AG343" s="435"/>
    </row>
    <row r="344" spans="1:33" ht="15">
      <c r="A344" s="502">
        <v>794</v>
      </c>
      <c r="B344" s="283" t="s">
        <v>726</v>
      </c>
      <c r="C344" s="283" t="s">
        <v>727</v>
      </c>
      <c r="D344" s="557" t="s">
        <v>184</v>
      </c>
      <c r="E344" s="556" t="s">
        <v>708</v>
      </c>
      <c r="F344" s="249">
        <v>18222</v>
      </c>
      <c r="G344" s="557">
        <v>9</v>
      </c>
      <c r="H344" s="282" t="s">
        <v>955</v>
      </c>
      <c r="I344" s="283" t="s">
        <v>1151</v>
      </c>
      <c r="J344" s="386"/>
      <c r="L344" s="308" t="b">
        <f t="shared" si="110"/>
        <v>1</v>
      </c>
      <c r="M344" s="308" t="b">
        <f t="shared" si="111"/>
        <v>1</v>
      </c>
      <c r="N344" s="308" t="b">
        <f t="shared" si="112"/>
        <v>1</v>
      </c>
      <c r="O344" s="308" t="b">
        <f t="shared" si="113"/>
        <v>1</v>
      </c>
      <c r="P344" s="308" t="b">
        <f t="shared" si="114"/>
        <v>1</v>
      </c>
      <c r="Q344" s="308" t="b">
        <f t="shared" si="115"/>
        <v>1</v>
      </c>
      <c r="R344" s="308" t="b">
        <f t="shared" si="116"/>
        <v>0</v>
      </c>
      <c r="S344" s="308" t="b">
        <f t="shared" si="117"/>
        <v>0</v>
      </c>
      <c r="T344" s="308" t="b">
        <f t="shared" si="118"/>
        <v>0</v>
      </c>
      <c r="U344" s="308" t="b">
        <f t="shared" si="119"/>
        <v>1</v>
      </c>
      <c r="W344" s="502">
        <v>794</v>
      </c>
      <c r="X344" s="283" t="s">
        <v>726</v>
      </c>
      <c r="Y344" s="283" t="s">
        <v>727</v>
      </c>
      <c r="Z344" s="557" t="s">
        <v>184</v>
      </c>
      <c r="AA344" s="556" t="s">
        <v>708</v>
      </c>
      <c r="AB344" s="249">
        <v>18222</v>
      </c>
      <c r="AC344" s="557" t="s">
        <v>955</v>
      </c>
      <c r="AD344" s="282" t="s">
        <v>1151</v>
      </c>
      <c r="AE344" s="282"/>
      <c r="AF344" s="386"/>
      <c r="AG344" s="435"/>
    </row>
    <row r="345" spans="1:33" ht="15">
      <c r="A345" s="502" t="s">
        <v>728</v>
      </c>
      <c r="B345" s="283" t="s">
        <v>627</v>
      </c>
      <c r="C345" s="283" t="s">
        <v>514</v>
      </c>
      <c r="D345" s="1" t="s">
        <v>184</v>
      </c>
      <c r="E345" s="556" t="s">
        <v>708</v>
      </c>
      <c r="F345" s="249">
        <v>17976</v>
      </c>
      <c r="G345" s="557">
        <v>9</v>
      </c>
      <c r="H345" s="282" t="s">
        <v>955</v>
      </c>
      <c r="I345" s="283" t="s">
        <v>1151</v>
      </c>
      <c r="J345" s="386"/>
      <c r="L345" s="308" t="b">
        <f t="shared" si="110"/>
        <v>1</v>
      </c>
      <c r="M345" s="308" t="b">
        <f t="shared" si="111"/>
        <v>1</v>
      </c>
      <c r="N345" s="308" t="b">
        <f t="shared" si="112"/>
        <v>1</v>
      </c>
      <c r="O345" s="308" t="b">
        <f t="shared" si="113"/>
        <v>1</v>
      </c>
      <c r="P345" s="308" t="b">
        <f t="shared" si="114"/>
        <v>1</v>
      </c>
      <c r="Q345" s="308" t="b">
        <f t="shared" si="115"/>
        <v>1</v>
      </c>
      <c r="R345" s="308" t="b">
        <f t="shared" si="116"/>
        <v>0</v>
      </c>
      <c r="S345" s="308" t="b">
        <f t="shared" si="117"/>
        <v>0</v>
      </c>
      <c r="T345" s="308" t="b">
        <f t="shared" si="118"/>
        <v>0</v>
      </c>
      <c r="U345" s="308" t="b">
        <f t="shared" si="119"/>
        <v>1</v>
      </c>
      <c r="W345" s="502" t="s">
        <v>728</v>
      </c>
      <c r="X345" s="283" t="s">
        <v>627</v>
      </c>
      <c r="Y345" s="283" t="s">
        <v>514</v>
      </c>
      <c r="Z345" s="1" t="s">
        <v>184</v>
      </c>
      <c r="AA345" s="556" t="s">
        <v>708</v>
      </c>
      <c r="AB345" s="249">
        <v>17976</v>
      </c>
      <c r="AC345" s="557" t="s">
        <v>955</v>
      </c>
      <c r="AD345" s="282" t="s">
        <v>1151</v>
      </c>
      <c r="AE345" s="282"/>
      <c r="AF345" s="386"/>
      <c r="AG345" s="435"/>
    </row>
    <row r="346" spans="1:33" ht="15">
      <c r="A346" s="382" t="s">
        <v>860</v>
      </c>
      <c r="B346" s="277" t="s">
        <v>861</v>
      </c>
      <c r="C346" s="280" t="s">
        <v>862</v>
      </c>
      <c r="D346" s="390" t="s">
        <v>184</v>
      </c>
      <c r="E346" s="556" t="s">
        <v>708</v>
      </c>
      <c r="F346" s="249">
        <v>21677</v>
      </c>
      <c r="G346" s="557">
        <v>8</v>
      </c>
      <c r="H346" s="283" t="s">
        <v>1149</v>
      </c>
      <c r="I346" s="277" t="s">
        <v>1151</v>
      </c>
      <c r="J346" s="386"/>
      <c r="L346" s="308" t="b">
        <f t="shared" si="110"/>
        <v>1</v>
      </c>
      <c r="M346" s="308" t="b">
        <f t="shared" si="111"/>
        <v>1</v>
      </c>
      <c r="N346" s="308" t="b">
        <f t="shared" si="112"/>
        <v>1</v>
      </c>
      <c r="O346" s="308" t="b">
        <f t="shared" si="113"/>
        <v>1</v>
      </c>
      <c r="P346" s="308" t="b">
        <f t="shared" si="114"/>
        <v>1</v>
      </c>
      <c r="Q346" s="308" t="b">
        <f t="shared" si="115"/>
        <v>1</v>
      </c>
      <c r="R346" s="308" t="b">
        <f t="shared" si="116"/>
        <v>0</v>
      </c>
      <c r="S346" s="308" t="b">
        <f t="shared" si="117"/>
        <v>0</v>
      </c>
      <c r="T346" s="308" t="b">
        <f t="shared" si="118"/>
        <v>0</v>
      </c>
      <c r="U346" s="308" t="b">
        <f t="shared" si="119"/>
        <v>1</v>
      </c>
      <c r="W346" s="382" t="s">
        <v>860</v>
      </c>
      <c r="X346" s="277" t="s">
        <v>861</v>
      </c>
      <c r="Y346" s="280" t="s">
        <v>862</v>
      </c>
      <c r="Z346" s="390" t="s">
        <v>184</v>
      </c>
      <c r="AA346" s="556" t="s">
        <v>708</v>
      </c>
      <c r="AB346" s="249">
        <v>21677</v>
      </c>
      <c r="AC346" s="557" t="s">
        <v>1149</v>
      </c>
      <c r="AD346" s="283" t="s">
        <v>1151</v>
      </c>
      <c r="AE346" s="282"/>
      <c r="AF346" s="386"/>
      <c r="AG346" s="435"/>
    </row>
    <row r="347" spans="1:33" ht="15">
      <c r="A347" s="382" t="s">
        <v>863</v>
      </c>
      <c r="B347" s="280" t="s">
        <v>864</v>
      </c>
      <c r="C347" s="280" t="s">
        <v>865</v>
      </c>
      <c r="D347" s="390" t="s">
        <v>184</v>
      </c>
      <c r="E347" s="556" t="s">
        <v>708</v>
      </c>
      <c r="F347" s="249">
        <v>25014</v>
      </c>
      <c r="G347" s="557">
        <v>4</v>
      </c>
      <c r="H347" s="282" t="s">
        <v>1147</v>
      </c>
      <c r="I347" s="280" t="s">
        <v>1151</v>
      </c>
      <c r="J347" s="386"/>
      <c r="L347" s="308" t="b">
        <f t="shared" si="110"/>
        <v>1</v>
      </c>
      <c r="M347" s="308" t="b">
        <f t="shared" si="111"/>
        <v>1</v>
      </c>
      <c r="N347" s="308" t="b">
        <f t="shared" si="112"/>
        <v>1</v>
      </c>
      <c r="O347" s="308" t="b">
        <f t="shared" si="113"/>
        <v>1</v>
      </c>
      <c r="P347" s="308" t="b">
        <f t="shared" si="114"/>
        <v>1</v>
      </c>
      <c r="Q347" s="308" t="b">
        <f t="shared" si="115"/>
        <v>1</v>
      </c>
      <c r="R347" s="308" t="b">
        <f t="shared" si="116"/>
        <v>0</v>
      </c>
      <c r="S347" s="308" t="b">
        <f t="shared" si="117"/>
        <v>0</v>
      </c>
      <c r="T347" s="308" t="b">
        <f t="shared" si="118"/>
        <v>0</v>
      </c>
      <c r="U347" s="308" t="b">
        <f t="shared" si="119"/>
        <v>1</v>
      </c>
      <c r="W347" s="382" t="s">
        <v>863</v>
      </c>
      <c r="X347" s="280" t="s">
        <v>864</v>
      </c>
      <c r="Y347" s="280" t="s">
        <v>865</v>
      </c>
      <c r="Z347" s="390" t="s">
        <v>184</v>
      </c>
      <c r="AA347" s="556" t="s">
        <v>708</v>
      </c>
      <c r="AB347" s="249">
        <v>25014</v>
      </c>
      <c r="AC347" s="557" t="s">
        <v>1147</v>
      </c>
      <c r="AD347" s="282" t="s">
        <v>1151</v>
      </c>
      <c r="AE347" s="282"/>
      <c r="AF347" s="386"/>
      <c r="AG347" s="435"/>
    </row>
    <row r="348" spans="1:33" ht="15">
      <c r="A348" s="382" t="s">
        <v>936</v>
      </c>
      <c r="B348" s="280" t="s">
        <v>937</v>
      </c>
      <c r="C348" s="280" t="s">
        <v>938</v>
      </c>
      <c r="D348" s="390" t="s">
        <v>178</v>
      </c>
      <c r="E348" s="556" t="s">
        <v>708</v>
      </c>
      <c r="F348" s="249">
        <v>21302</v>
      </c>
      <c r="G348" s="557">
        <v>7</v>
      </c>
      <c r="H348" s="282" t="s">
        <v>1149</v>
      </c>
      <c r="I348" s="280" t="s">
        <v>1151</v>
      </c>
      <c r="J348" s="386"/>
      <c r="L348" s="308" t="b">
        <f t="shared" si="110"/>
        <v>1</v>
      </c>
      <c r="M348" s="308" t="b">
        <f t="shared" si="111"/>
        <v>1</v>
      </c>
      <c r="N348" s="308" t="b">
        <f t="shared" si="112"/>
        <v>1</v>
      </c>
      <c r="O348" s="308" t="b">
        <f t="shared" si="113"/>
        <v>1</v>
      </c>
      <c r="P348" s="308" t="b">
        <f t="shared" si="114"/>
        <v>1</v>
      </c>
      <c r="Q348" s="308" t="b">
        <f t="shared" si="115"/>
        <v>1</v>
      </c>
      <c r="R348" s="308" t="b">
        <f t="shared" si="116"/>
        <v>0</v>
      </c>
      <c r="S348" s="308" t="b">
        <f t="shared" si="117"/>
        <v>0</v>
      </c>
      <c r="T348" s="308" t="b">
        <f t="shared" si="118"/>
        <v>0</v>
      </c>
      <c r="U348" s="308" t="b">
        <f t="shared" si="119"/>
        <v>1</v>
      </c>
      <c r="W348" s="382" t="s">
        <v>936</v>
      </c>
      <c r="X348" s="280" t="s">
        <v>937</v>
      </c>
      <c r="Y348" s="280" t="s">
        <v>938</v>
      </c>
      <c r="Z348" s="390" t="s">
        <v>178</v>
      </c>
      <c r="AA348" s="556" t="s">
        <v>708</v>
      </c>
      <c r="AB348" s="249">
        <v>21302</v>
      </c>
      <c r="AC348" s="557" t="s">
        <v>1149</v>
      </c>
      <c r="AD348" s="282" t="s">
        <v>1151</v>
      </c>
      <c r="AE348" s="282"/>
      <c r="AF348" s="386"/>
      <c r="AG348" s="435"/>
    </row>
    <row r="349" spans="1:33" ht="15">
      <c r="A349" s="382" t="s">
        <v>1042</v>
      </c>
      <c r="B349" s="280" t="s">
        <v>1043</v>
      </c>
      <c r="C349" s="280" t="s">
        <v>181</v>
      </c>
      <c r="D349" s="390" t="s">
        <v>178</v>
      </c>
      <c r="E349" s="556" t="s">
        <v>708</v>
      </c>
      <c r="F349" s="249">
        <v>14863</v>
      </c>
      <c r="G349" s="557">
        <v>8</v>
      </c>
      <c r="H349" s="283" t="s">
        <v>1054</v>
      </c>
      <c r="I349" s="280" t="s">
        <v>1151</v>
      </c>
      <c r="J349" s="386"/>
      <c r="L349" s="308" t="b">
        <f t="shared" si="110"/>
        <v>1</v>
      </c>
      <c r="M349" s="308" t="b">
        <f t="shared" si="111"/>
        <v>1</v>
      </c>
      <c r="N349" s="308" t="b">
        <f t="shared" si="112"/>
        <v>1</v>
      </c>
      <c r="O349" s="308" t="b">
        <f t="shared" si="113"/>
        <v>1</v>
      </c>
      <c r="P349" s="308" t="b">
        <f t="shared" si="114"/>
        <v>1</v>
      </c>
      <c r="Q349" s="308" t="b">
        <f t="shared" si="115"/>
        <v>1</v>
      </c>
      <c r="R349" s="308" t="b">
        <f t="shared" si="116"/>
        <v>0</v>
      </c>
      <c r="S349" s="308" t="b">
        <f t="shared" si="117"/>
        <v>0</v>
      </c>
      <c r="T349" s="308" t="b">
        <f t="shared" si="118"/>
        <v>0</v>
      </c>
      <c r="U349" s="308" t="b">
        <f t="shared" si="119"/>
        <v>1</v>
      </c>
      <c r="W349" s="382" t="s">
        <v>1042</v>
      </c>
      <c r="X349" s="280" t="s">
        <v>1043</v>
      </c>
      <c r="Y349" s="280" t="s">
        <v>181</v>
      </c>
      <c r="Z349" s="390" t="s">
        <v>178</v>
      </c>
      <c r="AA349" s="556" t="s">
        <v>708</v>
      </c>
      <c r="AB349" s="249">
        <v>14863</v>
      </c>
      <c r="AC349" s="557" t="s">
        <v>1054</v>
      </c>
      <c r="AD349" s="283" t="s">
        <v>1151</v>
      </c>
      <c r="AE349" s="282"/>
      <c r="AF349" s="386"/>
      <c r="AG349" s="435"/>
    </row>
    <row r="350" spans="1:33" ht="15">
      <c r="A350" s="382" t="s">
        <v>731</v>
      </c>
      <c r="B350" s="283" t="s">
        <v>730</v>
      </c>
      <c r="C350" s="382" t="s">
        <v>732</v>
      </c>
      <c r="D350" s="1" t="s">
        <v>178</v>
      </c>
      <c r="E350" s="556" t="s">
        <v>708</v>
      </c>
      <c r="F350" s="249">
        <v>24950</v>
      </c>
      <c r="G350" s="557">
        <v>0</v>
      </c>
      <c r="H350" s="282" t="s">
        <v>1150</v>
      </c>
      <c r="I350" s="283" t="s">
        <v>1151</v>
      </c>
      <c r="J350" s="386"/>
      <c r="L350" s="308" t="b">
        <f t="shared" si="110"/>
        <v>1</v>
      </c>
      <c r="M350" s="308" t="b">
        <f t="shared" si="111"/>
        <v>1</v>
      </c>
      <c r="N350" s="308" t="b">
        <f t="shared" si="112"/>
        <v>1</v>
      </c>
      <c r="O350" s="308" t="b">
        <f t="shared" si="113"/>
        <v>1</v>
      </c>
      <c r="P350" s="308" t="b">
        <f t="shared" si="114"/>
        <v>1</v>
      </c>
      <c r="Q350" s="308" t="b">
        <f t="shared" si="115"/>
        <v>1</v>
      </c>
      <c r="R350" s="308" t="b">
        <f t="shared" si="116"/>
        <v>0</v>
      </c>
      <c r="S350" s="308" t="b">
        <f t="shared" si="117"/>
        <v>0</v>
      </c>
      <c r="T350" s="308" t="b">
        <f t="shared" si="118"/>
        <v>0</v>
      </c>
      <c r="U350" s="308" t="b">
        <f t="shared" si="119"/>
        <v>1</v>
      </c>
      <c r="W350" s="382" t="s">
        <v>731</v>
      </c>
      <c r="X350" s="283" t="s">
        <v>730</v>
      </c>
      <c r="Y350" s="382" t="s">
        <v>732</v>
      </c>
      <c r="Z350" s="1" t="s">
        <v>178</v>
      </c>
      <c r="AA350" s="556" t="s">
        <v>708</v>
      </c>
      <c r="AB350" s="249">
        <v>24950</v>
      </c>
      <c r="AC350" s="557" t="s">
        <v>1150</v>
      </c>
      <c r="AD350" s="282" t="s">
        <v>1151</v>
      </c>
      <c r="AE350" s="282"/>
      <c r="AF350" s="386"/>
      <c r="AG350" s="435"/>
    </row>
    <row r="351" spans="1:33" ht="15">
      <c r="A351" s="382" t="s">
        <v>733</v>
      </c>
      <c r="B351" s="280" t="s">
        <v>467</v>
      </c>
      <c r="C351" s="64" t="s">
        <v>734</v>
      </c>
      <c r="D351" s="390" t="s">
        <v>178</v>
      </c>
      <c r="E351" s="556" t="s">
        <v>708</v>
      </c>
      <c r="F351" s="249">
        <v>22977</v>
      </c>
      <c r="G351" s="557">
        <v>2</v>
      </c>
      <c r="H351" s="282" t="s">
        <v>1150</v>
      </c>
      <c r="I351" s="280" t="s">
        <v>1151</v>
      </c>
      <c r="J351" s="386"/>
      <c r="L351" s="308" t="b">
        <f t="shared" si="110"/>
        <v>1</v>
      </c>
      <c r="M351" s="308" t="b">
        <f t="shared" si="111"/>
        <v>1</v>
      </c>
      <c r="N351" s="308" t="b">
        <f t="shared" si="112"/>
        <v>1</v>
      </c>
      <c r="O351" s="308" t="b">
        <f t="shared" si="113"/>
        <v>1</v>
      </c>
      <c r="P351" s="308" t="b">
        <f t="shared" si="114"/>
        <v>1</v>
      </c>
      <c r="Q351" s="308" t="b">
        <f t="shared" si="115"/>
        <v>1</v>
      </c>
      <c r="R351" s="308" t="b">
        <f t="shared" si="116"/>
        <v>0</v>
      </c>
      <c r="S351" s="308" t="b">
        <f t="shared" si="117"/>
        <v>0</v>
      </c>
      <c r="T351" s="308" t="b">
        <f t="shared" si="118"/>
        <v>0</v>
      </c>
      <c r="U351" s="308" t="b">
        <f t="shared" si="119"/>
        <v>1</v>
      </c>
      <c r="W351" s="382" t="s">
        <v>733</v>
      </c>
      <c r="X351" s="280" t="s">
        <v>467</v>
      </c>
      <c r="Y351" s="64" t="s">
        <v>734</v>
      </c>
      <c r="Z351" s="390" t="s">
        <v>178</v>
      </c>
      <c r="AA351" s="556" t="s">
        <v>708</v>
      </c>
      <c r="AB351" s="249">
        <v>22977</v>
      </c>
      <c r="AC351" s="557" t="s">
        <v>1150</v>
      </c>
      <c r="AD351" s="282" t="s">
        <v>1151</v>
      </c>
      <c r="AE351" s="282"/>
      <c r="AF351" s="386"/>
      <c r="AG351" s="435"/>
    </row>
    <row r="352" spans="1:33" ht="15">
      <c r="A352" s="382" t="s">
        <v>735</v>
      </c>
      <c r="B352" s="283" t="s">
        <v>736</v>
      </c>
      <c r="C352" s="382" t="s">
        <v>273</v>
      </c>
      <c r="D352" s="557" t="s">
        <v>178</v>
      </c>
      <c r="E352" s="556" t="s">
        <v>708</v>
      </c>
      <c r="F352" s="249">
        <v>17335</v>
      </c>
      <c r="G352" s="557">
        <v>8</v>
      </c>
      <c r="H352" s="282" t="s">
        <v>955</v>
      </c>
      <c r="I352" s="283" t="s">
        <v>1151</v>
      </c>
      <c r="J352" s="386"/>
      <c r="L352" s="308" t="b">
        <f t="shared" si="110"/>
        <v>1</v>
      </c>
      <c r="M352" s="308" t="b">
        <f t="shared" si="111"/>
        <v>1</v>
      </c>
      <c r="N352" s="308" t="b">
        <f t="shared" si="112"/>
        <v>1</v>
      </c>
      <c r="O352" s="308" t="b">
        <f t="shared" si="113"/>
        <v>1</v>
      </c>
      <c r="P352" s="308" t="b">
        <f t="shared" si="114"/>
        <v>1</v>
      </c>
      <c r="Q352" s="308" t="b">
        <f t="shared" si="115"/>
        <v>1</v>
      </c>
      <c r="R352" s="308" t="b">
        <f t="shared" si="116"/>
        <v>0</v>
      </c>
      <c r="S352" s="308" t="b">
        <f t="shared" si="117"/>
        <v>0</v>
      </c>
      <c r="T352" s="308" t="b">
        <f t="shared" si="118"/>
        <v>0</v>
      </c>
      <c r="U352" s="308" t="b">
        <f t="shared" si="119"/>
        <v>1</v>
      </c>
      <c r="W352" s="382" t="s">
        <v>735</v>
      </c>
      <c r="X352" s="283" t="s">
        <v>736</v>
      </c>
      <c r="Y352" s="382" t="s">
        <v>273</v>
      </c>
      <c r="Z352" s="557" t="s">
        <v>178</v>
      </c>
      <c r="AA352" s="556" t="s">
        <v>708</v>
      </c>
      <c r="AB352" s="249">
        <v>17335</v>
      </c>
      <c r="AC352" s="557" t="s">
        <v>955</v>
      </c>
      <c r="AD352" s="282" t="s">
        <v>1151</v>
      </c>
      <c r="AE352" s="282"/>
      <c r="AF352" s="386"/>
      <c r="AG352" s="435"/>
    </row>
    <row r="353" spans="1:33">
      <c r="A353" s="382" t="s">
        <v>939</v>
      </c>
      <c r="B353" s="283" t="s">
        <v>940</v>
      </c>
      <c r="C353" s="283" t="s">
        <v>941</v>
      </c>
      <c r="D353" s="557" t="s">
        <v>184</v>
      </c>
      <c r="E353" s="290" t="s">
        <v>708</v>
      </c>
      <c r="F353" s="249">
        <v>22538</v>
      </c>
      <c r="G353" s="557">
        <v>12</v>
      </c>
      <c r="H353" s="282" t="s">
        <v>1148</v>
      </c>
      <c r="I353" s="283" t="s">
        <v>1151</v>
      </c>
      <c r="J353" s="386"/>
      <c r="L353" s="308" t="b">
        <f t="shared" si="110"/>
        <v>1</v>
      </c>
      <c r="M353" s="308" t="b">
        <f t="shared" si="111"/>
        <v>1</v>
      </c>
      <c r="N353" s="308" t="b">
        <f t="shared" si="112"/>
        <v>1</v>
      </c>
      <c r="O353" s="308" t="b">
        <f t="shared" si="113"/>
        <v>1</v>
      </c>
      <c r="P353" s="308" t="b">
        <f t="shared" si="114"/>
        <v>1</v>
      </c>
      <c r="Q353" s="308" t="b">
        <f t="shared" si="115"/>
        <v>1</v>
      </c>
      <c r="R353" s="308" t="b">
        <f t="shared" si="116"/>
        <v>0</v>
      </c>
      <c r="S353" s="308" t="b">
        <f t="shared" si="117"/>
        <v>0</v>
      </c>
      <c r="T353" s="308" t="b">
        <f t="shared" si="118"/>
        <v>0</v>
      </c>
      <c r="U353" s="308" t="b">
        <f t="shared" si="119"/>
        <v>1</v>
      </c>
      <c r="W353" s="382" t="s">
        <v>939</v>
      </c>
      <c r="X353" s="283" t="s">
        <v>940</v>
      </c>
      <c r="Y353" s="283" t="s">
        <v>941</v>
      </c>
      <c r="Z353" s="557" t="s">
        <v>184</v>
      </c>
      <c r="AA353" s="290" t="s">
        <v>708</v>
      </c>
      <c r="AB353" s="249">
        <v>22538</v>
      </c>
      <c r="AC353" s="557" t="s">
        <v>1148</v>
      </c>
      <c r="AD353" s="282" t="s">
        <v>1151</v>
      </c>
      <c r="AE353" s="282"/>
      <c r="AF353" s="386"/>
      <c r="AG353" s="435"/>
    </row>
    <row r="354" spans="1:33">
      <c r="A354" s="382" t="s">
        <v>737</v>
      </c>
      <c r="B354" s="283" t="s">
        <v>730</v>
      </c>
      <c r="C354" s="283" t="s">
        <v>428</v>
      </c>
      <c r="D354" s="557" t="s">
        <v>178</v>
      </c>
      <c r="E354" s="290" t="s">
        <v>708</v>
      </c>
      <c r="F354" s="249">
        <v>23124</v>
      </c>
      <c r="G354" s="557">
        <v>3</v>
      </c>
      <c r="H354" s="282" t="s">
        <v>1150</v>
      </c>
      <c r="I354" s="283" t="s">
        <v>1151</v>
      </c>
      <c r="J354" s="386"/>
      <c r="L354" s="308" t="b">
        <f t="shared" si="110"/>
        <v>1</v>
      </c>
      <c r="M354" s="308" t="b">
        <f t="shared" si="111"/>
        <v>1</v>
      </c>
      <c r="N354" s="308" t="b">
        <f t="shared" si="112"/>
        <v>1</v>
      </c>
      <c r="O354" s="308" t="b">
        <f t="shared" si="113"/>
        <v>1</v>
      </c>
      <c r="P354" s="308" t="b">
        <f t="shared" si="114"/>
        <v>1</v>
      </c>
      <c r="Q354" s="308" t="b">
        <f t="shared" si="115"/>
        <v>1</v>
      </c>
      <c r="R354" s="308" t="b">
        <f t="shared" si="116"/>
        <v>0</v>
      </c>
      <c r="S354" s="308" t="b">
        <f t="shared" si="117"/>
        <v>0</v>
      </c>
      <c r="T354" s="308" t="b">
        <f t="shared" si="118"/>
        <v>0</v>
      </c>
      <c r="U354" s="308" t="b">
        <f t="shared" si="119"/>
        <v>1</v>
      </c>
      <c r="W354" s="382" t="s">
        <v>737</v>
      </c>
      <c r="X354" s="283" t="s">
        <v>730</v>
      </c>
      <c r="Y354" s="283" t="s">
        <v>428</v>
      </c>
      <c r="Z354" s="557" t="s">
        <v>178</v>
      </c>
      <c r="AA354" s="290" t="s">
        <v>708</v>
      </c>
      <c r="AB354" s="249">
        <v>23124</v>
      </c>
      <c r="AC354" s="557" t="s">
        <v>1150</v>
      </c>
      <c r="AD354" s="282" t="s">
        <v>1151</v>
      </c>
      <c r="AE354" s="282"/>
      <c r="AF354" s="386"/>
      <c r="AG354" s="435"/>
    </row>
    <row r="355" spans="1:33" ht="15">
      <c r="A355" s="502" t="s">
        <v>942</v>
      </c>
      <c r="B355" s="283" t="s">
        <v>723</v>
      </c>
      <c r="C355" s="283" t="s">
        <v>943</v>
      </c>
      <c r="D355" s="557" t="s">
        <v>178</v>
      </c>
      <c r="E355" s="556" t="s">
        <v>708</v>
      </c>
      <c r="F355" s="249">
        <v>21814</v>
      </c>
      <c r="G355" s="557">
        <v>10</v>
      </c>
      <c r="H355" s="282" t="s">
        <v>1148</v>
      </c>
      <c r="I355" s="283" t="s">
        <v>1151</v>
      </c>
      <c r="J355" s="386"/>
      <c r="L355" s="308" t="b">
        <f t="shared" si="110"/>
        <v>1</v>
      </c>
      <c r="M355" s="308" t="b">
        <f t="shared" si="111"/>
        <v>1</v>
      </c>
      <c r="N355" s="308" t="b">
        <f t="shared" si="112"/>
        <v>1</v>
      </c>
      <c r="O355" s="308" t="b">
        <f t="shared" si="113"/>
        <v>1</v>
      </c>
      <c r="P355" s="308" t="b">
        <f t="shared" si="114"/>
        <v>1</v>
      </c>
      <c r="Q355" s="308" t="b">
        <f t="shared" si="115"/>
        <v>1</v>
      </c>
      <c r="R355" s="308" t="b">
        <f t="shared" si="116"/>
        <v>0</v>
      </c>
      <c r="S355" s="308" t="b">
        <f t="shared" si="117"/>
        <v>0</v>
      </c>
      <c r="T355" s="308" t="b">
        <f t="shared" si="118"/>
        <v>0</v>
      </c>
      <c r="U355" s="308" t="b">
        <f t="shared" si="119"/>
        <v>1</v>
      </c>
      <c r="W355" s="502" t="s">
        <v>942</v>
      </c>
      <c r="X355" s="283" t="s">
        <v>723</v>
      </c>
      <c r="Y355" s="283" t="s">
        <v>943</v>
      </c>
      <c r="Z355" s="557" t="s">
        <v>178</v>
      </c>
      <c r="AA355" s="556" t="s">
        <v>708</v>
      </c>
      <c r="AB355" s="249">
        <v>21814</v>
      </c>
      <c r="AC355" s="557" t="s">
        <v>1148</v>
      </c>
      <c r="AD355" s="282" t="s">
        <v>1151</v>
      </c>
      <c r="AE355" s="282"/>
      <c r="AF355" s="386"/>
      <c r="AG355" s="435"/>
    </row>
    <row r="356" spans="1:33" ht="15">
      <c r="A356" s="382" t="s">
        <v>866</v>
      </c>
      <c r="B356" s="283" t="s">
        <v>867</v>
      </c>
      <c r="C356" s="283" t="s">
        <v>743</v>
      </c>
      <c r="D356" s="1" t="s">
        <v>178</v>
      </c>
      <c r="E356" s="556" t="s">
        <v>738</v>
      </c>
      <c r="F356" s="249">
        <v>21936</v>
      </c>
      <c r="G356" s="557">
        <v>7</v>
      </c>
      <c r="H356" s="282" t="s">
        <v>1160</v>
      </c>
      <c r="I356" s="283" t="s">
        <v>1151</v>
      </c>
      <c r="J356" s="386"/>
      <c r="L356" s="308" t="b">
        <f t="shared" si="110"/>
        <v>1</v>
      </c>
      <c r="M356" s="308" t="b">
        <f t="shared" si="111"/>
        <v>1</v>
      </c>
      <c r="N356" s="308" t="b">
        <f t="shared" si="112"/>
        <v>1</v>
      </c>
      <c r="O356" s="308" t="b">
        <f t="shared" si="113"/>
        <v>1</v>
      </c>
      <c r="P356" s="308" t="b">
        <f t="shared" si="114"/>
        <v>1</v>
      </c>
      <c r="Q356" s="308" t="b">
        <f t="shared" si="115"/>
        <v>1</v>
      </c>
      <c r="R356" s="308" t="b">
        <f t="shared" si="116"/>
        <v>0</v>
      </c>
      <c r="S356" s="308" t="b">
        <f t="shared" si="117"/>
        <v>0</v>
      </c>
      <c r="T356" s="308" t="b">
        <f t="shared" si="118"/>
        <v>0</v>
      </c>
      <c r="U356" s="308" t="b">
        <f t="shared" si="119"/>
        <v>1</v>
      </c>
      <c r="W356" s="382" t="s">
        <v>866</v>
      </c>
      <c r="X356" s="283" t="s">
        <v>867</v>
      </c>
      <c r="Y356" s="283" t="s">
        <v>743</v>
      </c>
      <c r="Z356" s="1" t="s">
        <v>178</v>
      </c>
      <c r="AA356" s="556" t="s">
        <v>738</v>
      </c>
      <c r="AB356" s="249">
        <v>21936</v>
      </c>
      <c r="AC356" s="557" t="s">
        <v>1160</v>
      </c>
      <c r="AD356" s="282" t="s">
        <v>1151</v>
      </c>
      <c r="AE356" s="282"/>
      <c r="AF356" s="386"/>
      <c r="AG356" s="435"/>
    </row>
    <row r="357" spans="1:33" ht="15">
      <c r="A357" s="382" t="s">
        <v>868</v>
      </c>
      <c r="B357" s="283" t="s">
        <v>869</v>
      </c>
      <c r="C357" s="283" t="s">
        <v>870</v>
      </c>
      <c r="D357" s="557" t="s">
        <v>184</v>
      </c>
      <c r="E357" s="556" t="s">
        <v>738</v>
      </c>
      <c r="F357" s="249">
        <v>24624</v>
      </c>
      <c r="G357" s="557">
        <v>12</v>
      </c>
      <c r="H357" s="282" t="s">
        <v>1148</v>
      </c>
      <c r="I357" s="283" t="s">
        <v>1151</v>
      </c>
      <c r="J357" s="386"/>
      <c r="L357" s="308" t="b">
        <f t="shared" si="110"/>
        <v>1</v>
      </c>
      <c r="M357" s="308" t="b">
        <f t="shared" si="111"/>
        <v>1</v>
      </c>
      <c r="N357" s="308" t="b">
        <f t="shared" si="112"/>
        <v>1</v>
      </c>
      <c r="O357" s="308" t="b">
        <f t="shared" si="113"/>
        <v>1</v>
      </c>
      <c r="P357" s="308" t="b">
        <f t="shared" si="114"/>
        <v>1</v>
      </c>
      <c r="Q357" s="308" t="b">
        <f t="shared" si="115"/>
        <v>1</v>
      </c>
      <c r="R357" s="308" t="b">
        <f t="shared" si="116"/>
        <v>0</v>
      </c>
      <c r="S357" s="308" t="b">
        <f t="shared" si="117"/>
        <v>0</v>
      </c>
      <c r="T357" s="308" t="b">
        <f t="shared" si="118"/>
        <v>0</v>
      </c>
      <c r="U357" s="308" t="b">
        <f t="shared" si="119"/>
        <v>1</v>
      </c>
      <c r="W357" s="382" t="s">
        <v>868</v>
      </c>
      <c r="X357" s="283" t="s">
        <v>869</v>
      </c>
      <c r="Y357" s="283" t="s">
        <v>870</v>
      </c>
      <c r="Z357" s="557" t="s">
        <v>184</v>
      </c>
      <c r="AA357" s="556" t="s">
        <v>738</v>
      </c>
      <c r="AB357" s="249">
        <v>24624</v>
      </c>
      <c r="AC357" s="557" t="s">
        <v>1148</v>
      </c>
      <c r="AD357" s="282" t="s">
        <v>1151</v>
      </c>
      <c r="AE357" s="282"/>
      <c r="AF357" s="386"/>
      <c r="AG357" s="435"/>
    </row>
    <row r="358" spans="1:33" ht="15">
      <c r="A358" s="382" t="s">
        <v>945</v>
      </c>
      <c r="B358" s="283" t="s">
        <v>937</v>
      </c>
      <c r="C358" s="283" t="s">
        <v>946</v>
      </c>
      <c r="D358" s="557" t="s">
        <v>178</v>
      </c>
      <c r="E358" s="556" t="s">
        <v>738</v>
      </c>
      <c r="F358" s="249">
        <v>19651</v>
      </c>
      <c r="G358" s="557">
        <v>9</v>
      </c>
      <c r="H358" s="282" t="s">
        <v>1149</v>
      </c>
      <c r="I358" s="283" t="s">
        <v>1151</v>
      </c>
      <c r="J358" s="386"/>
      <c r="L358" s="308" t="b">
        <f t="shared" si="110"/>
        <v>1</v>
      </c>
      <c r="M358" s="308" t="b">
        <f t="shared" si="111"/>
        <v>1</v>
      </c>
      <c r="N358" s="308" t="b">
        <f t="shared" si="112"/>
        <v>1</v>
      </c>
      <c r="O358" s="308" t="b">
        <f t="shared" si="113"/>
        <v>1</v>
      </c>
      <c r="P358" s="308" t="b">
        <f t="shared" si="114"/>
        <v>1</v>
      </c>
      <c r="Q358" s="308" t="b">
        <f t="shared" si="115"/>
        <v>1</v>
      </c>
      <c r="R358" s="308" t="b">
        <f t="shared" si="116"/>
        <v>0</v>
      </c>
      <c r="S358" s="308" t="b">
        <f t="shared" si="117"/>
        <v>0</v>
      </c>
      <c r="T358" s="308" t="b">
        <f t="shared" si="118"/>
        <v>0</v>
      </c>
      <c r="U358" s="308" t="b">
        <f t="shared" si="119"/>
        <v>1</v>
      </c>
      <c r="W358" s="382" t="s">
        <v>945</v>
      </c>
      <c r="X358" s="283" t="s">
        <v>937</v>
      </c>
      <c r="Y358" s="283" t="s">
        <v>946</v>
      </c>
      <c r="Z358" s="557" t="s">
        <v>178</v>
      </c>
      <c r="AA358" s="556" t="s">
        <v>738</v>
      </c>
      <c r="AB358" s="249">
        <v>19651</v>
      </c>
      <c r="AC358" s="557" t="s">
        <v>1149</v>
      </c>
      <c r="AD358" s="282" t="s">
        <v>1151</v>
      </c>
      <c r="AE358" s="282"/>
      <c r="AF358" s="386"/>
      <c r="AG358" s="435"/>
    </row>
    <row r="359" spans="1:33" ht="15">
      <c r="A359" s="382" t="s">
        <v>947</v>
      </c>
      <c r="B359" s="282" t="s">
        <v>944</v>
      </c>
      <c r="C359" s="282" t="s">
        <v>948</v>
      </c>
      <c r="D359" s="470" t="s">
        <v>184</v>
      </c>
      <c r="E359" s="556" t="s">
        <v>738</v>
      </c>
      <c r="F359" s="249">
        <v>22652</v>
      </c>
      <c r="G359" s="557">
        <v>9</v>
      </c>
      <c r="H359" s="282" t="s">
        <v>1149</v>
      </c>
      <c r="I359" s="282" t="s">
        <v>1151</v>
      </c>
      <c r="J359" s="386"/>
      <c r="L359" s="308" t="b">
        <f t="shared" si="110"/>
        <v>1</v>
      </c>
      <c r="M359" s="308" t="b">
        <f t="shared" si="111"/>
        <v>1</v>
      </c>
      <c r="N359" s="308" t="b">
        <f t="shared" si="112"/>
        <v>1</v>
      </c>
      <c r="O359" s="308" t="b">
        <f t="shared" si="113"/>
        <v>1</v>
      </c>
      <c r="P359" s="308" t="b">
        <f t="shared" si="114"/>
        <v>1</v>
      </c>
      <c r="Q359" s="308" t="b">
        <f t="shared" si="115"/>
        <v>1</v>
      </c>
      <c r="R359" s="308" t="b">
        <f t="shared" si="116"/>
        <v>0</v>
      </c>
      <c r="S359" s="308" t="b">
        <f t="shared" si="117"/>
        <v>0</v>
      </c>
      <c r="T359" s="308" t="b">
        <f t="shared" si="118"/>
        <v>0</v>
      </c>
      <c r="U359" s="308" t="b">
        <f t="shared" si="119"/>
        <v>1</v>
      </c>
      <c r="W359" s="382" t="s">
        <v>947</v>
      </c>
      <c r="X359" s="282" t="s">
        <v>944</v>
      </c>
      <c r="Y359" s="282" t="s">
        <v>948</v>
      </c>
      <c r="Z359" s="470" t="s">
        <v>184</v>
      </c>
      <c r="AA359" s="556" t="s">
        <v>738</v>
      </c>
      <c r="AB359" s="249">
        <v>22652</v>
      </c>
      <c r="AC359" s="557" t="s">
        <v>1149</v>
      </c>
      <c r="AD359" s="282" t="s">
        <v>1151</v>
      </c>
      <c r="AE359" s="282"/>
      <c r="AF359" s="386"/>
      <c r="AG359" s="435"/>
    </row>
    <row r="360" spans="1:33" ht="15">
      <c r="A360" s="382" t="s">
        <v>739</v>
      </c>
      <c r="B360" s="282" t="s">
        <v>1044</v>
      </c>
      <c r="C360" s="282" t="s">
        <v>466</v>
      </c>
      <c r="D360" s="470" t="s">
        <v>184</v>
      </c>
      <c r="E360" s="556" t="s">
        <v>738</v>
      </c>
      <c r="F360" s="249">
        <v>23431</v>
      </c>
      <c r="G360" s="557">
        <v>3</v>
      </c>
      <c r="H360" s="282" t="s">
        <v>1150</v>
      </c>
      <c r="I360" s="282" t="s">
        <v>1151</v>
      </c>
      <c r="J360" s="386"/>
      <c r="L360" s="308" t="b">
        <f t="shared" si="110"/>
        <v>1</v>
      </c>
      <c r="M360" s="308" t="b">
        <f t="shared" si="111"/>
        <v>1</v>
      </c>
      <c r="N360" s="308" t="b">
        <f t="shared" si="112"/>
        <v>1</v>
      </c>
      <c r="O360" s="308" t="b">
        <f t="shared" si="113"/>
        <v>1</v>
      </c>
      <c r="P360" s="308" t="b">
        <f t="shared" si="114"/>
        <v>1</v>
      </c>
      <c r="Q360" s="308" t="b">
        <f t="shared" si="115"/>
        <v>1</v>
      </c>
      <c r="R360" s="308" t="b">
        <f t="shared" si="116"/>
        <v>0</v>
      </c>
      <c r="S360" s="308" t="b">
        <f t="shared" si="117"/>
        <v>0</v>
      </c>
      <c r="T360" s="308" t="b">
        <f t="shared" si="118"/>
        <v>0</v>
      </c>
      <c r="U360" s="308" t="b">
        <f t="shared" si="119"/>
        <v>1</v>
      </c>
      <c r="W360" s="382" t="s">
        <v>739</v>
      </c>
      <c r="X360" s="282" t="s">
        <v>1044</v>
      </c>
      <c r="Y360" s="282" t="s">
        <v>466</v>
      </c>
      <c r="Z360" s="470" t="s">
        <v>184</v>
      </c>
      <c r="AA360" s="556" t="s">
        <v>738</v>
      </c>
      <c r="AB360" s="249">
        <v>23431</v>
      </c>
      <c r="AC360" s="557" t="s">
        <v>1150</v>
      </c>
      <c r="AD360" s="282" t="s">
        <v>1151</v>
      </c>
      <c r="AE360" s="282"/>
      <c r="AF360" s="386"/>
      <c r="AG360" s="435"/>
    </row>
    <row r="361" spans="1:33" ht="15">
      <c r="A361" s="382" t="s">
        <v>740</v>
      </c>
      <c r="B361" s="280" t="s">
        <v>1045</v>
      </c>
      <c r="C361" s="280" t="s">
        <v>1046</v>
      </c>
      <c r="D361" s="390" t="s">
        <v>178</v>
      </c>
      <c r="E361" s="556" t="s">
        <v>738</v>
      </c>
      <c r="F361" s="249">
        <v>19749</v>
      </c>
      <c r="G361" s="557">
        <v>1</v>
      </c>
      <c r="H361" s="282" t="s">
        <v>1150</v>
      </c>
      <c r="I361" s="280" t="s">
        <v>1151</v>
      </c>
      <c r="J361" s="386"/>
      <c r="L361" s="308" t="b">
        <f t="shared" si="110"/>
        <v>1</v>
      </c>
      <c r="M361" s="308" t="b">
        <f t="shared" si="111"/>
        <v>1</v>
      </c>
      <c r="N361" s="308" t="b">
        <f t="shared" si="112"/>
        <v>1</v>
      </c>
      <c r="O361" s="308" t="b">
        <f t="shared" si="113"/>
        <v>1</v>
      </c>
      <c r="P361" s="308" t="b">
        <f t="shared" si="114"/>
        <v>1</v>
      </c>
      <c r="Q361" s="308" t="b">
        <f t="shared" si="115"/>
        <v>1</v>
      </c>
      <c r="R361" s="308" t="b">
        <f t="shared" si="116"/>
        <v>0</v>
      </c>
      <c r="S361" s="308" t="b">
        <f t="shared" si="117"/>
        <v>0</v>
      </c>
      <c r="T361" s="308" t="b">
        <f t="shared" si="118"/>
        <v>0</v>
      </c>
      <c r="U361" s="308" t="b">
        <f t="shared" si="119"/>
        <v>1</v>
      </c>
      <c r="W361" s="382" t="s">
        <v>740</v>
      </c>
      <c r="X361" s="280" t="s">
        <v>1045</v>
      </c>
      <c r="Y361" s="280" t="s">
        <v>1046</v>
      </c>
      <c r="Z361" s="390" t="s">
        <v>178</v>
      </c>
      <c r="AA361" s="556" t="s">
        <v>738</v>
      </c>
      <c r="AB361" s="249">
        <v>19749</v>
      </c>
      <c r="AC361" s="557" t="s">
        <v>1150</v>
      </c>
      <c r="AD361" s="282" t="s">
        <v>1151</v>
      </c>
      <c r="AE361" s="282"/>
      <c r="AF361" s="386"/>
      <c r="AG361" s="435"/>
    </row>
    <row r="362" spans="1:33" ht="15">
      <c r="A362" s="382" t="s">
        <v>741</v>
      </c>
      <c r="B362" s="280" t="s">
        <v>742</v>
      </c>
      <c r="C362" s="280" t="s">
        <v>743</v>
      </c>
      <c r="D362" s="390" t="s">
        <v>178</v>
      </c>
      <c r="E362" s="556" t="s">
        <v>738</v>
      </c>
      <c r="F362" s="249">
        <v>21818</v>
      </c>
      <c r="G362" s="557">
        <v>7</v>
      </c>
      <c r="H362" s="282" t="s">
        <v>1149</v>
      </c>
      <c r="I362" s="280" t="s">
        <v>1151</v>
      </c>
      <c r="J362" s="386"/>
      <c r="L362" s="308" t="b">
        <f t="shared" si="110"/>
        <v>1</v>
      </c>
      <c r="M362" s="308" t="b">
        <f t="shared" si="111"/>
        <v>1</v>
      </c>
      <c r="N362" s="308" t="b">
        <f t="shared" si="112"/>
        <v>1</v>
      </c>
      <c r="O362" s="308" t="b">
        <f t="shared" si="113"/>
        <v>1</v>
      </c>
      <c r="P362" s="308" t="b">
        <f t="shared" si="114"/>
        <v>1</v>
      </c>
      <c r="Q362" s="308" t="b">
        <f t="shared" si="115"/>
        <v>1</v>
      </c>
      <c r="R362" s="308" t="b">
        <f t="shared" si="116"/>
        <v>0</v>
      </c>
      <c r="S362" s="308" t="b">
        <f t="shared" si="117"/>
        <v>0</v>
      </c>
      <c r="T362" s="308" t="b">
        <f t="shared" si="118"/>
        <v>0</v>
      </c>
      <c r="U362" s="308" t="b">
        <f t="shared" si="119"/>
        <v>1</v>
      </c>
      <c r="W362" s="382" t="s">
        <v>741</v>
      </c>
      <c r="X362" s="280" t="s">
        <v>742</v>
      </c>
      <c r="Y362" s="280" t="s">
        <v>743</v>
      </c>
      <c r="Z362" s="390" t="s">
        <v>178</v>
      </c>
      <c r="AA362" s="556" t="s">
        <v>738</v>
      </c>
      <c r="AB362" s="249">
        <v>21818</v>
      </c>
      <c r="AC362" s="557" t="s">
        <v>1149</v>
      </c>
      <c r="AD362" s="282" t="s">
        <v>1151</v>
      </c>
      <c r="AE362" s="282"/>
      <c r="AF362" s="386"/>
      <c r="AG362" s="435"/>
    </row>
    <row r="363" spans="1:33" ht="15">
      <c r="A363" s="382" t="s">
        <v>871</v>
      </c>
      <c r="B363" s="503" t="s">
        <v>872</v>
      </c>
      <c r="C363" s="503" t="s">
        <v>873</v>
      </c>
      <c r="D363" s="557" t="s">
        <v>178</v>
      </c>
      <c r="E363" s="556" t="s">
        <v>738</v>
      </c>
      <c r="F363" s="249">
        <v>27041</v>
      </c>
      <c r="G363" s="557">
        <v>5</v>
      </c>
      <c r="H363" s="282" t="s">
        <v>1147</v>
      </c>
      <c r="I363" s="503" t="s">
        <v>1151</v>
      </c>
      <c r="J363" s="386"/>
      <c r="L363" s="308" t="b">
        <f t="shared" si="110"/>
        <v>1</v>
      </c>
      <c r="M363" s="308" t="b">
        <f t="shared" si="111"/>
        <v>1</v>
      </c>
      <c r="N363" s="308" t="b">
        <f t="shared" si="112"/>
        <v>1</v>
      </c>
      <c r="O363" s="308" t="b">
        <f t="shared" si="113"/>
        <v>1</v>
      </c>
      <c r="P363" s="308" t="b">
        <f t="shared" si="114"/>
        <v>1</v>
      </c>
      <c r="Q363" s="308" t="b">
        <f t="shared" si="115"/>
        <v>1</v>
      </c>
      <c r="R363" s="308" t="b">
        <f t="shared" si="116"/>
        <v>0</v>
      </c>
      <c r="S363" s="308" t="b">
        <f t="shared" si="117"/>
        <v>0</v>
      </c>
      <c r="T363" s="308" t="b">
        <f t="shared" si="118"/>
        <v>0</v>
      </c>
      <c r="U363" s="308" t="b">
        <f t="shared" si="119"/>
        <v>1</v>
      </c>
      <c r="W363" s="382" t="s">
        <v>871</v>
      </c>
      <c r="X363" s="503" t="s">
        <v>872</v>
      </c>
      <c r="Y363" s="503" t="s">
        <v>873</v>
      </c>
      <c r="Z363" s="557" t="s">
        <v>178</v>
      </c>
      <c r="AA363" s="556" t="s">
        <v>738</v>
      </c>
      <c r="AB363" s="249">
        <v>27041</v>
      </c>
      <c r="AC363" s="557" t="s">
        <v>1147</v>
      </c>
      <c r="AD363" s="282" t="s">
        <v>1151</v>
      </c>
      <c r="AE363" s="282"/>
      <c r="AF363" s="386"/>
      <c r="AG363" s="435"/>
    </row>
    <row r="364" spans="1:33">
      <c r="A364" s="282" t="s">
        <v>744</v>
      </c>
      <c r="B364" s="282" t="s">
        <v>511</v>
      </c>
      <c r="C364" s="282" t="s">
        <v>272</v>
      </c>
      <c r="D364" s="1" t="s">
        <v>184</v>
      </c>
      <c r="E364" s="282" t="s">
        <v>738</v>
      </c>
      <c r="F364" s="249">
        <v>16657</v>
      </c>
      <c r="G364" s="557">
        <v>8</v>
      </c>
      <c r="H364" s="282" t="s">
        <v>955</v>
      </c>
      <c r="I364" s="282" t="s">
        <v>1151</v>
      </c>
      <c r="J364" s="386"/>
      <c r="L364" s="308" t="b">
        <f t="shared" si="110"/>
        <v>1</v>
      </c>
      <c r="M364" s="308" t="b">
        <f t="shared" si="111"/>
        <v>1</v>
      </c>
      <c r="N364" s="308" t="b">
        <f t="shared" si="112"/>
        <v>1</v>
      </c>
      <c r="O364" s="308" t="b">
        <f t="shared" si="113"/>
        <v>1</v>
      </c>
      <c r="P364" s="308" t="b">
        <f t="shared" si="114"/>
        <v>1</v>
      </c>
      <c r="Q364" s="308" t="b">
        <f t="shared" si="115"/>
        <v>1</v>
      </c>
      <c r="R364" s="308" t="b">
        <f t="shared" si="116"/>
        <v>0</v>
      </c>
      <c r="S364" s="308" t="b">
        <f t="shared" si="117"/>
        <v>0</v>
      </c>
      <c r="T364" s="308" t="b">
        <f t="shared" si="118"/>
        <v>0</v>
      </c>
      <c r="U364" s="308" t="b">
        <f t="shared" si="119"/>
        <v>1</v>
      </c>
      <c r="W364" s="282" t="s">
        <v>744</v>
      </c>
      <c r="X364" s="282" t="s">
        <v>511</v>
      </c>
      <c r="Y364" s="282" t="s">
        <v>272</v>
      </c>
      <c r="Z364" s="1" t="s">
        <v>184</v>
      </c>
      <c r="AA364" s="282" t="s">
        <v>738</v>
      </c>
      <c r="AB364" s="249">
        <v>16657</v>
      </c>
      <c r="AC364" s="557" t="s">
        <v>955</v>
      </c>
      <c r="AD364" s="282" t="s">
        <v>1151</v>
      </c>
      <c r="AE364" s="282"/>
      <c r="AF364" s="386"/>
      <c r="AG364" s="435"/>
    </row>
    <row r="365" spans="1:33" ht="15">
      <c r="A365" s="382" t="s">
        <v>745</v>
      </c>
      <c r="B365" s="280" t="s">
        <v>746</v>
      </c>
      <c r="C365" s="280" t="s">
        <v>747</v>
      </c>
      <c r="D365" s="470" t="s">
        <v>178</v>
      </c>
      <c r="E365" s="556" t="s">
        <v>738</v>
      </c>
      <c r="F365" s="249">
        <v>19733</v>
      </c>
      <c r="G365" s="557">
        <v>9</v>
      </c>
      <c r="H365" s="283" t="s">
        <v>1149</v>
      </c>
      <c r="I365" s="280" t="s">
        <v>1151</v>
      </c>
      <c r="J365" s="386"/>
      <c r="L365" s="308" t="b">
        <f t="shared" si="110"/>
        <v>1</v>
      </c>
      <c r="M365" s="308" t="b">
        <f t="shared" si="111"/>
        <v>1</v>
      </c>
      <c r="N365" s="308" t="b">
        <f t="shared" si="112"/>
        <v>1</v>
      </c>
      <c r="O365" s="308" t="b">
        <f t="shared" si="113"/>
        <v>1</v>
      </c>
      <c r="P365" s="308" t="b">
        <f t="shared" si="114"/>
        <v>1</v>
      </c>
      <c r="Q365" s="308" t="b">
        <f t="shared" si="115"/>
        <v>1</v>
      </c>
      <c r="R365" s="308" t="b">
        <f t="shared" si="116"/>
        <v>0</v>
      </c>
      <c r="S365" s="308" t="b">
        <f t="shared" si="117"/>
        <v>0</v>
      </c>
      <c r="T365" s="308" t="b">
        <f t="shared" si="118"/>
        <v>0</v>
      </c>
      <c r="U365" s="308" t="b">
        <f t="shared" si="119"/>
        <v>1</v>
      </c>
      <c r="W365" s="382" t="s">
        <v>745</v>
      </c>
      <c r="X365" s="280" t="s">
        <v>746</v>
      </c>
      <c r="Y365" s="280" t="s">
        <v>747</v>
      </c>
      <c r="Z365" s="470" t="s">
        <v>178</v>
      </c>
      <c r="AA365" s="556" t="s">
        <v>738</v>
      </c>
      <c r="AB365" s="249">
        <v>19733</v>
      </c>
      <c r="AC365" s="557" t="s">
        <v>1149</v>
      </c>
      <c r="AD365" s="283" t="s">
        <v>1151</v>
      </c>
      <c r="AE365" s="282"/>
      <c r="AF365" s="386"/>
      <c r="AG365" s="435"/>
    </row>
    <row r="366" spans="1:33" ht="15">
      <c r="A366" s="382" t="s">
        <v>751</v>
      </c>
      <c r="B366" s="565" t="s">
        <v>752</v>
      </c>
      <c r="C366" s="565" t="s">
        <v>753</v>
      </c>
      <c r="D366" s="558" t="s">
        <v>178</v>
      </c>
      <c r="E366" s="556" t="s">
        <v>750</v>
      </c>
      <c r="F366" s="249">
        <v>13681</v>
      </c>
      <c r="G366" s="557">
        <v>6</v>
      </c>
      <c r="H366" s="282" t="s">
        <v>1055</v>
      </c>
      <c r="I366" s="565" t="s">
        <v>1151</v>
      </c>
      <c r="J366" s="386"/>
      <c r="L366" s="308" t="b">
        <f t="shared" si="110"/>
        <v>1</v>
      </c>
      <c r="M366" s="308" t="b">
        <f t="shared" si="111"/>
        <v>1</v>
      </c>
      <c r="N366" s="308" t="b">
        <f t="shared" si="112"/>
        <v>1</v>
      </c>
      <c r="O366" s="308" t="b">
        <f t="shared" si="113"/>
        <v>1</v>
      </c>
      <c r="P366" s="308" t="b">
        <f t="shared" si="114"/>
        <v>1</v>
      </c>
      <c r="Q366" s="308" t="b">
        <f t="shared" si="115"/>
        <v>1</v>
      </c>
      <c r="R366" s="308" t="b">
        <f t="shared" si="116"/>
        <v>0</v>
      </c>
      <c r="S366" s="308" t="b">
        <f t="shared" si="117"/>
        <v>0</v>
      </c>
      <c r="T366" s="308" t="b">
        <f t="shared" si="118"/>
        <v>0</v>
      </c>
      <c r="U366" s="308" t="b">
        <f t="shared" si="119"/>
        <v>1</v>
      </c>
      <c r="W366" s="382" t="s">
        <v>751</v>
      </c>
      <c r="X366" s="565" t="s">
        <v>752</v>
      </c>
      <c r="Y366" s="565" t="s">
        <v>753</v>
      </c>
      <c r="Z366" s="558" t="s">
        <v>178</v>
      </c>
      <c r="AA366" s="556" t="s">
        <v>750</v>
      </c>
      <c r="AB366" s="249">
        <v>13681</v>
      </c>
      <c r="AC366" s="557" t="s">
        <v>1055</v>
      </c>
      <c r="AD366" s="282" t="s">
        <v>1151</v>
      </c>
      <c r="AE366" s="282"/>
      <c r="AF366" s="386"/>
      <c r="AG366" s="435"/>
    </row>
    <row r="367" spans="1:33" ht="15">
      <c r="A367" s="382" t="s">
        <v>754</v>
      </c>
      <c r="B367" s="389" t="s">
        <v>755</v>
      </c>
      <c r="C367" s="389" t="s">
        <v>756</v>
      </c>
      <c r="D367" s="390" t="s">
        <v>178</v>
      </c>
      <c r="E367" s="556" t="s">
        <v>750</v>
      </c>
      <c r="F367" s="249">
        <v>21411</v>
      </c>
      <c r="G367" s="557">
        <v>6</v>
      </c>
      <c r="H367" s="283" t="s">
        <v>1147</v>
      </c>
      <c r="I367" s="389" t="s">
        <v>1151</v>
      </c>
      <c r="J367" s="386"/>
      <c r="L367" s="308" t="b">
        <f t="shared" si="110"/>
        <v>1</v>
      </c>
      <c r="M367" s="308" t="b">
        <f t="shared" si="111"/>
        <v>1</v>
      </c>
      <c r="N367" s="308" t="b">
        <f t="shared" si="112"/>
        <v>1</v>
      </c>
      <c r="O367" s="308" t="b">
        <f t="shared" si="113"/>
        <v>1</v>
      </c>
      <c r="P367" s="308" t="b">
        <f t="shared" si="114"/>
        <v>1</v>
      </c>
      <c r="Q367" s="308" t="b">
        <f t="shared" si="115"/>
        <v>1</v>
      </c>
      <c r="R367" s="308" t="b">
        <f t="shared" si="116"/>
        <v>0</v>
      </c>
      <c r="S367" s="308" t="b">
        <f t="shared" si="117"/>
        <v>0</v>
      </c>
      <c r="T367" s="308" t="b">
        <f t="shared" si="118"/>
        <v>0</v>
      </c>
      <c r="U367" s="308" t="b">
        <f t="shared" si="119"/>
        <v>1</v>
      </c>
      <c r="W367" s="382" t="s">
        <v>754</v>
      </c>
      <c r="X367" s="389" t="s">
        <v>755</v>
      </c>
      <c r="Y367" s="389" t="s">
        <v>756</v>
      </c>
      <c r="Z367" s="390" t="s">
        <v>178</v>
      </c>
      <c r="AA367" s="556" t="s">
        <v>750</v>
      </c>
      <c r="AB367" s="249">
        <v>21411</v>
      </c>
      <c r="AC367" s="557" t="s">
        <v>1147</v>
      </c>
      <c r="AD367" s="283" t="s">
        <v>1151</v>
      </c>
      <c r="AE367" s="282"/>
      <c r="AF367" s="386"/>
      <c r="AG367" s="435"/>
    </row>
    <row r="368" spans="1:33" ht="15">
      <c r="A368" s="382" t="s">
        <v>780</v>
      </c>
      <c r="B368" s="280" t="s">
        <v>329</v>
      </c>
      <c r="C368" s="280" t="s">
        <v>1141</v>
      </c>
      <c r="D368" s="390" t="s">
        <v>178</v>
      </c>
      <c r="E368" s="556" t="s">
        <v>750</v>
      </c>
      <c r="F368" s="249">
        <v>27163</v>
      </c>
      <c r="G368" s="557">
        <v>2</v>
      </c>
      <c r="H368" s="282" t="s">
        <v>1150</v>
      </c>
      <c r="I368" s="280" t="s">
        <v>1151</v>
      </c>
      <c r="J368" s="386"/>
      <c r="L368" s="308" t="b">
        <f t="shared" si="110"/>
        <v>1</v>
      </c>
      <c r="M368" s="308" t="b">
        <f t="shared" si="111"/>
        <v>1</v>
      </c>
      <c r="N368" s="308" t="b">
        <f t="shared" si="112"/>
        <v>1</v>
      </c>
      <c r="O368" s="308" t="b">
        <f t="shared" si="113"/>
        <v>1</v>
      </c>
      <c r="P368" s="308" t="b">
        <f t="shared" si="114"/>
        <v>1</v>
      </c>
      <c r="Q368" s="308" t="b">
        <f t="shared" si="115"/>
        <v>1</v>
      </c>
      <c r="R368" s="308" t="b">
        <f t="shared" si="116"/>
        <v>0</v>
      </c>
      <c r="S368" s="308" t="b">
        <f t="shared" si="117"/>
        <v>0</v>
      </c>
      <c r="T368" s="308" t="b">
        <f t="shared" si="118"/>
        <v>0</v>
      </c>
      <c r="U368" s="308" t="b">
        <f t="shared" si="119"/>
        <v>1</v>
      </c>
      <c r="W368" s="382" t="s">
        <v>780</v>
      </c>
      <c r="X368" s="280" t="s">
        <v>329</v>
      </c>
      <c r="Y368" s="280" t="s">
        <v>1141</v>
      </c>
      <c r="Z368" s="390" t="s">
        <v>178</v>
      </c>
      <c r="AA368" s="556" t="s">
        <v>750</v>
      </c>
      <c r="AB368" s="249">
        <v>27163</v>
      </c>
      <c r="AC368" s="557" t="s">
        <v>1150</v>
      </c>
      <c r="AD368" s="282" t="s">
        <v>1151</v>
      </c>
      <c r="AE368" s="282"/>
      <c r="AF368" s="386"/>
      <c r="AG368" s="435"/>
    </row>
    <row r="369" spans="1:33" ht="15">
      <c r="A369" s="382">
        <v>604</v>
      </c>
      <c r="B369" s="282" t="s">
        <v>781</v>
      </c>
      <c r="C369" s="282" t="s">
        <v>374</v>
      </c>
      <c r="D369" s="1" t="s">
        <v>184</v>
      </c>
      <c r="E369" s="556" t="s">
        <v>750</v>
      </c>
      <c r="F369" s="249">
        <v>22044</v>
      </c>
      <c r="G369" s="557">
        <v>9</v>
      </c>
      <c r="H369" s="282" t="s">
        <v>1149</v>
      </c>
      <c r="I369" s="282" t="s">
        <v>1151</v>
      </c>
      <c r="J369" s="386"/>
      <c r="L369" s="308" t="b">
        <f t="shared" si="110"/>
        <v>1</v>
      </c>
      <c r="M369" s="308" t="b">
        <f t="shared" si="111"/>
        <v>1</v>
      </c>
      <c r="N369" s="308" t="b">
        <f t="shared" si="112"/>
        <v>1</v>
      </c>
      <c r="O369" s="308" t="b">
        <f t="shared" si="113"/>
        <v>1</v>
      </c>
      <c r="P369" s="308" t="b">
        <f t="shared" si="114"/>
        <v>1</v>
      </c>
      <c r="Q369" s="308" t="b">
        <f t="shared" si="115"/>
        <v>1</v>
      </c>
      <c r="R369" s="308" t="b">
        <f t="shared" si="116"/>
        <v>0</v>
      </c>
      <c r="S369" s="308" t="b">
        <f t="shared" si="117"/>
        <v>0</v>
      </c>
      <c r="T369" s="308" t="b">
        <f t="shared" si="118"/>
        <v>0</v>
      </c>
      <c r="U369" s="308" t="b">
        <f t="shared" si="119"/>
        <v>1</v>
      </c>
      <c r="W369" s="382">
        <v>604</v>
      </c>
      <c r="X369" s="282" t="s">
        <v>781</v>
      </c>
      <c r="Y369" s="282" t="s">
        <v>374</v>
      </c>
      <c r="Z369" s="1" t="s">
        <v>184</v>
      </c>
      <c r="AA369" s="556" t="s">
        <v>750</v>
      </c>
      <c r="AB369" s="249">
        <v>22044</v>
      </c>
      <c r="AC369" s="557" t="s">
        <v>1149</v>
      </c>
      <c r="AD369" s="282" t="s">
        <v>1151</v>
      </c>
      <c r="AE369" s="282"/>
      <c r="AF369" s="386"/>
      <c r="AG369" s="435"/>
    </row>
    <row r="370" spans="1:33" ht="15">
      <c r="A370" s="561" t="s">
        <v>1047</v>
      </c>
      <c r="B370" s="282" t="s">
        <v>1048</v>
      </c>
      <c r="C370" s="282" t="s">
        <v>1049</v>
      </c>
      <c r="D370" s="1" t="s">
        <v>184</v>
      </c>
      <c r="E370" s="556" t="s">
        <v>750</v>
      </c>
      <c r="F370" s="249">
        <v>21554</v>
      </c>
      <c r="G370" s="557">
        <v>12</v>
      </c>
      <c r="H370" s="282" t="s">
        <v>1148</v>
      </c>
      <c r="I370" s="282" t="s">
        <v>1151</v>
      </c>
      <c r="J370" s="386"/>
      <c r="L370" s="308" t="b">
        <f t="shared" si="110"/>
        <v>1</v>
      </c>
      <c r="M370" s="308" t="b">
        <f t="shared" si="111"/>
        <v>1</v>
      </c>
      <c r="N370" s="308" t="b">
        <f t="shared" si="112"/>
        <v>1</v>
      </c>
      <c r="O370" s="308" t="b">
        <f t="shared" si="113"/>
        <v>1</v>
      </c>
      <c r="P370" s="308" t="b">
        <f t="shared" si="114"/>
        <v>1</v>
      </c>
      <c r="Q370" s="308" t="b">
        <f t="shared" si="115"/>
        <v>1</v>
      </c>
      <c r="R370" s="308" t="b">
        <f t="shared" si="116"/>
        <v>0</v>
      </c>
      <c r="S370" s="308" t="b">
        <f t="shared" si="117"/>
        <v>0</v>
      </c>
      <c r="T370" s="308" t="b">
        <f t="shared" si="118"/>
        <v>0</v>
      </c>
      <c r="U370" s="308" t="b">
        <f t="shared" si="119"/>
        <v>1</v>
      </c>
      <c r="W370" s="561" t="s">
        <v>1047</v>
      </c>
      <c r="X370" s="282" t="s">
        <v>1048</v>
      </c>
      <c r="Y370" s="282" t="s">
        <v>1049</v>
      </c>
      <c r="Z370" s="1" t="s">
        <v>184</v>
      </c>
      <c r="AA370" s="556" t="s">
        <v>750</v>
      </c>
      <c r="AB370" s="249">
        <v>21554</v>
      </c>
      <c r="AC370" s="557" t="s">
        <v>1148</v>
      </c>
      <c r="AD370" s="282" t="s">
        <v>1151</v>
      </c>
      <c r="AE370" s="282"/>
      <c r="AF370" s="386"/>
      <c r="AG370" s="435"/>
    </row>
    <row r="371" spans="1:33" ht="15">
      <c r="A371" s="382" t="s">
        <v>1051</v>
      </c>
      <c r="B371" s="64" t="s">
        <v>1052</v>
      </c>
      <c r="C371" s="285" t="s">
        <v>1053</v>
      </c>
      <c r="D371" s="470" t="s">
        <v>184</v>
      </c>
      <c r="E371" s="556" t="s">
        <v>750</v>
      </c>
      <c r="F371" s="249">
        <v>25513</v>
      </c>
      <c r="G371" s="557">
        <v>12</v>
      </c>
      <c r="H371" s="283" t="s">
        <v>1148</v>
      </c>
      <c r="I371" s="64" t="s">
        <v>1151</v>
      </c>
      <c r="J371" s="386"/>
      <c r="L371" s="308" t="b">
        <f t="shared" si="110"/>
        <v>1</v>
      </c>
      <c r="M371" s="308" t="b">
        <f t="shared" si="111"/>
        <v>1</v>
      </c>
      <c r="N371" s="308" t="b">
        <f t="shared" si="112"/>
        <v>1</v>
      </c>
      <c r="O371" s="308" t="b">
        <f t="shared" si="113"/>
        <v>1</v>
      </c>
      <c r="P371" s="308" t="b">
        <f t="shared" si="114"/>
        <v>1</v>
      </c>
      <c r="Q371" s="308" t="b">
        <f t="shared" si="115"/>
        <v>1</v>
      </c>
      <c r="R371" s="308" t="b">
        <f t="shared" si="116"/>
        <v>0</v>
      </c>
      <c r="S371" s="308" t="b">
        <f t="shared" si="117"/>
        <v>0</v>
      </c>
      <c r="T371" s="308" t="b">
        <f t="shared" si="118"/>
        <v>0</v>
      </c>
      <c r="U371" s="308" t="b">
        <f t="shared" si="119"/>
        <v>1</v>
      </c>
      <c r="W371" s="382" t="s">
        <v>1051</v>
      </c>
      <c r="X371" s="64" t="s">
        <v>1052</v>
      </c>
      <c r="Y371" s="285" t="s">
        <v>1053</v>
      </c>
      <c r="Z371" s="470" t="s">
        <v>184</v>
      </c>
      <c r="AA371" s="556" t="s">
        <v>750</v>
      </c>
      <c r="AB371" s="249">
        <v>25513</v>
      </c>
      <c r="AC371" s="557" t="s">
        <v>1148</v>
      </c>
      <c r="AD371" s="283" t="s">
        <v>1151</v>
      </c>
      <c r="AE371" s="282"/>
      <c r="AF371" s="386"/>
      <c r="AG371" s="435"/>
    </row>
    <row r="372" spans="1:33" ht="15">
      <c r="A372" s="382" t="s">
        <v>1142</v>
      </c>
      <c r="B372" s="282" t="s">
        <v>1143</v>
      </c>
      <c r="C372" s="282" t="s">
        <v>1058</v>
      </c>
      <c r="D372" s="1" t="s">
        <v>178</v>
      </c>
      <c r="E372" s="556" t="s">
        <v>750</v>
      </c>
      <c r="F372" s="249">
        <v>24988</v>
      </c>
      <c r="G372" s="557">
        <v>12</v>
      </c>
      <c r="H372" s="282" t="s">
        <v>1148</v>
      </c>
      <c r="I372" s="282" t="s">
        <v>1151</v>
      </c>
      <c r="J372" s="386"/>
      <c r="L372" s="308" t="b">
        <f t="shared" si="110"/>
        <v>1</v>
      </c>
      <c r="M372" s="308" t="b">
        <f t="shared" si="111"/>
        <v>1</v>
      </c>
      <c r="N372" s="308" t="b">
        <f t="shared" si="112"/>
        <v>1</v>
      </c>
      <c r="O372" s="308" t="b">
        <f t="shared" si="113"/>
        <v>1</v>
      </c>
      <c r="P372" s="308" t="b">
        <f t="shared" si="114"/>
        <v>1</v>
      </c>
      <c r="Q372" s="308" t="b">
        <f t="shared" si="115"/>
        <v>1</v>
      </c>
      <c r="R372" s="308" t="b">
        <f t="shared" si="116"/>
        <v>0</v>
      </c>
      <c r="S372" s="308" t="b">
        <f t="shared" si="117"/>
        <v>0</v>
      </c>
      <c r="T372" s="308" t="b">
        <f t="shared" si="118"/>
        <v>0</v>
      </c>
      <c r="U372" s="308" t="b">
        <f t="shared" si="119"/>
        <v>1</v>
      </c>
      <c r="W372" s="382" t="s">
        <v>1142</v>
      </c>
      <c r="X372" s="282" t="s">
        <v>1143</v>
      </c>
      <c r="Y372" s="282" t="s">
        <v>1058</v>
      </c>
      <c r="Z372" s="1" t="s">
        <v>178</v>
      </c>
      <c r="AA372" s="556" t="s">
        <v>750</v>
      </c>
      <c r="AB372" s="249">
        <v>24988</v>
      </c>
      <c r="AC372" s="557" t="s">
        <v>1148</v>
      </c>
      <c r="AD372" s="282" t="s">
        <v>1151</v>
      </c>
      <c r="AE372" s="282"/>
      <c r="AF372" s="386"/>
      <c r="AG372" s="435"/>
    </row>
    <row r="373" spans="1:33" ht="15">
      <c r="A373" s="382" t="s">
        <v>1144</v>
      </c>
      <c r="B373" s="280" t="s">
        <v>1145</v>
      </c>
      <c r="C373" s="280" t="s">
        <v>1059</v>
      </c>
      <c r="D373" s="390" t="s">
        <v>178</v>
      </c>
      <c r="E373" s="556" t="s">
        <v>750</v>
      </c>
      <c r="F373" s="249">
        <v>32057</v>
      </c>
      <c r="G373" s="557">
        <v>11</v>
      </c>
      <c r="H373" s="283" t="s">
        <v>1148</v>
      </c>
      <c r="I373" s="280" t="s">
        <v>1151</v>
      </c>
      <c r="J373" s="386"/>
      <c r="L373" s="308" t="b">
        <f t="shared" si="110"/>
        <v>1</v>
      </c>
      <c r="M373" s="308" t="b">
        <f t="shared" si="111"/>
        <v>1</v>
      </c>
      <c r="N373" s="308" t="b">
        <f t="shared" si="112"/>
        <v>1</v>
      </c>
      <c r="O373" s="308" t="b">
        <f t="shared" si="113"/>
        <v>1</v>
      </c>
      <c r="P373" s="308" t="b">
        <f t="shared" si="114"/>
        <v>1</v>
      </c>
      <c r="Q373" s="308" t="b">
        <f t="shared" si="115"/>
        <v>1</v>
      </c>
      <c r="R373" s="308" t="b">
        <f t="shared" si="116"/>
        <v>0</v>
      </c>
      <c r="S373" s="308" t="b">
        <f t="shared" si="117"/>
        <v>0</v>
      </c>
      <c r="T373" s="308" t="b">
        <f t="shared" si="118"/>
        <v>0</v>
      </c>
      <c r="U373" s="308" t="b">
        <f t="shared" si="119"/>
        <v>1</v>
      </c>
      <c r="W373" s="382" t="s">
        <v>1144</v>
      </c>
      <c r="X373" s="280" t="s">
        <v>1145</v>
      </c>
      <c r="Y373" s="280" t="s">
        <v>1059</v>
      </c>
      <c r="Z373" s="390" t="s">
        <v>178</v>
      </c>
      <c r="AA373" s="556" t="s">
        <v>750</v>
      </c>
      <c r="AB373" s="249">
        <v>32057</v>
      </c>
      <c r="AC373" s="557" t="s">
        <v>1148</v>
      </c>
      <c r="AD373" s="283" t="s">
        <v>1151</v>
      </c>
      <c r="AE373" s="282"/>
      <c r="AF373" s="386"/>
      <c r="AG373" s="435"/>
    </row>
    <row r="374" spans="1:33" ht="15">
      <c r="A374" s="382" t="s">
        <v>758</v>
      </c>
      <c r="B374" s="280" t="s">
        <v>757</v>
      </c>
      <c r="C374" s="280" t="s">
        <v>222</v>
      </c>
      <c r="D374" s="390" t="s">
        <v>178</v>
      </c>
      <c r="E374" s="556" t="s">
        <v>750</v>
      </c>
      <c r="F374" s="249">
        <v>19445</v>
      </c>
      <c r="G374" s="557">
        <v>9</v>
      </c>
      <c r="H374" s="283" t="s">
        <v>1149</v>
      </c>
      <c r="I374" s="280" t="s">
        <v>1151</v>
      </c>
      <c r="J374" s="386"/>
      <c r="L374" s="308" t="b">
        <f t="shared" si="110"/>
        <v>1</v>
      </c>
      <c r="M374" s="308" t="b">
        <f t="shared" si="111"/>
        <v>1</v>
      </c>
      <c r="N374" s="308" t="b">
        <f t="shared" si="112"/>
        <v>1</v>
      </c>
      <c r="O374" s="308" t="b">
        <f t="shared" si="113"/>
        <v>1</v>
      </c>
      <c r="P374" s="308" t="b">
        <f t="shared" si="114"/>
        <v>1</v>
      </c>
      <c r="Q374" s="308" t="b">
        <f t="shared" si="115"/>
        <v>1</v>
      </c>
      <c r="R374" s="308" t="b">
        <f t="shared" si="116"/>
        <v>0</v>
      </c>
      <c r="S374" s="308" t="b">
        <f t="shared" si="117"/>
        <v>0</v>
      </c>
      <c r="T374" s="308" t="b">
        <f t="shared" si="118"/>
        <v>0</v>
      </c>
      <c r="U374" s="308" t="b">
        <f t="shared" si="119"/>
        <v>1</v>
      </c>
      <c r="W374" s="382" t="s">
        <v>758</v>
      </c>
      <c r="X374" s="280" t="s">
        <v>757</v>
      </c>
      <c r="Y374" s="280" t="s">
        <v>222</v>
      </c>
      <c r="Z374" s="390" t="s">
        <v>178</v>
      </c>
      <c r="AA374" s="556" t="s">
        <v>750</v>
      </c>
      <c r="AB374" s="249">
        <v>19445</v>
      </c>
      <c r="AC374" s="557" t="s">
        <v>1149</v>
      </c>
      <c r="AD374" s="283" t="s">
        <v>1151</v>
      </c>
      <c r="AE374" s="282"/>
      <c r="AF374" s="386"/>
      <c r="AG374" s="435"/>
    </row>
    <row r="375" spans="1:33" ht="15">
      <c r="A375" s="382">
        <v>891</v>
      </c>
      <c r="B375" s="282" t="s">
        <v>874</v>
      </c>
      <c r="C375" s="282" t="s">
        <v>875</v>
      </c>
      <c r="D375" s="1" t="s">
        <v>178</v>
      </c>
      <c r="E375" s="556" t="s">
        <v>750</v>
      </c>
      <c r="F375" s="249">
        <v>16918</v>
      </c>
      <c r="G375" s="557">
        <v>9</v>
      </c>
      <c r="H375" s="282" t="s">
        <v>955</v>
      </c>
      <c r="I375" s="282" t="s">
        <v>1151</v>
      </c>
      <c r="J375" s="386"/>
      <c r="L375" s="308" t="b">
        <f t="shared" si="110"/>
        <v>1</v>
      </c>
      <c r="M375" s="308" t="b">
        <f t="shared" si="111"/>
        <v>1</v>
      </c>
      <c r="N375" s="308" t="b">
        <f t="shared" si="112"/>
        <v>1</v>
      </c>
      <c r="O375" s="308" t="b">
        <f t="shared" si="113"/>
        <v>1</v>
      </c>
      <c r="P375" s="308" t="b">
        <f t="shared" si="114"/>
        <v>1</v>
      </c>
      <c r="Q375" s="308" t="b">
        <f t="shared" si="115"/>
        <v>1</v>
      </c>
      <c r="R375" s="308" t="b">
        <f t="shared" si="116"/>
        <v>0</v>
      </c>
      <c r="S375" s="308" t="b">
        <f t="shared" si="117"/>
        <v>0</v>
      </c>
      <c r="T375" s="308" t="b">
        <f t="shared" si="118"/>
        <v>0</v>
      </c>
      <c r="U375" s="308" t="b">
        <f t="shared" si="119"/>
        <v>1</v>
      </c>
      <c r="W375" s="382">
        <v>891</v>
      </c>
      <c r="X375" s="282" t="s">
        <v>874</v>
      </c>
      <c r="Y375" s="282" t="s">
        <v>875</v>
      </c>
      <c r="Z375" s="1" t="s">
        <v>178</v>
      </c>
      <c r="AA375" s="556" t="s">
        <v>750</v>
      </c>
      <c r="AB375" s="249">
        <v>16918</v>
      </c>
      <c r="AC375" s="557" t="s">
        <v>955</v>
      </c>
      <c r="AD375" s="282" t="s">
        <v>1151</v>
      </c>
      <c r="AE375" s="282"/>
      <c r="AF375" s="386"/>
      <c r="AG375" s="435"/>
    </row>
    <row r="376" spans="1:33" ht="15">
      <c r="A376" s="561" t="s">
        <v>950</v>
      </c>
      <c r="B376" s="1" t="s">
        <v>951</v>
      </c>
      <c r="C376" s="229" t="s">
        <v>952</v>
      </c>
      <c r="D376" s="557" t="s">
        <v>184</v>
      </c>
      <c r="E376" s="556" t="s">
        <v>750</v>
      </c>
      <c r="F376" s="249">
        <v>19630</v>
      </c>
      <c r="G376" s="557">
        <v>12</v>
      </c>
      <c r="H376" s="282" t="s">
        <v>1148</v>
      </c>
      <c r="I376" s="1" t="s">
        <v>1151</v>
      </c>
      <c r="J376" s="386"/>
      <c r="L376" s="308" t="b">
        <f t="shared" si="110"/>
        <v>1</v>
      </c>
      <c r="M376" s="308" t="b">
        <f t="shared" si="111"/>
        <v>1</v>
      </c>
      <c r="N376" s="308" t="b">
        <f t="shared" si="112"/>
        <v>1</v>
      </c>
      <c r="O376" s="308" t="b">
        <f t="shared" si="113"/>
        <v>1</v>
      </c>
      <c r="P376" s="308" t="b">
        <f t="shared" si="114"/>
        <v>1</v>
      </c>
      <c r="Q376" s="308" t="b">
        <f t="shared" si="115"/>
        <v>1</v>
      </c>
      <c r="R376" s="308" t="b">
        <f t="shared" si="116"/>
        <v>0</v>
      </c>
      <c r="S376" s="308" t="b">
        <f t="shared" si="117"/>
        <v>0</v>
      </c>
      <c r="T376" s="308" t="b">
        <f t="shared" si="118"/>
        <v>0</v>
      </c>
      <c r="U376" s="308" t="b">
        <f t="shared" si="119"/>
        <v>1</v>
      </c>
      <c r="W376" s="561" t="s">
        <v>950</v>
      </c>
      <c r="X376" s="1" t="s">
        <v>951</v>
      </c>
      <c r="Y376" s="229" t="s">
        <v>952</v>
      </c>
      <c r="Z376" s="557" t="s">
        <v>184</v>
      </c>
      <c r="AA376" s="556" t="s">
        <v>750</v>
      </c>
      <c r="AB376" s="249">
        <v>19630</v>
      </c>
      <c r="AC376" s="557" t="s">
        <v>1148</v>
      </c>
      <c r="AD376" s="282" t="s">
        <v>1151</v>
      </c>
      <c r="AE376" s="282"/>
      <c r="AF376" s="386"/>
      <c r="AG376" s="435"/>
    </row>
    <row r="377" spans="1:33" ht="15">
      <c r="A377" s="1" t="s">
        <v>953</v>
      </c>
      <c r="B377" s="566" t="s">
        <v>951</v>
      </c>
      <c r="C377" s="566" t="s">
        <v>381</v>
      </c>
      <c r="D377" s="1" t="s">
        <v>184</v>
      </c>
      <c r="E377" s="567" t="s">
        <v>750</v>
      </c>
      <c r="F377" s="405">
        <v>20800</v>
      </c>
      <c r="G377" s="1">
        <v>12</v>
      </c>
      <c r="H377" s="1" t="s">
        <v>1148</v>
      </c>
      <c r="I377" s="566" t="s">
        <v>1151</v>
      </c>
      <c r="J377" s="386"/>
      <c r="L377" s="308" t="b">
        <f t="shared" si="110"/>
        <v>1</v>
      </c>
      <c r="M377" s="308" t="b">
        <f t="shared" si="111"/>
        <v>1</v>
      </c>
      <c r="N377" s="308" t="b">
        <f t="shared" si="112"/>
        <v>1</v>
      </c>
      <c r="O377" s="308" t="b">
        <f t="shared" si="113"/>
        <v>1</v>
      </c>
      <c r="P377" s="308" t="b">
        <f t="shared" si="114"/>
        <v>1</v>
      </c>
      <c r="Q377" s="308" t="b">
        <f t="shared" si="115"/>
        <v>1</v>
      </c>
      <c r="R377" s="308" t="b">
        <f t="shared" si="116"/>
        <v>0</v>
      </c>
      <c r="S377" s="308" t="b">
        <f t="shared" si="117"/>
        <v>0</v>
      </c>
      <c r="T377" s="308" t="b">
        <f t="shared" si="118"/>
        <v>0</v>
      </c>
      <c r="U377" s="308" t="b">
        <f t="shared" si="119"/>
        <v>1</v>
      </c>
      <c r="W377" s="1" t="s">
        <v>953</v>
      </c>
      <c r="X377" s="229" t="s">
        <v>951</v>
      </c>
      <c r="Y377" s="229" t="s">
        <v>381</v>
      </c>
      <c r="Z377" s="1" t="s">
        <v>184</v>
      </c>
      <c r="AA377" s="567" t="s">
        <v>750</v>
      </c>
      <c r="AB377" s="405">
        <v>20800</v>
      </c>
      <c r="AC377" s="1" t="s">
        <v>1148</v>
      </c>
      <c r="AD377" s="1" t="s">
        <v>1151</v>
      </c>
      <c r="AE377" s="1"/>
      <c r="AF377" s="386"/>
      <c r="AG377" s="435"/>
    </row>
    <row r="378" spans="1:33" ht="15">
      <c r="A378" s="282" t="s">
        <v>749</v>
      </c>
      <c r="B378" s="560" t="s">
        <v>954</v>
      </c>
      <c r="C378" s="560" t="s">
        <v>514</v>
      </c>
      <c r="D378" s="557" t="s">
        <v>184</v>
      </c>
      <c r="E378" s="556" t="s">
        <v>750</v>
      </c>
      <c r="F378" s="249">
        <v>20897</v>
      </c>
      <c r="G378" s="557">
        <v>12</v>
      </c>
      <c r="H378" s="282" t="s">
        <v>1148</v>
      </c>
      <c r="I378" s="560" t="s">
        <v>1151</v>
      </c>
      <c r="J378" s="386"/>
      <c r="L378" s="308" t="b">
        <f t="shared" si="110"/>
        <v>1</v>
      </c>
      <c r="M378" s="308" t="b">
        <f t="shared" si="111"/>
        <v>1</v>
      </c>
      <c r="N378" s="308" t="b">
        <f t="shared" si="112"/>
        <v>1</v>
      </c>
      <c r="O378" s="308" t="b">
        <f t="shared" si="113"/>
        <v>1</v>
      </c>
      <c r="P378" s="308" t="b">
        <f t="shared" si="114"/>
        <v>1</v>
      </c>
      <c r="Q378" s="308" t="b">
        <f t="shared" si="115"/>
        <v>1</v>
      </c>
      <c r="R378" s="308" t="b">
        <f t="shared" si="116"/>
        <v>0</v>
      </c>
      <c r="S378" s="308" t="b">
        <f t="shared" si="117"/>
        <v>0</v>
      </c>
      <c r="T378" s="308" t="b">
        <f t="shared" si="118"/>
        <v>0</v>
      </c>
      <c r="U378" s="308" t="b">
        <f t="shared" si="119"/>
        <v>1</v>
      </c>
      <c r="W378" s="282" t="s">
        <v>749</v>
      </c>
      <c r="X378" s="283" t="s">
        <v>954</v>
      </c>
      <c r="Y378" s="283" t="s">
        <v>514</v>
      </c>
      <c r="Z378" s="557" t="s">
        <v>184</v>
      </c>
      <c r="AA378" s="556" t="s">
        <v>750</v>
      </c>
      <c r="AB378" s="249">
        <v>20897</v>
      </c>
      <c r="AC378" s="557" t="s">
        <v>1148</v>
      </c>
      <c r="AD378" s="282" t="s">
        <v>1151</v>
      </c>
      <c r="AE378" s="282"/>
      <c r="AF378" s="386"/>
      <c r="AG378" s="435"/>
    </row>
    <row r="379" spans="1:33" ht="15">
      <c r="A379" s="573" t="s">
        <v>761</v>
      </c>
      <c r="B379" s="574" t="s">
        <v>455</v>
      </c>
      <c r="C379" s="574" t="s">
        <v>293</v>
      </c>
      <c r="D379" s="575" t="s">
        <v>178</v>
      </c>
      <c r="E379" s="576" t="s">
        <v>750</v>
      </c>
      <c r="F379" s="577">
        <v>16304</v>
      </c>
      <c r="G379" s="575">
        <v>3</v>
      </c>
      <c r="H379" s="573" t="s">
        <v>957</v>
      </c>
      <c r="I379" s="574" t="s">
        <v>1151</v>
      </c>
      <c r="J379" s="386"/>
      <c r="L379" s="308" t="b">
        <f t="shared" si="110"/>
        <v>1</v>
      </c>
      <c r="M379" s="308" t="b">
        <f t="shared" ref="M379:M380" si="120">B379=X379</f>
        <v>1</v>
      </c>
      <c r="N379" s="308" t="b">
        <f t="shared" ref="N379" si="121">C379=Y379</f>
        <v>1</v>
      </c>
      <c r="O379" s="308" t="b">
        <f t="shared" ref="O379" si="122">D379=Z379</f>
        <v>1</v>
      </c>
      <c r="P379" s="308" t="b">
        <f t="shared" ref="P379" si="123">E379=AA379</f>
        <v>1</v>
      </c>
      <c r="Q379" s="308" t="b">
        <f t="shared" ref="Q379" si="124">F379=AB379</f>
        <v>1</v>
      </c>
      <c r="R379" s="308" t="b">
        <f t="shared" ref="R379" si="125">G379=AC379</f>
        <v>0</v>
      </c>
      <c r="S379" s="308" t="b">
        <f t="shared" ref="S379" si="126">H379=AD379</f>
        <v>0</v>
      </c>
      <c r="T379" s="308" t="b">
        <f t="shared" ref="T379" si="127">I379=AE379</f>
        <v>0</v>
      </c>
      <c r="U379" s="308" t="b">
        <f t="shared" ref="U379" si="128">J379=AF379</f>
        <v>1</v>
      </c>
      <c r="W379" s="282" t="s">
        <v>761</v>
      </c>
      <c r="X379" s="283" t="s">
        <v>455</v>
      </c>
      <c r="Y379" s="283" t="s">
        <v>293</v>
      </c>
      <c r="Z379" s="557" t="s">
        <v>178</v>
      </c>
      <c r="AA379" s="556" t="s">
        <v>750</v>
      </c>
      <c r="AB379" s="249">
        <v>16304</v>
      </c>
      <c r="AC379" s="557" t="s">
        <v>957</v>
      </c>
      <c r="AD379" s="282" t="s">
        <v>1151</v>
      </c>
      <c r="AE379" s="282"/>
      <c r="AF379" s="386"/>
      <c r="AG379" s="435"/>
    </row>
    <row r="380" spans="1:33" ht="15">
      <c r="A380" s="573" t="s">
        <v>763</v>
      </c>
      <c r="B380" s="574" t="s">
        <v>457</v>
      </c>
      <c r="C380" s="574" t="s">
        <v>253</v>
      </c>
      <c r="D380" s="575" t="s">
        <v>184</v>
      </c>
      <c r="E380" s="576" t="s">
        <v>750</v>
      </c>
      <c r="F380" s="577">
        <v>14991</v>
      </c>
      <c r="G380" s="575">
        <v>9</v>
      </c>
      <c r="H380" s="573" t="s">
        <v>1054</v>
      </c>
      <c r="I380" s="574" t="s">
        <v>1151</v>
      </c>
      <c r="J380" s="386"/>
      <c r="L380" s="308" t="b">
        <f t="shared" si="110"/>
        <v>1</v>
      </c>
      <c r="M380" s="308" t="b">
        <f t="shared" si="120"/>
        <v>1</v>
      </c>
      <c r="N380" s="308" t="b">
        <f t="shared" ref="N380" si="129">C380=Y380</f>
        <v>1</v>
      </c>
      <c r="O380" s="308" t="b">
        <f t="shared" ref="O380" si="130">D380=Z380</f>
        <v>1</v>
      </c>
      <c r="P380" s="308" t="b">
        <f t="shared" ref="P380" si="131">E380=AA380</f>
        <v>1</v>
      </c>
      <c r="Q380" s="308" t="b">
        <f t="shared" ref="Q380" si="132">F380=AB380</f>
        <v>1</v>
      </c>
      <c r="R380" s="308" t="b">
        <f t="shared" ref="R380" si="133">G380=AC380</f>
        <v>0</v>
      </c>
      <c r="S380" s="308" t="b">
        <f t="shared" ref="S380" si="134">H380=AD380</f>
        <v>0</v>
      </c>
      <c r="T380" s="308" t="b">
        <f t="shared" ref="T380" si="135">I380=AE380</f>
        <v>0</v>
      </c>
      <c r="U380" s="308" t="b">
        <f t="shared" ref="U380" si="136">J380=AF380</f>
        <v>1</v>
      </c>
      <c r="W380" s="282" t="s">
        <v>763</v>
      </c>
      <c r="X380" s="283" t="s">
        <v>457</v>
      </c>
      <c r="Y380" s="283" t="s">
        <v>253</v>
      </c>
      <c r="Z380" s="557" t="s">
        <v>184</v>
      </c>
      <c r="AA380" s="556" t="s">
        <v>750</v>
      </c>
      <c r="AB380" s="249">
        <v>14991</v>
      </c>
      <c r="AC380" s="557" t="s">
        <v>1054</v>
      </c>
      <c r="AD380" s="282" t="s">
        <v>1151</v>
      </c>
      <c r="AE380" s="282"/>
      <c r="AF380" s="386"/>
      <c r="AG380" s="435"/>
    </row>
    <row r="381" spans="1:33">
      <c r="A381" s="282" t="s">
        <v>1051</v>
      </c>
      <c r="B381" s="282"/>
      <c r="C381" s="282"/>
      <c r="D381" s="557"/>
      <c r="E381" s="282"/>
      <c r="F381" s="249"/>
      <c r="G381" s="557"/>
      <c r="H381" s="282"/>
      <c r="I381" s="282"/>
      <c r="J381" s="386"/>
      <c r="L381" s="308" t="b">
        <f t="shared" si="110"/>
        <v>0</v>
      </c>
      <c r="M381" s="308" t="b">
        <f t="shared" si="111"/>
        <v>1</v>
      </c>
      <c r="N381" s="308" t="b">
        <f t="shared" si="112"/>
        <v>1</v>
      </c>
      <c r="O381" s="308" t="b">
        <f t="shared" si="113"/>
        <v>1</v>
      </c>
      <c r="P381" s="308" t="b">
        <f t="shared" si="114"/>
        <v>1</v>
      </c>
      <c r="Q381" s="308" t="b">
        <f t="shared" si="115"/>
        <v>1</v>
      </c>
      <c r="R381" s="308" t="b">
        <f t="shared" si="116"/>
        <v>1</v>
      </c>
      <c r="S381" s="308" t="b">
        <f t="shared" si="117"/>
        <v>1</v>
      </c>
      <c r="T381" s="308" t="b">
        <f t="shared" si="118"/>
        <v>1</v>
      </c>
      <c r="U381" s="308" t="b">
        <f t="shared" si="119"/>
        <v>1</v>
      </c>
      <c r="W381" s="282"/>
      <c r="X381" s="282"/>
      <c r="Y381" s="282"/>
      <c r="Z381" s="557"/>
      <c r="AA381" s="282"/>
      <c r="AB381" s="249"/>
      <c r="AC381" s="557"/>
      <c r="AD381" s="282"/>
      <c r="AE381" s="282"/>
      <c r="AF381" s="386"/>
      <c r="AG381" s="435"/>
    </row>
    <row r="382" spans="1:33" ht="15">
      <c r="A382" s="382" t="s">
        <v>758</v>
      </c>
      <c r="B382" s="283"/>
      <c r="C382" s="283"/>
      <c r="D382" s="558"/>
      <c r="E382" s="556"/>
      <c r="F382" s="405"/>
      <c r="G382" s="557"/>
      <c r="H382" s="282"/>
      <c r="I382" s="283"/>
      <c r="J382" s="386"/>
      <c r="L382" s="308" t="b">
        <f t="shared" si="110"/>
        <v>0</v>
      </c>
      <c r="M382" s="308" t="b">
        <f t="shared" si="111"/>
        <v>1</v>
      </c>
      <c r="N382" s="308" t="b">
        <f t="shared" si="112"/>
        <v>1</v>
      </c>
      <c r="O382" s="308" t="b">
        <f t="shared" si="113"/>
        <v>1</v>
      </c>
      <c r="P382" s="308" t="b">
        <f t="shared" si="114"/>
        <v>1</v>
      </c>
      <c r="Q382" s="308" t="b">
        <f t="shared" si="115"/>
        <v>1</v>
      </c>
      <c r="R382" s="308" t="b">
        <f t="shared" si="116"/>
        <v>1</v>
      </c>
      <c r="S382" s="308" t="b">
        <f t="shared" si="117"/>
        <v>1</v>
      </c>
      <c r="T382" s="308" t="b">
        <f t="shared" si="118"/>
        <v>1</v>
      </c>
      <c r="U382" s="308" t="b">
        <f t="shared" si="119"/>
        <v>1</v>
      </c>
      <c r="W382" s="382"/>
      <c r="X382" s="283"/>
      <c r="Y382" s="283"/>
      <c r="Z382" s="558"/>
      <c r="AA382" s="556"/>
      <c r="AB382" s="405"/>
      <c r="AC382" s="557"/>
      <c r="AD382" s="282"/>
      <c r="AE382" s="282"/>
      <c r="AF382" s="386"/>
      <c r="AG382" s="435"/>
    </row>
    <row r="383" spans="1:33" ht="15">
      <c r="A383" s="382" t="s">
        <v>949</v>
      </c>
      <c r="B383" s="283"/>
      <c r="C383" s="283"/>
      <c r="D383" s="557"/>
      <c r="E383" s="556"/>
      <c r="F383" s="249"/>
      <c r="G383" s="557"/>
      <c r="H383" s="282"/>
      <c r="I383" s="283"/>
      <c r="J383" s="386"/>
      <c r="L383" s="308" t="b">
        <f t="shared" si="110"/>
        <v>0</v>
      </c>
      <c r="M383" s="308" t="b">
        <f t="shared" si="111"/>
        <v>1</v>
      </c>
      <c r="N383" s="308" t="b">
        <f t="shared" si="112"/>
        <v>1</v>
      </c>
      <c r="O383" s="308" t="b">
        <f t="shared" si="113"/>
        <v>1</v>
      </c>
      <c r="P383" s="308" t="b">
        <f t="shared" si="114"/>
        <v>1</v>
      </c>
      <c r="Q383" s="308" t="b">
        <f t="shared" si="115"/>
        <v>1</v>
      </c>
      <c r="R383" s="308" t="b">
        <f t="shared" si="116"/>
        <v>1</v>
      </c>
      <c r="S383" s="308" t="b">
        <f t="shared" si="117"/>
        <v>1</v>
      </c>
      <c r="T383" s="308" t="b">
        <f t="shared" si="118"/>
        <v>1</v>
      </c>
      <c r="U383" s="308" t="b">
        <f t="shared" si="119"/>
        <v>1</v>
      </c>
      <c r="W383" s="382"/>
      <c r="X383" s="283"/>
      <c r="Y383" s="283"/>
      <c r="Z383" s="557"/>
      <c r="AA383" s="556"/>
      <c r="AB383" s="249"/>
      <c r="AC383" s="557"/>
      <c r="AD383" s="282"/>
      <c r="AE383" s="282"/>
      <c r="AF383" s="386"/>
      <c r="AG383" s="435"/>
    </row>
    <row r="384" spans="1:33" ht="15">
      <c r="A384" s="382">
        <v>891</v>
      </c>
      <c r="B384" s="282"/>
      <c r="C384" s="282"/>
      <c r="D384" s="557"/>
      <c r="E384" s="556"/>
      <c r="F384" s="249"/>
      <c r="G384" s="557"/>
      <c r="H384" s="283"/>
      <c r="I384" s="282"/>
      <c r="J384" s="386"/>
      <c r="L384" s="308" t="b">
        <f t="shared" si="110"/>
        <v>0</v>
      </c>
      <c r="M384" s="308" t="b">
        <f t="shared" si="111"/>
        <v>1</v>
      </c>
      <c r="N384" s="308" t="b">
        <f t="shared" si="112"/>
        <v>1</v>
      </c>
      <c r="O384" s="308" t="b">
        <f t="shared" si="113"/>
        <v>1</v>
      </c>
      <c r="P384" s="308" t="b">
        <f t="shared" si="114"/>
        <v>1</v>
      </c>
      <c r="Q384" s="308" t="b">
        <f t="shared" si="115"/>
        <v>1</v>
      </c>
      <c r="R384" s="308" t="b">
        <f t="shared" si="116"/>
        <v>1</v>
      </c>
      <c r="S384" s="308" t="b">
        <f t="shared" si="117"/>
        <v>1</v>
      </c>
      <c r="T384" s="308" t="b">
        <f t="shared" si="118"/>
        <v>1</v>
      </c>
      <c r="U384" s="308" t="b">
        <f t="shared" si="119"/>
        <v>1</v>
      </c>
      <c r="W384" s="382"/>
      <c r="X384" s="282"/>
      <c r="Y384" s="282"/>
      <c r="Z384" s="557"/>
      <c r="AA384" s="556"/>
      <c r="AB384" s="249"/>
      <c r="AC384" s="557"/>
      <c r="AD384" s="283"/>
      <c r="AE384" s="282"/>
      <c r="AF384" s="386"/>
      <c r="AG384" s="435"/>
    </row>
    <row r="385" spans="1:33" ht="15">
      <c r="A385" s="382" t="s">
        <v>950</v>
      </c>
      <c r="B385" s="283"/>
      <c r="C385" s="283"/>
      <c r="D385" s="557"/>
      <c r="E385" s="556"/>
      <c r="F385" s="249"/>
      <c r="G385" s="557"/>
      <c r="H385" s="282"/>
      <c r="I385" s="283"/>
      <c r="J385" s="386"/>
      <c r="L385" s="308" t="b">
        <f t="shared" si="110"/>
        <v>0</v>
      </c>
      <c r="M385" s="308" t="b">
        <f t="shared" si="111"/>
        <v>1</v>
      </c>
      <c r="N385" s="308" t="b">
        <f t="shared" si="112"/>
        <v>1</v>
      </c>
      <c r="O385" s="308" t="b">
        <f t="shared" si="113"/>
        <v>1</v>
      </c>
      <c r="P385" s="308" t="b">
        <f t="shared" si="114"/>
        <v>1</v>
      </c>
      <c r="Q385" s="308" t="b">
        <f t="shared" si="115"/>
        <v>1</v>
      </c>
      <c r="R385" s="308" t="b">
        <f t="shared" si="116"/>
        <v>1</v>
      </c>
      <c r="S385" s="308" t="b">
        <f t="shared" si="117"/>
        <v>1</v>
      </c>
      <c r="T385" s="308" t="b">
        <f t="shared" si="118"/>
        <v>1</v>
      </c>
      <c r="U385" s="308" t="b">
        <f t="shared" si="119"/>
        <v>1</v>
      </c>
      <c r="W385" s="382"/>
      <c r="X385" s="283"/>
      <c r="Y385" s="283"/>
      <c r="Z385" s="557"/>
      <c r="AA385" s="556"/>
      <c r="AB385" s="249"/>
      <c r="AC385" s="557"/>
      <c r="AD385" s="282"/>
      <c r="AE385" s="282"/>
      <c r="AF385" s="386"/>
      <c r="AG385" s="435"/>
    </row>
    <row r="386" spans="1:33" ht="15">
      <c r="A386" s="382" t="s">
        <v>953</v>
      </c>
      <c r="B386" s="283"/>
      <c r="C386" s="283"/>
      <c r="D386" s="557"/>
      <c r="E386" s="556"/>
      <c r="F386" s="249"/>
      <c r="G386" s="557"/>
      <c r="H386" s="282"/>
      <c r="I386" s="283"/>
      <c r="J386" s="386"/>
      <c r="L386" s="308" t="b">
        <f t="shared" si="110"/>
        <v>0</v>
      </c>
      <c r="M386" s="308" t="b">
        <f t="shared" si="111"/>
        <v>1</v>
      </c>
      <c r="N386" s="308" t="b">
        <f t="shared" si="112"/>
        <v>1</v>
      </c>
      <c r="O386" s="308" t="b">
        <f t="shared" si="113"/>
        <v>1</v>
      </c>
      <c r="P386" s="308" t="b">
        <f t="shared" si="114"/>
        <v>1</v>
      </c>
      <c r="Q386" s="308" t="b">
        <f t="shared" si="115"/>
        <v>1</v>
      </c>
      <c r="R386" s="308" t="b">
        <f t="shared" si="116"/>
        <v>1</v>
      </c>
      <c r="S386" s="308" t="b">
        <f t="shared" si="117"/>
        <v>1</v>
      </c>
      <c r="T386" s="308" t="b">
        <f t="shared" si="118"/>
        <v>1</v>
      </c>
      <c r="U386" s="308" t="b">
        <f t="shared" si="119"/>
        <v>1</v>
      </c>
      <c r="W386" s="382"/>
      <c r="X386" s="283"/>
      <c r="Y386" s="283"/>
      <c r="Z386" s="557"/>
      <c r="AA386" s="556"/>
      <c r="AB386" s="249"/>
      <c r="AC386" s="557"/>
      <c r="AD386" s="282"/>
      <c r="AE386" s="282"/>
      <c r="AF386" s="386"/>
      <c r="AG386" s="435"/>
    </row>
    <row r="387" spans="1:33" ht="15">
      <c r="A387" s="382" t="s">
        <v>760</v>
      </c>
      <c r="B387" s="64"/>
      <c r="C387" s="280"/>
      <c r="D387" s="470"/>
      <c r="E387" s="556"/>
      <c r="F387" s="249"/>
      <c r="G387" s="557"/>
      <c r="H387" s="283"/>
      <c r="I387" s="64"/>
      <c r="J387" s="386"/>
      <c r="L387" s="308" t="b">
        <f t="shared" si="110"/>
        <v>0</v>
      </c>
      <c r="M387" s="308" t="b">
        <f t="shared" si="111"/>
        <v>1</v>
      </c>
      <c r="N387" s="308" t="b">
        <f t="shared" si="112"/>
        <v>1</v>
      </c>
      <c r="O387" s="308" t="b">
        <f t="shared" si="113"/>
        <v>1</v>
      </c>
      <c r="P387" s="308" t="b">
        <f t="shared" si="114"/>
        <v>1</v>
      </c>
      <c r="Q387" s="308" t="b">
        <f t="shared" si="115"/>
        <v>1</v>
      </c>
      <c r="R387" s="308" t="b">
        <f t="shared" si="116"/>
        <v>1</v>
      </c>
      <c r="S387" s="308" t="b">
        <f t="shared" si="117"/>
        <v>1</v>
      </c>
      <c r="T387" s="308" t="b">
        <f t="shared" si="118"/>
        <v>1</v>
      </c>
      <c r="U387" s="308" t="b">
        <f t="shared" si="119"/>
        <v>1</v>
      </c>
      <c r="W387" s="382"/>
      <c r="X387" s="64"/>
      <c r="Y387" s="280"/>
      <c r="Z387" s="470"/>
      <c r="AA387" s="556"/>
      <c r="AB387" s="249"/>
      <c r="AC387" s="557"/>
      <c r="AD387" s="283"/>
      <c r="AE387" s="282"/>
      <c r="AF387" s="386"/>
      <c r="AG387" s="435"/>
    </row>
    <row r="388" spans="1:33" ht="15">
      <c r="A388" s="382" t="s">
        <v>749</v>
      </c>
      <c r="B388" s="282"/>
      <c r="C388" s="283"/>
      <c r="D388" s="557"/>
      <c r="E388" s="556"/>
      <c r="F388" s="249"/>
      <c r="G388" s="570"/>
      <c r="H388" s="571"/>
      <c r="I388" s="282"/>
      <c r="J388" s="386"/>
      <c r="L388" s="308" t="b">
        <f t="shared" si="110"/>
        <v>0</v>
      </c>
      <c r="M388" s="308" t="b">
        <f t="shared" si="111"/>
        <v>1</v>
      </c>
      <c r="N388" s="308" t="b">
        <f t="shared" si="112"/>
        <v>1</v>
      </c>
      <c r="O388" s="308" t="b">
        <f t="shared" si="113"/>
        <v>1</v>
      </c>
      <c r="P388" s="308" t="b">
        <f t="shared" si="114"/>
        <v>1</v>
      </c>
      <c r="Q388" s="308" t="b">
        <f t="shared" si="115"/>
        <v>1</v>
      </c>
      <c r="R388" s="308" t="b">
        <f t="shared" si="116"/>
        <v>1</v>
      </c>
      <c r="S388" s="308" t="b">
        <f t="shared" si="117"/>
        <v>1</v>
      </c>
      <c r="T388" s="308" t="b">
        <f t="shared" si="118"/>
        <v>1</v>
      </c>
      <c r="U388" s="308" t="b">
        <f t="shared" si="119"/>
        <v>1</v>
      </c>
      <c r="W388" s="382"/>
      <c r="X388" s="282"/>
      <c r="Y388" s="283"/>
      <c r="Z388" s="557"/>
      <c r="AA388" s="556"/>
      <c r="AB388" s="249"/>
      <c r="AC388" s="570"/>
      <c r="AD388" s="571"/>
      <c r="AE388" s="571"/>
      <c r="AF388" s="386"/>
      <c r="AG388" s="435"/>
    </row>
    <row r="389" spans="1:33" ht="15">
      <c r="A389" s="382" t="s">
        <v>761</v>
      </c>
      <c r="B389" s="64"/>
      <c r="C389" s="64"/>
      <c r="D389" s="470"/>
      <c r="E389" s="556"/>
      <c r="F389" s="471"/>
      <c r="G389" s="282"/>
      <c r="H389" s="283"/>
      <c r="I389" s="64"/>
      <c r="J389" s="386"/>
      <c r="L389" s="308" t="b">
        <f t="shared" si="110"/>
        <v>0</v>
      </c>
      <c r="M389" s="308" t="b">
        <f t="shared" si="111"/>
        <v>1</v>
      </c>
      <c r="N389" s="308" t="b">
        <f t="shared" si="112"/>
        <v>1</v>
      </c>
      <c r="O389" s="308" t="b">
        <f t="shared" si="113"/>
        <v>1</v>
      </c>
      <c r="P389" s="308" t="b">
        <f t="shared" si="114"/>
        <v>1</v>
      </c>
      <c r="Q389" s="308" t="b">
        <f t="shared" si="115"/>
        <v>1</v>
      </c>
      <c r="R389" s="308" t="b">
        <f t="shared" si="116"/>
        <v>1</v>
      </c>
      <c r="S389" s="308" t="b">
        <f t="shared" si="117"/>
        <v>1</v>
      </c>
      <c r="T389" s="308" t="b">
        <f t="shared" si="118"/>
        <v>1</v>
      </c>
      <c r="U389" s="308" t="b">
        <f t="shared" si="119"/>
        <v>1</v>
      </c>
      <c r="W389" s="382"/>
      <c r="X389" s="64"/>
      <c r="Y389" s="64"/>
      <c r="Z389" s="470"/>
      <c r="AA389" s="556"/>
      <c r="AB389" s="471"/>
      <c r="AC389" s="282"/>
      <c r="AD389" s="283"/>
      <c r="AE389" s="282"/>
      <c r="AF389" s="386"/>
      <c r="AG389" s="435"/>
    </row>
    <row r="390" spans="1:33" ht="15">
      <c r="A390" s="382" t="s">
        <v>762</v>
      </c>
      <c r="B390" s="64"/>
      <c r="C390" s="64"/>
      <c r="D390" s="470"/>
      <c r="E390" s="556"/>
      <c r="F390" s="471"/>
      <c r="G390" s="282"/>
      <c r="H390" s="283"/>
      <c r="I390" s="64"/>
      <c r="J390" s="386"/>
      <c r="L390" s="308" t="b">
        <f t="shared" si="110"/>
        <v>0</v>
      </c>
      <c r="M390" s="308" t="b">
        <f t="shared" si="111"/>
        <v>1</v>
      </c>
      <c r="N390" s="308" t="b">
        <f t="shared" si="112"/>
        <v>1</v>
      </c>
      <c r="O390" s="308" t="b">
        <f t="shared" si="113"/>
        <v>1</v>
      </c>
      <c r="P390" s="308" t="b">
        <f t="shared" si="114"/>
        <v>1</v>
      </c>
      <c r="Q390" s="308" t="b">
        <f t="shared" si="115"/>
        <v>1</v>
      </c>
      <c r="R390" s="308" t="b">
        <f t="shared" si="116"/>
        <v>1</v>
      </c>
      <c r="S390" s="308" t="b">
        <f t="shared" si="117"/>
        <v>1</v>
      </c>
      <c r="T390" s="308" t="b">
        <f t="shared" si="118"/>
        <v>1</v>
      </c>
      <c r="U390" s="308" t="b">
        <f t="shared" si="119"/>
        <v>1</v>
      </c>
      <c r="W390" s="382"/>
      <c r="X390" s="64"/>
      <c r="Y390" s="64"/>
      <c r="Z390" s="470"/>
      <c r="AA390" s="556"/>
      <c r="AB390" s="471"/>
      <c r="AC390" s="282"/>
      <c r="AD390" s="283"/>
      <c r="AE390" s="282"/>
      <c r="AF390" s="386"/>
      <c r="AG390" s="435"/>
    </row>
    <row r="391" spans="1:33" ht="15">
      <c r="A391" s="382" t="s">
        <v>763</v>
      </c>
      <c r="B391" s="280"/>
      <c r="C391" s="64"/>
      <c r="D391" s="390"/>
      <c r="E391" s="556"/>
      <c r="F391" s="471"/>
      <c r="G391" s="282"/>
      <c r="H391" s="283"/>
      <c r="I391" s="280"/>
      <c r="J391" s="386"/>
      <c r="L391" s="308" t="b">
        <f t="shared" si="110"/>
        <v>0</v>
      </c>
      <c r="M391" s="308" t="b">
        <f t="shared" si="111"/>
        <v>1</v>
      </c>
      <c r="N391" s="308" t="b">
        <f t="shared" si="112"/>
        <v>1</v>
      </c>
      <c r="O391" s="308" t="b">
        <f t="shared" si="113"/>
        <v>1</v>
      </c>
      <c r="P391" s="308" t="b">
        <f t="shared" si="114"/>
        <v>1</v>
      </c>
      <c r="Q391" s="308" t="b">
        <f t="shared" si="115"/>
        <v>1</v>
      </c>
      <c r="R391" s="308" t="b">
        <f t="shared" si="116"/>
        <v>1</v>
      </c>
      <c r="S391" s="308" t="b">
        <f t="shared" si="117"/>
        <v>1</v>
      </c>
      <c r="T391" s="308" t="b">
        <f t="shared" si="118"/>
        <v>1</v>
      </c>
      <c r="U391" s="308" t="b">
        <f t="shared" si="119"/>
        <v>1</v>
      </c>
      <c r="W391" s="382"/>
      <c r="X391" s="280"/>
      <c r="Y391" s="64"/>
      <c r="Z391" s="390"/>
      <c r="AA391" s="556"/>
      <c r="AB391" s="471"/>
      <c r="AC391" s="282"/>
      <c r="AD391" s="283"/>
      <c r="AE391" s="282"/>
      <c r="AF391" s="386"/>
      <c r="AG391" s="435"/>
    </row>
    <row r="392" spans="1:33" ht="15">
      <c r="A392" s="593" t="s">
        <v>90</v>
      </c>
      <c r="B392" s="280"/>
      <c r="C392" s="280"/>
      <c r="D392" s="70"/>
      <c r="E392" s="467"/>
      <c r="F392" s="275">
        <v>46368</v>
      </c>
      <c r="G392" s="594">
        <v>13</v>
      </c>
      <c r="H392" s="9" t="s">
        <v>1168</v>
      </c>
      <c r="I392" s="393"/>
      <c r="J392" s="386"/>
      <c r="L392" s="308" t="b">
        <f t="shared" si="110"/>
        <v>0</v>
      </c>
      <c r="M392" s="308" t="b">
        <f t="shared" si="111"/>
        <v>1</v>
      </c>
      <c r="N392" s="308" t="b">
        <f t="shared" si="112"/>
        <v>1</v>
      </c>
      <c r="O392" s="308" t="b">
        <f t="shared" si="113"/>
        <v>1</v>
      </c>
      <c r="P392" s="308" t="b">
        <f t="shared" si="114"/>
        <v>1</v>
      </c>
      <c r="Q392" s="308" t="b">
        <f t="shared" si="115"/>
        <v>0</v>
      </c>
      <c r="R392" s="308" t="b">
        <f t="shared" si="116"/>
        <v>0</v>
      </c>
      <c r="S392" s="308" t="b">
        <f t="shared" si="117"/>
        <v>0</v>
      </c>
      <c r="T392" s="308" t="b">
        <f t="shared" si="118"/>
        <v>1</v>
      </c>
      <c r="U392" s="308" t="b">
        <f t="shared" si="119"/>
        <v>1</v>
      </c>
      <c r="W392" s="382"/>
      <c r="X392" s="280"/>
      <c r="Y392" s="280"/>
      <c r="Z392" s="70"/>
      <c r="AA392" s="467"/>
      <c r="AB392" s="249"/>
      <c r="AC392" s="250"/>
      <c r="AD392" s="133"/>
      <c r="AE392" s="393"/>
      <c r="AF392" s="386"/>
      <c r="AG392" s="435"/>
    </row>
    <row r="393" spans="1:33" ht="15">
      <c r="A393" s="382"/>
      <c r="B393" s="280"/>
      <c r="C393" s="280"/>
      <c r="D393" s="70"/>
      <c r="E393" s="467"/>
      <c r="F393" s="249"/>
      <c r="G393" s="250"/>
      <c r="H393" s="547"/>
      <c r="I393" s="393"/>
      <c r="J393" s="386"/>
      <c r="L393" s="308" t="b">
        <f t="shared" si="110"/>
        <v>1</v>
      </c>
      <c r="M393" s="308" t="b">
        <f t="shared" si="111"/>
        <v>1</v>
      </c>
      <c r="N393" s="308" t="b">
        <f t="shared" si="112"/>
        <v>1</v>
      </c>
      <c r="O393" s="308" t="b">
        <f t="shared" si="113"/>
        <v>1</v>
      </c>
      <c r="P393" s="308" t="b">
        <f t="shared" si="114"/>
        <v>1</v>
      </c>
      <c r="Q393" s="308" t="b">
        <f t="shared" si="115"/>
        <v>1</v>
      </c>
      <c r="R393" s="308" t="b">
        <f t="shared" si="116"/>
        <v>1</v>
      </c>
      <c r="S393" s="308" t="b">
        <f t="shared" si="117"/>
        <v>1</v>
      </c>
      <c r="T393" s="308" t="b">
        <f t="shared" si="118"/>
        <v>1</v>
      </c>
      <c r="U393" s="308" t="b">
        <f t="shared" si="119"/>
        <v>1</v>
      </c>
      <c r="W393" s="382"/>
      <c r="X393" s="280"/>
      <c r="Y393" s="280"/>
      <c r="Z393" s="70"/>
      <c r="AA393" s="467"/>
      <c r="AB393" s="249"/>
      <c r="AC393" s="250"/>
      <c r="AD393" s="284"/>
      <c r="AE393" s="393"/>
      <c r="AF393" s="386"/>
      <c r="AG393" s="435"/>
    </row>
    <row r="394" spans="1:33" ht="15">
      <c r="A394" s="382"/>
      <c r="B394" s="280"/>
      <c r="C394" s="280"/>
      <c r="D394" s="70"/>
      <c r="E394" s="467"/>
      <c r="F394" s="249"/>
      <c r="G394" s="250"/>
      <c r="H394" s="547"/>
      <c r="I394" s="393"/>
      <c r="J394" s="386"/>
      <c r="L394" s="308" t="b">
        <f t="shared" ref="L394:L457" si="137">A394=W394</f>
        <v>1</v>
      </c>
      <c r="M394" s="308" t="b">
        <f t="shared" ref="M394:M457" si="138">B394=X394</f>
        <v>1</v>
      </c>
      <c r="N394" s="308" t="b">
        <f t="shared" ref="N394:N457" si="139">C394=Y394</f>
        <v>1</v>
      </c>
      <c r="O394" s="308" t="b">
        <f t="shared" ref="O394:O457" si="140">D394=Z394</f>
        <v>1</v>
      </c>
      <c r="P394" s="308" t="b">
        <f t="shared" ref="P394:P457" si="141">E394=AA394</f>
        <v>1</v>
      </c>
      <c r="Q394" s="308" t="b">
        <f t="shared" ref="Q394:Q457" si="142">F394=AB394</f>
        <v>1</v>
      </c>
      <c r="R394" s="308" t="b">
        <f t="shared" ref="R394:R457" si="143">G394=AC394</f>
        <v>1</v>
      </c>
      <c r="S394" s="308" t="b">
        <f t="shared" ref="S394:S457" si="144">H394=AD394</f>
        <v>1</v>
      </c>
      <c r="T394" s="308" t="b">
        <f t="shared" ref="T394:T457" si="145">I394=AE394</f>
        <v>1</v>
      </c>
      <c r="U394" s="308" t="b">
        <f t="shared" ref="U394:U457" si="146">J394=AF394</f>
        <v>1</v>
      </c>
      <c r="W394" s="382"/>
      <c r="X394" s="280"/>
      <c r="Y394" s="280"/>
      <c r="Z394" s="70"/>
      <c r="AA394" s="467"/>
      <c r="AB394" s="249"/>
      <c r="AC394" s="250"/>
      <c r="AD394" s="133"/>
      <c r="AE394" s="393"/>
      <c r="AF394" s="386"/>
      <c r="AG394" s="435"/>
    </row>
    <row r="395" spans="1:33" ht="15">
      <c r="A395" s="382"/>
      <c r="B395" s="283"/>
      <c r="C395" s="277"/>
      <c r="D395" s="281"/>
      <c r="E395" s="467"/>
      <c r="F395" s="288"/>
      <c r="G395" s="250"/>
      <c r="H395" s="547"/>
      <c r="I395" s="393"/>
      <c r="J395" s="386"/>
      <c r="L395" s="308" t="b">
        <f t="shared" si="137"/>
        <v>1</v>
      </c>
      <c r="M395" s="308" t="b">
        <f t="shared" si="138"/>
        <v>1</v>
      </c>
      <c r="N395" s="308" t="b">
        <f t="shared" si="139"/>
        <v>1</v>
      </c>
      <c r="O395" s="308" t="b">
        <f t="shared" si="140"/>
        <v>1</v>
      </c>
      <c r="P395" s="308" t="b">
        <f t="shared" si="141"/>
        <v>1</v>
      </c>
      <c r="Q395" s="308" t="b">
        <f t="shared" si="142"/>
        <v>1</v>
      </c>
      <c r="R395" s="308" t="b">
        <f t="shared" si="143"/>
        <v>1</v>
      </c>
      <c r="S395" s="308" t="b">
        <f t="shared" si="144"/>
        <v>1</v>
      </c>
      <c r="T395" s="308" t="b">
        <f t="shared" si="145"/>
        <v>1</v>
      </c>
      <c r="U395" s="308" t="b">
        <f t="shared" si="146"/>
        <v>1</v>
      </c>
      <c r="W395" s="382"/>
      <c r="X395" s="283"/>
      <c r="Y395" s="277"/>
      <c r="Z395" s="281"/>
      <c r="AA395" s="467"/>
      <c r="AB395" s="288"/>
      <c r="AC395" s="250"/>
      <c r="AD395" s="133"/>
      <c r="AE395" s="393"/>
      <c r="AF395" s="386"/>
      <c r="AG395" s="435"/>
    </row>
    <row r="396" spans="1:33" ht="15">
      <c r="A396" s="382"/>
      <c r="B396" s="280"/>
      <c r="C396" s="280"/>
      <c r="D396" s="70"/>
      <c r="E396" s="467"/>
      <c r="F396" s="290"/>
      <c r="G396" s="250"/>
      <c r="H396" s="547"/>
      <c r="I396" s="393"/>
      <c r="J396" s="386"/>
      <c r="L396" s="308" t="b">
        <f t="shared" si="137"/>
        <v>1</v>
      </c>
      <c r="M396" s="308" t="b">
        <f t="shared" si="138"/>
        <v>1</v>
      </c>
      <c r="N396" s="308" t="b">
        <f t="shared" si="139"/>
        <v>1</v>
      </c>
      <c r="O396" s="308" t="b">
        <f t="shared" si="140"/>
        <v>1</v>
      </c>
      <c r="P396" s="308" t="b">
        <f t="shared" si="141"/>
        <v>1</v>
      </c>
      <c r="Q396" s="308" t="b">
        <f t="shared" si="142"/>
        <v>1</v>
      </c>
      <c r="R396" s="308" t="b">
        <f t="shared" si="143"/>
        <v>1</v>
      </c>
      <c r="S396" s="308" t="b">
        <f t="shared" si="144"/>
        <v>1</v>
      </c>
      <c r="T396" s="308" t="b">
        <f t="shared" si="145"/>
        <v>1</v>
      </c>
      <c r="U396" s="308" t="b">
        <f t="shared" si="146"/>
        <v>1</v>
      </c>
      <c r="W396" s="382"/>
      <c r="X396" s="280"/>
      <c r="Y396" s="280"/>
      <c r="Z396" s="70"/>
      <c r="AA396" s="467"/>
      <c r="AB396" s="290"/>
      <c r="AC396" s="250"/>
      <c r="AD396" s="133"/>
      <c r="AE396" s="393"/>
      <c r="AF396" s="386"/>
      <c r="AG396" s="435"/>
    </row>
    <row r="397" spans="1:33" ht="15">
      <c r="A397" s="382"/>
      <c r="B397" s="280"/>
      <c r="C397" s="280"/>
      <c r="D397" s="70"/>
      <c r="E397" s="467"/>
      <c r="F397" s="249"/>
      <c r="G397" s="250"/>
      <c r="H397" s="547"/>
      <c r="I397" s="393"/>
      <c r="J397" s="386"/>
      <c r="L397" s="308" t="b">
        <f t="shared" si="137"/>
        <v>1</v>
      </c>
      <c r="M397" s="308" t="b">
        <f t="shared" si="138"/>
        <v>1</v>
      </c>
      <c r="N397" s="308" t="b">
        <f t="shared" si="139"/>
        <v>1</v>
      </c>
      <c r="O397" s="308" t="b">
        <f t="shared" si="140"/>
        <v>1</v>
      </c>
      <c r="P397" s="308" t="b">
        <f t="shared" si="141"/>
        <v>1</v>
      </c>
      <c r="Q397" s="308" t="b">
        <f t="shared" si="142"/>
        <v>1</v>
      </c>
      <c r="R397" s="308" t="b">
        <f t="shared" si="143"/>
        <v>1</v>
      </c>
      <c r="S397" s="308" t="b">
        <f t="shared" si="144"/>
        <v>1</v>
      </c>
      <c r="T397" s="308" t="b">
        <f t="shared" si="145"/>
        <v>1</v>
      </c>
      <c r="U397" s="308" t="b">
        <f t="shared" si="146"/>
        <v>1</v>
      </c>
      <c r="W397" s="382"/>
      <c r="X397" s="280"/>
      <c r="Y397" s="280"/>
      <c r="Z397" s="70"/>
      <c r="AA397" s="467"/>
      <c r="AB397" s="249"/>
      <c r="AC397" s="250"/>
      <c r="AD397" s="133"/>
      <c r="AE397" s="393"/>
      <c r="AF397" s="386"/>
      <c r="AG397" s="435"/>
    </row>
    <row r="398" spans="1:33" ht="15">
      <c r="A398" s="382"/>
      <c r="B398" s="280"/>
      <c r="C398" s="280"/>
      <c r="D398" s="70"/>
      <c r="E398" s="467"/>
      <c r="F398" s="249"/>
      <c r="G398" s="250"/>
      <c r="H398" s="547"/>
      <c r="I398" s="393"/>
      <c r="J398" s="386"/>
      <c r="L398" s="308" t="b">
        <f t="shared" si="137"/>
        <v>1</v>
      </c>
      <c r="M398" s="308" t="b">
        <f t="shared" si="138"/>
        <v>1</v>
      </c>
      <c r="N398" s="308" t="b">
        <f t="shared" si="139"/>
        <v>1</v>
      </c>
      <c r="O398" s="308" t="b">
        <f t="shared" si="140"/>
        <v>1</v>
      </c>
      <c r="P398" s="308" t="b">
        <f t="shared" si="141"/>
        <v>1</v>
      </c>
      <c r="Q398" s="308" t="b">
        <f t="shared" si="142"/>
        <v>1</v>
      </c>
      <c r="R398" s="308" t="b">
        <f t="shared" si="143"/>
        <v>1</v>
      </c>
      <c r="S398" s="308" t="b">
        <f t="shared" si="144"/>
        <v>1</v>
      </c>
      <c r="T398" s="308" t="b">
        <f t="shared" si="145"/>
        <v>1</v>
      </c>
      <c r="U398" s="308" t="b">
        <f t="shared" si="146"/>
        <v>1</v>
      </c>
      <c r="W398" s="382"/>
      <c r="X398" s="280"/>
      <c r="Y398" s="280"/>
      <c r="Z398" s="70"/>
      <c r="AA398" s="467"/>
      <c r="AB398" s="249"/>
      <c r="AC398" s="250"/>
      <c r="AD398" s="284"/>
      <c r="AE398" s="393"/>
      <c r="AF398" s="386"/>
      <c r="AG398" s="435"/>
    </row>
    <row r="399" spans="1:33" ht="15">
      <c r="A399" s="382"/>
      <c r="B399" s="508"/>
      <c r="C399" s="508"/>
      <c r="D399" s="506"/>
      <c r="E399" s="467"/>
      <c r="F399" s="507"/>
      <c r="G399" s="250"/>
      <c r="H399" s="547"/>
      <c r="I399" s="393"/>
      <c r="J399" s="386"/>
      <c r="L399" s="308" t="b">
        <f t="shared" si="137"/>
        <v>1</v>
      </c>
      <c r="M399" s="308" t="b">
        <f t="shared" si="138"/>
        <v>1</v>
      </c>
      <c r="N399" s="308" t="b">
        <f t="shared" si="139"/>
        <v>1</v>
      </c>
      <c r="O399" s="308" t="b">
        <f t="shared" si="140"/>
        <v>1</v>
      </c>
      <c r="P399" s="308" t="b">
        <f t="shared" si="141"/>
        <v>1</v>
      </c>
      <c r="Q399" s="308" t="b">
        <f t="shared" si="142"/>
        <v>1</v>
      </c>
      <c r="R399" s="308" t="b">
        <f t="shared" si="143"/>
        <v>1</v>
      </c>
      <c r="S399" s="308" t="b">
        <f t="shared" si="144"/>
        <v>1</v>
      </c>
      <c r="T399" s="308" t="b">
        <f t="shared" si="145"/>
        <v>1</v>
      </c>
      <c r="U399" s="308" t="b">
        <f t="shared" si="146"/>
        <v>1</v>
      </c>
      <c r="W399" s="382"/>
      <c r="X399" s="508"/>
      <c r="Y399" s="508"/>
      <c r="Z399" s="506"/>
      <c r="AA399" s="467"/>
      <c r="AB399" s="507"/>
      <c r="AC399" s="250"/>
      <c r="AD399" s="284"/>
      <c r="AE399" s="393"/>
      <c r="AF399" s="386"/>
      <c r="AG399" s="435"/>
    </row>
    <row r="400" spans="1:33" ht="15">
      <c r="A400" s="382"/>
      <c r="B400" s="280"/>
      <c r="C400" s="280"/>
      <c r="D400" s="70"/>
      <c r="E400" s="467"/>
      <c r="F400" s="249"/>
      <c r="G400" s="250"/>
      <c r="H400" s="547"/>
      <c r="I400" s="393"/>
      <c r="J400" s="386"/>
      <c r="L400" s="308" t="b">
        <f t="shared" si="137"/>
        <v>1</v>
      </c>
      <c r="M400" s="308" t="b">
        <f t="shared" si="138"/>
        <v>1</v>
      </c>
      <c r="N400" s="308" t="b">
        <f t="shared" si="139"/>
        <v>1</v>
      </c>
      <c r="O400" s="308" t="b">
        <f t="shared" si="140"/>
        <v>1</v>
      </c>
      <c r="P400" s="308" t="b">
        <f t="shared" si="141"/>
        <v>1</v>
      </c>
      <c r="Q400" s="308" t="b">
        <f t="shared" si="142"/>
        <v>1</v>
      </c>
      <c r="R400" s="308" t="b">
        <f t="shared" si="143"/>
        <v>1</v>
      </c>
      <c r="S400" s="308" t="b">
        <f t="shared" si="144"/>
        <v>1</v>
      </c>
      <c r="T400" s="308" t="b">
        <f t="shared" si="145"/>
        <v>1</v>
      </c>
      <c r="U400" s="308" t="b">
        <f t="shared" si="146"/>
        <v>1</v>
      </c>
      <c r="W400" s="382"/>
      <c r="X400" s="280"/>
      <c r="Y400" s="280"/>
      <c r="Z400" s="70"/>
      <c r="AA400" s="467"/>
      <c r="AB400" s="249"/>
      <c r="AC400" s="250"/>
      <c r="AD400" s="133"/>
      <c r="AE400" s="393"/>
      <c r="AF400" s="386"/>
      <c r="AG400" s="435"/>
    </row>
    <row r="401" spans="1:33" ht="15">
      <c r="A401" s="382"/>
      <c r="B401" s="280"/>
      <c r="C401" s="280"/>
      <c r="D401" s="70"/>
      <c r="E401" s="467"/>
      <c r="F401" s="249"/>
      <c r="G401" s="250"/>
      <c r="H401" s="547"/>
      <c r="I401" s="393"/>
      <c r="J401" s="386"/>
      <c r="L401" s="308" t="b">
        <f t="shared" si="137"/>
        <v>1</v>
      </c>
      <c r="M401" s="308" t="b">
        <f t="shared" si="138"/>
        <v>1</v>
      </c>
      <c r="N401" s="308" t="b">
        <f t="shared" si="139"/>
        <v>1</v>
      </c>
      <c r="O401" s="308" t="b">
        <f t="shared" si="140"/>
        <v>1</v>
      </c>
      <c r="P401" s="308" t="b">
        <f t="shared" si="141"/>
        <v>1</v>
      </c>
      <c r="Q401" s="308" t="b">
        <f t="shared" si="142"/>
        <v>1</v>
      </c>
      <c r="R401" s="308" t="b">
        <f t="shared" si="143"/>
        <v>1</v>
      </c>
      <c r="S401" s="308" t="b">
        <f t="shared" si="144"/>
        <v>1</v>
      </c>
      <c r="T401" s="308" t="b">
        <f t="shared" si="145"/>
        <v>1</v>
      </c>
      <c r="U401" s="308" t="b">
        <f t="shared" si="146"/>
        <v>1</v>
      </c>
      <c r="W401" s="382"/>
      <c r="X401" s="280"/>
      <c r="Y401" s="280"/>
      <c r="Z401" s="70"/>
      <c r="AA401" s="467"/>
      <c r="AB401" s="249"/>
      <c r="AC401" s="250"/>
      <c r="AD401" s="133"/>
      <c r="AE401" s="393"/>
      <c r="AF401" s="386"/>
      <c r="AG401" s="435"/>
    </row>
    <row r="402" spans="1:33" ht="15">
      <c r="A402" s="382"/>
      <c r="B402" s="283"/>
      <c r="C402" s="277"/>
      <c r="D402" s="281"/>
      <c r="E402" s="467"/>
      <c r="F402" s="288"/>
      <c r="G402" s="250"/>
      <c r="H402" s="547"/>
      <c r="I402" s="393"/>
      <c r="J402" s="386"/>
      <c r="L402" s="308" t="b">
        <f t="shared" si="137"/>
        <v>1</v>
      </c>
      <c r="M402" s="308" t="b">
        <f t="shared" si="138"/>
        <v>1</v>
      </c>
      <c r="N402" s="308" t="b">
        <f t="shared" si="139"/>
        <v>1</v>
      </c>
      <c r="O402" s="308" t="b">
        <f t="shared" si="140"/>
        <v>1</v>
      </c>
      <c r="P402" s="308" t="b">
        <f t="shared" si="141"/>
        <v>1</v>
      </c>
      <c r="Q402" s="308" t="b">
        <f t="shared" si="142"/>
        <v>1</v>
      </c>
      <c r="R402" s="308" t="b">
        <f t="shared" si="143"/>
        <v>1</v>
      </c>
      <c r="S402" s="308" t="b">
        <f t="shared" si="144"/>
        <v>1</v>
      </c>
      <c r="T402" s="308" t="b">
        <f t="shared" si="145"/>
        <v>1</v>
      </c>
      <c r="U402" s="308" t="b">
        <f t="shared" si="146"/>
        <v>1</v>
      </c>
      <c r="W402" s="382"/>
      <c r="X402" s="283"/>
      <c r="Y402" s="277"/>
      <c r="Z402" s="281"/>
      <c r="AA402" s="467"/>
      <c r="AB402" s="288"/>
      <c r="AC402" s="250"/>
      <c r="AD402" s="284"/>
      <c r="AE402" s="393"/>
      <c r="AF402" s="386"/>
      <c r="AG402" s="435"/>
    </row>
    <row r="403" spans="1:33" ht="15">
      <c r="A403" s="382"/>
      <c r="B403" s="280"/>
      <c r="C403" s="280"/>
      <c r="D403" s="70"/>
      <c r="E403" s="467"/>
      <c r="F403" s="249"/>
      <c r="G403" s="250"/>
      <c r="H403" s="547"/>
      <c r="I403" s="393"/>
      <c r="J403" s="386"/>
      <c r="L403" s="308" t="b">
        <f t="shared" si="137"/>
        <v>1</v>
      </c>
      <c r="M403" s="308" t="b">
        <f t="shared" si="138"/>
        <v>1</v>
      </c>
      <c r="N403" s="308" t="b">
        <f t="shared" si="139"/>
        <v>1</v>
      </c>
      <c r="O403" s="308" t="b">
        <f t="shared" si="140"/>
        <v>1</v>
      </c>
      <c r="P403" s="308" t="b">
        <f t="shared" si="141"/>
        <v>1</v>
      </c>
      <c r="Q403" s="308" t="b">
        <f t="shared" si="142"/>
        <v>1</v>
      </c>
      <c r="R403" s="308" t="b">
        <f t="shared" si="143"/>
        <v>1</v>
      </c>
      <c r="S403" s="308" t="b">
        <f t="shared" si="144"/>
        <v>1</v>
      </c>
      <c r="T403" s="308" t="b">
        <f t="shared" si="145"/>
        <v>1</v>
      </c>
      <c r="U403" s="308" t="b">
        <f t="shared" si="146"/>
        <v>1</v>
      </c>
      <c r="W403" s="382"/>
      <c r="X403" s="280"/>
      <c r="Y403" s="280"/>
      <c r="Z403" s="70"/>
      <c r="AA403" s="467"/>
      <c r="AB403" s="249"/>
      <c r="AC403" s="250"/>
      <c r="AD403" s="133"/>
      <c r="AE403" s="393"/>
      <c r="AF403" s="386"/>
      <c r="AG403" s="435"/>
    </row>
    <row r="404" spans="1:33" ht="15">
      <c r="A404" s="382"/>
      <c r="B404" s="280"/>
      <c r="C404" s="280"/>
      <c r="D404" s="70"/>
      <c r="E404" s="467"/>
      <c r="F404" s="249"/>
      <c r="G404" s="250"/>
      <c r="H404" s="547"/>
      <c r="I404" s="393"/>
      <c r="J404" s="386"/>
      <c r="L404" s="308" t="b">
        <f t="shared" si="137"/>
        <v>1</v>
      </c>
      <c r="M404" s="308" t="b">
        <f t="shared" si="138"/>
        <v>1</v>
      </c>
      <c r="N404" s="308" t="b">
        <f t="shared" si="139"/>
        <v>1</v>
      </c>
      <c r="O404" s="308" t="b">
        <f t="shared" si="140"/>
        <v>1</v>
      </c>
      <c r="P404" s="308" t="b">
        <f t="shared" si="141"/>
        <v>1</v>
      </c>
      <c r="Q404" s="308" t="b">
        <f t="shared" si="142"/>
        <v>1</v>
      </c>
      <c r="R404" s="308" t="b">
        <f t="shared" si="143"/>
        <v>1</v>
      </c>
      <c r="S404" s="308" t="b">
        <f t="shared" si="144"/>
        <v>1</v>
      </c>
      <c r="T404" s="308" t="b">
        <f t="shared" si="145"/>
        <v>1</v>
      </c>
      <c r="U404" s="308" t="b">
        <f t="shared" si="146"/>
        <v>1</v>
      </c>
      <c r="W404" s="382"/>
      <c r="X404" s="280"/>
      <c r="Y404" s="280"/>
      <c r="Z404" s="70"/>
      <c r="AA404" s="467"/>
      <c r="AB404" s="249"/>
      <c r="AC404" s="250"/>
      <c r="AD404" s="133"/>
      <c r="AE404" s="393"/>
      <c r="AF404" s="386"/>
      <c r="AG404" s="435"/>
    </row>
    <row r="405" spans="1:33" ht="15">
      <c r="A405" s="382"/>
      <c r="B405" s="282"/>
      <c r="C405" s="282"/>
      <c r="D405" s="281"/>
      <c r="E405" s="467"/>
      <c r="F405" s="249"/>
      <c r="G405" s="250"/>
      <c r="H405" s="547"/>
      <c r="I405" s="393"/>
      <c r="J405" s="386"/>
      <c r="L405" s="308" t="b">
        <f t="shared" si="137"/>
        <v>1</v>
      </c>
      <c r="M405" s="308" t="b">
        <f t="shared" si="138"/>
        <v>1</v>
      </c>
      <c r="N405" s="308" t="b">
        <f t="shared" si="139"/>
        <v>1</v>
      </c>
      <c r="O405" s="308" t="b">
        <f t="shared" si="140"/>
        <v>1</v>
      </c>
      <c r="P405" s="308" t="b">
        <f t="shared" si="141"/>
        <v>1</v>
      </c>
      <c r="Q405" s="308" t="b">
        <f t="shared" si="142"/>
        <v>1</v>
      </c>
      <c r="R405" s="308" t="b">
        <f t="shared" si="143"/>
        <v>1</v>
      </c>
      <c r="S405" s="308" t="b">
        <f t="shared" si="144"/>
        <v>1</v>
      </c>
      <c r="T405" s="308" t="b">
        <f t="shared" si="145"/>
        <v>1</v>
      </c>
      <c r="U405" s="308" t="b">
        <f t="shared" si="146"/>
        <v>1</v>
      </c>
      <c r="W405" s="382"/>
      <c r="X405" s="282"/>
      <c r="Y405" s="282"/>
      <c r="Z405" s="281"/>
      <c r="AA405" s="467"/>
      <c r="AB405" s="249"/>
      <c r="AC405" s="250"/>
      <c r="AD405" s="284"/>
      <c r="AE405" s="393"/>
      <c r="AF405" s="386"/>
      <c r="AG405" s="435"/>
    </row>
    <row r="406" spans="1:33" ht="15">
      <c r="A406" s="382"/>
      <c r="B406" s="280"/>
      <c r="C406" s="280"/>
      <c r="D406" s="70"/>
      <c r="E406" s="467"/>
      <c r="F406" s="249"/>
      <c r="G406" s="250"/>
      <c r="H406" s="547"/>
      <c r="I406" s="393"/>
      <c r="J406" s="386"/>
      <c r="L406" s="308" t="b">
        <f t="shared" si="137"/>
        <v>1</v>
      </c>
      <c r="M406" s="308" t="b">
        <f t="shared" si="138"/>
        <v>1</v>
      </c>
      <c r="N406" s="308" t="b">
        <f t="shared" si="139"/>
        <v>1</v>
      </c>
      <c r="O406" s="308" t="b">
        <f t="shared" si="140"/>
        <v>1</v>
      </c>
      <c r="P406" s="308" t="b">
        <f t="shared" si="141"/>
        <v>1</v>
      </c>
      <c r="Q406" s="308" t="b">
        <f t="shared" si="142"/>
        <v>1</v>
      </c>
      <c r="R406" s="308" t="b">
        <f t="shared" si="143"/>
        <v>1</v>
      </c>
      <c r="S406" s="308" t="b">
        <f t="shared" si="144"/>
        <v>1</v>
      </c>
      <c r="T406" s="308" t="b">
        <f t="shared" si="145"/>
        <v>1</v>
      </c>
      <c r="U406" s="308" t="b">
        <f t="shared" si="146"/>
        <v>1</v>
      </c>
      <c r="W406" s="382"/>
      <c r="X406" s="280"/>
      <c r="Y406" s="280"/>
      <c r="Z406" s="70"/>
      <c r="AA406" s="467"/>
      <c r="AB406" s="249"/>
      <c r="AC406" s="250"/>
      <c r="AD406" s="133"/>
      <c r="AE406" s="393"/>
      <c r="AF406" s="386"/>
      <c r="AG406" s="435"/>
    </row>
    <row r="407" spans="1:33" ht="15">
      <c r="A407" s="382"/>
      <c r="B407" s="280"/>
      <c r="C407" s="280"/>
      <c r="D407" s="70"/>
      <c r="E407" s="467"/>
      <c r="F407" s="249"/>
      <c r="G407" s="250"/>
      <c r="H407" s="547"/>
      <c r="I407" s="393"/>
      <c r="J407" s="386"/>
      <c r="L407" s="308" t="b">
        <f t="shared" si="137"/>
        <v>1</v>
      </c>
      <c r="M407" s="308" t="b">
        <f t="shared" si="138"/>
        <v>1</v>
      </c>
      <c r="N407" s="308" t="b">
        <f t="shared" si="139"/>
        <v>1</v>
      </c>
      <c r="O407" s="308" t="b">
        <f t="shared" si="140"/>
        <v>1</v>
      </c>
      <c r="P407" s="308" t="b">
        <f t="shared" si="141"/>
        <v>1</v>
      </c>
      <c r="Q407" s="308" t="b">
        <f t="shared" si="142"/>
        <v>1</v>
      </c>
      <c r="R407" s="308" t="b">
        <f t="shared" si="143"/>
        <v>1</v>
      </c>
      <c r="S407" s="308" t="b">
        <f t="shared" si="144"/>
        <v>1</v>
      </c>
      <c r="T407" s="308" t="b">
        <f t="shared" si="145"/>
        <v>1</v>
      </c>
      <c r="U407" s="308" t="b">
        <f t="shared" si="146"/>
        <v>1</v>
      </c>
      <c r="W407" s="382"/>
      <c r="X407" s="280"/>
      <c r="Y407" s="280"/>
      <c r="Z407" s="70"/>
      <c r="AA407" s="467"/>
      <c r="AB407" s="249"/>
      <c r="AC407" s="250"/>
      <c r="AD407" s="133"/>
      <c r="AE407" s="393"/>
      <c r="AF407" s="386"/>
      <c r="AG407" s="435"/>
    </row>
    <row r="408" spans="1:33" ht="15">
      <c r="A408" s="382"/>
      <c r="B408" s="280"/>
      <c r="C408" s="280"/>
      <c r="D408" s="70"/>
      <c r="E408" s="467"/>
      <c r="F408" s="249"/>
      <c r="G408" s="250"/>
      <c r="H408" s="547"/>
      <c r="I408" s="393"/>
      <c r="J408" s="386"/>
      <c r="L408" s="308" t="b">
        <f t="shared" si="137"/>
        <v>1</v>
      </c>
      <c r="M408" s="308" t="b">
        <f t="shared" si="138"/>
        <v>1</v>
      </c>
      <c r="N408" s="308" t="b">
        <f t="shared" si="139"/>
        <v>1</v>
      </c>
      <c r="O408" s="308" t="b">
        <f t="shared" si="140"/>
        <v>1</v>
      </c>
      <c r="P408" s="308" t="b">
        <f t="shared" si="141"/>
        <v>1</v>
      </c>
      <c r="Q408" s="308" t="b">
        <f t="shared" si="142"/>
        <v>1</v>
      </c>
      <c r="R408" s="308" t="b">
        <f t="shared" si="143"/>
        <v>1</v>
      </c>
      <c r="S408" s="308" t="b">
        <f t="shared" si="144"/>
        <v>1</v>
      </c>
      <c r="T408" s="308" t="b">
        <f t="shared" si="145"/>
        <v>1</v>
      </c>
      <c r="U408" s="308" t="b">
        <f t="shared" si="146"/>
        <v>1</v>
      </c>
      <c r="W408" s="382"/>
      <c r="X408" s="280"/>
      <c r="Y408" s="280"/>
      <c r="Z408" s="70"/>
      <c r="AA408" s="467"/>
      <c r="AB408" s="249"/>
      <c r="AC408" s="250"/>
      <c r="AD408" s="133"/>
      <c r="AE408" s="393"/>
      <c r="AF408" s="386"/>
      <c r="AG408" s="435"/>
    </row>
    <row r="409" spans="1:33" ht="15">
      <c r="A409" s="382"/>
      <c r="B409" s="280"/>
      <c r="C409" s="280"/>
      <c r="D409" s="70"/>
      <c r="E409" s="467"/>
      <c r="F409" s="249"/>
      <c r="G409" s="250"/>
      <c r="H409" s="547"/>
      <c r="I409" s="393"/>
      <c r="J409" s="386"/>
      <c r="L409" s="308" t="b">
        <f t="shared" si="137"/>
        <v>1</v>
      </c>
      <c r="M409" s="308" t="b">
        <f t="shared" si="138"/>
        <v>1</v>
      </c>
      <c r="N409" s="308" t="b">
        <f t="shared" si="139"/>
        <v>1</v>
      </c>
      <c r="O409" s="308" t="b">
        <f t="shared" si="140"/>
        <v>1</v>
      </c>
      <c r="P409" s="308" t="b">
        <f t="shared" si="141"/>
        <v>1</v>
      </c>
      <c r="Q409" s="308" t="b">
        <f t="shared" si="142"/>
        <v>1</v>
      </c>
      <c r="R409" s="308" t="b">
        <f t="shared" si="143"/>
        <v>1</v>
      </c>
      <c r="S409" s="308" t="b">
        <f t="shared" si="144"/>
        <v>1</v>
      </c>
      <c r="T409" s="308" t="b">
        <f t="shared" si="145"/>
        <v>1</v>
      </c>
      <c r="U409" s="308" t="b">
        <f t="shared" si="146"/>
        <v>1</v>
      </c>
      <c r="W409" s="382"/>
      <c r="X409" s="280"/>
      <c r="Y409" s="280"/>
      <c r="Z409" s="70"/>
      <c r="AA409" s="467"/>
      <c r="AB409" s="249"/>
      <c r="AC409" s="250"/>
      <c r="AD409" s="133"/>
      <c r="AE409" s="393"/>
      <c r="AF409" s="386"/>
      <c r="AG409" s="435"/>
    </row>
    <row r="410" spans="1:33" ht="15">
      <c r="A410" s="382"/>
      <c r="B410" s="280"/>
      <c r="C410" s="280"/>
      <c r="D410" s="292"/>
      <c r="E410" s="467"/>
      <c r="F410" s="249"/>
      <c r="G410" s="250"/>
      <c r="H410" s="547"/>
      <c r="I410" s="393"/>
      <c r="J410" s="386"/>
      <c r="L410" s="308" t="b">
        <f t="shared" si="137"/>
        <v>1</v>
      </c>
      <c r="M410" s="308" t="b">
        <f t="shared" si="138"/>
        <v>1</v>
      </c>
      <c r="N410" s="308" t="b">
        <f t="shared" si="139"/>
        <v>1</v>
      </c>
      <c r="O410" s="308" t="b">
        <f t="shared" si="140"/>
        <v>1</v>
      </c>
      <c r="P410" s="308" t="b">
        <f t="shared" si="141"/>
        <v>1</v>
      </c>
      <c r="Q410" s="308" t="b">
        <f t="shared" si="142"/>
        <v>1</v>
      </c>
      <c r="R410" s="308" t="b">
        <f t="shared" si="143"/>
        <v>1</v>
      </c>
      <c r="S410" s="308" t="b">
        <f t="shared" si="144"/>
        <v>1</v>
      </c>
      <c r="T410" s="308" t="b">
        <f t="shared" si="145"/>
        <v>1</v>
      </c>
      <c r="U410" s="308" t="b">
        <f t="shared" si="146"/>
        <v>1</v>
      </c>
      <c r="W410" s="382"/>
      <c r="X410" s="280"/>
      <c r="Y410" s="280"/>
      <c r="Z410" s="292"/>
      <c r="AA410" s="467"/>
      <c r="AB410" s="249"/>
      <c r="AC410" s="250"/>
      <c r="AD410" s="133"/>
      <c r="AE410" s="393"/>
      <c r="AF410" s="386"/>
      <c r="AG410" s="435"/>
    </row>
    <row r="411" spans="1:33" ht="15">
      <c r="A411" s="382"/>
      <c r="B411" s="280"/>
      <c r="C411" s="280"/>
      <c r="D411" s="70"/>
      <c r="E411" s="467"/>
      <c r="F411" s="249"/>
      <c r="G411" s="250"/>
      <c r="H411" s="547"/>
      <c r="I411" s="393"/>
      <c r="J411" s="386"/>
      <c r="L411" s="308" t="b">
        <f t="shared" si="137"/>
        <v>1</v>
      </c>
      <c r="M411" s="308" t="b">
        <f t="shared" si="138"/>
        <v>1</v>
      </c>
      <c r="N411" s="308" t="b">
        <f t="shared" si="139"/>
        <v>1</v>
      </c>
      <c r="O411" s="308" t="b">
        <f t="shared" si="140"/>
        <v>1</v>
      </c>
      <c r="P411" s="308" t="b">
        <f t="shared" si="141"/>
        <v>1</v>
      </c>
      <c r="Q411" s="308" t="b">
        <f t="shared" si="142"/>
        <v>1</v>
      </c>
      <c r="R411" s="308" t="b">
        <f t="shared" si="143"/>
        <v>1</v>
      </c>
      <c r="S411" s="308" t="b">
        <f t="shared" si="144"/>
        <v>1</v>
      </c>
      <c r="T411" s="308" t="b">
        <f t="shared" si="145"/>
        <v>1</v>
      </c>
      <c r="U411" s="308" t="b">
        <f t="shared" si="146"/>
        <v>1</v>
      </c>
      <c r="W411" s="382"/>
      <c r="X411" s="280"/>
      <c r="Y411" s="280"/>
      <c r="Z411" s="70"/>
      <c r="AA411" s="467"/>
      <c r="AB411" s="249"/>
      <c r="AC411" s="250"/>
      <c r="AD411" s="133"/>
      <c r="AE411" s="387"/>
      <c r="AF411" s="386"/>
      <c r="AG411" s="435"/>
    </row>
    <row r="412" spans="1:33" ht="15">
      <c r="A412" s="382"/>
      <c r="B412" s="280"/>
      <c r="C412" s="280"/>
      <c r="D412" s="70"/>
      <c r="E412" s="467"/>
      <c r="F412" s="249"/>
      <c r="G412" s="250"/>
      <c r="H412" s="547"/>
      <c r="I412" s="393"/>
      <c r="J412" s="386"/>
      <c r="L412" s="308" t="b">
        <f t="shared" si="137"/>
        <v>1</v>
      </c>
      <c r="M412" s="308" t="b">
        <f t="shared" si="138"/>
        <v>1</v>
      </c>
      <c r="N412" s="308" t="b">
        <f t="shared" si="139"/>
        <v>1</v>
      </c>
      <c r="O412" s="308" t="b">
        <f t="shared" si="140"/>
        <v>1</v>
      </c>
      <c r="P412" s="308" t="b">
        <f t="shared" si="141"/>
        <v>1</v>
      </c>
      <c r="Q412" s="308" t="b">
        <f t="shared" si="142"/>
        <v>1</v>
      </c>
      <c r="R412" s="308" t="b">
        <f t="shared" si="143"/>
        <v>1</v>
      </c>
      <c r="S412" s="308" t="b">
        <f t="shared" si="144"/>
        <v>1</v>
      </c>
      <c r="T412" s="308" t="b">
        <f t="shared" si="145"/>
        <v>1</v>
      </c>
      <c r="U412" s="308" t="b">
        <f t="shared" si="146"/>
        <v>1</v>
      </c>
      <c r="W412" s="382"/>
      <c r="X412" s="280"/>
      <c r="Y412" s="280"/>
      <c r="Z412" s="70"/>
      <c r="AA412" s="467"/>
      <c r="AB412" s="249"/>
      <c r="AC412" s="250"/>
      <c r="AD412" s="133"/>
      <c r="AE412" s="393"/>
      <c r="AF412" s="386"/>
      <c r="AG412" s="435"/>
    </row>
    <row r="413" spans="1:33" ht="15">
      <c r="A413" s="382"/>
      <c r="B413" s="283"/>
      <c r="C413" s="283"/>
      <c r="D413" s="281"/>
      <c r="E413" s="467"/>
      <c r="F413" s="249"/>
      <c r="G413" s="250"/>
      <c r="H413" s="547"/>
      <c r="I413" s="393"/>
      <c r="J413" s="386"/>
      <c r="L413" s="308" t="b">
        <f t="shared" si="137"/>
        <v>1</v>
      </c>
      <c r="M413" s="308" t="b">
        <f t="shared" si="138"/>
        <v>1</v>
      </c>
      <c r="N413" s="308" t="b">
        <f t="shared" si="139"/>
        <v>1</v>
      </c>
      <c r="O413" s="308" t="b">
        <f t="shared" si="140"/>
        <v>1</v>
      </c>
      <c r="P413" s="308" t="b">
        <f t="shared" si="141"/>
        <v>1</v>
      </c>
      <c r="Q413" s="308" t="b">
        <f t="shared" si="142"/>
        <v>1</v>
      </c>
      <c r="R413" s="308" t="b">
        <f t="shared" si="143"/>
        <v>1</v>
      </c>
      <c r="S413" s="308" t="b">
        <f t="shared" si="144"/>
        <v>1</v>
      </c>
      <c r="T413" s="308" t="b">
        <f t="shared" si="145"/>
        <v>1</v>
      </c>
      <c r="U413" s="308" t="b">
        <f t="shared" si="146"/>
        <v>1</v>
      </c>
      <c r="W413" s="382"/>
      <c r="X413" s="283"/>
      <c r="Y413" s="283"/>
      <c r="Z413" s="281"/>
      <c r="AA413" s="467"/>
      <c r="AB413" s="249"/>
      <c r="AC413" s="250"/>
      <c r="AD413" s="133"/>
      <c r="AE413" s="393"/>
      <c r="AF413" s="386"/>
      <c r="AG413" s="435"/>
    </row>
    <row r="414" spans="1:33" ht="15">
      <c r="A414" s="382"/>
      <c r="B414" s="280"/>
      <c r="C414" s="280"/>
      <c r="D414" s="70"/>
      <c r="E414" s="467"/>
      <c r="F414" s="249"/>
      <c r="G414" s="250"/>
      <c r="H414" s="547"/>
      <c r="I414" s="393"/>
      <c r="J414" s="386"/>
      <c r="L414" s="308" t="b">
        <f t="shared" si="137"/>
        <v>1</v>
      </c>
      <c r="M414" s="308" t="b">
        <f t="shared" si="138"/>
        <v>1</v>
      </c>
      <c r="N414" s="308" t="b">
        <f t="shared" si="139"/>
        <v>1</v>
      </c>
      <c r="O414" s="308" t="b">
        <f t="shared" si="140"/>
        <v>1</v>
      </c>
      <c r="P414" s="308" t="b">
        <f t="shared" si="141"/>
        <v>1</v>
      </c>
      <c r="Q414" s="308" t="b">
        <f t="shared" si="142"/>
        <v>1</v>
      </c>
      <c r="R414" s="308" t="b">
        <f t="shared" si="143"/>
        <v>1</v>
      </c>
      <c r="S414" s="308" t="b">
        <f t="shared" si="144"/>
        <v>1</v>
      </c>
      <c r="T414" s="308" t="b">
        <f t="shared" si="145"/>
        <v>1</v>
      </c>
      <c r="U414" s="308" t="b">
        <f t="shared" si="146"/>
        <v>1</v>
      </c>
      <c r="W414" s="382"/>
      <c r="X414" s="280"/>
      <c r="Y414" s="280"/>
      <c r="Z414" s="70"/>
      <c r="AA414" s="467"/>
      <c r="AB414" s="249"/>
      <c r="AC414" s="250"/>
      <c r="AD414" s="284"/>
      <c r="AE414" s="393"/>
      <c r="AF414" s="386"/>
      <c r="AG414" s="435"/>
    </row>
    <row r="415" spans="1:33" ht="15">
      <c r="A415" s="382"/>
      <c r="B415" s="280"/>
      <c r="C415" s="280"/>
      <c r="D415" s="70"/>
      <c r="E415" s="467"/>
      <c r="F415" s="249"/>
      <c r="G415" s="250"/>
      <c r="H415" s="547"/>
      <c r="I415" s="393"/>
      <c r="J415" s="386"/>
      <c r="L415" s="308" t="b">
        <f t="shared" si="137"/>
        <v>1</v>
      </c>
      <c r="M415" s="308" t="b">
        <f t="shared" si="138"/>
        <v>1</v>
      </c>
      <c r="N415" s="308" t="b">
        <f t="shared" si="139"/>
        <v>1</v>
      </c>
      <c r="O415" s="308" t="b">
        <f t="shared" si="140"/>
        <v>1</v>
      </c>
      <c r="P415" s="308" t="b">
        <f t="shared" si="141"/>
        <v>1</v>
      </c>
      <c r="Q415" s="308" t="b">
        <f t="shared" si="142"/>
        <v>1</v>
      </c>
      <c r="R415" s="308" t="b">
        <f t="shared" si="143"/>
        <v>1</v>
      </c>
      <c r="S415" s="308" t="b">
        <f t="shared" si="144"/>
        <v>1</v>
      </c>
      <c r="T415" s="308" t="b">
        <f t="shared" si="145"/>
        <v>1</v>
      </c>
      <c r="U415" s="308" t="b">
        <f t="shared" si="146"/>
        <v>1</v>
      </c>
      <c r="W415" s="382"/>
      <c r="X415" s="280"/>
      <c r="Y415" s="280"/>
      <c r="Z415" s="70"/>
      <c r="AA415" s="467"/>
      <c r="AB415" s="249"/>
      <c r="AC415" s="250"/>
      <c r="AD415" s="284"/>
      <c r="AE415" s="393"/>
      <c r="AF415" s="386"/>
      <c r="AG415" s="435"/>
    </row>
    <row r="416" spans="1:33" ht="15">
      <c r="A416" s="382"/>
      <c r="B416" s="280"/>
      <c r="C416" s="280"/>
      <c r="D416" s="70"/>
      <c r="E416" s="467"/>
      <c r="F416" s="249"/>
      <c r="G416" s="250"/>
      <c r="H416" s="547"/>
      <c r="I416" s="393"/>
      <c r="J416" s="386"/>
      <c r="L416" s="308" t="b">
        <f t="shared" si="137"/>
        <v>1</v>
      </c>
      <c r="M416" s="308" t="b">
        <f t="shared" si="138"/>
        <v>1</v>
      </c>
      <c r="N416" s="308" t="b">
        <f t="shared" si="139"/>
        <v>1</v>
      </c>
      <c r="O416" s="308" t="b">
        <f t="shared" si="140"/>
        <v>1</v>
      </c>
      <c r="P416" s="308" t="b">
        <f t="shared" si="141"/>
        <v>1</v>
      </c>
      <c r="Q416" s="308" t="b">
        <f t="shared" si="142"/>
        <v>1</v>
      </c>
      <c r="R416" s="308" t="b">
        <f t="shared" si="143"/>
        <v>1</v>
      </c>
      <c r="S416" s="308" t="b">
        <f t="shared" si="144"/>
        <v>1</v>
      </c>
      <c r="T416" s="308" t="b">
        <f t="shared" si="145"/>
        <v>1</v>
      </c>
      <c r="U416" s="308" t="b">
        <f t="shared" si="146"/>
        <v>1</v>
      </c>
      <c r="W416" s="382"/>
      <c r="X416" s="280"/>
      <c r="Y416" s="280"/>
      <c r="Z416" s="70"/>
      <c r="AA416" s="467"/>
      <c r="AB416" s="249"/>
      <c r="AC416" s="250"/>
      <c r="AD416" s="284"/>
      <c r="AE416" s="393"/>
      <c r="AF416" s="386"/>
      <c r="AG416" s="435"/>
    </row>
    <row r="417" spans="1:33" ht="15">
      <c r="A417" s="382"/>
      <c r="B417" s="280"/>
      <c r="C417" s="280"/>
      <c r="D417" s="70"/>
      <c r="E417" s="467"/>
      <c r="F417" s="249"/>
      <c r="G417" s="250"/>
      <c r="H417" s="547"/>
      <c r="I417" s="393"/>
      <c r="J417" s="386"/>
      <c r="L417" s="308" t="b">
        <f t="shared" si="137"/>
        <v>1</v>
      </c>
      <c r="M417" s="308" t="b">
        <f t="shared" si="138"/>
        <v>1</v>
      </c>
      <c r="N417" s="308" t="b">
        <f t="shared" si="139"/>
        <v>1</v>
      </c>
      <c r="O417" s="308" t="b">
        <f t="shared" si="140"/>
        <v>1</v>
      </c>
      <c r="P417" s="308" t="b">
        <f t="shared" si="141"/>
        <v>1</v>
      </c>
      <c r="Q417" s="308" t="b">
        <f t="shared" si="142"/>
        <v>1</v>
      </c>
      <c r="R417" s="308" t="b">
        <f t="shared" si="143"/>
        <v>1</v>
      </c>
      <c r="S417" s="308" t="b">
        <f t="shared" si="144"/>
        <v>1</v>
      </c>
      <c r="T417" s="308" t="b">
        <f t="shared" si="145"/>
        <v>1</v>
      </c>
      <c r="U417" s="308" t="b">
        <f t="shared" si="146"/>
        <v>1</v>
      </c>
      <c r="W417" s="382"/>
      <c r="X417" s="280"/>
      <c r="Y417" s="280"/>
      <c r="Z417" s="70"/>
      <c r="AA417" s="467"/>
      <c r="AB417" s="249"/>
      <c r="AC417" s="250"/>
      <c r="AD417" s="133"/>
      <c r="AE417" s="393"/>
      <c r="AF417" s="386"/>
      <c r="AG417" s="435"/>
    </row>
    <row r="418" spans="1:33" ht="15">
      <c r="A418" s="382"/>
      <c r="B418" s="280"/>
      <c r="C418" s="280"/>
      <c r="D418" s="133"/>
      <c r="E418" s="467"/>
      <c r="F418" s="249"/>
      <c r="G418" s="250"/>
      <c r="H418" s="547"/>
      <c r="I418" s="393"/>
      <c r="J418" s="386"/>
      <c r="L418" s="308" t="b">
        <f t="shared" si="137"/>
        <v>1</v>
      </c>
      <c r="M418" s="308" t="b">
        <f t="shared" si="138"/>
        <v>1</v>
      </c>
      <c r="N418" s="308" t="b">
        <f t="shared" si="139"/>
        <v>1</v>
      </c>
      <c r="O418" s="308" t="b">
        <f t="shared" si="140"/>
        <v>1</v>
      </c>
      <c r="P418" s="308" t="b">
        <f t="shared" si="141"/>
        <v>1</v>
      </c>
      <c r="Q418" s="308" t="b">
        <f t="shared" si="142"/>
        <v>1</v>
      </c>
      <c r="R418" s="308" t="b">
        <f t="shared" si="143"/>
        <v>1</v>
      </c>
      <c r="S418" s="308" t="b">
        <f t="shared" si="144"/>
        <v>1</v>
      </c>
      <c r="T418" s="308" t="b">
        <f t="shared" si="145"/>
        <v>1</v>
      </c>
      <c r="U418" s="308" t="b">
        <f t="shared" si="146"/>
        <v>1</v>
      </c>
      <c r="W418" s="382"/>
      <c r="X418" s="280"/>
      <c r="Y418" s="280"/>
      <c r="Z418" s="133"/>
      <c r="AA418" s="467"/>
      <c r="AB418" s="249"/>
      <c r="AC418" s="250"/>
      <c r="AD418" s="133"/>
      <c r="AE418" s="393"/>
      <c r="AF418" s="386"/>
      <c r="AG418" s="435"/>
    </row>
    <row r="419" spans="1:33" ht="15">
      <c r="A419" s="382"/>
      <c r="B419" s="280"/>
      <c r="C419" s="280"/>
      <c r="D419" s="70"/>
      <c r="E419" s="467"/>
      <c r="F419" s="249"/>
      <c r="G419" s="250"/>
      <c r="H419" s="547"/>
      <c r="I419" s="393"/>
      <c r="J419" s="386"/>
      <c r="L419" s="308" t="b">
        <f t="shared" si="137"/>
        <v>1</v>
      </c>
      <c r="M419" s="308" t="b">
        <f t="shared" si="138"/>
        <v>1</v>
      </c>
      <c r="N419" s="308" t="b">
        <f t="shared" si="139"/>
        <v>1</v>
      </c>
      <c r="O419" s="308" t="b">
        <f t="shared" si="140"/>
        <v>1</v>
      </c>
      <c r="P419" s="308" t="b">
        <f t="shared" si="141"/>
        <v>1</v>
      </c>
      <c r="Q419" s="308" t="b">
        <f t="shared" si="142"/>
        <v>1</v>
      </c>
      <c r="R419" s="308" t="b">
        <f t="shared" si="143"/>
        <v>1</v>
      </c>
      <c r="S419" s="308" t="b">
        <f t="shared" si="144"/>
        <v>1</v>
      </c>
      <c r="T419" s="308" t="b">
        <f t="shared" si="145"/>
        <v>1</v>
      </c>
      <c r="U419" s="308" t="b">
        <f t="shared" si="146"/>
        <v>1</v>
      </c>
      <c r="W419" s="382"/>
      <c r="X419" s="280"/>
      <c r="Y419" s="280"/>
      <c r="Z419" s="70"/>
      <c r="AA419" s="467"/>
      <c r="AB419" s="249"/>
      <c r="AC419" s="250"/>
      <c r="AD419" s="133"/>
      <c r="AE419" s="393"/>
      <c r="AF419" s="386"/>
      <c r="AG419" s="435"/>
    </row>
    <row r="420" spans="1:33" ht="15">
      <c r="A420" s="382"/>
      <c r="B420" s="280"/>
      <c r="C420" s="280"/>
      <c r="D420" s="70"/>
      <c r="E420" s="467"/>
      <c r="F420" s="249"/>
      <c r="G420" s="250"/>
      <c r="H420" s="547"/>
      <c r="I420" s="393"/>
      <c r="J420" s="386"/>
      <c r="L420" s="308" t="b">
        <f t="shared" si="137"/>
        <v>1</v>
      </c>
      <c r="M420" s="308" t="b">
        <f t="shared" si="138"/>
        <v>1</v>
      </c>
      <c r="N420" s="308" t="b">
        <f t="shared" si="139"/>
        <v>1</v>
      </c>
      <c r="O420" s="308" t="b">
        <f t="shared" si="140"/>
        <v>1</v>
      </c>
      <c r="P420" s="308" t="b">
        <f t="shared" si="141"/>
        <v>1</v>
      </c>
      <c r="Q420" s="308" t="b">
        <f t="shared" si="142"/>
        <v>1</v>
      </c>
      <c r="R420" s="308" t="b">
        <f t="shared" si="143"/>
        <v>1</v>
      </c>
      <c r="S420" s="308" t="b">
        <f t="shared" si="144"/>
        <v>1</v>
      </c>
      <c r="T420" s="308" t="b">
        <f t="shared" si="145"/>
        <v>1</v>
      </c>
      <c r="U420" s="308" t="b">
        <f t="shared" si="146"/>
        <v>1</v>
      </c>
      <c r="W420" s="382"/>
      <c r="X420" s="280"/>
      <c r="Y420" s="280"/>
      <c r="Z420" s="70"/>
      <c r="AA420" s="467"/>
      <c r="AB420" s="249"/>
      <c r="AC420" s="250"/>
      <c r="AD420" s="133"/>
      <c r="AE420" s="393"/>
      <c r="AF420" s="386"/>
      <c r="AG420" s="435"/>
    </row>
    <row r="421" spans="1:33" ht="15">
      <c r="A421" s="382"/>
      <c r="B421" s="280"/>
      <c r="C421" s="280"/>
      <c r="D421" s="70"/>
      <c r="E421" s="467"/>
      <c r="F421" s="249"/>
      <c r="G421" s="250"/>
      <c r="H421" s="547"/>
      <c r="I421" s="393"/>
      <c r="J421" s="386"/>
      <c r="L421" s="308" t="b">
        <f t="shared" si="137"/>
        <v>1</v>
      </c>
      <c r="M421" s="308" t="b">
        <f t="shared" si="138"/>
        <v>1</v>
      </c>
      <c r="N421" s="308" t="b">
        <f t="shared" si="139"/>
        <v>1</v>
      </c>
      <c r="O421" s="308" t="b">
        <f t="shared" si="140"/>
        <v>1</v>
      </c>
      <c r="P421" s="308" t="b">
        <f t="shared" si="141"/>
        <v>1</v>
      </c>
      <c r="Q421" s="308" t="b">
        <f t="shared" si="142"/>
        <v>1</v>
      </c>
      <c r="R421" s="308" t="b">
        <f t="shared" si="143"/>
        <v>1</v>
      </c>
      <c r="S421" s="308" t="b">
        <f t="shared" si="144"/>
        <v>1</v>
      </c>
      <c r="T421" s="308" t="b">
        <f t="shared" si="145"/>
        <v>1</v>
      </c>
      <c r="U421" s="308" t="b">
        <f t="shared" si="146"/>
        <v>1</v>
      </c>
      <c r="W421" s="382"/>
      <c r="X421" s="280"/>
      <c r="Y421" s="280"/>
      <c r="Z421" s="70"/>
      <c r="AA421" s="467"/>
      <c r="AB421" s="249"/>
      <c r="AC421" s="250"/>
      <c r="AD421" s="133"/>
      <c r="AE421" s="393"/>
      <c r="AF421" s="386"/>
      <c r="AG421" s="435"/>
    </row>
    <row r="422" spans="1:33" ht="15">
      <c r="A422" s="382"/>
      <c r="B422" s="280"/>
      <c r="C422" s="280"/>
      <c r="D422" s="70"/>
      <c r="E422" s="467"/>
      <c r="F422" s="249"/>
      <c r="G422" s="250"/>
      <c r="H422" s="547"/>
      <c r="I422" s="393"/>
      <c r="J422" s="386"/>
      <c r="L422" s="308" t="b">
        <f t="shared" si="137"/>
        <v>1</v>
      </c>
      <c r="M422" s="308" t="b">
        <f t="shared" si="138"/>
        <v>1</v>
      </c>
      <c r="N422" s="308" t="b">
        <f t="shared" si="139"/>
        <v>1</v>
      </c>
      <c r="O422" s="308" t="b">
        <f t="shared" si="140"/>
        <v>1</v>
      </c>
      <c r="P422" s="308" t="b">
        <f t="shared" si="141"/>
        <v>1</v>
      </c>
      <c r="Q422" s="308" t="b">
        <f t="shared" si="142"/>
        <v>1</v>
      </c>
      <c r="R422" s="308" t="b">
        <f t="shared" si="143"/>
        <v>1</v>
      </c>
      <c r="S422" s="308" t="b">
        <f t="shared" si="144"/>
        <v>1</v>
      </c>
      <c r="T422" s="308" t="b">
        <f t="shared" si="145"/>
        <v>1</v>
      </c>
      <c r="U422" s="308" t="b">
        <f t="shared" si="146"/>
        <v>1</v>
      </c>
      <c r="W422" s="382"/>
      <c r="X422" s="280"/>
      <c r="Y422" s="280"/>
      <c r="Z422" s="70"/>
      <c r="AA422" s="467"/>
      <c r="AB422" s="249"/>
      <c r="AC422" s="250"/>
      <c r="AD422" s="284"/>
      <c r="AE422" s="393"/>
      <c r="AF422" s="386"/>
      <c r="AG422" s="435"/>
    </row>
    <row r="423" spans="1:33" ht="15">
      <c r="A423" s="502"/>
      <c r="B423" s="283"/>
      <c r="C423" s="283"/>
      <c r="D423" s="133"/>
      <c r="E423" s="467"/>
      <c r="F423" s="288"/>
      <c r="G423" s="250"/>
      <c r="H423" s="547"/>
      <c r="I423" s="393"/>
      <c r="J423" s="386"/>
      <c r="K423" s="229"/>
      <c r="L423" s="308" t="b">
        <f t="shared" si="137"/>
        <v>1</v>
      </c>
      <c r="M423" s="308" t="b">
        <f t="shared" si="138"/>
        <v>1</v>
      </c>
      <c r="N423" s="308" t="b">
        <f t="shared" si="139"/>
        <v>1</v>
      </c>
      <c r="O423" s="308" t="b">
        <f t="shared" si="140"/>
        <v>1</v>
      </c>
      <c r="P423" s="308" t="b">
        <f t="shared" si="141"/>
        <v>1</v>
      </c>
      <c r="Q423" s="308" t="b">
        <f t="shared" si="142"/>
        <v>1</v>
      </c>
      <c r="R423" s="308" t="b">
        <f t="shared" si="143"/>
        <v>1</v>
      </c>
      <c r="S423" s="308" t="b">
        <f t="shared" si="144"/>
        <v>1</v>
      </c>
      <c r="T423" s="308" t="b">
        <f t="shared" si="145"/>
        <v>1</v>
      </c>
      <c r="U423" s="308" t="b">
        <f t="shared" si="146"/>
        <v>1</v>
      </c>
      <c r="V423" s="229"/>
      <c r="W423" s="502"/>
      <c r="X423" s="283"/>
      <c r="Y423" s="283"/>
      <c r="Z423" s="133"/>
      <c r="AA423" s="467"/>
      <c r="AB423" s="288"/>
      <c r="AC423" s="250"/>
      <c r="AD423" s="284"/>
      <c r="AE423" s="393"/>
      <c r="AF423" s="386"/>
      <c r="AG423" s="435"/>
    </row>
    <row r="424" spans="1:33" ht="15">
      <c r="A424" s="502"/>
      <c r="B424" s="283"/>
      <c r="C424" s="283"/>
      <c r="D424" s="133"/>
      <c r="E424" s="467"/>
      <c r="F424" s="288"/>
      <c r="G424" s="250"/>
      <c r="H424" s="547"/>
      <c r="I424" s="393"/>
      <c r="J424" s="386"/>
      <c r="L424" s="308" t="b">
        <f t="shared" si="137"/>
        <v>1</v>
      </c>
      <c r="M424" s="308" t="b">
        <f t="shared" si="138"/>
        <v>1</v>
      </c>
      <c r="N424" s="308" t="b">
        <f t="shared" si="139"/>
        <v>1</v>
      </c>
      <c r="O424" s="308" t="b">
        <f t="shared" si="140"/>
        <v>1</v>
      </c>
      <c r="P424" s="308" t="b">
        <f t="shared" si="141"/>
        <v>1</v>
      </c>
      <c r="Q424" s="308" t="b">
        <f t="shared" si="142"/>
        <v>1</v>
      </c>
      <c r="R424" s="308" t="b">
        <f t="shared" si="143"/>
        <v>1</v>
      </c>
      <c r="S424" s="308" t="b">
        <f t="shared" si="144"/>
        <v>1</v>
      </c>
      <c r="T424" s="308" t="b">
        <f t="shared" si="145"/>
        <v>1</v>
      </c>
      <c r="U424" s="308" t="b">
        <f t="shared" si="146"/>
        <v>1</v>
      </c>
      <c r="W424" s="502"/>
      <c r="X424" s="283"/>
      <c r="Y424" s="283"/>
      <c r="Z424" s="133"/>
      <c r="AA424" s="467"/>
      <c r="AB424" s="288"/>
      <c r="AC424" s="250"/>
      <c r="AD424" s="133"/>
      <c r="AE424" s="393"/>
      <c r="AF424" s="386"/>
      <c r="AG424" s="435"/>
    </row>
    <row r="425" spans="1:33" ht="15">
      <c r="A425" s="502"/>
      <c r="B425" s="283"/>
      <c r="C425" s="283"/>
      <c r="D425" s="133"/>
      <c r="E425" s="467"/>
      <c r="F425" s="288"/>
      <c r="G425" s="250"/>
      <c r="H425" s="547"/>
      <c r="I425" s="393"/>
      <c r="J425" s="386"/>
      <c r="L425" s="308" t="b">
        <f t="shared" si="137"/>
        <v>1</v>
      </c>
      <c r="M425" s="308" t="b">
        <f t="shared" si="138"/>
        <v>1</v>
      </c>
      <c r="N425" s="308" t="b">
        <f t="shared" si="139"/>
        <v>1</v>
      </c>
      <c r="O425" s="308" t="b">
        <f t="shared" si="140"/>
        <v>1</v>
      </c>
      <c r="P425" s="308" t="b">
        <f t="shared" si="141"/>
        <v>1</v>
      </c>
      <c r="Q425" s="308" t="b">
        <f t="shared" si="142"/>
        <v>1</v>
      </c>
      <c r="R425" s="308" t="b">
        <f t="shared" si="143"/>
        <v>1</v>
      </c>
      <c r="S425" s="308" t="b">
        <f t="shared" si="144"/>
        <v>1</v>
      </c>
      <c r="T425" s="308" t="b">
        <f t="shared" si="145"/>
        <v>1</v>
      </c>
      <c r="U425" s="308" t="b">
        <f t="shared" si="146"/>
        <v>1</v>
      </c>
      <c r="W425" s="502"/>
      <c r="X425" s="283"/>
      <c r="Y425" s="283"/>
      <c r="Z425" s="133"/>
      <c r="AA425" s="467"/>
      <c r="AB425" s="288"/>
      <c r="AC425" s="250"/>
      <c r="AD425" s="133"/>
      <c r="AE425" s="393"/>
      <c r="AF425" s="386"/>
      <c r="AG425" s="435"/>
    </row>
    <row r="426" spans="1:33" ht="15">
      <c r="A426" s="502"/>
      <c r="B426" s="283"/>
      <c r="C426" s="283"/>
      <c r="D426" s="133"/>
      <c r="E426" s="467"/>
      <c r="F426" s="288"/>
      <c r="G426" s="250"/>
      <c r="H426" s="547"/>
      <c r="I426" s="393"/>
      <c r="J426" s="386"/>
      <c r="L426" s="308" t="b">
        <f t="shared" si="137"/>
        <v>1</v>
      </c>
      <c r="M426" s="308" t="b">
        <f t="shared" si="138"/>
        <v>1</v>
      </c>
      <c r="N426" s="308" t="b">
        <f t="shared" si="139"/>
        <v>1</v>
      </c>
      <c r="O426" s="308" t="b">
        <f t="shared" si="140"/>
        <v>1</v>
      </c>
      <c r="P426" s="308" t="b">
        <f t="shared" si="141"/>
        <v>1</v>
      </c>
      <c r="Q426" s="308" t="b">
        <f t="shared" si="142"/>
        <v>1</v>
      </c>
      <c r="R426" s="308" t="b">
        <f t="shared" si="143"/>
        <v>1</v>
      </c>
      <c r="S426" s="308" t="b">
        <f t="shared" si="144"/>
        <v>1</v>
      </c>
      <c r="T426" s="308" t="b">
        <f t="shared" si="145"/>
        <v>1</v>
      </c>
      <c r="U426" s="308" t="b">
        <f t="shared" si="146"/>
        <v>1</v>
      </c>
      <c r="W426" s="502"/>
      <c r="X426" s="283"/>
      <c r="Y426" s="283"/>
      <c r="Z426" s="133"/>
      <c r="AA426" s="467"/>
      <c r="AB426" s="288"/>
      <c r="AC426" s="250"/>
      <c r="AD426" s="133"/>
      <c r="AE426" s="393"/>
      <c r="AF426" s="386"/>
      <c r="AG426" s="435"/>
    </row>
    <row r="427" spans="1:33" ht="15">
      <c r="A427" s="502"/>
      <c r="B427" s="283"/>
      <c r="C427" s="283"/>
      <c r="D427" s="133"/>
      <c r="E427" s="467"/>
      <c r="F427" s="288"/>
      <c r="G427" s="250"/>
      <c r="H427" s="547"/>
      <c r="I427" s="393"/>
      <c r="J427" s="386"/>
      <c r="L427" s="308" t="b">
        <f t="shared" si="137"/>
        <v>1</v>
      </c>
      <c r="M427" s="308" t="b">
        <f t="shared" si="138"/>
        <v>1</v>
      </c>
      <c r="N427" s="308" t="b">
        <f t="shared" si="139"/>
        <v>1</v>
      </c>
      <c r="O427" s="308" t="b">
        <f t="shared" si="140"/>
        <v>1</v>
      </c>
      <c r="P427" s="308" t="b">
        <f t="shared" si="141"/>
        <v>1</v>
      </c>
      <c r="Q427" s="308" t="b">
        <f t="shared" si="142"/>
        <v>1</v>
      </c>
      <c r="R427" s="308" t="b">
        <f t="shared" si="143"/>
        <v>1</v>
      </c>
      <c r="S427" s="308" t="b">
        <f t="shared" si="144"/>
        <v>1</v>
      </c>
      <c r="T427" s="308" t="b">
        <f t="shared" si="145"/>
        <v>1</v>
      </c>
      <c r="U427" s="308" t="b">
        <f t="shared" si="146"/>
        <v>1</v>
      </c>
      <c r="W427" s="502"/>
      <c r="X427" s="283"/>
      <c r="Y427" s="283"/>
      <c r="Z427" s="133"/>
      <c r="AA427" s="467"/>
      <c r="AB427" s="288"/>
      <c r="AC427" s="250"/>
      <c r="AD427" s="133"/>
      <c r="AE427" s="393"/>
      <c r="AF427" s="386"/>
      <c r="AG427" s="435"/>
    </row>
    <row r="428" spans="1:33" ht="15">
      <c r="A428" s="382"/>
      <c r="B428" s="283"/>
      <c r="C428" s="282"/>
      <c r="D428" s="133"/>
      <c r="E428" s="467"/>
      <c r="F428" s="290"/>
      <c r="G428" s="250"/>
      <c r="H428" s="547"/>
      <c r="I428" s="393"/>
      <c r="J428" s="386"/>
      <c r="K428" s="229"/>
      <c r="L428" s="308" t="b">
        <f t="shared" si="137"/>
        <v>1</v>
      </c>
      <c r="M428" s="308" t="b">
        <f t="shared" si="138"/>
        <v>1</v>
      </c>
      <c r="N428" s="308" t="b">
        <f t="shared" si="139"/>
        <v>1</v>
      </c>
      <c r="O428" s="308" t="b">
        <f t="shared" si="140"/>
        <v>1</v>
      </c>
      <c r="P428" s="308" t="b">
        <f t="shared" si="141"/>
        <v>1</v>
      </c>
      <c r="Q428" s="308" t="b">
        <f t="shared" si="142"/>
        <v>1</v>
      </c>
      <c r="R428" s="308" t="b">
        <f t="shared" si="143"/>
        <v>1</v>
      </c>
      <c r="S428" s="308" t="b">
        <f t="shared" si="144"/>
        <v>1</v>
      </c>
      <c r="T428" s="308" t="b">
        <f t="shared" si="145"/>
        <v>1</v>
      </c>
      <c r="U428" s="308" t="b">
        <f t="shared" si="146"/>
        <v>1</v>
      </c>
      <c r="V428" s="229"/>
      <c r="W428" s="382"/>
      <c r="X428" s="283"/>
      <c r="Y428" s="282"/>
      <c r="Z428" s="133"/>
      <c r="AA428" s="467"/>
      <c r="AB428" s="290"/>
      <c r="AC428" s="250"/>
      <c r="AD428" s="133"/>
      <c r="AE428" s="393"/>
      <c r="AF428" s="386"/>
      <c r="AG428" s="435"/>
    </row>
    <row r="429" spans="1:33" ht="15">
      <c r="A429" s="382"/>
      <c r="B429" s="280"/>
      <c r="C429" s="280"/>
      <c r="D429" s="70"/>
      <c r="E429" s="467"/>
      <c r="F429" s="249"/>
      <c r="G429" s="250"/>
      <c r="H429" s="547"/>
      <c r="I429" s="393"/>
      <c r="J429" s="386"/>
      <c r="L429" s="308" t="b">
        <f t="shared" si="137"/>
        <v>1</v>
      </c>
      <c r="M429" s="308" t="b">
        <f t="shared" si="138"/>
        <v>1</v>
      </c>
      <c r="N429" s="308" t="b">
        <f t="shared" si="139"/>
        <v>1</v>
      </c>
      <c r="O429" s="308" t="b">
        <f t="shared" si="140"/>
        <v>1</v>
      </c>
      <c r="P429" s="308" t="b">
        <f t="shared" si="141"/>
        <v>1</v>
      </c>
      <c r="Q429" s="308" t="b">
        <f t="shared" si="142"/>
        <v>1</v>
      </c>
      <c r="R429" s="308" t="b">
        <f t="shared" si="143"/>
        <v>1</v>
      </c>
      <c r="S429" s="308" t="b">
        <f t="shared" si="144"/>
        <v>1</v>
      </c>
      <c r="T429" s="308" t="b">
        <f t="shared" si="145"/>
        <v>1</v>
      </c>
      <c r="U429" s="308" t="b">
        <f t="shared" si="146"/>
        <v>1</v>
      </c>
      <c r="W429" s="382"/>
      <c r="X429" s="280"/>
      <c r="Y429" s="280"/>
      <c r="Z429" s="70"/>
      <c r="AA429" s="467"/>
      <c r="AB429" s="249"/>
      <c r="AC429" s="250"/>
      <c r="AD429" s="133"/>
      <c r="AE429" s="393"/>
      <c r="AF429" s="386"/>
      <c r="AG429" s="435"/>
    </row>
    <row r="430" spans="1:33" ht="15">
      <c r="A430" s="382"/>
      <c r="B430" s="280"/>
      <c r="C430" s="280"/>
      <c r="D430" s="70"/>
      <c r="E430" s="467"/>
      <c r="F430" s="249"/>
      <c r="G430" s="250"/>
      <c r="H430" s="547"/>
      <c r="I430" s="393"/>
      <c r="J430" s="386"/>
      <c r="L430" s="308" t="b">
        <f t="shared" si="137"/>
        <v>1</v>
      </c>
      <c r="M430" s="308" t="b">
        <f t="shared" si="138"/>
        <v>1</v>
      </c>
      <c r="N430" s="308" t="b">
        <f t="shared" si="139"/>
        <v>1</v>
      </c>
      <c r="O430" s="308" t="b">
        <f t="shared" si="140"/>
        <v>1</v>
      </c>
      <c r="P430" s="308" t="b">
        <f t="shared" si="141"/>
        <v>1</v>
      </c>
      <c r="Q430" s="308" t="b">
        <f t="shared" si="142"/>
        <v>1</v>
      </c>
      <c r="R430" s="308" t="b">
        <f t="shared" si="143"/>
        <v>1</v>
      </c>
      <c r="S430" s="308" t="b">
        <f t="shared" si="144"/>
        <v>1</v>
      </c>
      <c r="T430" s="308" t="b">
        <f t="shared" si="145"/>
        <v>1</v>
      </c>
      <c r="U430" s="308" t="b">
        <f t="shared" si="146"/>
        <v>1</v>
      </c>
      <c r="W430" s="382"/>
      <c r="X430" s="280"/>
      <c r="Y430" s="280"/>
      <c r="Z430" s="70"/>
      <c r="AA430" s="467"/>
      <c r="AB430" s="249"/>
      <c r="AC430" s="250"/>
      <c r="AD430" s="133"/>
      <c r="AE430" s="393"/>
      <c r="AF430" s="477"/>
      <c r="AG430" s="435"/>
    </row>
    <row r="431" spans="1:33" ht="15">
      <c r="A431" s="382"/>
      <c r="B431" s="280"/>
      <c r="C431" s="280"/>
      <c r="D431" s="70"/>
      <c r="E431" s="467"/>
      <c r="F431" s="249"/>
      <c r="G431" s="250"/>
      <c r="H431" s="547"/>
      <c r="I431" s="393"/>
      <c r="J431" s="386"/>
      <c r="L431" s="308" t="b">
        <f t="shared" si="137"/>
        <v>1</v>
      </c>
      <c r="M431" s="308" t="b">
        <f t="shared" si="138"/>
        <v>1</v>
      </c>
      <c r="N431" s="308" t="b">
        <f t="shared" si="139"/>
        <v>1</v>
      </c>
      <c r="O431" s="308" t="b">
        <f t="shared" si="140"/>
        <v>1</v>
      </c>
      <c r="P431" s="308" t="b">
        <f t="shared" si="141"/>
        <v>1</v>
      </c>
      <c r="Q431" s="308" t="b">
        <f t="shared" si="142"/>
        <v>1</v>
      </c>
      <c r="R431" s="308" t="b">
        <f t="shared" si="143"/>
        <v>1</v>
      </c>
      <c r="S431" s="308" t="b">
        <f t="shared" si="144"/>
        <v>1</v>
      </c>
      <c r="T431" s="308" t="b">
        <f t="shared" si="145"/>
        <v>1</v>
      </c>
      <c r="U431" s="308" t="b">
        <f t="shared" si="146"/>
        <v>1</v>
      </c>
      <c r="W431" s="382"/>
      <c r="X431" s="280"/>
      <c r="Y431" s="280"/>
      <c r="Z431" s="70"/>
      <c r="AA431" s="467"/>
      <c r="AB431" s="249"/>
      <c r="AC431" s="250"/>
      <c r="AD431" s="284"/>
      <c r="AE431" s="393"/>
      <c r="AF431" s="386"/>
      <c r="AG431" s="435"/>
    </row>
    <row r="432" spans="1:33" ht="15">
      <c r="A432" s="382"/>
      <c r="B432" s="280"/>
      <c r="C432" s="280"/>
      <c r="D432" s="70"/>
      <c r="E432" s="467"/>
      <c r="F432" s="249"/>
      <c r="G432" s="250"/>
      <c r="H432" s="547"/>
      <c r="I432" s="393"/>
      <c r="J432" s="386"/>
      <c r="L432" s="308" t="b">
        <f t="shared" si="137"/>
        <v>1</v>
      </c>
      <c r="M432" s="308" t="b">
        <f t="shared" si="138"/>
        <v>1</v>
      </c>
      <c r="N432" s="308" t="b">
        <f t="shared" si="139"/>
        <v>1</v>
      </c>
      <c r="O432" s="308" t="b">
        <f t="shared" si="140"/>
        <v>1</v>
      </c>
      <c r="P432" s="308" t="b">
        <f t="shared" si="141"/>
        <v>1</v>
      </c>
      <c r="Q432" s="308" t="b">
        <f t="shared" si="142"/>
        <v>1</v>
      </c>
      <c r="R432" s="308" t="b">
        <f t="shared" si="143"/>
        <v>1</v>
      </c>
      <c r="S432" s="308" t="b">
        <f t="shared" si="144"/>
        <v>1</v>
      </c>
      <c r="T432" s="308" t="b">
        <f t="shared" si="145"/>
        <v>1</v>
      </c>
      <c r="U432" s="308" t="b">
        <f t="shared" si="146"/>
        <v>1</v>
      </c>
      <c r="W432" s="382"/>
      <c r="X432" s="280"/>
      <c r="Y432" s="280"/>
      <c r="Z432" s="70"/>
      <c r="AA432" s="467"/>
      <c r="AB432" s="249"/>
      <c r="AC432" s="250"/>
      <c r="AD432" s="284"/>
      <c r="AE432" s="393"/>
      <c r="AF432" s="386"/>
      <c r="AG432" s="435"/>
    </row>
    <row r="433" spans="1:33" ht="15">
      <c r="A433" s="382"/>
      <c r="B433" s="283"/>
      <c r="C433" s="283"/>
      <c r="D433" s="133"/>
      <c r="E433" s="467"/>
      <c r="F433" s="249"/>
      <c r="G433" s="250"/>
      <c r="H433" s="547"/>
      <c r="I433" s="393"/>
      <c r="J433" s="386"/>
      <c r="L433" s="308" t="b">
        <f t="shared" si="137"/>
        <v>1</v>
      </c>
      <c r="M433" s="308" t="b">
        <f t="shared" si="138"/>
        <v>1</v>
      </c>
      <c r="N433" s="308" t="b">
        <f t="shared" si="139"/>
        <v>1</v>
      </c>
      <c r="O433" s="308" t="b">
        <f t="shared" si="140"/>
        <v>1</v>
      </c>
      <c r="P433" s="308" t="b">
        <f t="shared" si="141"/>
        <v>1</v>
      </c>
      <c r="Q433" s="308" t="b">
        <f t="shared" si="142"/>
        <v>1</v>
      </c>
      <c r="R433" s="308" t="b">
        <f t="shared" si="143"/>
        <v>1</v>
      </c>
      <c r="S433" s="308" t="b">
        <f t="shared" si="144"/>
        <v>1</v>
      </c>
      <c r="T433" s="308" t="b">
        <f t="shared" si="145"/>
        <v>1</v>
      </c>
      <c r="U433" s="308" t="b">
        <f t="shared" si="146"/>
        <v>1</v>
      </c>
      <c r="W433" s="382"/>
      <c r="X433" s="283"/>
      <c r="Y433" s="283"/>
      <c r="Z433" s="133"/>
      <c r="AA433" s="467"/>
      <c r="AB433" s="249"/>
      <c r="AC433" s="250"/>
      <c r="AD433" s="133"/>
      <c r="AE433" s="393"/>
      <c r="AF433" s="386"/>
      <c r="AG433" s="435"/>
    </row>
    <row r="434" spans="1:33" ht="15">
      <c r="A434" s="382"/>
      <c r="B434" s="280"/>
      <c r="C434" s="280"/>
      <c r="D434" s="70"/>
      <c r="E434" s="467"/>
      <c r="F434" s="249"/>
      <c r="G434" s="250"/>
      <c r="H434" s="547"/>
      <c r="I434" s="393"/>
      <c r="J434" s="386"/>
      <c r="L434" s="308" t="b">
        <f t="shared" si="137"/>
        <v>1</v>
      </c>
      <c r="M434" s="308" t="b">
        <f t="shared" si="138"/>
        <v>1</v>
      </c>
      <c r="N434" s="308" t="b">
        <f t="shared" si="139"/>
        <v>1</v>
      </c>
      <c r="O434" s="308" t="b">
        <f t="shared" si="140"/>
        <v>1</v>
      </c>
      <c r="P434" s="308" t="b">
        <f t="shared" si="141"/>
        <v>1</v>
      </c>
      <c r="Q434" s="308" t="b">
        <f t="shared" si="142"/>
        <v>1</v>
      </c>
      <c r="R434" s="308" t="b">
        <f t="shared" si="143"/>
        <v>1</v>
      </c>
      <c r="S434" s="308" t="b">
        <f t="shared" si="144"/>
        <v>1</v>
      </c>
      <c r="T434" s="308" t="b">
        <f t="shared" si="145"/>
        <v>1</v>
      </c>
      <c r="U434" s="308" t="b">
        <f t="shared" si="146"/>
        <v>1</v>
      </c>
      <c r="W434" s="382"/>
      <c r="X434" s="280"/>
      <c r="Y434" s="280"/>
      <c r="Z434" s="70"/>
      <c r="AA434" s="467"/>
      <c r="AB434" s="249"/>
      <c r="AC434" s="250"/>
      <c r="AD434" s="284"/>
      <c r="AE434" s="393"/>
      <c r="AF434" s="386"/>
      <c r="AG434" s="435"/>
    </row>
    <row r="435" spans="1:33" ht="15">
      <c r="A435" s="382"/>
      <c r="B435" s="280"/>
      <c r="C435" s="280"/>
      <c r="D435" s="70"/>
      <c r="E435" s="467"/>
      <c r="F435" s="249"/>
      <c r="G435" s="250"/>
      <c r="H435" s="547"/>
      <c r="I435" s="393"/>
      <c r="J435" s="386"/>
      <c r="L435" s="308" t="b">
        <f t="shared" si="137"/>
        <v>1</v>
      </c>
      <c r="M435" s="308" t="b">
        <f t="shared" si="138"/>
        <v>1</v>
      </c>
      <c r="N435" s="308" t="b">
        <f t="shared" si="139"/>
        <v>1</v>
      </c>
      <c r="O435" s="308" t="b">
        <f t="shared" si="140"/>
        <v>1</v>
      </c>
      <c r="P435" s="308" t="b">
        <f t="shared" si="141"/>
        <v>1</v>
      </c>
      <c r="Q435" s="308" t="b">
        <f t="shared" si="142"/>
        <v>1</v>
      </c>
      <c r="R435" s="308" t="b">
        <f t="shared" si="143"/>
        <v>1</v>
      </c>
      <c r="S435" s="308" t="b">
        <f t="shared" si="144"/>
        <v>1</v>
      </c>
      <c r="T435" s="308" t="b">
        <f t="shared" si="145"/>
        <v>1</v>
      </c>
      <c r="U435" s="308" t="b">
        <f t="shared" si="146"/>
        <v>1</v>
      </c>
      <c r="W435" s="382"/>
      <c r="X435" s="280"/>
      <c r="Y435" s="280"/>
      <c r="Z435" s="70"/>
      <c r="AA435" s="467"/>
      <c r="AB435" s="249"/>
      <c r="AC435" s="250"/>
      <c r="AD435" s="133"/>
      <c r="AE435" s="393"/>
      <c r="AF435" s="386"/>
      <c r="AG435" s="435"/>
    </row>
    <row r="436" spans="1:33" ht="15">
      <c r="A436" s="382"/>
      <c r="B436" s="280"/>
      <c r="C436" s="280"/>
      <c r="D436" s="70"/>
      <c r="E436" s="467"/>
      <c r="F436" s="249"/>
      <c r="G436" s="250"/>
      <c r="H436" s="547"/>
      <c r="I436" s="393"/>
      <c r="J436" s="386"/>
      <c r="L436" s="308" t="b">
        <f t="shared" si="137"/>
        <v>1</v>
      </c>
      <c r="M436" s="308" t="b">
        <f t="shared" si="138"/>
        <v>1</v>
      </c>
      <c r="N436" s="308" t="b">
        <f t="shared" si="139"/>
        <v>1</v>
      </c>
      <c r="O436" s="308" t="b">
        <f t="shared" si="140"/>
        <v>1</v>
      </c>
      <c r="P436" s="308" t="b">
        <f t="shared" si="141"/>
        <v>1</v>
      </c>
      <c r="Q436" s="308" t="b">
        <f t="shared" si="142"/>
        <v>1</v>
      </c>
      <c r="R436" s="308" t="b">
        <f t="shared" si="143"/>
        <v>1</v>
      </c>
      <c r="S436" s="308" t="b">
        <f t="shared" si="144"/>
        <v>1</v>
      </c>
      <c r="T436" s="308" t="b">
        <f t="shared" si="145"/>
        <v>1</v>
      </c>
      <c r="U436" s="308" t="b">
        <f t="shared" si="146"/>
        <v>1</v>
      </c>
      <c r="W436" s="382"/>
      <c r="X436" s="280"/>
      <c r="Y436" s="280"/>
      <c r="Z436" s="70"/>
      <c r="AA436" s="467"/>
      <c r="AB436" s="249"/>
      <c r="AC436" s="250"/>
      <c r="AD436" s="133"/>
      <c r="AE436" s="393"/>
      <c r="AF436" s="386"/>
      <c r="AG436" s="435"/>
    </row>
    <row r="437" spans="1:33" ht="15">
      <c r="A437" s="382"/>
      <c r="B437" s="280"/>
      <c r="C437" s="280"/>
      <c r="D437" s="70"/>
      <c r="E437" s="467"/>
      <c r="F437" s="249"/>
      <c r="G437" s="525"/>
      <c r="H437" s="547"/>
      <c r="I437" s="393"/>
      <c r="J437" s="386"/>
      <c r="L437" s="308" t="b">
        <f t="shared" si="137"/>
        <v>1</v>
      </c>
      <c r="M437" s="308" t="b">
        <f t="shared" si="138"/>
        <v>1</v>
      </c>
      <c r="N437" s="308" t="b">
        <f t="shared" si="139"/>
        <v>1</v>
      </c>
      <c r="O437" s="308" t="b">
        <f t="shared" si="140"/>
        <v>1</v>
      </c>
      <c r="P437" s="308" t="b">
        <f t="shared" si="141"/>
        <v>1</v>
      </c>
      <c r="Q437" s="308" t="b">
        <f t="shared" si="142"/>
        <v>1</v>
      </c>
      <c r="R437" s="308" t="b">
        <f t="shared" si="143"/>
        <v>1</v>
      </c>
      <c r="S437" s="308" t="b">
        <f t="shared" si="144"/>
        <v>1</v>
      </c>
      <c r="T437" s="308" t="b">
        <f t="shared" si="145"/>
        <v>1</v>
      </c>
      <c r="U437" s="308" t="b">
        <f t="shared" si="146"/>
        <v>1</v>
      </c>
      <c r="W437" s="382"/>
      <c r="X437" s="280"/>
      <c r="Y437" s="280"/>
      <c r="Z437" s="70"/>
      <c r="AA437" s="467"/>
      <c r="AB437" s="249"/>
      <c r="AC437" s="525"/>
      <c r="AD437" s="133"/>
      <c r="AE437" s="393"/>
      <c r="AF437" s="386"/>
      <c r="AG437" s="435"/>
    </row>
    <row r="438" spans="1:33" ht="15">
      <c r="A438" s="382"/>
      <c r="B438" s="280"/>
      <c r="C438" s="280"/>
      <c r="D438" s="70"/>
      <c r="E438" s="467"/>
      <c r="F438" s="249"/>
      <c r="G438" s="250"/>
      <c r="H438" s="547"/>
      <c r="I438" s="393"/>
      <c r="J438" s="386"/>
      <c r="L438" s="308" t="b">
        <f t="shared" si="137"/>
        <v>1</v>
      </c>
      <c r="M438" s="308" t="b">
        <f t="shared" si="138"/>
        <v>1</v>
      </c>
      <c r="N438" s="308" t="b">
        <f t="shared" si="139"/>
        <v>1</v>
      </c>
      <c r="O438" s="308" t="b">
        <f t="shared" si="140"/>
        <v>1</v>
      </c>
      <c r="P438" s="308" t="b">
        <f t="shared" si="141"/>
        <v>1</v>
      </c>
      <c r="Q438" s="308" t="b">
        <f t="shared" si="142"/>
        <v>1</v>
      </c>
      <c r="R438" s="308" t="b">
        <f t="shared" si="143"/>
        <v>1</v>
      </c>
      <c r="S438" s="308" t="b">
        <f t="shared" si="144"/>
        <v>1</v>
      </c>
      <c r="T438" s="308" t="b">
        <f t="shared" si="145"/>
        <v>1</v>
      </c>
      <c r="U438" s="308" t="b">
        <f t="shared" si="146"/>
        <v>1</v>
      </c>
      <c r="W438" s="382"/>
      <c r="X438" s="280"/>
      <c r="Y438" s="280"/>
      <c r="Z438" s="70"/>
      <c r="AA438" s="467"/>
      <c r="AB438" s="249"/>
      <c r="AC438" s="250"/>
      <c r="AD438" s="284"/>
      <c r="AE438" s="393"/>
      <c r="AF438" s="386"/>
      <c r="AG438" s="435"/>
    </row>
    <row r="439" spans="1:33" ht="15">
      <c r="A439" s="382"/>
      <c r="B439" s="282"/>
      <c r="C439" s="280"/>
      <c r="D439" s="281"/>
      <c r="E439" s="467"/>
      <c r="F439" s="288"/>
      <c r="G439" s="250"/>
      <c r="H439" s="547"/>
      <c r="I439" s="393"/>
      <c r="J439" s="386"/>
      <c r="L439" s="308" t="b">
        <f t="shared" si="137"/>
        <v>1</v>
      </c>
      <c r="M439" s="308" t="b">
        <f t="shared" si="138"/>
        <v>1</v>
      </c>
      <c r="N439" s="308" t="b">
        <f t="shared" si="139"/>
        <v>1</v>
      </c>
      <c r="O439" s="308" t="b">
        <f t="shared" si="140"/>
        <v>1</v>
      </c>
      <c r="P439" s="308" t="b">
        <f t="shared" si="141"/>
        <v>1</v>
      </c>
      <c r="Q439" s="308" t="b">
        <f t="shared" si="142"/>
        <v>1</v>
      </c>
      <c r="R439" s="308" t="b">
        <f t="shared" si="143"/>
        <v>1</v>
      </c>
      <c r="S439" s="308" t="b">
        <f t="shared" si="144"/>
        <v>1</v>
      </c>
      <c r="T439" s="308" t="b">
        <f t="shared" si="145"/>
        <v>1</v>
      </c>
      <c r="U439" s="308" t="b">
        <f t="shared" si="146"/>
        <v>1</v>
      </c>
      <c r="W439" s="382"/>
      <c r="X439" s="282"/>
      <c r="Y439" s="280"/>
      <c r="Z439" s="281"/>
      <c r="AA439" s="467"/>
      <c r="AB439" s="288"/>
      <c r="AC439" s="250"/>
      <c r="AD439" s="284"/>
      <c r="AE439" s="393"/>
      <c r="AF439" s="386"/>
      <c r="AG439" s="435"/>
    </row>
    <row r="440" spans="1:33" ht="15">
      <c r="A440" s="382"/>
      <c r="B440" s="282"/>
      <c r="C440" s="282"/>
      <c r="D440" s="281"/>
      <c r="E440" s="467"/>
      <c r="F440" s="249"/>
      <c r="G440" s="250"/>
      <c r="H440" s="547"/>
      <c r="I440" s="393"/>
      <c r="J440" s="386"/>
      <c r="L440" s="308" t="b">
        <f t="shared" si="137"/>
        <v>1</v>
      </c>
      <c r="M440" s="308" t="b">
        <f t="shared" si="138"/>
        <v>1</v>
      </c>
      <c r="N440" s="308" t="b">
        <f t="shared" si="139"/>
        <v>1</v>
      </c>
      <c r="O440" s="308" t="b">
        <f t="shared" si="140"/>
        <v>1</v>
      </c>
      <c r="P440" s="308" t="b">
        <f t="shared" si="141"/>
        <v>1</v>
      </c>
      <c r="Q440" s="308" t="b">
        <f t="shared" si="142"/>
        <v>1</v>
      </c>
      <c r="R440" s="308" t="b">
        <f t="shared" si="143"/>
        <v>1</v>
      </c>
      <c r="S440" s="308" t="b">
        <f t="shared" si="144"/>
        <v>1</v>
      </c>
      <c r="T440" s="308" t="b">
        <f t="shared" si="145"/>
        <v>1</v>
      </c>
      <c r="U440" s="308" t="b">
        <f t="shared" si="146"/>
        <v>1</v>
      </c>
      <c r="W440" s="382"/>
      <c r="X440" s="282"/>
      <c r="Y440" s="282"/>
      <c r="Z440" s="281"/>
      <c r="AA440" s="467"/>
      <c r="AB440" s="249"/>
      <c r="AC440" s="250"/>
      <c r="AD440" s="133"/>
      <c r="AE440" s="393"/>
      <c r="AF440" s="386"/>
      <c r="AG440" s="435"/>
    </row>
    <row r="441" spans="1:33" ht="15">
      <c r="A441" s="382"/>
      <c r="B441" s="280"/>
      <c r="C441" s="280"/>
      <c r="D441" s="70"/>
      <c r="E441" s="467"/>
      <c r="F441" s="249"/>
      <c r="G441" s="250"/>
      <c r="H441" s="547"/>
      <c r="I441" s="393"/>
      <c r="J441" s="386"/>
      <c r="L441" s="308" t="b">
        <f t="shared" si="137"/>
        <v>1</v>
      </c>
      <c r="M441" s="308" t="b">
        <f t="shared" si="138"/>
        <v>1</v>
      </c>
      <c r="N441" s="308" t="b">
        <f t="shared" si="139"/>
        <v>1</v>
      </c>
      <c r="O441" s="308" t="b">
        <f t="shared" si="140"/>
        <v>1</v>
      </c>
      <c r="P441" s="308" t="b">
        <f t="shared" si="141"/>
        <v>1</v>
      </c>
      <c r="Q441" s="308" t="b">
        <f t="shared" si="142"/>
        <v>1</v>
      </c>
      <c r="R441" s="308" t="b">
        <f t="shared" si="143"/>
        <v>1</v>
      </c>
      <c r="S441" s="308" t="b">
        <f t="shared" si="144"/>
        <v>1</v>
      </c>
      <c r="T441" s="308" t="b">
        <f t="shared" si="145"/>
        <v>1</v>
      </c>
      <c r="U441" s="308" t="b">
        <f t="shared" si="146"/>
        <v>1</v>
      </c>
      <c r="W441" s="382"/>
      <c r="X441" s="280"/>
      <c r="Y441" s="280"/>
      <c r="Z441" s="70"/>
      <c r="AA441" s="467"/>
      <c r="AB441" s="249"/>
      <c r="AC441" s="250"/>
      <c r="AD441" s="133"/>
      <c r="AE441" s="393"/>
      <c r="AF441" s="386"/>
      <c r="AG441" s="435"/>
    </row>
    <row r="442" spans="1:33" ht="15">
      <c r="A442" s="382"/>
      <c r="B442" s="509"/>
      <c r="C442" s="504"/>
      <c r="D442" s="506"/>
      <c r="E442" s="467"/>
      <c r="F442" s="510"/>
      <c r="G442" s="250"/>
      <c r="H442" s="547"/>
      <c r="I442" s="393"/>
      <c r="J442" s="386"/>
      <c r="L442" s="308" t="b">
        <f t="shared" si="137"/>
        <v>1</v>
      </c>
      <c r="M442" s="308" t="b">
        <f t="shared" si="138"/>
        <v>1</v>
      </c>
      <c r="N442" s="308" t="b">
        <f t="shared" si="139"/>
        <v>1</v>
      </c>
      <c r="O442" s="308" t="b">
        <f t="shared" si="140"/>
        <v>1</v>
      </c>
      <c r="P442" s="308" t="b">
        <f t="shared" si="141"/>
        <v>1</v>
      </c>
      <c r="Q442" s="308" t="b">
        <f t="shared" si="142"/>
        <v>1</v>
      </c>
      <c r="R442" s="308" t="b">
        <f t="shared" si="143"/>
        <v>1</v>
      </c>
      <c r="S442" s="308" t="b">
        <f t="shared" si="144"/>
        <v>1</v>
      </c>
      <c r="T442" s="308" t="b">
        <f t="shared" si="145"/>
        <v>1</v>
      </c>
      <c r="U442" s="308" t="b">
        <f t="shared" si="146"/>
        <v>1</v>
      </c>
      <c r="W442" s="382"/>
      <c r="X442" s="509"/>
      <c r="Y442" s="504"/>
      <c r="Z442" s="506"/>
      <c r="AA442" s="467"/>
      <c r="AB442" s="510"/>
      <c r="AC442" s="250"/>
      <c r="AD442" s="133"/>
      <c r="AE442" s="393"/>
      <c r="AF442" s="386"/>
      <c r="AG442" s="435"/>
    </row>
    <row r="443" spans="1:33" ht="15">
      <c r="A443" s="382"/>
      <c r="B443" s="280"/>
      <c r="C443" s="280"/>
      <c r="D443" s="70"/>
      <c r="E443" s="467"/>
      <c r="F443" s="249"/>
      <c r="G443" s="250"/>
      <c r="H443" s="547"/>
      <c r="I443" s="548"/>
      <c r="J443" s="386"/>
      <c r="L443" s="308" t="b">
        <f t="shared" si="137"/>
        <v>1</v>
      </c>
      <c r="M443" s="308" t="b">
        <f t="shared" si="138"/>
        <v>1</v>
      </c>
      <c r="N443" s="308" t="b">
        <f t="shared" si="139"/>
        <v>1</v>
      </c>
      <c r="O443" s="308" t="b">
        <f t="shared" si="140"/>
        <v>1</v>
      </c>
      <c r="P443" s="308" t="b">
        <f t="shared" si="141"/>
        <v>1</v>
      </c>
      <c r="Q443" s="308" t="b">
        <f t="shared" si="142"/>
        <v>1</v>
      </c>
      <c r="R443" s="308" t="b">
        <f t="shared" si="143"/>
        <v>1</v>
      </c>
      <c r="S443" s="308" t="b">
        <f t="shared" si="144"/>
        <v>1</v>
      </c>
      <c r="T443" s="308" t="b">
        <f t="shared" si="145"/>
        <v>1</v>
      </c>
      <c r="U443" s="308" t="b">
        <f t="shared" si="146"/>
        <v>1</v>
      </c>
      <c r="W443" s="382"/>
      <c r="X443" s="280"/>
      <c r="Y443" s="280"/>
      <c r="Z443" s="70"/>
      <c r="AA443" s="467"/>
      <c r="AB443" s="249"/>
      <c r="AC443" s="250"/>
      <c r="AD443" s="133"/>
      <c r="AE443" s="393"/>
      <c r="AF443" s="386"/>
      <c r="AG443" s="435"/>
    </row>
    <row r="444" spans="1:33" ht="15">
      <c r="A444" s="382"/>
      <c r="B444" s="283"/>
      <c r="C444" s="283"/>
      <c r="D444" s="133"/>
      <c r="E444" s="467"/>
      <c r="F444" s="249"/>
      <c r="G444" s="250"/>
      <c r="H444" s="547"/>
      <c r="I444" s="393"/>
      <c r="J444" s="386"/>
      <c r="L444" s="308" t="b">
        <f t="shared" si="137"/>
        <v>1</v>
      </c>
      <c r="M444" s="308" t="b">
        <f t="shared" si="138"/>
        <v>1</v>
      </c>
      <c r="N444" s="308" t="b">
        <f t="shared" si="139"/>
        <v>1</v>
      </c>
      <c r="O444" s="308" t="b">
        <f t="shared" si="140"/>
        <v>1</v>
      </c>
      <c r="P444" s="308" t="b">
        <f t="shared" si="141"/>
        <v>1</v>
      </c>
      <c r="Q444" s="308" t="b">
        <f t="shared" si="142"/>
        <v>1</v>
      </c>
      <c r="R444" s="308" t="b">
        <f t="shared" si="143"/>
        <v>1</v>
      </c>
      <c r="S444" s="308" t="b">
        <f t="shared" si="144"/>
        <v>1</v>
      </c>
      <c r="T444" s="308" t="b">
        <f t="shared" si="145"/>
        <v>1</v>
      </c>
      <c r="U444" s="308" t="b">
        <f t="shared" si="146"/>
        <v>1</v>
      </c>
      <c r="W444" s="382"/>
      <c r="X444" s="283"/>
      <c r="Y444" s="283"/>
      <c r="Z444" s="133"/>
      <c r="AA444" s="467"/>
      <c r="AB444" s="249"/>
      <c r="AC444" s="250"/>
      <c r="AD444" s="133"/>
      <c r="AE444" s="393"/>
      <c r="AF444" s="386"/>
      <c r="AG444" s="435"/>
    </row>
    <row r="445" spans="1:33" ht="15">
      <c r="A445" s="382"/>
      <c r="B445" s="280"/>
      <c r="C445" s="280"/>
      <c r="D445" s="70"/>
      <c r="E445" s="467"/>
      <c r="F445" s="249"/>
      <c r="G445" s="250"/>
      <c r="H445" s="547"/>
      <c r="I445" s="393"/>
      <c r="J445" s="386"/>
      <c r="L445" s="308" t="b">
        <f t="shared" si="137"/>
        <v>1</v>
      </c>
      <c r="M445" s="308" t="b">
        <f t="shared" si="138"/>
        <v>1</v>
      </c>
      <c r="N445" s="308" t="b">
        <f t="shared" si="139"/>
        <v>1</v>
      </c>
      <c r="O445" s="308" t="b">
        <f t="shared" si="140"/>
        <v>1</v>
      </c>
      <c r="P445" s="308" t="b">
        <f t="shared" si="141"/>
        <v>1</v>
      </c>
      <c r="Q445" s="308" t="b">
        <f t="shared" si="142"/>
        <v>1</v>
      </c>
      <c r="R445" s="308" t="b">
        <f t="shared" si="143"/>
        <v>1</v>
      </c>
      <c r="S445" s="308" t="b">
        <f t="shared" si="144"/>
        <v>1</v>
      </c>
      <c r="T445" s="308" t="b">
        <f t="shared" si="145"/>
        <v>1</v>
      </c>
      <c r="U445" s="308" t="b">
        <f t="shared" si="146"/>
        <v>1</v>
      </c>
      <c r="W445" s="382"/>
      <c r="X445" s="280"/>
      <c r="Y445" s="280"/>
      <c r="Z445" s="70"/>
      <c r="AA445" s="467"/>
      <c r="AB445" s="249"/>
      <c r="AC445" s="250"/>
      <c r="AD445" s="133"/>
      <c r="AE445" s="393"/>
      <c r="AF445" s="386"/>
      <c r="AG445" s="435"/>
    </row>
    <row r="446" spans="1:33" ht="15">
      <c r="A446" s="382"/>
      <c r="B446" s="280"/>
      <c r="C446" s="280"/>
      <c r="D446" s="70"/>
      <c r="E446" s="467"/>
      <c r="F446" s="249"/>
      <c r="G446" s="250"/>
      <c r="H446" s="547"/>
      <c r="I446" s="393"/>
      <c r="J446" s="386"/>
      <c r="L446" s="308" t="b">
        <f t="shared" si="137"/>
        <v>1</v>
      </c>
      <c r="M446" s="308" t="b">
        <f t="shared" si="138"/>
        <v>1</v>
      </c>
      <c r="N446" s="308" t="b">
        <f t="shared" si="139"/>
        <v>1</v>
      </c>
      <c r="O446" s="308" t="b">
        <f t="shared" si="140"/>
        <v>1</v>
      </c>
      <c r="P446" s="308" t="b">
        <f t="shared" si="141"/>
        <v>1</v>
      </c>
      <c r="Q446" s="308" t="b">
        <f t="shared" si="142"/>
        <v>1</v>
      </c>
      <c r="R446" s="308" t="b">
        <f t="shared" si="143"/>
        <v>1</v>
      </c>
      <c r="S446" s="308" t="b">
        <f t="shared" si="144"/>
        <v>1</v>
      </c>
      <c r="T446" s="308" t="b">
        <f t="shared" si="145"/>
        <v>1</v>
      </c>
      <c r="U446" s="308" t="b">
        <f t="shared" si="146"/>
        <v>1</v>
      </c>
      <c r="W446" s="382"/>
      <c r="X446" s="280"/>
      <c r="Y446" s="280"/>
      <c r="Z446" s="70"/>
      <c r="AA446" s="467"/>
      <c r="AB446" s="249"/>
      <c r="AC446" s="250"/>
      <c r="AD446" s="284"/>
      <c r="AE446" s="393"/>
      <c r="AF446" s="386"/>
      <c r="AG446" s="435"/>
    </row>
    <row r="447" spans="1:33" ht="15">
      <c r="A447" s="382"/>
      <c r="B447" s="280"/>
      <c r="C447" s="280"/>
      <c r="D447" s="70"/>
      <c r="E447" s="467"/>
      <c r="F447" s="249"/>
      <c r="G447" s="250"/>
      <c r="H447" s="547"/>
      <c r="I447" s="393"/>
      <c r="J447" s="386"/>
      <c r="L447" s="308" t="b">
        <f t="shared" si="137"/>
        <v>1</v>
      </c>
      <c r="M447" s="308" t="b">
        <f t="shared" si="138"/>
        <v>1</v>
      </c>
      <c r="N447" s="308" t="b">
        <f t="shared" si="139"/>
        <v>1</v>
      </c>
      <c r="O447" s="308" t="b">
        <f t="shared" si="140"/>
        <v>1</v>
      </c>
      <c r="P447" s="308" t="b">
        <f t="shared" si="141"/>
        <v>1</v>
      </c>
      <c r="Q447" s="308" t="b">
        <f t="shared" si="142"/>
        <v>1</v>
      </c>
      <c r="R447" s="308" t="b">
        <f t="shared" si="143"/>
        <v>1</v>
      </c>
      <c r="S447" s="308" t="b">
        <f t="shared" si="144"/>
        <v>1</v>
      </c>
      <c r="T447" s="308" t="b">
        <f t="shared" si="145"/>
        <v>1</v>
      </c>
      <c r="U447" s="308" t="b">
        <f t="shared" si="146"/>
        <v>1</v>
      </c>
      <c r="W447" s="382"/>
      <c r="X447" s="280"/>
      <c r="Y447" s="280"/>
      <c r="Z447" s="70"/>
      <c r="AA447" s="467"/>
      <c r="AB447" s="249"/>
      <c r="AC447" s="250"/>
      <c r="AD447" s="284"/>
      <c r="AE447" s="393"/>
      <c r="AF447" s="386"/>
      <c r="AG447" s="436"/>
    </row>
    <row r="448" spans="1:33" ht="15">
      <c r="A448" s="382"/>
      <c r="B448" s="280"/>
      <c r="C448" s="280"/>
      <c r="D448" s="70"/>
      <c r="E448" s="467"/>
      <c r="F448" s="249"/>
      <c r="G448" s="250"/>
      <c r="H448" s="547"/>
      <c r="I448" s="393"/>
      <c r="J448" s="386"/>
      <c r="L448" s="308" t="b">
        <f t="shared" si="137"/>
        <v>1</v>
      </c>
      <c r="M448" s="308" t="b">
        <f t="shared" si="138"/>
        <v>1</v>
      </c>
      <c r="N448" s="308" t="b">
        <f t="shared" si="139"/>
        <v>1</v>
      </c>
      <c r="O448" s="308" t="b">
        <f t="shared" si="140"/>
        <v>1</v>
      </c>
      <c r="P448" s="308" t="b">
        <f t="shared" si="141"/>
        <v>1</v>
      </c>
      <c r="Q448" s="308" t="b">
        <f t="shared" si="142"/>
        <v>1</v>
      </c>
      <c r="R448" s="308" t="b">
        <f t="shared" si="143"/>
        <v>1</v>
      </c>
      <c r="S448" s="308" t="b">
        <f t="shared" si="144"/>
        <v>1</v>
      </c>
      <c r="T448" s="308" t="b">
        <f t="shared" si="145"/>
        <v>1</v>
      </c>
      <c r="U448" s="308" t="b">
        <f t="shared" si="146"/>
        <v>1</v>
      </c>
      <c r="W448" s="382"/>
      <c r="X448" s="280"/>
      <c r="Y448" s="280"/>
      <c r="Z448" s="70"/>
      <c r="AA448" s="467"/>
      <c r="AB448" s="249"/>
      <c r="AC448" s="250"/>
      <c r="AD448" s="284"/>
      <c r="AE448" s="393"/>
      <c r="AF448" s="386"/>
      <c r="AG448" s="435"/>
    </row>
    <row r="449" spans="1:33" ht="15">
      <c r="A449" s="382"/>
      <c r="B449" s="280"/>
      <c r="C449" s="280"/>
      <c r="D449" s="70"/>
      <c r="E449" s="467"/>
      <c r="F449" s="249"/>
      <c r="G449" s="250"/>
      <c r="H449" s="547"/>
      <c r="I449" s="393"/>
      <c r="J449" s="386"/>
      <c r="L449" s="308" t="b">
        <f t="shared" si="137"/>
        <v>1</v>
      </c>
      <c r="M449" s="308" t="b">
        <f t="shared" si="138"/>
        <v>1</v>
      </c>
      <c r="N449" s="308" t="b">
        <f t="shared" si="139"/>
        <v>1</v>
      </c>
      <c r="O449" s="308" t="b">
        <f t="shared" si="140"/>
        <v>1</v>
      </c>
      <c r="P449" s="308" t="b">
        <f t="shared" si="141"/>
        <v>1</v>
      </c>
      <c r="Q449" s="308" t="b">
        <f t="shared" si="142"/>
        <v>1</v>
      </c>
      <c r="R449" s="308" t="b">
        <f t="shared" si="143"/>
        <v>1</v>
      </c>
      <c r="S449" s="308" t="b">
        <f t="shared" si="144"/>
        <v>1</v>
      </c>
      <c r="T449" s="308" t="b">
        <f t="shared" si="145"/>
        <v>1</v>
      </c>
      <c r="U449" s="308" t="b">
        <f t="shared" si="146"/>
        <v>1</v>
      </c>
      <c r="W449" s="382"/>
      <c r="X449" s="280"/>
      <c r="Y449" s="280"/>
      <c r="Z449" s="70"/>
      <c r="AA449" s="467"/>
      <c r="AB449" s="249"/>
      <c r="AC449" s="250"/>
      <c r="AD449" s="133"/>
      <c r="AE449" s="393"/>
      <c r="AF449" s="386"/>
      <c r="AG449" s="435"/>
    </row>
    <row r="450" spans="1:33" ht="15">
      <c r="A450" s="382"/>
      <c r="B450" s="280"/>
      <c r="C450" s="280"/>
      <c r="D450" s="70"/>
      <c r="E450" s="467"/>
      <c r="F450" s="249"/>
      <c r="G450" s="250"/>
      <c r="H450" s="547"/>
      <c r="I450" s="393"/>
      <c r="J450" s="386"/>
      <c r="L450" s="308" t="b">
        <f t="shared" si="137"/>
        <v>1</v>
      </c>
      <c r="M450" s="308" t="b">
        <f t="shared" si="138"/>
        <v>1</v>
      </c>
      <c r="N450" s="308" t="b">
        <f t="shared" si="139"/>
        <v>1</v>
      </c>
      <c r="O450" s="308" t="b">
        <f t="shared" si="140"/>
        <v>1</v>
      </c>
      <c r="P450" s="308" t="b">
        <f t="shared" si="141"/>
        <v>1</v>
      </c>
      <c r="Q450" s="308" t="b">
        <f t="shared" si="142"/>
        <v>1</v>
      </c>
      <c r="R450" s="308" t="b">
        <f t="shared" si="143"/>
        <v>1</v>
      </c>
      <c r="S450" s="308" t="b">
        <f t="shared" si="144"/>
        <v>1</v>
      </c>
      <c r="T450" s="308" t="b">
        <f t="shared" si="145"/>
        <v>1</v>
      </c>
      <c r="U450" s="308" t="b">
        <f t="shared" si="146"/>
        <v>1</v>
      </c>
      <c r="W450" s="382"/>
      <c r="X450" s="280"/>
      <c r="Y450" s="280"/>
      <c r="Z450" s="70"/>
      <c r="AA450" s="467"/>
      <c r="AB450" s="249"/>
      <c r="AC450" s="250"/>
      <c r="AD450" s="133"/>
      <c r="AE450" s="393"/>
      <c r="AF450" s="386"/>
      <c r="AG450" s="435"/>
    </row>
    <row r="451" spans="1:33" ht="15">
      <c r="A451" s="382"/>
      <c r="B451" s="280"/>
      <c r="C451" s="280"/>
      <c r="D451" s="70"/>
      <c r="E451" s="467"/>
      <c r="F451" s="249"/>
      <c r="G451" s="250"/>
      <c r="H451" s="547"/>
      <c r="I451" s="393"/>
      <c r="J451" s="386"/>
      <c r="L451" s="308" t="b">
        <f t="shared" si="137"/>
        <v>1</v>
      </c>
      <c r="M451" s="308" t="b">
        <f t="shared" si="138"/>
        <v>1</v>
      </c>
      <c r="N451" s="308" t="b">
        <f t="shared" si="139"/>
        <v>1</v>
      </c>
      <c r="O451" s="308" t="b">
        <f t="shared" si="140"/>
        <v>1</v>
      </c>
      <c r="P451" s="308" t="b">
        <f t="shared" si="141"/>
        <v>1</v>
      </c>
      <c r="Q451" s="308" t="b">
        <f t="shared" si="142"/>
        <v>1</v>
      </c>
      <c r="R451" s="308" t="b">
        <f t="shared" si="143"/>
        <v>1</v>
      </c>
      <c r="S451" s="308" t="b">
        <f t="shared" si="144"/>
        <v>1</v>
      </c>
      <c r="T451" s="308" t="b">
        <f t="shared" si="145"/>
        <v>1</v>
      </c>
      <c r="U451" s="308" t="b">
        <f t="shared" si="146"/>
        <v>1</v>
      </c>
      <c r="W451" s="382"/>
      <c r="X451" s="280"/>
      <c r="Y451" s="280"/>
      <c r="Z451" s="70"/>
      <c r="AA451" s="467"/>
      <c r="AB451" s="249"/>
      <c r="AC451" s="250"/>
      <c r="AD451" s="133"/>
      <c r="AE451" s="393"/>
      <c r="AF451" s="386"/>
      <c r="AG451" s="435"/>
    </row>
    <row r="452" spans="1:33" ht="15">
      <c r="A452" s="382"/>
      <c r="B452" s="280"/>
      <c r="C452" s="280"/>
      <c r="D452" s="70"/>
      <c r="E452" s="467"/>
      <c r="F452" s="249"/>
      <c r="G452" s="250"/>
      <c r="H452" s="547"/>
      <c r="I452" s="393"/>
      <c r="J452" s="386"/>
      <c r="L452" s="308" t="b">
        <f t="shared" si="137"/>
        <v>1</v>
      </c>
      <c r="M452" s="308" t="b">
        <f t="shared" si="138"/>
        <v>1</v>
      </c>
      <c r="N452" s="308" t="b">
        <f t="shared" si="139"/>
        <v>1</v>
      </c>
      <c r="O452" s="308" t="b">
        <f t="shared" si="140"/>
        <v>1</v>
      </c>
      <c r="P452" s="308" t="b">
        <f t="shared" si="141"/>
        <v>1</v>
      </c>
      <c r="Q452" s="308" t="b">
        <f t="shared" si="142"/>
        <v>1</v>
      </c>
      <c r="R452" s="308" t="b">
        <f t="shared" si="143"/>
        <v>1</v>
      </c>
      <c r="S452" s="308" t="b">
        <f t="shared" si="144"/>
        <v>1</v>
      </c>
      <c r="T452" s="308" t="b">
        <f t="shared" si="145"/>
        <v>1</v>
      </c>
      <c r="U452" s="308" t="b">
        <f t="shared" si="146"/>
        <v>1</v>
      </c>
      <c r="W452" s="382"/>
      <c r="X452" s="280"/>
      <c r="Y452" s="280"/>
      <c r="Z452" s="70"/>
      <c r="AA452" s="467"/>
      <c r="AB452" s="249"/>
      <c r="AC452" s="250"/>
      <c r="AD452" s="133"/>
      <c r="AE452" s="393"/>
      <c r="AF452" s="386"/>
      <c r="AG452" s="435"/>
    </row>
    <row r="453" spans="1:33" ht="15">
      <c r="A453" s="382"/>
      <c r="B453" s="280"/>
      <c r="C453" s="280"/>
      <c r="D453" s="70"/>
      <c r="E453" s="467"/>
      <c r="F453" s="249"/>
      <c r="G453" s="250"/>
      <c r="H453" s="547"/>
      <c r="I453" s="393"/>
      <c r="J453" s="386"/>
      <c r="L453" s="308" t="b">
        <f t="shared" si="137"/>
        <v>1</v>
      </c>
      <c r="M453" s="308" t="b">
        <f t="shared" si="138"/>
        <v>1</v>
      </c>
      <c r="N453" s="308" t="b">
        <f t="shared" si="139"/>
        <v>1</v>
      </c>
      <c r="O453" s="308" t="b">
        <f t="shared" si="140"/>
        <v>1</v>
      </c>
      <c r="P453" s="308" t="b">
        <f t="shared" si="141"/>
        <v>1</v>
      </c>
      <c r="Q453" s="308" t="b">
        <f t="shared" si="142"/>
        <v>1</v>
      </c>
      <c r="R453" s="308" t="b">
        <f t="shared" si="143"/>
        <v>1</v>
      </c>
      <c r="S453" s="308" t="b">
        <f t="shared" si="144"/>
        <v>1</v>
      </c>
      <c r="T453" s="308" t="b">
        <f t="shared" si="145"/>
        <v>1</v>
      </c>
      <c r="U453" s="308" t="b">
        <f t="shared" si="146"/>
        <v>1</v>
      </c>
      <c r="W453" s="382"/>
      <c r="X453" s="280"/>
      <c r="Y453" s="280"/>
      <c r="Z453" s="70"/>
      <c r="AA453" s="467"/>
      <c r="AB453" s="249"/>
      <c r="AC453" s="250"/>
      <c r="AD453" s="133"/>
      <c r="AE453" s="393"/>
      <c r="AF453" s="386"/>
      <c r="AG453" s="435"/>
    </row>
    <row r="454" spans="1:33" ht="15">
      <c r="A454" s="382"/>
      <c r="B454" s="280"/>
      <c r="C454" s="280"/>
      <c r="D454" s="70"/>
      <c r="E454" s="467"/>
      <c r="F454" s="249"/>
      <c r="G454" s="250"/>
      <c r="H454" s="547"/>
      <c r="I454" s="393"/>
      <c r="J454" s="386"/>
      <c r="L454" s="308" t="b">
        <f t="shared" si="137"/>
        <v>1</v>
      </c>
      <c r="M454" s="308" t="b">
        <f t="shared" si="138"/>
        <v>1</v>
      </c>
      <c r="N454" s="308" t="b">
        <f t="shared" si="139"/>
        <v>1</v>
      </c>
      <c r="O454" s="308" t="b">
        <f t="shared" si="140"/>
        <v>1</v>
      </c>
      <c r="P454" s="308" t="b">
        <f t="shared" si="141"/>
        <v>1</v>
      </c>
      <c r="Q454" s="308" t="b">
        <f t="shared" si="142"/>
        <v>1</v>
      </c>
      <c r="R454" s="308" t="b">
        <f t="shared" si="143"/>
        <v>1</v>
      </c>
      <c r="S454" s="308" t="b">
        <f t="shared" si="144"/>
        <v>1</v>
      </c>
      <c r="T454" s="308" t="b">
        <f t="shared" si="145"/>
        <v>1</v>
      </c>
      <c r="U454" s="308" t="b">
        <f t="shared" si="146"/>
        <v>1</v>
      </c>
      <c r="W454" s="382"/>
      <c r="X454" s="280"/>
      <c r="Y454" s="280"/>
      <c r="Z454" s="70"/>
      <c r="AA454" s="467"/>
      <c r="AB454" s="249"/>
      <c r="AC454" s="250"/>
      <c r="AD454" s="284"/>
      <c r="AE454" s="393"/>
      <c r="AF454" s="386"/>
      <c r="AG454" s="435"/>
    </row>
    <row r="455" spans="1:33" ht="15">
      <c r="A455" s="382"/>
      <c r="B455" s="280"/>
      <c r="C455" s="280"/>
      <c r="D455" s="70"/>
      <c r="E455" s="467"/>
      <c r="F455" s="249"/>
      <c r="G455" s="250"/>
      <c r="H455" s="547"/>
      <c r="I455" s="393"/>
      <c r="J455" s="386"/>
      <c r="L455" s="308" t="b">
        <f t="shared" si="137"/>
        <v>1</v>
      </c>
      <c r="M455" s="308" t="b">
        <f t="shared" si="138"/>
        <v>1</v>
      </c>
      <c r="N455" s="308" t="b">
        <f t="shared" si="139"/>
        <v>1</v>
      </c>
      <c r="O455" s="308" t="b">
        <f t="shared" si="140"/>
        <v>1</v>
      </c>
      <c r="P455" s="308" t="b">
        <f t="shared" si="141"/>
        <v>1</v>
      </c>
      <c r="Q455" s="308" t="b">
        <f t="shared" si="142"/>
        <v>1</v>
      </c>
      <c r="R455" s="308" t="b">
        <f t="shared" si="143"/>
        <v>1</v>
      </c>
      <c r="S455" s="308" t="b">
        <f t="shared" si="144"/>
        <v>1</v>
      </c>
      <c r="T455" s="308" t="b">
        <f t="shared" si="145"/>
        <v>1</v>
      </c>
      <c r="U455" s="308" t="b">
        <f t="shared" si="146"/>
        <v>1</v>
      </c>
      <c r="W455" s="382"/>
      <c r="X455" s="280"/>
      <c r="Y455" s="280"/>
      <c r="Z455" s="70"/>
      <c r="AA455" s="467"/>
      <c r="AB455" s="249"/>
      <c r="AC455" s="250"/>
      <c r="AD455" s="284"/>
      <c r="AE455" s="393"/>
      <c r="AF455" s="386"/>
      <c r="AG455" s="435"/>
    </row>
    <row r="456" spans="1:33" ht="15">
      <c r="A456" s="382"/>
      <c r="B456" s="280"/>
      <c r="C456" s="280"/>
      <c r="D456" s="70"/>
      <c r="E456" s="467"/>
      <c r="F456" s="249"/>
      <c r="G456" s="250"/>
      <c r="H456" s="547"/>
      <c r="I456" s="393"/>
      <c r="J456" s="386"/>
      <c r="L456" s="308" t="b">
        <f t="shared" si="137"/>
        <v>1</v>
      </c>
      <c r="M456" s="308" t="b">
        <f t="shared" si="138"/>
        <v>1</v>
      </c>
      <c r="N456" s="308" t="b">
        <f t="shared" si="139"/>
        <v>1</v>
      </c>
      <c r="O456" s="308" t="b">
        <f t="shared" si="140"/>
        <v>1</v>
      </c>
      <c r="P456" s="308" t="b">
        <f t="shared" si="141"/>
        <v>1</v>
      </c>
      <c r="Q456" s="308" t="b">
        <f t="shared" si="142"/>
        <v>1</v>
      </c>
      <c r="R456" s="308" t="b">
        <f t="shared" si="143"/>
        <v>1</v>
      </c>
      <c r="S456" s="308" t="b">
        <f t="shared" si="144"/>
        <v>1</v>
      </c>
      <c r="T456" s="308" t="b">
        <f t="shared" si="145"/>
        <v>1</v>
      </c>
      <c r="U456" s="308" t="b">
        <f t="shared" si="146"/>
        <v>1</v>
      </c>
      <c r="W456" s="382"/>
      <c r="X456" s="280"/>
      <c r="Y456" s="280"/>
      <c r="Z456" s="70"/>
      <c r="AA456" s="467"/>
      <c r="AB456" s="249"/>
      <c r="AC456" s="250"/>
      <c r="AD456" s="133"/>
      <c r="AE456" s="393"/>
      <c r="AF456" s="386"/>
      <c r="AG456" s="435"/>
    </row>
    <row r="457" spans="1:33" ht="15">
      <c r="A457" s="382"/>
      <c r="B457" s="280"/>
      <c r="C457" s="280"/>
      <c r="D457" s="70"/>
      <c r="E457" s="467"/>
      <c r="F457" s="249"/>
      <c r="G457" s="250"/>
      <c r="H457" s="133"/>
      <c r="I457" s="393"/>
      <c r="J457" s="386"/>
      <c r="L457" s="308" t="b">
        <f t="shared" si="137"/>
        <v>1</v>
      </c>
      <c r="M457" s="308" t="b">
        <f t="shared" si="138"/>
        <v>1</v>
      </c>
      <c r="N457" s="308" t="b">
        <f t="shared" si="139"/>
        <v>1</v>
      </c>
      <c r="O457" s="308" t="b">
        <f t="shared" si="140"/>
        <v>1</v>
      </c>
      <c r="P457" s="308" t="b">
        <f t="shared" si="141"/>
        <v>1</v>
      </c>
      <c r="Q457" s="308" t="b">
        <f t="shared" si="142"/>
        <v>1</v>
      </c>
      <c r="R457" s="308" t="b">
        <f t="shared" si="143"/>
        <v>1</v>
      </c>
      <c r="S457" s="308" t="b">
        <f t="shared" si="144"/>
        <v>1</v>
      </c>
      <c r="T457" s="308" t="b">
        <f t="shared" si="145"/>
        <v>1</v>
      </c>
      <c r="U457" s="308" t="b">
        <f t="shared" si="146"/>
        <v>1</v>
      </c>
      <c r="W457" s="382"/>
      <c r="X457" s="280"/>
      <c r="Y457" s="280"/>
      <c r="Z457" s="70"/>
      <c r="AA457" s="467"/>
      <c r="AB457" s="249"/>
      <c r="AC457" s="250"/>
      <c r="AD457" s="133"/>
      <c r="AE457" s="393"/>
      <c r="AF457" s="386"/>
      <c r="AG457" s="435"/>
    </row>
    <row r="458" spans="1:33" ht="15">
      <c r="A458" s="382"/>
      <c r="B458" s="280"/>
      <c r="C458" s="280"/>
      <c r="D458" s="70"/>
      <c r="E458" s="467"/>
      <c r="F458" s="290"/>
      <c r="G458" s="250"/>
      <c r="H458" s="133"/>
      <c r="I458" s="393"/>
      <c r="J458" s="386"/>
      <c r="L458" s="308" t="b">
        <f t="shared" ref="L458:L521" si="147">A458=W458</f>
        <v>1</v>
      </c>
      <c r="M458" s="308" t="b">
        <f t="shared" ref="M458:M521" si="148">B458=X458</f>
        <v>1</v>
      </c>
      <c r="N458" s="308" t="b">
        <f t="shared" ref="N458:N521" si="149">C458=Y458</f>
        <v>1</v>
      </c>
      <c r="O458" s="308" t="b">
        <f t="shared" ref="O458:O521" si="150">D458=Z458</f>
        <v>1</v>
      </c>
      <c r="P458" s="308" t="b">
        <f t="shared" ref="P458:P521" si="151">E458=AA458</f>
        <v>1</v>
      </c>
      <c r="Q458" s="308" t="b">
        <f t="shared" ref="Q458:Q521" si="152">F458=AB458</f>
        <v>1</v>
      </c>
      <c r="R458" s="308" t="b">
        <f t="shared" ref="R458:R521" si="153">G458=AC458</f>
        <v>1</v>
      </c>
      <c r="S458" s="308" t="b">
        <f t="shared" ref="S458:S521" si="154">H458=AD458</f>
        <v>1</v>
      </c>
      <c r="T458" s="308" t="b">
        <f t="shared" ref="T458:T521" si="155">I458=AE458</f>
        <v>1</v>
      </c>
      <c r="U458" s="308" t="b">
        <f t="shared" ref="U458:U521" si="156">J458=AF458</f>
        <v>1</v>
      </c>
      <c r="W458" s="382"/>
      <c r="X458" s="280"/>
      <c r="Y458" s="280"/>
      <c r="Z458" s="70"/>
      <c r="AA458" s="467"/>
      <c r="AB458" s="290"/>
      <c r="AC458" s="250"/>
      <c r="AD458" s="133"/>
      <c r="AE458" s="393"/>
      <c r="AF458" s="386"/>
      <c r="AG458" s="435"/>
    </row>
    <row r="459" spans="1:33" ht="15">
      <c r="A459" s="382"/>
      <c r="B459" s="280"/>
      <c r="C459" s="280"/>
      <c r="D459" s="70"/>
      <c r="E459" s="467"/>
      <c r="F459" s="249"/>
      <c r="G459" s="250"/>
      <c r="H459" s="133"/>
      <c r="I459" s="387"/>
      <c r="J459" s="386"/>
      <c r="L459" s="308" t="b">
        <f t="shared" si="147"/>
        <v>1</v>
      </c>
      <c r="M459" s="308" t="b">
        <f t="shared" si="148"/>
        <v>1</v>
      </c>
      <c r="N459" s="308" t="b">
        <f t="shared" si="149"/>
        <v>1</v>
      </c>
      <c r="O459" s="308" t="b">
        <f t="shared" si="150"/>
        <v>1</v>
      </c>
      <c r="P459" s="308" t="b">
        <f t="shared" si="151"/>
        <v>1</v>
      </c>
      <c r="Q459" s="308" t="b">
        <f t="shared" si="152"/>
        <v>1</v>
      </c>
      <c r="R459" s="308" t="b">
        <f t="shared" si="153"/>
        <v>1</v>
      </c>
      <c r="S459" s="308" t="b">
        <f t="shared" si="154"/>
        <v>1</v>
      </c>
      <c r="T459" s="308" t="b">
        <f t="shared" si="155"/>
        <v>1</v>
      </c>
      <c r="U459" s="308" t="b">
        <f t="shared" si="156"/>
        <v>1</v>
      </c>
      <c r="W459" s="382"/>
      <c r="X459" s="280"/>
      <c r="Y459" s="280"/>
      <c r="Z459" s="70"/>
      <c r="AA459" s="467"/>
      <c r="AB459" s="249"/>
      <c r="AC459" s="250"/>
      <c r="AD459" s="133"/>
      <c r="AE459" s="387"/>
      <c r="AF459" s="386"/>
      <c r="AG459" s="435"/>
    </row>
    <row r="460" spans="1:33" ht="15">
      <c r="A460" s="382"/>
      <c r="B460" s="280"/>
      <c r="C460" s="280"/>
      <c r="D460" s="70"/>
      <c r="E460" s="467"/>
      <c r="F460" s="249"/>
      <c r="G460" s="250"/>
      <c r="H460" s="133"/>
      <c r="I460" s="387"/>
      <c r="J460" s="386"/>
      <c r="L460" s="308" t="b">
        <f t="shared" si="147"/>
        <v>1</v>
      </c>
      <c r="M460" s="308" t="b">
        <f t="shared" si="148"/>
        <v>1</v>
      </c>
      <c r="N460" s="308" t="b">
        <f t="shared" si="149"/>
        <v>1</v>
      </c>
      <c r="O460" s="308" t="b">
        <f t="shared" si="150"/>
        <v>1</v>
      </c>
      <c r="P460" s="308" t="b">
        <f t="shared" si="151"/>
        <v>1</v>
      </c>
      <c r="Q460" s="308" t="b">
        <f t="shared" si="152"/>
        <v>1</v>
      </c>
      <c r="R460" s="308" t="b">
        <f t="shared" si="153"/>
        <v>1</v>
      </c>
      <c r="S460" s="308" t="b">
        <f t="shared" si="154"/>
        <v>1</v>
      </c>
      <c r="T460" s="308" t="b">
        <f t="shared" si="155"/>
        <v>1</v>
      </c>
      <c r="U460" s="308" t="b">
        <f t="shared" si="156"/>
        <v>1</v>
      </c>
      <c r="W460" s="382"/>
      <c r="X460" s="280"/>
      <c r="Y460" s="280"/>
      <c r="Z460" s="70"/>
      <c r="AA460" s="467"/>
      <c r="AB460" s="249"/>
      <c r="AC460" s="250"/>
      <c r="AD460" s="133"/>
      <c r="AE460" s="387"/>
      <c r="AF460" s="386"/>
      <c r="AG460" s="435"/>
    </row>
    <row r="461" spans="1:33" ht="15">
      <c r="A461" s="382"/>
      <c r="B461" s="280"/>
      <c r="C461" s="280"/>
      <c r="D461" s="70"/>
      <c r="E461" s="467"/>
      <c r="F461" s="249"/>
      <c r="G461" s="250"/>
      <c r="H461" s="133"/>
      <c r="I461" s="393"/>
      <c r="J461" s="386"/>
      <c r="L461" s="308" t="b">
        <f t="shared" si="147"/>
        <v>1</v>
      </c>
      <c r="M461" s="308" t="b">
        <f t="shared" si="148"/>
        <v>1</v>
      </c>
      <c r="N461" s="308" t="b">
        <f t="shared" si="149"/>
        <v>1</v>
      </c>
      <c r="O461" s="308" t="b">
        <f t="shared" si="150"/>
        <v>1</v>
      </c>
      <c r="P461" s="308" t="b">
        <f t="shared" si="151"/>
        <v>1</v>
      </c>
      <c r="Q461" s="308" t="b">
        <f t="shared" si="152"/>
        <v>1</v>
      </c>
      <c r="R461" s="308" t="b">
        <f t="shared" si="153"/>
        <v>1</v>
      </c>
      <c r="S461" s="308" t="b">
        <f t="shared" si="154"/>
        <v>1</v>
      </c>
      <c r="T461" s="308" t="b">
        <f t="shared" si="155"/>
        <v>1</v>
      </c>
      <c r="U461" s="308" t="b">
        <f t="shared" si="156"/>
        <v>1</v>
      </c>
      <c r="W461" s="382"/>
      <c r="X461" s="280"/>
      <c r="Y461" s="280"/>
      <c r="Z461" s="70"/>
      <c r="AA461" s="467"/>
      <c r="AB461" s="249"/>
      <c r="AC461" s="250"/>
      <c r="AD461" s="133"/>
      <c r="AE461" s="393"/>
      <c r="AF461" s="386"/>
      <c r="AG461" s="435"/>
    </row>
    <row r="462" spans="1:33" ht="15">
      <c r="A462" s="382"/>
      <c r="B462" s="280"/>
      <c r="C462" s="280"/>
      <c r="D462" s="70"/>
      <c r="E462" s="467"/>
      <c r="F462" s="249"/>
      <c r="G462" s="250"/>
      <c r="H462" s="133"/>
      <c r="I462" s="393"/>
      <c r="J462" s="386"/>
      <c r="L462" s="308" t="b">
        <f t="shared" si="147"/>
        <v>1</v>
      </c>
      <c r="M462" s="308" t="b">
        <f t="shared" si="148"/>
        <v>1</v>
      </c>
      <c r="N462" s="308" t="b">
        <f t="shared" si="149"/>
        <v>1</v>
      </c>
      <c r="O462" s="308" t="b">
        <f t="shared" si="150"/>
        <v>1</v>
      </c>
      <c r="P462" s="308" t="b">
        <f t="shared" si="151"/>
        <v>1</v>
      </c>
      <c r="Q462" s="308" t="b">
        <f t="shared" si="152"/>
        <v>1</v>
      </c>
      <c r="R462" s="308" t="b">
        <f t="shared" si="153"/>
        <v>1</v>
      </c>
      <c r="S462" s="308" t="b">
        <f t="shared" si="154"/>
        <v>1</v>
      </c>
      <c r="T462" s="308" t="b">
        <f t="shared" si="155"/>
        <v>1</v>
      </c>
      <c r="U462" s="308" t="b">
        <f t="shared" si="156"/>
        <v>1</v>
      </c>
      <c r="W462" s="382"/>
      <c r="X462" s="280"/>
      <c r="Y462" s="280"/>
      <c r="Z462" s="70"/>
      <c r="AA462" s="467"/>
      <c r="AB462" s="249"/>
      <c r="AC462" s="524"/>
      <c r="AD462" s="133"/>
      <c r="AE462" s="526"/>
      <c r="AF462" s="386"/>
      <c r="AG462" s="435"/>
    </row>
    <row r="463" spans="1:33" ht="15">
      <c r="A463" s="382"/>
      <c r="B463" s="280"/>
      <c r="C463" s="280"/>
      <c r="D463" s="70"/>
      <c r="E463" s="467"/>
      <c r="F463" s="249"/>
      <c r="G463" s="250"/>
      <c r="H463" s="284"/>
      <c r="I463" s="393"/>
      <c r="J463" s="386"/>
      <c r="L463" s="308" t="b">
        <f t="shared" si="147"/>
        <v>1</v>
      </c>
      <c r="M463" s="308" t="b">
        <f t="shared" si="148"/>
        <v>1</v>
      </c>
      <c r="N463" s="308" t="b">
        <f t="shared" si="149"/>
        <v>1</v>
      </c>
      <c r="O463" s="308" t="b">
        <f t="shared" si="150"/>
        <v>1</v>
      </c>
      <c r="P463" s="308" t="b">
        <f t="shared" si="151"/>
        <v>1</v>
      </c>
      <c r="Q463" s="308" t="b">
        <f t="shared" si="152"/>
        <v>1</v>
      </c>
      <c r="R463" s="308" t="b">
        <f t="shared" si="153"/>
        <v>1</v>
      </c>
      <c r="S463" s="308" t="b">
        <f t="shared" si="154"/>
        <v>1</v>
      </c>
      <c r="T463" s="308" t="b">
        <f t="shared" si="155"/>
        <v>1</v>
      </c>
      <c r="U463" s="308" t="b">
        <f t="shared" si="156"/>
        <v>1</v>
      </c>
      <c r="W463" s="382"/>
      <c r="X463" s="280"/>
      <c r="Y463" s="280"/>
      <c r="Z463" s="70"/>
      <c r="AA463" s="467"/>
      <c r="AB463" s="249"/>
      <c r="AC463" s="250"/>
      <c r="AD463" s="284"/>
      <c r="AE463" s="474"/>
      <c r="AF463" s="386"/>
      <c r="AG463" s="435"/>
    </row>
    <row r="464" spans="1:33" ht="15">
      <c r="A464" s="382"/>
      <c r="B464" s="280"/>
      <c r="C464" s="280"/>
      <c r="D464" s="70"/>
      <c r="E464" s="467"/>
      <c r="F464" s="249"/>
      <c r="G464" s="250"/>
      <c r="H464" s="133"/>
      <c r="I464" s="393"/>
      <c r="J464" s="386"/>
      <c r="L464" s="308" t="b">
        <f t="shared" si="147"/>
        <v>1</v>
      </c>
      <c r="M464" s="308" t="b">
        <f t="shared" si="148"/>
        <v>1</v>
      </c>
      <c r="N464" s="308" t="b">
        <f t="shared" si="149"/>
        <v>1</v>
      </c>
      <c r="O464" s="308" t="b">
        <f t="shared" si="150"/>
        <v>1</v>
      </c>
      <c r="P464" s="308" t="b">
        <f t="shared" si="151"/>
        <v>1</v>
      </c>
      <c r="Q464" s="308" t="b">
        <f t="shared" si="152"/>
        <v>1</v>
      </c>
      <c r="R464" s="308" t="b">
        <f t="shared" si="153"/>
        <v>1</v>
      </c>
      <c r="S464" s="308" t="b">
        <f t="shared" si="154"/>
        <v>1</v>
      </c>
      <c r="T464" s="308" t="b">
        <f t="shared" si="155"/>
        <v>1</v>
      </c>
      <c r="U464" s="308" t="b">
        <f t="shared" si="156"/>
        <v>1</v>
      </c>
      <c r="W464" s="382"/>
      <c r="X464" s="280"/>
      <c r="Y464" s="280"/>
      <c r="Z464" s="70"/>
      <c r="AA464" s="467"/>
      <c r="AB464" s="249"/>
      <c r="AC464" s="250"/>
      <c r="AD464" s="133"/>
      <c r="AE464" s="526"/>
      <c r="AF464" s="386"/>
      <c r="AG464" s="435"/>
    </row>
    <row r="465" spans="1:33" ht="15">
      <c r="A465" s="382"/>
      <c r="B465" s="280"/>
      <c r="C465" s="280"/>
      <c r="D465" s="70"/>
      <c r="E465" s="467"/>
      <c r="F465" s="249"/>
      <c r="G465" s="250"/>
      <c r="H465" s="284"/>
      <c r="I465" s="393"/>
      <c r="J465" s="386"/>
      <c r="L465" s="308" t="b">
        <f t="shared" si="147"/>
        <v>1</v>
      </c>
      <c r="M465" s="308" t="b">
        <f t="shared" si="148"/>
        <v>1</v>
      </c>
      <c r="N465" s="308" t="b">
        <f t="shared" si="149"/>
        <v>1</v>
      </c>
      <c r="O465" s="308" t="b">
        <f t="shared" si="150"/>
        <v>1</v>
      </c>
      <c r="P465" s="308" t="b">
        <f t="shared" si="151"/>
        <v>1</v>
      </c>
      <c r="Q465" s="308" t="b">
        <f t="shared" si="152"/>
        <v>1</v>
      </c>
      <c r="R465" s="308" t="b">
        <f t="shared" si="153"/>
        <v>1</v>
      </c>
      <c r="S465" s="308" t="b">
        <f t="shared" si="154"/>
        <v>1</v>
      </c>
      <c r="T465" s="308" t="b">
        <f t="shared" si="155"/>
        <v>1</v>
      </c>
      <c r="U465" s="308" t="b">
        <f t="shared" si="156"/>
        <v>1</v>
      </c>
      <c r="W465" s="382"/>
      <c r="X465" s="280"/>
      <c r="Y465" s="280"/>
      <c r="Z465" s="70"/>
      <c r="AA465" s="467"/>
      <c r="AB465" s="249"/>
      <c r="AC465" s="250"/>
      <c r="AD465" s="284"/>
      <c r="AE465" s="526"/>
      <c r="AF465" s="386"/>
      <c r="AG465" s="435"/>
    </row>
    <row r="466" spans="1:33" ht="15">
      <c r="A466" s="382"/>
      <c r="B466" s="280"/>
      <c r="C466" s="280"/>
      <c r="D466" s="70"/>
      <c r="E466" s="467"/>
      <c r="F466" s="249"/>
      <c r="G466" s="250"/>
      <c r="H466" s="133"/>
      <c r="I466" s="393"/>
      <c r="J466" s="386"/>
      <c r="L466" s="308" t="b">
        <f t="shared" si="147"/>
        <v>1</v>
      </c>
      <c r="M466" s="308" t="b">
        <f t="shared" si="148"/>
        <v>1</v>
      </c>
      <c r="N466" s="308" t="b">
        <f t="shared" si="149"/>
        <v>1</v>
      </c>
      <c r="O466" s="308" t="b">
        <f t="shared" si="150"/>
        <v>1</v>
      </c>
      <c r="P466" s="308" t="b">
        <f t="shared" si="151"/>
        <v>1</v>
      </c>
      <c r="Q466" s="308" t="b">
        <f t="shared" si="152"/>
        <v>1</v>
      </c>
      <c r="R466" s="308" t="b">
        <f t="shared" si="153"/>
        <v>1</v>
      </c>
      <c r="S466" s="308" t="b">
        <f t="shared" si="154"/>
        <v>1</v>
      </c>
      <c r="T466" s="308" t="b">
        <f t="shared" si="155"/>
        <v>1</v>
      </c>
      <c r="U466" s="308" t="b">
        <f t="shared" si="156"/>
        <v>1</v>
      </c>
      <c r="W466" s="382"/>
      <c r="X466" s="280"/>
      <c r="Y466" s="280"/>
      <c r="Z466" s="70"/>
      <c r="AA466" s="467"/>
      <c r="AB466" s="249"/>
      <c r="AC466" s="250"/>
      <c r="AD466" s="133"/>
      <c r="AE466" s="526"/>
      <c r="AF466" s="386"/>
      <c r="AG466" s="435"/>
    </row>
    <row r="467" spans="1:33" ht="15">
      <c r="A467" s="382"/>
      <c r="B467" s="280"/>
      <c r="C467" s="280"/>
      <c r="D467" s="70"/>
      <c r="E467" s="467"/>
      <c r="F467" s="249"/>
      <c r="G467" s="250"/>
      <c r="H467" s="133"/>
      <c r="I467" s="393"/>
      <c r="J467" s="386"/>
      <c r="L467" s="308" t="b">
        <f t="shared" si="147"/>
        <v>1</v>
      </c>
      <c r="M467" s="308" t="b">
        <f t="shared" si="148"/>
        <v>1</v>
      </c>
      <c r="N467" s="308" t="b">
        <f t="shared" si="149"/>
        <v>1</v>
      </c>
      <c r="O467" s="308" t="b">
        <f t="shared" si="150"/>
        <v>1</v>
      </c>
      <c r="P467" s="308" t="b">
        <f t="shared" si="151"/>
        <v>1</v>
      </c>
      <c r="Q467" s="308" t="b">
        <f t="shared" si="152"/>
        <v>1</v>
      </c>
      <c r="R467" s="308" t="b">
        <f t="shared" si="153"/>
        <v>1</v>
      </c>
      <c r="S467" s="308" t="b">
        <f t="shared" si="154"/>
        <v>1</v>
      </c>
      <c r="T467" s="308" t="b">
        <f t="shared" si="155"/>
        <v>1</v>
      </c>
      <c r="U467" s="308" t="b">
        <f t="shared" si="156"/>
        <v>1</v>
      </c>
      <c r="W467" s="382"/>
      <c r="X467" s="280"/>
      <c r="Y467" s="280"/>
      <c r="Z467" s="70"/>
      <c r="AA467" s="467"/>
      <c r="AB467" s="249"/>
      <c r="AC467" s="250"/>
      <c r="AD467" s="133"/>
      <c r="AE467" s="474"/>
      <c r="AF467" s="386"/>
      <c r="AG467" s="435"/>
    </row>
    <row r="468" spans="1:33" ht="15">
      <c r="A468" s="382"/>
      <c r="B468" s="280"/>
      <c r="C468" s="280"/>
      <c r="D468" s="70"/>
      <c r="E468" s="467"/>
      <c r="F468" s="249"/>
      <c r="G468" s="250"/>
      <c r="H468" s="133"/>
      <c r="I468" s="393"/>
      <c r="J468" s="386"/>
      <c r="L468" s="308" t="b">
        <f t="shared" si="147"/>
        <v>1</v>
      </c>
      <c r="M468" s="308" t="b">
        <f t="shared" si="148"/>
        <v>1</v>
      </c>
      <c r="N468" s="308" t="b">
        <f t="shared" si="149"/>
        <v>1</v>
      </c>
      <c r="O468" s="308" t="b">
        <f t="shared" si="150"/>
        <v>1</v>
      </c>
      <c r="P468" s="308" t="b">
        <f t="shared" si="151"/>
        <v>1</v>
      </c>
      <c r="Q468" s="308" t="b">
        <f t="shared" si="152"/>
        <v>1</v>
      </c>
      <c r="R468" s="308" t="b">
        <f t="shared" si="153"/>
        <v>1</v>
      </c>
      <c r="S468" s="308" t="b">
        <f t="shared" si="154"/>
        <v>1</v>
      </c>
      <c r="T468" s="308" t="b">
        <f t="shared" si="155"/>
        <v>1</v>
      </c>
      <c r="U468" s="308" t="b">
        <f t="shared" si="156"/>
        <v>1</v>
      </c>
      <c r="W468" s="382"/>
      <c r="X468" s="280"/>
      <c r="Y468" s="280"/>
      <c r="Z468" s="70"/>
      <c r="AA468" s="467"/>
      <c r="AB468" s="249"/>
      <c r="AC468" s="250"/>
      <c r="AD468" s="133"/>
      <c r="AE468" s="526"/>
      <c r="AF468" s="386"/>
      <c r="AG468" s="435"/>
    </row>
    <row r="469" spans="1:33" ht="15">
      <c r="A469" s="382"/>
      <c r="B469" s="283"/>
      <c r="C469" s="282"/>
      <c r="D469" s="133"/>
      <c r="E469" s="467"/>
      <c r="F469" s="249"/>
      <c r="G469" s="250"/>
      <c r="H469" s="284"/>
      <c r="I469" s="393"/>
      <c r="J469" s="386"/>
      <c r="L469" s="308" t="b">
        <f t="shared" si="147"/>
        <v>1</v>
      </c>
      <c r="M469" s="308" t="b">
        <f t="shared" si="148"/>
        <v>1</v>
      </c>
      <c r="N469" s="308" t="b">
        <f t="shared" si="149"/>
        <v>1</v>
      </c>
      <c r="O469" s="308" t="b">
        <f t="shared" si="150"/>
        <v>1</v>
      </c>
      <c r="P469" s="308" t="b">
        <f t="shared" si="151"/>
        <v>1</v>
      </c>
      <c r="Q469" s="308" t="b">
        <f t="shared" si="152"/>
        <v>1</v>
      </c>
      <c r="R469" s="308" t="b">
        <f t="shared" si="153"/>
        <v>1</v>
      </c>
      <c r="S469" s="308" t="b">
        <f t="shared" si="154"/>
        <v>1</v>
      </c>
      <c r="T469" s="308" t="b">
        <f t="shared" si="155"/>
        <v>1</v>
      </c>
      <c r="U469" s="308" t="b">
        <f t="shared" si="156"/>
        <v>1</v>
      </c>
      <c r="W469" s="382"/>
      <c r="X469" s="283"/>
      <c r="Y469" s="282"/>
      <c r="Z469" s="133"/>
      <c r="AA469" s="467"/>
      <c r="AB469" s="249"/>
      <c r="AC469" s="250"/>
      <c r="AD469" s="284"/>
      <c r="AE469" s="526"/>
      <c r="AF469" s="386"/>
      <c r="AG469" s="435"/>
    </row>
    <row r="470" spans="1:33" ht="15">
      <c r="A470" s="382"/>
      <c r="B470" s="280"/>
      <c r="C470" s="280"/>
      <c r="D470" s="70"/>
      <c r="E470" s="467"/>
      <c r="F470" s="249"/>
      <c r="G470" s="250"/>
      <c r="H470" s="133"/>
      <c r="I470" s="393"/>
      <c r="J470" s="386"/>
      <c r="L470" s="308" t="b">
        <f t="shared" si="147"/>
        <v>1</v>
      </c>
      <c r="M470" s="308" t="b">
        <f t="shared" si="148"/>
        <v>1</v>
      </c>
      <c r="N470" s="308" t="b">
        <f t="shared" si="149"/>
        <v>1</v>
      </c>
      <c r="O470" s="308" t="b">
        <f t="shared" si="150"/>
        <v>1</v>
      </c>
      <c r="P470" s="308" t="b">
        <f t="shared" si="151"/>
        <v>1</v>
      </c>
      <c r="Q470" s="308" t="b">
        <f t="shared" si="152"/>
        <v>1</v>
      </c>
      <c r="R470" s="308" t="b">
        <f t="shared" si="153"/>
        <v>1</v>
      </c>
      <c r="S470" s="308" t="b">
        <f t="shared" si="154"/>
        <v>1</v>
      </c>
      <c r="T470" s="308" t="b">
        <f t="shared" si="155"/>
        <v>1</v>
      </c>
      <c r="U470" s="308" t="b">
        <f t="shared" si="156"/>
        <v>1</v>
      </c>
      <c r="W470" s="382"/>
      <c r="X470" s="280"/>
      <c r="Y470" s="280"/>
      <c r="Z470" s="70"/>
      <c r="AA470" s="467"/>
      <c r="AB470" s="249"/>
      <c r="AC470" s="250"/>
      <c r="AD470" s="133"/>
      <c r="AE470" s="526"/>
      <c r="AF470" s="386"/>
      <c r="AG470" s="435"/>
    </row>
    <row r="471" spans="1:33" ht="15">
      <c r="A471" s="382"/>
      <c r="B471" s="280"/>
      <c r="C471" s="280"/>
      <c r="D471" s="70"/>
      <c r="E471" s="467"/>
      <c r="F471" s="249"/>
      <c r="G471" s="250"/>
      <c r="H471" s="284"/>
      <c r="I471" s="393"/>
      <c r="J471" s="386"/>
      <c r="L471" s="308" t="b">
        <f t="shared" si="147"/>
        <v>1</v>
      </c>
      <c r="M471" s="308" t="b">
        <f t="shared" si="148"/>
        <v>1</v>
      </c>
      <c r="N471" s="308" t="b">
        <f t="shared" si="149"/>
        <v>1</v>
      </c>
      <c r="O471" s="308" t="b">
        <f t="shared" si="150"/>
        <v>1</v>
      </c>
      <c r="P471" s="308" t="b">
        <f t="shared" si="151"/>
        <v>1</v>
      </c>
      <c r="Q471" s="308" t="b">
        <f t="shared" si="152"/>
        <v>1</v>
      </c>
      <c r="R471" s="308" t="b">
        <f t="shared" si="153"/>
        <v>1</v>
      </c>
      <c r="S471" s="308" t="b">
        <f t="shared" si="154"/>
        <v>1</v>
      </c>
      <c r="T471" s="308" t="b">
        <f t="shared" si="155"/>
        <v>1</v>
      </c>
      <c r="U471" s="308" t="b">
        <f t="shared" si="156"/>
        <v>1</v>
      </c>
      <c r="W471" s="382"/>
      <c r="X471" s="280"/>
      <c r="Y471" s="280"/>
      <c r="Z471" s="70"/>
      <c r="AA471" s="467"/>
      <c r="AB471" s="249"/>
      <c r="AC471" s="250"/>
      <c r="AD471" s="284"/>
      <c r="AE471" s="526"/>
      <c r="AF471" s="386"/>
      <c r="AG471" s="435"/>
    </row>
    <row r="472" spans="1:33" ht="15">
      <c r="A472" s="382"/>
      <c r="B472" s="280"/>
      <c r="C472" s="280"/>
      <c r="D472" s="70"/>
      <c r="E472" s="467"/>
      <c r="F472" s="249"/>
      <c r="G472" s="250"/>
      <c r="H472" s="133"/>
      <c r="I472" s="393"/>
      <c r="J472" s="386"/>
      <c r="L472" s="308" t="b">
        <f t="shared" si="147"/>
        <v>1</v>
      </c>
      <c r="M472" s="308" t="b">
        <f t="shared" si="148"/>
        <v>1</v>
      </c>
      <c r="N472" s="308" t="b">
        <f t="shared" si="149"/>
        <v>1</v>
      </c>
      <c r="O472" s="308" t="b">
        <f t="shared" si="150"/>
        <v>1</v>
      </c>
      <c r="P472" s="308" t="b">
        <f t="shared" si="151"/>
        <v>1</v>
      </c>
      <c r="Q472" s="308" t="b">
        <f t="shared" si="152"/>
        <v>1</v>
      </c>
      <c r="R472" s="308" t="b">
        <f t="shared" si="153"/>
        <v>1</v>
      </c>
      <c r="S472" s="308" t="b">
        <f t="shared" si="154"/>
        <v>1</v>
      </c>
      <c r="T472" s="308" t="b">
        <f t="shared" si="155"/>
        <v>1</v>
      </c>
      <c r="U472" s="308" t="b">
        <f t="shared" si="156"/>
        <v>1</v>
      </c>
      <c r="W472" s="382"/>
      <c r="X472" s="280"/>
      <c r="Y472" s="280"/>
      <c r="Z472" s="70"/>
      <c r="AA472" s="467"/>
      <c r="AB472" s="249"/>
      <c r="AC472" s="250"/>
      <c r="AD472" s="133"/>
      <c r="AE472" s="526"/>
      <c r="AF472" s="386"/>
      <c r="AG472" s="435"/>
    </row>
    <row r="473" spans="1:33" ht="15">
      <c r="A473" s="382"/>
      <c r="B473" s="280"/>
      <c r="C473" s="64"/>
      <c r="D473" s="70"/>
      <c r="E473" s="467"/>
      <c r="F473" s="249"/>
      <c r="G473" s="250"/>
      <c r="H473" s="284"/>
      <c r="I473" s="393"/>
      <c r="J473" s="386"/>
      <c r="L473" s="308" t="b">
        <f t="shared" si="147"/>
        <v>1</v>
      </c>
      <c r="M473" s="308" t="b">
        <f t="shared" si="148"/>
        <v>1</v>
      </c>
      <c r="N473" s="308" t="b">
        <f t="shared" si="149"/>
        <v>1</v>
      </c>
      <c r="O473" s="308" t="b">
        <f t="shared" si="150"/>
        <v>1</v>
      </c>
      <c r="P473" s="308" t="b">
        <f t="shared" si="151"/>
        <v>1</v>
      </c>
      <c r="Q473" s="308" t="b">
        <f t="shared" si="152"/>
        <v>1</v>
      </c>
      <c r="R473" s="308" t="b">
        <f t="shared" si="153"/>
        <v>1</v>
      </c>
      <c r="S473" s="308" t="b">
        <f t="shared" si="154"/>
        <v>1</v>
      </c>
      <c r="T473" s="308" t="b">
        <f t="shared" si="155"/>
        <v>1</v>
      </c>
      <c r="U473" s="308" t="b">
        <f t="shared" si="156"/>
        <v>1</v>
      </c>
      <c r="W473" s="382"/>
      <c r="X473" s="280"/>
      <c r="Y473" s="64"/>
      <c r="Z473" s="70"/>
      <c r="AA473" s="467"/>
      <c r="AB473" s="249"/>
      <c r="AC473" s="250"/>
      <c r="AD473" s="284"/>
      <c r="AE473" s="526"/>
      <c r="AF473" s="386"/>
      <c r="AG473" s="435"/>
    </row>
    <row r="474" spans="1:33" ht="15">
      <c r="A474" s="382"/>
      <c r="B474" s="280"/>
      <c r="C474" s="280"/>
      <c r="D474" s="70"/>
      <c r="E474" s="467"/>
      <c r="F474" s="249"/>
      <c r="G474" s="250"/>
      <c r="H474" s="133"/>
      <c r="I474" s="393"/>
      <c r="J474" s="386"/>
      <c r="L474" s="308" t="b">
        <f t="shared" si="147"/>
        <v>1</v>
      </c>
      <c r="M474" s="308" t="b">
        <f t="shared" si="148"/>
        <v>1</v>
      </c>
      <c r="N474" s="308" t="b">
        <f t="shared" si="149"/>
        <v>1</v>
      </c>
      <c r="O474" s="308" t="b">
        <f t="shared" si="150"/>
        <v>1</v>
      </c>
      <c r="P474" s="308" t="b">
        <f t="shared" si="151"/>
        <v>1</v>
      </c>
      <c r="Q474" s="308" t="b">
        <f t="shared" si="152"/>
        <v>1</v>
      </c>
      <c r="R474" s="308" t="b">
        <f t="shared" si="153"/>
        <v>1</v>
      </c>
      <c r="S474" s="308" t="b">
        <f t="shared" si="154"/>
        <v>1</v>
      </c>
      <c r="T474" s="308" t="b">
        <f t="shared" si="155"/>
        <v>1</v>
      </c>
      <c r="U474" s="308" t="b">
        <f t="shared" si="156"/>
        <v>1</v>
      </c>
      <c r="W474" s="382"/>
      <c r="X474" s="280"/>
      <c r="Y474" s="280"/>
      <c r="Z474" s="70"/>
      <c r="AA474" s="467"/>
      <c r="AB474" s="249"/>
      <c r="AC474" s="250"/>
      <c r="AD474" s="133"/>
      <c r="AE474" s="526"/>
      <c r="AF474" s="386"/>
      <c r="AG474" s="435"/>
    </row>
    <row r="475" spans="1:33" ht="15">
      <c r="A475" s="382"/>
      <c r="B475" s="280"/>
      <c r="C475" s="280"/>
      <c r="D475" s="70"/>
      <c r="E475" s="467"/>
      <c r="F475" s="249"/>
      <c r="G475" s="250"/>
      <c r="H475" s="133"/>
      <c r="I475" s="393"/>
      <c r="J475" s="386"/>
      <c r="L475" s="308" t="b">
        <f t="shared" si="147"/>
        <v>1</v>
      </c>
      <c r="M475" s="308" t="b">
        <f t="shared" si="148"/>
        <v>1</v>
      </c>
      <c r="N475" s="308" t="b">
        <f t="shared" si="149"/>
        <v>1</v>
      </c>
      <c r="O475" s="308" t="b">
        <f t="shared" si="150"/>
        <v>1</v>
      </c>
      <c r="P475" s="308" t="b">
        <f t="shared" si="151"/>
        <v>1</v>
      </c>
      <c r="Q475" s="308" t="b">
        <f t="shared" si="152"/>
        <v>1</v>
      </c>
      <c r="R475" s="308" t="b">
        <f t="shared" si="153"/>
        <v>1</v>
      </c>
      <c r="S475" s="308" t="b">
        <f t="shared" si="154"/>
        <v>1</v>
      </c>
      <c r="T475" s="308" t="b">
        <f t="shared" si="155"/>
        <v>1</v>
      </c>
      <c r="U475" s="308" t="b">
        <f t="shared" si="156"/>
        <v>1</v>
      </c>
      <c r="W475" s="382"/>
      <c r="X475" s="280"/>
      <c r="Y475" s="280"/>
      <c r="Z475" s="70"/>
      <c r="AA475" s="467"/>
      <c r="AB475" s="249"/>
      <c r="AC475" s="250"/>
      <c r="AD475" s="133"/>
      <c r="AE475" s="526"/>
      <c r="AF475" s="386"/>
      <c r="AG475" s="435"/>
    </row>
    <row r="476" spans="1:33" ht="15">
      <c r="A476" s="382"/>
      <c r="B476" s="283"/>
      <c r="C476" s="283"/>
      <c r="D476" s="133"/>
      <c r="E476" s="467"/>
      <c r="F476" s="290"/>
      <c r="G476" s="250"/>
      <c r="H476" s="284"/>
      <c r="I476" s="393"/>
      <c r="J476" s="386"/>
      <c r="L476" s="308" t="b">
        <f t="shared" si="147"/>
        <v>1</v>
      </c>
      <c r="M476" s="308" t="b">
        <f t="shared" si="148"/>
        <v>1</v>
      </c>
      <c r="N476" s="308" t="b">
        <f t="shared" si="149"/>
        <v>1</v>
      </c>
      <c r="O476" s="308" t="b">
        <f t="shared" si="150"/>
        <v>1</v>
      </c>
      <c r="P476" s="308" t="b">
        <f t="shared" si="151"/>
        <v>1</v>
      </c>
      <c r="Q476" s="308" t="b">
        <f t="shared" si="152"/>
        <v>1</v>
      </c>
      <c r="R476" s="308" t="b">
        <f t="shared" si="153"/>
        <v>1</v>
      </c>
      <c r="S476" s="308" t="b">
        <f t="shared" si="154"/>
        <v>1</v>
      </c>
      <c r="T476" s="308" t="b">
        <f t="shared" si="155"/>
        <v>1</v>
      </c>
      <c r="U476" s="308" t="b">
        <f t="shared" si="156"/>
        <v>1</v>
      </c>
      <c r="W476" s="382"/>
      <c r="X476" s="283"/>
      <c r="Y476" s="283"/>
      <c r="Z476" s="133"/>
      <c r="AA476" s="467"/>
      <c r="AB476" s="290"/>
      <c r="AC476" s="250"/>
      <c r="AD476" s="284"/>
      <c r="AE476" s="526"/>
      <c r="AF476" s="386"/>
      <c r="AG476" s="435"/>
    </row>
    <row r="477" spans="1:33" ht="15">
      <c r="A477" s="382"/>
      <c r="B477" s="282"/>
      <c r="C477" s="280"/>
      <c r="D477" s="281"/>
      <c r="E477" s="467"/>
      <c r="F477" s="288"/>
      <c r="G477" s="250"/>
      <c r="H477" s="284"/>
      <c r="I477" s="393"/>
      <c r="J477" s="386"/>
      <c r="L477" s="308" t="b">
        <f t="shared" si="147"/>
        <v>1</v>
      </c>
      <c r="M477" s="308" t="b">
        <f t="shared" si="148"/>
        <v>1</v>
      </c>
      <c r="N477" s="308" t="b">
        <f t="shared" si="149"/>
        <v>1</v>
      </c>
      <c r="O477" s="308" t="b">
        <f t="shared" si="150"/>
        <v>1</v>
      </c>
      <c r="P477" s="308" t="b">
        <f t="shared" si="151"/>
        <v>1</v>
      </c>
      <c r="Q477" s="308" t="b">
        <f t="shared" si="152"/>
        <v>1</v>
      </c>
      <c r="R477" s="308" t="b">
        <f t="shared" si="153"/>
        <v>1</v>
      </c>
      <c r="S477" s="308" t="b">
        <f t="shared" si="154"/>
        <v>1</v>
      </c>
      <c r="T477" s="308" t="b">
        <f t="shared" si="155"/>
        <v>1</v>
      </c>
      <c r="U477" s="308" t="b">
        <f t="shared" si="156"/>
        <v>1</v>
      </c>
      <c r="W477" s="382"/>
      <c r="X477" s="282"/>
      <c r="Y477" s="280"/>
      <c r="Z477" s="281"/>
      <c r="AA477" s="467"/>
      <c r="AB477" s="288"/>
      <c r="AC477" s="250"/>
      <c r="AD477" s="284"/>
      <c r="AE477" s="526"/>
      <c r="AF477" s="386"/>
      <c r="AG477" s="435"/>
    </row>
    <row r="478" spans="1:33" ht="15">
      <c r="A478" s="382"/>
      <c r="B478" s="282"/>
      <c r="C478" s="280"/>
      <c r="D478" s="281"/>
      <c r="E478" s="467"/>
      <c r="F478" s="288"/>
      <c r="G478" s="250"/>
      <c r="H478" s="133"/>
      <c r="I478" s="393"/>
      <c r="J478" s="386"/>
      <c r="L478" s="308" t="b">
        <f t="shared" si="147"/>
        <v>1</v>
      </c>
      <c r="M478" s="308" t="b">
        <f t="shared" si="148"/>
        <v>1</v>
      </c>
      <c r="N478" s="308" t="b">
        <f t="shared" si="149"/>
        <v>1</v>
      </c>
      <c r="O478" s="308" t="b">
        <f t="shared" si="150"/>
        <v>1</v>
      </c>
      <c r="P478" s="308" t="b">
        <f t="shared" si="151"/>
        <v>1</v>
      </c>
      <c r="Q478" s="308" t="b">
        <f t="shared" si="152"/>
        <v>1</v>
      </c>
      <c r="R478" s="308" t="b">
        <f t="shared" si="153"/>
        <v>1</v>
      </c>
      <c r="S478" s="308" t="b">
        <f t="shared" si="154"/>
        <v>1</v>
      </c>
      <c r="T478" s="308" t="b">
        <f t="shared" si="155"/>
        <v>1</v>
      </c>
      <c r="U478" s="308" t="b">
        <f t="shared" si="156"/>
        <v>1</v>
      </c>
      <c r="W478" s="382"/>
      <c r="X478" s="282"/>
      <c r="Y478" s="280"/>
      <c r="Z478" s="281"/>
      <c r="AA478" s="467"/>
      <c r="AB478" s="288"/>
      <c r="AC478" s="250"/>
      <c r="AD478" s="133"/>
      <c r="AE478" s="526"/>
      <c r="AF478" s="386"/>
      <c r="AG478" s="435"/>
    </row>
    <row r="479" spans="1:33" ht="15">
      <c r="A479" s="382"/>
      <c r="B479" s="282"/>
      <c r="C479" s="280"/>
      <c r="D479" s="281"/>
      <c r="E479" s="467"/>
      <c r="F479" s="288"/>
      <c r="G479" s="250"/>
      <c r="H479" s="284"/>
      <c r="I479" s="393"/>
      <c r="J479" s="386"/>
      <c r="L479" s="308" t="b">
        <f t="shared" si="147"/>
        <v>1</v>
      </c>
      <c r="M479" s="308" t="b">
        <f t="shared" si="148"/>
        <v>1</v>
      </c>
      <c r="N479" s="308" t="b">
        <f t="shared" si="149"/>
        <v>1</v>
      </c>
      <c r="O479" s="308" t="b">
        <f t="shared" si="150"/>
        <v>1</v>
      </c>
      <c r="P479" s="308" t="b">
        <f t="shared" si="151"/>
        <v>1</v>
      </c>
      <c r="Q479" s="308" t="b">
        <f t="shared" si="152"/>
        <v>1</v>
      </c>
      <c r="R479" s="308" t="b">
        <f t="shared" si="153"/>
        <v>1</v>
      </c>
      <c r="S479" s="308" t="b">
        <f t="shared" si="154"/>
        <v>1</v>
      </c>
      <c r="T479" s="308" t="b">
        <f t="shared" si="155"/>
        <v>1</v>
      </c>
      <c r="U479" s="308" t="b">
        <f t="shared" si="156"/>
        <v>1</v>
      </c>
      <c r="W479" s="382"/>
      <c r="X479" s="282"/>
      <c r="Y479" s="280"/>
      <c r="Z479" s="281"/>
      <c r="AA479" s="467"/>
      <c r="AB479" s="288"/>
      <c r="AC479" s="250"/>
      <c r="AD479" s="284"/>
      <c r="AE479" s="526"/>
      <c r="AF479" s="386"/>
      <c r="AG479" s="435"/>
    </row>
    <row r="480" spans="1:33" ht="15">
      <c r="A480" s="382"/>
      <c r="B480" s="283"/>
      <c r="C480" s="277"/>
      <c r="D480" s="281"/>
      <c r="E480" s="467"/>
      <c r="F480" s="288"/>
      <c r="G480" s="250"/>
      <c r="H480" s="133"/>
      <c r="I480" s="387"/>
      <c r="J480" s="386"/>
      <c r="L480" s="308" t="b">
        <f t="shared" si="147"/>
        <v>1</v>
      </c>
      <c r="M480" s="308" t="b">
        <f t="shared" si="148"/>
        <v>1</v>
      </c>
      <c r="N480" s="308" t="b">
        <f t="shared" si="149"/>
        <v>1</v>
      </c>
      <c r="O480" s="308" t="b">
        <f t="shared" si="150"/>
        <v>1</v>
      </c>
      <c r="P480" s="308" t="b">
        <f t="shared" si="151"/>
        <v>1</v>
      </c>
      <c r="Q480" s="308" t="b">
        <f t="shared" si="152"/>
        <v>1</v>
      </c>
      <c r="R480" s="308" t="b">
        <f t="shared" si="153"/>
        <v>1</v>
      </c>
      <c r="S480" s="308" t="b">
        <f t="shared" si="154"/>
        <v>1</v>
      </c>
      <c r="T480" s="308" t="b">
        <f t="shared" si="155"/>
        <v>1</v>
      </c>
      <c r="U480" s="308" t="b">
        <f t="shared" si="156"/>
        <v>1</v>
      </c>
      <c r="W480" s="382"/>
      <c r="X480" s="283"/>
      <c r="Y480" s="277"/>
      <c r="Z480" s="281"/>
      <c r="AA480" s="467"/>
      <c r="AB480" s="288"/>
      <c r="AC480" s="250"/>
      <c r="AD480" s="133"/>
      <c r="AE480" s="387"/>
      <c r="AF480" s="386"/>
      <c r="AG480" s="435"/>
    </row>
    <row r="481" spans="1:33" ht="15">
      <c r="A481" s="382"/>
      <c r="B481" s="282"/>
      <c r="C481" s="280"/>
      <c r="D481" s="281"/>
      <c r="E481" s="467"/>
      <c r="F481" s="288"/>
      <c r="G481" s="250"/>
      <c r="H481" s="133"/>
      <c r="I481" s="393"/>
      <c r="J481" s="386"/>
      <c r="L481" s="308" t="b">
        <f t="shared" si="147"/>
        <v>1</v>
      </c>
      <c r="M481" s="308" t="b">
        <f t="shared" si="148"/>
        <v>1</v>
      </c>
      <c r="N481" s="308" t="b">
        <f t="shared" si="149"/>
        <v>1</v>
      </c>
      <c r="O481" s="308" t="b">
        <f t="shared" si="150"/>
        <v>1</v>
      </c>
      <c r="P481" s="308" t="b">
        <f t="shared" si="151"/>
        <v>1</v>
      </c>
      <c r="Q481" s="308" t="b">
        <f t="shared" si="152"/>
        <v>1</v>
      </c>
      <c r="R481" s="308" t="b">
        <f t="shared" si="153"/>
        <v>1</v>
      </c>
      <c r="S481" s="308" t="b">
        <f t="shared" si="154"/>
        <v>1</v>
      </c>
      <c r="T481" s="308" t="b">
        <f t="shared" si="155"/>
        <v>1</v>
      </c>
      <c r="U481" s="308" t="b">
        <f t="shared" si="156"/>
        <v>1</v>
      </c>
      <c r="W481" s="382"/>
      <c r="X481" s="282"/>
      <c r="Y481" s="280"/>
      <c r="Z481" s="281"/>
      <c r="AA481" s="467"/>
      <c r="AB481" s="288"/>
      <c r="AC481" s="250"/>
      <c r="AD481" s="133"/>
      <c r="AE481" s="526"/>
      <c r="AF481" s="386"/>
      <c r="AG481" s="435"/>
    </row>
    <row r="482" spans="1:33" ht="15">
      <c r="A482" s="382"/>
      <c r="B482" s="280"/>
      <c r="C482" s="280"/>
      <c r="D482" s="70"/>
      <c r="E482" s="467"/>
      <c r="F482" s="249"/>
      <c r="G482" s="250"/>
      <c r="H482" s="133"/>
      <c r="I482" s="393"/>
      <c r="J482" s="386"/>
      <c r="L482" s="308" t="b">
        <f t="shared" si="147"/>
        <v>1</v>
      </c>
      <c r="M482" s="308" t="b">
        <f t="shared" si="148"/>
        <v>1</v>
      </c>
      <c r="N482" s="308" t="b">
        <f t="shared" si="149"/>
        <v>1</v>
      </c>
      <c r="O482" s="308" t="b">
        <f t="shared" si="150"/>
        <v>1</v>
      </c>
      <c r="P482" s="308" t="b">
        <f t="shared" si="151"/>
        <v>1</v>
      </c>
      <c r="Q482" s="308" t="b">
        <f t="shared" si="152"/>
        <v>1</v>
      </c>
      <c r="R482" s="308" t="b">
        <f t="shared" si="153"/>
        <v>1</v>
      </c>
      <c r="S482" s="308" t="b">
        <f t="shared" si="154"/>
        <v>1</v>
      </c>
      <c r="T482" s="308" t="b">
        <f t="shared" si="155"/>
        <v>1</v>
      </c>
      <c r="U482" s="308" t="b">
        <f t="shared" si="156"/>
        <v>1</v>
      </c>
      <c r="W482" s="382"/>
      <c r="X482" s="280"/>
      <c r="Y482" s="280"/>
      <c r="Z482" s="70"/>
      <c r="AA482" s="467"/>
      <c r="AB482" s="249"/>
      <c r="AC482" s="250"/>
      <c r="AD482" s="133"/>
      <c r="AE482" s="526"/>
      <c r="AF482" s="386"/>
      <c r="AG482" s="435"/>
    </row>
    <row r="483" spans="1:33" ht="15">
      <c r="A483" s="382"/>
      <c r="B483" s="280"/>
      <c r="C483" s="280"/>
      <c r="D483" s="70"/>
      <c r="E483" s="467"/>
      <c r="F483" s="249"/>
      <c r="G483" s="250"/>
      <c r="H483" s="133"/>
      <c r="I483" s="393"/>
      <c r="J483" s="386"/>
      <c r="L483" s="308" t="b">
        <f t="shared" si="147"/>
        <v>1</v>
      </c>
      <c r="M483" s="308" t="b">
        <f t="shared" si="148"/>
        <v>1</v>
      </c>
      <c r="N483" s="308" t="b">
        <f t="shared" si="149"/>
        <v>1</v>
      </c>
      <c r="O483" s="308" t="b">
        <f t="shared" si="150"/>
        <v>1</v>
      </c>
      <c r="P483" s="308" t="b">
        <f t="shared" si="151"/>
        <v>1</v>
      </c>
      <c r="Q483" s="308" t="b">
        <f t="shared" si="152"/>
        <v>1</v>
      </c>
      <c r="R483" s="308" t="b">
        <f t="shared" si="153"/>
        <v>1</v>
      </c>
      <c r="S483" s="308" t="b">
        <f t="shared" si="154"/>
        <v>1</v>
      </c>
      <c r="T483" s="308" t="b">
        <f t="shared" si="155"/>
        <v>1</v>
      </c>
      <c r="U483" s="308" t="b">
        <f t="shared" si="156"/>
        <v>1</v>
      </c>
      <c r="W483" s="382"/>
      <c r="X483" s="280"/>
      <c r="Y483" s="280"/>
      <c r="Z483" s="70"/>
      <c r="AA483" s="467"/>
      <c r="AB483" s="249"/>
      <c r="AC483" s="250"/>
      <c r="AD483" s="133"/>
      <c r="AE483" s="526"/>
      <c r="AF483" s="386"/>
      <c r="AG483" s="435"/>
    </row>
    <row r="484" spans="1:33" ht="15">
      <c r="A484" s="382"/>
      <c r="B484" s="280"/>
      <c r="C484" s="280"/>
      <c r="D484" s="70"/>
      <c r="E484" s="467"/>
      <c r="F484" s="249"/>
      <c r="G484" s="250"/>
      <c r="H484" s="133"/>
      <c r="I484" s="393"/>
      <c r="J484" s="386"/>
      <c r="L484" s="308" t="b">
        <f t="shared" si="147"/>
        <v>1</v>
      </c>
      <c r="M484" s="308" t="b">
        <f t="shared" si="148"/>
        <v>1</v>
      </c>
      <c r="N484" s="308" t="b">
        <f t="shared" si="149"/>
        <v>1</v>
      </c>
      <c r="O484" s="308" t="b">
        <f t="shared" si="150"/>
        <v>1</v>
      </c>
      <c r="P484" s="308" t="b">
        <f t="shared" si="151"/>
        <v>1</v>
      </c>
      <c r="Q484" s="308" t="b">
        <f t="shared" si="152"/>
        <v>1</v>
      </c>
      <c r="R484" s="308" t="b">
        <f t="shared" si="153"/>
        <v>1</v>
      </c>
      <c r="S484" s="308" t="b">
        <f t="shared" si="154"/>
        <v>1</v>
      </c>
      <c r="T484" s="308" t="b">
        <f t="shared" si="155"/>
        <v>1</v>
      </c>
      <c r="U484" s="308" t="b">
        <f t="shared" si="156"/>
        <v>1</v>
      </c>
      <c r="W484" s="382"/>
      <c r="X484" s="280"/>
      <c r="Y484" s="280"/>
      <c r="Z484" s="70"/>
      <c r="AA484" s="467"/>
      <c r="AB484" s="249"/>
      <c r="AC484" s="250"/>
      <c r="AD484" s="133"/>
      <c r="AE484" s="526"/>
      <c r="AF484" s="386"/>
      <c r="AG484" s="435"/>
    </row>
    <row r="485" spans="1:33" ht="15">
      <c r="A485" s="382"/>
      <c r="B485" s="280"/>
      <c r="C485" s="280"/>
      <c r="D485" s="70"/>
      <c r="E485" s="467"/>
      <c r="F485" s="249"/>
      <c r="G485" s="250"/>
      <c r="H485" s="133"/>
      <c r="I485" s="393"/>
      <c r="J485" s="386"/>
      <c r="L485" s="308" t="b">
        <f t="shared" si="147"/>
        <v>1</v>
      </c>
      <c r="M485" s="308" t="b">
        <f t="shared" si="148"/>
        <v>1</v>
      </c>
      <c r="N485" s="308" t="b">
        <f t="shared" si="149"/>
        <v>1</v>
      </c>
      <c r="O485" s="308" t="b">
        <f t="shared" si="150"/>
        <v>1</v>
      </c>
      <c r="P485" s="308" t="b">
        <f t="shared" si="151"/>
        <v>1</v>
      </c>
      <c r="Q485" s="308" t="b">
        <f t="shared" si="152"/>
        <v>1</v>
      </c>
      <c r="R485" s="308" t="b">
        <f t="shared" si="153"/>
        <v>1</v>
      </c>
      <c r="S485" s="308" t="b">
        <f t="shared" si="154"/>
        <v>1</v>
      </c>
      <c r="T485" s="308" t="b">
        <f t="shared" si="155"/>
        <v>1</v>
      </c>
      <c r="U485" s="308" t="b">
        <f t="shared" si="156"/>
        <v>1</v>
      </c>
      <c r="W485" s="382"/>
      <c r="X485" s="280"/>
      <c r="Y485" s="280"/>
      <c r="Z485" s="70"/>
      <c r="AA485" s="467"/>
      <c r="AB485" s="249"/>
      <c r="AC485" s="250"/>
      <c r="AD485" s="133"/>
      <c r="AE485" s="526"/>
      <c r="AF485" s="386"/>
      <c r="AG485" s="435"/>
    </row>
    <row r="486" spans="1:33" ht="15">
      <c r="A486" s="382"/>
      <c r="B486" s="280"/>
      <c r="C486" s="280"/>
      <c r="D486" s="70"/>
      <c r="E486" s="467"/>
      <c r="F486" s="249"/>
      <c r="G486" s="250"/>
      <c r="H486" s="133"/>
      <c r="I486" s="393"/>
      <c r="J486" s="386"/>
      <c r="L486" s="308" t="b">
        <f t="shared" si="147"/>
        <v>1</v>
      </c>
      <c r="M486" s="308" t="b">
        <f t="shared" si="148"/>
        <v>1</v>
      </c>
      <c r="N486" s="308" t="b">
        <f t="shared" si="149"/>
        <v>1</v>
      </c>
      <c r="O486" s="308" t="b">
        <f t="shared" si="150"/>
        <v>1</v>
      </c>
      <c r="P486" s="308" t="b">
        <f t="shared" si="151"/>
        <v>1</v>
      </c>
      <c r="Q486" s="308" t="b">
        <f t="shared" si="152"/>
        <v>1</v>
      </c>
      <c r="R486" s="308" t="b">
        <f t="shared" si="153"/>
        <v>1</v>
      </c>
      <c r="S486" s="308" t="b">
        <f t="shared" si="154"/>
        <v>1</v>
      </c>
      <c r="T486" s="308" t="b">
        <f t="shared" si="155"/>
        <v>1</v>
      </c>
      <c r="U486" s="308" t="b">
        <f t="shared" si="156"/>
        <v>1</v>
      </c>
      <c r="W486" s="382"/>
      <c r="X486" s="280"/>
      <c r="Y486" s="280"/>
      <c r="Z486" s="70"/>
      <c r="AA486" s="467"/>
      <c r="AB486" s="249"/>
      <c r="AC486" s="250"/>
      <c r="AD486" s="133"/>
      <c r="AE486" s="526"/>
      <c r="AF486" s="386"/>
      <c r="AG486" s="435"/>
    </row>
    <row r="487" spans="1:33" ht="15">
      <c r="A487" s="382"/>
      <c r="B487" s="503"/>
      <c r="C487" s="503"/>
      <c r="D487" s="503"/>
      <c r="E487" s="467"/>
      <c r="F487" s="511"/>
      <c r="G487" s="250"/>
      <c r="H487" s="133"/>
      <c r="I487" s="393"/>
      <c r="J487" s="386"/>
      <c r="L487" s="308" t="b">
        <f t="shared" si="147"/>
        <v>1</v>
      </c>
      <c r="M487" s="308" t="b">
        <f t="shared" si="148"/>
        <v>1</v>
      </c>
      <c r="N487" s="308" t="b">
        <f t="shared" si="149"/>
        <v>1</v>
      </c>
      <c r="O487" s="308" t="b">
        <f t="shared" si="150"/>
        <v>1</v>
      </c>
      <c r="P487" s="308" t="b">
        <f t="shared" si="151"/>
        <v>1</v>
      </c>
      <c r="Q487" s="308" t="b">
        <f t="shared" si="152"/>
        <v>1</v>
      </c>
      <c r="R487" s="308" t="b">
        <f t="shared" si="153"/>
        <v>1</v>
      </c>
      <c r="S487" s="308" t="b">
        <f t="shared" si="154"/>
        <v>1</v>
      </c>
      <c r="T487" s="308" t="b">
        <f t="shared" si="155"/>
        <v>1</v>
      </c>
      <c r="U487" s="308" t="b">
        <f t="shared" si="156"/>
        <v>1</v>
      </c>
      <c r="W487" s="382"/>
      <c r="X487" s="503"/>
      <c r="Y487" s="503"/>
      <c r="Z487" s="503"/>
      <c r="AA487" s="467"/>
      <c r="AB487" s="511"/>
      <c r="AC487" s="250"/>
      <c r="AD487" s="133"/>
      <c r="AE487" s="526"/>
      <c r="AF487" s="386"/>
      <c r="AG487" s="435"/>
    </row>
    <row r="488" spans="1:33" ht="15">
      <c r="A488" s="382"/>
      <c r="B488" s="280"/>
      <c r="C488" s="280"/>
      <c r="D488" s="70"/>
      <c r="E488" s="467"/>
      <c r="F488" s="249"/>
      <c r="G488" s="250"/>
      <c r="H488" s="133"/>
      <c r="I488" s="393"/>
      <c r="J488" s="386"/>
      <c r="L488" s="308" t="b">
        <f t="shared" si="147"/>
        <v>1</v>
      </c>
      <c r="M488" s="308" t="b">
        <f t="shared" si="148"/>
        <v>1</v>
      </c>
      <c r="N488" s="308" t="b">
        <f t="shared" si="149"/>
        <v>1</v>
      </c>
      <c r="O488" s="308" t="b">
        <f t="shared" si="150"/>
        <v>1</v>
      </c>
      <c r="P488" s="308" t="b">
        <f t="shared" si="151"/>
        <v>1</v>
      </c>
      <c r="Q488" s="308" t="b">
        <f t="shared" si="152"/>
        <v>1</v>
      </c>
      <c r="R488" s="308" t="b">
        <f t="shared" si="153"/>
        <v>1</v>
      </c>
      <c r="S488" s="308" t="b">
        <f t="shared" si="154"/>
        <v>1</v>
      </c>
      <c r="T488" s="308" t="b">
        <f t="shared" si="155"/>
        <v>1</v>
      </c>
      <c r="U488" s="308" t="b">
        <f t="shared" si="156"/>
        <v>1</v>
      </c>
      <c r="W488" s="382"/>
      <c r="X488" s="280"/>
      <c r="Y488" s="280"/>
      <c r="Z488" s="70"/>
      <c r="AA488" s="467"/>
      <c r="AB488" s="249"/>
      <c r="AC488" s="250"/>
      <c r="AD488" s="133"/>
      <c r="AE488" s="526"/>
      <c r="AF488" s="386"/>
      <c r="AG488" s="435"/>
    </row>
    <row r="489" spans="1:33" ht="15">
      <c r="A489" s="382"/>
      <c r="B489" s="503"/>
      <c r="C489" s="503"/>
      <c r="D489" s="133"/>
      <c r="E489" s="467"/>
      <c r="F489" s="288"/>
      <c r="G489" s="250"/>
      <c r="H489" s="133"/>
      <c r="I489" s="393"/>
      <c r="J489" s="386"/>
      <c r="L489" s="308" t="b">
        <f t="shared" si="147"/>
        <v>1</v>
      </c>
      <c r="M489" s="308" t="b">
        <f t="shared" si="148"/>
        <v>1</v>
      </c>
      <c r="N489" s="308" t="b">
        <f t="shared" si="149"/>
        <v>1</v>
      </c>
      <c r="O489" s="308" t="b">
        <f t="shared" si="150"/>
        <v>1</v>
      </c>
      <c r="P489" s="308" t="b">
        <f t="shared" si="151"/>
        <v>1</v>
      </c>
      <c r="Q489" s="308" t="b">
        <f t="shared" si="152"/>
        <v>1</v>
      </c>
      <c r="R489" s="308" t="b">
        <f t="shared" si="153"/>
        <v>1</v>
      </c>
      <c r="S489" s="308" t="b">
        <f t="shared" si="154"/>
        <v>1</v>
      </c>
      <c r="T489" s="308" t="b">
        <f t="shared" si="155"/>
        <v>1</v>
      </c>
      <c r="U489" s="308" t="b">
        <f t="shared" si="156"/>
        <v>1</v>
      </c>
      <c r="W489" s="382"/>
      <c r="X489" s="503"/>
      <c r="Y489" s="503"/>
      <c r="Z489" s="133"/>
      <c r="AA489" s="467"/>
      <c r="AB489" s="512"/>
      <c r="AC489" s="250"/>
      <c r="AD489" s="133"/>
      <c r="AE489" s="526"/>
      <c r="AF489" s="386"/>
      <c r="AG489" s="435"/>
    </row>
    <row r="490" spans="1:33" ht="15">
      <c r="A490" s="382"/>
      <c r="B490" s="280"/>
      <c r="C490" s="280"/>
      <c r="D490" s="70"/>
      <c r="E490" s="467"/>
      <c r="F490" s="249"/>
      <c r="G490" s="250"/>
      <c r="H490" s="133"/>
      <c r="I490" s="393"/>
      <c r="J490" s="386"/>
      <c r="L490" s="308" t="b">
        <f t="shared" si="147"/>
        <v>1</v>
      </c>
      <c r="M490" s="308" t="b">
        <f t="shared" si="148"/>
        <v>1</v>
      </c>
      <c r="N490" s="308" t="b">
        <f t="shared" si="149"/>
        <v>1</v>
      </c>
      <c r="O490" s="308" t="b">
        <f t="shared" si="150"/>
        <v>1</v>
      </c>
      <c r="P490" s="308" t="b">
        <f t="shared" si="151"/>
        <v>1</v>
      </c>
      <c r="Q490" s="308" t="b">
        <f t="shared" si="152"/>
        <v>1</v>
      </c>
      <c r="R490" s="308" t="b">
        <f t="shared" si="153"/>
        <v>1</v>
      </c>
      <c r="S490" s="308" t="b">
        <f t="shared" si="154"/>
        <v>1</v>
      </c>
      <c r="T490" s="308" t="b">
        <f t="shared" si="155"/>
        <v>1</v>
      </c>
      <c r="U490" s="308" t="b">
        <f t="shared" si="156"/>
        <v>1</v>
      </c>
      <c r="W490" s="382"/>
      <c r="X490" s="280"/>
      <c r="Y490" s="280"/>
      <c r="Z490" s="70"/>
      <c r="AA490" s="467"/>
      <c r="AB490" s="249"/>
      <c r="AC490" s="250"/>
      <c r="AD490" s="133"/>
      <c r="AE490" s="526"/>
      <c r="AF490" s="386"/>
      <c r="AG490" s="435"/>
    </row>
    <row r="491" spans="1:33" ht="15">
      <c r="A491" s="382"/>
      <c r="B491" s="280"/>
      <c r="C491" s="280"/>
      <c r="D491" s="70"/>
      <c r="E491" s="467"/>
      <c r="F491" s="249"/>
      <c r="G491" s="250"/>
      <c r="H491" s="133"/>
      <c r="I491" s="393"/>
      <c r="J491" s="386"/>
      <c r="L491" s="308" t="b">
        <f t="shared" si="147"/>
        <v>1</v>
      </c>
      <c r="M491" s="308" t="b">
        <f t="shared" si="148"/>
        <v>1</v>
      </c>
      <c r="N491" s="308" t="b">
        <f t="shared" si="149"/>
        <v>1</v>
      </c>
      <c r="O491" s="308" t="b">
        <f t="shared" si="150"/>
        <v>1</v>
      </c>
      <c r="P491" s="308" t="b">
        <f t="shared" si="151"/>
        <v>1</v>
      </c>
      <c r="Q491" s="308" t="b">
        <f t="shared" si="152"/>
        <v>1</v>
      </c>
      <c r="R491" s="308" t="b">
        <f t="shared" si="153"/>
        <v>1</v>
      </c>
      <c r="S491" s="308" t="b">
        <f t="shared" si="154"/>
        <v>1</v>
      </c>
      <c r="T491" s="308" t="b">
        <f t="shared" si="155"/>
        <v>1</v>
      </c>
      <c r="U491" s="308" t="b">
        <f t="shared" si="156"/>
        <v>1</v>
      </c>
      <c r="W491" s="382"/>
      <c r="X491" s="280"/>
      <c r="Y491" s="280"/>
      <c r="Z491" s="70"/>
      <c r="AA491" s="467"/>
      <c r="AB491" s="249"/>
      <c r="AC491" s="250"/>
      <c r="AD491" s="133"/>
      <c r="AE491" s="526"/>
      <c r="AF491" s="386"/>
      <c r="AG491" s="435"/>
    </row>
    <row r="492" spans="1:33" ht="15">
      <c r="A492" s="382"/>
      <c r="B492" s="280"/>
      <c r="C492" s="280"/>
      <c r="D492" s="70"/>
      <c r="E492" s="467"/>
      <c r="F492" s="249"/>
      <c r="G492" s="250"/>
      <c r="H492" s="133"/>
      <c r="I492" s="393"/>
      <c r="J492" s="386"/>
      <c r="L492" s="308" t="b">
        <f t="shared" si="147"/>
        <v>1</v>
      </c>
      <c r="M492" s="308" t="b">
        <f t="shared" si="148"/>
        <v>1</v>
      </c>
      <c r="N492" s="308" t="b">
        <f t="shared" si="149"/>
        <v>1</v>
      </c>
      <c r="O492" s="308" t="b">
        <f t="shared" si="150"/>
        <v>1</v>
      </c>
      <c r="P492" s="308" t="b">
        <f t="shared" si="151"/>
        <v>1</v>
      </c>
      <c r="Q492" s="308" t="b">
        <f t="shared" si="152"/>
        <v>1</v>
      </c>
      <c r="R492" s="308" t="b">
        <f t="shared" si="153"/>
        <v>1</v>
      </c>
      <c r="S492" s="308" t="b">
        <f t="shared" si="154"/>
        <v>1</v>
      </c>
      <c r="T492" s="308" t="b">
        <f t="shared" si="155"/>
        <v>1</v>
      </c>
      <c r="U492" s="308" t="b">
        <f t="shared" si="156"/>
        <v>1</v>
      </c>
      <c r="W492" s="382"/>
      <c r="X492" s="280"/>
      <c r="Y492" s="280"/>
      <c r="Z492" s="70"/>
      <c r="AA492" s="467"/>
      <c r="AB492" s="249"/>
      <c r="AC492" s="250"/>
      <c r="AD492" s="133"/>
      <c r="AE492" s="526"/>
      <c r="AF492" s="386"/>
      <c r="AG492" s="435"/>
    </row>
    <row r="493" spans="1:33" ht="15">
      <c r="A493" s="382"/>
      <c r="B493" s="280"/>
      <c r="C493" s="280"/>
      <c r="D493" s="70"/>
      <c r="E493" s="467"/>
      <c r="F493" s="249"/>
      <c r="G493" s="250"/>
      <c r="H493" s="133"/>
      <c r="I493" s="393"/>
      <c r="J493" s="386"/>
      <c r="L493" s="308" t="b">
        <f t="shared" si="147"/>
        <v>1</v>
      </c>
      <c r="M493" s="308" t="b">
        <f t="shared" si="148"/>
        <v>1</v>
      </c>
      <c r="N493" s="308" t="b">
        <f t="shared" si="149"/>
        <v>1</v>
      </c>
      <c r="O493" s="308" t="b">
        <f t="shared" si="150"/>
        <v>1</v>
      </c>
      <c r="P493" s="308" t="b">
        <f t="shared" si="151"/>
        <v>1</v>
      </c>
      <c r="Q493" s="308" t="b">
        <f t="shared" si="152"/>
        <v>1</v>
      </c>
      <c r="R493" s="308" t="b">
        <f t="shared" si="153"/>
        <v>1</v>
      </c>
      <c r="S493" s="308" t="b">
        <f t="shared" si="154"/>
        <v>1</v>
      </c>
      <c r="T493" s="308" t="b">
        <f t="shared" si="155"/>
        <v>1</v>
      </c>
      <c r="U493" s="308" t="b">
        <f t="shared" si="156"/>
        <v>1</v>
      </c>
      <c r="W493" s="382"/>
      <c r="X493" s="280"/>
      <c r="Y493" s="280"/>
      <c r="Z493" s="70"/>
      <c r="AA493" s="467"/>
      <c r="AB493" s="249"/>
      <c r="AC493" s="250"/>
      <c r="AD493" s="133"/>
      <c r="AE493" s="526"/>
      <c r="AF493" s="386"/>
      <c r="AG493" s="435"/>
    </row>
    <row r="494" spans="1:33" ht="15">
      <c r="A494" s="382"/>
      <c r="B494" s="282"/>
      <c r="C494" s="277"/>
      <c r="D494" s="281"/>
      <c r="E494" s="467"/>
      <c r="F494" s="288"/>
      <c r="G494" s="250"/>
      <c r="H494" s="133"/>
      <c r="I494" s="387"/>
      <c r="J494" s="386"/>
      <c r="L494" s="308" t="b">
        <f t="shared" si="147"/>
        <v>1</v>
      </c>
      <c r="M494" s="308" t="b">
        <f t="shared" si="148"/>
        <v>1</v>
      </c>
      <c r="N494" s="308" t="b">
        <f t="shared" si="149"/>
        <v>1</v>
      </c>
      <c r="O494" s="308" t="b">
        <f t="shared" si="150"/>
        <v>1</v>
      </c>
      <c r="P494" s="308" t="b">
        <f t="shared" si="151"/>
        <v>1</v>
      </c>
      <c r="Q494" s="308" t="b">
        <f t="shared" si="152"/>
        <v>1</v>
      </c>
      <c r="R494" s="308" t="b">
        <f t="shared" si="153"/>
        <v>1</v>
      </c>
      <c r="S494" s="308" t="b">
        <f t="shared" si="154"/>
        <v>1</v>
      </c>
      <c r="T494" s="308" t="b">
        <f t="shared" si="155"/>
        <v>1</v>
      </c>
      <c r="U494" s="308" t="b">
        <f t="shared" si="156"/>
        <v>1</v>
      </c>
      <c r="W494" s="382"/>
      <c r="X494" s="282"/>
      <c r="Y494" s="277"/>
      <c r="Z494" s="281"/>
      <c r="AA494" s="467"/>
      <c r="AB494" s="288"/>
      <c r="AC494" s="250"/>
      <c r="AD494" s="133"/>
      <c r="AE494" s="475"/>
      <c r="AF494" s="386"/>
      <c r="AG494" s="435"/>
    </row>
    <row r="495" spans="1:33" ht="15">
      <c r="A495" s="382"/>
      <c r="B495" s="283"/>
      <c r="C495" s="277"/>
      <c r="D495" s="281"/>
      <c r="E495" s="467"/>
      <c r="F495" s="288"/>
      <c r="G495" s="250"/>
      <c r="H495" s="133"/>
      <c r="I495" s="387"/>
      <c r="J495" s="386"/>
      <c r="L495" s="308" t="b">
        <f t="shared" si="147"/>
        <v>1</v>
      </c>
      <c r="M495" s="308" t="b">
        <f t="shared" si="148"/>
        <v>1</v>
      </c>
      <c r="N495" s="308" t="b">
        <f t="shared" si="149"/>
        <v>1</v>
      </c>
      <c r="O495" s="308" t="b">
        <f t="shared" si="150"/>
        <v>1</v>
      </c>
      <c r="P495" s="308" t="b">
        <f t="shared" si="151"/>
        <v>1</v>
      </c>
      <c r="Q495" s="308" t="b">
        <f t="shared" si="152"/>
        <v>1</v>
      </c>
      <c r="R495" s="308" t="b">
        <f t="shared" si="153"/>
        <v>1</v>
      </c>
      <c r="S495" s="308" t="b">
        <f t="shared" si="154"/>
        <v>1</v>
      </c>
      <c r="T495" s="308" t="b">
        <f t="shared" si="155"/>
        <v>1</v>
      </c>
      <c r="U495" s="308" t="b">
        <f t="shared" si="156"/>
        <v>1</v>
      </c>
      <c r="W495" s="382"/>
      <c r="X495" s="283"/>
      <c r="Y495" s="277"/>
      <c r="Z495" s="281"/>
      <c r="AA495" s="467"/>
      <c r="AB495" s="288"/>
      <c r="AC495" s="250"/>
      <c r="AD495" s="133"/>
      <c r="AE495" s="475"/>
      <c r="AF495" s="386"/>
      <c r="AG495" s="435"/>
    </row>
    <row r="496" spans="1:33" ht="15">
      <c r="A496" s="382"/>
      <c r="B496" s="280"/>
      <c r="C496" s="280"/>
      <c r="D496" s="70"/>
      <c r="E496" s="467"/>
      <c r="F496" s="249"/>
      <c r="G496" s="250"/>
      <c r="H496" s="133"/>
      <c r="I496" s="393"/>
      <c r="J496" s="386"/>
      <c r="L496" s="308" t="b">
        <f t="shared" si="147"/>
        <v>1</v>
      </c>
      <c r="M496" s="308" t="b">
        <f t="shared" si="148"/>
        <v>1</v>
      </c>
      <c r="N496" s="308" t="b">
        <f t="shared" si="149"/>
        <v>1</v>
      </c>
      <c r="O496" s="308" t="b">
        <f t="shared" si="150"/>
        <v>1</v>
      </c>
      <c r="P496" s="308" t="b">
        <f t="shared" si="151"/>
        <v>1</v>
      </c>
      <c r="Q496" s="308" t="b">
        <f t="shared" si="152"/>
        <v>1</v>
      </c>
      <c r="R496" s="308" t="b">
        <f t="shared" si="153"/>
        <v>1</v>
      </c>
      <c r="S496" s="308" t="b">
        <f t="shared" si="154"/>
        <v>1</v>
      </c>
      <c r="T496" s="308" t="b">
        <f t="shared" si="155"/>
        <v>1</v>
      </c>
      <c r="U496" s="308" t="b">
        <f t="shared" si="156"/>
        <v>1</v>
      </c>
      <c r="W496" s="382"/>
      <c r="X496" s="280"/>
      <c r="Y496" s="280"/>
      <c r="Z496" s="70"/>
      <c r="AA496" s="467"/>
      <c r="AB496" s="249"/>
      <c r="AC496" s="250"/>
      <c r="AD496" s="133"/>
      <c r="AE496" s="526"/>
      <c r="AF496" s="386"/>
      <c r="AG496" s="435"/>
    </row>
    <row r="497" spans="1:33" ht="15">
      <c r="A497" s="382"/>
      <c r="B497" s="280"/>
      <c r="C497" s="280"/>
      <c r="D497" s="70"/>
      <c r="E497" s="467"/>
      <c r="F497" s="249"/>
      <c r="G497" s="250"/>
      <c r="H497" s="133"/>
      <c r="I497" s="387"/>
      <c r="J497" s="386"/>
      <c r="L497" s="308" t="b">
        <f t="shared" si="147"/>
        <v>1</v>
      </c>
      <c r="M497" s="308" t="b">
        <f t="shared" si="148"/>
        <v>1</v>
      </c>
      <c r="N497" s="308" t="b">
        <f t="shared" si="149"/>
        <v>1</v>
      </c>
      <c r="O497" s="308" t="b">
        <f t="shared" si="150"/>
        <v>1</v>
      </c>
      <c r="P497" s="308" t="b">
        <f t="shared" si="151"/>
        <v>1</v>
      </c>
      <c r="Q497" s="308" t="b">
        <f t="shared" si="152"/>
        <v>1</v>
      </c>
      <c r="R497" s="308" t="b">
        <f t="shared" si="153"/>
        <v>1</v>
      </c>
      <c r="S497" s="308" t="b">
        <f t="shared" si="154"/>
        <v>1</v>
      </c>
      <c r="T497" s="308" t="b">
        <f t="shared" si="155"/>
        <v>1</v>
      </c>
      <c r="U497" s="308" t="b">
        <f t="shared" si="156"/>
        <v>1</v>
      </c>
      <c r="W497" s="382"/>
      <c r="X497" s="280"/>
      <c r="Y497" s="280"/>
      <c r="Z497" s="70"/>
      <c r="AA497" s="467"/>
      <c r="AB497" s="249"/>
      <c r="AC497" s="250"/>
      <c r="AD497" s="133"/>
      <c r="AE497" s="475"/>
      <c r="AF497" s="386"/>
      <c r="AG497" s="435"/>
    </row>
    <row r="498" spans="1:33" ht="15">
      <c r="A498" s="382"/>
      <c r="B498" s="280"/>
      <c r="C498" s="280"/>
      <c r="D498" s="70"/>
      <c r="E498" s="467"/>
      <c r="F498" s="249"/>
      <c r="G498" s="250"/>
      <c r="H498" s="133"/>
      <c r="I498" s="387"/>
      <c r="J498" s="386"/>
      <c r="L498" s="308" t="b">
        <f t="shared" si="147"/>
        <v>1</v>
      </c>
      <c r="M498" s="308" t="b">
        <f t="shared" si="148"/>
        <v>1</v>
      </c>
      <c r="N498" s="308" t="b">
        <f t="shared" si="149"/>
        <v>1</v>
      </c>
      <c r="O498" s="308" t="b">
        <f t="shared" si="150"/>
        <v>1</v>
      </c>
      <c r="P498" s="308" t="b">
        <f t="shared" si="151"/>
        <v>1</v>
      </c>
      <c r="Q498" s="308" t="b">
        <f t="shared" si="152"/>
        <v>1</v>
      </c>
      <c r="R498" s="308" t="b">
        <f t="shared" si="153"/>
        <v>1</v>
      </c>
      <c r="S498" s="308" t="b">
        <f t="shared" si="154"/>
        <v>1</v>
      </c>
      <c r="T498" s="308" t="b">
        <f t="shared" si="155"/>
        <v>1</v>
      </c>
      <c r="U498" s="308" t="b">
        <f t="shared" si="156"/>
        <v>1</v>
      </c>
      <c r="W498" s="382"/>
      <c r="X498" s="280"/>
      <c r="Y498" s="280"/>
      <c r="Z498" s="70"/>
      <c r="AA498" s="467"/>
      <c r="AB498" s="249"/>
      <c r="AC498" s="250"/>
      <c r="AD498" s="133"/>
      <c r="AE498" s="475"/>
      <c r="AF498" s="386"/>
      <c r="AG498" s="435"/>
    </row>
    <row r="499" spans="1:33" ht="15">
      <c r="A499" s="382"/>
      <c r="B499" s="282"/>
      <c r="C499" s="282"/>
      <c r="D499" s="281"/>
      <c r="E499" s="467"/>
      <c r="F499" s="249"/>
      <c r="G499" s="250"/>
      <c r="H499" s="133"/>
      <c r="I499" s="393"/>
      <c r="J499" s="386"/>
      <c r="L499" s="308" t="b">
        <f t="shared" si="147"/>
        <v>1</v>
      </c>
      <c r="M499" s="308" t="b">
        <f t="shared" si="148"/>
        <v>1</v>
      </c>
      <c r="N499" s="308" t="b">
        <f t="shared" si="149"/>
        <v>1</v>
      </c>
      <c r="O499" s="308" t="b">
        <f t="shared" si="150"/>
        <v>1</v>
      </c>
      <c r="P499" s="308" t="b">
        <f t="shared" si="151"/>
        <v>1</v>
      </c>
      <c r="Q499" s="308" t="b">
        <f t="shared" si="152"/>
        <v>1</v>
      </c>
      <c r="R499" s="308" t="b">
        <f t="shared" si="153"/>
        <v>1</v>
      </c>
      <c r="S499" s="308" t="b">
        <f t="shared" si="154"/>
        <v>1</v>
      </c>
      <c r="T499" s="308" t="b">
        <f t="shared" si="155"/>
        <v>1</v>
      </c>
      <c r="U499" s="308" t="b">
        <f t="shared" si="156"/>
        <v>1</v>
      </c>
      <c r="W499" s="382"/>
      <c r="X499" s="282"/>
      <c r="Y499" s="282"/>
      <c r="Z499" s="281"/>
      <c r="AA499" s="467"/>
      <c r="AB499" s="249"/>
      <c r="AC499" s="250"/>
      <c r="AD499" s="133"/>
      <c r="AE499" s="527"/>
      <c r="AF499" s="386"/>
      <c r="AG499" s="435"/>
    </row>
    <row r="500" spans="1:33" ht="15">
      <c r="A500" s="382"/>
      <c r="B500" s="282"/>
      <c r="C500" s="282"/>
      <c r="D500" s="281"/>
      <c r="E500" s="467"/>
      <c r="F500" s="249"/>
      <c r="G500" s="250"/>
      <c r="H500" s="284"/>
      <c r="I500" s="393"/>
      <c r="J500" s="386"/>
      <c r="L500" s="308" t="b">
        <f t="shared" si="147"/>
        <v>1</v>
      </c>
      <c r="M500" s="308" t="b">
        <f t="shared" si="148"/>
        <v>1</v>
      </c>
      <c r="N500" s="308" t="b">
        <f t="shared" si="149"/>
        <v>1</v>
      </c>
      <c r="O500" s="308" t="b">
        <f t="shared" si="150"/>
        <v>1</v>
      </c>
      <c r="P500" s="308" t="b">
        <f t="shared" si="151"/>
        <v>1</v>
      </c>
      <c r="Q500" s="308" t="b">
        <f t="shared" si="152"/>
        <v>1</v>
      </c>
      <c r="R500" s="308" t="b">
        <f t="shared" si="153"/>
        <v>1</v>
      </c>
      <c r="S500" s="308" t="b">
        <f t="shared" si="154"/>
        <v>1</v>
      </c>
      <c r="T500" s="308" t="b">
        <f t="shared" si="155"/>
        <v>1</v>
      </c>
      <c r="U500" s="308" t="b">
        <f t="shared" si="156"/>
        <v>1</v>
      </c>
      <c r="W500" s="382"/>
      <c r="X500" s="282"/>
      <c r="Y500" s="282"/>
      <c r="Z500" s="281"/>
      <c r="AA500" s="467"/>
      <c r="AB500" s="249"/>
      <c r="AC500" s="250"/>
      <c r="AD500" s="284"/>
      <c r="AE500" s="527"/>
      <c r="AF500" s="386"/>
      <c r="AG500" s="435"/>
    </row>
    <row r="501" spans="1:33" ht="15">
      <c r="A501" s="382"/>
      <c r="B501" s="283"/>
      <c r="C501" s="283"/>
      <c r="D501" s="133"/>
      <c r="E501" s="467"/>
      <c r="F501" s="249"/>
      <c r="G501" s="250"/>
      <c r="H501" s="133"/>
      <c r="I501" s="387"/>
      <c r="J501" s="386"/>
      <c r="L501" s="308" t="b">
        <f t="shared" si="147"/>
        <v>1</v>
      </c>
      <c r="M501" s="308" t="b">
        <f t="shared" si="148"/>
        <v>1</v>
      </c>
      <c r="N501" s="308" t="b">
        <f t="shared" si="149"/>
        <v>1</v>
      </c>
      <c r="O501" s="308" t="b">
        <f t="shared" si="150"/>
        <v>1</v>
      </c>
      <c r="P501" s="308" t="b">
        <f t="shared" si="151"/>
        <v>1</v>
      </c>
      <c r="Q501" s="308" t="b">
        <f t="shared" si="152"/>
        <v>1</v>
      </c>
      <c r="R501" s="308" t="b">
        <f t="shared" si="153"/>
        <v>1</v>
      </c>
      <c r="S501" s="308" t="b">
        <f t="shared" si="154"/>
        <v>1</v>
      </c>
      <c r="T501" s="308" t="b">
        <f t="shared" si="155"/>
        <v>1</v>
      </c>
      <c r="U501" s="308" t="b">
        <f t="shared" si="156"/>
        <v>1</v>
      </c>
      <c r="W501" s="382"/>
      <c r="X501" s="283"/>
      <c r="Y501" s="283"/>
      <c r="Z501" s="133"/>
      <c r="AA501" s="467"/>
      <c r="AB501" s="249"/>
      <c r="AC501" s="250"/>
      <c r="AD501" s="133"/>
      <c r="AE501" s="475"/>
      <c r="AF501" s="386"/>
      <c r="AG501" s="435"/>
    </row>
    <row r="502" spans="1:33" ht="15">
      <c r="A502" s="382"/>
      <c r="B502" s="64"/>
      <c r="C502" s="285"/>
      <c r="D502" s="70"/>
      <c r="E502" s="467"/>
      <c r="F502" s="249"/>
      <c r="G502" s="250"/>
      <c r="H502" s="133"/>
      <c r="I502" s="393"/>
      <c r="J502" s="386"/>
      <c r="L502" s="308" t="b">
        <f t="shared" si="147"/>
        <v>1</v>
      </c>
      <c r="M502" s="308" t="b">
        <f t="shared" si="148"/>
        <v>1</v>
      </c>
      <c r="N502" s="308" t="b">
        <f t="shared" si="149"/>
        <v>1</v>
      </c>
      <c r="O502" s="308" t="b">
        <f t="shared" si="150"/>
        <v>1</v>
      </c>
      <c r="P502" s="308" t="b">
        <f t="shared" si="151"/>
        <v>1</v>
      </c>
      <c r="Q502" s="308" t="b">
        <f t="shared" si="152"/>
        <v>1</v>
      </c>
      <c r="R502" s="308" t="b">
        <f t="shared" si="153"/>
        <v>1</v>
      </c>
      <c r="S502" s="308" t="b">
        <f t="shared" si="154"/>
        <v>1</v>
      </c>
      <c r="T502" s="308" t="b">
        <f t="shared" si="155"/>
        <v>1</v>
      </c>
      <c r="U502" s="308" t="b">
        <f t="shared" si="156"/>
        <v>1</v>
      </c>
      <c r="W502" s="382"/>
      <c r="X502" s="64"/>
      <c r="Y502" s="285"/>
      <c r="Z502" s="70"/>
      <c r="AA502" s="467"/>
      <c r="AB502" s="249"/>
      <c r="AC502" s="250"/>
      <c r="AD502" s="133"/>
      <c r="AE502" s="526"/>
      <c r="AF502" s="386"/>
      <c r="AG502" s="435"/>
    </row>
    <row r="503" spans="1:33" ht="15">
      <c r="A503" s="382"/>
      <c r="B503" s="64"/>
      <c r="C503" s="280"/>
      <c r="D503" s="70"/>
      <c r="E503" s="467"/>
      <c r="F503" s="249"/>
      <c r="G503" s="250"/>
      <c r="H503" s="133"/>
      <c r="I503" s="387"/>
      <c r="J503" s="386"/>
      <c r="L503" s="308" t="b">
        <f t="shared" si="147"/>
        <v>1</v>
      </c>
      <c r="M503" s="308" t="b">
        <f t="shared" si="148"/>
        <v>1</v>
      </c>
      <c r="N503" s="308" t="b">
        <f t="shared" si="149"/>
        <v>1</v>
      </c>
      <c r="O503" s="308" t="b">
        <f t="shared" si="150"/>
        <v>1</v>
      </c>
      <c r="P503" s="308" t="b">
        <f t="shared" si="151"/>
        <v>1</v>
      </c>
      <c r="Q503" s="308" t="b">
        <f t="shared" si="152"/>
        <v>1</v>
      </c>
      <c r="R503" s="308" t="b">
        <f t="shared" si="153"/>
        <v>1</v>
      </c>
      <c r="S503" s="308" t="b">
        <f t="shared" si="154"/>
        <v>1</v>
      </c>
      <c r="T503" s="308" t="b">
        <f t="shared" si="155"/>
        <v>1</v>
      </c>
      <c r="U503" s="308" t="b">
        <f t="shared" si="156"/>
        <v>1</v>
      </c>
      <c r="W503" s="382"/>
      <c r="X503" s="293"/>
      <c r="Y503" s="280"/>
      <c r="Z503" s="70"/>
      <c r="AA503" s="467"/>
      <c r="AB503" s="249"/>
      <c r="AC503" s="250"/>
      <c r="AD503" s="133"/>
      <c r="AE503" s="475"/>
      <c r="AF503" s="386"/>
      <c r="AG503" s="435"/>
    </row>
    <row r="504" spans="1:33" ht="15">
      <c r="A504" s="382"/>
      <c r="B504" s="280"/>
      <c r="C504" s="280"/>
      <c r="D504" s="70"/>
      <c r="E504" s="467"/>
      <c r="F504" s="249"/>
      <c r="G504" s="250"/>
      <c r="H504" s="133"/>
      <c r="I504" s="393"/>
      <c r="J504" s="386"/>
      <c r="L504" s="308" t="b">
        <f t="shared" si="147"/>
        <v>1</v>
      </c>
      <c r="M504" s="308" t="b">
        <f t="shared" si="148"/>
        <v>1</v>
      </c>
      <c r="N504" s="308" t="b">
        <f t="shared" si="149"/>
        <v>1</v>
      </c>
      <c r="O504" s="308" t="b">
        <f t="shared" si="150"/>
        <v>1</v>
      </c>
      <c r="P504" s="308" t="b">
        <f t="shared" si="151"/>
        <v>1</v>
      </c>
      <c r="Q504" s="308" t="b">
        <f t="shared" si="152"/>
        <v>1</v>
      </c>
      <c r="R504" s="308" t="b">
        <f t="shared" si="153"/>
        <v>1</v>
      </c>
      <c r="S504" s="308" t="b">
        <f t="shared" si="154"/>
        <v>1</v>
      </c>
      <c r="T504" s="308" t="b">
        <f t="shared" si="155"/>
        <v>1</v>
      </c>
      <c r="U504" s="308" t="b">
        <f t="shared" si="156"/>
        <v>1</v>
      </c>
      <c r="W504" s="382"/>
      <c r="X504" s="280"/>
      <c r="Y504" s="280"/>
      <c r="Z504" s="70"/>
      <c r="AA504" s="467"/>
      <c r="AB504" s="249"/>
      <c r="AC504" s="250"/>
      <c r="AD504" s="133"/>
      <c r="AE504" s="526"/>
      <c r="AF504" s="386"/>
      <c r="AG504" s="435"/>
    </row>
    <row r="505" spans="1:33" ht="15">
      <c r="A505" s="382"/>
      <c r="B505" s="280"/>
      <c r="C505" s="280"/>
      <c r="D505" s="70"/>
      <c r="E505" s="467"/>
      <c r="F505" s="249"/>
      <c r="G505" s="250"/>
      <c r="H505" s="133"/>
      <c r="I505" s="393"/>
      <c r="J505" s="386"/>
      <c r="K505" s="435" t="s">
        <v>7</v>
      </c>
      <c r="L505" s="308" t="b">
        <f t="shared" si="147"/>
        <v>1</v>
      </c>
      <c r="M505" s="308" t="b">
        <f t="shared" si="148"/>
        <v>1</v>
      </c>
      <c r="N505" s="308" t="b">
        <f t="shared" si="149"/>
        <v>1</v>
      </c>
      <c r="O505" s="308" t="b">
        <f t="shared" si="150"/>
        <v>1</v>
      </c>
      <c r="P505" s="308" t="b">
        <f t="shared" si="151"/>
        <v>1</v>
      </c>
      <c r="Q505" s="308" t="b">
        <f t="shared" si="152"/>
        <v>1</v>
      </c>
      <c r="R505" s="308" t="b">
        <f t="shared" si="153"/>
        <v>1</v>
      </c>
      <c r="S505" s="308" t="b">
        <f t="shared" si="154"/>
        <v>1</v>
      </c>
      <c r="T505" s="308" t="b">
        <f t="shared" si="155"/>
        <v>1</v>
      </c>
      <c r="U505" s="308" t="b">
        <f t="shared" si="156"/>
        <v>1</v>
      </c>
      <c r="W505" s="382"/>
      <c r="X505" s="280"/>
      <c r="Y505" s="280"/>
      <c r="Z505" s="70"/>
      <c r="AA505" s="467"/>
      <c r="AB505" s="249"/>
      <c r="AC505" s="250"/>
      <c r="AD505" s="133"/>
      <c r="AE505" s="526"/>
      <c r="AF505" s="386"/>
      <c r="AG505" s="437"/>
    </row>
    <row r="506" spans="1:33" ht="15">
      <c r="A506" s="457"/>
      <c r="B506" s="513"/>
      <c r="C506" s="514"/>
      <c r="D506" s="458"/>
      <c r="E506" s="467"/>
      <c r="F506" s="515"/>
      <c r="G506" s="250"/>
      <c r="H506" s="133"/>
      <c r="I506" s="393"/>
      <c r="J506" s="386"/>
      <c r="L506" s="308" t="b">
        <f t="shared" si="147"/>
        <v>1</v>
      </c>
      <c r="M506" s="308" t="b">
        <f t="shared" si="148"/>
        <v>1</v>
      </c>
      <c r="N506" s="308" t="b">
        <f t="shared" si="149"/>
        <v>1</v>
      </c>
      <c r="O506" s="308" t="b">
        <f t="shared" si="150"/>
        <v>1</v>
      </c>
      <c r="P506" s="308" t="b">
        <f t="shared" si="151"/>
        <v>1</v>
      </c>
      <c r="Q506" s="308" t="b">
        <f t="shared" si="152"/>
        <v>1</v>
      </c>
      <c r="R506" s="308" t="b">
        <f t="shared" si="153"/>
        <v>1</v>
      </c>
      <c r="S506" s="308" t="b">
        <f t="shared" si="154"/>
        <v>1</v>
      </c>
      <c r="T506" s="308" t="b">
        <f t="shared" si="155"/>
        <v>1</v>
      </c>
      <c r="U506" s="308" t="b">
        <f t="shared" si="156"/>
        <v>1</v>
      </c>
      <c r="W506" s="457"/>
      <c r="X506" s="513"/>
      <c r="Y506" s="514"/>
      <c r="Z506" s="458"/>
      <c r="AA506" s="467"/>
      <c r="AB506" s="515"/>
      <c r="AC506" s="250"/>
      <c r="AD506" s="133"/>
      <c r="AE506" s="526"/>
      <c r="AF506" s="386"/>
      <c r="AG506" s="435"/>
    </row>
    <row r="507" spans="1:33" ht="15">
      <c r="A507" s="457"/>
      <c r="B507" s="513"/>
      <c r="C507" s="516"/>
      <c r="D507" s="458"/>
      <c r="E507" s="467"/>
      <c r="F507" s="515"/>
      <c r="G507" s="250"/>
      <c r="H507" s="133"/>
      <c r="I507" s="393"/>
      <c r="J507" s="386"/>
      <c r="L507" s="308" t="b">
        <f t="shared" si="147"/>
        <v>1</v>
      </c>
      <c r="M507" s="308" t="b">
        <f t="shared" si="148"/>
        <v>1</v>
      </c>
      <c r="N507" s="308" t="b">
        <f t="shared" si="149"/>
        <v>1</v>
      </c>
      <c r="O507" s="308" t="b">
        <f t="shared" si="150"/>
        <v>1</v>
      </c>
      <c r="P507" s="308" t="b">
        <f t="shared" si="151"/>
        <v>1</v>
      </c>
      <c r="Q507" s="308" t="b">
        <f t="shared" si="152"/>
        <v>1</v>
      </c>
      <c r="R507" s="308" t="b">
        <f t="shared" si="153"/>
        <v>1</v>
      </c>
      <c r="S507" s="308" t="b">
        <f t="shared" si="154"/>
        <v>1</v>
      </c>
      <c r="T507" s="308" t="b">
        <f t="shared" si="155"/>
        <v>1</v>
      </c>
      <c r="U507" s="308" t="b">
        <f t="shared" si="156"/>
        <v>1</v>
      </c>
      <c r="W507" s="457"/>
      <c r="X507" s="513"/>
      <c r="Y507" s="516"/>
      <c r="Z507" s="458"/>
      <c r="AA507" s="467"/>
      <c r="AB507" s="515"/>
      <c r="AC507" s="250"/>
      <c r="AD507" s="133"/>
      <c r="AE507" s="526"/>
      <c r="AF507" s="386"/>
      <c r="AG507" s="435"/>
    </row>
    <row r="508" spans="1:33" ht="15">
      <c r="A508" s="382"/>
      <c r="B508" s="283"/>
      <c r="C508" s="277"/>
      <c r="D508" s="281"/>
      <c r="E508" s="467"/>
      <c r="F508" s="288"/>
      <c r="G508" s="250"/>
      <c r="H508" s="133"/>
      <c r="I508" s="393"/>
      <c r="J508" s="386"/>
      <c r="L508" s="308" t="b">
        <f t="shared" si="147"/>
        <v>1</v>
      </c>
      <c r="M508" s="308" t="b">
        <f t="shared" si="148"/>
        <v>1</v>
      </c>
      <c r="N508" s="308" t="b">
        <f t="shared" si="149"/>
        <v>1</v>
      </c>
      <c r="O508" s="308" t="b">
        <f t="shared" si="150"/>
        <v>1</v>
      </c>
      <c r="P508" s="308" t="b">
        <f t="shared" si="151"/>
        <v>1</v>
      </c>
      <c r="Q508" s="308" t="b">
        <f t="shared" si="152"/>
        <v>1</v>
      </c>
      <c r="R508" s="308" t="b">
        <f t="shared" si="153"/>
        <v>1</v>
      </c>
      <c r="S508" s="308" t="b">
        <f t="shared" si="154"/>
        <v>1</v>
      </c>
      <c r="T508" s="308" t="b">
        <f t="shared" si="155"/>
        <v>1</v>
      </c>
      <c r="U508" s="308" t="b">
        <f t="shared" si="156"/>
        <v>1</v>
      </c>
      <c r="W508" s="382"/>
      <c r="X508" s="283"/>
      <c r="Y508" s="277"/>
      <c r="Z508" s="281"/>
      <c r="AA508" s="467"/>
      <c r="AB508" s="288"/>
      <c r="AC508" s="250"/>
      <c r="AD508" s="133"/>
      <c r="AE508" s="526"/>
      <c r="AF508" s="386"/>
      <c r="AG508" s="435"/>
    </row>
    <row r="509" spans="1:33" ht="15">
      <c r="A509" s="382"/>
      <c r="B509" s="517"/>
      <c r="C509" s="504"/>
      <c r="D509" s="281"/>
      <c r="E509" s="467"/>
      <c r="F509" s="518"/>
      <c r="G509" s="250"/>
      <c r="H509" s="133"/>
      <c r="I509" s="387"/>
      <c r="J509" s="386"/>
      <c r="L509" s="308" t="b">
        <f t="shared" si="147"/>
        <v>1</v>
      </c>
      <c r="M509" s="308" t="b">
        <f t="shared" si="148"/>
        <v>1</v>
      </c>
      <c r="N509" s="308" t="b">
        <f t="shared" si="149"/>
        <v>1</v>
      </c>
      <c r="O509" s="308" t="b">
        <f t="shared" si="150"/>
        <v>1</v>
      </c>
      <c r="P509" s="308" t="b">
        <f t="shared" si="151"/>
        <v>1</v>
      </c>
      <c r="Q509" s="308" t="b">
        <f t="shared" si="152"/>
        <v>1</v>
      </c>
      <c r="R509" s="308" t="b">
        <f t="shared" si="153"/>
        <v>1</v>
      </c>
      <c r="S509" s="308" t="b">
        <f t="shared" si="154"/>
        <v>1</v>
      </c>
      <c r="T509" s="308" t="b">
        <f t="shared" si="155"/>
        <v>1</v>
      </c>
      <c r="U509" s="308" t="b">
        <f t="shared" si="156"/>
        <v>1</v>
      </c>
      <c r="W509" s="382"/>
      <c r="X509" s="517"/>
      <c r="Y509" s="504"/>
      <c r="Z509" s="281"/>
      <c r="AA509" s="467"/>
      <c r="AB509" s="518"/>
      <c r="AC509" s="250"/>
      <c r="AD509" s="133"/>
      <c r="AE509" s="475"/>
      <c r="AF509" s="386"/>
      <c r="AG509" s="435"/>
    </row>
    <row r="510" spans="1:33" ht="15">
      <c r="A510" s="382"/>
      <c r="B510" s="504"/>
      <c r="C510" s="504"/>
      <c r="D510" s="281"/>
      <c r="E510" s="467"/>
      <c r="F510" s="505"/>
      <c r="G510" s="250"/>
      <c r="H510" s="133"/>
      <c r="I510" s="387"/>
      <c r="J510" s="386"/>
      <c r="L510" s="308" t="b">
        <f t="shared" si="147"/>
        <v>1</v>
      </c>
      <c r="M510" s="308" t="b">
        <f t="shared" si="148"/>
        <v>1</v>
      </c>
      <c r="N510" s="308" t="b">
        <f t="shared" si="149"/>
        <v>1</v>
      </c>
      <c r="O510" s="308" t="b">
        <f t="shared" si="150"/>
        <v>1</v>
      </c>
      <c r="P510" s="308" t="b">
        <f t="shared" si="151"/>
        <v>1</v>
      </c>
      <c r="Q510" s="308" t="b">
        <f t="shared" si="152"/>
        <v>1</v>
      </c>
      <c r="R510" s="308" t="b">
        <f t="shared" si="153"/>
        <v>1</v>
      </c>
      <c r="S510" s="308" t="b">
        <f t="shared" si="154"/>
        <v>1</v>
      </c>
      <c r="T510" s="308" t="b">
        <f t="shared" si="155"/>
        <v>1</v>
      </c>
      <c r="U510" s="308" t="b">
        <f t="shared" si="156"/>
        <v>1</v>
      </c>
      <c r="W510" s="382"/>
      <c r="X510" s="504"/>
      <c r="Y510" s="504"/>
      <c r="Z510" s="281"/>
      <c r="AA510" s="467"/>
      <c r="AB510" s="505"/>
      <c r="AC510" s="250"/>
      <c r="AD510" s="133"/>
      <c r="AE510" s="475"/>
      <c r="AF510" s="386"/>
      <c r="AG510" s="435"/>
    </row>
    <row r="511" spans="1:33" ht="15">
      <c r="A511" s="382"/>
      <c r="B511" s="283"/>
      <c r="C511" s="283"/>
      <c r="D511" s="281"/>
      <c r="E511" s="467"/>
      <c r="F511" s="290"/>
      <c r="G511" s="250"/>
      <c r="H511" s="133"/>
      <c r="I511" s="393"/>
      <c r="J511" s="386"/>
      <c r="L511" s="308" t="b">
        <f t="shared" si="147"/>
        <v>1</v>
      </c>
      <c r="M511" s="308" t="b">
        <f t="shared" si="148"/>
        <v>1</v>
      </c>
      <c r="N511" s="308" t="b">
        <f t="shared" si="149"/>
        <v>1</v>
      </c>
      <c r="O511" s="308" t="b">
        <f t="shared" si="150"/>
        <v>1</v>
      </c>
      <c r="P511" s="308" t="b">
        <f t="shared" si="151"/>
        <v>1</v>
      </c>
      <c r="Q511" s="308" t="b">
        <f t="shared" si="152"/>
        <v>1</v>
      </c>
      <c r="R511" s="308" t="b">
        <f t="shared" si="153"/>
        <v>1</v>
      </c>
      <c r="S511" s="308" t="b">
        <f t="shared" si="154"/>
        <v>1</v>
      </c>
      <c r="T511" s="308" t="b">
        <f t="shared" si="155"/>
        <v>1</v>
      </c>
      <c r="U511" s="308" t="b">
        <f t="shared" si="156"/>
        <v>1</v>
      </c>
      <c r="W511" s="382"/>
      <c r="X511" s="283"/>
      <c r="Y511" s="283"/>
      <c r="Z511" s="281"/>
      <c r="AA511" s="467"/>
      <c r="AB511" s="290"/>
      <c r="AC511" s="250"/>
      <c r="AD511" s="133"/>
      <c r="AE511" s="526"/>
      <c r="AF511" s="386"/>
      <c r="AG511" s="435"/>
    </row>
    <row r="512" spans="1:33" ht="15">
      <c r="A512" s="382"/>
      <c r="B512" s="283"/>
      <c r="C512" s="283"/>
      <c r="D512" s="281"/>
      <c r="E512" s="467"/>
      <c r="F512" s="290"/>
      <c r="G512" s="250"/>
      <c r="H512" s="133"/>
      <c r="I512" s="393"/>
      <c r="J512" s="386"/>
      <c r="L512" s="308" t="b">
        <f t="shared" si="147"/>
        <v>1</v>
      </c>
      <c r="M512" s="308" t="b">
        <f t="shared" si="148"/>
        <v>1</v>
      </c>
      <c r="N512" s="308" t="b">
        <f t="shared" si="149"/>
        <v>1</v>
      </c>
      <c r="O512" s="308" t="b">
        <f t="shared" si="150"/>
        <v>1</v>
      </c>
      <c r="P512" s="308" t="b">
        <f t="shared" si="151"/>
        <v>1</v>
      </c>
      <c r="Q512" s="308" t="b">
        <f t="shared" si="152"/>
        <v>1</v>
      </c>
      <c r="R512" s="308" t="b">
        <f t="shared" si="153"/>
        <v>1</v>
      </c>
      <c r="S512" s="308" t="b">
        <f t="shared" si="154"/>
        <v>1</v>
      </c>
      <c r="T512" s="308" t="b">
        <f t="shared" si="155"/>
        <v>1</v>
      </c>
      <c r="U512" s="308" t="b">
        <f t="shared" si="156"/>
        <v>1</v>
      </c>
      <c r="W512" s="382"/>
      <c r="X512" s="283"/>
      <c r="Y512" s="283"/>
      <c r="Z512" s="281"/>
      <c r="AA512" s="467"/>
      <c r="AB512" s="290"/>
      <c r="AC512" s="250"/>
      <c r="AD512" s="133"/>
      <c r="AE512" s="474"/>
      <c r="AF512" s="386"/>
      <c r="AG512" s="435"/>
    </row>
    <row r="513" spans="1:33" ht="15">
      <c r="A513" s="382"/>
      <c r="B513" s="283"/>
      <c r="C513" s="283"/>
      <c r="D513" s="281"/>
      <c r="E513" s="467"/>
      <c r="F513" s="290"/>
      <c r="G513" s="250"/>
      <c r="H513" s="133"/>
      <c r="I513" s="387"/>
      <c r="J513" s="386"/>
      <c r="L513" s="308" t="b">
        <f t="shared" si="147"/>
        <v>1</v>
      </c>
      <c r="M513" s="308" t="b">
        <f t="shared" si="148"/>
        <v>1</v>
      </c>
      <c r="N513" s="308" t="b">
        <f t="shared" si="149"/>
        <v>1</v>
      </c>
      <c r="O513" s="308" t="b">
        <f t="shared" si="150"/>
        <v>1</v>
      </c>
      <c r="P513" s="308" t="b">
        <f t="shared" si="151"/>
        <v>1</v>
      </c>
      <c r="Q513" s="308" t="b">
        <f t="shared" si="152"/>
        <v>1</v>
      </c>
      <c r="R513" s="308" t="b">
        <f t="shared" si="153"/>
        <v>1</v>
      </c>
      <c r="S513" s="308" t="b">
        <f t="shared" si="154"/>
        <v>1</v>
      </c>
      <c r="T513" s="308" t="b">
        <f t="shared" si="155"/>
        <v>1</v>
      </c>
      <c r="U513" s="308" t="b">
        <f t="shared" si="156"/>
        <v>1</v>
      </c>
      <c r="W513" s="382"/>
      <c r="X513" s="283"/>
      <c r="Y513" s="283"/>
      <c r="Z513" s="281"/>
      <c r="AA513" s="467"/>
      <c r="AB513" s="290"/>
      <c r="AC513" s="250"/>
      <c r="AD513" s="133"/>
      <c r="AE513" s="475"/>
      <c r="AF513" s="386"/>
      <c r="AG513" s="435"/>
    </row>
    <row r="514" spans="1:33" ht="15">
      <c r="A514" s="382"/>
      <c r="B514" s="504"/>
      <c r="C514" s="504"/>
      <c r="D514" s="281"/>
      <c r="E514" s="467"/>
      <c r="F514" s="505"/>
      <c r="G514" s="250"/>
      <c r="H514" s="133"/>
      <c r="I514" s="393"/>
      <c r="J514" s="386"/>
      <c r="L514" s="308" t="b">
        <f t="shared" si="147"/>
        <v>1</v>
      </c>
      <c r="M514" s="308" t="b">
        <f t="shared" si="148"/>
        <v>1</v>
      </c>
      <c r="N514" s="308" t="b">
        <f t="shared" si="149"/>
        <v>1</v>
      </c>
      <c r="O514" s="308" t="b">
        <f t="shared" si="150"/>
        <v>1</v>
      </c>
      <c r="P514" s="308" t="b">
        <f t="shared" si="151"/>
        <v>1</v>
      </c>
      <c r="Q514" s="308" t="b">
        <f t="shared" si="152"/>
        <v>1</v>
      </c>
      <c r="R514" s="308" t="b">
        <f t="shared" si="153"/>
        <v>1</v>
      </c>
      <c r="S514" s="308" t="b">
        <f t="shared" si="154"/>
        <v>1</v>
      </c>
      <c r="T514" s="308" t="b">
        <f t="shared" si="155"/>
        <v>1</v>
      </c>
      <c r="U514" s="308" t="b">
        <f t="shared" si="156"/>
        <v>1</v>
      </c>
      <c r="W514" s="382"/>
      <c r="X514" s="504"/>
      <c r="Y514" s="504"/>
      <c r="Z514" s="281"/>
      <c r="AA514" s="467"/>
      <c r="AB514" s="505"/>
      <c r="AC514" s="250"/>
      <c r="AD514" s="133"/>
      <c r="AE514" s="474"/>
      <c r="AF514" s="386"/>
      <c r="AG514" s="435"/>
    </row>
    <row r="515" spans="1:33" ht="15">
      <c r="A515" s="382"/>
      <c r="B515" s="283"/>
      <c r="C515" s="277"/>
      <c r="D515" s="281"/>
      <c r="E515" s="467"/>
      <c r="F515" s="249"/>
      <c r="G515" s="250"/>
      <c r="H515" s="133"/>
      <c r="I515" s="387"/>
      <c r="J515" s="386"/>
      <c r="L515" s="308" t="b">
        <f t="shared" si="147"/>
        <v>1</v>
      </c>
      <c r="M515" s="308" t="b">
        <f t="shared" si="148"/>
        <v>1</v>
      </c>
      <c r="N515" s="308" t="b">
        <f t="shared" si="149"/>
        <v>1</v>
      </c>
      <c r="O515" s="308" t="b">
        <f t="shared" si="150"/>
        <v>1</v>
      </c>
      <c r="P515" s="308" t="b">
        <f t="shared" si="151"/>
        <v>1</v>
      </c>
      <c r="Q515" s="308" t="b">
        <f t="shared" si="152"/>
        <v>1</v>
      </c>
      <c r="R515" s="308" t="b">
        <f t="shared" si="153"/>
        <v>1</v>
      </c>
      <c r="S515" s="308" t="b">
        <f t="shared" si="154"/>
        <v>1</v>
      </c>
      <c r="T515" s="308" t="b">
        <f t="shared" si="155"/>
        <v>1</v>
      </c>
      <c r="U515" s="308" t="b">
        <f t="shared" si="156"/>
        <v>1</v>
      </c>
      <c r="W515" s="382"/>
      <c r="X515" s="283"/>
      <c r="Y515" s="277"/>
      <c r="Z515" s="281"/>
      <c r="AA515" s="467"/>
      <c r="AB515" s="249"/>
      <c r="AC515" s="250"/>
      <c r="AD515" s="133"/>
      <c r="AE515" s="475"/>
      <c r="AF515" s="386"/>
      <c r="AG515" s="435"/>
    </row>
    <row r="516" spans="1:33" ht="15">
      <c r="A516" s="382"/>
      <c r="B516" s="283"/>
      <c r="C516" s="277"/>
      <c r="D516" s="281"/>
      <c r="E516" s="467"/>
      <c r="F516" s="249"/>
      <c r="G516" s="250"/>
      <c r="H516" s="133"/>
      <c r="I516" s="393"/>
      <c r="J516" s="386"/>
      <c r="L516" s="308" t="b">
        <f t="shared" si="147"/>
        <v>1</v>
      </c>
      <c r="M516" s="308" t="b">
        <f t="shared" si="148"/>
        <v>1</v>
      </c>
      <c r="N516" s="308" t="b">
        <f t="shared" si="149"/>
        <v>1</v>
      </c>
      <c r="O516" s="308" t="b">
        <f t="shared" si="150"/>
        <v>1</v>
      </c>
      <c r="P516" s="308" t="b">
        <f t="shared" si="151"/>
        <v>1</v>
      </c>
      <c r="Q516" s="308" t="b">
        <f t="shared" si="152"/>
        <v>1</v>
      </c>
      <c r="R516" s="308" t="b">
        <f t="shared" si="153"/>
        <v>1</v>
      </c>
      <c r="S516" s="308" t="b">
        <f t="shared" si="154"/>
        <v>1</v>
      </c>
      <c r="T516" s="308" t="b">
        <f t="shared" si="155"/>
        <v>1</v>
      </c>
      <c r="U516" s="308" t="b">
        <f t="shared" si="156"/>
        <v>1</v>
      </c>
      <c r="W516" s="382"/>
      <c r="X516" s="283"/>
      <c r="Y516" s="277"/>
      <c r="Z516" s="281"/>
      <c r="AA516" s="467"/>
      <c r="AB516" s="249"/>
      <c r="AC516" s="250"/>
      <c r="AD516" s="133"/>
      <c r="AE516" s="474"/>
      <c r="AF516" s="386"/>
      <c r="AG516" s="435"/>
    </row>
    <row r="517" spans="1:33" ht="15">
      <c r="A517" s="382"/>
      <c r="B517" s="519"/>
      <c r="C517" s="277"/>
      <c r="D517" s="70"/>
      <c r="E517" s="467"/>
      <c r="F517" s="405"/>
      <c r="G517" s="250"/>
      <c r="H517" s="133"/>
      <c r="I517" s="393"/>
      <c r="J517" s="386"/>
      <c r="L517" s="308" t="b">
        <f t="shared" si="147"/>
        <v>1</v>
      </c>
      <c r="M517" s="308" t="b">
        <f t="shared" si="148"/>
        <v>1</v>
      </c>
      <c r="N517" s="308" t="b">
        <f t="shared" si="149"/>
        <v>1</v>
      </c>
      <c r="O517" s="308" t="b">
        <f t="shared" si="150"/>
        <v>1</v>
      </c>
      <c r="P517" s="308" t="b">
        <f t="shared" si="151"/>
        <v>1</v>
      </c>
      <c r="Q517" s="308" t="b">
        <f t="shared" si="152"/>
        <v>1</v>
      </c>
      <c r="R517" s="308" t="b">
        <f t="shared" si="153"/>
        <v>1</v>
      </c>
      <c r="S517" s="308" t="b">
        <f t="shared" si="154"/>
        <v>1</v>
      </c>
      <c r="T517" s="308" t="b">
        <f t="shared" si="155"/>
        <v>1</v>
      </c>
      <c r="U517" s="308" t="b">
        <f t="shared" si="156"/>
        <v>1</v>
      </c>
      <c r="W517" s="382"/>
      <c r="X517" s="519"/>
      <c r="Y517" s="277"/>
      <c r="Z517" s="70"/>
      <c r="AA517" s="467"/>
      <c r="AB517" s="405"/>
      <c r="AC517" s="250"/>
      <c r="AD517" s="133"/>
      <c r="AE517" s="526"/>
      <c r="AF517" s="386"/>
      <c r="AG517" s="435"/>
    </row>
    <row r="518" spans="1:33" ht="15">
      <c r="A518" s="382"/>
      <c r="B518" s="282"/>
      <c r="C518" s="282"/>
      <c r="D518" s="281"/>
      <c r="E518" s="467"/>
      <c r="F518" s="249"/>
      <c r="G518" s="250"/>
      <c r="H518" s="284"/>
      <c r="I518" s="393"/>
      <c r="J518" s="386"/>
      <c r="L518" s="308" t="b">
        <f t="shared" si="147"/>
        <v>1</v>
      </c>
      <c r="M518" s="308" t="b">
        <f t="shared" si="148"/>
        <v>1</v>
      </c>
      <c r="N518" s="308" t="b">
        <f t="shared" si="149"/>
        <v>1</v>
      </c>
      <c r="O518" s="308" t="b">
        <f t="shared" si="150"/>
        <v>1</v>
      </c>
      <c r="P518" s="308" t="b">
        <f t="shared" si="151"/>
        <v>1</v>
      </c>
      <c r="Q518" s="308" t="b">
        <f t="shared" si="152"/>
        <v>1</v>
      </c>
      <c r="R518" s="308" t="b">
        <f t="shared" si="153"/>
        <v>1</v>
      </c>
      <c r="S518" s="308" t="b">
        <f t="shared" si="154"/>
        <v>1</v>
      </c>
      <c r="T518" s="308" t="b">
        <f t="shared" si="155"/>
        <v>1</v>
      </c>
      <c r="U518" s="308" t="b">
        <f t="shared" si="156"/>
        <v>1</v>
      </c>
      <c r="W518" s="382"/>
      <c r="X518" s="282"/>
      <c r="Y518" s="282"/>
      <c r="Z518" s="281"/>
      <c r="AA518" s="467"/>
      <c r="AB518" s="249"/>
      <c r="AC518" s="250"/>
      <c r="AD518" s="284"/>
      <c r="AE518" s="526"/>
      <c r="AF518" s="386"/>
      <c r="AG518" s="435"/>
    </row>
    <row r="519" spans="1:33" ht="15">
      <c r="A519" s="382"/>
      <c r="B519" s="283"/>
      <c r="C519" s="283"/>
      <c r="D519" s="133"/>
      <c r="E519" s="467"/>
      <c r="F519" s="249"/>
      <c r="G519" s="250"/>
      <c r="H519" s="133"/>
      <c r="I519" s="393"/>
      <c r="J519" s="386"/>
      <c r="L519" s="308" t="b">
        <f t="shared" si="147"/>
        <v>1</v>
      </c>
      <c r="M519" s="308" t="b">
        <f t="shared" si="148"/>
        <v>1</v>
      </c>
      <c r="N519" s="308" t="b">
        <f t="shared" si="149"/>
        <v>1</v>
      </c>
      <c r="O519" s="308" t="b">
        <f t="shared" si="150"/>
        <v>1</v>
      </c>
      <c r="P519" s="308" t="b">
        <f t="shared" si="151"/>
        <v>1</v>
      </c>
      <c r="Q519" s="308" t="b">
        <f t="shared" si="152"/>
        <v>1</v>
      </c>
      <c r="R519" s="308" t="b">
        <f t="shared" si="153"/>
        <v>1</v>
      </c>
      <c r="S519" s="308" t="b">
        <f t="shared" si="154"/>
        <v>1</v>
      </c>
      <c r="T519" s="308" t="b">
        <f t="shared" si="155"/>
        <v>1</v>
      </c>
      <c r="U519" s="308" t="b">
        <f t="shared" si="156"/>
        <v>1</v>
      </c>
      <c r="W519" s="382"/>
      <c r="X519" s="283"/>
      <c r="Y519" s="283"/>
      <c r="Z519" s="133"/>
      <c r="AA519" s="467"/>
      <c r="AB519" s="249"/>
      <c r="AC519" s="250"/>
      <c r="AD519" s="133"/>
      <c r="AE519" s="526"/>
      <c r="AF519" s="386"/>
      <c r="AG519" s="435"/>
    </row>
    <row r="520" spans="1:33" ht="15">
      <c r="A520" s="382"/>
      <c r="B520" s="283"/>
      <c r="C520" s="283"/>
      <c r="D520" s="133"/>
      <c r="E520" s="467"/>
      <c r="F520" s="249"/>
      <c r="G520" s="250"/>
      <c r="H520" s="133"/>
      <c r="I520" s="393"/>
      <c r="J520" s="386"/>
      <c r="L520" s="308" t="b">
        <f t="shared" si="147"/>
        <v>1</v>
      </c>
      <c r="M520" s="308" t="b">
        <f t="shared" si="148"/>
        <v>1</v>
      </c>
      <c r="N520" s="308" t="b">
        <f t="shared" si="149"/>
        <v>1</v>
      </c>
      <c r="O520" s="308" t="b">
        <f t="shared" si="150"/>
        <v>1</v>
      </c>
      <c r="P520" s="308" t="b">
        <f t="shared" si="151"/>
        <v>1</v>
      </c>
      <c r="Q520" s="308" t="b">
        <f t="shared" si="152"/>
        <v>1</v>
      </c>
      <c r="R520" s="308" t="b">
        <f t="shared" si="153"/>
        <v>1</v>
      </c>
      <c r="S520" s="308" t="b">
        <f t="shared" si="154"/>
        <v>1</v>
      </c>
      <c r="T520" s="308" t="b">
        <f t="shared" si="155"/>
        <v>1</v>
      </c>
      <c r="U520" s="308" t="b">
        <f t="shared" si="156"/>
        <v>1</v>
      </c>
      <c r="W520" s="382"/>
      <c r="X520" s="283"/>
      <c r="Y520" s="283"/>
      <c r="Z520" s="133"/>
      <c r="AA520" s="467"/>
      <c r="AB520" s="249"/>
      <c r="AC520" s="250"/>
      <c r="AD520" s="133"/>
      <c r="AE520" s="526"/>
      <c r="AF520" s="386"/>
      <c r="AG520" s="435"/>
    </row>
    <row r="521" spans="1:33" ht="15">
      <c r="A521" s="382"/>
      <c r="B521" s="283"/>
      <c r="C521" s="283"/>
      <c r="D521" s="281"/>
      <c r="E521" s="467"/>
      <c r="F521" s="290"/>
      <c r="G521" s="250"/>
      <c r="H521" s="133"/>
      <c r="I521" s="393"/>
      <c r="J521" s="386"/>
      <c r="L521" s="308" t="b">
        <f t="shared" si="147"/>
        <v>1</v>
      </c>
      <c r="M521" s="308" t="b">
        <f t="shared" si="148"/>
        <v>1</v>
      </c>
      <c r="N521" s="308" t="b">
        <f t="shared" si="149"/>
        <v>1</v>
      </c>
      <c r="O521" s="308" t="b">
        <f t="shared" si="150"/>
        <v>1</v>
      </c>
      <c r="P521" s="308" t="b">
        <f t="shared" si="151"/>
        <v>1</v>
      </c>
      <c r="Q521" s="308" t="b">
        <f t="shared" si="152"/>
        <v>1</v>
      </c>
      <c r="R521" s="308" t="b">
        <f t="shared" si="153"/>
        <v>1</v>
      </c>
      <c r="S521" s="308" t="b">
        <f t="shared" si="154"/>
        <v>1</v>
      </c>
      <c r="T521" s="308" t="b">
        <f t="shared" si="155"/>
        <v>1</v>
      </c>
      <c r="U521" s="308" t="b">
        <f t="shared" si="156"/>
        <v>1</v>
      </c>
      <c r="W521" s="382"/>
      <c r="X521" s="283"/>
      <c r="Y521" s="283"/>
      <c r="Z521" s="281"/>
      <c r="AA521" s="467"/>
      <c r="AB521" s="290"/>
      <c r="AC521" s="250"/>
      <c r="AD521" s="133"/>
      <c r="AE521" s="526"/>
      <c r="AF521" s="386"/>
      <c r="AG521" s="435"/>
    </row>
    <row r="522" spans="1:33" ht="15">
      <c r="A522" s="382"/>
      <c r="B522" s="520"/>
      <c r="C522" s="520"/>
      <c r="D522" s="521"/>
      <c r="E522" s="467"/>
      <c r="F522" s="522"/>
      <c r="G522" s="250"/>
      <c r="H522" s="133"/>
      <c r="I522" s="393"/>
      <c r="J522" s="386"/>
      <c r="L522" s="308" t="b">
        <f t="shared" ref="L522:L585" si="157">A522=W522</f>
        <v>1</v>
      </c>
      <c r="M522" s="308" t="b">
        <f t="shared" ref="M522:M585" si="158">B522=X522</f>
        <v>1</v>
      </c>
      <c r="N522" s="308" t="b">
        <f t="shared" ref="N522:N585" si="159">C522=Y522</f>
        <v>1</v>
      </c>
      <c r="O522" s="308" t="b">
        <f t="shared" ref="O522:O585" si="160">D522=Z522</f>
        <v>1</v>
      </c>
      <c r="P522" s="308" t="b">
        <f t="shared" ref="P522:P585" si="161">E522=AA522</f>
        <v>1</v>
      </c>
      <c r="Q522" s="308" t="b">
        <f t="shared" ref="Q522:Q585" si="162">F522=AB522</f>
        <v>1</v>
      </c>
      <c r="R522" s="308" t="b">
        <f t="shared" ref="R522:R585" si="163">G522=AC522</f>
        <v>1</v>
      </c>
      <c r="S522" s="308" t="b">
        <f t="shared" ref="S522:S585" si="164">H522=AD522</f>
        <v>1</v>
      </c>
      <c r="T522" s="308" t="b">
        <f t="shared" ref="T522:T585" si="165">I522=AE522</f>
        <v>1</v>
      </c>
      <c r="U522" s="308" t="b">
        <f t="shared" ref="U522:U585" si="166">J522=AF522</f>
        <v>1</v>
      </c>
      <c r="W522" s="382"/>
      <c r="X522" s="520"/>
      <c r="Y522" s="520"/>
      <c r="Z522" s="521"/>
      <c r="AA522" s="467"/>
      <c r="AB522" s="522"/>
      <c r="AC522" s="524"/>
      <c r="AD522" s="133"/>
      <c r="AE522" s="474"/>
      <c r="AF522" s="386"/>
      <c r="AG522" s="435"/>
    </row>
    <row r="523" spans="1:33" ht="15">
      <c r="A523" s="382"/>
      <c r="B523" s="282"/>
      <c r="C523" s="282"/>
      <c r="D523" s="281"/>
      <c r="E523" s="467"/>
      <c r="F523" s="249"/>
      <c r="G523" s="250"/>
      <c r="H523" s="284"/>
      <c r="I523" s="393"/>
      <c r="J523" s="386"/>
      <c r="L523" s="308" t="b">
        <f t="shared" si="157"/>
        <v>1</v>
      </c>
      <c r="M523" s="308" t="b">
        <f t="shared" si="158"/>
        <v>1</v>
      </c>
      <c r="N523" s="308" t="b">
        <f t="shared" si="159"/>
        <v>1</v>
      </c>
      <c r="O523" s="308" t="b">
        <f t="shared" si="160"/>
        <v>1</v>
      </c>
      <c r="P523" s="308" t="b">
        <f t="shared" si="161"/>
        <v>1</v>
      </c>
      <c r="Q523" s="308" t="b">
        <f t="shared" si="162"/>
        <v>1</v>
      </c>
      <c r="R523" s="308" t="b">
        <f t="shared" si="163"/>
        <v>1</v>
      </c>
      <c r="S523" s="308" t="b">
        <f t="shared" si="164"/>
        <v>1</v>
      </c>
      <c r="T523" s="308" t="b">
        <f t="shared" si="165"/>
        <v>1</v>
      </c>
      <c r="U523" s="308" t="b">
        <f t="shared" si="166"/>
        <v>1</v>
      </c>
      <c r="W523" s="382"/>
      <c r="X523" s="282"/>
      <c r="Y523" s="282"/>
      <c r="Z523" s="281"/>
      <c r="AA523" s="467"/>
      <c r="AB523" s="249"/>
      <c r="AC523" s="250"/>
      <c r="AD523" s="284"/>
      <c r="AE523" s="526"/>
      <c r="AF523" s="386"/>
      <c r="AG523" s="435"/>
    </row>
    <row r="524" spans="1:33" ht="15">
      <c r="A524" s="382"/>
      <c r="B524" s="282"/>
      <c r="C524" s="282"/>
      <c r="D524" s="284"/>
      <c r="E524" s="467"/>
      <c r="F524" s="249"/>
      <c r="G524" s="250"/>
      <c r="H524" s="284"/>
      <c r="I524" s="393"/>
      <c r="J524" s="386"/>
      <c r="L524" s="308" t="b">
        <f t="shared" si="157"/>
        <v>1</v>
      </c>
      <c r="M524" s="308" t="b">
        <f t="shared" si="158"/>
        <v>1</v>
      </c>
      <c r="N524" s="308" t="b">
        <f t="shared" si="159"/>
        <v>1</v>
      </c>
      <c r="O524" s="308" t="b">
        <f t="shared" si="160"/>
        <v>1</v>
      </c>
      <c r="P524" s="308" t="b">
        <f t="shared" si="161"/>
        <v>1</v>
      </c>
      <c r="Q524" s="308" t="b">
        <f t="shared" si="162"/>
        <v>1</v>
      </c>
      <c r="R524" s="308" t="b">
        <f t="shared" si="163"/>
        <v>1</v>
      </c>
      <c r="S524" s="308" t="b">
        <f t="shared" si="164"/>
        <v>1</v>
      </c>
      <c r="T524" s="308" t="b">
        <f t="shared" si="165"/>
        <v>1</v>
      </c>
      <c r="U524" s="308" t="b">
        <f t="shared" si="166"/>
        <v>1</v>
      </c>
      <c r="W524" s="382"/>
      <c r="X524" s="282"/>
      <c r="Y524" s="282"/>
      <c r="Z524" s="284"/>
      <c r="AA524" s="467"/>
      <c r="AB524" s="249"/>
      <c r="AC524" s="250"/>
      <c r="AD524" s="284"/>
      <c r="AE524" s="526"/>
      <c r="AF524" s="386"/>
      <c r="AG524" s="435"/>
    </row>
    <row r="525" spans="1:33" ht="15">
      <c r="A525" s="382"/>
      <c r="B525" s="282"/>
      <c r="C525" s="282"/>
      <c r="D525" s="284"/>
      <c r="E525" s="467"/>
      <c r="F525" s="249"/>
      <c r="G525" s="250"/>
      <c r="H525" s="133"/>
      <c r="I525" s="393"/>
      <c r="J525" s="386"/>
      <c r="L525" s="308" t="b">
        <f t="shared" si="157"/>
        <v>1</v>
      </c>
      <c r="M525" s="308" t="b">
        <f t="shared" si="158"/>
        <v>1</v>
      </c>
      <c r="N525" s="308" t="b">
        <f t="shared" si="159"/>
        <v>1</v>
      </c>
      <c r="O525" s="308" t="b">
        <f t="shared" si="160"/>
        <v>1</v>
      </c>
      <c r="P525" s="308" t="b">
        <f t="shared" si="161"/>
        <v>1</v>
      </c>
      <c r="Q525" s="308" t="b">
        <f t="shared" si="162"/>
        <v>1</v>
      </c>
      <c r="R525" s="308" t="b">
        <f t="shared" si="163"/>
        <v>1</v>
      </c>
      <c r="S525" s="308" t="b">
        <f t="shared" si="164"/>
        <v>1</v>
      </c>
      <c r="T525" s="308" t="b">
        <f t="shared" si="165"/>
        <v>1</v>
      </c>
      <c r="U525" s="308" t="b">
        <f t="shared" si="166"/>
        <v>1</v>
      </c>
      <c r="W525" s="382"/>
      <c r="X525" s="282"/>
      <c r="Y525" s="282"/>
      <c r="Z525" s="284"/>
      <c r="AA525" s="467"/>
      <c r="AB525" s="249"/>
      <c r="AC525" s="250"/>
      <c r="AD525" s="133"/>
      <c r="AE525" s="526"/>
      <c r="AF525" s="386"/>
      <c r="AG525" s="435"/>
    </row>
    <row r="526" spans="1:33" ht="15">
      <c r="A526" s="382"/>
      <c r="B526" s="282"/>
      <c r="C526" s="282"/>
      <c r="D526" s="281"/>
      <c r="E526" s="467"/>
      <c r="F526" s="249"/>
      <c r="G526" s="250"/>
      <c r="H526" s="133"/>
      <c r="I526" s="393"/>
      <c r="J526" s="386"/>
      <c r="L526" s="308" t="b">
        <f t="shared" si="157"/>
        <v>1</v>
      </c>
      <c r="M526" s="308" t="b">
        <f t="shared" si="158"/>
        <v>1</v>
      </c>
      <c r="N526" s="308" t="b">
        <f t="shared" si="159"/>
        <v>1</v>
      </c>
      <c r="O526" s="308" t="b">
        <f t="shared" si="160"/>
        <v>1</v>
      </c>
      <c r="P526" s="308" t="b">
        <f t="shared" si="161"/>
        <v>1</v>
      </c>
      <c r="Q526" s="308" t="b">
        <f t="shared" si="162"/>
        <v>1</v>
      </c>
      <c r="R526" s="308" t="b">
        <f t="shared" si="163"/>
        <v>1</v>
      </c>
      <c r="S526" s="308" t="b">
        <f t="shared" si="164"/>
        <v>1</v>
      </c>
      <c r="T526" s="308" t="b">
        <f t="shared" si="165"/>
        <v>1</v>
      </c>
      <c r="U526" s="308" t="b">
        <f t="shared" si="166"/>
        <v>1</v>
      </c>
      <c r="W526" s="382"/>
      <c r="X526" s="282"/>
      <c r="Y526" s="282"/>
      <c r="Z526" s="281"/>
      <c r="AA526" s="467"/>
      <c r="AB526" s="249"/>
      <c r="AC526" s="524"/>
      <c r="AD526" s="133"/>
      <c r="AE526" s="526"/>
      <c r="AF526" s="386"/>
      <c r="AG526" s="435"/>
    </row>
    <row r="527" spans="1:33">
      <c r="A527" s="382"/>
      <c r="B527" s="523"/>
      <c r="C527" s="503"/>
      <c r="D527" s="382"/>
      <c r="E527" s="511"/>
      <c r="F527" s="511"/>
      <c r="G527" s="250"/>
      <c r="H527" s="133"/>
      <c r="I527" s="549"/>
      <c r="J527" s="386"/>
      <c r="L527" s="308" t="b">
        <f t="shared" si="157"/>
        <v>1</v>
      </c>
      <c r="M527" s="308" t="b">
        <f t="shared" si="158"/>
        <v>1</v>
      </c>
      <c r="N527" s="308" t="b">
        <f t="shared" si="159"/>
        <v>1</v>
      </c>
      <c r="O527" s="308" t="b">
        <f t="shared" si="160"/>
        <v>1</v>
      </c>
      <c r="P527" s="308" t="b">
        <f t="shared" si="161"/>
        <v>1</v>
      </c>
      <c r="Q527" s="308" t="b">
        <f t="shared" si="162"/>
        <v>1</v>
      </c>
      <c r="R527" s="308" t="b">
        <f t="shared" si="163"/>
        <v>1</v>
      </c>
      <c r="S527" s="308" t="b">
        <f t="shared" si="164"/>
        <v>1</v>
      </c>
      <c r="T527" s="308" t="b">
        <f t="shared" si="165"/>
        <v>1</v>
      </c>
      <c r="U527" s="308" t="b">
        <f t="shared" si="166"/>
        <v>1</v>
      </c>
      <c r="W527" s="382"/>
      <c r="X527" s="523"/>
      <c r="Y527" s="503"/>
      <c r="Z527" s="382"/>
      <c r="AA527" s="511"/>
      <c r="AB527" s="511"/>
      <c r="AC527" s="250"/>
      <c r="AD527" s="133"/>
      <c r="AE527" s="528"/>
      <c r="AF527" s="386"/>
      <c r="AG527" s="435"/>
    </row>
    <row r="528" spans="1:33" ht="15">
      <c r="A528" s="382"/>
      <c r="B528" s="523"/>
      <c r="C528" s="283"/>
      <c r="D528" s="281"/>
      <c r="E528" s="467"/>
      <c r="F528" s="249"/>
      <c r="G528" s="250"/>
      <c r="H528" s="133"/>
      <c r="I528" s="549"/>
      <c r="J528" s="386"/>
      <c r="L528" s="308" t="b">
        <f t="shared" si="157"/>
        <v>1</v>
      </c>
      <c r="M528" s="308" t="b">
        <f t="shared" si="158"/>
        <v>1</v>
      </c>
      <c r="N528" s="308" t="b">
        <f t="shared" si="159"/>
        <v>1</v>
      </c>
      <c r="O528" s="308" t="b">
        <f t="shared" si="160"/>
        <v>1</v>
      </c>
      <c r="P528" s="308" t="b">
        <f t="shared" si="161"/>
        <v>1</v>
      </c>
      <c r="Q528" s="308" t="b">
        <f t="shared" si="162"/>
        <v>1</v>
      </c>
      <c r="R528" s="308" t="b">
        <f t="shared" si="163"/>
        <v>1</v>
      </c>
      <c r="S528" s="308" t="b">
        <f t="shared" si="164"/>
        <v>1</v>
      </c>
      <c r="T528" s="308" t="b">
        <f t="shared" si="165"/>
        <v>1</v>
      </c>
      <c r="U528" s="308" t="b">
        <f t="shared" si="166"/>
        <v>1</v>
      </c>
      <c r="W528" s="382"/>
      <c r="X528" s="523"/>
      <c r="Y528" s="283"/>
      <c r="Z528" s="281"/>
      <c r="AA528" s="467"/>
      <c r="AB528" s="249"/>
      <c r="AC528" s="250"/>
      <c r="AD528" s="133"/>
      <c r="AE528" s="528"/>
      <c r="AF528" s="386"/>
      <c r="AG528" s="435"/>
    </row>
    <row r="529" spans="1:33" ht="15">
      <c r="A529" s="382"/>
      <c r="B529" s="283"/>
      <c r="C529" s="283"/>
      <c r="D529" s="133"/>
      <c r="E529" s="467"/>
      <c r="F529" s="290"/>
      <c r="G529" s="250"/>
      <c r="H529" s="133"/>
      <c r="I529" s="393"/>
      <c r="J529" s="386"/>
      <c r="L529" s="308" t="b">
        <f t="shared" si="157"/>
        <v>1</v>
      </c>
      <c r="M529" s="308" t="b">
        <f t="shared" si="158"/>
        <v>1</v>
      </c>
      <c r="N529" s="308" t="b">
        <f t="shared" si="159"/>
        <v>1</v>
      </c>
      <c r="O529" s="308" t="b">
        <f t="shared" si="160"/>
        <v>1</v>
      </c>
      <c r="P529" s="308" t="b">
        <f t="shared" si="161"/>
        <v>1</v>
      </c>
      <c r="Q529" s="308" t="b">
        <f t="shared" si="162"/>
        <v>1</v>
      </c>
      <c r="R529" s="308" t="b">
        <f t="shared" si="163"/>
        <v>1</v>
      </c>
      <c r="S529" s="308" t="b">
        <f t="shared" si="164"/>
        <v>1</v>
      </c>
      <c r="T529" s="308" t="b">
        <f t="shared" si="165"/>
        <v>1</v>
      </c>
      <c r="U529" s="308" t="b">
        <f t="shared" si="166"/>
        <v>1</v>
      </c>
      <c r="W529" s="382"/>
      <c r="X529" s="283"/>
      <c r="Y529" s="283"/>
      <c r="Z529" s="133"/>
      <c r="AA529" s="467"/>
      <c r="AB529" s="290"/>
      <c r="AC529" s="250"/>
      <c r="AD529" s="133"/>
      <c r="AE529" s="526"/>
      <c r="AF529" s="386"/>
      <c r="AG529" s="435"/>
    </row>
    <row r="530" spans="1:33" ht="15">
      <c r="A530" s="382"/>
      <c r="B530" s="283"/>
      <c r="C530" s="283"/>
      <c r="D530" s="133"/>
      <c r="E530" s="467"/>
      <c r="F530" s="290"/>
      <c r="G530" s="250"/>
      <c r="H530" s="133"/>
      <c r="I530" s="393"/>
      <c r="J530" s="386"/>
      <c r="L530" s="308" t="b">
        <f t="shared" si="157"/>
        <v>1</v>
      </c>
      <c r="M530" s="308" t="b">
        <f t="shared" si="158"/>
        <v>1</v>
      </c>
      <c r="N530" s="308" t="b">
        <f t="shared" si="159"/>
        <v>1</v>
      </c>
      <c r="O530" s="308" t="b">
        <f t="shared" si="160"/>
        <v>1</v>
      </c>
      <c r="P530" s="308" t="b">
        <f t="shared" si="161"/>
        <v>1</v>
      </c>
      <c r="Q530" s="308" t="b">
        <f t="shared" si="162"/>
        <v>1</v>
      </c>
      <c r="R530" s="308" t="b">
        <f t="shared" si="163"/>
        <v>1</v>
      </c>
      <c r="S530" s="308" t="b">
        <f t="shared" si="164"/>
        <v>1</v>
      </c>
      <c r="T530" s="308" t="b">
        <f t="shared" si="165"/>
        <v>1</v>
      </c>
      <c r="U530" s="308" t="b">
        <f t="shared" si="166"/>
        <v>1</v>
      </c>
      <c r="W530" s="382"/>
      <c r="X530" s="283"/>
      <c r="Y530" s="283"/>
      <c r="Z530" s="133"/>
      <c r="AA530" s="467"/>
      <c r="AB530" s="290"/>
      <c r="AC530" s="524"/>
      <c r="AD530" s="133"/>
      <c r="AE530" s="526"/>
      <c r="AF530" s="386"/>
      <c r="AG530" s="435"/>
    </row>
    <row r="531" spans="1:33" ht="15">
      <c r="A531" s="382"/>
      <c r="B531" s="280"/>
      <c r="C531" s="280"/>
      <c r="D531" s="281"/>
      <c r="E531" s="467"/>
      <c r="F531" s="249"/>
      <c r="G531" s="250"/>
      <c r="H531" s="133"/>
      <c r="I531" s="393"/>
      <c r="J531" s="386"/>
      <c r="L531" s="308" t="b">
        <f t="shared" si="157"/>
        <v>1</v>
      </c>
      <c r="M531" s="308" t="b">
        <f t="shared" si="158"/>
        <v>1</v>
      </c>
      <c r="N531" s="308" t="b">
        <f t="shared" si="159"/>
        <v>1</v>
      </c>
      <c r="O531" s="308" t="b">
        <f t="shared" si="160"/>
        <v>1</v>
      </c>
      <c r="P531" s="308" t="b">
        <f t="shared" si="161"/>
        <v>1</v>
      </c>
      <c r="Q531" s="308" t="b">
        <f t="shared" si="162"/>
        <v>1</v>
      </c>
      <c r="R531" s="308" t="b">
        <f t="shared" si="163"/>
        <v>1</v>
      </c>
      <c r="S531" s="308" t="b">
        <f t="shared" si="164"/>
        <v>1</v>
      </c>
      <c r="T531" s="308" t="b">
        <f t="shared" si="165"/>
        <v>1</v>
      </c>
      <c r="U531" s="308" t="b">
        <f t="shared" si="166"/>
        <v>1</v>
      </c>
      <c r="W531" s="382"/>
      <c r="X531" s="280"/>
      <c r="Y531" s="280"/>
      <c r="Z531" s="478"/>
      <c r="AA531" s="467"/>
      <c r="AB531" s="249"/>
      <c r="AC531" s="250"/>
      <c r="AD531" s="133"/>
      <c r="AE531" s="474"/>
      <c r="AF531" s="386"/>
      <c r="AG531" s="435"/>
    </row>
    <row r="532" spans="1:33" ht="15">
      <c r="A532" s="382"/>
      <c r="B532" s="64"/>
      <c r="C532" s="280"/>
      <c r="D532" s="70"/>
      <c r="E532" s="467"/>
      <c r="F532" s="249"/>
      <c r="G532" s="250"/>
      <c r="H532" s="284"/>
      <c r="I532" s="393"/>
      <c r="J532" s="386"/>
      <c r="L532" s="308" t="b">
        <f t="shared" si="157"/>
        <v>1</v>
      </c>
      <c r="M532" s="308" t="b">
        <f t="shared" si="158"/>
        <v>1</v>
      </c>
      <c r="N532" s="308" t="b">
        <f t="shared" si="159"/>
        <v>1</v>
      </c>
      <c r="O532" s="308" t="b">
        <f t="shared" si="160"/>
        <v>1</v>
      </c>
      <c r="P532" s="308" t="b">
        <f t="shared" si="161"/>
        <v>1</v>
      </c>
      <c r="Q532" s="308" t="b">
        <f t="shared" si="162"/>
        <v>1</v>
      </c>
      <c r="R532" s="308" t="b">
        <f t="shared" si="163"/>
        <v>1</v>
      </c>
      <c r="S532" s="308" t="b">
        <f t="shared" si="164"/>
        <v>1</v>
      </c>
      <c r="T532" s="308" t="b">
        <f t="shared" si="165"/>
        <v>1</v>
      </c>
      <c r="U532" s="308" t="b">
        <f t="shared" si="166"/>
        <v>1</v>
      </c>
      <c r="W532" s="382"/>
      <c r="X532" s="64"/>
      <c r="Y532" s="280"/>
      <c r="Z532" s="70"/>
      <c r="AA532" s="467"/>
      <c r="AB532" s="249"/>
      <c r="AC532" s="250"/>
      <c r="AD532" s="284"/>
      <c r="AE532" s="526"/>
      <c r="AF532" s="386"/>
      <c r="AG532" s="435"/>
    </row>
    <row r="533" spans="1:33" ht="15">
      <c r="A533" s="382"/>
      <c r="B533" s="64"/>
      <c r="C533" s="64"/>
      <c r="D533" s="70"/>
      <c r="E533" s="467"/>
      <c r="F533" s="249"/>
      <c r="G533" s="250"/>
      <c r="H533" s="133"/>
      <c r="I533" s="393"/>
      <c r="J533" s="386"/>
      <c r="L533" s="308" t="b">
        <f t="shared" si="157"/>
        <v>1</v>
      </c>
      <c r="M533" s="308" t="b">
        <f t="shared" si="158"/>
        <v>1</v>
      </c>
      <c r="N533" s="308" t="b">
        <f t="shared" si="159"/>
        <v>1</v>
      </c>
      <c r="O533" s="308" t="b">
        <f t="shared" si="160"/>
        <v>1</v>
      </c>
      <c r="P533" s="308" t="b">
        <f t="shared" si="161"/>
        <v>1</v>
      </c>
      <c r="Q533" s="308" t="b">
        <f t="shared" si="162"/>
        <v>1</v>
      </c>
      <c r="R533" s="308" t="b">
        <f t="shared" si="163"/>
        <v>1</v>
      </c>
      <c r="S533" s="308" t="b">
        <f t="shared" si="164"/>
        <v>1</v>
      </c>
      <c r="T533" s="308" t="b">
        <f t="shared" si="165"/>
        <v>1</v>
      </c>
      <c r="U533" s="308" t="b">
        <f t="shared" si="166"/>
        <v>1</v>
      </c>
      <c r="W533" s="382"/>
      <c r="X533" s="64"/>
      <c r="Y533" s="64"/>
      <c r="Z533" s="70"/>
      <c r="AA533" s="467"/>
      <c r="AB533" s="249"/>
      <c r="AC533" s="250"/>
      <c r="AD533" s="133"/>
      <c r="AE533" s="526"/>
      <c r="AF533" s="386"/>
      <c r="AG533" s="435"/>
    </row>
    <row r="534" spans="1:33" ht="15">
      <c r="A534" s="382"/>
      <c r="B534" s="64"/>
      <c r="C534" s="64"/>
      <c r="D534" s="70"/>
      <c r="E534" s="467"/>
      <c r="F534" s="249"/>
      <c r="G534" s="250"/>
      <c r="H534" s="133"/>
      <c r="I534" s="393"/>
      <c r="J534" s="386"/>
      <c r="L534" s="308" t="b">
        <f t="shared" si="157"/>
        <v>1</v>
      </c>
      <c r="M534" s="308" t="b">
        <f t="shared" si="158"/>
        <v>1</v>
      </c>
      <c r="N534" s="308" t="b">
        <f t="shared" si="159"/>
        <v>1</v>
      </c>
      <c r="O534" s="308" t="b">
        <f t="shared" si="160"/>
        <v>1</v>
      </c>
      <c r="P534" s="308" t="b">
        <f t="shared" si="161"/>
        <v>1</v>
      </c>
      <c r="Q534" s="308" t="b">
        <f t="shared" si="162"/>
        <v>1</v>
      </c>
      <c r="R534" s="308" t="b">
        <f t="shared" si="163"/>
        <v>1</v>
      </c>
      <c r="S534" s="308" t="b">
        <f t="shared" si="164"/>
        <v>1</v>
      </c>
      <c r="T534" s="308" t="b">
        <f t="shared" si="165"/>
        <v>1</v>
      </c>
      <c r="U534" s="308" t="b">
        <f t="shared" si="166"/>
        <v>1</v>
      </c>
      <c r="W534" s="382"/>
      <c r="X534" s="64"/>
      <c r="Y534" s="64"/>
      <c r="Z534" s="70"/>
      <c r="AA534" s="467"/>
      <c r="AB534" s="249"/>
      <c r="AC534" s="250"/>
      <c r="AD534" s="133"/>
      <c r="AE534" s="474"/>
      <c r="AF534" s="386"/>
      <c r="AG534" s="435"/>
    </row>
    <row r="535" spans="1:33" ht="15">
      <c r="A535" s="382"/>
      <c r="B535" s="64"/>
      <c r="C535" s="64"/>
      <c r="D535" s="70"/>
      <c r="E535" s="467"/>
      <c r="F535" s="249"/>
      <c r="G535" s="250"/>
      <c r="H535" s="133"/>
      <c r="I535" s="393"/>
      <c r="J535" s="386"/>
      <c r="L535" s="308" t="b">
        <f t="shared" si="157"/>
        <v>1</v>
      </c>
      <c r="M535" s="308" t="b">
        <f t="shared" si="158"/>
        <v>1</v>
      </c>
      <c r="N535" s="308" t="b">
        <f t="shared" si="159"/>
        <v>1</v>
      </c>
      <c r="O535" s="308" t="b">
        <f t="shared" si="160"/>
        <v>1</v>
      </c>
      <c r="P535" s="308" t="b">
        <f t="shared" si="161"/>
        <v>1</v>
      </c>
      <c r="Q535" s="308" t="b">
        <f t="shared" si="162"/>
        <v>1</v>
      </c>
      <c r="R535" s="308" t="b">
        <f t="shared" si="163"/>
        <v>1</v>
      </c>
      <c r="S535" s="308" t="b">
        <f t="shared" si="164"/>
        <v>1</v>
      </c>
      <c r="T535" s="308" t="b">
        <f t="shared" si="165"/>
        <v>1</v>
      </c>
      <c r="U535" s="308" t="b">
        <f t="shared" si="166"/>
        <v>1</v>
      </c>
      <c r="W535" s="382"/>
      <c r="X535" s="64"/>
      <c r="Y535" s="64"/>
      <c r="Z535" s="70"/>
      <c r="AA535" s="467"/>
      <c r="AB535" s="249"/>
      <c r="AC535" s="250"/>
      <c r="AD535" s="133"/>
      <c r="AE535" s="526"/>
      <c r="AF535" s="386"/>
      <c r="AG535" s="435"/>
    </row>
    <row r="536" spans="1:33" ht="15">
      <c r="A536" s="382"/>
      <c r="B536" s="280"/>
      <c r="C536" s="64"/>
      <c r="D536" s="70"/>
      <c r="E536" s="467"/>
      <c r="F536" s="249"/>
      <c r="G536" s="250"/>
      <c r="H536" s="133"/>
      <c r="I536" s="393"/>
      <c r="J536" s="386"/>
      <c r="L536" s="308" t="b">
        <f t="shared" si="157"/>
        <v>1</v>
      </c>
      <c r="M536" s="308" t="b">
        <f t="shared" si="158"/>
        <v>1</v>
      </c>
      <c r="N536" s="308" t="b">
        <f t="shared" si="159"/>
        <v>1</v>
      </c>
      <c r="O536" s="308" t="b">
        <f t="shared" si="160"/>
        <v>1</v>
      </c>
      <c r="P536" s="308" t="b">
        <f t="shared" si="161"/>
        <v>1</v>
      </c>
      <c r="Q536" s="308" t="b">
        <f t="shared" si="162"/>
        <v>1</v>
      </c>
      <c r="R536" s="308" t="b">
        <f t="shared" si="163"/>
        <v>1</v>
      </c>
      <c r="S536" s="308" t="b">
        <f t="shared" si="164"/>
        <v>1</v>
      </c>
      <c r="T536" s="308" t="b">
        <f t="shared" si="165"/>
        <v>1</v>
      </c>
      <c r="U536" s="308" t="b">
        <f t="shared" si="166"/>
        <v>1</v>
      </c>
      <c r="W536" s="382"/>
      <c r="X536" s="280"/>
      <c r="Y536" s="64"/>
      <c r="Z536" s="70"/>
      <c r="AA536" s="467"/>
      <c r="AB536" s="249"/>
      <c r="AC536" s="476"/>
      <c r="AD536" s="133"/>
      <c r="AE536" s="526"/>
      <c r="AF536" s="386"/>
      <c r="AG536" s="435"/>
    </row>
    <row r="537" spans="1:33" ht="15">
      <c r="A537" s="382"/>
      <c r="B537" s="64"/>
      <c r="C537" s="64"/>
      <c r="D537" s="70"/>
      <c r="E537" s="467"/>
      <c r="F537" s="249"/>
      <c r="G537" s="250"/>
      <c r="H537" s="284"/>
      <c r="I537" s="393"/>
      <c r="J537" s="386"/>
      <c r="L537" s="308" t="b">
        <f t="shared" si="157"/>
        <v>1</v>
      </c>
      <c r="M537" s="308" t="b">
        <f t="shared" si="158"/>
        <v>1</v>
      </c>
      <c r="N537" s="308" t="b">
        <f t="shared" si="159"/>
        <v>1</v>
      </c>
      <c r="O537" s="308" t="b">
        <f t="shared" si="160"/>
        <v>1</v>
      </c>
      <c r="P537" s="308" t="b">
        <f t="shared" si="161"/>
        <v>1</v>
      </c>
      <c r="Q537" s="308" t="b">
        <f t="shared" si="162"/>
        <v>1</v>
      </c>
      <c r="R537" s="308" t="b">
        <f t="shared" si="163"/>
        <v>1</v>
      </c>
      <c r="S537" s="308" t="b">
        <f t="shared" si="164"/>
        <v>1</v>
      </c>
      <c r="T537" s="308" t="b">
        <f t="shared" si="165"/>
        <v>1</v>
      </c>
      <c r="U537" s="308" t="b">
        <f t="shared" si="166"/>
        <v>1</v>
      </c>
      <c r="W537" s="382"/>
      <c r="X537" s="64"/>
      <c r="Y537" s="64"/>
      <c r="Z537" s="70"/>
      <c r="AA537" s="467"/>
      <c r="AB537" s="249"/>
      <c r="AC537" s="250"/>
      <c r="AD537" s="284"/>
      <c r="AE537" s="526"/>
      <c r="AF537" s="386"/>
      <c r="AG537" s="435"/>
    </row>
    <row r="538" spans="1:33" ht="15">
      <c r="A538" s="382"/>
      <c r="B538" s="64"/>
      <c r="C538" s="64"/>
      <c r="D538" s="70"/>
      <c r="E538" s="467"/>
      <c r="F538" s="249"/>
      <c r="G538" s="250"/>
      <c r="H538" s="284"/>
      <c r="I538" s="393"/>
      <c r="J538" s="386"/>
      <c r="L538" s="308" t="b">
        <f t="shared" si="157"/>
        <v>1</v>
      </c>
      <c r="M538" s="308" t="b">
        <f t="shared" si="158"/>
        <v>1</v>
      </c>
      <c r="N538" s="308" t="b">
        <f t="shared" si="159"/>
        <v>1</v>
      </c>
      <c r="O538" s="308" t="b">
        <f t="shared" si="160"/>
        <v>1</v>
      </c>
      <c r="P538" s="308" t="b">
        <f t="shared" si="161"/>
        <v>1</v>
      </c>
      <c r="Q538" s="308" t="b">
        <f t="shared" si="162"/>
        <v>1</v>
      </c>
      <c r="R538" s="308" t="b">
        <f t="shared" si="163"/>
        <v>1</v>
      </c>
      <c r="S538" s="308" t="b">
        <f t="shared" si="164"/>
        <v>1</v>
      </c>
      <c r="T538" s="308" t="b">
        <f t="shared" si="165"/>
        <v>1</v>
      </c>
      <c r="U538" s="308" t="b">
        <f t="shared" si="166"/>
        <v>1</v>
      </c>
      <c r="W538" s="382"/>
      <c r="X538" s="64"/>
      <c r="Y538" s="64"/>
      <c r="Z538" s="70"/>
      <c r="AA538" s="467"/>
      <c r="AB538" s="249"/>
      <c r="AC538" s="250"/>
      <c r="AD538" s="284"/>
      <c r="AE538" s="526"/>
      <c r="AF538" s="386"/>
      <c r="AG538" s="435"/>
    </row>
    <row r="539" spans="1:33" ht="15">
      <c r="A539" s="382"/>
      <c r="B539" s="64"/>
      <c r="C539" s="64"/>
      <c r="D539" s="70"/>
      <c r="E539" s="467"/>
      <c r="F539" s="249"/>
      <c r="G539" s="250"/>
      <c r="H539" s="284"/>
      <c r="I539" s="393"/>
      <c r="J539" s="386"/>
      <c r="L539" s="308" t="b">
        <f t="shared" si="157"/>
        <v>1</v>
      </c>
      <c r="M539" s="308" t="b">
        <f t="shared" si="158"/>
        <v>1</v>
      </c>
      <c r="N539" s="308" t="b">
        <f t="shared" si="159"/>
        <v>1</v>
      </c>
      <c r="O539" s="308" t="b">
        <f t="shared" si="160"/>
        <v>1</v>
      </c>
      <c r="P539" s="308" t="b">
        <f t="shared" si="161"/>
        <v>1</v>
      </c>
      <c r="Q539" s="308" t="b">
        <f t="shared" si="162"/>
        <v>1</v>
      </c>
      <c r="R539" s="308" t="b">
        <f t="shared" si="163"/>
        <v>1</v>
      </c>
      <c r="S539" s="308" t="b">
        <f t="shared" si="164"/>
        <v>1</v>
      </c>
      <c r="T539" s="308" t="b">
        <f t="shared" si="165"/>
        <v>1</v>
      </c>
      <c r="U539" s="308" t="b">
        <f t="shared" si="166"/>
        <v>1</v>
      </c>
      <c r="W539" s="382"/>
      <c r="X539" s="64"/>
      <c r="Y539" s="64"/>
      <c r="Z539" s="70"/>
      <c r="AA539" s="467"/>
      <c r="AB539" s="249"/>
      <c r="AC539" s="250"/>
      <c r="AD539" s="284"/>
      <c r="AE539" s="526"/>
      <c r="AF539" s="386"/>
      <c r="AG539" s="435"/>
    </row>
    <row r="540" spans="1:33" ht="15">
      <c r="A540" s="382"/>
      <c r="B540" s="64"/>
      <c r="C540" s="64"/>
      <c r="D540" s="70"/>
      <c r="E540" s="467"/>
      <c r="F540" s="249"/>
      <c r="G540" s="250"/>
      <c r="H540" s="133"/>
      <c r="I540" s="393"/>
      <c r="J540" s="386"/>
      <c r="L540" s="308" t="b">
        <f t="shared" si="157"/>
        <v>1</v>
      </c>
      <c r="M540" s="308" t="b">
        <f t="shared" si="158"/>
        <v>1</v>
      </c>
      <c r="N540" s="308" t="b">
        <f t="shared" si="159"/>
        <v>1</v>
      </c>
      <c r="O540" s="308" t="b">
        <f t="shared" si="160"/>
        <v>1</v>
      </c>
      <c r="P540" s="308" t="b">
        <f t="shared" si="161"/>
        <v>1</v>
      </c>
      <c r="Q540" s="308" t="b">
        <f t="shared" si="162"/>
        <v>1</v>
      </c>
      <c r="R540" s="308" t="b">
        <f t="shared" si="163"/>
        <v>1</v>
      </c>
      <c r="S540" s="308" t="b">
        <f t="shared" si="164"/>
        <v>1</v>
      </c>
      <c r="T540" s="308" t="b">
        <f t="shared" si="165"/>
        <v>1</v>
      </c>
      <c r="U540" s="308" t="b">
        <f t="shared" si="166"/>
        <v>1</v>
      </c>
      <c r="W540" s="382"/>
      <c r="X540" s="64"/>
      <c r="Y540" s="64"/>
      <c r="Z540" s="70"/>
      <c r="AA540" s="467"/>
      <c r="AB540" s="249"/>
      <c r="AC540" s="250"/>
      <c r="AD540" s="133"/>
      <c r="AE540" s="526"/>
      <c r="AF540" s="386"/>
      <c r="AG540" s="435"/>
    </row>
    <row r="541" spans="1:33" ht="15">
      <c r="A541" s="382"/>
      <c r="B541" s="64"/>
      <c r="C541" s="64"/>
      <c r="D541" s="70"/>
      <c r="E541" s="467"/>
      <c r="F541" s="249"/>
      <c r="G541" s="250"/>
      <c r="H541" s="133"/>
      <c r="I541" s="393"/>
      <c r="J541" s="386"/>
      <c r="L541" s="308" t="b">
        <f t="shared" si="157"/>
        <v>1</v>
      </c>
      <c r="M541" s="308" t="b">
        <f t="shared" si="158"/>
        <v>1</v>
      </c>
      <c r="N541" s="308" t="b">
        <f t="shared" si="159"/>
        <v>1</v>
      </c>
      <c r="O541" s="308" t="b">
        <f t="shared" si="160"/>
        <v>1</v>
      </c>
      <c r="P541" s="308" t="b">
        <f t="shared" si="161"/>
        <v>1</v>
      </c>
      <c r="Q541" s="308" t="b">
        <f t="shared" si="162"/>
        <v>1</v>
      </c>
      <c r="R541" s="308" t="b">
        <f t="shared" si="163"/>
        <v>1</v>
      </c>
      <c r="S541" s="308" t="b">
        <f t="shared" si="164"/>
        <v>1</v>
      </c>
      <c r="T541" s="308" t="b">
        <f t="shared" si="165"/>
        <v>1</v>
      </c>
      <c r="U541" s="308" t="b">
        <f t="shared" si="166"/>
        <v>1</v>
      </c>
      <c r="W541" s="382"/>
      <c r="X541" s="64"/>
      <c r="Y541" s="64"/>
      <c r="Z541" s="70"/>
      <c r="AA541" s="467"/>
      <c r="AB541" s="249"/>
      <c r="AC541" s="250"/>
      <c r="AD541" s="133"/>
      <c r="AE541" s="526"/>
      <c r="AF541" s="386"/>
      <c r="AG541" s="435"/>
    </row>
    <row r="542" spans="1:33" ht="15">
      <c r="A542" s="382"/>
      <c r="B542" s="64"/>
      <c r="C542" s="64"/>
      <c r="D542" s="70"/>
      <c r="E542" s="467"/>
      <c r="F542" s="249"/>
      <c r="G542" s="250"/>
      <c r="H542" s="133"/>
      <c r="I542" s="393"/>
      <c r="J542" s="386"/>
      <c r="L542" s="308" t="b">
        <f t="shared" si="157"/>
        <v>1</v>
      </c>
      <c r="M542" s="308" t="b">
        <f t="shared" si="158"/>
        <v>1</v>
      </c>
      <c r="N542" s="308" t="b">
        <f t="shared" si="159"/>
        <v>1</v>
      </c>
      <c r="O542" s="308" t="b">
        <f t="shared" si="160"/>
        <v>1</v>
      </c>
      <c r="P542" s="308" t="b">
        <f t="shared" si="161"/>
        <v>1</v>
      </c>
      <c r="Q542" s="308" t="b">
        <f t="shared" si="162"/>
        <v>1</v>
      </c>
      <c r="R542" s="308" t="b">
        <f t="shared" si="163"/>
        <v>1</v>
      </c>
      <c r="S542" s="308" t="b">
        <f t="shared" si="164"/>
        <v>1</v>
      </c>
      <c r="T542" s="308" t="b">
        <f t="shared" si="165"/>
        <v>1</v>
      </c>
      <c r="U542" s="308" t="b">
        <f t="shared" si="166"/>
        <v>1</v>
      </c>
      <c r="W542" s="382"/>
      <c r="X542" s="64"/>
      <c r="Y542" s="64"/>
      <c r="Z542" s="70"/>
      <c r="AA542" s="467"/>
      <c r="AB542" s="249"/>
      <c r="AC542" s="250"/>
      <c r="AD542" s="133"/>
      <c r="AE542" s="526"/>
      <c r="AF542" s="386"/>
      <c r="AG542" s="435"/>
    </row>
    <row r="543" spans="1:33" ht="15">
      <c r="A543" s="277"/>
      <c r="B543" s="280"/>
      <c r="C543" s="280"/>
      <c r="D543" s="281"/>
      <c r="E543" s="467"/>
      <c r="F543" s="249"/>
      <c r="G543" s="250"/>
      <c r="H543" s="133"/>
      <c r="I543" s="393"/>
      <c r="J543" s="386"/>
      <c r="L543" s="308" t="b">
        <f t="shared" si="157"/>
        <v>1</v>
      </c>
      <c r="M543" s="308" t="b">
        <f t="shared" si="158"/>
        <v>1</v>
      </c>
      <c r="N543" s="308" t="b">
        <f t="shared" si="159"/>
        <v>1</v>
      </c>
      <c r="O543" s="308" t="b">
        <f t="shared" si="160"/>
        <v>1</v>
      </c>
      <c r="P543" s="308" t="b">
        <f t="shared" si="161"/>
        <v>1</v>
      </c>
      <c r="Q543" s="308" t="b">
        <f t="shared" si="162"/>
        <v>1</v>
      </c>
      <c r="R543" s="308" t="b">
        <f t="shared" si="163"/>
        <v>1</v>
      </c>
      <c r="S543" s="308" t="b">
        <f t="shared" si="164"/>
        <v>1</v>
      </c>
      <c r="T543" s="308" t="b">
        <f t="shared" si="165"/>
        <v>1</v>
      </c>
      <c r="U543" s="308" t="b">
        <f t="shared" si="166"/>
        <v>1</v>
      </c>
      <c r="W543" s="277"/>
      <c r="X543" s="280"/>
      <c r="Y543" s="280"/>
      <c r="Z543" s="281"/>
      <c r="AA543" s="467"/>
      <c r="AB543" s="249"/>
      <c r="AC543" s="250"/>
      <c r="AD543" s="133"/>
      <c r="AE543" s="393"/>
      <c r="AF543" s="386"/>
      <c r="AG543" s="435"/>
    </row>
    <row r="544" spans="1:33" ht="15">
      <c r="A544" s="280"/>
      <c r="B544" s="64"/>
      <c r="C544" s="64"/>
      <c r="D544" s="70"/>
      <c r="E544" s="467"/>
      <c r="F544" s="249"/>
      <c r="G544" s="250"/>
      <c r="H544" s="133"/>
      <c r="I544" s="393"/>
      <c r="J544" s="386"/>
      <c r="L544" s="308" t="b">
        <f t="shared" si="157"/>
        <v>1</v>
      </c>
      <c r="M544" s="308" t="b">
        <f t="shared" si="158"/>
        <v>1</v>
      </c>
      <c r="N544" s="308" t="b">
        <f t="shared" si="159"/>
        <v>1</v>
      </c>
      <c r="O544" s="308" t="b">
        <f t="shared" si="160"/>
        <v>1</v>
      </c>
      <c r="P544" s="308" t="b">
        <f t="shared" si="161"/>
        <v>1</v>
      </c>
      <c r="Q544" s="308" t="b">
        <f t="shared" si="162"/>
        <v>1</v>
      </c>
      <c r="R544" s="308" t="b">
        <f t="shared" si="163"/>
        <v>1</v>
      </c>
      <c r="S544" s="308" t="b">
        <f t="shared" si="164"/>
        <v>1</v>
      </c>
      <c r="T544" s="308" t="b">
        <f t="shared" si="165"/>
        <v>1</v>
      </c>
      <c r="U544" s="308" t="b">
        <f t="shared" si="166"/>
        <v>1</v>
      </c>
      <c r="W544" s="280"/>
      <c r="X544" s="64"/>
      <c r="Y544" s="64"/>
      <c r="Z544" s="70"/>
      <c r="AA544" s="467"/>
      <c r="AB544" s="249"/>
      <c r="AC544" s="250"/>
      <c r="AD544" s="133"/>
      <c r="AE544" s="393"/>
      <c r="AF544" s="386"/>
      <c r="AG544" s="435"/>
    </row>
    <row r="545" spans="1:33" ht="15">
      <c r="A545" s="282"/>
      <c r="B545" s="64"/>
      <c r="C545" s="280"/>
      <c r="D545" s="70"/>
      <c r="E545" s="467"/>
      <c r="F545" s="249"/>
      <c r="G545" s="250"/>
      <c r="H545" s="133"/>
      <c r="I545" s="393"/>
      <c r="J545" s="386"/>
      <c r="L545" s="308" t="b">
        <f t="shared" si="157"/>
        <v>1</v>
      </c>
      <c r="M545" s="308" t="b">
        <f t="shared" si="158"/>
        <v>1</v>
      </c>
      <c r="N545" s="308" t="b">
        <f t="shared" si="159"/>
        <v>1</v>
      </c>
      <c r="O545" s="308" t="b">
        <f t="shared" si="160"/>
        <v>1</v>
      </c>
      <c r="P545" s="308" t="b">
        <f t="shared" si="161"/>
        <v>1</v>
      </c>
      <c r="Q545" s="308" t="b">
        <f t="shared" si="162"/>
        <v>1</v>
      </c>
      <c r="R545" s="308" t="b">
        <f t="shared" si="163"/>
        <v>1</v>
      </c>
      <c r="S545" s="308" t="b">
        <f t="shared" si="164"/>
        <v>1</v>
      </c>
      <c r="T545" s="308" t="b">
        <f t="shared" si="165"/>
        <v>1</v>
      </c>
      <c r="U545" s="308" t="b">
        <f t="shared" si="166"/>
        <v>1</v>
      </c>
      <c r="W545" s="280"/>
      <c r="X545" s="64"/>
      <c r="Y545" s="280"/>
      <c r="Z545" s="70"/>
      <c r="AA545" s="467"/>
      <c r="AB545" s="249"/>
      <c r="AC545" s="250"/>
      <c r="AD545" s="133"/>
      <c r="AE545" s="393"/>
      <c r="AF545" s="386"/>
      <c r="AG545" s="435"/>
    </row>
    <row r="546" spans="1:33" ht="15">
      <c r="A546" s="280"/>
      <c r="B546" s="64"/>
      <c r="C546" s="64"/>
      <c r="D546" s="70"/>
      <c r="E546" s="467"/>
      <c r="F546" s="249"/>
      <c r="G546" s="250"/>
      <c r="H546" s="133"/>
      <c r="I546" s="393"/>
      <c r="J546" s="386"/>
      <c r="L546" s="308" t="b">
        <f t="shared" si="157"/>
        <v>1</v>
      </c>
      <c r="M546" s="308" t="b">
        <f t="shared" si="158"/>
        <v>1</v>
      </c>
      <c r="N546" s="308" t="b">
        <f t="shared" si="159"/>
        <v>1</v>
      </c>
      <c r="O546" s="308" t="b">
        <f t="shared" si="160"/>
        <v>1</v>
      </c>
      <c r="P546" s="308" t="b">
        <f t="shared" si="161"/>
        <v>1</v>
      </c>
      <c r="Q546" s="308" t="b">
        <f t="shared" si="162"/>
        <v>1</v>
      </c>
      <c r="R546" s="308" t="b">
        <f t="shared" si="163"/>
        <v>1</v>
      </c>
      <c r="S546" s="308" t="b">
        <f t="shared" si="164"/>
        <v>1</v>
      </c>
      <c r="T546" s="308" t="b">
        <f t="shared" si="165"/>
        <v>1</v>
      </c>
      <c r="U546" s="308" t="b">
        <f t="shared" si="166"/>
        <v>1</v>
      </c>
      <c r="W546" s="280"/>
      <c r="X546" s="64"/>
      <c r="Y546" s="64"/>
      <c r="Z546" s="70"/>
      <c r="AA546" s="467"/>
      <c r="AB546" s="249"/>
      <c r="AC546" s="250"/>
      <c r="AD546" s="133"/>
      <c r="AE546" s="393"/>
      <c r="AF546" s="386"/>
      <c r="AG546" s="435"/>
    </row>
    <row r="547" spans="1:33" ht="15">
      <c r="A547" s="282"/>
      <c r="B547" s="64"/>
      <c r="C547" s="64"/>
      <c r="D547" s="390"/>
      <c r="E547" s="467"/>
      <c r="F547" s="249"/>
      <c r="G547" s="250"/>
      <c r="H547" s="133"/>
      <c r="I547" s="393"/>
      <c r="J547" s="386"/>
      <c r="L547" s="308" t="b">
        <f t="shared" si="157"/>
        <v>1</v>
      </c>
      <c r="M547" s="308" t="b">
        <f t="shared" si="158"/>
        <v>1</v>
      </c>
      <c r="N547" s="308" t="b">
        <f t="shared" si="159"/>
        <v>1</v>
      </c>
      <c r="O547" s="308" t="b">
        <f t="shared" si="160"/>
        <v>1</v>
      </c>
      <c r="P547" s="308" t="b">
        <f t="shared" si="161"/>
        <v>1</v>
      </c>
      <c r="Q547" s="308" t="b">
        <f t="shared" si="162"/>
        <v>1</v>
      </c>
      <c r="R547" s="308" t="b">
        <f t="shared" si="163"/>
        <v>1</v>
      </c>
      <c r="S547" s="308" t="b">
        <f t="shared" si="164"/>
        <v>1</v>
      </c>
      <c r="T547" s="308" t="b">
        <f t="shared" si="165"/>
        <v>1</v>
      </c>
      <c r="U547" s="308" t="b">
        <f t="shared" si="166"/>
        <v>1</v>
      </c>
      <c r="W547" s="280"/>
      <c r="X547" s="64"/>
      <c r="Y547" s="64"/>
      <c r="Z547" s="390"/>
      <c r="AA547" s="467"/>
      <c r="AB547" s="249"/>
      <c r="AC547" s="250"/>
      <c r="AD547" s="133"/>
      <c r="AE547" s="393"/>
      <c r="AF547" s="386"/>
      <c r="AG547" s="435"/>
    </row>
    <row r="548" spans="1:33" ht="15">
      <c r="A548" s="280"/>
      <c r="B548" s="64"/>
      <c r="C548" s="64"/>
      <c r="D548" s="70"/>
      <c r="E548" s="467"/>
      <c r="F548" s="249"/>
      <c r="G548" s="250"/>
      <c r="H548" s="133"/>
      <c r="I548" s="393"/>
      <c r="J548" s="386"/>
      <c r="L548" s="308" t="b">
        <f t="shared" si="157"/>
        <v>1</v>
      </c>
      <c r="M548" s="308" t="b">
        <f t="shared" si="158"/>
        <v>1</v>
      </c>
      <c r="N548" s="308" t="b">
        <f t="shared" si="159"/>
        <v>1</v>
      </c>
      <c r="O548" s="308" t="b">
        <f t="shared" si="160"/>
        <v>1</v>
      </c>
      <c r="P548" s="308" t="b">
        <f t="shared" si="161"/>
        <v>1</v>
      </c>
      <c r="Q548" s="308" t="b">
        <f t="shared" si="162"/>
        <v>1</v>
      </c>
      <c r="R548" s="308" t="b">
        <f t="shared" si="163"/>
        <v>1</v>
      </c>
      <c r="S548" s="308" t="b">
        <f t="shared" si="164"/>
        <v>1</v>
      </c>
      <c r="T548" s="308" t="b">
        <f t="shared" si="165"/>
        <v>1</v>
      </c>
      <c r="U548" s="308" t="b">
        <f t="shared" si="166"/>
        <v>1</v>
      </c>
      <c r="W548" s="280"/>
      <c r="X548" s="64"/>
      <c r="Y548" s="64"/>
      <c r="Z548" s="70"/>
      <c r="AA548" s="467"/>
      <c r="AB548" s="249"/>
      <c r="AC548" s="250"/>
      <c r="AD548" s="133"/>
      <c r="AE548" s="393"/>
      <c r="AF548" s="386"/>
      <c r="AG548" s="435"/>
    </row>
    <row r="549" spans="1:33" ht="15">
      <c r="A549" s="280"/>
      <c r="B549" s="280"/>
      <c r="C549" s="64"/>
      <c r="D549" s="70"/>
      <c r="E549" s="467"/>
      <c r="F549" s="249"/>
      <c r="G549" s="250"/>
      <c r="H549" s="133"/>
      <c r="I549" s="393"/>
      <c r="J549" s="386"/>
      <c r="L549" s="308" t="b">
        <f t="shared" si="157"/>
        <v>1</v>
      </c>
      <c r="M549" s="308" t="b">
        <f t="shared" si="158"/>
        <v>1</v>
      </c>
      <c r="N549" s="308" t="b">
        <f t="shared" si="159"/>
        <v>1</v>
      </c>
      <c r="O549" s="308" t="b">
        <f t="shared" si="160"/>
        <v>1</v>
      </c>
      <c r="P549" s="308" t="b">
        <f t="shared" si="161"/>
        <v>1</v>
      </c>
      <c r="Q549" s="308" t="b">
        <f t="shared" si="162"/>
        <v>1</v>
      </c>
      <c r="R549" s="308" t="b">
        <f t="shared" si="163"/>
        <v>1</v>
      </c>
      <c r="S549" s="308" t="b">
        <f t="shared" si="164"/>
        <v>1</v>
      </c>
      <c r="T549" s="308" t="b">
        <f t="shared" si="165"/>
        <v>1</v>
      </c>
      <c r="U549" s="308" t="b">
        <f t="shared" si="166"/>
        <v>1</v>
      </c>
      <c r="W549" s="280"/>
      <c r="X549" s="280"/>
      <c r="Y549" s="64"/>
      <c r="Z549" s="70"/>
      <c r="AA549" s="467"/>
      <c r="AB549" s="249"/>
      <c r="AC549" s="250"/>
      <c r="AD549" s="133"/>
      <c r="AE549" s="393"/>
      <c r="AF549" s="386"/>
      <c r="AG549" s="435"/>
    </row>
    <row r="550" spans="1:33" ht="15">
      <c r="A550" s="280"/>
      <c r="B550" s="64"/>
      <c r="C550" s="64"/>
      <c r="D550" s="70"/>
      <c r="E550" s="467"/>
      <c r="F550" s="249"/>
      <c r="G550" s="250"/>
      <c r="H550" s="133"/>
      <c r="I550" s="393"/>
      <c r="J550" s="386"/>
      <c r="L550" s="308" t="b">
        <f t="shared" si="157"/>
        <v>1</v>
      </c>
      <c r="M550" s="308" t="b">
        <f t="shared" si="158"/>
        <v>1</v>
      </c>
      <c r="N550" s="308" t="b">
        <f t="shared" si="159"/>
        <v>1</v>
      </c>
      <c r="O550" s="308" t="b">
        <f t="shared" si="160"/>
        <v>1</v>
      </c>
      <c r="P550" s="308" t="b">
        <f t="shared" si="161"/>
        <v>1</v>
      </c>
      <c r="Q550" s="308" t="b">
        <f t="shared" si="162"/>
        <v>1</v>
      </c>
      <c r="R550" s="308" t="b">
        <f t="shared" si="163"/>
        <v>1</v>
      </c>
      <c r="S550" s="308" t="b">
        <f t="shared" si="164"/>
        <v>1</v>
      </c>
      <c r="T550" s="308" t="b">
        <f t="shared" si="165"/>
        <v>1</v>
      </c>
      <c r="U550" s="308" t="b">
        <f t="shared" si="166"/>
        <v>1</v>
      </c>
      <c r="W550" s="280"/>
      <c r="X550" s="64"/>
      <c r="Y550" s="64"/>
      <c r="Z550" s="70"/>
      <c r="AA550" s="467"/>
      <c r="AB550" s="249"/>
      <c r="AC550" s="250"/>
      <c r="AD550" s="133"/>
      <c r="AE550" s="393"/>
      <c r="AF550" s="386"/>
      <c r="AG550" s="435"/>
    </row>
    <row r="551" spans="1:33" ht="15">
      <c r="A551" s="280"/>
      <c r="B551" s="64"/>
      <c r="C551" s="64"/>
      <c r="D551" s="70"/>
      <c r="E551" s="467"/>
      <c r="F551" s="249"/>
      <c r="G551" s="250"/>
      <c r="H551" s="133"/>
      <c r="I551" s="393"/>
      <c r="J551" s="386"/>
      <c r="L551" s="308" t="b">
        <f t="shared" si="157"/>
        <v>1</v>
      </c>
      <c r="M551" s="308" t="b">
        <f t="shared" si="158"/>
        <v>1</v>
      </c>
      <c r="N551" s="308" t="b">
        <f t="shared" si="159"/>
        <v>1</v>
      </c>
      <c r="O551" s="308" t="b">
        <f t="shared" si="160"/>
        <v>1</v>
      </c>
      <c r="P551" s="308" t="b">
        <f t="shared" si="161"/>
        <v>1</v>
      </c>
      <c r="Q551" s="308" t="b">
        <f t="shared" si="162"/>
        <v>1</v>
      </c>
      <c r="R551" s="308" t="b">
        <f t="shared" si="163"/>
        <v>1</v>
      </c>
      <c r="S551" s="308" t="b">
        <f t="shared" si="164"/>
        <v>1</v>
      </c>
      <c r="T551" s="308" t="b">
        <f t="shared" si="165"/>
        <v>1</v>
      </c>
      <c r="U551" s="308" t="b">
        <f t="shared" si="166"/>
        <v>1</v>
      </c>
      <c r="W551" s="280"/>
      <c r="X551" s="64"/>
      <c r="Y551" s="64"/>
      <c r="Z551" s="70"/>
      <c r="AA551" s="467"/>
      <c r="AB551" s="249"/>
      <c r="AC551" s="250"/>
      <c r="AD551" s="133"/>
      <c r="AE551" s="393"/>
      <c r="AF551" s="386"/>
      <c r="AG551" s="435"/>
    </row>
    <row r="552" spans="1:33" ht="15">
      <c r="A552" s="456"/>
      <c r="B552" s="64"/>
      <c r="C552" s="64"/>
      <c r="D552" s="70"/>
      <c r="E552" s="467"/>
      <c r="F552" s="249"/>
      <c r="G552" s="250"/>
      <c r="H552" s="284"/>
      <c r="I552" s="393"/>
      <c r="J552" s="386"/>
      <c r="L552" s="308" t="b">
        <f t="shared" si="157"/>
        <v>1</v>
      </c>
      <c r="M552" s="308" t="b">
        <f t="shared" si="158"/>
        <v>1</v>
      </c>
      <c r="N552" s="308" t="b">
        <f t="shared" si="159"/>
        <v>1</v>
      </c>
      <c r="O552" s="308" t="b">
        <f t="shared" si="160"/>
        <v>1</v>
      </c>
      <c r="P552" s="308" t="b">
        <f t="shared" si="161"/>
        <v>1</v>
      </c>
      <c r="Q552" s="308" t="b">
        <f t="shared" si="162"/>
        <v>1</v>
      </c>
      <c r="R552" s="308" t="b">
        <f t="shared" si="163"/>
        <v>1</v>
      </c>
      <c r="S552" s="308" t="b">
        <f t="shared" si="164"/>
        <v>1</v>
      </c>
      <c r="T552" s="308" t="b">
        <f t="shared" si="165"/>
        <v>1</v>
      </c>
      <c r="U552" s="308" t="b">
        <f t="shared" si="166"/>
        <v>1</v>
      </c>
      <c r="W552" s="456"/>
      <c r="X552" s="64"/>
      <c r="Y552" s="64"/>
      <c r="Z552" s="70"/>
      <c r="AA552" s="467"/>
      <c r="AB552" s="249"/>
      <c r="AC552" s="250"/>
      <c r="AD552" s="284"/>
      <c r="AE552" s="393"/>
      <c r="AF552" s="386"/>
      <c r="AG552" s="435"/>
    </row>
    <row r="553" spans="1:33" ht="15">
      <c r="A553" s="456"/>
      <c r="B553" s="64"/>
      <c r="C553" s="280"/>
      <c r="D553" s="70"/>
      <c r="E553" s="467"/>
      <c r="F553" s="249"/>
      <c r="G553" s="250"/>
      <c r="H553" s="133"/>
      <c r="I553" s="393"/>
      <c r="J553" s="386"/>
      <c r="L553" s="308" t="b">
        <f t="shared" si="157"/>
        <v>1</v>
      </c>
      <c r="M553" s="308" t="b">
        <f t="shared" si="158"/>
        <v>1</v>
      </c>
      <c r="N553" s="308" t="b">
        <f t="shared" si="159"/>
        <v>1</v>
      </c>
      <c r="O553" s="308" t="b">
        <f t="shared" si="160"/>
        <v>1</v>
      </c>
      <c r="P553" s="308" t="b">
        <f t="shared" si="161"/>
        <v>1</v>
      </c>
      <c r="Q553" s="308" t="b">
        <f t="shared" si="162"/>
        <v>1</v>
      </c>
      <c r="R553" s="308" t="b">
        <f t="shared" si="163"/>
        <v>1</v>
      </c>
      <c r="S553" s="308" t="b">
        <f t="shared" si="164"/>
        <v>1</v>
      </c>
      <c r="T553" s="308" t="b">
        <f t="shared" si="165"/>
        <v>1</v>
      </c>
      <c r="U553" s="308" t="b">
        <f t="shared" si="166"/>
        <v>1</v>
      </c>
      <c r="W553" s="456"/>
      <c r="X553" s="64"/>
      <c r="Y553" s="280"/>
      <c r="Z553" s="70"/>
      <c r="AA553" s="467"/>
      <c r="AB553" s="249"/>
      <c r="AC553" s="250"/>
      <c r="AD553" s="133"/>
      <c r="AE553" s="393"/>
      <c r="AF553" s="386"/>
      <c r="AG553" s="435"/>
    </row>
    <row r="554" spans="1:33" ht="15">
      <c r="A554" s="456"/>
      <c r="B554" s="64"/>
      <c r="C554" s="64"/>
      <c r="D554" s="70"/>
      <c r="E554" s="467"/>
      <c r="F554" s="249"/>
      <c r="G554" s="250"/>
      <c r="H554" s="133"/>
      <c r="I554" s="393"/>
      <c r="J554" s="386"/>
      <c r="L554" s="308" t="b">
        <f t="shared" si="157"/>
        <v>1</v>
      </c>
      <c r="M554" s="308" t="b">
        <f t="shared" si="158"/>
        <v>1</v>
      </c>
      <c r="N554" s="308" t="b">
        <f t="shared" si="159"/>
        <v>1</v>
      </c>
      <c r="O554" s="308" t="b">
        <f t="shared" si="160"/>
        <v>1</v>
      </c>
      <c r="P554" s="308" t="b">
        <f t="shared" si="161"/>
        <v>1</v>
      </c>
      <c r="Q554" s="308" t="b">
        <f t="shared" si="162"/>
        <v>1</v>
      </c>
      <c r="R554" s="308" t="b">
        <f t="shared" si="163"/>
        <v>1</v>
      </c>
      <c r="S554" s="308" t="b">
        <f t="shared" si="164"/>
        <v>1</v>
      </c>
      <c r="T554" s="308" t="b">
        <f t="shared" si="165"/>
        <v>1</v>
      </c>
      <c r="U554" s="308" t="b">
        <f t="shared" si="166"/>
        <v>1</v>
      </c>
      <c r="W554" s="456"/>
      <c r="X554" s="64"/>
      <c r="Y554" s="64"/>
      <c r="Z554" s="70"/>
      <c r="AA554" s="467"/>
      <c r="AB554" s="249"/>
      <c r="AC554" s="250"/>
      <c r="AD554" s="133"/>
      <c r="AE554" s="393"/>
      <c r="AF554" s="386"/>
      <c r="AG554" s="435"/>
    </row>
    <row r="555" spans="1:33" ht="15">
      <c r="A555" s="456"/>
      <c r="B555" s="64"/>
      <c r="C555" s="64"/>
      <c r="D555" s="70"/>
      <c r="E555" s="467"/>
      <c r="F555" s="249"/>
      <c r="G555" s="250"/>
      <c r="H555" s="133"/>
      <c r="I555" s="393"/>
      <c r="J555" s="386"/>
      <c r="L555" s="308" t="b">
        <f t="shared" si="157"/>
        <v>1</v>
      </c>
      <c r="M555" s="308" t="b">
        <f t="shared" si="158"/>
        <v>1</v>
      </c>
      <c r="N555" s="308" t="b">
        <f t="shared" si="159"/>
        <v>1</v>
      </c>
      <c r="O555" s="308" t="b">
        <f t="shared" si="160"/>
        <v>1</v>
      </c>
      <c r="P555" s="308" t="b">
        <f t="shared" si="161"/>
        <v>1</v>
      </c>
      <c r="Q555" s="308" t="b">
        <f t="shared" si="162"/>
        <v>1</v>
      </c>
      <c r="R555" s="308" t="b">
        <f t="shared" si="163"/>
        <v>1</v>
      </c>
      <c r="S555" s="308" t="b">
        <f t="shared" si="164"/>
        <v>1</v>
      </c>
      <c r="T555" s="308" t="b">
        <f t="shared" si="165"/>
        <v>1</v>
      </c>
      <c r="U555" s="308" t="b">
        <f t="shared" si="166"/>
        <v>1</v>
      </c>
      <c r="W555" s="456"/>
      <c r="X555" s="64"/>
      <c r="Y555" s="64"/>
      <c r="Z555" s="70"/>
      <c r="AA555" s="467"/>
      <c r="AB555" s="249"/>
      <c r="AC555" s="250"/>
      <c r="AD555" s="133"/>
      <c r="AE555" s="393"/>
      <c r="AF555" s="386"/>
      <c r="AG555" s="435"/>
    </row>
    <row r="556" spans="1:33" ht="15">
      <c r="A556" s="456"/>
      <c r="B556" s="64"/>
      <c r="C556" s="64"/>
      <c r="D556" s="70"/>
      <c r="E556" s="467"/>
      <c r="F556" s="249"/>
      <c r="G556" s="250"/>
      <c r="H556" s="133"/>
      <c r="I556" s="393"/>
      <c r="J556" s="386"/>
      <c r="L556" s="308" t="b">
        <f t="shared" si="157"/>
        <v>1</v>
      </c>
      <c r="M556" s="308" t="b">
        <f t="shared" si="158"/>
        <v>1</v>
      </c>
      <c r="N556" s="308" t="b">
        <f t="shared" si="159"/>
        <v>1</v>
      </c>
      <c r="O556" s="308" t="b">
        <f t="shared" si="160"/>
        <v>1</v>
      </c>
      <c r="P556" s="308" t="b">
        <f t="shared" si="161"/>
        <v>1</v>
      </c>
      <c r="Q556" s="308" t="b">
        <f t="shared" si="162"/>
        <v>1</v>
      </c>
      <c r="R556" s="308" t="b">
        <f t="shared" si="163"/>
        <v>1</v>
      </c>
      <c r="S556" s="308" t="b">
        <f t="shared" si="164"/>
        <v>1</v>
      </c>
      <c r="T556" s="308" t="b">
        <f t="shared" si="165"/>
        <v>1</v>
      </c>
      <c r="U556" s="308" t="b">
        <f t="shared" si="166"/>
        <v>1</v>
      </c>
      <c r="W556" s="456"/>
      <c r="X556" s="64"/>
      <c r="Y556" s="64"/>
      <c r="Z556" s="70"/>
      <c r="AA556" s="467"/>
      <c r="AB556" s="249"/>
      <c r="AC556" s="250"/>
      <c r="AD556" s="133"/>
      <c r="AE556" s="393"/>
      <c r="AF556" s="386"/>
      <c r="AG556" s="435"/>
    </row>
    <row r="557" spans="1:33" ht="15">
      <c r="A557" s="456"/>
      <c r="B557" s="64"/>
      <c r="C557" s="64"/>
      <c r="D557" s="70"/>
      <c r="E557" s="467"/>
      <c r="F557" s="249"/>
      <c r="G557" s="250"/>
      <c r="H557" s="133"/>
      <c r="I557" s="387"/>
      <c r="J557" s="386"/>
      <c r="L557" s="308" t="b">
        <f t="shared" si="157"/>
        <v>1</v>
      </c>
      <c r="M557" s="308" t="b">
        <f t="shared" si="158"/>
        <v>1</v>
      </c>
      <c r="N557" s="308" t="b">
        <f t="shared" si="159"/>
        <v>1</v>
      </c>
      <c r="O557" s="308" t="b">
        <f t="shared" si="160"/>
        <v>1</v>
      </c>
      <c r="P557" s="308" t="b">
        <f t="shared" si="161"/>
        <v>1</v>
      </c>
      <c r="Q557" s="308" t="b">
        <f t="shared" si="162"/>
        <v>1</v>
      </c>
      <c r="R557" s="308" t="b">
        <f t="shared" si="163"/>
        <v>1</v>
      </c>
      <c r="S557" s="308" t="b">
        <f t="shared" si="164"/>
        <v>1</v>
      </c>
      <c r="T557" s="308" t="b">
        <f t="shared" si="165"/>
        <v>1</v>
      </c>
      <c r="U557" s="308" t="b">
        <f t="shared" si="166"/>
        <v>1</v>
      </c>
      <c r="W557" s="456"/>
      <c r="X557" s="64"/>
      <c r="Y557" s="64"/>
      <c r="Z557" s="70"/>
      <c r="AA557" s="467"/>
      <c r="AB557" s="249"/>
      <c r="AC557" s="250"/>
      <c r="AD557" s="133"/>
      <c r="AE557" s="387"/>
      <c r="AF557" s="386"/>
      <c r="AG557" s="435"/>
    </row>
    <row r="558" spans="1:33">
      <c r="A558" s="380"/>
      <c r="B558" s="265"/>
      <c r="C558" s="265"/>
      <c r="D558" s="267"/>
      <c r="E558" s="264"/>
      <c r="F558" s="272"/>
      <c r="G558" s="252"/>
      <c r="H558" s="133"/>
      <c r="I558" s="368"/>
      <c r="J558" s="135"/>
      <c r="L558" s="308" t="b">
        <f t="shared" si="157"/>
        <v>1</v>
      </c>
      <c r="M558" s="308" t="b">
        <f t="shared" si="158"/>
        <v>1</v>
      </c>
      <c r="N558" s="308" t="b">
        <f t="shared" si="159"/>
        <v>1</v>
      </c>
      <c r="O558" s="308" t="b">
        <f t="shared" si="160"/>
        <v>1</v>
      </c>
      <c r="P558" s="308" t="b">
        <f t="shared" si="161"/>
        <v>1</v>
      </c>
      <c r="Q558" s="308" t="b">
        <f t="shared" si="162"/>
        <v>1</v>
      </c>
      <c r="R558" s="308" t="b">
        <f t="shared" si="163"/>
        <v>1</v>
      </c>
      <c r="S558" s="308" t="b">
        <f t="shared" si="164"/>
        <v>1</v>
      </c>
      <c r="T558" s="308" t="b">
        <f t="shared" si="165"/>
        <v>1</v>
      </c>
      <c r="U558" s="308" t="b">
        <f t="shared" si="166"/>
        <v>1</v>
      </c>
      <c r="W558" s="446"/>
      <c r="X558" s="282"/>
      <c r="Y558" s="282"/>
      <c r="Z558" s="284"/>
      <c r="AA558" s="70"/>
      <c r="AB558" s="249"/>
      <c r="AC558" s="250"/>
      <c r="AD558" s="385"/>
      <c r="AE558" s="393"/>
      <c r="AF558" s="135"/>
      <c r="AG558" s="435"/>
    </row>
    <row r="559" spans="1:33">
      <c r="A559" s="380"/>
      <c r="B559" s="265"/>
      <c r="C559" s="265"/>
      <c r="D559" s="267"/>
      <c r="E559" s="264"/>
      <c r="F559" s="272"/>
      <c r="G559" s="252"/>
      <c r="H559" s="133"/>
      <c r="I559" s="368"/>
      <c r="J559" s="279"/>
      <c r="L559" s="308" t="b">
        <f t="shared" si="157"/>
        <v>1</v>
      </c>
      <c r="M559" s="308" t="b">
        <f t="shared" si="158"/>
        <v>1</v>
      </c>
      <c r="N559" s="308" t="b">
        <f t="shared" si="159"/>
        <v>1</v>
      </c>
      <c r="O559" s="308" t="b">
        <f t="shared" si="160"/>
        <v>1</v>
      </c>
      <c r="P559" s="308" t="b">
        <f t="shared" si="161"/>
        <v>1</v>
      </c>
      <c r="Q559" s="308" t="b">
        <f t="shared" si="162"/>
        <v>1</v>
      </c>
      <c r="R559" s="308" t="b">
        <f t="shared" si="163"/>
        <v>1</v>
      </c>
      <c r="S559" s="308" t="b">
        <f t="shared" si="164"/>
        <v>1</v>
      </c>
      <c r="T559" s="308" t="b">
        <f t="shared" si="165"/>
        <v>1</v>
      </c>
      <c r="U559" s="308" t="b">
        <f t="shared" si="166"/>
        <v>1</v>
      </c>
      <c r="W559" s="446"/>
      <c r="X559" s="282"/>
      <c r="Y559" s="282"/>
      <c r="Z559" s="284"/>
      <c r="AA559" s="70"/>
      <c r="AB559" s="249"/>
      <c r="AC559" s="250"/>
      <c r="AD559" s="385"/>
      <c r="AE559" s="393"/>
      <c r="AF559" s="135"/>
      <c r="AG559" s="435"/>
    </row>
    <row r="560" spans="1:33">
      <c r="A560" s="383"/>
      <c r="B560" s="263"/>
      <c r="C560" s="263"/>
      <c r="D560" s="263"/>
      <c r="E560" s="264"/>
      <c r="F560" s="272"/>
      <c r="G560" s="252"/>
      <c r="H560" s="133"/>
      <c r="I560" s="368"/>
      <c r="J560" s="279"/>
      <c r="L560" s="308" t="b">
        <f t="shared" si="157"/>
        <v>1</v>
      </c>
      <c r="M560" s="308" t="b">
        <f t="shared" si="158"/>
        <v>1</v>
      </c>
      <c r="N560" s="308" t="b">
        <f t="shared" si="159"/>
        <v>1</v>
      </c>
      <c r="O560" s="308" t="b">
        <f t="shared" si="160"/>
        <v>1</v>
      </c>
      <c r="P560" s="308" t="b">
        <f t="shared" si="161"/>
        <v>1</v>
      </c>
      <c r="Q560" s="308" t="b">
        <f t="shared" si="162"/>
        <v>1</v>
      </c>
      <c r="R560" s="308" t="b">
        <f t="shared" si="163"/>
        <v>1</v>
      </c>
      <c r="S560" s="308" t="b">
        <f t="shared" si="164"/>
        <v>1</v>
      </c>
      <c r="T560" s="308" t="b">
        <f t="shared" si="165"/>
        <v>1</v>
      </c>
      <c r="U560" s="308" t="b">
        <f t="shared" si="166"/>
        <v>1</v>
      </c>
      <c r="W560" s="446"/>
      <c r="X560" s="287"/>
      <c r="Y560" s="283"/>
      <c r="Z560" s="133"/>
      <c r="AA560" s="70"/>
      <c r="AB560" s="290"/>
      <c r="AC560" s="250"/>
      <c r="AD560" s="385"/>
      <c r="AE560" s="387"/>
      <c r="AF560" s="135"/>
      <c r="AG560" s="435"/>
    </row>
    <row r="561" spans="1:33">
      <c r="A561" s="383"/>
      <c r="B561" s="263"/>
      <c r="C561" s="263"/>
      <c r="D561" s="263"/>
      <c r="E561" s="264"/>
      <c r="F561" s="272"/>
      <c r="G561" s="252"/>
      <c r="H561" s="133"/>
      <c r="I561" s="368"/>
      <c r="J561" s="134"/>
      <c r="L561" s="308" t="b">
        <f t="shared" si="157"/>
        <v>1</v>
      </c>
      <c r="M561" s="308" t="b">
        <f t="shared" si="158"/>
        <v>1</v>
      </c>
      <c r="N561" s="308" t="b">
        <f t="shared" si="159"/>
        <v>1</v>
      </c>
      <c r="O561" s="308" t="b">
        <f t="shared" si="160"/>
        <v>1</v>
      </c>
      <c r="P561" s="308" t="b">
        <f t="shared" si="161"/>
        <v>1</v>
      </c>
      <c r="Q561" s="308" t="b">
        <f t="shared" si="162"/>
        <v>1</v>
      </c>
      <c r="R561" s="308" t="b">
        <f t="shared" si="163"/>
        <v>1</v>
      </c>
      <c r="S561" s="308" t="b">
        <f t="shared" si="164"/>
        <v>1</v>
      </c>
      <c r="T561" s="308" t="b">
        <f t="shared" si="165"/>
        <v>1</v>
      </c>
      <c r="U561" s="308" t="b">
        <f t="shared" si="166"/>
        <v>1</v>
      </c>
      <c r="W561" s="446"/>
      <c r="X561" s="283"/>
      <c r="Y561" s="283"/>
      <c r="Z561" s="133"/>
      <c r="AA561" s="70"/>
      <c r="AB561" s="290"/>
      <c r="AC561" s="250"/>
      <c r="AD561" s="385"/>
      <c r="AE561" s="393"/>
      <c r="AF561" s="135"/>
      <c r="AG561" s="435"/>
    </row>
    <row r="562" spans="1:33">
      <c r="A562" s="383"/>
      <c r="B562" s="263"/>
      <c r="C562" s="263"/>
      <c r="D562" s="263"/>
      <c r="E562" s="264"/>
      <c r="F562" s="272"/>
      <c r="G562" s="252"/>
      <c r="H562" s="133"/>
      <c r="I562" s="368"/>
      <c r="J562" s="134"/>
      <c r="L562" s="308" t="b">
        <f t="shared" si="157"/>
        <v>1</v>
      </c>
      <c r="M562" s="308" t="b">
        <f t="shared" si="158"/>
        <v>1</v>
      </c>
      <c r="N562" s="308" t="b">
        <f t="shared" si="159"/>
        <v>1</v>
      </c>
      <c r="O562" s="308" t="b">
        <f t="shared" si="160"/>
        <v>1</v>
      </c>
      <c r="P562" s="308" t="b">
        <f t="shared" si="161"/>
        <v>1</v>
      </c>
      <c r="Q562" s="308" t="b">
        <f t="shared" si="162"/>
        <v>1</v>
      </c>
      <c r="R562" s="308" t="b">
        <f t="shared" si="163"/>
        <v>1</v>
      </c>
      <c r="S562" s="308" t="b">
        <f t="shared" si="164"/>
        <v>1</v>
      </c>
      <c r="T562" s="308" t="b">
        <f t="shared" si="165"/>
        <v>1</v>
      </c>
      <c r="U562" s="308" t="b">
        <f t="shared" si="166"/>
        <v>1</v>
      </c>
      <c r="W562" s="446"/>
      <c r="X562" s="283"/>
      <c r="Y562" s="283"/>
      <c r="Z562" s="133"/>
      <c r="AA562" s="70"/>
      <c r="AB562" s="290"/>
      <c r="AC562" s="250"/>
      <c r="AD562" s="385"/>
      <c r="AE562" s="393"/>
      <c r="AF562" s="135"/>
      <c r="AG562" s="435"/>
    </row>
    <row r="563" spans="1:33">
      <c r="A563" s="383"/>
      <c r="B563" s="263"/>
      <c r="C563" s="263"/>
      <c r="D563" s="263"/>
      <c r="E563" s="264"/>
      <c r="F563" s="272"/>
      <c r="G563" s="252"/>
      <c r="H563" s="133"/>
      <c r="I563" s="368"/>
      <c r="J563" s="135"/>
      <c r="L563" s="308" t="b">
        <f t="shared" si="157"/>
        <v>1</v>
      </c>
      <c r="M563" s="308" t="b">
        <f t="shared" si="158"/>
        <v>1</v>
      </c>
      <c r="N563" s="308" t="b">
        <f t="shared" si="159"/>
        <v>1</v>
      </c>
      <c r="O563" s="308" t="b">
        <f t="shared" si="160"/>
        <v>1</v>
      </c>
      <c r="P563" s="308" t="b">
        <f t="shared" si="161"/>
        <v>1</v>
      </c>
      <c r="Q563" s="308" t="b">
        <f t="shared" si="162"/>
        <v>1</v>
      </c>
      <c r="R563" s="308" t="b">
        <f t="shared" si="163"/>
        <v>1</v>
      </c>
      <c r="S563" s="308" t="b">
        <f t="shared" si="164"/>
        <v>1</v>
      </c>
      <c r="T563" s="308" t="b">
        <f t="shared" si="165"/>
        <v>1</v>
      </c>
      <c r="U563" s="308" t="b">
        <f t="shared" si="166"/>
        <v>1</v>
      </c>
      <c r="W563" s="446"/>
      <c r="X563" s="294"/>
      <c r="Y563" s="283"/>
      <c r="Z563" s="133"/>
      <c r="AA563" s="70"/>
      <c r="AB563" s="249"/>
      <c r="AC563" s="250"/>
      <c r="AD563" s="385"/>
      <c r="AE563" s="387"/>
      <c r="AF563" s="135"/>
      <c r="AG563" s="435"/>
    </row>
    <row r="564" spans="1:33">
      <c r="A564" s="381"/>
      <c r="B564" s="263"/>
      <c r="C564" s="263"/>
      <c r="D564" s="269"/>
      <c r="E564" s="264"/>
      <c r="F564" s="272"/>
      <c r="G564" s="252"/>
      <c r="H564" s="133"/>
      <c r="I564" s="368"/>
      <c r="J564" s="135"/>
      <c r="L564" s="308" t="b">
        <f t="shared" si="157"/>
        <v>1</v>
      </c>
      <c r="M564" s="308" t="b">
        <f t="shared" si="158"/>
        <v>1</v>
      </c>
      <c r="N564" s="308" t="b">
        <f t="shared" si="159"/>
        <v>1</v>
      </c>
      <c r="O564" s="308" t="b">
        <f t="shared" si="160"/>
        <v>1</v>
      </c>
      <c r="P564" s="308" t="b">
        <f t="shared" si="161"/>
        <v>1</v>
      </c>
      <c r="Q564" s="308" t="b">
        <f t="shared" si="162"/>
        <v>1</v>
      </c>
      <c r="R564" s="308" t="b">
        <f t="shared" si="163"/>
        <v>1</v>
      </c>
      <c r="S564" s="308" t="b">
        <f t="shared" si="164"/>
        <v>1</v>
      </c>
      <c r="T564" s="308" t="b">
        <f t="shared" si="165"/>
        <v>1</v>
      </c>
      <c r="U564" s="308" t="b">
        <f t="shared" si="166"/>
        <v>1</v>
      </c>
      <c r="W564" s="381"/>
      <c r="X564" s="280"/>
      <c r="Y564" s="389"/>
      <c r="Z564" s="281"/>
      <c r="AA564" s="70"/>
      <c r="AB564" s="249"/>
      <c r="AC564" s="250"/>
      <c r="AD564" s="385"/>
      <c r="AE564" s="387"/>
      <c r="AF564" s="135"/>
      <c r="AG564" s="435"/>
    </row>
    <row r="565" spans="1:33">
      <c r="A565" s="380"/>
      <c r="B565" s="299"/>
      <c r="C565" s="299"/>
      <c r="D565" s="264"/>
      <c r="E565" s="264"/>
      <c r="F565" s="272"/>
      <c r="G565" s="252"/>
      <c r="H565" s="133"/>
      <c r="I565" s="368"/>
      <c r="J565" s="135"/>
      <c r="L565" s="308" t="b">
        <f t="shared" si="157"/>
        <v>1</v>
      </c>
      <c r="M565" s="308" t="b">
        <f t="shared" si="158"/>
        <v>1</v>
      </c>
      <c r="N565" s="308" t="b">
        <f t="shared" si="159"/>
        <v>1</v>
      </c>
      <c r="O565" s="308" t="b">
        <f t="shared" si="160"/>
        <v>1</v>
      </c>
      <c r="P565" s="308" t="b">
        <f t="shared" si="161"/>
        <v>1</v>
      </c>
      <c r="Q565" s="308" t="b">
        <f t="shared" si="162"/>
        <v>1</v>
      </c>
      <c r="R565" s="308" t="b">
        <f t="shared" si="163"/>
        <v>1</v>
      </c>
      <c r="S565" s="308" t="b">
        <f t="shared" si="164"/>
        <v>1</v>
      </c>
      <c r="T565" s="308" t="b">
        <f t="shared" si="165"/>
        <v>1</v>
      </c>
      <c r="U565" s="308" t="b">
        <f t="shared" si="166"/>
        <v>1</v>
      </c>
      <c r="W565" s="446"/>
      <c r="X565" s="64"/>
      <c r="Y565" s="64"/>
      <c r="Z565" s="70"/>
      <c r="AA565" s="281"/>
      <c r="AB565" s="249"/>
      <c r="AC565" s="250"/>
      <c r="AD565" s="385"/>
      <c r="AE565" s="393"/>
      <c r="AF565" s="135"/>
      <c r="AG565" s="435"/>
    </row>
    <row r="566" spans="1:33">
      <c r="A566" s="380"/>
      <c r="B566" s="299"/>
      <c r="C566" s="263"/>
      <c r="D566" s="264"/>
      <c r="E566" s="264"/>
      <c r="F566" s="272"/>
      <c r="G566" s="252"/>
      <c r="H566" s="133"/>
      <c r="I566" s="368"/>
      <c r="J566" s="135"/>
      <c r="L566" s="308" t="b">
        <f t="shared" si="157"/>
        <v>1</v>
      </c>
      <c r="M566" s="308" t="b">
        <f t="shared" si="158"/>
        <v>1</v>
      </c>
      <c r="N566" s="308" t="b">
        <f t="shared" si="159"/>
        <v>1</v>
      </c>
      <c r="O566" s="308" t="b">
        <f t="shared" si="160"/>
        <v>1</v>
      </c>
      <c r="P566" s="308" t="b">
        <f t="shared" si="161"/>
        <v>1</v>
      </c>
      <c r="Q566" s="308" t="b">
        <f t="shared" si="162"/>
        <v>1</v>
      </c>
      <c r="R566" s="308" t="b">
        <f t="shared" si="163"/>
        <v>1</v>
      </c>
      <c r="S566" s="308" t="b">
        <f t="shared" si="164"/>
        <v>1</v>
      </c>
      <c r="T566" s="308" t="b">
        <f t="shared" si="165"/>
        <v>1</v>
      </c>
      <c r="U566" s="308" t="b">
        <f t="shared" si="166"/>
        <v>1</v>
      </c>
      <c r="W566" s="446"/>
      <c r="X566" s="64"/>
      <c r="Y566" s="280"/>
      <c r="Z566" s="70"/>
      <c r="AA566" s="281"/>
      <c r="AB566" s="249"/>
      <c r="AC566" s="250"/>
      <c r="AD566" s="385"/>
      <c r="AE566" s="393"/>
      <c r="AF566" s="135"/>
      <c r="AG566" s="435"/>
    </row>
    <row r="567" spans="1:33">
      <c r="A567" s="380"/>
      <c r="B567" s="299"/>
      <c r="C567" s="299"/>
      <c r="D567" s="264"/>
      <c r="E567" s="264"/>
      <c r="F567" s="272"/>
      <c r="G567" s="252"/>
      <c r="H567" s="133"/>
      <c r="I567" s="368"/>
      <c r="J567" s="135"/>
      <c r="L567" s="308" t="b">
        <f t="shared" si="157"/>
        <v>1</v>
      </c>
      <c r="M567" s="308" t="b">
        <f t="shared" si="158"/>
        <v>1</v>
      </c>
      <c r="N567" s="308" t="b">
        <f t="shared" si="159"/>
        <v>1</v>
      </c>
      <c r="O567" s="308" t="b">
        <f t="shared" si="160"/>
        <v>1</v>
      </c>
      <c r="P567" s="308" t="b">
        <f t="shared" si="161"/>
        <v>1</v>
      </c>
      <c r="Q567" s="308" t="b">
        <f t="shared" si="162"/>
        <v>1</v>
      </c>
      <c r="R567" s="308" t="b">
        <f t="shared" si="163"/>
        <v>1</v>
      </c>
      <c r="S567" s="308" t="b">
        <f t="shared" si="164"/>
        <v>1</v>
      </c>
      <c r="T567" s="308" t="b">
        <f t="shared" si="165"/>
        <v>1</v>
      </c>
      <c r="U567" s="308" t="b">
        <f t="shared" si="166"/>
        <v>1</v>
      </c>
      <c r="W567" s="446"/>
      <c r="X567" s="64"/>
      <c r="Y567" s="64"/>
      <c r="Z567" s="70"/>
      <c r="AA567" s="70"/>
      <c r="AB567" s="249"/>
      <c r="AC567" s="250"/>
      <c r="AD567" s="385"/>
      <c r="AE567" s="393"/>
      <c r="AF567" s="135"/>
      <c r="AG567" s="435"/>
    </row>
    <row r="568" spans="1:33">
      <c r="A568" s="380"/>
      <c r="B568" s="299"/>
      <c r="C568" s="299"/>
      <c r="D568" s="264"/>
      <c r="E568" s="264"/>
      <c r="F568" s="272"/>
      <c r="G568" s="252"/>
      <c r="H568" s="133"/>
      <c r="I568" s="368"/>
      <c r="J568" s="135"/>
      <c r="L568" s="308" t="b">
        <f t="shared" si="157"/>
        <v>1</v>
      </c>
      <c r="M568" s="308" t="b">
        <f t="shared" si="158"/>
        <v>1</v>
      </c>
      <c r="N568" s="308" t="b">
        <f t="shared" si="159"/>
        <v>1</v>
      </c>
      <c r="O568" s="308" t="b">
        <f t="shared" si="160"/>
        <v>1</v>
      </c>
      <c r="P568" s="308" t="b">
        <f t="shared" si="161"/>
        <v>1</v>
      </c>
      <c r="Q568" s="308" t="b">
        <f t="shared" si="162"/>
        <v>1</v>
      </c>
      <c r="R568" s="308" t="b">
        <f t="shared" si="163"/>
        <v>1</v>
      </c>
      <c r="S568" s="308" t="b">
        <f t="shared" si="164"/>
        <v>1</v>
      </c>
      <c r="T568" s="308" t="b">
        <f t="shared" si="165"/>
        <v>1</v>
      </c>
      <c r="U568" s="308" t="b">
        <f t="shared" si="166"/>
        <v>1</v>
      </c>
      <c r="W568" s="446"/>
      <c r="X568" s="64"/>
      <c r="Y568" s="64"/>
      <c r="Z568" s="70"/>
      <c r="AA568" s="70"/>
      <c r="AB568" s="249"/>
      <c r="AC568" s="250"/>
      <c r="AD568" s="385"/>
      <c r="AE568" s="393"/>
      <c r="AF568" s="135"/>
      <c r="AG568" s="435"/>
    </row>
    <row r="569" spans="1:33">
      <c r="A569" s="380"/>
      <c r="B569" s="299"/>
      <c r="C569" s="299"/>
      <c r="D569" s="264"/>
      <c r="E569" s="264"/>
      <c r="F569" s="272"/>
      <c r="G569" s="252"/>
      <c r="H569" s="133"/>
      <c r="I569" s="368"/>
      <c r="J569" s="135"/>
      <c r="L569" s="308" t="b">
        <f t="shared" si="157"/>
        <v>1</v>
      </c>
      <c r="M569" s="308" t="b">
        <f t="shared" si="158"/>
        <v>1</v>
      </c>
      <c r="N569" s="308" t="b">
        <f t="shared" si="159"/>
        <v>1</v>
      </c>
      <c r="O569" s="308" t="b">
        <f t="shared" si="160"/>
        <v>1</v>
      </c>
      <c r="P569" s="308" t="b">
        <f t="shared" si="161"/>
        <v>1</v>
      </c>
      <c r="Q569" s="308" t="b">
        <f t="shared" si="162"/>
        <v>1</v>
      </c>
      <c r="R569" s="308" t="b">
        <f t="shared" si="163"/>
        <v>1</v>
      </c>
      <c r="S569" s="308" t="b">
        <f t="shared" si="164"/>
        <v>1</v>
      </c>
      <c r="T569" s="308" t="b">
        <f t="shared" si="165"/>
        <v>1</v>
      </c>
      <c r="U569" s="308" t="b">
        <f t="shared" si="166"/>
        <v>1</v>
      </c>
      <c r="W569" s="446"/>
      <c r="X569" s="64"/>
      <c r="Y569" s="64"/>
      <c r="Z569" s="70"/>
      <c r="AA569" s="70"/>
      <c r="AB569" s="249"/>
      <c r="AC569" s="250"/>
      <c r="AD569" s="385"/>
      <c r="AE569" s="393"/>
      <c r="AF569" s="135"/>
      <c r="AG569" s="435"/>
    </row>
    <row r="570" spans="1:33">
      <c r="A570" s="380"/>
      <c r="B570" s="263"/>
      <c r="C570" s="299"/>
      <c r="D570" s="264"/>
      <c r="E570" s="264"/>
      <c r="F570" s="272"/>
      <c r="G570" s="252"/>
      <c r="H570" s="133"/>
      <c r="I570" s="368"/>
      <c r="J570" s="135"/>
      <c r="L570" s="308" t="b">
        <f t="shared" si="157"/>
        <v>1</v>
      </c>
      <c r="M570" s="308" t="b">
        <f t="shared" si="158"/>
        <v>1</v>
      </c>
      <c r="N570" s="308" t="b">
        <f t="shared" si="159"/>
        <v>1</v>
      </c>
      <c r="O570" s="308" t="b">
        <f t="shared" si="160"/>
        <v>1</v>
      </c>
      <c r="P570" s="308" t="b">
        <f t="shared" si="161"/>
        <v>1</v>
      </c>
      <c r="Q570" s="308" t="b">
        <f t="shared" si="162"/>
        <v>1</v>
      </c>
      <c r="R570" s="308" t="b">
        <f t="shared" si="163"/>
        <v>1</v>
      </c>
      <c r="S570" s="308" t="b">
        <f t="shared" si="164"/>
        <v>1</v>
      </c>
      <c r="T570" s="308" t="b">
        <f t="shared" si="165"/>
        <v>1</v>
      </c>
      <c r="U570" s="308" t="b">
        <f t="shared" si="166"/>
        <v>1</v>
      </c>
      <c r="W570" s="446"/>
      <c r="X570" s="280"/>
      <c r="Y570" s="64"/>
      <c r="Z570" s="70"/>
      <c r="AA570" s="70"/>
      <c r="AB570" s="249"/>
      <c r="AC570" s="250"/>
      <c r="AD570" s="385"/>
      <c r="AE570" s="393"/>
      <c r="AF570" s="135"/>
      <c r="AG570" s="435"/>
    </row>
    <row r="571" spans="1:33">
      <c r="A571" s="380"/>
      <c r="B571" s="299"/>
      <c r="C571" s="299"/>
      <c r="D571" s="264"/>
      <c r="E571" s="264"/>
      <c r="F571" s="272"/>
      <c r="G571" s="252"/>
      <c r="H571" s="133"/>
      <c r="I571" s="368"/>
      <c r="J571" s="135"/>
      <c r="L571" s="308" t="b">
        <f t="shared" si="157"/>
        <v>1</v>
      </c>
      <c r="M571" s="308" t="b">
        <f t="shared" si="158"/>
        <v>1</v>
      </c>
      <c r="N571" s="308" t="b">
        <f t="shared" si="159"/>
        <v>1</v>
      </c>
      <c r="O571" s="308" t="b">
        <f t="shared" si="160"/>
        <v>1</v>
      </c>
      <c r="P571" s="308" t="b">
        <f t="shared" si="161"/>
        <v>1</v>
      </c>
      <c r="Q571" s="308" t="b">
        <f t="shared" si="162"/>
        <v>1</v>
      </c>
      <c r="R571" s="308" t="b">
        <f t="shared" si="163"/>
        <v>1</v>
      </c>
      <c r="S571" s="308" t="b">
        <f t="shared" si="164"/>
        <v>1</v>
      </c>
      <c r="T571" s="308" t="b">
        <f t="shared" si="165"/>
        <v>1</v>
      </c>
      <c r="U571" s="308" t="b">
        <f t="shared" si="166"/>
        <v>1</v>
      </c>
      <c r="W571" s="446"/>
      <c r="X571" s="64"/>
      <c r="Y571" s="64"/>
      <c r="Z571" s="70"/>
      <c r="AA571" s="70"/>
      <c r="AB571" s="249"/>
      <c r="AC571" s="250"/>
      <c r="AD571" s="385"/>
      <c r="AE571" s="393"/>
      <c r="AF571" s="135"/>
      <c r="AG571" s="435"/>
    </row>
    <row r="572" spans="1:33">
      <c r="A572" s="380"/>
      <c r="B572" s="299"/>
      <c r="C572" s="299"/>
      <c r="D572" s="264"/>
      <c r="E572" s="264"/>
      <c r="F572" s="272"/>
      <c r="G572" s="252"/>
      <c r="H572" s="133"/>
      <c r="I572" s="368"/>
      <c r="J572" s="135"/>
      <c r="L572" s="308" t="b">
        <f t="shared" si="157"/>
        <v>1</v>
      </c>
      <c r="M572" s="308" t="b">
        <f t="shared" si="158"/>
        <v>1</v>
      </c>
      <c r="N572" s="308" t="b">
        <f t="shared" si="159"/>
        <v>1</v>
      </c>
      <c r="O572" s="308" t="b">
        <f t="shared" si="160"/>
        <v>1</v>
      </c>
      <c r="P572" s="308" t="b">
        <f t="shared" si="161"/>
        <v>1</v>
      </c>
      <c r="Q572" s="308" t="b">
        <f t="shared" si="162"/>
        <v>1</v>
      </c>
      <c r="R572" s="308" t="b">
        <f t="shared" si="163"/>
        <v>1</v>
      </c>
      <c r="S572" s="308" t="b">
        <f t="shared" si="164"/>
        <v>1</v>
      </c>
      <c r="T572" s="308" t="b">
        <f t="shared" si="165"/>
        <v>1</v>
      </c>
      <c r="U572" s="308" t="b">
        <f t="shared" si="166"/>
        <v>1</v>
      </c>
      <c r="W572" s="446"/>
      <c r="X572" s="64"/>
      <c r="Y572" s="64"/>
      <c r="Z572" s="70"/>
      <c r="AA572" s="70"/>
      <c r="AB572" s="249"/>
      <c r="AC572" s="250"/>
      <c r="AD572" s="385"/>
      <c r="AE572" s="393"/>
      <c r="AF572" s="135"/>
      <c r="AG572" s="435"/>
    </row>
    <row r="573" spans="1:33">
      <c r="A573" s="380"/>
      <c r="B573" s="299"/>
      <c r="C573" s="299"/>
      <c r="D573" s="264"/>
      <c r="E573" s="264"/>
      <c r="F573" s="272"/>
      <c r="G573" s="252"/>
      <c r="H573" s="133"/>
      <c r="I573" s="368"/>
      <c r="J573" s="135"/>
      <c r="L573" s="308" t="b">
        <f t="shared" si="157"/>
        <v>1</v>
      </c>
      <c r="M573" s="308" t="b">
        <f t="shared" si="158"/>
        <v>1</v>
      </c>
      <c r="N573" s="308" t="b">
        <f t="shared" si="159"/>
        <v>1</v>
      </c>
      <c r="O573" s="308" t="b">
        <f t="shared" si="160"/>
        <v>1</v>
      </c>
      <c r="P573" s="308" t="b">
        <f t="shared" si="161"/>
        <v>1</v>
      </c>
      <c r="Q573" s="308" t="b">
        <f t="shared" si="162"/>
        <v>1</v>
      </c>
      <c r="R573" s="308" t="b">
        <f t="shared" si="163"/>
        <v>1</v>
      </c>
      <c r="S573" s="308" t="b">
        <f t="shared" si="164"/>
        <v>1</v>
      </c>
      <c r="T573" s="308" t="b">
        <f t="shared" si="165"/>
        <v>1</v>
      </c>
      <c r="U573" s="308" t="b">
        <f t="shared" si="166"/>
        <v>1</v>
      </c>
      <c r="W573" s="446"/>
      <c r="X573" s="64"/>
      <c r="Y573" s="64"/>
      <c r="Z573" s="70"/>
      <c r="AA573" s="70"/>
      <c r="AB573" s="249"/>
      <c r="AC573" s="250"/>
      <c r="AD573" s="385"/>
      <c r="AE573" s="393"/>
      <c r="AF573" s="135"/>
      <c r="AG573" s="435"/>
    </row>
    <row r="574" spans="1:33">
      <c r="A574" s="380"/>
      <c r="B574" s="299"/>
      <c r="C574" s="263"/>
      <c r="D574" s="264"/>
      <c r="E574" s="264"/>
      <c r="F574" s="272"/>
      <c r="G574" s="252"/>
      <c r="H574" s="133"/>
      <c r="I574" s="368"/>
      <c r="J574" s="135"/>
      <c r="L574" s="308" t="b">
        <f t="shared" si="157"/>
        <v>1</v>
      </c>
      <c r="M574" s="308" t="b">
        <f t="shared" si="158"/>
        <v>1</v>
      </c>
      <c r="N574" s="308" t="b">
        <f t="shared" si="159"/>
        <v>1</v>
      </c>
      <c r="O574" s="308" t="b">
        <f t="shared" si="160"/>
        <v>1</v>
      </c>
      <c r="P574" s="308" t="b">
        <f t="shared" si="161"/>
        <v>1</v>
      </c>
      <c r="Q574" s="308" t="b">
        <f t="shared" si="162"/>
        <v>1</v>
      </c>
      <c r="R574" s="308" t="b">
        <f t="shared" si="163"/>
        <v>1</v>
      </c>
      <c r="S574" s="308" t="b">
        <f t="shared" si="164"/>
        <v>1</v>
      </c>
      <c r="T574" s="308" t="b">
        <f t="shared" si="165"/>
        <v>1</v>
      </c>
      <c r="U574" s="308" t="b">
        <f t="shared" si="166"/>
        <v>1</v>
      </c>
      <c r="W574" s="446"/>
      <c r="X574" s="64"/>
      <c r="Y574" s="280"/>
      <c r="Z574" s="70"/>
      <c r="AA574" s="70"/>
      <c r="AB574" s="249"/>
      <c r="AC574" s="250"/>
      <c r="AD574" s="385"/>
      <c r="AE574" s="393"/>
      <c r="AF574" s="135"/>
      <c r="AG574" s="435"/>
    </row>
    <row r="575" spans="1:33">
      <c r="A575" s="380"/>
      <c r="B575" s="299"/>
      <c r="C575" s="299"/>
      <c r="D575" s="264"/>
      <c r="E575" s="264"/>
      <c r="F575" s="272"/>
      <c r="G575" s="252"/>
      <c r="H575" s="133"/>
      <c r="I575" s="368"/>
      <c r="J575" s="135"/>
      <c r="L575" s="308" t="b">
        <f t="shared" si="157"/>
        <v>1</v>
      </c>
      <c r="M575" s="308" t="b">
        <f t="shared" si="158"/>
        <v>1</v>
      </c>
      <c r="N575" s="308" t="b">
        <f t="shared" si="159"/>
        <v>1</v>
      </c>
      <c r="O575" s="308" t="b">
        <f t="shared" si="160"/>
        <v>1</v>
      </c>
      <c r="P575" s="308" t="b">
        <f t="shared" si="161"/>
        <v>1</v>
      </c>
      <c r="Q575" s="308" t="b">
        <f t="shared" si="162"/>
        <v>1</v>
      </c>
      <c r="R575" s="308" t="b">
        <f t="shared" si="163"/>
        <v>1</v>
      </c>
      <c r="S575" s="308" t="b">
        <f t="shared" si="164"/>
        <v>1</v>
      </c>
      <c r="T575" s="308" t="b">
        <f t="shared" si="165"/>
        <v>1</v>
      </c>
      <c r="U575" s="308" t="b">
        <f t="shared" si="166"/>
        <v>1</v>
      </c>
      <c r="W575" s="446"/>
      <c r="X575" s="64"/>
      <c r="Y575" s="64"/>
      <c r="Z575" s="70"/>
      <c r="AA575" s="70"/>
      <c r="AB575" s="249"/>
      <c r="AC575" s="250"/>
      <c r="AD575" s="385"/>
      <c r="AE575" s="393"/>
      <c r="AF575" s="135"/>
      <c r="AG575" s="435"/>
    </row>
    <row r="576" spans="1:33">
      <c r="A576" s="380"/>
      <c r="B576" s="299"/>
      <c r="C576" s="299"/>
      <c r="D576" s="264"/>
      <c r="E576" s="264"/>
      <c r="F576" s="272"/>
      <c r="G576" s="252"/>
      <c r="H576" s="133"/>
      <c r="I576" s="368"/>
      <c r="J576" s="135"/>
      <c r="L576" s="308" t="b">
        <f t="shared" si="157"/>
        <v>1</v>
      </c>
      <c r="M576" s="308" t="b">
        <f t="shared" si="158"/>
        <v>1</v>
      </c>
      <c r="N576" s="308" t="b">
        <f t="shared" si="159"/>
        <v>1</v>
      </c>
      <c r="O576" s="308" t="b">
        <f t="shared" si="160"/>
        <v>1</v>
      </c>
      <c r="P576" s="308" t="b">
        <f t="shared" si="161"/>
        <v>1</v>
      </c>
      <c r="Q576" s="308" t="b">
        <f t="shared" si="162"/>
        <v>1</v>
      </c>
      <c r="R576" s="308" t="b">
        <f t="shared" si="163"/>
        <v>1</v>
      </c>
      <c r="S576" s="308" t="b">
        <f t="shared" si="164"/>
        <v>1</v>
      </c>
      <c r="T576" s="308" t="b">
        <f t="shared" si="165"/>
        <v>1</v>
      </c>
      <c r="U576" s="308" t="b">
        <f t="shared" si="166"/>
        <v>1</v>
      </c>
      <c r="W576" s="446"/>
      <c r="X576" s="64"/>
      <c r="Y576" s="64"/>
      <c r="Z576" s="70"/>
      <c r="AA576" s="70"/>
      <c r="AB576" s="249"/>
      <c r="AC576" s="250"/>
      <c r="AD576" s="385"/>
      <c r="AE576" s="393"/>
      <c r="AF576" s="135"/>
      <c r="AG576" s="435"/>
    </row>
    <row r="577" spans="1:33">
      <c r="A577" s="380"/>
      <c r="B577" s="299"/>
      <c r="C577" s="299"/>
      <c r="D577" s="264"/>
      <c r="E577" s="264"/>
      <c r="F577" s="272"/>
      <c r="G577" s="252"/>
      <c r="H577" s="133"/>
      <c r="I577" s="368"/>
      <c r="J577" s="135"/>
      <c r="L577" s="308" t="b">
        <f t="shared" si="157"/>
        <v>1</v>
      </c>
      <c r="M577" s="308" t="b">
        <f t="shared" si="158"/>
        <v>1</v>
      </c>
      <c r="N577" s="308" t="b">
        <f t="shared" si="159"/>
        <v>1</v>
      </c>
      <c r="O577" s="308" t="b">
        <f t="shared" si="160"/>
        <v>1</v>
      </c>
      <c r="P577" s="308" t="b">
        <f t="shared" si="161"/>
        <v>1</v>
      </c>
      <c r="Q577" s="308" t="b">
        <f t="shared" si="162"/>
        <v>1</v>
      </c>
      <c r="R577" s="308" t="b">
        <f t="shared" si="163"/>
        <v>1</v>
      </c>
      <c r="S577" s="308" t="b">
        <f t="shared" si="164"/>
        <v>1</v>
      </c>
      <c r="T577" s="308" t="b">
        <f t="shared" si="165"/>
        <v>1</v>
      </c>
      <c r="U577" s="308" t="b">
        <f t="shared" si="166"/>
        <v>1</v>
      </c>
      <c r="W577" s="446"/>
      <c r="X577" s="64"/>
      <c r="Y577" s="64"/>
      <c r="Z577" s="70"/>
      <c r="AA577" s="70"/>
      <c r="AB577" s="249"/>
      <c r="AC577" s="250"/>
      <c r="AD577" s="385"/>
      <c r="AE577" s="393"/>
      <c r="AF577" s="135"/>
      <c r="AG577" s="435"/>
    </row>
    <row r="578" spans="1:33">
      <c r="A578" s="380"/>
      <c r="B578" s="299"/>
      <c r="C578" s="299"/>
      <c r="D578" s="264"/>
      <c r="E578" s="264"/>
      <c r="F578" s="272"/>
      <c r="G578" s="252"/>
      <c r="H578" s="133"/>
      <c r="I578" s="368"/>
      <c r="J578" s="135"/>
      <c r="L578" s="308" t="b">
        <f t="shared" si="157"/>
        <v>1</v>
      </c>
      <c r="M578" s="308" t="b">
        <f t="shared" si="158"/>
        <v>1</v>
      </c>
      <c r="N578" s="308" t="b">
        <f t="shared" si="159"/>
        <v>1</v>
      </c>
      <c r="O578" s="308" t="b">
        <f t="shared" si="160"/>
        <v>1</v>
      </c>
      <c r="P578" s="308" t="b">
        <f t="shared" si="161"/>
        <v>1</v>
      </c>
      <c r="Q578" s="308" t="b">
        <f t="shared" si="162"/>
        <v>1</v>
      </c>
      <c r="R578" s="308" t="b">
        <f t="shared" si="163"/>
        <v>1</v>
      </c>
      <c r="S578" s="308" t="b">
        <f t="shared" si="164"/>
        <v>1</v>
      </c>
      <c r="T578" s="308" t="b">
        <f t="shared" si="165"/>
        <v>1</v>
      </c>
      <c r="U578" s="308" t="b">
        <f t="shared" si="166"/>
        <v>1</v>
      </c>
      <c r="W578" s="446"/>
      <c r="X578" s="64"/>
      <c r="Y578" s="64"/>
      <c r="Z578" s="70"/>
      <c r="AA578" s="70"/>
      <c r="AB578" s="249"/>
      <c r="AC578" s="250"/>
      <c r="AD578" s="385"/>
      <c r="AE578" s="387"/>
      <c r="AF578" s="135"/>
      <c r="AG578" s="435"/>
    </row>
    <row r="579" spans="1:33">
      <c r="A579" s="383"/>
      <c r="B579" s="263"/>
      <c r="C579" s="263"/>
      <c r="D579" s="264"/>
      <c r="E579" s="264"/>
      <c r="F579" s="273"/>
      <c r="G579" s="247"/>
      <c r="H579" s="133"/>
      <c r="I579" s="230"/>
      <c r="J579" s="135"/>
      <c r="L579" s="308" t="b">
        <f t="shared" si="157"/>
        <v>1</v>
      </c>
      <c r="M579" s="308" t="b">
        <f t="shared" si="158"/>
        <v>1</v>
      </c>
      <c r="N579" s="308" t="b">
        <f t="shared" si="159"/>
        <v>1</v>
      </c>
      <c r="O579" s="308" t="b">
        <f t="shared" si="160"/>
        <v>1</v>
      </c>
      <c r="P579" s="308" t="b">
        <f t="shared" si="161"/>
        <v>1</v>
      </c>
      <c r="Q579" s="308" t="b">
        <f t="shared" si="162"/>
        <v>1</v>
      </c>
      <c r="R579" s="308" t="b">
        <f t="shared" si="163"/>
        <v>1</v>
      </c>
      <c r="S579" s="308" t="b">
        <f t="shared" si="164"/>
        <v>1</v>
      </c>
      <c r="T579" s="308" t="b">
        <f t="shared" si="165"/>
        <v>1</v>
      </c>
      <c r="U579" s="308" t="b">
        <f t="shared" si="166"/>
        <v>1</v>
      </c>
      <c r="W579" s="446"/>
      <c r="X579" s="280"/>
      <c r="Y579" s="280"/>
      <c r="Z579" s="70"/>
      <c r="AA579" s="70"/>
      <c r="AB579" s="249"/>
      <c r="AC579" s="440"/>
      <c r="AD579" s="441"/>
      <c r="AE579" s="391"/>
      <c r="AF579" s="135"/>
      <c r="AG579" s="435"/>
    </row>
    <row r="580" spans="1:33">
      <c r="A580" s="383"/>
      <c r="B580" s="263"/>
      <c r="C580" s="263"/>
      <c r="D580" s="264"/>
      <c r="E580" s="264"/>
      <c r="F580" s="273"/>
      <c r="G580" s="247"/>
      <c r="H580" s="133"/>
      <c r="I580" s="230"/>
      <c r="J580" s="135"/>
      <c r="L580" s="308" t="b">
        <f t="shared" si="157"/>
        <v>1</v>
      </c>
      <c r="M580" s="308" t="b">
        <f t="shared" si="158"/>
        <v>1</v>
      </c>
      <c r="N580" s="308" t="b">
        <f t="shared" si="159"/>
        <v>1</v>
      </c>
      <c r="O580" s="308" t="b">
        <f t="shared" si="160"/>
        <v>1</v>
      </c>
      <c r="P580" s="308" t="b">
        <f t="shared" si="161"/>
        <v>1</v>
      </c>
      <c r="Q580" s="308" t="b">
        <f t="shared" si="162"/>
        <v>1</v>
      </c>
      <c r="R580" s="308" t="b">
        <f t="shared" si="163"/>
        <v>1</v>
      </c>
      <c r="S580" s="308" t="b">
        <f t="shared" si="164"/>
        <v>1</v>
      </c>
      <c r="T580" s="308" t="b">
        <f t="shared" si="165"/>
        <v>1</v>
      </c>
      <c r="U580" s="308" t="b">
        <f t="shared" si="166"/>
        <v>1</v>
      </c>
      <c r="W580" s="446"/>
      <c r="X580" s="280"/>
      <c r="Y580" s="280"/>
      <c r="Z580" s="70"/>
      <c r="AA580" s="70"/>
      <c r="AB580" s="249"/>
      <c r="AC580" s="440"/>
      <c r="AD580" s="441"/>
      <c r="AE580" s="391"/>
      <c r="AF580" s="135"/>
      <c r="AG580" s="435"/>
    </row>
    <row r="581" spans="1:33">
      <c r="A581" s="383"/>
      <c r="B581" s="263"/>
      <c r="C581" s="263"/>
      <c r="D581" s="264"/>
      <c r="E581" s="264"/>
      <c r="F581" s="273"/>
      <c r="G581" s="247"/>
      <c r="H581" s="133"/>
      <c r="I581" s="366"/>
      <c r="J581" s="135"/>
      <c r="L581" s="308" t="b">
        <f t="shared" si="157"/>
        <v>1</v>
      </c>
      <c r="M581" s="308" t="b">
        <f t="shared" si="158"/>
        <v>1</v>
      </c>
      <c r="N581" s="308" t="b">
        <f t="shared" si="159"/>
        <v>1</v>
      </c>
      <c r="O581" s="308" t="b">
        <f t="shared" si="160"/>
        <v>1</v>
      </c>
      <c r="P581" s="308" t="b">
        <f t="shared" si="161"/>
        <v>1</v>
      </c>
      <c r="Q581" s="308" t="b">
        <f t="shared" si="162"/>
        <v>1</v>
      </c>
      <c r="R581" s="308" t="b">
        <f t="shared" si="163"/>
        <v>1</v>
      </c>
      <c r="S581" s="308" t="b">
        <f t="shared" si="164"/>
        <v>1</v>
      </c>
      <c r="T581" s="308" t="b">
        <f t="shared" si="165"/>
        <v>1</v>
      </c>
      <c r="U581" s="308" t="b">
        <f t="shared" si="166"/>
        <v>1</v>
      </c>
      <c r="W581" s="446"/>
      <c r="X581" s="280"/>
      <c r="Y581" s="280"/>
      <c r="Z581" s="70"/>
      <c r="AA581" s="70"/>
      <c r="AB581" s="249"/>
      <c r="AC581" s="440"/>
      <c r="AD581" s="441"/>
      <c r="AE581" s="378"/>
      <c r="AF581" s="135"/>
      <c r="AG581" s="435"/>
    </row>
    <row r="582" spans="1:33">
      <c r="A582" s="383"/>
      <c r="B582" s="263"/>
      <c r="C582" s="263"/>
      <c r="D582" s="264"/>
      <c r="E582" s="264"/>
      <c r="F582" s="273"/>
      <c r="G582" s="247"/>
      <c r="H582" s="133"/>
      <c r="I582" s="230"/>
      <c r="J582" s="135"/>
      <c r="L582" s="308" t="b">
        <f t="shared" si="157"/>
        <v>1</v>
      </c>
      <c r="M582" s="308" t="b">
        <f t="shared" si="158"/>
        <v>1</v>
      </c>
      <c r="N582" s="308" t="b">
        <f t="shared" si="159"/>
        <v>1</v>
      </c>
      <c r="O582" s="308" t="b">
        <f t="shared" si="160"/>
        <v>1</v>
      </c>
      <c r="P582" s="308" t="b">
        <f t="shared" si="161"/>
        <v>1</v>
      </c>
      <c r="Q582" s="308" t="b">
        <f t="shared" si="162"/>
        <v>1</v>
      </c>
      <c r="R582" s="308" t="b">
        <f t="shared" si="163"/>
        <v>1</v>
      </c>
      <c r="S582" s="308" t="b">
        <f t="shared" si="164"/>
        <v>1</v>
      </c>
      <c r="T582" s="308" t="b">
        <f t="shared" si="165"/>
        <v>1</v>
      </c>
      <c r="U582" s="308" t="b">
        <f t="shared" si="166"/>
        <v>1</v>
      </c>
      <c r="W582" s="446"/>
      <c r="X582" s="280"/>
      <c r="Y582" s="280"/>
      <c r="Z582" s="70"/>
      <c r="AA582" s="70"/>
      <c r="AB582" s="249"/>
      <c r="AC582" s="440"/>
      <c r="AD582" s="441"/>
      <c r="AE582" s="391"/>
      <c r="AF582" s="135"/>
      <c r="AG582" s="435"/>
    </row>
    <row r="583" spans="1:33">
      <c r="A583" s="383"/>
      <c r="B583" s="263"/>
      <c r="C583" s="263"/>
      <c r="D583" s="264"/>
      <c r="E583" s="264"/>
      <c r="F583" s="273"/>
      <c r="G583" s="247"/>
      <c r="H583" s="133"/>
      <c r="I583" s="366"/>
      <c r="J583" s="135"/>
      <c r="L583" s="308" t="b">
        <f t="shared" si="157"/>
        <v>1</v>
      </c>
      <c r="M583" s="308" t="b">
        <f t="shared" si="158"/>
        <v>1</v>
      </c>
      <c r="N583" s="308" t="b">
        <f t="shared" si="159"/>
        <v>1</v>
      </c>
      <c r="O583" s="308" t="b">
        <f t="shared" si="160"/>
        <v>1</v>
      </c>
      <c r="P583" s="308" t="b">
        <f t="shared" si="161"/>
        <v>1</v>
      </c>
      <c r="Q583" s="308" t="b">
        <f t="shared" si="162"/>
        <v>1</v>
      </c>
      <c r="R583" s="308" t="b">
        <f t="shared" si="163"/>
        <v>1</v>
      </c>
      <c r="S583" s="308" t="b">
        <f t="shared" si="164"/>
        <v>1</v>
      </c>
      <c r="T583" s="308" t="b">
        <f t="shared" si="165"/>
        <v>1</v>
      </c>
      <c r="U583" s="308" t="b">
        <f t="shared" si="166"/>
        <v>1</v>
      </c>
      <c r="W583" s="446"/>
      <c r="X583" s="280"/>
      <c r="Y583" s="280"/>
      <c r="Z583" s="70"/>
      <c r="AA583" s="70"/>
      <c r="AB583" s="249"/>
      <c r="AC583" s="440"/>
      <c r="AD583" s="441"/>
      <c r="AE583" s="378"/>
      <c r="AF583" s="135"/>
      <c r="AG583" s="435"/>
    </row>
    <row r="584" spans="1:33">
      <c r="A584" s="383"/>
      <c r="B584" s="263"/>
      <c r="C584" s="263"/>
      <c r="D584" s="264"/>
      <c r="E584" s="264"/>
      <c r="F584" s="273"/>
      <c r="G584" s="247"/>
      <c r="H584" s="133"/>
      <c r="I584" s="366"/>
      <c r="J584" s="135"/>
      <c r="L584" s="308" t="b">
        <f t="shared" si="157"/>
        <v>1</v>
      </c>
      <c r="M584" s="308" t="b">
        <f t="shared" si="158"/>
        <v>1</v>
      </c>
      <c r="N584" s="308" t="b">
        <f t="shared" si="159"/>
        <v>1</v>
      </c>
      <c r="O584" s="308" t="b">
        <f t="shared" si="160"/>
        <v>1</v>
      </c>
      <c r="P584" s="308" t="b">
        <f t="shared" si="161"/>
        <v>1</v>
      </c>
      <c r="Q584" s="308" t="b">
        <f t="shared" si="162"/>
        <v>1</v>
      </c>
      <c r="R584" s="308" t="b">
        <f t="shared" si="163"/>
        <v>1</v>
      </c>
      <c r="S584" s="308" t="b">
        <f t="shared" si="164"/>
        <v>1</v>
      </c>
      <c r="T584" s="308" t="b">
        <f t="shared" si="165"/>
        <v>1</v>
      </c>
      <c r="U584" s="308" t="b">
        <f t="shared" si="166"/>
        <v>1</v>
      </c>
      <c r="W584" s="446"/>
      <c r="X584" s="280"/>
      <c r="Y584" s="280"/>
      <c r="Z584" s="70"/>
      <c r="AA584" s="70"/>
      <c r="AB584" s="249"/>
      <c r="AC584" s="440"/>
      <c r="AD584" s="441"/>
      <c r="AE584" s="378"/>
      <c r="AF584" s="135"/>
      <c r="AG584" s="435"/>
    </row>
    <row r="585" spans="1:33">
      <c r="A585" s="383"/>
      <c r="B585" s="263"/>
      <c r="C585" s="263"/>
      <c r="D585" s="264"/>
      <c r="E585" s="264"/>
      <c r="F585" s="273"/>
      <c r="G585" s="247"/>
      <c r="H585" s="133"/>
      <c r="I585" s="366"/>
      <c r="J585" s="135"/>
      <c r="L585" s="308" t="b">
        <f t="shared" si="157"/>
        <v>1</v>
      </c>
      <c r="M585" s="308" t="b">
        <f t="shared" si="158"/>
        <v>1</v>
      </c>
      <c r="N585" s="308" t="b">
        <f t="shared" si="159"/>
        <v>1</v>
      </c>
      <c r="O585" s="308" t="b">
        <f t="shared" si="160"/>
        <v>1</v>
      </c>
      <c r="P585" s="308" t="b">
        <f t="shared" si="161"/>
        <v>1</v>
      </c>
      <c r="Q585" s="308" t="b">
        <f t="shared" si="162"/>
        <v>1</v>
      </c>
      <c r="R585" s="308" t="b">
        <f t="shared" si="163"/>
        <v>1</v>
      </c>
      <c r="S585" s="308" t="b">
        <f t="shared" si="164"/>
        <v>1</v>
      </c>
      <c r="T585" s="308" t="b">
        <f t="shared" si="165"/>
        <v>1</v>
      </c>
      <c r="U585" s="308" t="b">
        <f t="shared" si="166"/>
        <v>1</v>
      </c>
      <c r="W585" s="446"/>
      <c r="X585" s="280"/>
      <c r="Y585" s="280"/>
      <c r="Z585" s="70"/>
      <c r="AA585" s="70"/>
      <c r="AB585" s="249"/>
      <c r="AC585" s="440"/>
      <c r="AD585" s="441"/>
      <c r="AE585" s="387"/>
      <c r="AF585" s="135"/>
      <c r="AG585" s="435"/>
    </row>
    <row r="586" spans="1:33">
      <c r="A586" s="383"/>
      <c r="B586" s="263"/>
      <c r="C586" s="263"/>
      <c r="D586" s="264"/>
      <c r="E586" s="264"/>
      <c r="F586" s="273"/>
      <c r="G586" s="247"/>
      <c r="H586" s="133"/>
      <c r="I586" s="366"/>
      <c r="J586" s="135"/>
      <c r="L586" s="308" t="b">
        <f t="shared" ref="L586:L649" si="167">A586=W586</f>
        <v>1</v>
      </c>
      <c r="M586" s="308" t="b">
        <f t="shared" ref="M586:M649" si="168">B586=X586</f>
        <v>1</v>
      </c>
      <c r="N586" s="308" t="b">
        <f t="shared" ref="N586:N649" si="169">C586=Y586</f>
        <v>1</v>
      </c>
      <c r="O586" s="308" t="b">
        <f t="shared" ref="O586:O649" si="170">D586=Z586</f>
        <v>1</v>
      </c>
      <c r="P586" s="308" t="b">
        <f t="shared" ref="P586:P649" si="171">E586=AA586</f>
        <v>1</v>
      </c>
      <c r="Q586" s="308" t="b">
        <f t="shared" ref="Q586:Q649" si="172">F586=AB586</f>
        <v>1</v>
      </c>
      <c r="R586" s="308" t="b">
        <f t="shared" ref="R586:R649" si="173">G586=AC586</f>
        <v>1</v>
      </c>
      <c r="S586" s="308" t="b">
        <f t="shared" ref="S586:S649" si="174">H586=AD586</f>
        <v>1</v>
      </c>
      <c r="T586" s="308" t="b">
        <f t="shared" ref="T586:T649" si="175">I586=AE586</f>
        <v>1</v>
      </c>
      <c r="U586" s="308" t="b">
        <f t="shared" ref="U586:U649" si="176">J586=AF586</f>
        <v>1</v>
      </c>
      <c r="W586" s="446"/>
      <c r="X586" s="280"/>
      <c r="Y586" s="280"/>
      <c r="Z586" s="70"/>
      <c r="AA586" s="390"/>
      <c r="AB586" s="249"/>
      <c r="AC586" s="440"/>
      <c r="AD586" s="441"/>
      <c r="AE586" s="378"/>
      <c r="AF586" s="135"/>
      <c r="AG586" s="435"/>
    </row>
    <row r="587" spans="1:33">
      <c r="A587" s="383"/>
      <c r="B587" s="263"/>
      <c r="C587" s="263"/>
      <c r="D587" s="264"/>
      <c r="E587" s="264"/>
      <c r="F587" s="273"/>
      <c r="G587" s="247"/>
      <c r="H587" s="133"/>
      <c r="I587" s="366"/>
      <c r="J587" s="135"/>
      <c r="L587" s="308" t="b">
        <f t="shared" si="167"/>
        <v>1</v>
      </c>
      <c r="M587" s="308" t="b">
        <f t="shared" si="168"/>
        <v>1</v>
      </c>
      <c r="N587" s="308" t="b">
        <f t="shared" si="169"/>
        <v>1</v>
      </c>
      <c r="O587" s="308" t="b">
        <f t="shared" si="170"/>
        <v>1</v>
      </c>
      <c r="P587" s="308" t="b">
        <f t="shared" si="171"/>
        <v>1</v>
      </c>
      <c r="Q587" s="308" t="b">
        <f t="shared" si="172"/>
        <v>1</v>
      </c>
      <c r="R587" s="308" t="b">
        <f t="shared" si="173"/>
        <v>1</v>
      </c>
      <c r="S587" s="308" t="b">
        <f t="shared" si="174"/>
        <v>1</v>
      </c>
      <c r="T587" s="308" t="b">
        <f t="shared" si="175"/>
        <v>1</v>
      </c>
      <c r="U587" s="308" t="b">
        <f t="shared" si="176"/>
        <v>1</v>
      </c>
      <c r="W587" s="446"/>
      <c r="X587" s="280"/>
      <c r="Y587" s="280"/>
      <c r="Z587" s="70"/>
      <c r="AA587" s="70"/>
      <c r="AB587" s="249"/>
      <c r="AC587" s="440"/>
      <c r="AD587" s="441"/>
      <c r="AE587" s="378"/>
      <c r="AF587" s="135"/>
      <c r="AG587" s="435"/>
    </row>
    <row r="588" spans="1:33">
      <c r="A588" s="383"/>
      <c r="B588" s="263"/>
      <c r="C588" s="263"/>
      <c r="D588" s="264"/>
      <c r="E588" s="264"/>
      <c r="F588" s="273"/>
      <c r="G588" s="247"/>
      <c r="H588" s="133"/>
      <c r="I588" s="366"/>
      <c r="J588" s="135"/>
      <c r="L588" s="308" t="b">
        <f t="shared" si="167"/>
        <v>1</v>
      </c>
      <c r="M588" s="308" t="b">
        <f t="shared" si="168"/>
        <v>1</v>
      </c>
      <c r="N588" s="308" t="b">
        <f t="shared" si="169"/>
        <v>1</v>
      </c>
      <c r="O588" s="308" t="b">
        <f t="shared" si="170"/>
        <v>1</v>
      </c>
      <c r="P588" s="308" t="b">
        <f t="shared" si="171"/>
        <v>1</v>
      </c>
      <c r="Q588" s="308" t="b">
        <f t="shared" si="172"/>
        <v>1</v>
      </c>
      <c r="R588" s="308" t="b">
        <f t="shared" si="173"/>
        <v>1</v>
      </c>
      <c r="S588" s="308" t="b">
        <f t="shared" si="174"/>
        <v>1</v>
      </c>
      <c r="T588" s="308" t="b">
        <f t="shared" si="175"/>
        <v>1</v>
      </c>
      <c r="U588" s="308" t="b">
        <f t="shared" si="176"/>
        <v>1</v>
      </c>
      <c r="W588" s="446"/>
      <c r="X588" s="280"/>
      <c r="Y588" s="280"/>
      <c r="Z588" s="70"/>
      <c r="AA588" s="70"/>
      <c r="AB588" s="249"/>
      <c r="AC588" s="440"/>
      <c r="AD588" s="441"/>
      <c r="AE588" s="378"/>
      <c r="AF588" s="135"/>
      <c r="AG588" s="435"/>
    </row>
    <row r="589" spans="1:33">
      <c r="A589" s="383"/>
      <c r="B589" s="263"/>
      <c r="C589" s="263"/>
      <c r="D589" s="264"/>
      <c r="E589" s="264"/>
      <c r="F589" s="273"/>
      <c r="G589" s="247"/>
      <c r="H589" s="133"/>
      <c r="I589" s="366"/>
      <c r="J589" s="135"/>
      <c r="L589" s="308" t="b">
        <f t="shared" si="167"/>
        <v>1</v>
      </c>
      <c r="M589" s="308" t="b">
        <f t="shared" si="168"/>
        <v>1</v>
      </c>
      <c r="N589" s="308" t="b">
        <f t="shared" si="169"/>
        <v>1</v>
      </c>
      <c r="O589" s="308" t="b">
        <f t="shared" si="170"/>
        <v>1</v>
      </c>
      <c r="P589" s="308" t="b">
        <f t="shared" si="171"/>
        <v>1</v>
      </c>
      <c r="Q589" s="308" t="b">
        <f t="shared" si="172"/>
        <v>1</v>
      </c>
      <c r="R589" s="308" t="b">
        <f t="shared" si="173"/>
        <v>1</v>
      </c>
      <c r="S589" s="308" t="b">
        <f t="shared" si="174"/>
        <v>1</v>
      </c>
      <c r="T589" s="308" t="b">
        <f t="shared" si="175"/>
        <v>1</v>
      </c>
      <c r="U589" s="308" t="b">
        <f t="shared" si="176"/>
        <v>1</v>
      </c>
      <c r="W589" s="446"/>
      <c r="X589" s="280"/>
      <c r="Y589" s="280"/>
      <c r="Z589" s="70"/>
      <c r="AA589" s="70"/>
      <c r="AB589" s="249"/>
      <c r="AC589" s="440"/>
      <c r="AD589" s="441"/>
      <c r="AE589" s="378"/>
      <c r="AF589" s="135"/>
      <c r="AG589" s="435"/>
    </row>
    <row r="590" spans="1:33">
      <c r="A590" s="383"/>
      <c r="B590" s="263"/>
      <c r="C590" s="263"/>
      <c r="D590" s="264"/>
      <c r="E590" s="264"/>
      <c r="F590" s="273"/>
      <c r="G590" s="247"/>
      <c r="H590" s="133"/>
      <c r="I590" s="367"/>
      <c r="J590" s="135"/>
      <c r="L590" s="308" t="b">
        <f t="shared" si="167"/>
        <v>1</v>
      </c>
      <c r="M590" s="308" t="b">
        <f t="shared" si="168"/>
        <v>1</v>
      </c>
      <c r="N590" s="308" t="b">
        <f t="shared" si="169"/>
        <v>1</v>
      </c>
      <c r="O590" s="308" t="b">
        <f t="shared" si="170"/>
        <v>1</v>
      </c>
      <c r="P590" s="308" t="b">
        <f t="shared" si="171"/>
        <v>1</v>
      </c>
      <c r="Q590" s="308" t="b">
        <f t="shared" si="172"/>
        <v>1</v>
      </c>
      <c r="R590" s="308" t="b">
        <f t="shared" si="173"/>
        <v>1</v>
      </c>
      <c r="S590" s="308" t="b">
        <f t="shared" si="174"/>
        <v>1</v>
      </c>
      <c r="T590" s="308" t="b">
        <f t="shared" si="175"/>
        <v>1</v>
      </c>
      <c r="U590" s="308" t="b">
        <f t="shared" si="176"/>
        <v>1</v>
      </c>
      <c r="W590" s="446"/>
      <c r="X590" s="280"/>
      <c r="Y590" s="280"/>
      <c r="Z590" s="70"/>
      <c r="AA590" s="70"/>
      <c r="AB590" s="249"/>
      <c r="AC590" s="440"/>
      <c r="AD590" s="441"/>
      <c r="AE590" s="392"/>
      <c r="AF590" s="135"/>
      <c r="AG590" s="435"/>
    </row>
    <row r="591" spans="1:33">
      <c r="A591" s="383"/>
      <c r="B591" s="263"/>
      <c r="C591" s="263"/>
      <c r="D591" s="264"/>
      <c r="E591" s="264"/>
      <c r="F591" s="273"/>
      <c r="G591" s="247"/>
      <c r="H591" s="133"/>
      <c r="I591" s="367"/>
      <c r="J591" s="135"/>
      <c r="L591" s="308" t="b">
        <f t="shared" si="167"/>
        <v>1</v>
      </c>
      <c r="M591" s="308" t="b">
        <f t="shared" si="168"/>
        <v>1</v>
      </c>
      <c r="N591" s="308" t="b">
        <f t="shared" si="169"/>
        <v>1</v>
      </c>
      <c r="O591" s="308" t="b">
        <f t="shared" si="170"/>
        <v>1</v>
      </c>
      <c r="P591" s="308" t="b">
        <f t="shared" si="171"/>
        <v>1</v>
      </c>
      <c r="Q591" s="308" t="b">
        <f t="shared" si="172"/>
        <v>1</v>
      </c>
      <c r="R591" s="308" t="b">
        <f t="shared" si="173"/>
        <v>1</v>
      </c>
      <c r="S591" s="308" t="b">
        <f t="shared" si="174"/>
        <v>1</v>
      </c>
      <c r="T591" s="308" t="b">
        <f t="shared" si="175"/>
        <v>1</v>
      </c>
      <c r="U591" s="308" t="b">
        <f t="shared" si="176"/>
        <v>1</v>
      </c>
      <c r="W591" s="446"/>
      <c r="X591" s="280"/>
      <c r="Y591" s="280"/>
      <c r="Z591" s="70"/>
      <c r="AA591" s="70"/>
      <c r="AB591" s="249"/>
      <c r="AC591" s="440"/>
      <c r="AD591" s="441"/>
      <c r="AE591" s="392"/>
      <c r="AF591" s="135"/>
      <c r="AG591" s="435"/>
    </row>
    <row r="592" spans="1:33">
      <c r="A592" s="383"/>
      <c r="B592" s="263"/>
      <c r="C592" s="263"/>
      <c r="D592" s="264"/>
      <c r="E592" s="264"/>
      <c r="F592" s="273"/>
      <c r="G592" s="247"/>
      <c r="H592" s="133"/>
      <c r="I592" s="366"/>
      <c r="J592" s="135"/>
      <c r="L592" s="308" t="b">
        <f t="shared" si="167"/>
        <v>1</v>
      </c>
      <c r="M592" s="308" t="b">
        <f t="shared" si="168"/>
        <v>1</v>
      </c>
      <c r="N592" s="308" t="b">
        <f t="shared" si="169"/>
        <v>1</v>
      </c>
      <c r="O592" s="308" t="b">
        <f t="shared" si="170"/>
        <v>1</v>
      </c>
      <c r="P592" s="308" t="b">
        <f t="shared" si="171"/>
        <v>1</v>
      </c>
      <c r="Q592" s="308" t="b">
        <f t="shared" si="172"/>
        <v>1</v>
      </c>
      <c r="R592" s="308" t="b">
        <f t="shared" si="173"/>
        <v>1</v>
      </c>
      <c r="S592" s="308" t="b">
        <f t="shared" si="174"/>
        <v>1</v>
      </c>
      <c r="T592" s="308" t="b">
        <f t="shared" si="175"/>
        <v>1</v>
      </c>
      <c r="U592" s="308" t="b">
        <f t="shared" si="176"/>
        <v>1</v>
      </c>
      <c r="W592" s="446"/>
      <c r="X592" s="280"/>
      <c r="Y592" s="280"/>
      <c r="Z592" s="70"/>
      <c r="AA592" s="70"/>
      <c r="AB592" s="405"/>
      <c r="AC592" s="440"/>
      <c r="AD592" s="441"/>
      <c r="AE592" s="378"/>
      <c r="AF592" s="135"/>
      <c r="AG592" s="435"/>
    </row>
    <row r="593" spans="1:33">
      <c r="A593" s="383"/>
      <c r="B593" s="263"/>
      <c r="C593" s="263"/>
      <c r="D593" s="264"/>
      <c r="E593" s="264"/>
      <c r="F593" s="273"/>
      <c r="G593" s="247"/>
      <c r="H593" s="133"/>
      <c r="I593" s="230"/>
      <c r="J593" s="135"/>
      <c r="L593" s="308" t="b">
        <f t="shared" si="167"/>
        <v>1</v>
      </c>
      <c r="M593" s="308" t="b">
        <f t="shared" si="168"/>
        <v>1</v>
      </c>
      <c r="N593" s="308" t="b">
        <f t="shared" si="169"/>
        <v>1</v>
      </c>
      <c r="O593" s="308" t="b">
        <f t="shared" si="170"/>
        <v>1</v>
      </c>
      <c r="P593" s="308" t="b">
        <f t="shared" si="171"/>
        <v>1</v>
      </c>
      <c r="Q593" s="308" t="b">
        <f t="shared" si="172"/>
        <v>1</v>
      </c>
      <c r="R593" s="308" t="b">
        <f t="shared" si="173"/>
        <v>1</v>
      </c>
      <c r="S593" s="308" t="b">
        <f t="shared" si="174"/>
        <v>1</v>
      </c>
      <c r="T593" s="308" t="b">
        <f t="shared" si="175"/>
        <v>1</v>
      </c>
      <c r="U593" s="308" t="b">
        <f t="shared" si="176"/>
        <v>1</v>
      </c>
      <c r="W593" s="446"/>
      <c r="X593" s="280"/>
      <c r="Y593" s="280"/>
      <c r="Z593" s="70"/>
      <c r="AA593" s="70"/>
      <c r="AB593" s="249"/>
      <c r="AC593" s="440"/>
      <c r="AD593" s="441"/>
      <c r="AE593" s="391"/>
      <c r="AF593" s="135"/>
      <c r="AG593" s="435"/>
    </row>
    <row r="594" spans="1:33">
      <c r="A594" s="383"/>
      <c r="B594" s="263"/>
      <c r="C594" s="263"/>
      <c r="D594" s="264"/>
      <c r="E594" s="264"/>
      <c r="F594" s="273"/>
      <c r="G594" s="247"/>
      <c r="H594" s="133"/>
      <c r="I594" s="366"/>
      <c r="J594" s="135"/>
      <c r="L594" s="308" t="b">
        <f t="shared" si="167"/>
        <v>1</v>
      </c>
      <c r="M594" s="308" t="b">
        <f t="shared" si="168"/>
        <v>1</v>
      </c>
      <c r="N594" s="308" t="b">
        <f t="shared" si="169"/>
        <v>1</v>
      </c>
      <c r="O594" s="308" t="b">
        <f t="shared" si="170"/>
        <v>1</v>
      </c>
      <c r="P594" s="308" t="b">
        <f t="shared" si="171"/>
        <v>1</v>
      </c>
      <c r="Q594" s="308" t="b">
        <f t="shared" si="172"/>
        <v>1</v>
      </c>
      <c r="R594" s="308" t="b">
        <f t="shared" si="173"/>
        <v>1</v>
      </c>
      <c r="S594" s="308" t="b">
        <f t="shared" si="174"/>
        <v>1</v>
      </c>
      <c r="T594" s="308" t="b">
        <f t="shared" si="175"/>
        <v>1</v>
      </c>
      <c r="U594" s="308" t="b">
        <f t="shared" si="176"/>
        <v>1</v>
      </c>
      <c r="W594" s="446"/>
      <c r="X594" s="280"/>
      <c r="Y594" s="280"/>
      <c r="Z594" s="70"/>
      <c r="AA594" s="70"/>
      <c r="AB594" s="249"/>
      <c r="AC594" s="440"/>
      <c r="AD594" s="441"/>
      <c r="AE594" s="378"/>
      <c r="AF594" s="135"/>
      <c r="AG594" s="435"/>
    </row>
    <row r="595" spans="1:33">
      <c r="A595" s="383"/>
      <c r="B595" s="263"/>
      <c r="C595" s="263"/>
      <c r="D595" s="264"/>
      <c r="E595" s="264"/>
      <c r="F595" s="273"/>
      <c r="G595" s="247"/>
      <c r="H595" s="133"/>
      <c r="I595" s="367"/>
      <c r="J595" s="135"/>
      <c r="L595" s="308" t="b">
        <f t="shared" si="167"/>
        <v>1</v>
      </c>
      <c r="M595" s="308" t="b">
        <f t="shared" si="168"/>
        <v>1</v>
      </c>
      <c r="N595" s="308" t="b">
        <f t="shared" si="169"/>
        <v>1</v>
      </c>
      <c r="O595" s="308" t="b">
        <f t="shared" si="170"/>
        <v>1</v>
      </c>
      <c r="P595" s="308" t="b">
        <f t="shared" si="171"/>
        <v>1</v>
      </c>
      <c r="Q595" s="308" t="b">
        <f t="shared" si="172"/>
        <v>1</v>
      </c>
      <c r="R595" s="308" t="b">
        <f t="shared" si="173"/>
        <v>1</v>
      </c>
      <c r="S595" s="308" t="b">
        <f t="shared" si="174"/>
        <v>1</v>
      </c>
      <c r="T595" s="308" t="b">
        <f t="shared" si="175"/>
        <v>1</v>
      </c>
      <c r="U595" s="308" t="b">
        <f t="shared" si="176"/>
        <v>1</v>
      </c>
      <c r="W595" s="446"/>
      <c r="X595" s="280"/>
      <c r="Y595" s="280"/>
      <c r="Z595" s="70"/>
      <c r="AA595" s="70"/>
      <c r="AB595" s="249"/>
      <c r="AC595" s="440"/>
      <c r="AD595" s="441"/>
      <c r="AE595" s="392"/>
      <c r="AF595" s="135"/>
      <c r="AG595" s="435"/>
    </row>
    <row r="596" spans="1:33">
      <c r="A596" s="383"/>
      <c r="B596" s="263"/>
      <c r="C596" s="263"/>
      <c r="D596" s="264"/>
      <c r="E596" s="264"/>
      <c r="F596" s="273"/>
      <c r="G596" s="247"/>
      <c r="H596" s="133"/>
      <c r="I596" s="367"/>
      <c r="J596" s="135"/>
      <c r="L596" s="308" t="b">
        <f t="shared" si="167"/>
        <v>1</v>
      </c>
      <c r="M596" s="308" t="b">
        <f t="shared" si="168"/>
        <v>1</v>
      </c>
      <c r="N596" s="308" t="b">
        <f t="shared" si="169"/>
        <v>1</v>
      </c>
      <c r="O596" s="308" t="b">
        <f t="shared" si="170"/>
        <v>1</v>
      </c>
      <c r="P596" s="308" t="b">
        <f t="shared" si="171"/>
        <v>1</v>
      </c>
      <c r="Q596" s="308" t="b">
        <f t="shared" si="172"/>
        <v>1</v>
      </c>
      <c r="R596" s="308" t="b">
        <f t="shared" si="173"/>
        <v>1</v>
      </c>
      <c r="S596" s="308" t="b">
        <f t="shared" si="174"/>
        <v>1</v>
      </c>
      <c r="T596" s="308" t="b">
        <f t="shared" si="175"/>
        <v>1</v>
      </c>
      <c r="U596" s="308" t="b">
        <f t="shared" si="176"/>
        <v>1</v>
      </c>
      <c r="W596" s="446"/>
      <c r="X596" s="280"/>
      <c r="Y596" s="280"/>
      <c r="Z596" s="70"/>
      <c r="AA596" s="70"/>
      <c r="AB596" s="249"/>
      <c r="AC596" s="440"/>
      <c r="AD596" s="441"/>
      <c r="AE596" s="392"/>
      <c r="AF596" s="135"/>
      <c r="AG596" s="435"/>
    </row>
    <row r="597" spans="1:33">
      <c r="A597" s="457"/>
      <c r="B597" s="455"/>
      <c r="C597" s="455"/>
      <c r="D597" s="458"/>
      <c r="E597" s="264"/>
      <c r="F597" s="307"/>
      <c r="G597" s="262"/>
      <c r="H597" s="133"/>
      <c r="I597" s="459"/>
      <c r="J597" s="135"/>
      <c r="L597" s="308" t="b">
        <f t="shared" si="167"/>
        <v>1</v>
      </c>
      <c r="M597" s="308" t="b">
        <f t="shared" si="168"/>
        <v>1</v>
      </c>
      <c r="N597" s="308" t="b">
        <f t="shared" si="169"/>
        <v>1</v>
      </c>
      <c r="O597" s="308" t="b">
        <f t="shared" si="170"/>
        <v>1</v>
      </c>
      <c r="P597" s="308" t="b">
        <f t="shared" si="171"/>
        <v>1</v>
      </c>
      <c r="Q597" s="308" t="b">
        <f t="shared" si="172"/>
        <v>1</v>
      </c>
      <c r="R597" s="308" t="b">
        <f t="shared" si="173"/>
        <v>1</v>
      </c>
      <c r="S597" s="308" t="b">
        <f t="shared" si="174"/>
        <v>1</v>
      </c>
      <c r="T597" s="308" t="b">
        <f t="shared" si="175"/>
        <v>1</v>
      </c>
      <c r="U597" s="308" t="b">
        <f t="shared" si="176"/>
        <v>1</v>
      </c>
      <c r="W597" s="446"/>
      <c r="X597" s="280"/>
      <c r="Y597" s="280"/>
      <c r="Z597" s="70"/>
      <c r="AA597" s="70"/>
      <c r="AB597" s="249"/>
      <c r="AC597" s="363"/>
      <c r="AD597" s="442"/>
      <c r="AE597" s="387"/>
      <c r="AF597" s="135"/>
      <c r="AG597" s="435"/>
    </row>
    <row r="598" spans="1:33">
      <c r="A598" s="383"/>
      <c r="B598" s="263"/>
      <c r="C598" s="263"/>
      <c r="D598" s="264"/>
      <c r="E598" s="264"/>
      <c r="F598" s="273"/>
      <c r="G598" s="247"/>
      <c r="H598" s="133"/>
      <c r="I598" s="366"/>
      <c r="J598" s="135"/>
      <c r="L598" s="308" t="b">
        <f t="shared" si="167"/>
        <v>1</v>
      </c>
      <c r="M598" s="308" t="b">
        <f t="shared" si="168"/>
        <v>1</v>
      </c>
      <c r="N598" s="308" t="b">
        <f t="shared" si="169"/>
        <v>1</v>
      </c>
      <c r="O598" s="308" t="b">
        <f t="shared" si="170"/>
        <v>1</v>
      </c>
      <c r="P598" s="308" t="b">
        <f t="shared" si="171"/>
        <v>1</v>
      </c>
      <c r="Q598" s="308" t="b">
        <f t="shared" si="172"/>
        <v>1</v>
      </c>
      <c r="R598" s="308" t="b">
        <f t="shared" si="173"/>
        <v>1</v>
      </c>
      <c r="S598" s="308" t="b">
        <f t="shared" si="174"/>
        <v>1</v>
      </c>
      <c r="T598" s="308" t="b">
        <f t="shared" si="175"/>
        <v>1</v>
      </c>
      <c r="U598" s="308" t="b">
        <f t="shared" si="176"/>
        <v>1</v>
      </c>
      <c r="W598" s="446"/>
      <c r="X598" s="280"/>
      <c r="Y598" s="280"/>
      <c r="Z598" s="70"/>
      <c r="AA598" s="70"/>
      <c r="AB598" s="249"/>
      <c r="AC598" s="440"/>
      <c r="AD598" s="441"/>
      <c r="AE598" s="378"/>
      <c r="AF598" s="135"/>
      <c r="AG598" s="435"/>
    </row>
    <row r="599" spans="1:33">
      <c r="A599" s="383"/>
      <c r="B599" s="263"/>
      <c r="C599" s="263"/>
      <c r="D599" s="264"/>
      <c r="E599" s="264"/>
      <c r="F599" s="273"/>
      <c r="G599" s="247"/>
      <c r="H599" s="133"/>
      <c r="I599" s="366"/>
      <c r="J599" s="135"/>
      <c r="L599" s="308" t="b">
        <f t="shared" si="167"/>
        <v>1</v>
      </c>
      <c r="M599" s="308" t="b">
        <f t="shared" si="168"/>
        <v>1</v>
      </c>
      <c r="N599" s="308" t="b">
        <f t="shared" si="169"/>
        <v>1</v>
      </c>
      <c r="O599" s="308" t="b">
        <f t="shared" si="170"/>
        <v>1</v>
      </c>
      <c r="P599" s="308" t="b">
        <f t="shared" si="171"/>
        <v>1</v>
      </c>
      <c r="Q599" s="308" t="b">
        <f t="shared" si="172"/>
        <v>1</v>
      </c>
      <c r="R599" s="308" t="b">
        <f t="shared" si="173"/>
        <v>1</v>
      </c>
      <c r="S599" s="308" t="b">
        <f t="shared" si="174"/>
        <v>1</v>
      </c>
      <c r="T599" s="308" t="b">
        <f t="shared" si="175"/>
        <v>1</v>
      </c>
      <c r="U599" s="308" t="b">
        <f t="shared" si="176"/>
        <v>1</v>
      </c>
      <c r="W599" s="446"/>
      <c r="X599" s="280"/>
      <c r="Y599" s="280"/>
      <c r="Z599" s="70"/>
      <c r="AA599" s="70"/>
      <c r="AB599" s="249"/>
      <c r="AC599" s="440"/>
      <c r="AD599" s="441"/>
      <c r="AE599" s="378"/>
      <c r="AF599" s="135"/>
      <c r="AG599" s="435"/>
    </row>
    <row r="600" spans="1:33">
      <c r="A600" s="383"/>
      <c r="B600" s="263"/>
      <c r="C600" s="263"/>
      <c r="D600" s="264"/>
      <c r="E600" s="264"/>
      <c r="F600" s="273"/>
      <c r="G600" s="247"/>
      <c r="H600" s="133"/>
      <c r="I600" s="366"/>
      <c r="J600" s="135"/>
      <c r="L600" s="308" t="b">
        <f t="shared" si="167"/>
        <v>1</v>
      </c>
      <c r="M600" s="308" t="b">
        <f t="shared" si="168"/>
        <v>1</v>
      </c>
      <c r="N600" s="308" t="b">
        <f t="shared" si="169"/>
        <v>1</v>
      </c>
      <c r="O600" s="308" t="b">
        <f t="shared" si="170"/>
        <v>1</v>
      </c>
      <c r="P600" s="308" t="b">
        <f t="shared" si="171"/>
        <v>1</v>
      </c>
      <c r="Q600" s="308" t="b">
        <f t="shared" si="172"/>
        <v>1</v>
      </c>
      <c r="R600" s="308" t="b">
        <f t="shared" si="173"/>
        <v>1</v>
      </c>
      <c r="S600" s="308" t="b">
        <f t="shared" si="174"/>
        <v>1</v>
      </c>
      <c r="T600" s="308" t="b">
        <f t="shared" si="175"/>
        <v>1</v>
      </c>
      <c r="U600" s="308" t="b">
        <f t="shared" si="176"/>
        <v>1</v>
      </c>
      <c r="W600" s="446"/>
      <c r="X600" s="280"/>
      <c r="Y600" s="280"/>
      <c r="Z600" s="70"/>
      <c r="AA600" s="70"/>
      <c r="AB600" s="249"/>
      <c r="AC600" s="440"/>
      <c r="AD600" s="441"/>
      <c r="AE600" s="378"/>
      <c r="AF600" s="135"/>
      <c r="AG600" s="435"/>
    </row>
    <row r="601" spans="1:33">
      <c r="A601" s="383"/>
      <c r="B601" s="263"/>
      <c r="C601" s="263"/>
      <c r="D601" s="264"/>
      <c r="E601" s="264"/>
      <c r="F601" s="273"/>
      <c r="G601" s="247"/>
      <c r="H601" s="133"/>
      <c r="I601" s="366"/>
      <c r="J601" s="135"/>
      <c r="L601" s="308" t="b">
        <f t="shared" si="167"/>
        <v>1</v>
      </c>
      <c r="M601" s="308" t="b">
        <f t="shared" si="168"/>
        <v>1</v>
      </c>
      <c r="N601" s="308" t="b">
        <f t="shared" si="169"/>
        <v>1</v>
      </c>
      <c r="O601" s="308" t="b">
        <f t="shared" si="170"/>
        <v>1</v>
      </c>
      <c r="P601" s="308" t="b">
        <f t="shared" si="171"/>
        <v>1</v>
      </c>
      <c r="Q601" s="308" t="b">
        <f t="shared" si="172"/>
        <v>1</v>
      </c>
      <c r="R601" s="308" t="b">
        <f t="shared" si="173"/>
        <v>1</v>
      </c>
      <c r="S601" s="308" t="b">
        <f t="shared" si="174"/>
        <v>1</v>
      </c>
      <c r="T601" s="308" t="b">
        <f t="shared" si="175"/>
        <v>1</v>
      </c>
      <c r="U601" s="308" t="b">
        <f t="shared" si="176"/>
        <v>1</v>
      </c>
      <c r="W601" s="446"/>
      <c r="X601" s="280"/>
      <c r="Y601" s="280"/>
      <c r="Z601" s="70"/>
      <c r="AA601" s="70"/>
      <c r="AB601" s="249"/>
      <c r="AC601" s="440"/>
      <c r="AD601" s="441"/>
      <c r="AE601" s="378"/>
      <c r="AF601" s="135"/>
      <c r="AG601" s="435"/>
    </row>
    <row r="602" spans="1:33">
      <c r="A602" s="383"/>
      <c r="B602" s="263"/>
      <c r="C602" s="263"/>
      <c r="D602" s="264"/>
      <c r="E602" s="264"/>
      <c r="F602" s="273"/>
      <c r="G602" s="247"/>
      <c r="H602" s="133"/>
      <c r="I602" s="366"/>
      <c r="J602" s="135"/>
      <c r="L602" s="308" t="b">
        <f t="shared" si="167"/>
        <v>1</v>
      </c>
      <c r="M602" s="308" t="b">
        <f t="shared" si="168"/>
        <v>1</v>
      </c>
      <c r="N602" s="308" t="b">
        <f t="shared" si="169"/>
        <v>1</v>
      </c>
      <c r="O602" s="308" t="b">
        <f t="shared" si="170"/>
        <v>1</v>
      </c>
      <c r="P602" s="308" t="b">
        <f t="shared" si="171"/>
        <v>1</v>
      </c>
      <c r="Q602" s="308" t="b">
        <f t="shared" si="172"/>
        <v>1</v>
      </c>
      <c r="R602" s="308" t="b">
        <f t="shared" si="173"/>
        <v>1</v>
      </c>
      <c r="S602" s="308" t="b">
        <f t="shared" si="174"/>
        <v>1</v>
      </c>
      <c r="T602" s="308" t="b">
        <f t="shared" si="175"/>
        <v>1</v>
      </c>
      <c r="U602" s="308" t="b">
        <f t="shared" si="176"/>
        <v>1</v>
      </c>
      <c r="W602" s="446"/>
      <c r="X602" s="280"/>
      <c r="Y602" s="280"/>
      <c r="Z602" s="70"/>
      <c r="AA602" s="70"/>
      <c r="AB602" s="405"/>
      <c r="AC602" s="440"/>
      <c r="AD602" s="441"/>
      <c r="AE602" s="378"/>
      <c r="AF602" s="135"/>
      <c r="AG602" s="435"/>
    </row>
    <row r="603" spans="1:33">
      <c r="A603" s="383"/>
      <c r="B603" s="263"/>
      <c r="C603" s="263"/>
      <c r="D603" s="264"/>
      <c r="E603" s="264"/>
      <c r="F603" s="273"/>
      <c r="G603" s="247"/>
      <c r="H603" s="133"/>
      <c r="I603" s="366"/>
      <c r="J603" s="135"/>
      <c r="L603" s="308" t="b">
        <f t="shared" si="167"/>
        <v>1</v>
      </c>
      <c r="M603" s="308" t="b">
        <f t="shared" si="168"/>
        <v>1</v>
      </c>
      <c r="N603" s="308" t="b">
        <f t="shared" si="169"/>
        <v>1</v>
      </c>
      <c r="O603" s="308" t="b">
        <f t="shared" si="170"/>
        <v>1</v>
      </c>
      <c r="P603" s="308" t="b">
        <f t="shared" si="171"/>
        <v>1</v>
      </c>
      <c r="Q603" s="308" t="b">
        <f t="shared" si="172"/>
        <v>1</v>
      </c>
      <c r="R603" s="308" t="b">
        <f t="shared" si="173"/>
        <v>1</v>
      </c>
      <c r="S603" s="308" t="b">
        <f t="shared" si="174"/>
        <v>1</v>
      </c>
      <c r="T603" s="308" t="b">
        <f t="shared" si="175"/>
        <v>1</v>
      </c>
      <c r="U603" s="308" t="b">
        <f t="shared" si="176"/>
        <v>1</v>
      </c>
      <c r="W603" s="446"/>
      <c r="X603" s="280"/>
      <c r="Y603" s="280"/>
      <c r="Z603" s="70"/>
      <c r="AA603" s="70"/>
      <c r="AB603" s="249"/>
      <c r="AC603" s="440"/>
      <c r="AD603" s="441"/>
      <c r="AE603" s="378"/>
      <c r="AF603" s="135"/>
      <c r="AG603" s="435"/>
    </row>
    <row r="604" spans="1:33">
      <c r="A604" s="383"/>
      <c r="B604" s="263"/>
      <c r="C604" s="263"/>
      <c r="D604" s="264"/>
      <c r="E604" s="264"/>
      <c r="F604" s="273"/>
      <c r="G604" s="247"/>
      <c r="H604" s="133"/>
      <c r="I604" s="230"/>
      <c r="J604" s="135"/>
      <c r="L604" s="308" t="b">
        <f t="shared" si="167"/>
        <v>1</v>
      </c>
      <c r="M604" s="308" t="b">
        <f t="shared" si="168"/>
        <v>1</v>
      </c>
      <c r="N604" s="308" t="b">
        <f t="shared" si="169"/>
        <v>1</v>
      </c>
      <c r="O604" s="308" t="b">
        <f t="shared" si="170"/>
        <v>1</v>
      </c>
      <c r="P604" s="308" t="b">
        <f t="shared" si="171"/>
        <v>1</v>
      </c>
      <c r="Q604" s="308" t="b">
        <f t="shared" si="172"/>
        <v>1</v>
      </c>
      <c r="R604" s="308" t="b">
        <f t="shared" si="173"/>
        <v>1</v>
      </c>
      <c r="S604" s="308" t="b">
        <f t="shared" si="174"/>
        <v>1</v>
      </c>
      <c r="T604" s="308" t="b">
        <f t="shared" si="175"/>
        <v>1</v>
      </c>
      <c r="U604" s="308" t="b">
        <f t="shared" si="176"/>
        <v>1</v>
      </c>
      <c r="W604" s="446"/>
      <c r="X604" s="280"/>
      <c r="Y604" s="280"/>
      <c r="Z604" s="70"/>
      <c r="AA604" s="70"/>
      <c r="AB604" s="249"/>
      <c r="AC604" s="440"/>
      <c r="AD604" s="441"/>
      <c r="AE604" s="391"/>
      <c r="AF604" s="135"/>
      <c r="AG604" s="435"/>
    </row>
    <row r="605" spans="1:33">
      <c r="A605" s="383"/>
      <c r="B605" s="263"/>
      <c r="C605" s="263"/>
      <c r="D605" s="264"/>
      <c r="E605" s="264"/>
      <c r="F605" s="273"/>
      <c r="G605" s="247"/>
      <c r="H605" s="133"/>
      <c r="I605" s="366"/>
      <c r="J605" s="135"/>
      <c r="L605" s="308" t="b">
        <f t="shared" si="167"/>
        <v>1</v>
      </c>
      <c r="M605" s="308" t="b">
        <f t="shared" si="168"/>
        <v>1</v>
      </c>
      <c r="N605" s="308" t="b">
        <f t="shared" si="169"/>
        <v>1</v>
      </c>
      <c r="O605" s="308" t="b">
        <f t="shared" si="170"/>
        <v>1</v>
      </c>
      <c r="P605" s="308" t="b">
        <f t="shared" si="171"/>
        <v>1</v>
      </c>
      <c r="Q605" s="308" t="b">
        <f t="shared" si="172"/>
        <v>1</v>
      </c>
      <c r="R605" s="308" t="b">
        <f t="shared" si="173"/>
        <v>1</v>
      </c>
      <c r="S605" s="308" t="b">
        <f t="shared" si="174"/>
        <v>1</v>
      </c>
      <c r="T605" s="308" t="b">
        <f t="shared" si="175"/>
        <v>1</v>
      </c>
      <c r="U605" s="308" t="b">
        <f t="shared" si="176"/>
        <v>1</v>
      </c>
      <c r="W605" s="446"/>
      <c r="X605" s="280"/>
      <c r="Y605" s="280"/>
      <c r="Z605" s="70"/>
      <c r="AA605" s="70"/>
      <c r="AB605" s="249"/>
      <c r="AC605" s="440"/>
      <c r="AD605" s="441"/>
      <c r="AE605" s="378"/>
      <c r="AF605" s="135"/>
      <c r="AG605" s="435"/>
    </row>
    <row r="606" spans="1:33">
      <c r="A606" s="383"/>
      <c r="B606" s="263"/>
      <c r="C606" s="263"/>
      <c r="D606" s="264"/>
      <c r="E606" s="264"/>
      <c r="F606" s="273"/>
      <c r="G606" s="247"/>
      <c r="H606" s="133"/>
      <c r="I606" s="366"/>
      <c r="J606" s="135"/>
      <c r="L606" s="308" t="b">
        <f t="shared" si="167"/>
        <v>1</v>
      </c>
      <c r="M606" s="308" t="b">
        <f t="shared" si="168"/>
        <v>1</v>
      </c>
      <c r="N606" s="308" t="b">
        <f t="shared" si="169"/>
        <v>1</v>
      </c>
      <c r="O606" s="308" t="b">
        <f t="shared" si="170"/>
        <v>1</v>
      </c>
      <c r="P606" s="308" t="b">
        <f t="shared" si="171"/>
        <v>1</v>
      </c>
      <c r="Q606" s="308" t="b">
        <f t="shared" si="172"/>
        <v>1</v>
      </c>
      <c r="R606" s="308" t="b">
        <f t="shared" si="173"/>
        <v>1</v>
      </c>
      <c r="S606" s="308" t="b">
        <f t="shared" si="174"/>
        <v>1</v>
      </c>
      <c r="T606" s="308" t="b">
        <f t="shared" si="175"/>
        <v>1</v>
      </c>
      <c r="U606" s="308" t="b">
        <f t="shared" si="176"/>
        <v>1</v>
      </c>
      <c r="W606" s="446"/>
      <c r="X606" s="280"/>
      <c r="Y606" s="280"/>
      <c r="Z606" s="70"/>
      <c r="AA606" s="70"/>
      <c r="AB606" s="249"/>
      <c r="AC606" s="363"/>
      <c r="AD606" s="442"/>
      <c r="AE606" s="387"/>
      <c r="AF606" s="135"/>
      <c r="AG606" s="435"/>
    </row>
    <row r="607" spans="1:33">
      <c r="A607" s="383"/>
      <c r="B607" s="263"/>
      <c r="C607" s="263"/>
      <c r="D607" s="264"/>
      <c r="E607" s="264"/>
      <c r="F607" s="273"/>
      <c r="G607" s="247"/>
      <c r="H607" s="133"/>
      <c r="I607" s="366"/>
      <c r="J607" s="135"/>
      <c r="L607" s="308" t="b">
        <f t="shared" si="167"/>
        <v>1</v>
      </c>
      <c r="M607" s="308" t="b">
        <f t="shared" si="168"/>
        <v>1</v>
      </c>
      <c r="N607" s="308" t="b">
        <f t="shared" si="169"/>
        <v>1</v>
      </c>
      <c r="O607" s="308" t="b">
        <f t="shared" si="170"/>
        <v>1</v>
      </c>
      <c r="P607" s="308" t="b">
        <f t="shared" si="171"/>
        <v>1</v>
      </c>
      <c r="Q607" s="308" t="b">
        <f t="shared" si="172"/>
        <v>1</v>
      </c>
      <c r="R607" s="308" t="b">
        <f t="shared" si="173"/>
        <v>1</v>
      </c>
      <c r="S607" s="308" t="b">
        <f t="shared" si="174"/>
        <v>1</v>
      </c>
      <c r="T607" s="308" t="b">
        <f t="shared" si="175"/>
        <v>1</v>
      </c>
      <c r="U607" s="308" t="b">
        <f t="shared" si="176"/>
        <v>1</v>
      </c>
      <c r="W607" s="446"/>
      <c r="X607" s="280"/>
      <c r="Y607" s="280"/>
      <c r="Z607" s="70"/>
      <c r="AA607" s="70"/>
      <c r="AB607" s="249"/>
      <c r="AC607" s="440"/>
      <c r="AD607" s="441"/>
      <c r="AE607" s="378"/>
      <c r="AF607" s="135"/>
      <c r="AG607" s="435"/>
    </row>
    <row r="608" spans="1:33">
      <c r="A608" s="383"/>
      <c r="B608" s="263"/>
      <c r="C608" s="263"/>
      <c r="D608" s="264"/>
      <c r="E608" s="264"/>
      <c r="F608" s="273"/>
      <c r="G608" s="247"/>
      <c r="H608" s="133"/>
      <c r="I608" s="366"/>
      <c r="J608" s="135"/>
      <c r="L608" s="308" t="b">
        <f t="shared" si="167"/>
        <v>1</v>
      </c>
      <c r="M608" s="308" t="b">
        <f t="shared" si="168"/>
        <v>1</v>
      </c>
      <c r="N608" s="308" t="b">
        <f t="shared" si="169"/>
        <v>1</v>
      </c>
      <c r="O608" s="308" t="b">
        <f t="shared" si="170"/>
        <v>1</v>
      </c>
      <c r="P608" s="308" t="b">
        <f t="shared" si="171"/>
        <v>1</v>
      </c>
      <c r="Q608" s="308" t="b">
        <f t="shared" si="172"/>
        <v>1</v>
      </c>
      <c r="R608" s="308" t="b">
        <f t="shared" si="173"/>
        <v>1</v>
      </c>
      <c r="S608" s="308" t="b">
        <f t="shared" si="174"/>
        <v>1</v>
      </c>
      <c r="T608" s="308" t="b">
        <f t="shared" si="175"/>
        <v>1</v>
      </c>
      <c r="U608" s="308" t="b">
        <f t="shared" si="176"/>
        <v>1</v>
      </c>
      <c r="W608" s="446"/>
      <c r="X608" s="280"/>
      <c r="Y608" s="280"/>
      <c r="Z608" s="70"/>
      <c r="AA608" s="70"/>
      <c r="AB608" s="249"/>
      <c r="AC608" s="440"/>
      <c r="AD608" s="441"/>
      <c r="AE608" s="378"/>
      <c r="AF608" s="135"/>
      <c r="AG608" s="435"/>
    </row>
    <row r="609" spans="1:33">
      <c r="A609" s="383"/>
      <c r="B609" s="263"/>
      <c r="C609" s="263"/>
      <c r="D609" s="264"/>
      <c r="E609" s="264"/>
      <c r="F609" s="273"/>
      <c r="G609" s="247"/>
      <c r="H609" s="133"/>
      <c r="I609" s="366"/>
      <c r="J609" s="135"/>
      <c r="L609" s="308" t="b">
        <f t="shared" si="167"/>
        <v>1</v>
      </c>
      <c r="M609" s="308" t="b">
        <f t="shared" si="168"/>
        <v>1</v>
      </c>
      <c r="N609" s="308" t="b">
        <f t="shared" si="169"/>
        <v>1</v>
      </c>
      <c r="O609" s="308" t="b">
        <f t="shared" si="170"/>
        <v>1</v>
      </c>
      <c r="P609" s="308" t="b">
        <f t="shared" si="171"/>
        <v>1</v>
      </c>
      <c r="Q609" s="308" t="b">
        <f t="shared" si="172"/>
        <v>1</v>
      </c>
      <c r="R609" s="308" t="b">
        <f t="shared" si="173"/>
        <v>1</v>
      </c>
      <c r="S609" s="308" t="b">
        <f t="shared" si="174"/>
        <v>1</v>
      </c>
      <c r="T609" s="308" t="b">
        <f t="shared" si="175"/>
        <v>1</v>
      </c>
      <c r="U609" s="308" t="b">
        <f t="shared" si="176"/>
        <v>1</v>
      </c>
      <c r="W609" s="446"/>
      <c r="X609" s="280"/>
      <c r="Y609" s="280"/>
      <c r="Z609" s="70"/>
      <c r="AA609" s="70"/>
      <c r="AB609" s="249"/>
      <c r="AC609" s="440"/>
      <c r="AD609" s="441"/>
      <c r="AE609" s="378"/>
      <c r="AF609" s="135"/>
      <c r="AG609" s="435"/>
    </row>
    <row r="610" spans="1:33">
      <c r="A610" s="383"/>
      <c r="B610" s="263"/>
      <c r="C610" s="263"/>
      <c r="D610" s="264"/>
      <c r="E610" s="264"/>
      <c r="F610" s="273"/>
      <c r="G610" s="247"/>
      <c r="H610" s="133"/>
      <c r="I610" s="366"/>
      <c r="J610" s="135"/>
      <c r="L610" s="308" t="b">
        <f t="shared" si="167"/>
        <v>1</v>
      </c>
      <c r="M610" s="308" t="b">
        <f t="shared" si="168"/>
        <v>1</v>
      </c>
      <c r="N610" s="308" t="b">
        <f t="shared" si="169"/>
        <v>1</v>
      </c>
      <c r="O610" s="308" t="b">
        <f t="shared" si="170"/>
        <v>1</v>
      </c>
      <c r="P610" s="308" t="b">
        <f t="shared" si="171"/>
        <v>1</v>
      </c>
      <c r="Q610" s="308" t="b">
        <f t="shared" si="172"/>
        <v>1</v>
      </c>
      <c r="R610" s="308" t="b">
        <f t="shared" si="173"/>
        <v>1</v>
      </c>
      <c r="S610" s="308" t="b">
        <f t="shared" si="174"/>
        <v>1</v>
      </c>
      <c r="T610" s="308" t="b">
        <f t="shared" si="175"/>
        <v>1</v>
      </c>
      <c r="U610" s="308" t="b">
        <f t="shared" si="176"/>
        <v>1</v>
      </c>
      <c r="W610" s="446"/>
      <c r="X610" s="280"/>
      <c r="Y610" s="280"/>
      <c r="Z610" s="70"/>
      <c r="AA610" s="70"/>
      <c r="AB610" s="249"/>
      <c r="AC610" s="440"/>
      <c r="AD610" s="441"/>
      <c r="AE610" s="378"/>
      <c r="AF610" s="135"/>
      <c r="AG610" s="435"/>
    </row>
    <row r="611" spans="1:33">
      <c r="A611" s="457"/>
      <c r="B611" s="455"/>
      <c r="C611" s="455"/>
      <c r="D611" s="458"/>
      <c r="E611" s="264"/>
      <c r="F611" s="307"/>
      <c r="G611" s="262"/>
      <c r="H611" s="133"/>
      <c r="I611" s="459"/>
      <c r="J611" s="135"/>
      <c r="L611" s="308" t="b">
        <f t="shared" si="167"/>
        <v>1</v>
      </c>
      <c r="M611" s="308" t="b">
        <f t="shared" si="168"/>
        <v>1</v>
      </c>
      <c r="N611" s="308" t="b">
        <f t="shared" si="169"/>
        <v>1</v>
      </c>
      <c r="O611" s="308" t="b">
        <f t="shared" si="170"/>
        <v>1</v>
      </c>
      <c r="P611" s="308" t="b">
        <f t="shared" si="171"/>
        <v>1</v>
      </c>
      <c r="Q611" s="308" t="b">
        <f t="shared" si="172"/>
        <v>1</v>
      </c>
      <c r="R611" s="308" t="b">
        <f t="shared" si="173"/>
        <v>1</v>
      </c>
      <c r="S611" s="308" t="b">
        <f t="shared" si="174"/>
        <v>1</v>
      </c>
      <c r="T611" s="308" t="b">
        <f t="shared" si="175"/>
        <v>1</v>
      </c>
      <c r="U611" s="308" t="b">
        <f t="shared" si="176"/>
        <v>1</v>
      </c>
      <c r="W611" s="446"/>
      <c r="X611" s="280"/>
      <c r="Y611" s="280"/>
      <c r="Z611" s="70"/>
      <c r="AA611" s="70"/>
      <c r="AB611" s="249"/>
      <c r="AC611" s="363"/>
      <c r="AD611" s="442"/>
      <c r="AE611" s="387"/>
      <c r="AF611" s="135"/>
      <c r="AG611" s="435"/>
    </row>
    <row r="612" spans="1:33">
      <c r="A612" s="457"/>
      <c r="B612" s="455"/>
      <c r="C612" s="455"/>
      <c r="D612" s="458"/>
      <c r="E612" s="264"/>
      <c r="F612" s="307"/>
      <c r="G612" s="262"/>
      <c r="H612" s="133"/>
      <c r="I612" s="459"/>
      <c r="J612" s="135"/>
      <c r="L612" s="308" t="b">
        <f t="shared" si="167"/>
        <v>1</v>
      </c>
      <c r="M612" s="308" t="b">
        <f t="shared" si="168"/>
        <v>1</v>
      </c>
      <c r="N612" s="308" t="b">
        <f t="shared" si="169"/>
        <v>1</v>
      </c>
      <c r="O612" s="308" t="b">
        <f t="shared" si="170"/>
        <v>1</v>
      </c>
      <c r="P612" s="308" t="b">
        <f t="shared" si="171"/>
        <v>1</v>
      </c>
      <c r="Q612" s="308" t="b">
        <f t="shared" si="172"/>
        <v>1</v>
      </c>
      <c r="R612" s="308" t="b">
        <f t="shared" si="173"/>
        <v>1</v>
      </c>
      <c r="S612" s="308" t="b">
        <f t="shared" si="174"/>
        <v>1</v>
      </c>
      <c r="T612" s="308" t="b">
        <f t="shared" si="175"/>
        <v>1</v>
      </c>
      <c r="U612" s="308" t="b">
        <f t="shared" si="176"/>
        <v>1</v>
      </c>
      <c r="W612" s="446"/>
      <c r="X612" s="280"/>
      <c r="Y612" s="280"/>
      <c r="Z612" s="70"/>
      <c r="AA612" s="70"/>
      <c r="AB612" s="249"/>
      <c r="AC612" s="363"/>
      <c r="AD612" s="442"/>
      <c r="AE612" s="387"/>
      <c r="AF612" s="135"/>
      <c r="AG612" s="435"/>
    </row>
    <row r="613" spans="1:33">
      <c r="A613" s="457"/>
      <c r="B613" s="455"/>
      <c r="C613" s="455"/>
      <c r="D613" s="458"/>
      <c r="E613" s="264"/>
      <c r="F613" s="307"/>
      <c r="G613" s="262"/>
      <c r="H613" s="133"/>
      <c r="I613" s="459"/>
      <c r="J613" s="135"/>
      <c r="L613" s="308" t="b">
        <f t="shared" si="167"/>
        <v>1</v>
      </c>
      <c r="M613" s="308" t="b">
        <f t="shared" si="168"/>
        <v>1</v>
      </c>
      <c r="N613" s="308" t="b">
        <f t="shared" si="169"/>
        <v>1</v>
      </c>
      <c r="O613" s="308" t="b">
        <f t="shared" si="170"/>
        <v>1</v>
      </c>
      <c r="P613" s="308" t="b">
        <f t="shared" si="171"/>
        <v>1</v>
      </c>
      <c r="Q613" s="308" t="b">
        <f t="shared" si="172"/>
        <v>1</v>
      </c>
      <c r="R613" s="308" t="b">
        <f t="shared" si="173"/>
        <v>1</v>
      </c>
      <c r="S613" s="308" t="b">
        <f t="shared" si="174"/>
        <v>1</v>
      </c>
      <c r="T613" s="308" t="b">
        <f t="shared" si="175"/>
        <v>1</v>
      </c>
      <c r="U613" s="308" t="b">
        <f t="shared" si="176"/>
        <v>1</v>
      </c>
      <c r="W613" s="446"/>
      <c r="X613" s="280"/>
      <c r="Y613" s="280"/>
      <c r="Z613" s="70"/>
      <c r="AA613" s="70"/>
      <c r="AB613" s="249"/>
      <c r="AC613" s="363"/>
      <c r="AD613" s="442"/>
      <c r="AE613" s="387"/>
      <c r="AF613" s="135"/>
      <c r="AG613" s="435"/>
    </row>
    <row r="614" spans="1:33">
      <c r="A614" s="457"/>
      <c r="B614" s="455"/>
      <c r="C614" s="455"/>
      <c r="D614" s="458"/>
      <c r="E614" s="264"/>
      <c r="F614" s="307"/>
      <c r="G614" s="262"/>
      <c r="H614" s="133"/>
      <c r="I614" s="459"/>
      <c r="J614" s="135"/>
      <c r="L614" s="308" t="b">
        <f t="shared" si="167"/>
        <v>1</v>
      </c>
      <c r="M614" s="308" t="b">
        <f t="shared" si="168"/>
        <v>1</v>
      </c>
      <c r="N614" s="308" t="b">
        <f t="shared" si="169"/>
        <v>1</v>
      </c>
      <c r="O614" s="308" t="b">
        <f t="shared" si="170"/>
        <v>1</v>
      </c>
      <c r="P614" s="308" t="b">
        <f t="shared" si="171"/>
        <v>1</v>
      </c>
      <c r="Q614" s="308" t="b">
        <f t="shared" si="172"/>
        <v>1</v>
      </c>
      <c r="R614" s="308" t="b">
        <f t="shared" si="173"/>
        <v>1</v>
      </c>
      <c r="S614" s="308" t="b">
        <f t="shared" si="174"/>
        <v>1</v>
      </c>
      <c r="T614" s="308" t="b">
        <f t="shared" si="175"/>
        <v>1</v>
      </c>
      <c r="U614" s="308" t="b">
        <f t="shared" si="176"/>
        <v>1</v>
      </c>
      <c r="W614" s="446"/>
      <c r="X614" s="280"/>
      <c r="Y614" s="280"/>
      <c r="Z614" s="70"/>
      <c r="AA614" s="70"/>
      <c r="AB614" s="249"/>
      <c r="AC614" s="363"/>
      <c r="AD614" s="442"/>
      <c r="AE614" s="443"/>
      <c r="AF614" s="135"/>
      <c r="AG614" s="435"/>
    </row>
    <row r="615" spans="1:33">
      <c r="A615" s="383"/>
      <c r="B615" s="263"/>
      <c r="C615" s="263"/>
      <c r="D615" s="264"/>
      <c r="E615" s="264"/>
      <c r="F615" s="273"/>
      <c r="G615" s="247"/>
      <c r="H615" s="133"/>
      <c r="I615" s="366"/>
      <c r="J615" s="135"/>
      <c r="L615" s="308" t="b">
        <f t="shared" si="167"/>
        <v>1</v>
      </c>
      <c r="M615" s="308" t="b">
        <f t="shared" si="168"/>
        <v>1</v>
      </c>
      <c r="N615" s="308" t="b">
        <f t="shared" si="169"/>
        <v>1</v>
      </c>
      <c r="O615" s="308" t="b">
        <f t="shared" si="170"/>
        <v>1</v>
      </c>
      <c r="P615" s="308" t="b">
        <f t="shared" si="171"/>
        <v>1</v>
      </c>
      <c r="Q615" s="308" t="b">
        <f t="shared" si="172"/>
        <v>1</v>
      </c>
      <c r="R615" s="308" t="b">
        <f t="shared" si="173"/>
        <v>1</v>
      </c>
      <c r="S615" s="308" t="b">
        <f t="shared" si="174"/>
        <v>1</v>
      </c>
      <c r="T615" s="308" t="b">
        <f t="shared" si="175"/>
        <v>1</v>
      </c>
      <c r="U615" s="308" t="b">
        <f t="shared" si="176"/>
        <v>1</v>
      </c>
      <c r="W615" s="446"/>
      <c r="X615" s="280"/>
      <c r="Y615" s="280"/>
      <c r="Z615" s="70"/>
      <c r="AA615" s="70"/>
      <c r="AB615" s="249"/>
      <c r="AC615" s="440"/>
      <c r="AD615" s="441"/>
      <c r="AE615" s="378"/>
      <c r="AF615" s="135"/>
      <c r="AG615" s="435"/>
    </row>
    <row r="616" spans="1:33">
      <c r="A616" s="383"/>
      <c r="B616" s="263"/>
      <c r="C616" s="263"/>
      <c r="D616" s="264"/>
      <c r="E616" s="264"/>
      <c r="F616" s="273"/>
      <c r="G616" s="247"/>
      <c r="H616" s="133"/>
      <c r="I616" s="366"/>
      <c r="J616" s="135"/>
      <c r="L616" s="308" t="b">
        <f t="shared" si="167"/>
        <v>1</v>
      </c>
      <c r="M616" s="308" t="b">
        <f t="shared" si="168"/>
        <v>1</v>
      </c>
      <c r="N616" s="308" t="b">
        <f t="shared" si="169"/>
        <v>1</v>
      </c>
      <c r="O616" s="308" t="b">
        <f t="shared" si="170"/>
        <v>1</v>
      </c>
      <c r="P616" s="308" t="b">
        <f t="shared" si="171"/>
        <v>1</v>
      </c>
      <c r="Q616" s="308" t="b">
        <f t="shared" si="172"/>
        <v>1</v>
      </c>
      <c r="R616" s="308" t="b">
        <f t="shared" si="173"/>
        <v>1</v>
      </c>
      <c r="S616" s="308" t="b">
        <f t="shared" si="174"/>
        <v>1</v>
      </c>
      <c r="T616" s="308" t="b">
        <f t="shared" si="175"/>
        <v>1</v>
      </c>
      <c r="U616" s="308" t="b">
        <f t="shared" si="176"/>
        <v>1</v>
      </c>
      <c r="W616" s="446"/>
      <c r="X616" s="280"/>
      <c r="Y616" s="280"/>
      <c r="Z616" s="70"/>
      <c r="AA616" s="70"/>
      <c r="AB616" s="249"/>
      <c r="AC616" s="440"/>
      <c r="AD616" s="441"/>
      <c r="AE616" s="378"/>
      <c r="AF616" s="135"/>
      <c r="AG616" s="435"/>
    </row>
    <row r="617" spans="1:33">
      <c r="A617" s="380"/>
      <c r="B617" s="263"/>
      <c r="C617" s="263"/>
      <c r="D617" s="264"/>
      <c r="E617" s="264"/>
      <c r="F617" s="272"/>
      <c r="G617" s="250"/>
      <c r="H617" s="133"/>
      <c r="I617" s="364"/>
      <c r="J617" s="135"/>
      <c r="L617" s="308" t="b">
        <f t="shared" si="167"/>
        <v>1</v>
      </c>
      <c r="M617" s="308" t="b">
        <f t="shared" si="168"/>
        <v>1</v>
      </c>
      <c r="N617" s="308" t="b">
        <f t="shared" si="169"/>
        <v>1</v>
      </c>
      <c r="O617" s="308" t="b">
        <f t="shared" si="170"/>
        <v>1</v>
      </c>
      <c r="P617" s="308" t="b">
        <f t="shared" si="171"/>
        <v>1</v>
      </c>
      <c r="Q617" s="308" t="b">
        <f t="shared" si="172"/>
        <v>1</v>
      </c>
      <c r="R617" s="308" t="b">
        <f t="shared" si="173"/>
        <v>1</v>
      </c>
      <c r="S617" s="308" t="b">
        <f t="shared" si="174"/>
        <v>1</v>
      </c>
      <c r="T617" s="308" t="b">
        <f t="shared" si="175"/>
        <v>1</v>
      </c>
      <c r="U617" s="308" t="b">
        <f t="shared" si="176"/>
        <v>1</v>
      </c>
      <c r="W617" s="446"/>
      <c r="X617" s="280"/>
      <c r="Y617" s="280"/>
      <c r="Z617" s="70"/>
      <c r="AA617" s="70"/>
      <c r="AB617" s="249"/>
      <c r="AC617" s="363"/>
      <c r="AD617" s="442"/>
      <c r="AE617" s="387"/>
      <c r="AF617" s="135"/>
      <c r="AG617" s="435"/>
    </row>
    <row r="618" spans="1:33">
      <c r="A618" s="383"/>
      <c r="B618" s="263"/>
      <c r="C618" s="263"/>
      <c r="D618" s="264"/>
      <c r="E618" s="264"/>
      <c r="F618" s="273"/>
      <c r="G618" s="247"/>
      <c r="H618" s="133"/>
      <c r="I618" s="366"/>
      <c r="J618" s="135"/>
      <c r="L618" s="308" t="b">
        <f t="shared" si="167"/>
        <v>1</v>
      </c>
      <c r="M618" s="308" t="b">
        <f t="shared" si="168"/>
        <v>1</v>
      </c>
      <c r="N618" s="308" t="b">
        <f t="shared" si="169"/>
        <v>1</v>
      </c>
      <c r="O618" s="308" t="b">
        <f t="shared" si="170"/>
        <v>1</v>
      </c>
      <c r="P618" s="308" t="b">
        <f t="shared" si="171"/>
        <v>1</v>
      </c>
      <c r="Q618" s="308" t="b">
        <f t="shared" si="172"/>
        <v>1</v>
      </c>
      <c r="R618" s="308" t="b">
        <f t="shared" si="173"/>
        <v>1</v>
      </c>
      <c r="S618" s="308" t="b">
        <f t="shared" si="174"/>
        <v>1</v>
      </c>
      <c r="T618" s="308" t="b">
        <f t="shared" si="175"/>
        <v>1</v>
      </c>
      <c r="U618" s="308" t="b">
        <f t="shared" si="176"/>
        <v>1</v>
      </c>
      <c r="W618" s="446"/>
      <c r="X618" s="280"/>
      <c r="Y618" s="280"/>
      <c r="Z618" s="70"/>
      <c r="AA618" s="70"/>
      <c r="AB618" s="249"/>
      <c r="AC618" s="440"/>
      <c r="AD618" s="441"/>
      <c r="AE618" s="378"/>
      <c r="AF618" s="135"/>
      <c r="AG618" s="435"/>
    </row>
    <row r="619" spans="1:33">
      <c r="A619" s="383"/>
      <c r="B619" s="263"/>
      <c r="C619" s="263"/>
      <c r="D619" s="264"/>
      <c r="E619" s="264"/>
      <c r="F619" s="273"/>
      <c r="G619" s="247"/>
      <c r="H619" s="133"/>
      <c r="I619" s="366"/>
      <c r="J619" s="135"/>
      <c r="L619" s="308" t="b">
        <f t="shared" si="167"/>
        <v>1</v>
      </c>
      <c r="M619" s="308" t="b">
        <f t="shared" si="168"/>
        <v>1</v>
      </c>
      <c r="N619" s="308" t="b">
        <f t="shared" si="169"/>
        <v>1</v>
      </c>
      <c r="O619" s="308" t="b">
        <f t="shared" si="170"/>
        <v>1</v>
      </c>
      <c r="P619" s="308" t="b">
        <f t="shared" si="171"/>
        <v>1</v>
      </c>
      <c r="Q619" s="308" t="b">
        <f t="shared" si="172"/>
        <v>1</v>
      </c>
      <c r="R619" s="308" t="b">
        <f t="shared" si="173"/>
        <v>1</v>
      </c>
      <c r="S619" s="308" t="b">
        <f t="shared" si="174"/>
        <v>1</v>
      </c>
      <c r="T619" s="308" t="b">
        <f t="shared" si="175"/>
        <v>1</v>
      </c>
      <c r="U619" s="308" t="b">
        <f t="shared" si="176"/>
        <v>1</v>
      </c>
      <c r="W619" s="446"/>
      <c r="X619" s="280"/>
      <c r="Y619" s="280"/>
      <c r="Z619" s="70"/>
      <c r="AA619" s="70"/>
      <c r="AB619" s="249"/>
      <c r="AC619" s="440"/>
      <c r="AD619" s="441"/>
      <c r="AE619" s="378"/>
      <c r="AF619" s="135"/>
      <c r="AG619" s="435"/>
    </row>
    <row r="620" spans="1:33">
      <c r="A620" s="383"/>
      <c r="B620" s="263"/>
      <c r="C620" s="263"/>
      <c r="D620" s="264"/>
      <c r="E620" s="264"/>
      <c r="F620" s="273"/>
      <c r="G620" s="247"/>
      <c r="H620" s="133"/>
      <c r="I620" s="366"/>
      <c r="J620" s="135"/>
      <c r="L620" s="308" t="b">
        <f t="shared" si="167"/>
        <v>1</v>
      </c>
      <c r="M620" s="308" t="b">
        <f t="shared" si="168"/>
        <v>1</v>
      </c>
      <c r="N620" s="308" t="b">
        <f t="shared" si="169"/>
        <v>1</v>
      </c>
      <c r="O620" s="308" t="b">
        <f t="shared" si="170"/>
        <v>1</v>
      </c>
      <c r="P620" s="308" t="b">
        <f t="shared" si="171"/>
        <v>1</v>
      </c>
      <c r="Q620" s="308" t="b">
        <f t="shared" si="172"/>
        <v>1</v>
      </c>
      <c r="R620" s="308" t="b">
        <f t="shared" si="173"/>
        <v>1</v>
      </c>
      <c r="S620" s="308" t="b">
        <f t="shared" si="174"/>
        <v>1</v>
      </c>
      <c r="T620" s="308" t="b">
        <f t="shared" si="175"/>
        <v>1</v>
      </c>
      <c r="U620" s="308" t="b">
        <f t="shared" si="176"/>
        <v>1</v>
      </c>
      <c r="W620" s="446"/>
      <c r="X620" s="280"/>
      <c r="Y620" s="280"/>
      <c r="Z620" s="70"/>
      <c r="AA620" s="70"/>
      <c r="AB620" s="249"/>
      <c r="AC620" s="440"/>
      <c r="AD620" s="441"/>
      <c r="AE620" s="378"/>
      <c r="AF620" s="135"/>
      <c r="AG620" s="435"/>
    </row>
    <row r="621" spans="1:33">
      <c r="A621" s="383"/>
      <c r="B621" s="263"/>
      <c r="C621" s="263"/>
      <c r="D621" s="264"/>
      <c r="E621" s="264"/>
      <c r="F621" s="273"/>
      <c r="G621" s="247"/>
      <c r="H621" s="133"/>
      <c r="I621" s="366"/>
      <c r="J621" s="135"/>
      <c r="L621" s="308" t="b">
        <f t="shared" si="167"/>
        <v>1</v>
      </c>
      <c r="M621" s="308" t="b">
        <f t="shared" si="168"/>
        <v>1</v>
      </c>
      <c r="N621" s="308" t="b">
        <f t="shared" si="169"/>
        <v>1</v>
      </c>
      <c r="O621" s="308" t="b">
        <f t="shared" si="170"/>
        <v>1</v>
      </c>
      <c r="P621" s="308" t="b">
        <f t="shared" si="171"/>
        <v>1</v>
      </c>
      <c r="Q621" s="308" t="b">
        <f t="shared" si="172"/>
        <v>1</v>
      </c>
      <c r="R621" s="308" t="b">
        <f t="shared" si="173"/>
        <v>1</v>
      </c>
      <c r="S621" s="308" t="b">
        <f t="shared" si="174"/>
        <v>1</v>
      </c>
      <c r="T621" s="308" t="b">
        <f t="shared" si="175"/>
        <v>1</v>
      </c>
      <c r="U621" s="308" t="b">
        <f t="shared" si="176"/>
        <v>1</v>
      </c>
      <c r="W621" s="446"/>
      <c r="X621" s="280"/>
      <c r="Y621" s="280"/>
      <c r="Z621" s="70"/>
      <c r="AA621" s="70"/>
      <c r="AB621" s="249"/>
      <c r="AC621" s="440"/>
      <c r="AD621" s="441"/>
      <c r="AE621" s="378"/>
      <c r="AF621" s="135"/>
      <c r="AG621" s="435"/>
    </row>
    <row r="622" spans="1:33">
      <c r="A622" s="457"/>
      <c r="B622" s="455"/>
      <c r="C622" s="455"/>
      <c r="D622" s="458"/>
      <c r="E622" s="264"/>
      <c r="F622" s="307"/>
      <c r="G622" s="262"/>
      <c r="H622" s="133"/>
      <c r="I622" s="459"/>
      <c r="J622" s="135"/>
      <c r="L622" s="308" t="b">
        <f t="shared" si="167"/>
        <v>1</v>
      </c>
      <c r="M622" s="308" t="b">
        <f t="shared" si="168"/>
        <v>1</v>
      </c>
      <c r="N622" s="308" t="b">
        <f t="shared" si="169"/>
        <v>1</v>
      </c>
      <c r="O622" s="308" t="b">
        <f t="shared" si="170"/>
        <v>1</v>
      </c>
      <c r="P622" s="308" t="b">
        <f t="shared" si="171"/>
        <v>1</v>
      </c>
      <c r="Q622" s="308" t="b">
        <f t="shared" si="172"/>
        <v>1</v>
      </c>
      <c r="R622" s="308" t="b">
        <f t="shared" si="173"/>
        <v>1</v>
      </c>
      <c r="S622" s="308" t="b">
        <f t="shared" si="174"/>
        <v>1</v>
      </c>
      <c r="T622" s="308" t="b">
        <f t="shared" si="175"/>
        <v>1</v>
      </c>
      <c r="U622" s="308" t="b">
        <f t="shared" si="176"/>
        <v>1</v>
      </c>
      <c r="W622" s="446"/>
      <c r="X622" s="280"/>
      <c r="Y622" s="280"/>
      <c r="Z622" s="70"/>
      <c r="AA622" s="70"/>
      <c r="AB622" s="249"/>
      <c r="AC622" s="363"/>
      <c r="AD622" s="442"/>
      <c r="AE622" s="387"/>
      <c r="AF622" s="135"/>
      <c r="AG622" s="435"/>
    </row>
    <row r="623" spans="1:33">
      <c r="A623" s="383"/>
      <c r="B623" s="263"/>
      <c r="C623" s="263"/>
      <c r="D623" s="264"/>
      <c r="E623" s="264"/>
      <c r="F623" s="273"/>
      <c r="G623" s="247"/>
      <c r="H623" s="133"/>
      <c r="I623" s="366"/>
      <c r="J623" s="135"/>
      <c r="L623" s="308" t="b">
        <f t="shared" si="167"/>
        <v>1</v>
      </c>
      <c r="M623" s="308" t="b">
        <f t="shared" si="168"/>
        <v>1</v>
      </c>
      <c r="N623" s="308" t="b">
        <f t="shared" si="169"/>
        <v>1</v>
      </c>
      <c r="O623" s="308" t="b">
        <f t="shared" si="170"/>
        <v>1</v>
      </c>
      <c r="P623" s="308" t="b">
        <f t="shared" si="171"/>
        <v>1</v>
      </c>
      <c r="Q623" s="308" t="b">
        <f t="shared" si="172"/>
        <v>1</v>
      </c>
      <c r="R623" s="308" t="b">
        <f t="shared" si="173"/>
        <v>1</v>
      </c>
      <c r="S623" s="308" t="b">
        <f t="shared" si="174"/>
        <v>1</v>
      </c>
      <c r="T623" s="308" t="b">
        <f t="shared" si="175"/>
        <v>1</v>
      </c>
      <c r="U623" s="308" t="b">
        <f t="shared" si="176"/>
        <v>1</v>
      </c>
      <c r="W623" s="446"/>
      <c r="X623" s="280"/>
      <c r="Y623" s="280"/>
      <c r="Z623" s="70"/>
      <c r="AA623" s="70"/>
      <c r="AB623" s="249"/>
      <c r="AC623" s="440"/>
      <c r="AD623" s="441"/>
      <c r="AE623" s="378"/>
      <c r="AF623" s="135"/>
      <c r="AG623" s="435"/>
    </row>
    <row r="624" spans="1:33">
      <c r="A624" s="383"/>
      <c r="B624" s="263"/>
      <c r="C624" s="263"/>
      <c r="D624" s="264"/>
      <c r="E624" s="264"/>
      <c r="F624" s="273"/>
      <c r="G624" s="247"/>
      <c r="H624" s="133"/>
      <c r="I624" s="366"/>
      <c r="J624" s="135"/>
      <c r="L624" s="308" t="b">
        <f t="shared" si="167"/>
        <v>1</v>
      </c>
      <c r="M624" s="308" t="b">
        <f t="shared" si="168"/>
        <v>1</v>
      </c>
      <c r="N624" s="308" t="b">
        <f t="shared" si="169"/>
        <v>1</v>
      </c>
      <c r="O624" s="308" t="b">
        <f t="shared" si="170"/>
        <v>1</v>
      </c>
      <c r="P624" s="308" t="b">
        <f t="shared" si="171"/>
        <v>1</v>
      </c>
      <c r="Q624" s="308" t="b">
        <f t="shared" si="172"/>
        <v>1</v>
      </c>
      <c r="R624" s="308" t="b">
        <f t="shared" si="173"/>
        <v>1</v>
      </c>
      <c r="S624" s="308" t="b">
        <f t="shared" si="174"/>
        <v>1</v>
      </c>
      <c r="T624" s="308" t="b">
        <f t="shared" si="175"/>
        <v>1</v>
      </c>
      <c r="U624" s="308" t="b">
        <f t="shared" si="176"/>
        <v>1</v>
      </c>
      <c r="W624" s="446"/>
      <c r="X624" s="280"/>
      <c r="Y624" s="280"/>
      <c r="Z624" s="70"/>
      <c r="AA624" s="70"/>
      <c r="AB624" s="249"/>
      <c r="AC624" s="440"/>
      <c r="AD624" s="441"/>
      <c r="AE624" s="378"/>
      <c r="AF624" s="135"/>
      <c r="AG624" s="435"/>
    </row>
    <row r="625" spans="1:33">
      <c r="A625" s="383"/>
      <c r="B625" s="263"/>
      <c r="C625" s="263"/>
      <c r="D625" s="264"/>
      <c r="E625" s="264"/>
      <c r="F625" s="273"/>
      <c r="G625" s="247"/>
      <c r="H625" s="133"/>
      <c r="I625" s="366"/>
      <c r="J625" s="135"/>
      <c r="L625" s="308" t="b">
        <f t="shared" si="167"/>
        <v>1</v>
      </c>
      <c r="M625" s="308" t="b">
        <f t="shared" si="168"/>
        <v>1</v>
      </c>
      <c r="N625" s="308" t="b">
        <f t="shared" si="169"/>
        <v>1</v>
      </c>
      <c r="O625" s="308" t="b">
        <f t="shared" si="170"/>
        <v>1</v>
      </c>
      <c r="P625" s="308" t="b">
        <f t="shared" si="171"/>
        <v>1</v>
      </c>
      <c r="Q625" s="308" t="b">
        <f t="shared" si="172"/>
        <v>1</v>
      </c>
      <c r="R625" s="308" t="b">
        <f t="shared" si="173"/>
        <v>1</v>
      </c>
      <c r="S625" s="308" t="b">
        <f t="shared" si="174"/>
        <v>1</v>
      </c>
      <c r="T625" s="308" t="b">
        <f t="shared" si="175"/>
        <v>1</v>
      </c>
      <c r="U625" s="308" t="b">
        <f t="shared" si="176"/>
        <v>1</v>
      </c>
      <c r="W625" s="446"/>
      <c r="X625" s="280"/>
      <c r="Y625" s="280"/>
      <c r="Z625" s="70"/>
      <c r="AA625" s="70"/>
      <c r="AB625" s="249"/>
      <c r="AC625" s="440"/>
      <c r="AD625" s="441"/>
      <c r="AE625" s="378"/>
      <c r="AF625" s="135"/>
      <c r="AG625" s="435"/>
    </row>
    <row r="626" spans="1:33">
      <c r="A626" s="383"/>
      <c r="B626" s="263"/>
      <c r="C626" s="263"/>
      <c r="D626" s="264"/>
      <c r="E626" s="264"/>
      <c r="F626" s="273"/>
      <c r="G626" s="247"/>
      <c r="H626" s="133"/>
      <c r="I626" s="366"/>
      <c r="J626" s="135"/>
      <c r="L626" s="308" t="b">
        <f t="shared" si="167"/>
        <v>1</v>
      </c>
      <c r="M626" s="308" t="b">
        <f t="shared" si="168"/>
        <v>1</v>
      </c>
      <c r="N626" s="308" t="b">
        <f t="shared" si="169"/>
        <v>1</v>
      </c>
      <c r="O626" s="308" t="b">
        <f t="shared" si="170"/>
        <v>1</v>
      </c>
      <c r="P626" s="308" t="b">
        <f t="shared" si="171"/>
        <v>1</v>
      </c>
      <c r="Q626" s="308" t="b">
        <f t="shared" si="172"/>
        <v>1</v>
      </c>
      <c r="R626" s="308" t="b">
        <f t="shared" si="173"/>
        <v>1</v>
      </c>
      <c r="S626" s="308" t="b">
        <f t="shared" si="174"/>
        <v>1</v>
      </c>
      <c r="T626" s="308" t="b">
        <f t="shared" si="175"/>
        <v>1</v>
      </c>
      <c r="U626" s="308" t="b">
        <f t="shared" si="176"/>
        <v>1</v>
      </c>
      <c r="W626" s="446"/>
      <c r="X626" s="280"/>
      <c r="Y626" s="280"/>
      <c r="Z626" s="70"/>
      <c r="AA626" s="70"/>
      <c r="AB626" s="249"/>
      <c r="AC626" s="440"/>
      <c r="AD626" s="441"/>
      <c r="AE626" s="378"/>
      <c r="AF626" s="135"/>
      <c r="AG626" s="435"/>
    </row>
    <row r="627" spans="1:33">
      <c r="A627" s="383"/>
      <c r="B627" s="263"/>
      <c r="C627" s="263"/>
      <c r="D627" s="264"/>
      <c r="E627" s="264"/>
      <c r="F627" s="273"/>
      <c r="G627" s="247"/>
      <c r="H627" s="133"/>
      <c r="I627" s="367"/>
      <c r="J627" s="135"/>
      <c r="L627" s="308" t="b">
        <f t="shared" si="167"/>
        <v>1</v>
      </c>
      <c r="M627" s="308" t="b">
        <f t="shared" si="168"/>
        <v>1</v>
      </c>
      <c r="N627" s="308" t="b">
        <f t="shared" si="169"/>
        <v>1</v>
      </c>
      <c r="O627" s="308" t="b">
        <f t="shared" si="170"/>
        <v>1</v>
      </c>
      <c r="P627" s="308" t="b">
        <f t="shared" si="171"/>
        <v>1</v>
      </c>
      <c r="Q627" s="308" t="b">
        <f t="shared" si="172"/>
        <v>1</v>
      </c>
      <c r="R627" s="308" t="b">
        <f t="shared" si="173"/>
        <v>1</v>
      </c>
      <c r="S627" s="308" t="b">
        <f t="shared" si="174"/>
        <v>1</v>
      </c>
      <c r="T627" s="308" t="b">
        <f t="shared" si="175"/>
        <v>1</v>
      </c>
      <c r="U627" s="308" t="b">
        <f t="shared" si="176"/>
        <v>1</v>
      </c>
      <c r="W627" s="446"/>
      <c r="X627" s="280"/>
      <c r="Y627" s="280"/>
      <c r="Z627" s="70"/>
      <c r="AA627" s="70"/>
      <c r="AB627" s="249"/>
      <c r="AC627" s="440"/>
      <c r="AD627" s="441"/>
      <c r="AE627" s="392"/>
      <c r="AF627" s="135"/>
      <c r="AG627" s="435"/>
    </row>
    <row r="628" spans="1:33">
      <c r="A628" s="383"/>
      <c r="B628" s="263"/>
      <c r="C628" s="263"/>
      <c r="D628" s="264"/>
      <c r="E628" s="264"/>
      <c r="F628" s="273"/>
      <c r="G628" s="247"/>
      <c r="H628" s="133"/>
      <c r="I628" s="367"/>
      <c r="J628" s="135"/>
      <c r="L628" s="308" t="b">
        <f t="shared" si="167"/>
        <v>1</v>
      </c>
      <c r="M628" s="308" t="b">
        <f t="shared" si="168"/>
        <v>1</v>
      </c>
      <c r="N628" s="308" t="b">
        <f t="shared" si="169"/>
        <v>1</v>
      </c>
      <c r="O628" s="308" t="b">
        <f t="shared" si="170"/>
        <v>1</v>
      </c>
      <c r="P628" s="308" t="b">
        <f t="shared" si="171"/>
        <v>1</v>
      </c>
      <c r="Q628" s="308" t="b">
        <f t="shared" si="172"/>
        <v>1</v>
      </c>
      <c r="R628" s="308" t="b">
        <f t="shared" si="173"/>
        <v>1</v>
      </c>
      <c r="S628" s="308" t="b">
        <f t="shared" si="174"/>
        <v>1</v>
      </c>
      <c r="T628" s="308" t="b">
        <f t="shared" si="175"/>
        <v>1</v>
      </c>
      <c r="U628" s="308" t="b">
        <f t="shared" si="176"/>
        <v>1</v>
      </c>
      <c r="W628" s="446"/>
      <c r="X628" s="280"/>
      <c r="Y628" s="280"/>
      <c r="Z628" s="70"/>
      <c r="AA628" s="70"/>
      <c r="AB628" s="249"/>
      <c r="AC628" s="440"/>
      <c r="AD628" s="441"/>
      <c r="AE628" s="392"/>
      <c r="AF628" s="135"/>
      <c r="AG628" s="435"/>
    </row>
    <row r="629" spans="1:33">
      <c r="A629" s="383"/>
      <c r="B629" s="263"/>
      <c r="C629" s="263"/>
      <c r="D629" s="264"/>
      <c r="E629" s="264"/>
      <c r="F629" s="273"/>
      <c r="G629" s="247"/>
      <c r="H629" s="133"/>
      <c r="I629" s="366"/>
      <c r="J629" s="135"/>
      <c r="L629" s="308" t="b">
        <f t="shared" si="167"/>
        <v>1</v>
      </c>
      <c r="M629" s="308" t="b">
        <f t="shared" si="168"/>
        <v>1</v>
      </c>
      <c r="N629" s="308" t="b">
        <f t="shared" si="169"/>
        <v>1</v>
      </c>
      <c r="O629" s="308" t="b">
        <f t="shared" si="170"/>
        <v>1</v>
      </c>
      <c r="P629" s="308" t="b">
        <f t="shared" si="171"/>
        <v>1</v>
      </c>
      <c r="Q629" s="308" t="b">
        <f t="shared" si="172"/>
        <v>1</v>
      </c>
      <c r="R629" s="308" t="b">
        <f t="shared" si="173"/>
        <v>1</v>
      </c>
      <c r="S629" s="308" t="b">
        <f t="shared" si="174"/>
        <v>1</v>
      </c>
      <c r="T629" s="308" t="b">
        <f t="shared" si="175"/>
        <v>1</v>
      </c>
      <c r="U629" s="308" t="b">
        <f t="shared" si="176"/>
        <v>1</v>
      </c>
      <c r="W629" s="446"/>
      <c r="X629" s="280"/>
      <c r="Y629" s="280"/>
      <c r="Z629" s="70"/>
      <c r="AA629" s="70"/>
      <c r="AB629" s="249"/>
      <c r="AC629" s="440"/>
      <c r="AD629" s="441"/>
      <c r="AE629" s="378"/>
      <c r="AF629" s="135"/>
      <c r="AG629" s="435"/>
    </row>
    <row r="630" spans="1:33">
      <c r="A630" s="383"/>
      <c r="B630" s="263"/>
      <c r="C630" s="263"/>
      <c r="D630" s="264"/>
      <c r="E630" s="264"/>
      <c r="F630" s="273"/>
      <c r="G630" s="247"/>
      <c r="H630" s="133"/>
      <c r="I630" s="366"/>
      <c r="J630" s="135"/>
      <c r="L630" s="308" t="b">
        <f t="shared" si="167"/>
        <v>1</v>
      </c>
      <c r="M630" s="308" t="b">
        <f t="shared" si="168"/>
        <v>1</v>
      </c>
      <c r="N630" s="308" t="b">
        <f t="shared" si="169"/>
        <v>1</v>
      </c>
      <c r="O630" s="308" t="b">
        <f t="shared" si="170"/>
        <v>1</v>
      </c>
      <c r="P630" s="308" t="b">
        <f t="shared" si="171"/>
        <v>1</v>
      </c>
      <c r="Q630" s="308" t="b">
        <f t="shared" si="172"/>
        <v>1</v>
      </c>
      <c r="R630" s="308" t="b">
        <f t="shared" si="173"/>
        <v>1</v>
      </c>
      <c r="S630" s="308" t="b">
        <f t="shared" si="174"/>
        <v>1</v>
      </c>
      <c r="T630" s="308" t="b">
        <f t="shared" si="175"/>
        <v>1</v>
      </c>
      <c r="U630" s="308" t="b">
        <f t="shared" si="176"/>
        <v>1</v>
      </c>
      <c r="W630" s="446"/>
      <c r="X630" s="280"/>
      <c r="Y630" s="280"/>
      <c r="Z630" s="70"/>
      <c r="AA630" s="70"/>
      <c r="AB630" s="249"/>
      <c r="AC630" s="440"/>
      <c r="AD630" s="441"/>
      <c r="AE630" s="378"/>
      <c r="AF630" s="135"/>
      <c r="AG630" s="435"/>
    </row>
    <row r="631" spans="1:33">
      <c r="A631" s="383"/>
      <c r="B631" s="263"/>
      <c r="C631" s="263"/>
      <c r="D631" s="264"/>
      <c r="E631" s="264"/>
      <c r="F631" s="273"/>
      <c r="G631" s="247"/>
      <c r="H631" s="133"/>
      <c r="I631" s="366"/>
      <c r="J631" s="135"/>
      <c r="L631" s="308" t="b">
        <f t="shared" si="167"/>
        <v>1</v>
      </c>
      <c r="M631" s="308" t="b">
        <f t="shared" si="168"/>
        <v>1</v>
      </c>
      <c r="N631" s="308" t="b">
        <f t="shared" si="169"/>
        <v>1</v>
      </c>
      <c r="O631" s="308" t="b">
        <f t="shared" si="170"/>
        <v>1</v>
      </c>
      <c r="P631" s="308" t="b">
        <f t="shared" si="171"/>
        <v>1</v>
      </c>
      <c r="Q631" s="308" t="b">
        <f t="shared" si="172"/>
        <v>1</v>
      </c>
      <c r="R631" s="308" t="b">
        <f t="shared" si="173"/>
        <v>1</v>
      </c>
      <c r="S631" s="308" t="b">
        <f t="shared" si="174"/>
        <v>1</v>
      </c>
      <c r="T631" s="308" t="b">
        <f t="shared" si="175"/>
        <v>1</v>
      </c>
      <c r="U631" s="308" t="b">
        <f t="shared" si="176"/>
        <v>1</v>
      </c>
      <c r="W631" s="446"/>
      <c r="X631" s="280"/>
      <c r="Y631" s="280"/>
      <c r="Z631" s="70"/>
      <c r="AA631" s="70"/>
      <c r="AB631" s="249"/>
      <c r="AC631" s="440"/>
      <c r="AD631" s="441"/>
      <c r="AE631" s="378"/>
      <c r="AF631" s="135"/>
      <c r="AG631" s="435"/>
    </row>
    <row r="632" spans="1:33">
      <c r="A632" s="383"/>
      <c r="B632" s="263"/>
      <c r="C632" s="263"/>
      <c r="D632" s="264"/>
      <c r="E632" s="264"/>
      <c r="F632" s="273"/>
      <c r="G632" s="247"/>
      <c r="H632" s="133"/>
      <c r="I632" s="366"/>
      <c r="J632" s="135"/>
      <c r="L632" s="308" t="b">
        <f t="shared" si="167"/>
        <v>1</v>
      </c>
      <c r="M632" s="308" t="b">
        <f t="shared" si="168"/>
        <v>1</v>
      </c>
      <c r="N632" s="308" t="b">
        <f t="shared" si="169"/>
        <v>1</v>
      </c>
      <c r="O632" s="308" t="b">
        <f t="shared" si="170"/>
        <v>1</v>
      </c>
      <c r="P632" s="308" t="b">
        <f t="shared" si="171"/>
        <v>1</v>
      </c>
      <c r="Q632" s="308" t="b">
        <f t="shared" si="172"/>
        <v>1</v>
      </c>
      <c r="R632" s="308" t="b">
        <f t="shared" si="173"/>
        <v>1</v>
      </c>
      <c r="S632" s="308" t="b">
        <f t="shared" si="174"/>
        <v>1</v>
      </c>
      <c r="T632" s="308" t="b">
        <f t="shared" si="175"/>
        <v>1</v>
      </c>
      <c r="U632" s="308" t="b">
        <f t="shared" si="176"/>
        <v>1</v>
      </c>
      <c r="W632" s="446"/>
      <c r="X632" s="280"/>
      <c r="Y632" s="280"/>
      <c r="Z632" s="70"/>
      <c r="AA632" s="70"/>
      <c r="AB632" s="249"/>
      <c r="AC632" s="440"/>
      <c r="AD632" s="441"/>
      <c r="AE632" s="378"/>
      <c r="AF632" s="135"/>
      <c r="AG632" s="435"/>
    </row>
    <row r="633" spans="1:33">
      <c r="A633" s="383"/>
      <c r="B633" s="263"/>
      <c r="C633" s="263"/>
      <c r="D633" s="264"/>
      <c r="E633" s="264"/>
      <c r="F633" s="273"/>
      <c r="G633" s="247"/>
      <c r="H633" s="133"/>
      <c r="I633" s="366"/>
      <c r="J633" s="135"/>
      <c r="L633" s="308" t="b">
        <f t="shared" si="167"/>
        <v>1</v>
      </c>
      <c r="M633" s="308" t="b">
        <f t="shared" si="168"/>
        <v>1</v>
      </c>
      <c r="N633" s="308" t="b">
        <f t="shared" si="169"/>
        <v>1</v>
      </c>
      <c r="O633" s="308" t="b">
        <f t="shared" si="170"/>
        <v>1</v>
      </c>
      <c r="P633" s="308" t="b">
        <f t="shared" si="171"/>
        <v>1</v>
      </c>
      <c r="Q633" s="308" t="b">
        <f t="shared" si="172"/>
        <v>1</v>
      </c>
      <c r="R633" s="308" t="b">
        <f t="shared" si="173"/>
        <v>1</v>
      </c>
      <c r="S633" s="308" t="b">
        <f t="shared" si="174"/>
        <v>1</v>
      </c>
      <c r="T633" s="308" t="b">
        <f t="shared" si="175"/>
        <v>1</v>
      </c>
      <c r="U633" s="308" t="b">
        <f t="shared" si="176"/>
        <v>1</v>
      </c>
      <c r="W633" s="446"/>
      <c r="X633" s="280"/>
      <c r="Y633" s="280"/>
      <c r="Z633" s="70"/>
      <c r="AA633" s="70"/>
      <c r="AB633" s="249"/>
      <c r="AC633" s="363"/>
      <c r="AD633" s="442"/>
      <c r="AE633" s="443"/>
      <c r="AF633" s="135"/>
      <c r="AG633" s="435"/>
    </row>
    <row r="634" spans="1:33">
      <c r="A634" s="383"/>
      <c r="B634" s="263"/>
      <c r="C634" s="263"/>
      <c r="D634" s="264"/>
      <c r="E634" s="264"/>
      <c r="F634" s="273"/>
      <c r="G634" s="247"/>
      <c r="H634" s="133"/>
      <c r="I634" s="367"/>
      <c r="J634" s="135"/>
      <c r="L634" s="308" t="b">
        <f t="shared" si="167"/>
        <v>1</v>
      </c>
      <c r="M634" s="308" t="b">
        <f t="shared" si="168"/>
        <v>1</v>
      </c>
      <c r="N634" s="308" t="b">
        <f t="shared" si="169"/>
        <v>1</v>
      </c>
      <c r="O634" s="308" t="b">
        <f t="shared" si="170"/>
        <v>1</v>
      </c>
      <c r="P634" s="308" t="b">
        <f t="shared" si="171"/>
        <v>1</v>
      </c>
      <c r="Q634" s="308" t="b">
        <f t="shared" si="172"/>
        <v>1</v>
      </c>
      <c r="R634" s="308" t="b">
        <f t="shared" si="173"/>
        <v>1</v>
      </c>
      <c r="S634" s="308" t="b">
        <f t="shared" si="174"/>
        <v>1</v>
      </c>
      <c r="T634" s="308" t="b">
        <f t="shared" si="175"/>
        <v>1</v>
      </c>
      <c r="U634" s="308" t="b">
        <f t="shared" si="176"/>
        <v>1</v>
      </c>
      <c r="W634" s="446"/>
      <c r="X634" s="280"/>
      <c r="Y634" s="280"/>
      <c r="Z634" s="70"/>
      <c r="AA634" s="70"/>
      <c r="AB634" s="249"/>
      <c r="AC634" s="440"/>
      <c r="AD634" s="441"/>
      <c r="AE634" s="392"/>
      <c r="AF634" s="135"/>
      <c r="AG634" s="435"/>
    </row>
    <row r="635" spans="1:33">
      <c r="A635" s="383"/>
      <c r="B635" s="263"/>
      <c r="C635" s="263"/>
      <c r="D635" s="264"/>
      <c r="E635" s="264"/>
      <c r="F635" s="273"/>
      <c r="G635" s="247"/>
      <c r="H635" s="133"/>
      <c r="I635" s="366"/>
      <c r="J635" s="135"/>
      <c r="L635" s="308" t="b">
        <f t="shared" si="167"/>
        <v>1</v>
      </c>
      <c r="M635" s="308" t="b">
        <f t="shared" si="168"/>
        <v>1</v>
      </c>
      <c r="N635" s="308" t="b">
        <f t="shared" si="169"/>
        <v>1</v>
      </c>
      <c r="O635" s="308" t="b">
        <f t="shared" si="170"/>
        <v>1</v>
      </c>
      <c r="P635" s="308" t="b">
        <f t="shared" si="171"/>
        <v>1</v>
      </c>
      <c r="Q635" s="308" t="b">
        <f t="shared" si="172"/>
        <v>1</v>
      </c>
      <c r="R635" s="308" t="b">
        <f t="shared" si="173"/>
        <v>1</v>
      </c>
      <c r="S635" s="308" t="b">
        <f t="shared" si="174"/>
        <v>1</v>
      </c>
      <c r="T635" s="308" t="b">
        <f t="shared" si="175"/>
        <v>1</v>
      </c>
      <c r="U635" s="308" t="b">
        <f t="shared" si="176"/>
        <v>1</v>
      </c>
      <c r="W635" s="446"/>
      <c r="X635" s="280"/>
      <c r="Y635" s="280"/>
      <c r="Z635" s="70"/>
      <c r="AA635" s="70"/>
      <c r="AB635" s="249"/>
      <c r="AC635" s="440"/>
      <c r="AD635" s="441"/>
      <c r="AE635" s="378"/>
      <c r="AF635" s="135"/>
      <c r="AG635" s="435"/>
    </row>
    <row r="636" spans="1:33">
      <c r="A636" s="383"/>
      <c r="B636" s="263"/>
      <c r="C636" s="263"/>
      <c r="D636" s="264"/>
      <c r="E636" s="264"/>
      <c r="F636" s="273"/>
      <c r="G636" s="247"/>
      <c r="H636" s="133"/>
      <c r="I636" s="366"/>
      <c r="J636" s="135"/>
      <c r="L636" s="308" t="b">
        <f t="shared" si="167"/>
        <v>1</v>
      </c>
      <c r="M636" s="308" t="b">
        <f t="shared" si="168"/>
        <v>1</v>
      </c>
      <c r="N636" s="308" t="b">
        <f t="shared" si="169"/>
        <v>1</v>
      </c>
      <c r="O636" s="308" t="b">
        <f t="shared" si="170"/>
        <v>1</v>
      </c>
      <c r="P636" s="308" t="b">
        <f t="shared" si="171"/>
        <v>1</v>
      </c>
      <c r="Q636" s="308" t="b">
        <f t="shared" si="172"/>
        <v>1</v>
      </c>
      <c r="R636" s="308" t="b">
        <f t="shared" si="173"/>
        <v>1</v>
      </c>
      <c r="S636" s="308" t="b">
        <f t="shared" si="174"/>
        <v>1</v>
      </c>
      <c r="T636" s="308" t="b">
        <f t="shared" si="175"/>
        <v>1</v>
      </c>
      <c r="U636" s="308" t="b">
        <f t="shared" si="176"/>
        <v>1</v>
      </c>
      <c r="W636" s="446"/>
      <c r="X636" s="280"/>
      <c r="Y636" s="280"/>
      <c r="Z636" s="70"/>
      <c r="AA636" s="70"/>
      <c r="AB636" s="249"/>
      <c r="AC636" s="440"/>
      <c r="AD636" s="441"/>
      <c r="AE636" s="378"/>
      <c r="AF636" s="135"/>
      <c r="AG636" s="435"/>
    </row>
    <row r="637" spans="1:33">
      <c r="A637" s="383"/>
      <c r="B637" s="263"/>
      <c r="C637" s="263"/>
      <c r="D637" s="264"/>
      <c r="E637" s="264"/>
      <c r="F637" s="273"/>
      <c r="G637" s="247"/>
      <c r="H637" s="133"/>
      <c r="I637" s="367"/>
      <c r="J637" s="135"/>
      <c r="L637" s="308" t="b">
        <f t="shared" si="167"/>
        <v>1</v>
      </c>
      <c r="M637" s="308" t="b">
        <f t="shared" si="168"/>
        <v>1</v>
      </c>
      <c r="N637" s="308" t="b">
        <f t="shared" si="169"/>
        <v>1</v>
      </c>
      <c r="O637" s="308" t="b">
        <f t="shared" si="170"/>
        <v>1</v>
      </c>
      <c r="P637" s="308" t="b">
        <f t="shared" si="171"/>
        <v>1</v>
      </c>
      <c r="Q637" s="308" t="b">
        <f t="shared" si="172"/>
        <v>1</v>
      </c>
      <c r="R637" s="308" t="b">
        <f t="shared" si="173"/>
        <v>1</v>
      </c>
      <c r="S637" s="308" t="b">
        <f t="shared" si="174"/>
        <v>1</v>
      </c>
      <c r="T637" s="308" t="b">
        <f t="shared" si="175"/>
        <v>1</v>
      </c>
      <c r="U637" s="308" t="b">
        <f t="shared" si="176"/>
        <v>1</v>
      </c>
      <c r="W637" s="446"/>
      <c r="X637" s="280"/>
      <c r="Y637" s="280"/>
      <c r="Z637" s="70"/>
      <c r="AA637" s="70"/>
      <c r="AB637" s="249"/>
      <c r="AC637" s="440"/>
      <c r="AD637" s="441"/>
      <c r="AE637" s="392"/>
      <c r="AF637" s="135"/>
      <c r="AG637" s="435"/>
    </row>
    <row r="638" spans="1:33">
      <c r="A638" s="383"/>
      <c r="B638" s="263"/>
      <c r="C638" s="263"/>
      <c r="D638" s="264"/>
      <c r="E638" s="264"/>
      <c r="F638" s="273"/>
      <c r="G638" s="247"/>
      <c r="H638" s="133"/>
      <c r="I638" s="367"/>
      <c r="J638" s="135"/>
      <c r="L638" s="308" t="b">
        <f t="shared" si="167"/>
        <v>1</v>
      </c>
      <c r="M638" s="308" t="b">
        <f t="shared" si="168"/>
        <v>1</v>
      </c>
      <c r="N638" s="308" t="b">
        <f t="shared" si="169"/>
        <v>1</v>
      </c>
      <c r="O638" s="308" t="b">
        <f t="shared" si="170"/>
        <v>1</v>
      </c>
      <c r="P638" s="308" t="b">
        <f t="shared" si="171"/>
        <v>1</v>
      </c>
      <c r="Q638" s="308" t="b">
        <f t="shared" si="172"/>
        <v>1</v>
      </c>
      <c r="R638" s="308" t="b">
        <f t="shared" si="173"/>
        <v>1</v>
      </c>
      <c r="S638" s="308" t="b">
        <f t="shared" si="174"/>
        <v>1</v>
      </c>
      <c r="T638" s="308" t="b">
        <f t="shared" si="175"/>
        <v>1</v>
      </c>
      <c r="U638" s="308" t="b">
        <f t="shared" si="176"/>
        <v>1</v>
      </c>
      <c r="W638" s="446"/>
      <c r="X638" s="280"/>
      <c r="Y638" s="280"/>
      <c r="Z638" s="70"/>
      <c r="AA638" s="70"/>
      <c r="AB638" s="249"/>
      <c r="AC638" s="363"/>
      <c r="AD638" s="442"/>
      <c r="AE638" s="387"/>
      <c r="AF638" s="135"/>
      <c r="AG638" s="435"/>
    </row>
    <row r="639" spans="1:33">
      <c r="A639" s="383"/>
      <c r="B639" s="263"/>
      <c r="C639" s="263"/>
      <c r="D639" s="264"/>
      <c r="E639" s="264"/>
      <c r="F639" s="273"/>
      <c r="G639" s="247"/>
      <c r="H639" s="133"/>
      <c r="I639" s="366"/>
      <c r="J639" s="135"/>
      <c r="L639" s="308" t="b">
        <f t="shared" si="167"/>
        <v>1</v>
      </c>
      <c r="M639" s="308" t="b">
        <f t="shared" si="168"/>
        <v>1</v>
      </c>
      <c r="N639" s="308" t="b">
        <f t="shared" si="169"/>
        <v>1</v>
      </c>
      <c r="O639" s="308" t="b">
        <f t="shared" si="170"/>
        <v>1</v>
      </c>
      <c r="P639" s="308" t="b">
        <f t="shared" si="171"/>
        <v>1</v>
      </c>
      <c r="Q639" s="308" t="b">
        <f t="shared" si="172"/>
        <v>1</v>
      </c>
      <c r="R639" s="308" t="b">
        <f t="shared" si="173"/>
        <v>1</v>
      </c>
      <c r="S639" s="308" t="b">
        <f t="shared" si="174"/>
        <v>1</v>
      </c>
      <c r="T639" s="308" t="b">
        <f t="shared" si="175"/>
        <v>1</v>
      </c>
      <c r="U639" s="308" t="b">
        <f t="shared" si="176"/>
        <v>1</v>
      </c>
      <c r="W639" s="446"/>
      <c r="X639" s="280"/>
      <c r="Y639" s="280"/>
      <c r="Z639" s="70"/>
      <c r="AA639" s="70"/>
      <c r="AB639" s="249"/>
      <c r="AC639" s="440"/>
      <c r="AD639" s="441"/>
      <c r="AE639" s="378"/>
      <c r="AF639" s="135"/>
      <c r="AG639" s="435"/>
    </row>
    <row r="640" spans="1:33">
      <c r="A640" s="383"/>
      <c r="B640" s="263"/>
      <c r="C640" s="263"/>
      <c r="D640" s="264"/>
      <c r="E640" s="264"/>
      <c r="F640" s="273"/>
      <c r="G640" s="247"/>
      <c r="H640" s="133"/>
      <c r="I640" s="366"/>
      <c r="J640" s="135"/>
      <c r="L640" s="308" t="b">
        <f t="shared" si="167"/>
        <v>1</v>
      </c>
      <c r="M640" s="308" t="b">
        <f t="shared" si="168"/>
        <v>1</v>
      </c>
      <c r="N640" s="308" t="b">
        <f t="shared" si="169"/>
        <v>1</v>
      </c>
      <c r="O640" s="308" t="b">
        <f t="shared" si="170"/>
        <v>1</v>
      </c>
      <c r="P640" s="308" t="b">
        <f t="shared" si="171"/>
        <v>1</v>
      </c>
      <c r="Q640" s="308" t="b">
        <f t="shared" si="172"/>
        <v>1</v>
      </c>
      <c r="R640" s="308" t="b">
        <f t="shared" si="173"/>
        <v>1</v>
      </c>
      <c r="S640" s="308" t="b">
        <f t="shared" si="174"/>
        <v>1</v>
      </c>
      <c r="T640" s="308" t="b">
        <f t="shared" si="175"/>
        <v>1</v>
      </c>
      <c r="U640" s="308" t="b">
        <f t="shared" si="176"/>
        <v>1</v>
      </c>
      <c r="W640" s="446"/>
      <c r="X640" s="280"/>
      <c r="Y640" s="280"/>
      <c r="Z640" s="70"/>
      <c r="AA640" s="70"/>
      <c r="AB640" s="249"/>
      <c r="AC640" s="440"/>
      <c r="AD640" s="441"/>
      <c r="AE640" s="378"/>
      <c r="AF640" s="135"/>
      <c r="AG640" s="435"/>
    </row>
    <row r="641" spans="1:33">
      <c r="A641" s="383"/>
      <c r="B641" s="263"/>
      <c r="C641" s="263"/>
      <c r="D641" s="264"/>
      <c r="E641" s="264"/>
      <c r="F641" s="273"/>
      <c r="G641" s="247"/>
      <c r="H641" s="133"/>
      <c r="I641" s="366"/>
      <c r="J641" s="135"/>
      <c r="L641" s="308" t="b">
        <f t="shared" si="167"/>
        <v>1</v>
      </c>
      <c r="M641" s="308" t="b">
        <f t="shared" si="168"/>
        <v>1</v>
      </c>
      <c r="N641" s="308" t="b">
        <f t="shared" si="169"/>
        <v>1</v>
      </c>
      <c r="O641" s="308" t="b">
        <f t="shared" si="170"/>
        <v>1</v>
      </c>
      <c r="P641" s="308" t="b">
        <f t="shared" si="171"/>
        <v>1</v>
      </c>
      <c r="Q641" s="308" t="b">
        <f t="shared" si="172"/>
        <v>1</v>
      </c>
      <c r="R641" s="308" t="b">
        <f t="shared" si="173"/>
        <v>1</v>
      </c>
      <c r="S641" s="308" t="b">
        <f t="shared" si="174"/>
        <v>1</v>
      </c>
      <c r="T641" s="308" t="b">
        <f t="shared" si="175"/>
        <v>1</v>
      </c>
      <c r="U641" s="308" t="b">
        <f t="shared" si="176"/>
        <v>1</v>
      </c>
      <c r="W641" s="446"/>
      <c r="X641" s="280"/>
      <c r="Y641" s="280"/>
      <c r="Z641" s="70"/>
      <c r="AA641" s="70"/>
      <c r="AB641" s="249"/>
      <c r="AC641" s="440"/>
      <c r="AD641" s="441"/>
      <c r="AE641" s="378"/>
      <c r="AF641" s="135"/>
      <c r="AG641" s="435"/>
    </row>
    <row r="642" spans="1:33">
      <c r="A642" s="383"/>
      <c r="B642" s="263"/>
      <c r="C642" s="263"/>
      <c r="D642" s="264"/>
      <c r="E642" s="264"/>
      <c r="F642" s="273"/>
      <c r="G642" s="247"/>
      <c r="H642" s="133"/>
      <c r="I642" s="366"/>
      <c r="J642" s="135"/>
      <c r="L642" s="308" t="b">
        <f t="shared" si="167"/>
        <v>1</v>
      </c>
      <c r="M642" s="308" t="b">
        <f t="shared" si="168"/>
        <v>1</v>
      </c>
      <c r="N642" s="308" t="b">
        <f t="shared" si="169"/>
        <v>1</v>
      </c>
      <c r="O642" s="308" t="b">
        <f t="shared" si="170"/>
        <v>1</v>
      </c>
      <c r="P642" s="308" t="b">
        <f t="shared" si="171"/>
        <v>1</v>
      </c>
      <c r="Q642" s="308" t="b">
        <f t="shared" si="172"/>
        <v>1</v>
      </c>
      <c r="R642" s="308" t="b">
        <f t="shared" si="173"/>
        <v>1</v>
      </c>
      <c r="S642" s="308" t="b">
        <f t="shared" si="174"/>
        <v>1</v>
      </c>
      <c r="T642" s="308" t="b">
        <f t="shared" si="175"/>
        <v>1</v>
      </c>
      <c r="U642" s="308" t="b">
        <f t="shared" si="176"/>
        <v>1</v>
      </c>
      <c r="W642" s="446"/>
      <c r="X642" s="280"/>
      <c r="Y642" s="280"/>
      <c r="Z642" s="70"/>
      <c r="AA642" s="70"/>
      <c r="AB642" s="249"/>
      <c r="AC642" s="440"/>
      <c r="AD642" s="441"/>
      <c r="AE642" s="378"/>
      <c r="AF642" s="135"/>
      <c r="AG642" s="435"/>
    </row>
    <row r="643" spans="1:33">
      <c r="A643" s="383"/>
      <c r="B643" s="263"/>
      <c r="C643" s="263"/>
      <c r="D643" s="264"/>
      <c r="E643" s="264"/>
      <c r="F643" s="273"/>
      <c r="G643" s="247"/>
      <c r="H643" s="133"/>
      <c r="I643" s="366"/>
      <c r="J643" s="135"/>
      <c r="L643" s="308" t="b">
        <f t="shared" si="167"/>
        <v>1</v>
      </c>
      <c r="M643" s="308" t="b">
        <f t="shared" si="168"/>
        <v>1</v>
      </c>
      <c r="N643" s="308" t="b">
        <f t="shared" si="169"/>
        <v>1</v>
      </c>
      <c r="O643" s="308" t="b">
        <f t="shared" si="170"/>
        <v>1</v>
      </c>
      <c r="P643" s="308" t="b">
        <f t="shared" si="171"/>
        <v>1</v>
      </c>
      <c r="Q643" s="308" t="b">
        <f t="shared" si="172"/>
        <v>1</v>
      </c>
      <c r="R643" s="308" t="b">
        <f t="shared" si="173"/>
        <v>1</v>
      </c>
      <c r="S643" s="308" t="b">
        <f t="shared" si="174"/>
        <v>1</v>
      </c>
      <c r="T643" s="308" t="b">
        <f t="shared" si="175"/>
        <v>1</v>
      </c>
      <c r="U643" s="308" t="b">
        <f t="shared" si="176"/>
        <v>1</v>
      </c>
      <c r="W643" s="446"/>
      <c r="X643" s="280"/>
      <c r="Y643" s="280"/>
      <c r="Z643" s="70"/>
      <c r="AA643" s="70"/>
      <c r="AB643" s="249"/>
      <c r="AC643" s="440"/>
      <c r="AD643" s="441"/>
      <c r="AE643" s="378"/>
      <c r="AF643" s="135"/>
      <c r="AG643" s="435"/>
    </row>
    <row r="644" spans="1:33">
      <c r="A644" s="383"/>
      <c r="B644" s="263"/>
      <c r="C644" s="263"/>
      <c r="D644" s="264"/>
      <c r="E644" s="264"/>
      <c r="F644" s="273"/>
      <c r="G644" s="247"/>
      <c r="H644" s="133"/>
      <c r="I644" s="366"/>
      <c r="J644" s="135"/>
      <c r="L644" s="308" t="b">
        <f t="shared" si="167"/>
        <v>1</v>
      </c>
      <c r="M644" s="308" t="b">
        <f t="shared" si="168"/>
        <v>1</v>
      </c>
      <c r="N644" s="308" t="b">
        <f t="shared" si="169"/>
        <v>1</v>
      </c>
      <c r="O644" s="308" t="b">
        <f t="shared" si="170"/>
        <v>1</v>
      </c>
      <c r="P644" s="308" t="b">
        <f t="shared" si="171"/>
        <v>1</v>
      </c>
      <c r="Q644" s="308" t="b">
        <f t="shared" si="172"/>
        <v>1</v>
      </c>
      <c r="R644" s="308" t="b">
        <f t="shared" si="173"/>
        <v>1</v>
      </c>
      <c r="S644" s="308" t="b">
        <f t="shared" si="174"/>
        <v>1</v>
      </c>
      <c r="T644" s="308" t="b">
        <f t="shared" si="175"/>
        <v>1</v>
      </c>
      <c r="U644" s="308" t="b">
        <f t="shared" si="176"/>
        <v>1</v>
      </c>
      <c r="W644" s="446"/>
      <c r="X644" s="280"/>
      <c r="Y644" s="280"/>
      <c r="Z644" s="70"/>
      <c r="AA644" s="70"/>
      <c r="AB644" s="249"/>
      <c r="AC644" s="440"/>
      <c r="AD644" s="441"/>
      <c r="AE644" s="378"/>
      <c r="AF644" s="135"/>
      <c r="AG644" s="435"/>
    </row>
    <row r="645" spans="1:33">
      <c r="A645" s="383"/>
      <c r="B645" s="263"/>
      <c r="C645" s="263"/>
      <c r="D645" s="264"/>
      <c r="E645" s="264"/>
      <c r="F645" s="273"/>
      <c r="G645" s="247"/>
      <c r="H645" s="133"/>
      <c r="I645" s="366"/>
      <c r="J645" s="135"/>
      <c r="L645" s="308" t="b">
        <f t="shared" si="167"/>
        <v>1</v>
      </c>
      <c r="M645" s="308" t="b">
        <f t="shared" si="168"/>
        <v>1</v>
      </c>
      <c r="N645" s="308" t="b">
        <f t="shared" si="169"/>
        <v>1</v>
      </c>
      <c r="O645" s="308" t="b">
        <f t="shared" si="170"/>
        <v>1</v>
      </c>
      <c r="P645" s="308" t="b">
        <f t="shared" si="171"/>
        <v>1</v>
      </c>
      <c r="Q645" s="308" t="b">
        <f t="shared" si="172"/>
        <v>1</v>
      </c>
      <c r="R645" s="308" t="b">
        <f t="shared" si="173"/>
        <v>1</v>
      </c>
      <c r="S645" s="308" t="b">
        <f t="shared" si="174"/>
        <v>1</v>
      </c>
      <c r="T645" s="308" t="b">
        <f t="shared" si="175"/>
        <v>1</v>
      </c>
      <c r="U645" s="308" t="b">
        <f t="shared" si="176"/>
        <v>1</v>
      </c>
      <c r="W645" s="446"/>
      <c r="X645" s="280"/>
      <c r="Y645" s="280"/>
      <c r="Z645" s="70"/>
      <c r="AA645" s="70"/>
      <c r="AB645" s="249"/>
      <c r="AC645" s="440"/>
      <c r="AD645" s="441"/>
      <c r="AE645" s="378"/>
      <c r="AF645" s="135"/>
      <c r="AG645" s="435"/>
    </row>
    <row r="646" spans="1:33">
      <c r="A646" s="383"/>
      <c r="B646" s="263"/>
      <c r="C646" s="263"/>
      <c r="D646" s="264"/>
      <c r="E646" s="264"/>
      <c r="F646" s="273"/>
      <c r="G646" s="247"/>
      <c r="H646" s="133"/>
      <c r="I646" s="366"/>
      <c r="J646" s="135"/>
      <c r="L646" s="308" t="b">
        <f t="shared" si="167"/>
        <v>1</v>
      </c>
      <c r="M646" s="308" t="b">
        <f t="shared" si="168"/>
        <v>1</v>
      </c>
      <c r="N646" s="308" t="b">
        <f t="shared" si="169"/>
        <v>1</v>
      </c>
      <c r="O646" s="308" t="b">
        <f t="shared" si="170"/>
        <v>1</v>
      </c>
      <c r="P646" s="308" t="b">
        <f t="shared" si="171"/>
        <v>1</v>
      </c>
      <c r="Q646" s="308" t="b">
        <f t="shared" si="172"/>
        <v>1</v>
      </c>
      <c r="R646" s="308" t="b">
        <f t="shared" si="173"/>
        <v>1</v>
      </c>
      <c r="S646" s="308" t="b">
        <f t="shared" si="174"/>
        <v>1</v>
      </c>
      <c r="T646" s="308" t="b">
        <f t="shared" si="175"/>
        <v>1</v>
      </c>
      <c r="U646" s="308" t="b">
        <f t="shared" si="176"/>
        <v>1</v>
      </c>
      <c r="W646" s="446"/>
      <c r="X646" s="280"/>
      <c r="Y646" s="280"/>
      <c r="Z646" s="70"/>
      <c r="AA646" s="70"/>
      <c r="AB646" s="249"/>
      <c r="AC646" s="440"/>
      <c r="AD646" s="441"/>
      <c r="AE646" s="378"/>
      <c r="AF646" s="135"/>
      <c r="AG646" s="435"/>
    </row>
    <row r="647" spans="1:33">
      <c r="A647" s="383"/>
      <c r="B647" s="263"/>
      <c r="C647" s="263"/>
      <c r="D647" s="264"/>
      <c r="E647" s="264"/>
      <c r="F647" s="273"/>
      <c r="G647" s="247"/>
      <c r="H647" s="133"/>
      <c r="I647" s="366"/>
      <c r="J647" s="135"/>
      <c r="L647" s="308" t="b">
        <f t="shared" si="167"/>
        <v>1</v>
      </c>
      <c r="M647" s="308" t="b">
        <f t="shared" si="168"/>
        <v>1</v>
      </c>
      <c r="N647" s="308" t="b">
        <f t="shared" si="169"/>
        <v>1</v>
      </c>
      <c r="O647" s="308" t="b">
        <f t="shared" si="170"/>
        <v>1</v>
      </c>
      <c r="P647" s="308" t="b">
        <f t="shared" si="171"/>
        <v>1</v>
      </c>
      <c r="Q647" s="308" t="b">
        <f t="shared" si="172"/>
        <v>1</v>
      </c>
      <c r="R647" s="308" t="b">
        <f t="shared" si="173"/>
        <v>1</v>
      </c>
      <c r="S647" s="308" t="b">
        <f t="shared" si="174"/>
        <v>1</v>
      </c>
      <c r="T647" s="308" t="b">
        <f t="shared" si="175"/>
        <v>1</v>
      </c>
      <c r="U647" s="308" t="b">
        <f t="shared" si="176"/>
        <v>1</v>
      </c>
      <c r="W647" s="446"/>
      <c r="X647" s="280"/>
      <c r="Y647" s="280"/>
      <c r="Z647" s="70"/>
      <c r="AA647" s="70"/>
      <c r="AB647" s="249"/>
      <c r="AC647" s="440"/>
      <c r="AD647" s="441"/>
      <c r="AE647" s="378"/>
      <c r="AF647" s="135"/>
      <c r="AG647" s="435"/>
    </row>
    <row r="648" spans="1:33">
      <c r="A648" s="383"/>
      <c r="B648" s="263"/>
      <c r="C648" s="263"/>
      <c r="D648" s="264"/>
      <c r="E648" s="264"/>
      <c r="F648" s="273"/>
      <c r="G648" s="247"/>
      <c r="H648" s="133"/>
      <c r="I648" s="364"/>
      <c r="J648" s="135"/>
      <c r="L648" s="308" t="b">
        <f t="shared" si="167"/>
        <v>1</v>
      </c>
      <c r="M648" s="308" t="b">
        <f t="shared" si="168"/>
        <v>1</v>
      </c>
      <c r="N648" s="308" t="b">
        <f t="shared" si="169"/>
        <v>1</v>
      </c>
      <c r="O648" s="308" t="b">
        <f t="shared" si="170"/>
        <v>1</v>
      </c>
      <c r="P648" s="308" t="b">
        <f t="shared" si="171"/>
        <v>1</v>
      </c>
      <c r="Q648" s="308" t="b">
        <f t="shared" si="172"/>
        <v>1</v>
      </c>
      <c r="R648" s="308" t="b">
        <f t="shared" si="173"/>
        <v>1</v>
      </c>
      <c r="S648" s="308" t="b">
        <f t="shared" si="174"/>
        <v>1</v>
      </c>
      <c r="T648" s="308" t="b">
        <f t="shared" si="175"/>
        <v>1</v>
      </c>
      <c r="U648" s="308" t="b">
        <f t="shared" si="176"/>
        <v>1</v>
      </c>
      <c r="W648" s="446"/>
      <c r="X648" s="280"/>
      <c r="Y648" s="280"/>
      <c r="Z648" s="70"/>
      <c r="AA648" s="70"/>
      <c r="AB648" s="249"/>
      <c r="AC648" s="440"/>
      <c r="AD648" s="441"/>
      <c r="AE648" s="387"/>
      <c r="AF648" s="135"/>
      <c r="AG648" s="435"/>
    </row>
    <row r="649" spans="1:33">
      <c r="A649" s="383"/>
      <c r="B649" s="263"/>
      <c r="C649" s="263"/>
      <c r="D649" s="264"/>
      <c r="E649" s="264"/>
      <c r="F649" s="273"/>
      <c r="G649" s="247"/>
      <c r="H649" s="133"/>
      <c r="I649" s="366"/>
      <c r="J649" s="135"/>
      <c r="L649" s="308" t="b">
        <f t="shared" si="167"/>
        <v>1</v>
      </c>
      <c r="M649" s="308" t="b">
        <f t="shared" si="168"/>
        <v>1</v>
      </c>
      <c r="N649" s="308" t="b">
        <f t="shared" si="169"/>
        <v>1</v>
      </c>
      <c r="O649" s="308" t="b">
        <f t="shared" si="170"/>
        <v>1</v>
      </c>
      <c r="P649" s="308" t="b">
        <f t="shared" si="171"/>
        <v>1</v>
      </c>
      <c r="Q649" s="308" t="b">
        <f t="shared" si="172"/>
        <v>1</v>
      </c>
      <c r="R649" s="308" t="b">
        <f t="shared" si="173"/>
        <v>1</v>
      </c>
      <c r="S649" s="308" t="b">
        <f t="shared" si="174"/>
        <v>1</v>
      </c>
      <c r="T649" s="308" t="b">
        <f t="shared" si="175"/>
        <v>1</v>
      </c>
      <c r="U649" s="308" t="b">
        <f t="shared" si="176"/>
        <v>1</v>
      </c>
      <c r="W649" s="446"/>
      <c r="X649" s="280"/>
      <c r="Y649" s="280"/>
      <c r="Z649" s="70"/>
      <c r="AA649" s="70"/>
      <c r="AB649" s="249"/>
      <c r="AC649" s="440"/>
      <c r="AD649" s="441"/>
      <c r="AE649" s="378"/>
      <c r="AF649" s="135"/>
      <c r="AG649" s="435"/>
    </row>
    <row r="650" spans="1:33">
      <c r="A650" s="383"/>
      <c r="B650" s="263"/>
      <c r="C650" s="263"/>
      <c r="D650" s="264"/>
      <c r="E650" s="264"/>
      <c r="F650" s="273"/>
      <c r="G650" s="247"/>
      <c r="H650" s="133"/>
      <c r="I650" s="366"/>
      <c r="J650" s="135"/>
      <c r="L650" s="308" t="b">
        <f t="shared" ref="L650:L713" si="177">A650=W650</f>
        <v>1</v>
      </c>
      <c r="M650" s="308" t="b">
        <f t="shared" ref="M650:M713" si="178">B650=X650</f>
        <v>1</v>
      </c>
      <c r="N650" s="308" t="b">
        <f t="shared" ref="N650:N713" si="179">C650=Y650</f>
        <v>1</v>
      </c>
      <c r="O650" s="308" t="b">
        <f t="shared" ref="O650:O713" si="180">D650=Z650</f>
        <v>1</v>
      </c>
      <c r="P650" s="308" t="b">
        <f t="shared" ref="P650:P713" si="181">E650=AA650</f>
        <v>1</v>
      </c>
      <c r="Q650" s="308" t="b">
        <f t="shared" ref="Q650:Q713" si="182">F650=AB650</f>
        <v>1</v>
      </c>
      <c r="R650" s="308" t="b">
        <f t="shared" ref="R650:R713" si="183">G650=AC650</f>
        <v>1</v>
      </c>
      <c r="S650" s="308" t="b">
        <f t="shared" ref="S650:S713" si="184">H650=AD650</f>
        <v>1</v>
      </c>
      <c r="T650" s="308" t="b">
        <f t="shared" ref="T650:T713" si="185">I650=AE650</f>
        <v>1</v>
      </c>
      <c r="U650" s="308" t="b">
        <f t="shared" ref="U650:U713" si="186">J650=AF650</f>
        <v>1</v>
      </c>
      <c r="W650" s="446"/>
      <c r="X650" s="280"/>
      <c r="Y650" s="280"/>
      <c r="Z650" s="70"/>
      <c r="AA650" s="70"/>
      <c r="AB650" s="249"/>
      <c r="AC650" s="440"/>
      <c r="AD650" s="441"/>
      <c r="AE650" s="378"/>
      <c r="AF650" s="135"/>
      <c r="AG650" s="435"/>
    </row>
    <row r="651" spans="1:33">
      <c r="A651" s="383"/>
      <c r="B651" s="263"/>
      <c r="C651" s="263"/>
      <c r="D651" s="264"/>
      <c r="E651" s="264"/>
      <c r="F651" s="273"/>
      <c r="G651" s="247"/>
      <c r="H651" s="133"/>
      <c r="I651" s="366"/>
      <c r="J651" s="135"/>
      <c r="L651" s="308" t="b">
        <f t="shared" si="177"/>
        <v>1</v>
      </c>
      <c r="M651" s="308" t="b">
        <f t="shared" si="178"/>
        <v>1</v>
      </c>
      <c r="N651" s="308" t="b">
        <f t="shared" si="179"/>
        <v>1</v>
      </c>
      <c r="O651" s="308" t="b">
        <f t="shared" si="180"/>
        <v>1</v>
      </c>
      <c r="P651" s="308" t="b">
        <f t="shared" si="181"/>
        <v>1</v>
      </c>
      <c r="Q651" s="308" t="b">
        <f t="shared" si="182"/>
        <v>1</v>
      </c>
      <c r="R651" s="308" t="b">
        <f t="shared" si="183"/>
        <v>1</v>
      </c>
      <c r="S651" s="308" t="b">
        <f t="shared" si="184"/>
        <v>1</v>
      </c>
      <c r="T651" s="308" t="b">
        <f t="shared" si="185"/>
        <v>1</v>
      </c>
      <c r="U651" s="308" t="b">
        <f t="shared" si="186"/>
        <v>1</v>
      </c>
      <c r="W651" s="446"/>
      <c r="X651" s="280"/>
      <c r="Y651" s="280"/>
      <c r="Z651" s="70"/>
      <c r="AA651" s="70"/>
      <c r="AB651" s="249"/>
      <c r="AC651" s="363"/>
      <c r="AD651" s="442"/>
      <c r="AE651" s="387"/>
      <c r="AF651" s="135"/>
      <c r="AG651" s="435"/>
    </row>
    <row r="652" spans="1:33">
      <c r="A652" s="383"/>
      <c r="B652" s="263"/>
      <c r="C652" s="263"/>
      <c r="D652" s="264"/>
      <c r="E652" s="264"/>
      <c r="F652" s="273"/>
      <c r="G652" s="247"/>
      <c r="H652" s="133"/>
      <c r="I652" s="367"/>
      <c r="J652" s="135"/>
      <c r="L652" s="308" t="b">
        <f t="shared" si="177"/>
        <v>1</v>
      </c>
      <c r="M652" s="308" t="b">
        <f t="shared" si="178"/>
        <v>1</v>
      </c>
      <c r="N652" s="308" t="b">
        <f t="shared" si="179"/>
        <v>1</v>
      </c>
      <c r="O652" s="308" t="b">
        <f t="shared" si="180"/>
        <v>1</v>
      </c>
      <c r="P652" s="308" t="b">
        <f t="shared" si="181"/>
        <v>1</v>
      </c>
      <c r="Q652" s="308" t="b">
        <f t="shared" si="182"/>
        <v>1</v>
      </c>
      <c r="R652" s="308" t="b">
        <f t="shared" si="183"/>
        <v>1</v>
      </c>
      <c r="S652" s="308" t="b">
        <f t="shared" si="184"/>
        <v>1</v>
      </c>
      <c r="T652" s="308" t="b">
        <f t="shared" si="185"/>
        <v>1</v>
      </c>
      <c r="U652" s="308" t="b">
        <f t="shared" si="186"/>
        <v>1</v>
      </c>
      <c r="W652" s="446"/>
      <c r="X652" s="280"/>
      <c r="Y652" s="280"/>
      <c r="Z652" s="70"/>
      <c r="AA652" s="70"/>
      <c r="AB652" s="249"/>
      <c r="AC652" s="440"/>
      <c r="AD652" s="441"/>
      <c r="AE652" s="392"/>
      <c r="AF652" s="135"/>
      <c r="AG652" s="435"/>
    </row>
    <row r="653" spans="1:33">
      <c r="A653" s="383"/>
      <c r="B653" s="263"/>
      <c r="C653" s="263"/>
      <c r="D653" s="264"/>
      <c r="E653" s="264"/>
      <c r="F653" s="273"/>
      <c r="G653" s="247"/>
      <c r="H653" s="133"/>
      <c r="I653" s="366"/>
      <c r="J653" s="135"/>
      <c r="L653" s="308" t="b">
        <f t="shared" si="177"/>
        <v>1</v>
      </c>
      <c r="M653" s="308" t="b">
        <f t="shared" si="178"/>
        <v>1</v>
      </c>
      <c r="N653" s="308" t="b">
        <f t="shared" si="179"/>
        <v>1</v>
      </c>
      <c r="O653" s="308" t="b">
        <f t="shared" si="180"/>
        <v>1</v>
      </c>
      <c r="P653" s="308" t="b">
        <f t="shared" si="181"/>
        <v>1</v>
      </c>
      <c r="Q653" s="308" t="b">
        <f t="shared" si="182"/>
        <v>1</v>
      </c>
      <c r="R653" s="308" t="b">
        <f t="shared" si="183"/>
        <v>1</v>
      </c>
      <c r="S653" s="308" t="b">
        <f t="shared" si="184"/>
        <v>1</v>
      </c>
      <c r="T653" s="308" t="b">
        <f t="shared" si="185"/>
        <v>1</v>
      </c>
      <c r="U653" s="308" t="b">
        <f t="shared" si="186"/>
        <v>1</v>
      </c>
      <c r="W653" s="446"/>
      <c r="X653" s="280"/>
      <c r="Y653" s="280"/>
      <c r="Z653" s="70"/>
      <c r="AA653" s="70"/>
      <c r="AB653" s="249"/>
      <c r="AC653" s="440"/>
      <c r="AD653" s="441"/>
      <c r="AE653" s="378"/>
      <c r="AF653" s="135"/>
      <c r="AG653" s="435"/>
    </row>
    <row r="654" spans="1:33">
      <c r="A654" s="383"/>
      <c r="B654" s="263"/>
      <c r="C654" s="263"/>
      <c r="D654" s="264"/>
      <c r="E654" s="264"/>
      <c r="F654" s="273"/>
      <c r="G654" s="247"/>
      <c r="H654" s="133"/>
      <c r="I654" s="366"/>
      <c r="J654" s="135"/>
      <c r="L654" s="308" t="b">
        <f t="shared" si="177"/>
        <v>1</v>
      </c>
      <c r="M654" s="308" t="b">
        <f t="shared" si="178"/>
        <v>1</v>
      </c>
      <c r="N654" s="308" t="b">
        <f t="shared" si="179"/>
        <v>1</v>
      </c>
      <c r="O654" s="308" t="b">
        <f t="shared" si="180"/>
        <v>1</v>
      </c>
      <c r="P654" s="308" t="b">
        <f t="shared" si="181"/>
        <v>1</v>
      </c>
      <c r="Q654" s="308" t="b">
        <f t="shared" si="182"/>
        <v>1</v>
      </c>
      <c r="R654" s="308" t="b">
        <f t="shared" si="183"/>
        <v>1</v>
      </c>
      <c r="S654" s="308" t="b">
        <f t="shared" si="184"/>
        <v>1</v>
      </c>
      <c r="T654" s="308" t="b">
        <f t="shared" si="185"/>
        <v>1</v>
      </c>
      <c r="U654" s="308" t="b">
        <f t="shared" si="186"/>
        <v>1</v>
      </c>
      <c r="W654" s="446"/>
      <c r="X654" s="280"/>
      <c r="Y654" s="280"/>
      <c r="Z654" s="70"/>
      <c r="AA654" s="70"/>
      <c r="AB654" s="249"/>
      <c r="AC654" s="440"/>
      <c r="AD654" s="441"/>
      <c r="AE654" s="378"/>
      <c r="AF654" s="135"/>
      <c r="AG654" s="435"/>
    </row>
    <row r="655" spans="1:33">
      <c r="A655" s="383"/>
      <c r="B655" s="263"/>
      <c r="C655" s="263"/>
      <c r="D655" s="264"/>
      <c r="E655" s="264"/>
      <c r="F655" s="273"/>
      <c r="G655" s="247"/>
      <c r="H655" s="133"/>
      <c r="I655" s="366"/>
      <c r="J655" s="135"/>
      <c r="L655" s="308" t="b">
        <f t="shared" si="177"/>
        <v>1</v>
      </c>
      <c r="M655" s="308" t="b">
        <f t="shared" si="178"/>
        <v>1</v>
      </c>
      <c r="N655" s="308" t="b">
        <f t="shared" si="179"/>
        <v>1</v>
      </c>
      <c r="O655" s="308" t="b">
        <f t="shared" si="180"/>
        <v>1</v>
      </c>
      <c r="P655" s="308" t="b">
        <f t="shared" si="181"/>
        <v>1</v>
      </c>
      <c r="Q655" s="308" t="b">
        <f t="shared" si="182"/>
        <v>1</v>
      </c>
      <c r="R655" s="308" t="b">
        <f t="shared" si="183"/>
        <v>1</v>
      </c>
      <c r="S655" s="308" t="b">
        <f t="shared" si="184"/>
        <v>1</v>
      </c>
      <c r="T655" s="308" t="b">
        <f t="shared" si="185"/>
        <v>1</v>
      </c>
      <c r="U655" s="308" t="b">
        <f t="shared" si="186"/>
        <v>1</v>
      </c>
      <c r="W655" s="446"/>
      <c r="X655" s="280"/>
      <c r="Y655" s="280"/>
      <c r="Z655" s="70"/>
      <c r="AA655" s="70"/>
      <c r="AB655" s="249"/>
      <c r="AC655" s="363"/>
      <c r="AD655" s="442"/>
      <c r="AE655" s="387"/>
      <c r="AF655" s="135"/>
      <c r="AG655" s="435"/>
    </row>
    <row r="656" spans="1:33">
      <c r="A656" s="383"/>
      <c r="B656" s="263"/>
      <c r="C656" s="263"/>
      <c r="D656" s="264"/>
      <c r="E656" s="264"/>
      <c r="F656" s="273"/>
      <c r="G656" s="247"/>
      <c r="H656" s="133"/>
      <c r="I656" s="366"/>
      <c r="J656" s="135"/>
      <c r="L656" s="308" t="b">
        <f t="shared" si="177"/>
        <v>1</v>
      </c>
      <c r="M656" s="308" t="b">
        <f t="shared" si="178"/>
        <v>1</v>
      </c>
      <c r="N656" s="308" t="b">
        <f t="shared" si="179"/>
        <v>1</v>
      </c>
      <c r="O656" s="308" t="b">
        <f t="shared" si="180"/>
        <v>1</v>
      </c>
      <c r="P656" s="308" t="b">
        <f t="shared" si="181"/>
        <v>1</v>
      </c>
      <c r="Q656" s="308" t="b">
        <f t="shared" si="182"/>
        <v>1</v>
      </c>
      <c r="R656" s="308" t="b">
        <f t="shared" si="183"/>
        <v>1</v>
      </c>
      <c r="S656" s="308" t="b">
        <f t="shared" si="184"/>
        <v>1</v>
      </c>
      <c r="T656" s="308" t="b">
        <f t="shared" si="185"/>
        <v>1</v>
      </c>
      <c r="U656" s="308" t="b">
        <f t="shared" si="186"/>
        <v>1</v>
      </c>
      <c r="W656" s="446"/>
      <c r="X656" s="280"/>
      <c r="Y656" s="280"/>
      <c r="Z656" s="70"/>
      <c r="AA656" s="70"/>
      <c r="AB656" s="249"/>
      <c r="AC656" s="440"/>
      <c r="AD656" s="441"/>
      <c r="AE656" s="378"/>
      <c r="AF656" s="135"/>
      <c r="AG656" s="435"/>
    </row>
    <row r="657" spans="1:33">
      <c r="A657" s="383"/>
      <c r="B657" s="263"/>
      <c r="C657" s="263"/>
      <c r="D657" s="264"/>
      <c r="E657" s="264"/>
      <c r="F657" s="273"/>
      <c r="G657" s="247"/>
      <c r="H657" s="133"/>
      <c r="I657" s="366"/>
      <c r="J657" s="135"/>
      <c r="L657" s="308" t="b">
        <f t="shared" si="177"/>
        <v>1</v>
      </c>
      <c r="M657" s="308" t="b">
        <f t="shared" si="178"/>
        <v>1</v>
      </c>
      <c r="N657" s="308" t="b">
        <f t="shared" si="179"/>
        <v>1</v>
      </c>
      <c r="O657" s="308" t="b">
        <f t="shared" si="180"/>
        <v>1</v>
      </c>
      <c r="P657" s="308" t="b">
        <f t="shared" si="181"/>
        <v>1</v>
      </c>
      <c r="Q657" s="308" t="b">
        <f t="shared" si="182"/>
        <v>1</v>
      </c>
      <c r="R657" s="308" t="b">
        <f t="shared" si="183"/>
        <v>1</v>
      </c>
      <c r="S657" s="308" t="b">
        <f t="shared" si="184"/>
        <v>1</v>
      </c>
      <c r="T657" s="308" t="b">
        <f t="shared" si="185"/>
        <v>1</v>
      </c>
      <c r="U657" s="308" t="b">
        <f t="shared" si="186"/>
        <v>1</v>
      </c>
      <c r="W657" s="446"/>
      <c r="X657" s="280"/>
      <c r="Y657" s="280"/>
      <c r="Z657" s="70"/>
      <c r="AA657" s="70"/>
      <c r="AB657" s="249"/>
      <c r="AC657" s="440"/>
      <c r="AD657" s="441"/>
      <c r="AE657" s="378"/>
      <c r="AF657" s="135"/>
      <c r="AG657" s="435"/>
    </row>
    <row r="658" spans="1:33">
      <c r="A658" s="383"/>
      <c r="B658" s="263"/>
      <c r="C658" s="263"/>
      <c r="D658" s="264"/>
      <c r="E658" s="264"/>
      <c r="F658" s="273"/>
      <c r="G658" s="247"/>
      <c r="H658" s="133"/>
      <c r="I658" s="366"/>
      <c r="J658" s="135"/>
      <c r="L658" s="308" t="b">
        <f t="shared" si="177"/>
        <v>1</v>
      </c>
      <c r="M658" s="308" t="b">
        <f t="shared" si="178"/>
        <v>1</v>
      </c>
      <c r="N658" s="308" t="b">
        <f t="shared" si="179"/>
        <v>1</v>
      </c>
      <c r="O658" s="308" t="b">
        <f t="shared" si="180"/>
        <v>1</v>
      </c>
      <c r="P658" s="308" t="b">
        <f t="shared" si="181"/>
        <v>1</v>
      </c>
      <c r="Q658" s="308" t="b">
        <f t="shared" si="182"/>
        <v>1</v>
      </c>
      <c r="R658" s="308" t="b">
        <f t="shared" si="183"/>
        <v>1</v>
      </c>
      <c r="S658" s="308" t="b">
        <f t="shared" si="184"/>
        <v>1</v>
      </c>
      <c r="T658" s="308" t="b">
        <f t="shared" si="185"/>
        <v>1</v>
      </c>
      <c r="U658" s="308" t="b">
        <f t="shared" si="186"/>
        <v>1</v>
      </c>
      <c r="W658" s="446"/>
      <c r="X658" s="280"/>
      <c r="Y658" s="280"/>
      <c r="Z658" s="70"/>
      <c r="AA658" s="70"/>
      <c r="AB658" s="249"/>
      <c r="AC658" s="440"/>
      <c r="AD658" s="441"/>
      <c r="AE658" s="378"/>
      <c r="AF658" s="135"/>
      <c r="AG658" s="435"/>
    </row>
    <row r="659" spans="1:33">
      <c r="A659" s="380"/>
      <c r="B659" s="263"/>
      <c r="C659" s="263"/>
      <c r="D659" s="264"/>
      <c r="E659" s="264"/>
      <c r="F659" s="272"/>
      <c r="G659" s="252"/>
      <c r="H659" s="133"/>
      <c r="I659" s="367"/>
      <c r="J659" s="135"/>
      <c r="L659" s="308" t="b">
        <f t="shared" si="177"/>
        <v>1</v>
      </c>
      <c r="M659" s="308" t="b">
        <f t="shared" si="178"/>
        <v>1</v>
      </c>
      <c r="N659" s="308" t="b">
        <f t="shared" si="179"/>
        <v>1</v>
      </c>
      <c r="O659" s="308" t="b">
        <f t="shared" si="180"/>
        <v>1</v>
      </c>
      <c r="P659" s="308" t="b">
        <f t="shared" si="181"/>
        <v>1</v>
      </c>
      <c r="Q659" s="308" t="b">
        <f t="shared" si="182"/>
        <v>1</v>
      </c>
      <c r="R659" s="308" t="b">
        <f t="shared" si="183"/>
        <v>1</v>
      </c>
      <c r="S659" s="308" t="b">
        <f t="shared" si="184"/>
        <v>1</v>
      </c>
      <c r="T659" s="308" t="b">
        <f t="shared" si="185"/>
        <v>1</v>
      </c>
      <c r="U659" s="308" t="b">
        <f t="shared" si="186"/>
        <v>1</v>
      </c>
      <c r="W659" s="446"/>
      <c r="X659" s="280"/>
      <c r="Y659" s="280"/>
      <c r="Z659" s="70"/>
      <c r="AA659" s="70"/>
      <c r="AB659" s="274"/>
      <c r="AC659" s="363"/>
      <c r="AD659" s="442"/>
      <c r="AE659" s="387"/>
      <c r="AF659" s="135"/>
      <c r="AG659" s="435"/>
    </row>
    <row r="660" spans="1:33">
      <c r="A660" s="383"/>
      <c r="B660" s="263"/>
      <c r="C660" s="263"/>
      <c r="D660" s="264"/>
      <c r="E660" s="264"/>
      <c r="F660" s="273"/>
      <c r="G660" s="247"/>
      <c r="H660" s="133"/>
      <c r="I660" s="368"/>
      <c r="J660" s="135"/>
      <c r="L660" s="308" t="b">
        <f t="shared" si="177"/>
        <v>1</v>
      </c>
      <c r="M660" s="308" t="b">
        <f t="shared" si="178"/>
        <v>1</v>
      </c>
      <c r="N660" s="308" t="b">
        <f t="shared" si="179"/>
        <v>1</v>
      </c>
      <c r="O660" s="308" t="b">
        <f t="shared" si="180"/>
        <v>1</v>
      </c>
      <c r="P660" s="308" t="b">
        <f t="shared" si="181"/>
        <v>1</v>
      </c>
      <c r="Q660" s="308" t="b">
        <f t="shared" si="182"/>
        <v>1</v>
      </c>
      <c r="R660" s="308" t="b">
        <f t="shared" si="183"/>
        <v>1</v>
      </c>
      <c r="S660" s="308" t="b">
        <f t="shared" si="184"/>
        <v>1</v>
      </c>
      <c r="T660" s="308" t="b">
        <f t="shared" si="185"/>
        <v>1</v>
      </c>
      <c r="U660" s="308" t="b">
        <f t="shared" si="186"/>
        <v>1</v>
      </c>
      <c r="W660" s="446"/>
      <c r="X660" s="280"/>
      <c r="Y660" s="280"/>
      <c r="Z660" s="70"/>
      <c r="AA660" s="70"/>
      <c r="AB660" s="249"/>
      <c r="AC660" s="440"/>
      <c r="AD660" s="441"/>
      <c r="AE660" s="393"/>
      <c r="AF660" s="135"/>
      <c r="AG660" s="435"/>
    </row>
    <row r="661" spans="1:33">
      <c r="A661" s="383"/>
      <c r="B661" s="263"/>
      <c r="C661" s="263"/>
      <c r="D661" s="264"/>
      <c r="E661" s="264"/>
      <c r="F661" s="273"/>
      <c r="G661" s="247"/>
      <c r="H661" s="133"/>
      <c r="I661" s="366"/>
      <c r="J661" s="135"/>
      <c r="L661" s="308" t="b">
        <f t="shared" si="177"/>
        <v>1</v>
      </c>
      <c r="M661" s="308" t="b">
        <f t="shared" si="178"/>
        <v>1</v>
      </c>
      <c r="N661" s="308" t="b">
        <f t="shared" si="179"/>
        <v>1</v>
      </c>
      <c r="O661" s="308" t="b">
        <f t="shared" si="180"/>
        <v>1</v>
      </c>
      <c r="P661" s="308" t="b">
        <f t="shared" si="181"/>
        <v>1</v>
      </c>
      <c r="Q661" s="308" t="b">
        <f t="shared" si="182"/>
        <v>1</v>
      </c>
      <c r="R661" s="308" t="b">
        <f t="shared" si="183"/>
        <v>1</v>
      </c>
      <c r="S661" s="308" t="b">
        <f t="shared" si="184"/>
        <v>1</v>
      </c>
      <c r="T661" s="308" t="b">
        <f t="shared" si="185"/>
        <v>1</v>
      </c>
      <c r="U661" s="308" t="b">
        <f t="shared" si="186"/>
        <v>1</v>
      </c>
      <c r="W661" s="446"/>
      <c r="X661" s="280"/>
      <c r="Y661" s="280"/>
      <c r="Z661" s="70"/>
      <c r="AA661" s="70"/>
      <c r="AB661" s="249"/>
      <c r="AC661" s="440"/>
      <c r="AD661" s="441"/>
      <c r="AE661" s="378"/>
      <c r="AF661" s="135"/>
      <c r="AG661" s="435"/>
    </row>
    <row r="662" spans="1:33">
      <c r="A662" s="383"/>
      <c r="B662" s="263"/>
      <c r="C662" s="263"/>
      <c r="D662" s="264"/>
      <c r="E662" s="264"/>
      <c r="F662" s="273"/>
      <c r="G662" s="247"/>
      <c r="H662" s="133"/>
      <c r="I662" s="366"/>
      <c r="J662" s="135"/>
      <c r="L662" s="308" t="b">
        <f t="shared" si="177"/>
        <v>1</v>
      </c>
      <c r="M662" s="308" t="b">
        <f t="shared" si="178"/>
        <v>1</v>
      </c>
      <c r="N662" s="308" t="b">
        <f t="shared" si="179"/>
        <v>1</v>
      </c>
      <c r="O662" s="308" t="b">
        <f t="shared" si="180"/>
        <v>1</v>
      </c>
      <c r="P662" s="308" t="b">
        <f t="shared" si="181"/>
        <v>1</v>
      </c>
      <c r="Q662" s="308" t="b">
        <f t="shared" si="182"/>
        <v>1</v>
      </c>
      <c r="R662" s="308" t="b">
        <f t="shared" si="183"/>
        <v>1</v>
      </c>
      <c r="S662" s="308" t="b">
        <f t="shared" si="184"/>
        <v>1</v>
      </c>
      <c r="T662" s="308" t="b">
        <f t="shared" si="185"/>
        <v>1</v>
      </c>
      <c r="U662" s="308" t="b">
        <f t="shared" si="186"/>
        <v>1</v>
      </c>
      <c r="W662" s="446"/>
      <c r="X662" s="280"/>
      <c r="Y662" s="280"/>
      <c r="Z662" s="70"/>
      <c r="AA662" s="70"/>
      <c r="AB662" s="249"/>
      <c r="AC662" s="440"/>
      <c r="AD662" s="441"/>
      <c r="AE662" s="378"/>
      <c r="AF662" s="135"/>
      <c r="AG662" s="435"/>
    </row>
    <row r="663" spans="1:33">
      <c r="A663" s="383"/>
      <c r="B663" s="263"/>
      <c r="C663" s="263"/>
      <c r="D663" s="264"/>
      <c r="E663" s="264"/>
      <c r="F663" s="273"/>
      <c r="G663" s="248"/>
      <c r="H663" s="133"/>
      <c r="I663" s="364"/>
      <c r="J663" s="135"/>
      <c r="L663" s="308" t="b">
        <f t="shared" si="177"/>
        <v>1</v>
      </c>
      <c r="M663" s="308" t="b">
        <f t="shared" si="178"/>
        <v>1</v>
      </c>
      <c r="N663" s="308" t="b">
        <f t="shared" si="179"/>
        <v>1</v>
      </c>
      <c r="O663" s="308" t="b">
        <f t="shared" si="180"/>
        <v>1</v>
      </c>
      <c r="P663" s="308" t="b">
        <f t="shared" si="181"/>
        <v>1</v>
      </c>
      <c r="Q663" s="308" t="b">
        <f t="shared" si="182"/>
        <v>1</v>
      </c>
      <c r="R663" s="308" t="b">
        <f t="shared" si="183"/>
        <v>1</v>
      </c>
      <c r="S663" s="308" t="b">
        <f t="shared" si="184"/>
        <v>1</v>
      </c>
      <c r="T663" s="308" t="b">
        <f t="shared" si="185"/>
        <v>1</v>
      </c>
      <c r="U663" s="308" t="b">
        <f t="shared" si="186"/>
        <v>1</v>
      </c>
      <c r="W663" s="446"/>
      <c r="X663" s="280"/>
      <c r="Y663" s="280"/>
      <c r="Z663" s="70"/>
      <c r="AA663" s="70"/>
      <c r="AB663" s="249"/>
      <c r="AC663" s="444"/>
      <c r="AD663" s="441"/>
      <c r="AE663" s="387"/>
      <c r="AF663" s="135"/>
      <c r="AG663" s="435"/>
    </row>
    <row r="664" spans="1:33">
      <c r="A664" s="383"/>
      <c r="B664" s="263"/>
      <c r="C664" s="263"/>
      <c r="D664" s="264"/>
      <c r="E664" s="264"/>
      <c r="F664" s="273"/>
      <c r="G664" s="248"/>
      <c r="H664" s="133"/>
      <c r="I664" s="366"/>
      <c r="J664" s="135"/>
      <c r="L664" s="308" t="b">
        <f t="shared" si="177"/>
        <v>1</v>
      </c>
      <c r="M664" s="308" t="b">
        <f t="shared" si="178"/>
        <v>1</v>
      </c>
      <c r="N664" s="308" t="b">
        <f t="shared" si="179"/>
        <v>1</v>
      </c>
      <c r="O664" s="308" t="b">
        <f t="shared" si="180"/>
        <v>1</v>
      </c>
      <c r="P664" s="308" t="b">
        <f t="shared" si="181"/>
        <v>1</v>
      </c>
      <c r="Q664" s="308" t="b">
        <f t="shared" si="182"/>
        <v>1</v>
      </c>
      <c r="R664" s="308" t="b">
        <f t="shared" si="183"/>
        <v>1</v>
      </c>
      <c r="S664" s="308" t="b">
        <f t="shared" si="184"/>
        <v>1</v>
      </c>
      <c r="T664" s="308" t="b">
        <f t="shared" si="185"/>
        <v>1</v>
      </c>
      <c r="U664" s="308" t="b">
        <f t="shared" si="186"/>
        <v>1</v>
      </c>
      <c r="W664" s="446"/>
      <c r="X664" s="280"/>
      <c r="Y664" s="280"/>
      <c r="Z664" s="70"/>
      <c r="AA664" s="70"/>
      <c r="AB664" s="249"/>
      <c r="AC664" s="444"/>
      <c r="AD664" s="441"/>
      <c r="AE664" s="378"/>
      <c r="AF664" s="135"/>
      <c r="AG664" s="435"/>
    </row>
    <row r="665" spans="1:33">
      <c r="A665" s="383"/>
      <c r="B665" s="263"/>
      <c r="C665" s="263"/>
      <c r="D665" s="264"/>
      <c r="E665" s="264"/>
      <c r="F665" s="273"/>
      <c r="G665" s="248"/>
      <c r="H665" s="133"/>
      <c r="I665" s="366"/>
      <c r="J665" s="135"/>
      <c r="L665" s="308" t="b">
        <f t="shared" si="177"/>
        <v>1</v>
      </c>
      <c r="M665" s="308" t="b">
        <f t="shared" si="178"/>
        <v>1</v>
      </c>
      <c r="N665" s="308" t="b">
        <f t="shared" si="179"/>
        <v>1</v>
      </c>
      <c r="O665" s="308" t="b">
        <f t="shared" si="180"/>
        <v>1</v>
      </c>
      <c r="P665" s="308" t="b">
        <f t="shared" si="181"/>
        <v>1</v>
      </c>
      <c r="Q665" s="308" t="b">
        <f t="shared" si="182"/>
        <v>1</v>
      </c>
      <c r="R665" s="308" t="b">
        <f t="shared" si="183"/>
        <v>1</v>
      </c>
      <c r="S665" s="308" t="b">
        <f t="shared" si="184"/>
        <v>1</v>
      </c>
      <c r="T665" s="308" t="b">
        <f t="shared" si="185"/>
        <v>1</v>
      </c>
      <c r="U665" s="308" t="b">
        <f t="shared" si="186"/>
        <v>1</v>
      </c>
      <c r="W665" s="446"/>
      <c r="X665" s="280"/>
      <c r="Y665" s="280"/>
      <c r="Z665" s="70"/>
      <c r="AA665" s="70"/>
      <c r="AB665" s="249"/>
      <c r="AC665" s="444"/>
      <c r="AD665" s="441"/>
      <c r="AE665" s="378"/>
      <c r="AF665" s="135"/>
      <c r="AG665" s="435"/>
    </row>
    <row r="666" spans="1:33">
      <c r="A666" s="383"/>
      <c r="B666" s="263"/>
      <c r="C666" s="263"/>
      <c r="D666" s="264"/>
      <c r="E666" s="264"/>
      <c r="F666" s="273"/>
      <c r="G666" s="247"/>
      <c r="H666" s="133"/>
      <c r="I666" s="367"/>
      <c r="J666" s="135"/>
      <c r="L666" s="308" t="b">
        <f t="shared" si="177"/>
        <v>1</v>
      </c>
      <c r="M666" s="308" t="b">
        <f t="shared" si="178"/>
        <v>1</v>
      </c>
      <c r="N666" s="308" t="b">
        <f t="shared" si="179"/>
        <v>1</v>
      </c>
      <c r="O666" s="308" t="b">
        <f t="shared" si="180"/>
        <v>1</v>
      </c>
      <c r="P666" s="308" t="b">
        <f t="shared" si="181"/>
        <v>1</v>
      </c>
      <c r="Q666" s="308" t="b">
        <f t="shared" si="182"/>
        <v>1</v>
      </c>
      <c r="R666" s="308" t="b">
        <f t="shared" si="183"/>
        <v>1</v>
      </c>
      <c r="S666" s="308" t="b">
        <f t="shared" si="184"/>
        <v>1</v>
      </c>
      <c r="T666" s="308" t="b">
        <f t="shared" si="185"/>
        <v>1</v>
      </c>
      <c r="U666" s="308" t="b">
        <f t="shared" si="186"/>
        <v>1</v>
      </c>
      <c r="W666" s="446"/>
      <c r="X666" s="280"/>
      <c r="Y666" s="280"/>
      <c r="Z666" s="70"/>
      <c r="AA666" s="70"/>
      <c r="AB666" s="249"/>
      <c r="AC666" s="440"/>
      <c r="AD666" s="441"/>
      <c r="AE666" s="392"/>
      <c r="AF666" s="135"/>
      <c r="AG666" s="435"/>
    </row>
    <row r="667" spans="1:33">
      <c r="A667" s="383"/>
      <c r="B667" s="263"/>
      <c r="C667" s="263"/>
      <c r="D667" s="264"/>
      <c r="E667" s="264"/>
      <c r="F667" s="273"/>
      <c r="G667" s="247"/>
      <c r="H667" s="133"/>
      <c r="I667" s="366"/>
      <c r="J667" s="135"/>
      <c r="L667" s="308" t="b">
        <f t="shared" si="177"/>
        <v>1</v>
      </c>
      <c r="M667" s="308" t="b">
        <f t="shared" si="178"/>
        <v>1</v>
      </c>
      <c r="N667" s="308" t="b">
        <f t="shared" si="179"/>
        <v>1</v>
      </c>
      <c r="O667" s="308" t="b">
        <f t="shared" si="180"/>
        <v>1</v>
      </c>
      <c r="P667" s="308" t="b">
        <f t="shared" si="181"/>
        <v>1</v>
      </c>
      <c r="Q667" s="308" t="b">
        <f t="shared" si="182"/>
        <v>1</v>
      </c>
      <c r="R667" s="308" t="b">
        <f t="shared" si="183"/>
        <v>1</v>
      </c>
      <c r="S667" s="308" t="b">
        <f t="shared" si="184"/>
        <v>1</v>
      </c>
      <c r="T667" s="308" t="b">
        <f t="shared" si="185"/>
        <v>1</v>
      </c>
      <c r="U667" s="308" t="b">
        <f t="shared" si="186"/>
        <v>1</v>
      </c>
      <c r="W667" s="446"/>
      <c r="X667" s="280"/>
      <c r="Y667" s="280"/>
      <c r="Z667" s="70"/>
      <c r="AA667" s="70"/>
      <c r="AB667" s="249"/>
      <c r="AC667" s="440"/>
      <c r="AD667" s="441"/>
      <c r="AE667" s="378"/>
      <c r="AF667" s="135"/>
      <c r="AG667" s="435"/>
    </row>
    <row r="668" spans="1:33">
      <c r="A668" s="383"/>
      <c r="B668" s="263"/>
      <c r="C668" s="263"/>
      <c r="D668" s="264"/>
      <c r="E668" s="264"/>
      <c r="F668" s="273"/>
      <c r="G668" s="247"/>
      <c r="H668" s="133"/>
      <c r="I668" s="366"/>
      <c r="J668" s="135"/>
      <c r="L668" s="308" t="b">
        <f t="shared" si="177"/>
        <v>1</v>
      </c>
      <c r="M668" s="308" t="b">
        <f t="shared" si="178"/>
        <v>1</v>
      </c>
      <c r="N668" s="308" t="b">
        <f t="shared" si="179"/>
        <v>1</v>
      </c>
      <c r="O668" s="308" t="b">
        <f t="shared" si="180"/>
        <v>1</v>
      </c>
      <c r="P668" s="308" t="b">
        <f t="shared" si="181"/>
        <v>1</v>
      </c>
      <c r="Q668" s="308" t="b">
        <f t="shared" si="182"/>
        <v>1</v>
      </c>
      <c r="R668" s="308" t="b">
        <f t="shared" si="183"/>
        <v>1</v>
      </c>
      <c r="S668" s="308" t="b">
        <f t="shared" si="184"/>
        <v>1</v>
      </c>
      <c r="T668" s="308" t="b">
        <f t="shared" si="185"/>
        <v>1</v>
      </c>
      <c r="U668" s="308" t="b">
        <f t="shared" si="186"/>
        <v>1</v>
      </c>
      <c r="W668" s="446"/>
      <c r="X668" s="280"/>
      <c r="Y668" s="280"/>
      <c r="Z668" s="70"/>
      <c r="AA668" s="70"/>
      <c r="AB668" s="249"/>
      <c r="AC668" s="440"/>
      <c r="AD668" s="441"/>
      <c r="AE668" s="378"/>
      <c r="AF668" s="135"/>
      <c r="AG668" s="435"/>
    </row>
    <row r="669" spans="1:33">
      <c r="A669" s="383"/>
      <c r="B669" s="263"/>
      <c r="C669" s="263"/>
      <c r="D669" s="264"/>
      <c r="E669" s="264"/>
      <c r="F669" s="273"/>
      <c r="G669" s="247"/>
      <c r="H669" s="133"/>
      <c r="I669" s="366"/>
      <c r="J669" s="135"/>
      <c r="L669" s="308" t="b">
        <f t="shared" si="177"/>
        <v>1</v>
      </c>
      <c r="M669" s="308" t="b">
        <f t="shared" si="178"/>
        <v>1</v>
      </c>
      <c r="N669" s="308" t="b">
        <f t="shared" si="179"/>
        <v>1</v>
      </c>
      <c r="O669" s="308" t="b">
        <f t="shared" si="180"/>
        <v>1</v>
      </c>
      <c r="P669" s="308" t="b">
        <f t="shared" si="181"/>
        <v>1</v>
      </c>
      <c r="Q669" s="308" t="b">
        <f t="shared" si="182"/>
        <v>1</v>
      </c>
      <c r="R669" s="308" t="b">
        <f t="shared" si="183"/>
        <v>1</v>
      </c>
      <c r="S669" s="308" t="b">
        <f t="shared" si="184"/>
        <v>1</v>
      </c>
      <c r="T669" s="308" t="b">
        <f t="shared" si="185"/>
        <v>1</v>
      </c>
      <c r="U669" s="308" t="b">
        <f t="shared" si="186"/>
        <v>1</v>
      </c>
      <c r="W669" s="446"/>
      <c r="X669" s="280"/>
      <c r="Y669" s="280"/>
      <c r="Z669" s="70"/>
      <c r="AA669" s="70"/>
      <c r="AB669" s="249"/>
      <c r="AC669" s="440"/>
      <c r="AD669" s="441"/>
      <c r="AE669" s="378"/>
      <c r="AF669" s="135"/>
      <c r="AG669" s="435"/>
    </row>
    <row r="670" spans="1:33">
      <c r="A670" s="383"/>
      <c r="B670" s="263"/>
      <c r="C670" s="263"/>
      <c r="D670" s="264"/>
      <c r="E670" s="264"/>
      <c r="F670" s="273"/>
      <c r="G670" s="247"/>
      <c r="H670" s="133"/>
      <c r="I670" s="366"/>
      <c r="J670" s="135"/>
      <c r="L670" s="308" t="b">
        <f t="shared" si="177"/>
        <v>1</v>
      </c>
      <c r="M670" s="308" t="b">
        <f t="shared" si="178"/>
        <v>1</v>
      </c>
      <c r="N670" s="308" t="b">
        <f t="shared" si="179"/>
        <v>1</v>
      </c>
      <c r="O670" s="308" t="b">
        <f t="shared" si="180"/>
        <v>1</v>
      </c>
      <c r="P670" s="308" t="b">
        <f t="shared" si="181"/>
        <v>1</v>
      </c>
      <c r="Q670" s="308" t="b">
        <f t="shared" si="182"/>
        <v>1</v>
      </c>
      <c r="R670" s="308" t="b">
        <f t="shared" si="183"/>
        <v>1</v>
      </c>
      <c r="S670" s="308" t="b">
        <f t="shared" si="184"/>
        <v>1</v>
      </c>
      <c r="T670" s="308" t="b">
        <f t="shared" si="185"/>
        <v>1</v>
      </c>
      <c r="U670" s="308" t="b">
        <f t="shared" si="186"/>
        <v>1</v>
      </c>
      <c r="W670" s="446"/>
      <c r="X670" s="280"/>
      <c r="Y670" s="280"/>
      <c r="Z670" s="70"/>
      <c r="AA670" s="70"/>
      <c r="AB670" s="249"/>
      <c r="AC670" s="440"/>
      <c r="AD670" s="441"/>
      <c r="AE670" s="378"/>
      <c r="AF670" s="135"/>
      <c r="AG670" s="435"/>
    </row>
    <row r="671" spans="1:33">
      <c r="A671" s="383"/>
      <c r="B671" s="263"/>
      <c r="C671" s="263"/>
      <c r="D671" s="264"/>
      <c r="E671" s="264"/>
      <c r="F671" s="273"/>
      <c r="G671" s="247"/>
      <c r="H671" s="133"/>
      <c r="I671" s="366"/>
      <c r="J671" s="135"/>
      <c r="L671" s="308" t="b">
        <f t="shared" si="177"/>
        <v>1</v>
      </c>
      <c r="M671" s="308" t="b">
        <f t="shared" si="178"/>
        <v>1</v>
      </c>
      <c r="N671" s="308" t="b">
        <f t="shared" si="179"/>
        <v>1</v>
      </c>
      <c r="O671" s="308" t="b">
        <f t="shared" si="180"/>
        <v>1</v>
      </c>
      <c r="P671" s="308" t="b">
        <f t="shared" si="181"/>
        <v>1</v>
      </c>
      <c r="Q671" s="308" t="b">
        <f t="shared" si="182"/>
        <v>1</v>
      </c>
      <c r="R671" s="308" t="b">
        <f t="shared" si="183"/>
        <v>1</v>
      </c>
      <c r="S671" s="308" t="b">
        <f t="shared" si="184"/>
        <v>1</v>
      </c>
      <c r="T671" s="308" t="b">
        <f t="shared" si="185"/>
        <v>1</v>
      </c>
      <c r="U671" s="308" t="b">
        <f t="shared" si="186"/>
        <v>1</v>
      </c>
      <c r="W671" s="446"/>
      <c r="X671" s="280"/>
      <c r="Y671" s="280"/>
      <c r="Z671" s="70"/>
      <c r="AA671" s="70"/>
      <c r="AB671" s="249"/>
      <c r="AC671" s="440"/>
      <c r="AD671" s="441"/>
      <c r="AE671" s="378"/>
      <c r="AF671" s="135"/>
      <c r="AG671" s="435"/>
    </row>
    <row r="672" spans="1:33">
      <c r="A672" s="383"/>
      <c r="B672" s="263"/>
      <c r="C672" s="263"/>
      <c r="D672" s="264"/>
      <c r="E672" s="264"/>
      <c r="F672" s="273"/>
      <c r="G672" s="247"/>
      <c r="H672" s="133"/>
      <c r="I672" s="366"/>
      <c r="J672" s="135"/>
      <c r="L672" s="308" t="b">
        <f t="shared" si="177"/>
        <v>1</v>
      </c>
      <c r="M672" s="308" t="b">
        <f t="shared" si="178"/>
        <v>1</v>
      </c>
      <c r="N672" s="308" t="b">
        <f t="shared" si="179"/>
        <v>1</v>
      </c>
      <c r="O672" s="308" t="b">
        <f t="shared" si="180"/>
        <v>1</v>
      </c>
      <c r="P672" s="308" t="b">
        <f t="shared" si="181"/>
        <v>1</v>
      </c>
      <c r="Q672" s="308" t="b">
        <f t="shared" si="182"/>
        <v>1</v>
      </c>
      <c r="R672" s="308" t="b">
        <f t="shared" si="183"/>
        <v>1</v>
      </c>
      <c r="S672" s="308" t="b">
        <f t="shared" si="184"/>
        <v>1</v>
      </c>
      <c r="T672" s="308" t="b">
        <f t="shared" si="185"/>
        <v>1</v>
      </c>
      <c r="U672" s="308" t="b">
        <f t="shared" si="186"/>
        <v>1</v>
      </c>
      <c r="W672" s="446"/>
      <c r="X672" s="280"/>
      <c r="Y672" s="280"/>
      <c r="Z672" s="70"/>
      <c r="AA672" s="70"/>
      <c r="AB672" s="249"/>
      <c r="AC672" s="440"/>
      <c r="AD672" s="441"/>
      <c r="AE672" s="378"/>
      <c r="AF672" s="135"/>
      <c r="AG672" s="435"/>
    </row>
    <row r="673" spans="1:33">
      <c r="A673" s="383"/>
      <c r="B673" s="263"/>
      <c r="C673" s="263"/>
      <c r="D673" s="264"/>
      <c r="E673" s="264"/>
      <c r="F673" s="273"/>
      <c r="G673" s="247"/>
      <c r="H673" s="133"/>
      <c r="I673" s="366"/>
      <c r="J673" s="135"/>
      <c r="L673" s="308" t="b">
        <f t="shared" si="177"/>
        <v>1</v>
      </c>
      <c r="M673" s="308" t="b">
        <f t="shared" si="178"/>
        <v>1</v>
      </c>
      <c r="N673" s="308" t="b">
        <f t="shared" si="179"/>
        <v>1</v>
      </c>
      <c r="O673" s="308" t="b">
        <f t="shared" si="180"/>
        <v>1</v>
      </c>
      <c r="P673" s="308" t="b">
        <f t="shared" si="181"/>
        <v>1</v>
      </c>
      <c r="Q673" s="308" t="b">
        <f t="shared" si="182"/>
        <v>1</v>
      </c>
      <c r="R673" s="308" t="b">
        <f t="shared" si="183"/>
        <v>1</v>
      </c>
      <c r="S673" s="308" t="b">
        <f t="shared" si="184"/>
        <v>1</v>
      </c>
      <c r="T673" s="308" t="b">
        <f t="shared" si="185"/>
        <v>1</v>
      </c>
      <c r="U673" s="308" t="b">
        <f t="shared" si="186"/>
        <v>1</v>
      </c>
      <c r="W673" s="446"/>
      <c r="X673" s="280"/>
      <c r="Y673" s="280"/>
      <c r="Z673" s="70"/>
      <c r="AA673" s="70"/>
      <c r="AB673" s="249"/>
      <c r="AC673" s="440"/>
      <c r="AD673" s="441"/>
      <c r="AE673" s="378"/>
      <c r="AF673" s="135"/>
      <c r="AG673" s="435"/>
    </row>
    <row r="674" spans="1:33">
      <c r="A674" s="383"/>
      <c r="B674" s="263"/>
      <c r="C674" s="263"/>
      <c r="D674" s="264"/>
      <c r="E674" s="264"/>
      <c r="F674" s="273"/>
      <c r="G674" s="247"/>
      <c r="H674" s="133"/>
      <c r="I674" s="367"/>
      <c r="J674" s="135"/>
      <c r="L674" s="308" t="b">
        <f t="shared" si="177"/>
        <v>1</v>
      </c>
      <c r="M674" s="308" t="b">
        <f t="shared" si="178"/>
        <v>1</v>
      </c>
      <c r="N674" s="308" t="b">
        <f t="shared" si="179"/>
        <v>1</v>
      </c>
      <c r="O674" s="308" t="b">
        <f t="shared" si="180"/>
        <v>1</v>
      </c>
      <c r="P674" s="308" t="b">
        <f t="shared" si="181"/>
        <v>1</v>
      </c>
      <c r="Q674" s="308" t="b">
        <f t="shared" si="182"/>
        <v>1</v>
      </c>
      <c r="R674" s="308" t="b">
        <f t="shared" si="183"/>
        <v>1</v>
      </c>
      <c r="S674" s="308" t="b">
        <f t="shared" si="184"/>
        <v>1</v>
      </c>
      <c r="T674" s="308" t="b">
        <f t="shared" si="185"/>
        <v>1</v>
      </c>
      <c r="U674" s="308" t="b">
        <f t="shared" si="186"/>
        <v>1</v>
      </c>
      <c r="W674" s="446"/>
      <c r="X674" s="280"/>
      <c r="Y674" s="280"/>
      <c r="Z674" s="70"/>
      <c r="AA674" s="70"/>
      <c r="AB674" s="405"/>
      <c r="AC674" s="440"/>
      <c r="AD674" s="441"/>
      <c r="AE674" s="392"/>
      <c r="AF674" s="135"/>
      <c r="AG674" s="435"/>
    </row>
    <row r="675" spans="1:33">
      <c r="A675" s="383"/>
      <c r="B675" s="263"/>
      <c r="C675" s="263"/>
      <c r="D675" s="264"/>
      <c r="E675" s="264"/>
      <c r="F675" s="273"/>
      <c r="G675" s="247"/>
      <c r="H675" s="133"/>
      <c r="I675" s="366"/>
      <c r="J675" s="135"/>
      <c r="L675" s="308" t="b">
        <f t="shared" si="177"/>
        <v>1</v>
      </c>
      <c r="M675" s="308" t="b">
        <f t="shared" si="178"/>
        <v>1</v>
      </c>
      <c r="N675" s="308" t="b">
        <f t="shared" si="179"/>
        <v>1</v>
      </c>
      <c r="O675" s="308" t="b">
        <f t="shared" si="180"/>
        <v>1</v>
      </c>
      <c r="P675" s="308" t="b">
        <f t="shared" si="181"/>
        <v>1</v>
      </c>
      <c r="Q675" s="308" t="b">
        <f t="shared" si="182"/>
        <v>1</v>
      </c>
      <c r="R675" s="308" t="b">
        <f t="shared" si="183"/>
        <v>1</v>
      </c>
      <c r="S675" s="308" t="b">
        <f t="shared" si="184"/>
        <v>1</v>
      </c>
      <c r="T675" s="308" t="b">
        <f t="shared" si="185"/>
        <v>1</v>
      </c>
      <c r="U675" s="308" t="b">
        <f t="shared" si="186"/>
        <v>1</v>
      </c>
      <c r="W675" s="446"/>
      <c r="X675" s="280"/>
      <c r="Y675" s="280"/>
      <c r="Z675" s="70"/>
      <c r="AA675" s="70"/>
      <c r="AB675" s="249"/>
      <c r="AC675" s="440"/>
      <c r="AD675" s="441"/>
      <c r="AE675" s="378"/>
      <c r="AF675" s="135"/>
      <c r="AG675" s="435"/>
    </row>
    <row r="676" spans="1:33">
      <c r="A676" s="383"/>
      <c r="B676" s="263"/>
      <c r="C676" s="263"/>
      <c r="D676" s="264"/>
      <c r="E676" s="264"/>
      <c r="F676" s="273"/>
      <c r="G676" s="247"/>
      <c r="H676" s="133"/>
      <c r="I676" s="366"/>
      <c r="J676" s="135"/>
      <c r="L676" s="308" t="b">
        <f t="shared" si="177"/>
        <v>1</v>
      </c>
      <c r="M676" s="308" t="b">
        <f t="shared" si="178"/>
        <v>1</v>
      </c>
      <c r="N676" s="308" t="b">
        <f t="shared" si="179"/>
        <v>1</v>
      </c>
      <c r="O676" s="308" t="b">
        <f t="shared" si="180"/>
        <v>1</v>
      </c>
      <c r="P676" s="308" t="b">
        <f t="shared" si="181"/>
        <v>1</v>
      </c>
      <c r="Q676" s="308" t="b">
        <f t="shared" si="182"/>
        <v>1</v>
      </c>
      <c r="R676" s="308" t="b">
        <f t="shared" si="183"/>
        <v>1</v>
      </c>
      <c r="S676" s="308" t="b">
        <f t="shared" si="184"/>
        <v>1</v>
      </c>
      <c r="T676" s="308" t="b">
        <f t="shared" si="185"/>
        <v>1</v>
      </c>
      <c r="U676" s="308" t="b">
        <f t="shared" si="186"/>
        <v>1</v>
      </c>
      <c r="W676" s="446"/>
      <c r="X676" s="280"/>
      <c r="Y676" s="280"/>
      <c r="Z676" s="70"/>
      <c r="AA676" s="70"/>
      <c r="AB676" s="249"/>
      <c r="AC676" s="440"/>
      <c r="AD676" s="441"/>
      <c r="AE676" s="378"/>
      <c r="AF676" s="135"/>
      <c r="AG676" s="435"/>
    </row>
    <row r="677" spans="1:33">
      <c r="A677" s="383"/>
      <c r="B677" s="263"/>
      <c r="C677" s="263"/>
      <c r="D677" s="264"/>
      <c r="E677" s="264"/>
      <c r="F677" s="273"/>
      <c r="G677" s="247"/>
      <c r="H677" s="133"/>
      <c r="I677" s="366"/>
      <c r="J677" s="135"/>
      <c r="L677" s="308" t="b">
        <f t="shared" si="177"/>
        <v>1</v>
      </c>
      <c r="M677" s="308" t="b">
        <f t="shared" si="178"/>
        <v>1</v>
      </c>
      <c r="N677" s="308" t="b">
        <f t="shared" si="179"/>
        <v>1</v>
      </c>
      <c r="O677" s="308" t="b">
        <f t="shared" si="180"/>
        <v>1</v>
      </c>
      <c r="P677" s="308" t="b">
        <f t="shared" si="181"/>
        <v>1</v>
      </c>
      <c r="Q677" s="308" t="b">
        <f t="shared" si="182"/>
        <v>1</v>
      </c>
      <c r="R677" s="308" t="b">
        <f t="shared" si="183"/>
        <v>1</v>
      </c>
      <c r="S677" s="308" t="b">
        <f t="shared" si="184"/>
        <v>1</v>
      </c>
      <c r="T677" s="308" t="b">
        <f t="shared" si="185"/>
        <v>1</v>
      </c>
      <c r="U677" s="308" t="b">
        <f t="shared" si="186"/>
        <v>1</v>
      </c>
      <c r="W677" s="446"/>
      <c r="X677" s="280"/>
      <c r="Y677" s="280"/>
      <c r="Z677" s="70"/>
      <c r="AA677" s="70"/>
      <c r="AB677" s="249"/>
      <c r="AC677" s="440"/>
      <c r="AD677" s="441"/>
      <c r="AE677" s="378"/>
      <c r="AF677" s="135"/>
      <c r="AG677" s="435"/>
    </row>
    <row r="678" spans="1:33">
      <c r="A678" s="383"/>
      <c r="B678" s="263"/>
      <c r="C678" s="263"/>
      <c r="D678" s="264"/>
      <c r="E678" s="264"/>
      <c r="F678" s="273"/>
      <c r="G678" s="247"/>
      <c r="H678" s="133"/>
      <c r="I678" s="366"/>
      <c r="J678" s="135"/>
      <c r="L678" s="308" t="b">
        <f t="shared" si="177"/>
        <v>1</v>
      </c>
      <c r="M678" s="308" t="b">
        <f t="shared" si="178"/>
        <v>1</v>
      </c>
      <c r="N678" s="308" t="b">
        <f t="shared" si="179"/>
        <v>1</v>
      </c>
      <c r="O678" s="308" t="b">
        <f t="shared" si="180"/>
        <v>1</v>
      </c>
      <c r="P678" s="308" t="b">
        <f t="shared" si="181"/>
        <v>1</v>
      </c>
      <c r="Q678" s="308" t="b">
        <f t="shared" si="182"/>
        <v>1</v>
      </c>
      <c r="R678" s="308" t="b">
        <f t="shared" si="183"/>
        <v>1</v>
      </c>
      <c r="S678" s="308" t="b">
        <f t="shared" si="184"/>
        <v>1</v>
      </c>
      <c r="T678" s="308" t="b">
        <f t="shared" si="185"/>
        <v>1</v>
      </c>
      <c r="U678" s="308" t="b">
        <f t="shared" si="186"/>
        <v>1</v>
      </c>
      <c r="W678" s="446"/>
      <c r="X678" s="280"/>
      <c r="Y678" s="280"/>
      <c r="Z678" s="70"/>
      <c r="AA678" s="70"/>
      <c r="AB678" s="249"/>
      <c r="AC678" s="440"/>
      <c r="AD678" s="441"/>
      <c r="AE678" s="378"/>
      <c r="AF678" s="135"/>
      <c r="AG678" s="435"/>
    </row>
    <row r="679" spans="1:33">
      <c r="A679" s="383"/>
      <c r="B679" s="263"/>
      <c r="C679" s="263"/>
      <c r="D679" s="264"/>
      <c r="E679" s="264"/>
      <c r="F679" s="273"/>
      <c r="G679" s="247"/>
      <c r="H679" s="133"/>
      <c r="I679" s="230"/>
      <c r="J679" s="135"/>
      <c r="L679" s="308" t="b">
        <f t="shared" si="177"/>
        <v>1</v>
      </c>
      <c r="M679" s="308" t="b">
        <f t="shared" si="178"/>
        <v>1</v>
      </c>
      <c r="N679" s="308" t="b">
        <f t="shared" si="179"/>
        <v>1</v>
      </c>
      <c r="O679" s="308" t="b">
        <f t="shared" si="180"/>
        <v>1</v>
      </c>
      <c r="P679" s="308" t="b">
        <f t="shared" si="181"/>
        <v>1</v>
      </c>
      <c r="Q679" s="308" t="b">
        <f t="shared" si="182"/>
        <v>1</v>
      </c>
      <c r="R679" s="308" t="b">
        <f t="shared" si="183"/>
        <v>1</v>
      </c>
      <c r="S679" s="308" t="b">
        <f t="shared" si="184"/>
        <v>1</v>
      </c>
      <c r="T679" s="308" t="b">
        <f t="shared" si="185"/>
        <v>1</v>
      </c>
      <c r="U679" s="308" t="b">
        <f t="shared" si="186"/>
        <v>1</v>
      </c>
      <c r="W679" s="446"/>
      <c r="X679" s="280"/>
      <c r="Y679" s="280"/>
      <c r="Z679" s="70"/>
      <c r="AA679" s="70"/>
      <c r="AB679" s="249"/>
      <c r="AC679" s="440"/>
      <c r="AD679" s="441"/>
      <c r="AE679" s="391"/>
      <c r="AF679" s="135"/>
      <c r="AG679" s="435"/>
    </row>
    <row r="680" spans="1:33">
      <c r="A680" s="383"/>
      <c r="B680" s="263"/>
      <c r="C680" s="263"/>
      <c r="D680" s="264"/>
      <c r="E680" s="264"/>
      <c r="F680" s="273"/>
      <c r="G680" s="247"/>
      <c r="H680" s="133"/>
      <c r="I680" s="366"/>
      <c r="J680" s="135"/>
      <c r="L680" s="308" t="b">
        <f t="shared" si="177"/>
        <v>1</v>
      </c>
      <c r="M680" s="308" t="b">
        <f t="shared" si="178"/>
        <v>1</v>
      </c>
      <c r="N680" s="308" t="b">
        <f t="shared" si="179"/>
        <v>1</v>
      </c>
      <c r="O680" s="308" t="b">
        <f t="shared" si="180"/>
        <v>1</v>
      </c>
      <c r="P680" s="308" t="b">
        <f t="shared" si="181"/>
        <v>1</v>
      </c>
      <c r="Q680" s="308" t="b">
        <f t="shared" si="182"/>
        <v>1</v>
      </c>
      <c r="R680" s="308" t="b">
        <f t="shared" si="183"/>
        <v>1</v>
      </c>
      <c r="S680" s="308" t="b">
        <f t="shared" si="184"/>
        <v>1</v>
      </c>
      <c r="T680" s="308" t="b">
        <f t="shared" si="185"/>
        <v>1</v>
      </c>
      <c r="U680" s="308" t="b">
        <f t="shared" si="186"/>
        <v>1</v>
      </c>
      <c r="W680" s="446"/>
      <c r="X680" s="280"/>
      <c r="Y680" s="280"/>
      <c r="Z680" s="70"/>
      <c r="AA680" s="70"/>
      <c r="AB680" s="249"/>
      <c r="AC680" s="440"/>
      <c r="AD680" s="441"/>
      <c r="AE680" s="378"/>
      <c r="AF680" s="135"/>
      <c r="AG680" s="435"/>
    </row>
    <row r="681" spans="1:33">
      <c r="A681" s="456"/>
      <c r="B681" s="280"/>
      <c r="C681" s="280"/>
      <c r="D681" s="70"/>
      <c r="E681" s="70"/>
      <c r="F681" s="249"/>
      <c r="G681" s="247"/>
      <c r="H681" s="133"/>
      <c r="I681" s="366"/>
      <c r="J681" s="135"/>
      <c r="L681" s="308" t="b">
        <f t="shared" si="177"/>
        <v>1</v>
      </c>
      <c r="M681" s="308" t="b">
        <f t="shared" si="178"/>
        <v>1</v>
      </c>
      <c r="N681" s="308" t="b">
        <f t="shared" si="179"/>
        <v>1</v>
      </c>
      <c r="O681" s="308" t="b">
        <f t="shared" si="180"/>
        <v>1</v>
      </c>
      <c r="P681" s="308" t="b">
        <f t="shared" si="181"/>
        <v>1</v>
      </c>
      <c r="Q681" s="308" t="b">
        <f t="shared" si="182"/>
        <v>1</v>
      </c>
      <c r="R681" s="308" t="b">
        <f t="shared" si="183"/>
        <v>1</v>
      </c>
      <c r="S681" s="308" t="b">
        <f t="shared" si="184"/>
        <v>1</v>
      </c>
      <c r="T681" s="308" t="b">
        <f t="shared" si="185"/>
        <v>1</v>
      </c>
      <c r="U681" s="308" t="b">
        <f t="shared" si="186"/>
        <v>1</v>
      </c>
      <c r="W681" s="446"/>
      <c r="X681" s="280"/>
      <c r="Y681" s="280"/>
      <c r="Z681" s="70"/>
      <c r="AA681" s="70"/>
      <c r="AB681" s="249"/>
      <c r="AC681" s="363"/>
      <c r="AD681" s="442"/>
      <c r="AE681" s="387"/>
      <c r="AF681" s="135"/>
      <c r="AG681" s="435"/>
    </row>
    <row r="682" spans="1:33">
      <c r="A682" s="456"/>
      <c r="B682" s="280"/>
      <c r="C682" s="280"/>
      <c r="D682" s="70"/>
      <c r="E682" s="70"/>
      <c r="F682" s="249"/>
      <c r="G682" s="247"/>
      <c r="H682" s="133"/>
      <c r="I682" s="366"/>
      <c r="J682" s="135"/>
      <c r="L682" s="308" t="b">
        <f t="shared" si="177"/>
        <v>1</v>
      </c>
      <c r="M682" s="308" t="b">
        <f t="shared" si="178"/>
        <v>1</v>
      </c>
      <c r="N682" s="308" t="b">
        <f t="shared" si="179"/>
        <v>1</v>
      </c>
      <c r="O682" s="308" t="b">
        <f t="shared" si="180"/>
        <v>1</v>
      </c>
      <c r="P682" s="308" t="b">
        <f t="shared" si="181"/>
        <v>1</v>
      </c>
      <c r="Q682" s="308" t="b">
        <f t="shared" si="182"/>
        <v>1</v>
      </c>
      <c r="R682" s="308" t="b">
        <f t="shared" si="183"/>
        <v>1</v>
      </c>
      <c r="S682" s="308" t="b">
        <f t="shared" si="184"/>
        <v>1</v>
      </c>
      <c r="T682" s="308" t="b">
        <f t="shared" si="185"/>
        <v>1</v>
      </c>
      <c r="U682" s="308" t="b">
        <f t="shared" si="186"/>
        <v>1</v>
      </c>
      <c r="W682" s="446"/>
      <c r="X682" s="280"/>
      <c r="Y682" s="280"/>
      <c r="Z682" s="70"/>
      <c r="AA682" s="70"/>
      <c r="AB682" s="249"/>
      <c r="AC682" s="363"/>
      <c r="AD682" s="442"/>
      <c r="AE682" s="387"/>
      <c r="AF682" s="135"/>
      <c r="AG682" s="435"/>
    </row>
    <row r="683" spans="1:33">
      <c r="A683" s="383"/>
      <c r="B683" s="263"/>
      <c r="C683" s="263"/>
      <c r="D683" s="264"/>
      <c r="E683" s="264"/>
      <c r="F683" s="273"/>
      <c r="G683" s="247"/>
      <c r="H683" s="133"/>
      <c r="I683" s="368"/>
      <c r="J683" s="135"/>
      <c r="L683" s="308" t="b">
        <f t="shared" si="177"/>
        <v>1</v>
      </c>
      <c r="M683" s="308" t="b">
        <f t="shared" si="178"/>
        <v>1</v>
      </c>
      <c r="N683" s="308" t="b">
        <f t="shared" si="179"/>
        <v>1</v>
      </c>
      <c r="O683" s="308" t="b">
        <f t="shared" si="180"/>
        <v>1</v>
      </c>
      <c r="P683" s="308" t="b">
        <f t="shared" si="181"/>
        <v>1</v>
      </c>
      <c r="Q683" s="308" t="b">
        <f t="shared" si="182"/>
        <v>1</v>
      </c>
      <c r="R683" s="308" t="b">
        <f t="shared" si="183"/>
        <v>1</v>
      </c>
      <c r="S683" s="308" t="b">
        <f t="shared" si="184"/>
        <v>1</v>
      </c>
      <c r="T683" s="308" t="b">
        <f t="shared" si="185"/>
        <v>1</v>
      </c>
      <c r="U683" s="308" t="b">
        <f t="shared" si="186"/>
        <v>1</v>
      </c>
      <c r="W683" s="446"/>
      <c r="X683" s="280"/>
      <c r="Y683" s="280"/>
      <c r="Z683" s="70"/>
      <c r="AA683" s="70"/>
      <c r="AB683" s="249"/>
      <c r="AC683" s="440"/>
      <c r="AD683" s="441"/>
      <c r="AE683" s="393"/>
      <c r="AF683" s="135"/>
      <c r="AG683" s="435"/>
    </row>
    <row r="684" spans="1:33">
      <c r="A684" s="383"/>
      <c r="B684" s="263"/>
      <c r="C684" s="263"/>
      <c r="D684" s="264"/>
      <c r="E684" s="264"/>
      <c r="F684" s="273"/>
      <c r="G684" s="247"/>
      <c r="H684" s="133"/>
      <c r="I684" s="366"/>
      <c r="J684" s="135"/>
      <c r="L684" s="308" t="b">
        <f t="shared" si="177"/>
        <v>1</v>
      </c>
      <c r="M684" s="308" t="b">
        <f t="shared" si="178"/>
        <v>1</v>
      </c>
      <c r="N684" s="308" t="b">
        <f t="shared" si="179"/>
        <v>1</v>
      </c>
      <c r="O684" s="308" t="b">
        <f t="shared" si="180"/>
        <v>1</v>
      </c>
      <c r="P684" s="308" t="b">
        <f t="shared" si="181"/>
        <v>1</v>
      </c>
      <c r="Q684" s="308" t="b">
        <f t="shared" si="182"/>
        <v>1</v>
      </c>
      <c r="R684" s="308" t="b">
        <f t="shared" si="183"/>
        <v>1</v>
      </c>
      <c r="S684" s="308" t="b">
        <f t="shared" si="184"/>
        <v>1</v>
      </c>
      <c r="T684" s="308" t="b">
        <f t="shared" si="185"/>
        <v>1</v>
      </c>
      <c r="U684" s="308" t="b">
        <f t="shared" si="186"/>
        <v>1</v>
      </c>
      <c r="W684" s="446"/>
      <c r="X684" s="280"/>
      <c r="Y684" s="280"/>
      <c r="Z684" s="70"/>
      <c r="AA684" s="70"/>
      <c r="AB684" s="249"/>
      <c r="AC684" s="440"/>
      <c r="AD684" s="441"/>
      <c r="AE684" s="378"/>
      <c r="AF684" s="135"/>
      <c r="AG684" s="435"/>
    </row>
    <row r="685" spans="1:33">
      <c r="A685" s="383"/>
      <c r="B685" s="263"/>
      <c r="C685" s="263"/>
      <c r="D685" s="264"/>
      <c r="E685" s="264"/>
      <c r="F685" s="273"/>
      <c r="G685" s="247"/>
      <c r="H685" s="133"/>
      <c r="I685" s="366"/>
      <c r="J685" s="135"/>
      <c r="L685" s="308" t="b">
        <f t="shared" si="177"/>
        <v>1</v>
      </c>
      <c r="M685" s="308" t="b">
        <f t="shared" si="178"/>
        <v>1</v>
      </c>
      <c r="N685" s="308" t="b">
        <f t="shared" si="179"/>
        <v>1</v>
      </c>
      <c r="O685" s="308" t="b">
        <f t="shared" si="180"/>
        <v>1</v>
      </c>
      <c r="P685" s="308" t="b">
        <f t="shared" si="181"/>
        <v>1</v>
      </c>
      <c r="Q685" s="308" t="b">
        <f t="shared" si="182"/>
        <v>1</v>
      </c>
      <c r="R685" s="308" t="b">
        <f t="shared" si="183"/>
        <v>1</v>
      </c>
      <c r="S685" s="308" t="b">
        <f t="shared" si="184"/>
        <v>1</v>
      </c>
      <c r="T685" s="308" t="b">
        <f t="shared" si="185"/>
        <v>1</v>
      </c>
      <c r="U685" s="308" t="b">
        <f t="shared" si="186"/>
        <v>1</v>
      </c>
      <c r="W685" s="446"/>
      <c r="X685" s="280"/>
      <c r="Y685" s="280"/>
      <c r="Z685" s="70"/>
      <c r="AA685" s="70"/>
      <c r="AB685" s="249"/>
      <c r="AC685" s="440"/>
      <c r="AD685" s="441"/>
      <c r="AE685" s="378"/>
      <c r="AF685" s="135"/>
      <c r="AG685" s="435"/>
    </row>
    <row r="686" spans="1:33">
      <c r="A686" s="383"/>
      <c r="B686" s="263"/>
      <c r="C686" s="263"/>
      <c r="D686" s="264"/>
      <c r="E686" s="264"/>
      <c r="F686" s="273"/>
      <c r="G686" s="247"/>
      <c r="H686" s="133"/>
      <c r="I686" s="230"/>
      <c r="J686" s="135"/>
      <c r="L686" s="308" t="b">
        <f t="shared" si="177"/>
        <v>1</v>
      </c>
      <c r="M686" s="308" t="b">
        <f t="shared" si="178"/>
        <v>1</v>
      </c>
      <c r="N686" s="308" t="b">
        <f t="shared" si="179"/>
        <v>1</v>
      </c>
      <c r="O686" s="308" t="b">
        <f t="shared" si="180"/>
        <v>1</v>
      </c>
      <c r="P686" s="308" t="b">
        <f t="shared" si="181"/>
        <v>1</v>
      </c>
      <c r="Q686" s="308" t="b">
        <f t="shared" si="182"/>
        <v>1</v>
      </c>
      <c r="R686" s="308" t="b">
        <f t="shared" si="183"/>
        <v>1</v>
      </c>
      <c r="S686" s="308" t="b">
        <f t="shared" si="184"/>
        <v>1</v>
      </c>
      <c r="T686" s="308" t="b">
        <f t="shared" si="185"/>
        <v>1</v>
      </c>
      <c r="U686" s="308" t="b">
        <f t="shared" si="186"/>
        <v>1</v>
      </c>
      <c r="W686" s="446"/>
      <c r="X686" s="280"/>
      <c r="Y686" s="280"/>
      <c r="Z686" s="70"/>
      <c r="AA686" s="70"/>
      <c r="AB686" s="249"/>
      <c r="AC686" s="440"/>
      <c r="AD686" s="441"/>
      <c r="AE686" s="391"/>
      <c r="AF686" s="135"/>
      <c r="AG686" s="435"/>
    </row>
    <row r="687" spans="1:33">
      <c r="A687" s="383"/>
      <c r="B687" s="263"/>
      <c r="C687" s="263"/>
      <c r="D687" s="264"/>
      <c r="E687" s="264"/>
      <c r="F687" s="273"/>
      <c r="G687" s="247"/>
      <c r="H687" s="133"/>
      <c r="I687" s="366"/>
      <c r="J687" s="135"/>
      <c r="L687" s="308" t="b">
        <f t="shared" si="177"/>
        <v>1</v>
      </c>
      <c r="M687" s="308" t="b">
        <f t="shared" si="178"/>
        <v>1</v>
      </c>
      <c r="N687" s="308" t="b">
        <f t="shared" si="179"/>
        <v>1</v>
      </c>
      <c r="O687" s="308" t="b">
        <f t="shared" si="180"/>
        <v>1</v>
      </c>
      <c r="P687" s="308" t="b">
        <f t="shared" si="181"/>
        <v>1</v>
      </c>
      <c r="Q687" s="308" t="b">
        <f t="shared" si="182"/>
        <v>1</v>
      </c>
      <c r="R687" s="308" t="b">
        <f t="shared" si="183"/>
        <v>1</v>
      </c>
      <c r="S687" s="308" t="b">
        <f t="shared" si="184"/>
        <v>1</v>
      </c>
      <c r="T687" s="308" t="b">
        <f t="shared" si="185"/>
        <v>1</v>
      </c>
      <c r="U687" s="308" t="b">
        <f t="shared" si="186"/>
        <v>1</v>
      </c>
      <c r="W687" s="446"/>
      <c r="X687" s="280"/>
      <c r="Y687" s="280"/>
      <c r="Z687" s="70"/>
      <c r="AA687" s="70"/>
      <c r="AB687" s="249"/>
      <c r="AC687" s="440"/>
      <c r="AD687" s="441"/>
      <c r="AE687" s="378"/>
      <c r="AF687" s="135"/>
      <c r="AG687" s="435"/>
    </row>
    <row r="688" spans="1:33">
      <c r="A688" s="383"/>
      <c r="B688" s="263"/>
      <c r="C688" s="263"/>
      <c r="D688" s="264"/>
      <c r="E688" s="264"/>
      <c r="F688" s="273"/>
      <c r="G688" s="247"/>
      <c r="H688" s="133"/>
      <c r="I688" s="366"/>
      <c r="J688" s="135"/>
      <c r="L688" s="308" t="b">
        <f t="shared" si="177"/>
        <v>1</v>
      </c>
      <c r="M688" s="308" t="b">
        <f t="shared" si="178"/>
        <v>1</v>
      </c>
      <c r="N688" s="308" t="b">
        <f t="shared" si="179"/>
        <v>1</v>
      </c>
      <c r="O688" s="308" t="b">
        <f t="shared" si="180"/>
        <v>1</v>
      </c>
      <c r="P688" s="308" t="b">
        <f t="shared" si="181"/>
        <v>1</v>
      </c>
      <c r="Q688" s="308" t="b">
        <f t="shared" si="182"/>
        <v>1</v>
      </c>
      <c r="R688" s="308" t="b">
        <f t="shared" si="183"/>
        <v>1</v>
      </c>
      <c r="S688" s="308" t="b">
        <f t="shared" si="184"/>
        <v>1</v>
      </c>
      <c r="T688" s="308" t="b">
        <f t="shared" si="185"/>
        <v>1</v>
      </c>
      <c r="U688" s="308" t="b">
        <f t="shared" si="186"/>
        <v>1</v>
      </c>
      <c r="W688" s="446"/>
      <c r="X688" s="280"/>
      <c r="Y688" s="280"/>
      <c r="Z688" s="70"/>
      <c r="AA688" s="70"/>
      <c r="AB688" s="249"/>
      <c r="AC688" s="440"/>
      <c r="AD688" s="441"/>
      <c r="AE688" s="378"/>
      <c r="AF688" s="135"/>
      <c r="AG688" s="435"/>
    </row>
    <row r="689" spans="1:33">
      <c r="A689" s="383"/>
      <c r="B689" s="263"/>
      <c r="C689" s="263"/>
      <c r="D689" s="264"/>
      <c r="E689" s="264"/>
      <c r="F689" s="273"/>
      <c r="G689" s="247"/>
      <c r="H689" s="133"/>
      <c r="I689" s="366"/>
      <c r="J689" s="135"/>
      <c r="L689" s="308" t="b">
        <f t="shared" si="177"/>
        <v>1</v>
      </c>
      <c r="M689" s="308" t="b">
        <f t="shared" si="178"/>
        <v>1</v>
      </c>
      <c r="N689" s="308" t="b">
        <f t="shared" si="179"/>
        <v>1</v>
      </c>
      <c r="O689" s="308" t="b">
        <f t="shared" si="180"/>
        <v>1</v>
      </c>
      <c r="P689" s="308" t="b">
        <f t="shared" si="181"/>
        <v>1</v>
      </c>
      <c r="Q689" s="308" t="b">
        <f t="shared" si="182"/>
        <v>1</v>
      </c>
      <c r="R689" s="308" t="b">
        <f t="shared" si="183"/>
        <v>1</v>
      </c>
      <c r="S689" s="308" t="b">
        <f t="shared" si="184"/>
        <v>1</v>
      </c>
      <c r="T689" s="308" t="b">
        <f t="shared" si="185"/>
        <v>1</v>
      </c>
      <c r="U689" s="308" t="b">
        <f t="shared" si="186"/>
        <v>1</v>
      </c>
      <c r="W689" s="446"/>
      <c r="X689" s="280"/>
      <c r="Y689" s="280"/>
      <c r="Z689" s="70"/>
      <c r="AA689" s="70"/>
      <c r="AB689" s="249"/>
      <c r="AC689" s="440"/>
      <c r="AD689" s="441"/>
      <c r="AE689" s="378"/>
      <c r="AF689" s="135"/>
      <c r="AG689" s="435"/>
    </row>
    <row r="690" spans="1:33">
      <c r="A690" s="383"/>
      <c r="B690" s="263"/>
      <c r="C690" s="263"/>
      <c r="D690" s="264"/>
      <c r="E690" s="264"/>
      <c r="F690" s="273"/>
      <c r="G690" s="247"/>
      <c r="H690" s="133"/>
      <c r="I690" s="366"/>
      <c r="J690" s="135"/>
      <c r="L690" s="308" t="b">
        <f t="shared" si="177"/>
        <v>1</v>
      </c>
      <c r="M690" s="308" t="b">
        <f t="shared" si="178"/>
        <v>1</v>
      </c>
      <c r="N690" s="308" t="b">
        <f t="shared" si="179"/>
        <v>1</v>
      </c>
      <c r="O690" s="308" t="b">
        <f t="shared" si="180"/>
        <v>1</v>
      </c>
      <c r="P690" s="308" t="b">
        <f t="shared" si="181"/>
        <v>1</v>
      </c>
      <c r="Q690" s="308" t="b">
        <f t="shared" si="182"/>
        <v>1</v>
      </c>
      <c r="R690" s="308" t="b">
        <f t="shared" si="183"/>
        <v>1</v>
      </c>
      <c r="S690" s="308" t="b">
        <f t="shared" si="184"/>
        <v>1</v>
      </c>
      <c r="T690" s="308" t="b">
        <f t="shared" si="185"/>
        <v>1</v>
      </c>
      <c r="U690" s="308" t="b">
        <f t="shared" si="186"/>
        <v>1</v>
      </c>
      <c r="W690" s="446"/>
      <c r="X690" s="280"/>
      <c r="Y690" s="280"/>
      <c r="Z690" s="70"/>
      <c r="AA690" s="70"/>
      <c r="AB690" s="249"/>
      <c r="AC690" s="440"/>
      <c r="AD690" s="441"/>
      <c r="AE690" s="378"/>
      <c r="AF690" s="135"/>
      <c r="AG690" s="435"/>
    </row>
    <row r="691" spans="1:33">
      <c r="A691" s="383"/>
      <c r="B691" s="263"/>
      <c r="C691" s="263"/>
      <c r="D691" s="264"/>
      <c r="E691" s="264"/>
      <c r="F691" s="273"/>
      <c r="G691" s="247"/>
      <c r="H691" s="133"/>
      <c r="I691" s="366"/>
      <c r="J691" s="135"/>
      <c r="L691" s="308" t="b">
        <f t="shared" si="177"/>
        <v>1</v>
      </c>
      <c r="M691" s="308" t="b">
        <f t="shared" si="178"/>
        <v>1</v>
      </c>
      <c r="N691" s="308" t="b">
        <f t="shared" si="179"/>
        <v>1</v>
      </c>
      <c r="O691" s="308" t="b">
        <f t="shared" si="180"/>
        <v>1</v>
      </c>
      <c r="P691" s="308" t="b">
        <f t="shared" si="181"/>
        <v>1</v>
      </c>
      <c r="Q691" s="308" t="b">
        <f t="shared" si="182"/>
        <v>1</v>
      </c>
      <c r="R691" s="308" t="b">
        <f t="shared" si="183"/>
        <v>1</v>
      </c>
      <c r="S691" s="308" t="b">
        <f t="shared" si="184"/>
        <v>1</v>
      </c>
      <c r="T691" s="308" t="b">
        <f t="shared" si="185"/>
        <v>1</v>
      </c>
      <c r="U691" s="308" t="b">
        <f t="shared" si="186"/>
        <v>1</v>
      </c>
      <c r="W691" s="446"/>
      <c r="X691" s="280"/>
      <c r="Y691" s="280"/>
      <c r="Z691" s="70"/>
      <c r="AA691" s="70"/>
      <c r="AB691" s="249"/>
      <c r="AC691" s="440"/>
      <c r="AD691" s="441"/>
      <c r="AE691" s="378"/>
      <c r="AF691" s="135"/>
      <c r="AG691" s="435"/>
    </row>
    <row r="692" spans="1:33">
      <c r="A692" s="380"/>
      <c r="B692" s="263"/>
      <c r="C692" s="263"/>
      <c r="D692" s="264"/>
      <c r="E692" s="264"/>
      <c r="F692" s="272"/>
      <c r="G692" s="250"/>
      <c r="H692" s="133"/>
      <c r="I692" s="364"/>
      <c r="J692" s="135"/>
      <c r="L692" s="308" t="b">
        <f t="shared" si="177"/>
        <v>1</v>
      </c>
      <c r="M692" s="308" t="b">
        <f t="shared" si="178"/>
        <v>1</v>
      </c>
      <c r="N692" s="308" t="b">
        <f t="shared" si="179"/>
        <v>1</v>
      </c>
      <c r="O692" s="308" t="b">
        <f t="shared" si="180"/>
        <v>1</v>
      </c>
      <c r="P692" s="308" t="b">
        <f t="shared" si="181"/>
        <v>1</v>
      </c>
      <c r="Q692" s="308" t="b">
        <f t="shared" si="182"/>
        <v>1</v>
      </c>
      <c r="R692" s="308" t="b">
        <f t="shared" si="183"/>
        <v>1</v>
      </c>
      <c r="S692" s="308" t="b">
        <f t="shared" si="184"/>
        <v>1</v>
      </c>
      <c r="T692" s="308" t="b">
        <f t="shared" si="185"/>
        <v>1</v>
      </c>
      <c r="U692" s="308" t="b">
        <f t="shared" si="186"/>
        <v>1</v>
      </c>
      <c r="W692" s="446"/>
      <c r="X692" s="280"/>
      <c r="Y692" s="280"/>
      <c r="Z692" s="70"/>
      <c r="AA692" s="70"/>
      <c r="AB692" s="249"/>
      <c r="AC692" s="363"/>
      <c r="AD692" s="442"/>
      <c r="AE692" s="387"/>
      <c r="AF692" s="135"/>
      <c r="AG692" s="435"/>
    </row>
    <row r="693" spans="1:33">
      <c r="A693" s="380"/>
      <c r="B693" s="263"/>
      <c r="C693" s="263"/>
      <c r="D693" s="264"/>
      <c r="E693" s="264"/>
      <c r="F693" s="272"/>
      <c r="G693" s="250"/>
      <c r="H693" s="133"/>
      <c r="I693" s="364"/>
      <c r="J693" s="135"/>
      <c r="L693" s="308" t="b">
        <f t="shared" si="177"/>
        <v>1</v>
      </c>
      <c r="M693" s="308" t="b">
        <f t="shared" si="178"/>
        <v>1</v>
      </c>
      <c r="N693" s="308" t="b">
        <f t="shared" si="179"/>
        <v>1</v>
      </c>
      <c r="O693" s="308" t="b">
        <f t="shared" si="180"/>
        <v>1</v>
      </c>
      <c r="P693" s="308" t="b">
        <f t="shared" si="181"/>
        <v>1</v>
      </c>
      <c r="Q693" s="308" t="b">
        <f t="shared" si="182"/>
        <v>1</v>
      </c>
      <c r="R693" s="308" t="b">
        <f t="shared" si="183"/>
        <v>1</v>
      </c>
      <c r="S693" s="308" t="b">
        <f t="shared" si="184"/>
        <v>1</v>
      </c>
      <c r="T693" s="308" t="b">
        <f t="shared" si="185"/>
        <v>1</v>
      </c>
      <c r="U693" s="308" t="b">
        <f t="shared" si="186"/>
        <v>1</v>
      </c>
      <c r="W693" s="446"/>
      <c r="X693" s="280"/>
      <c r="Y693" s="280"/>
      <c r="Z693" s="70"/>
      <c r="AA693" s="70"/>
      <c r="AB693" s="249"/>
      <c r="AC693" s="363"/>
      <c r="AD693" s="442"/>
      <c r="AE693" s="387"/>
      <c r="AF693" s="135"/>
      <c r="AG693" s="435"/>
    </row>
    <row r="694" spans="1:33">
      <c r="A694" s="380"/>
      <c r="B694" s="263"/>
      <c r="C694" s="263"/>
      <c r="D694" s="264"/>
      <c r="E694" s="264"/>
      <c r="F694" s="272"/>
      <c r="G694" s="252"/>
      <c r="H694" s="133"/>
      <c r="I694" s="364"/>
      <c r="J694" s="135"/>
      <c r="L694" s="308" t="b">
        <f t="shared" si="177"/>
        <v>1</v>
      </c>
      <c r="M694" s="308" t="b">
        <f t="shared" si="178"/>
        <v>1</v>
      </c>
      <c r="N694" s="308" t="b">
        <f t="shared" si="179"/>
        <v>1</v>
      </c>
      <c r="O694" s="308" t="b">
        <f t="shared" si="180"/>
        <v>1</v>
      </c>
      <c r="P694" s="308" t="b">
        <f t="shared" si="181"/>
        <v>1</v>
      </c>
      <c r="Q694" s="308" t="b">
        <f t="shared" si="182"/>
        <v>1</v>
      </c>
      <c r="R694" s="308" t="b">
        <f t="shared" si="183"/>
        <v>1</v>
      </c>
      <c r="S694" s="308" t="b">
        <f t="shared" si="184"/>
        <v>1</v>
      </c>
      <c r="T694" s="308" t="b">
        <f t="shared" si="185"/>
        <v>1</v>
      </c>
      <c r="U694" s="308" t="b">
        <f t="shared" si="186"/>
        <v>1</v>
      </c>
      <c r="W694" s="446"/>
      <c r="X694" s="280"/>
      <c r="Y694" s="280"/>
      <c r="Z694" s="70"/>
      <c r="AA694" s="281"/>
      <c r="AB694" s="249"/>
      <c r="AC694" s="363"/>
      <c r="AD694" s="442"/>
      <c r="AE694" s="387"/>
      <c r="AF694" s="135"/>
      <c r="AG694" s="435"/>
    </row>
    <row r="695" spans="1:33">
      <c r="A695" s="383"/>
      <c r="B695" s="263"/>
      <c r="C695" s="263"/>
      <c r="D695" s="264"/>
      <c r="E695" s="264"/>
      <c r="F695" s="273"/>
      <c r="G695" s="247"/>
      <c r="H695" s="133"/>
      <c r="I695" s="366"/>
      <c r="J695" s="135"/>
      <c r="L695" s="308" t="b">
        <f t="shared" si="177"/>
        <v>1</v>
      </c>
      <c r="M695" s="308" t="b">
        <f t="shared" si="178"/>
        <v>1</v>
      </c>
      <c r="N695" s="308" t="b">
        <f t="shared" si="179"/>
        <v>1</v>
      </c>
      <c r="O695" s="308" t="b">
        <f t="shared" si="180"/>
        <v>1</v>
      </c>
      <c r="P695" s="308" t="b">
        <f t="shared" si="181"/>
        <v>1</v>
      </c>
      <c r="Q695" s="308" t="b">
        <f t="shared" si="182"/>
        <v>1</v>
      </c>
      <c r="R695" s="308" t="b">
        <f t="shared" si="183"/>
        <v>1</v>
      </c>
      <c r="S695" s="308" t="b">
        <f t="shared" si="184"/>
        <v>1</v>
      </c>
      <c r="T695" s="308" t="b">
        <f t="shared" si="185"/>
        <v>1</v>
      </c>
      <c r="U695" s="308" t="b">
        <f t="shared" si="186"/>
        <v>1</v>
      </c>
      <c r="W695" s="446"/>
      <c r="X695" s="280"/>
      <c r="Y695" s="280"/>
      <c r="Z695" s="70"/>
      <c r="AA695" s="70"/>
      <c r="AB695" s="249"/>
      <c r="AC695" s="440"/>
      <c r="AD695" s="441"/>
      <c r="AE695" s="378"/>
      <c r="AF695" s="135"/>
      <c r="AG695" s="435"/>
    </row>
    <row r="696" spans="1:33">
      <c r="A696" s="383"/>
      <c r="B696" s="263"/>
      <c r="C696" s="263"/>
      <c r="D696" s="264"/>
      <c r="E696" s="264"/>
      <c r="F696" s="273"/>
      <c r="G696" s="247"/>
      <c r="H696" s="133"/>
      <c r="I696" s="366"/>
      <c r="J696" s="135"/>
      <c r="L696" s="308" t="b">
        <f t="shared" si="177"/>
        <v>1</v>
      </c>
      <c r="M696" s="308" t="b">
        <f t="shared" si="178"/>
        <v>1</v>
      </c>
      <c r="N696" s="308" t="b">
        <f t="shared" si="179"/>
        <v>1</v>
      </c>
      <c r="O696" s="308" t="b">
        <f t="shared" si="180"/>
        <v>1</v>
      </c>
      <c r="P696" s="308" t="b">
        <f t="shared" si="181"/>
        <v>1</v>
      </c>
      <c r="Q696" s="308" t="b">
        <f t="shared" si="182"/>
        <v>1</v>
      </c>
      <c r="R696" s="308" t="b">
        <f t="shared" si="183"/>
        <v>1</v>
      </c>
      <c r="S696" s="308" t="b">
        <f t="shared" si="184"/>
        <v>1</v>
      </c>
      <c r="T696" s="308" t="b">
        <f t="shared" si="185"/>
        <v>1</v>
      </c>
      <c r="U696" s="308" t="b">
        <f t="shared" si="186"/>
        <v>1</v>
      </c>
      <c r="W696" s="446"/>
      <c r="X696" s="280"/>
      <c r="Y696" s="280"/>
      <c r="Z696" s="70"/>
      <c r="AA696" s="70"/>
      <c r="AB696" s="249"/>
      <c r="AC696" s="440"/>
      <c r="AD696" s="441"/>
      <c r="AE696" s="378"/>
      <c r="AF696" s="135"/>
      <c r="AG696" s="435"/>
    </row>
    <row r="697" spans="1:33">
      <c r="A697" s="383"/>
      <c r="B697" s="263"/>
      <c r="C697" s="263"/>
      <c r="D697" s="264"/>
      <c r="E697" s="264"/>
      <c r="F697" s="273"/>
      <c r="G697" s="247"/>
      <c r="H697" s="133"/>
      <c r="I697" s="366"/>
      <c r="J697" s="135"/>
      <c r="L697" s="308" t="b">
        <f t="shared" si="177"/>
        <v>1</v>
      </c>
      <c r="M697" s="308" t="b">
        <f t="shared" si="178"/>
        <v>1</v>
      </c>
      <c r="N697" s="308" t="b">
        <f t="shared" si="179"/>
        <v>1</v>
      </c>
      <c r="O697" s="308" t="b">
        <f t="shared" si="180"/>
        <v>1</v>
      </c>
      <c r="P697" s="308" t="b">
        <f t="shared" si="181"/>
        <v>1</v>
      </c>
      <c r="Q697" s="308" t="b">
        <f t="shared" si="182"/>
        <v>1</v>
      </c>
      <c r="R697" s="308" t="b">
        <f t="shared" si="183"/>
        <v>1</v>
      </c>
      <c r="S697" s="308" t="b">
        <f t="shared" si="184"/>
        <v>1</v>
      </c>
      <c r="T697" s="308" t="b">
        <f t="shared" si="185"/>
        <v>1</v>
      </c>
      <c r="U697" s="308" t="b">
        <f t="shared" si="186"/>
        <v>1</v>
      </c>
      <c r="W697" s="446"/>
      <c r="X697" s="280"/>
      <c r="Y697" s="280"/>
      <c r="Z697" s="70"/>
      <c r="AA697" s="70"/>
      <c r="AB697" s="249"/>
      <c r="AC697" s="440"/>
      <c r="AD697" s="441"/>
      <c r="AE697" s="378"/>
      <c r="AF697" s="135"/>
      <c r="AG697" s="435"/>
    </row>
    <row r="698" spans="1:33">
      <c r="A698" s="383"/>
      <c r="B698" s="263"/>
      <c r="C698" s="263"/>
      <c r="D698" s="264"/>
      <c r="E698" s="264"/>
      <c r="F698" s="273"/>
      <c r="G698" s="247"/>
      <c r="H698" s="133"/>
      <c r="I698" s="366"/>
      <c r="J698" s="135"/>
      <c r="L698" s="308" t="b">
        <f t="shared" si="177"/>
        <v>1</v>
      </c>
      <c r="M698" s="308" t="b">
        <f t="shared" si="178"/>
        <v>1</v>
      </c>
      <c r="N698" s="308" t="b">
        <f t="shared" si="179"/>
        <v>1</v>
      </c>
      <c r="O698" s="308" t="b">
        <f t="shared" si="180"/>
        <v>1</v>
      </c>
      <c r="P698" s="308" t="b">
        <f t="shared" si="181"/>
        <v>1</v>
      </c>
      <c r="Q698" s="308" t="b">
        <f t="shared" si="182"/>
        <v>1</v>
      </c>
      <c r="R698" s="308" t="b">
        <f t="shared" si="183"/>
        <v>1</v>
      </c>
      <c r="S698" s="308" t="b">
        <f t="shared" si="184"/>
        <v>1</v>
      </c>
      <c r="T698" s="308" t="b">
        <f t="shared" si="185"/>
        <v>1</v>
      </c>
      <c r="U698" s="308" t="b">
        <f t="shared" si="186"/>
        <v>1</v>
      </c>
      <c r="W698" s="446"/>
      <c r="X698" s="280"/>
      <c r="Y698" s="280"/>
      <c r="Z698" s="70"/>
      <c r="AA698" s="70"/>
      <c r="AB698" s="249"/>
      <c r="AC698" s="440"/>
      <c r="AD698" s="441"/>
      <c r="AE698" s="378"/>
      <c r="AF698" s="135"/>
      <c r="AG698" s="435"/>
    </row>
    <row r="699" spans="1:33">
      <c r="A699" s="383"/>
      <c r="B699" s="263"/>
      <c r="C699" s="263"/>
      <c r="D699" s="264"/>
      <c r="E699" s="264"/>
      <c r="F699" s="273"/>
      <c r="G699" s="247"/>
      <c r="H699" s="133"/>
      <c r="I699" s="367"/>
      <c r="J699" s="135"/>
      <c r="L699" s="308" t="b">
        <f t="shared" si="177"/>
        <v>1</v>
      </c>
      <c r="M699" s="308" t="b">
        <f t="shared" si="178"/>
        <v>1</v>
      </c>
      <c r="N699" s="308" t="b">
        <f t="shared" si="179"/>
        <v>1</v>
      </c>
      <c r="O699" s="308" t="b">
        <f t="shared" si="180"/>
        <v>1</v>
      </c>
      <c r="P699" s="308" t="b">
        <f t="shared" si="181"/>
        <v>1</v>
      </c>
      <c r="Q699" s="308" t="b">
        <f t="shared" si="182"/>
        <v>1</v>
      </c>
      <c r="R699" s="308" t="b">
        <f t="shared" si="183"/>
        <v>1</v>
      </c>
      <c r="S699" s="308" t="b">
        <f t="shared" si="184"/>
        <v>1</v>
      </c>
      <c r="T699" s="308" t="b">
        <f t="shared" si="185"/>
        <v>1</v>
      </c>
      <c r="U699" s="308" t="b">
        <f t="shared" si="186"/>
        <v>1</v>
      </c>
      <c r="W699" s="446"/>
      <c r="X699" s="280"/>
      <c r="Y699" s="280"/>
      <c r="Z699" s="70"/>
      <c r="AA699" s="70"/>
      <c r="AB699" s="249"/>
      <c r="AC699" s="440"/>
      <c r="AD699" s="441"/>
      <c r="AE699" s="392"/>
      <c r="AF699" s="135"/>
      <c r="AG699" s="435"/>
    </row>
    <row r="700" spans="1:33">
      <c r="A700" s="383"/>
      <c r="B700" s="263"/>
      <c r="C700" s="263"/>
      <c r="D700" s="264"/>
      <c r="E700" s="264"/>
      <c r="F700" s="273"/>
      <c r="G700" s="247"/>
      <c r="H700" s="133"/>
      <c r="I700" s="366"/>
      <c r="J700" s="135"/>
      <c r="L700" s="308" t="b">
        <f t="shared" si="177"/>
        <v>1</v>
      </c>
      <c r="M700" s="308" t="b">
        <f t="shared" si="178"/>
        <v>1</v>
      </c>
      <c r="N700" s="308" t="b">
        <f t="shared" si="179"/>
        <v>1</v>
      </c>
      <c r="O700" s="308" t="b">
        <f t="shared" si="180"/>
        <v>1</v>
      </c>
      <c r="P700" s="308" t="b">
        <f t="shared" si="181"/>
        <v>1</v>
      </c>
      <c r="Q700" s="308" t="b">
        <f t="shared" si="182"/>
        <v>1</v>
      </c>
      <c r="R700" s="308" t="b">
        <f t="shared" si="183"/>
        <v>1</v>
      </c>
      <c r="S700" s="308" t="b">
        <f t="shared" si="184"/>
        <v>1</v>
      </c>
      <c r="T700" s="308" t="b">
        <f t="shared" si="185"/>
        <v>1</v>
      </c>
      <c r="U700" s="308" t="b">
        <f t="shared" si="186"/>
        <v>1</v>
      </c>
      <c r="W700" s="446"/>
      <c r="X700" s="280"/>
      <c r="Y700" s="280"/>
      <c r="Z700" s="70"/>
      <c r="AA700" s="70"/>
      <c r="AB700" s="249"/>
      <c r="AC700" s="440"/>
      <c r="AD700" s="441"/>
      <c r="AE700" s="378"/>
      <c r="AF700" s="135"/>
      <c r="AG700" s="435"/>
    </row>
    <row r="701" spans="1:33">
      <c r="A701" s="383"/>
      <c r="B701" s="263"/>
      <c r="C701" s="263"/>
      <c r="D701" s="264"/>
      <c r="E701" s="264"/>
      <c r="F701" s="273"/>
      <c r="G701" s="247"/>
      <c r="H701" s="133"/>
      <c r="I701" s="369"/>
      <c r="J701" s="135"/>
      <c r="L701" s="308" t="b">
        <f t="shared" si="177"/>
        <v>1</v>
      </c>
      <c r="M701" s="308" t="b">
        <f t="shared" si="178"/>
        <v>1</v>
      </c>
      <c r="N701" s="308" t="b">
        <f t="shared" si="179"/>
        <v>1</v>
      </c>
      <c r="O701" s="308" t="b">
        <f t="shared" si="180"/>
        <v>1</v>
      </c>
      <c r="P701" s="308" t="b">
        <f t="shared" si="181"/>
        <v>1</v>
      </c>
      <c r="Q701" s="308" t="b">
        <f t="shared" si="182"/>
        <v>1</v>
      </c>
      <c r="R701" s="308" t="b">
        <f t="shared" si="183"/>
        <v>1</v>
      </c>
      <c r="S701" s="308" t="b">
        <f t="shared" si="184"/>
        <v>1</v>
      </c>
      <c r="T701" s="308" t="b">
        <f t="shared" si="185"/>
        <v>1</v>
      </c>
      <c r="U701" s="308" t="b">
        <f t="shared" si="186"/>
        <v>1</v>
      </c>
      <c r="W701" s="446"/>
      <c r="X701" s="280"/>
      <c r="Y701" s="280"/>
      <c r="Z701" s="70"/>
      <c r="AA701" s="70"/>
      <c r="AB701" s="249"/>
      <c r="AC701" s="440"/>
      <c r="AD701" s="441"/>
      <c r="AE701" s="399"/>
      <c r="AF701" s="135"/>
      <c r="AG701" s="435"/>
    </row>
    <row r="702" spans="1:33">
      <c r="A702" s="383"/>
      <c r="B702" s="263"/>
      <c r="C702" s="263"/>
      <c r="D702" s="264"/>
      <c r="E702" s="264"/>
      <c r="F702" s="273"/>
      <c r="G702" s="247"/>
      <c r="H702" s="133"/>
      <c r="I702" s="366"/>
      <c r="J702" s="135"/>
      <c r="L702" s="308" t="b">
        <f t="shared" si="177"/>
        <v>1</v>
      </c>
      <c r="M702" s="308" t="b">
        <f t="shared" si="178"/>
        <v>1</v>
      </c>
      <c r="N702" s="308" t="b">
        <f t="shared" si="179"/>
        <v>1</v>
      </c>
      <c r="O702" s="308" t="b">
        <f t="shared" si="180"/>
        <v>1</v>
      </c>
      <c r="P702" s="308" t="b">
        <f t="shared" si="181"/>
        <v>1</v>
      </c>
      <c r="Q702" s="308" t="b">
        <f t="shared" si="182"/>
        <v>1</v>
      </c>
      <c r="R702" s="308" t="b">
        <f t="shared" si="183"/>
        <v>1</v>
      </c>
      <c r="S702" s="308" t="b">
        <f t="shared" si="184"/>
        <v>1</v>
      </c>
      <c r="T702" s="308" t="b">
        <f t="shared" si="185"/>
        <v>1</v>
      </c>
      <c r="U702" s="308" t="b">
        <f t="shared" si="186"/>
        <v>1</v>
      </c>
      <c r="W702" s="446"/>
      <c r="X702" s="280"/>
      <c r="Y702" s="280"/>
      <c r="Z702" s="70"/>
      <c r="AA702" s="70"/>
      <c r="AB702" s="249"/>
      <c r="AC702" s="440"/>
      <c r="AD702" s="441"/>
      <c r="AE702" s="378"/>
      <c r="AF702" s="135"/>
      <c r="AG702" s="435"/>
    </row>
    <row r="703" spans="1:33">
      <c r="A703" s="383"/>
      <c r="B703" s="263"/>
      <c r="C703" s="263"/>
      <c r="D703" s="264"/>
      <c r="E703" s="264"/>
      <c r="F703" s="273"/>
      <c r="G703" s="247"/>
      <c r="H703" s="133"/>
      <c r="I703" s="366"/>
      <c r="J703" s="135"/>
      <c r="L703" s="308" t="b">
        <f t="shared" si="177"/>
        <v>1</v>
      </c>
      <c r="M703" s="308" t="b">
        <f t="shared" si="178"/>
        <v>1</v>
      </c>
      <c r="N703" s="308" t="b">
        <f t="shared" si="179"/>
        <v>1</v>
      </c>
      <c r="O703" s="308" t="b">
        <f t="shared" si="180"/>
        <v>1</v>
      </c>
      <c r="P703" s="308" t="b">
        <f t="shared" si="181"/>
        <v>1</v>
      </c>
      <c r="Q703" s="308" t="b">
        <f t="shared" si="182"/>
        <v>1</v>
      </c>
      <c r="R703" s="308" t="b">
        <f t="shared" si="183"/>
        <v>1</v>
      </c>
      <c r="S703" s="308" t="b">
        <f t="shared" si="184"/>
        <v>1</v>
      </c>
      <c r="T703" s="308" t="b">
        <f t="shared" si="185"/>
        <v>1</v>
      </c>
      <c r="U703" s="308" t="b">
        <f t="shared" si="186"/>
        <v>1</v>
      </c>
      <c r="W703" s="446"/>
      <c r="X703" s="280"/>
      <c r="Y703" s="280"/>
      <c r="Z703" s="70"/>
      <c r="AA703" s="70"/>
      <c r="AB703" s="249"/>
      <c r="AC703" s="440"/>
      <c r="AD703" s="441"/>
      <c r="AE703" s="378"/>
      <c r="AF703" s="135"/>
      <c r="AG703" s="435"/>
    </row>
    <row r="704" spans="1:33">
      <c r="A704" s="383"/>
      <c r="B704" s="263"/>
      <c r="C704" s="263"/>
      <c r="D704" s="264"/>
      <c r="E704" s="264"/>
      <c r="F704" s="273"/>
      <c r="G704" s="247"/>
      <c r="H704" s="133"/>
      <c r="I704" s="366"/>
      <c r="J704" s="135"/>
      <c r="L704" s="308" t="b">
        <f t="shared" si="177"/>
        <v>1</v>
      </c>
      <c r="M704" s="308" t="b">
        <f t="shared" si="178"/>
        <v>1</v>
      </c>
      <c r="N704" s="308" t="b">
        <f t="shared" si="179"/>
        <v>1</v>
      </c>
      <c r="O704" s="308" t="b">
        <f t="shared" si="180"/>
        <v>1</v>
      </c>
      <c r="P704" s="308" t="b">
        <f t="shared" si="181"/>
        <v>1</v>
      </c>
      <c r="Q704" s="308" t="b">
        <f t="shared" si="182"/>
        <v>1</v>
      </c>
      <c r="R704" s="308" t="b">
        <f t="shared" si="183"/>
        <v>1</v>
      </c>
      <c r="S704" s="308" t="b">
        <f t="shared" si="184"/>
        <v>1</v>
      </c>
      <c r="T704" s="308" t="b">
        <f t="shared" si="185"/>
        <v>1</v>
      </c>
      <c r="U704" s="308" t="b">
        <f t="shared" si="186"/>
        <v>1</v>
      </c>
      <c r="W704" s="446"/>
      <c r="X704" s="280"/>
      <c r="Y704" s="280"/>
      <c r="Z704" s="70"/>
      <c r="AA704" s="70"/>
      <c r="AB704" s="249"/>
      <c r="AC704" s="440"/>
      <c r="AD704" s="441"/>
      <c r="AE704" s="378"/>
      <c r="AF704" s="135"/>
      <c r="AG704" s="435"/>
    </row>
    <row r="705" spans="1:33">
      <c r="A705" s="383"/>
      <c r="B705" s="263"/>
      <c r="C705" s="263"/>
      <c r="D705" s="264"/>
      <c r="E705" s="264"/>
      <c r="F705" s="273"/>
      <c r="G705" s="247"/>
      <c r="H705" s="133"/>
      <c r="I705" s="366"/>
      <c r="J705" s="135"/>
      <c r="L705" s="308" t="b">
        <f t="shared" si="177"/>
        <v>1</v>
      </c>
      <c r="M705" s="308" t="b">
        <f t="shared" si="178"/>
        <v>1</v>
      </c>
      <c r="N705" s="308" t="b">
        <f t="shared" si="179"/>
        <v>1</v>
      </c>
      <c r="O705" s="308" t="b">
        <f t="shared" si="180"/>
        <v>1</v>
      </c>
      <c r="P705" s="308" t="b">
        <f t="shared" si="181"/>
        <v>1</v>
      </c>
      <c r="Q705" s="308" t="b">
        <f t="shared" si="182"/>
        <v>1</v>
      </c>
      <c r="R705" s="308" t="b">
        <f t="shared" si="183"/>
        <v>1</v>
      </c>
      <c r="S705" s="308" t="b">
        <f t="shared" si="184"/>
        <v>1</v>
      </c>
      <c r="T705" s="308" t="b">
        <f t="shared" si="185"/>
        <v>1</v>
      </c>
      <c r="U705" s="308" t="b">
        <f t="shared" si="186"/>
        <v>1</v>
      </c>
      <c r="W705" s="446"/>
      <c r="X705" s="280"/>
      <c r="Y705" s="280"/>
      <c r="Z705" s="70"/>
      <c r="AA705" s="70"/>
      <c r="AB705" s="249"/>
      <c r="AC705" s="440"/>
      <c r="AD705" s="441"/>
      <c r="AE705" s="378"/>
      <c r="AF705" s="135"/>
      <c r="AG705" s="435"/>
    </row>
    <row r="706" spans="1:33">
      <c r="A706" s="383"/>
      <c r="B706" s="263"/>
      <c r="C706" s="263"/>
      <c r="D706" s="264"/>
      <c r="E706" s="264"/>
      <c r="F706" s="273"/>
      <c r="G706" s="247"/>
      <c r="H706" s="133"/>
      <c r="I706" s="366"/>
      <c r="J706" s="135"/>
      <c r="L706" s="308" t="b">
        <f t="shared" si="177"/>
        <v>1</v>
      </c>
      <c r="M706" s="308" t="b">
        <f t="shared" si="178"/>
        <v>1</v>
      </c>
      <c r="N706" s="308" t="b">
        <f t="shared" si="179"/>
        <v>1</v>
      </c>
      <c r="O706" s="308" t="b">
        <f t="shared" si="180"/>
        <v>1</v>
      </c>
      <c r="P706" s="308" t="b">
        <f t="shared" si="181"/>
        <v>1</v>
      </c>
      <c r="Q706" s="308" t="b">
        <f t="shared" si="182"/>
        <v>1</v>
      </c>
      <c r="R706" s="308" t="b">
        <f t="shared" si="183"/>
        <v>1</v>
      </c>
      <c r="S706" s="308" t="b">
        <f t="shared" si="184"/>
        <v>1</v>
      </c>
      <c r="T706" s="308" t="b">
        <f t="shared" si="185"/>
        <v>1</v>
      </c>
      <c r="U706" s="308" t="b">
        <f t="shared" si="186"/>
        <v>1</v>
      </c>
      <c r="W706" s="446"/>
      <c r="X706" s="280"/>
      <c r="Y706" s="280"/>
      <c r="Z706" s="70"/>
      <c r="AA706" s="70"/>
      <c r="AB706" s="249"/>
      <c r="AC706" s="440"/>
      <c r="AD706" s="441"/>
      <c r="AE706" s="378"/>
      <c r="AF706" s="135"/>
      <c r="AG706" s="435"/>
    </row>
    <row r="707" spans="1:33">
      <c r="A707" s="383"/>
      <c r="B707" s="263"/>
      <c r="C707" s="263"/>
      <c r="D707" s="264"/>
      <c r="E707" s="264"/>
      <c r="F707" s="273"/>
      <c r="G707" s="247"/>
      <c r="H707" s="133"/>
      <c r="I707" s="366"/>
      <c r="J707" s="135"/>
      <c r="L707" s="308" t="b">
        <f t="shared" si="177"/>
        <v>1</v>
      </c>
      <c r="M707" s="308" t="b">
        <f t="shared" si="178"/>
        <v>1</v>
      </c>
      <c r="N707" s="308" t="b">
        <f t="shared" si="179"/>
        <v>1</v>
      </c>
      <c r="O707" s="308" t="b">
        <f t="shared" si="180"/>
        <v>1</v>
      </c>
      <c r="P707" s="308" t="b">
        <f t="shared" si="181"/>
        <v>1</v>
      </c>
      <c r="Q707" s="308" t="b">
        <f t="shared" si="182"/>
        <v>1</v>
      </c>
      <c r="R707" s="308" t="b">
        <f t="shared" si="183"/>
        <v>1</v>
      </c>
      <c r="S707" s="308" t="b">
        <f t="shared" si="184"/>
        <v>1</v>
      </c>
      <c r="T707" s="308" t="b">
        <f t="shared" si="185"/>
        <v>1</v>
      </c>
      <c r="U707" s="308" t="b">
        <f t="shared" si="186"/>
        <v>1</v>
      </c>
      <c r="W707" s="446"/>
      <c r="X707" s="280"/>
      <c r="Y707" s="280"/>
      <c r="Z707" s="70"/>
      <c r="AA707" s="70"/>
      <c r="AB707" s="249"/>
      <c r="AC707" s="440"/>
      <c r="AD707" s="441"/>
      <c r="AE707" s="378"/>
      <c r="AF707" s="135"/>
      <c r="AG707" s="435"/>
    </row>
    <row r="708" spans="1:33">
      <c r="A708" s="383"/>
      <c r="B708" s="263"/>
      <c r="C708" s="263"/>
      <c r="D708" s="264"/>
      <c r="E708" s="264"/>
      <c r="F708" s="273"/>
      <c r="G708" s="247"/>
      <c r="H708" s="133"/>
      <c r="I708" s="366"/>
      <c r="J708" s="135"/>
      <c r="L708" s="308" t="b">
        <f t="shared" si="177"/>
        <v>1</v>
      </c>
      <c r="M708" s="308" t="b">
        <f t="shared" si="178"/>
        <v>1</v>
      </c>
      <c r="N708" s="308" t="b">
        <f t="shared" si="179"/>
        <v>1</v>
      </c>
      <c r="O708" s="308" t="b">
        <f t="shared" si="180"/>
        <v>1</v>
      </c>
      <c r="P708" s="308" t="b">
        <f t="shared" si="181"/>
        <v>1</v>
      </c>
      <c r="Q708" s="308" t="b">
        <f t="shared" si="182"/>
        <v>1</v>
      </c>
      <c r="R708" s="308" t="b">
        <f t="shared" si="183"/>
        <v>1</v>
      </c>
      <c r="S708" s="308" t="b">
        <f t="shared" si="184"/>
        <v>1</v>
      </c>
      <c r="T708" s="308" t="b">
        <f t="shared" si="185"/>
        <v>1</v>
      </c>
      <c r="U708" s="308" t="b">
        <f t="shared" si="186"/>
        <v>1</v>
      </c>
      <c r="W708" s="446"/>
      <c r="X708" s="280"/>
      <c r="Y708" s="280"/>
      <c r="Z708" s="70"/>
      <c r="AA708" s="70"/>
      <c r="AB708" s="249"/>
      <c r="AC708" s="440"/>
      <c r="AD708" s="441"/>
      <c r="AE708" s="378"/>
      <c r="AF708" s="135"/>
      <c r="AG708" s="435"/>
    </row>
    <row r="709" spans="1:33">
      <c r="A709" s="383"/>
      <c r="B709" s="263"/>
      <c r="C709" s="263"/>
      <c r="D709" s="264"/>
      <c r="E709" s="264"/>
      <c r="F709" s="273"/>
      <c r="G709" s="247"/>
      <c r="H709" s="133"/>
      <c r="I709" s="366"/>
      <c r="J709" s="135"/>
      <c r="L709" s="308" t="b">
        <f t="shared" si="177"/>
        <v>1</v>
      </c>
      <c r="M709" s="308" t="b">
        <f t="shared" si="178"/>
        <v>1</v>
      </c>
      <c r="N709" s="308" t="b">
        <f t="shared" si="179"/>
        <v>1</v>
      </c>
      <c r="O709" s="308" t="b">
        <f t="shared" si="180"/>
        <v>1</v>
      </c>
      <c r="P709" s="308" t="b">
        <f t="shared" si="181"/>
        <v>1</v>
      </c>
      <c r="Q709" s="308" t="b">
        <f t="shared" si="182"/>
        <v>1</v>
      </c>
      <c r="R709" s="308" t="b">
        <f t="shared" si="183"/>
        <v>1</v>
      </c>
      <c r="S709" s="308" t="b">
        <f t="shared" si="184"/>
        <v>1</v>
      </c>
      <c r="T709" s="308" t="b">
        <f t="shared" si="185"/>
        <v>1</v>
      </c>
      <c r="U709" s="308" t="b">
        <f t="shared" si="186"/>
        <v>1</v>
      </c>
      <c r="W709" s="446"/>
      <c r="X709" s="280"/>
      <c r="Y709" s="280"/>
      <c r="Z709" s="70"/>
      <c r="AA709" s="70"/>
      <c r="AB709" s="249"/>
      <c r="AC709" s="363"/>
      <c r="AD709" s="442"/>
      <c r="AE709" s="387"/>
      <c r="AF709" s="135"/>
      <c r="AG709" s="435"/>
    </row>
    <row r="710" spans="1:33">
      <c r="A710" s="383"/>
      <c r="B710" s="263"/>
      <c r="C710" s="263"/>
      <c r="D710" s="264"/>
      <c r="E710" s="264"/>
      <c r="F710" s="273"/>
      <c r="G710" s="247"/>
      <c r="H710" s="133"/>
      <c r="I710" s="366"/>
      <c r="J710" s="135"/>
      <c r="L710" s="308" t="b">
        <f t="shared" si="177"/>
        <v>1</v>
      </c>
      <c r="M710" s="308" t="b">
        <f t="shared" si="178"/>
        <v>1</v>
      </c>
      <c r="N710" s="308" t="b">
        <f t="shared" si="179"/>
        <v>1</v>
      </c>
      <c r="O710" s="308" t="b">
        <f t="shared" si="180"/>
        <v>1</v>
      </c>
      <c r="P710" s="308" t="b">
        <f t="shared" si="181"/>
        <v>1</v>
      </c>
      <c r="Q710" s="308" t="b">
        <f t="shared" si="182"/>
        <v>1</v>
      </c>
      <c r="R710" s="308" t="b">
        <f t="shared" si="183"/>
        <v>1</v>
      </c>
      <c r="S710" s="308" t="b">
        <f t="shared" si="184"/>
        <v>1</v>
      </c>
      <c r="T710" s="308" t="b">
        <f t="shared" si="185"/>
        <v>1</v>
      </c>
      <c r="U710" s="308" t="b">
        <f t="shared" si="186"/>
        <v>1</v>
      </c>
      <c r="W710" s="446"/>
      <c r="X710" s="280"/>
      <c r="Y710" s="280"/>
      <c r="Z710" s="70"/>
      <c r="AA710" s="70"/>
      <c r="AB710" s="249"/>
      <c r="AC710" s="440"/>
      <c r="AD710" s="441"/>
      <c r="AE710" s="378"/>
      <c r="AF710" s="135"/>
      <c r="AG710" s="435"/>
    </row>
    <row r="711" spans="1:33">
      <c r="A711" s="383"/>
      <c r="B711" s="263"/>
      <c r="C711" s="263"/>
      <c r="D711" s="264"/>
      <c r="E711" s="264"/>
      <c r="F711" s="273"/>
      <c r="G711" s="251"/>
      <c r="H711" s="133"/>
      <c r="I711" s="364"/>
      <c r="J711" s="135"/>
      <c r="L711" s="308" t="b">
        <f t="shared" si="177"/>
        <v>1</v>
      </c>
      <c r="M711" s="308" t="b">
        <f t="shared" si="178"/>
        <v>1</v>
      </c>
      <c r="N711" s="308" t="b">
        <f t="shared" si="179"/>
        <v>1</v>
      </c>
      <c r="O711" s="308" t="b">
        <f t="shared" si="180"/>
        <v>1</v>
      </c>
      <c r="P711" s="308" t="b">
        <f t="shared" si="181"/>
        <v>1</v>
      </c>
      <c r="Q711" s="308" t="b">
        <f t="shared" si="182"/>
        <v>1</v>
      </c>
      <c r="R711" s="308" t="b">
        <f t="shared" si="183"/>
        <v>1</v>
      </c>
      <c r="S711" s="308" t="b">
        <f t="shared" si="184"/>
        <v>1</v>
      </c>
      <c r="T711" s="308" t="b">
        <f t="shared" si="185"/>
        <v>1</v>
      </c>
      <c r="U711" s="308" t="b">
        <f t="shared" si="186"/>
        <v>1</v>
      </c>
      <c r="W711" s="446"/>
      <c r="X711" s="280"/>
      <c r="Y711" s="280"/>
      <c r="Z711" s="70"/>
      <c r="AA711" s="70"/>
      <c r="AB711" s="249"/>
      <c r="AC711" s="440"/>
      <c r="AD711" s="441"/>
      <c r="AE711" s="387"/>
      <c r="AF711" s="135"/>
      <c r="AG711" s="435"/>
    </row>
    <row r="712" spans="1:33">
      <c r="A712" s="383"/>
      <c r="B712" s="263"/>
      <c r="C712" s="263"/>
      <c r="D712" s="264"/>
      <c r="E712" s="264"/>
      <c r="F712" s="273"/>
      <c r="G712" s="247"/>
      <c r="H712" s="133"/>
      <c r="I712" s="230"/>
      <c r="J712" s="135"/>
      <c r="L712" s="308" t="b">
        <f t="shared" si="177"/>
        <v>1</v>
      </c>
      <c r="M712" s="308" t="b">
        <f t="shared" si="178"/>
        <v>1</v>
      </c>
      <c r="N712" s="308" t="b">
        <f t="shared" si="179"/>
        <v>1</v>
      </c>
      <c r="O712" s="308" t="b">
        <f t="shared" si="180"/>
        <v>1</v>
      </c>
      <c r="P712" s="308" t="b">
        <f t="shared" si="181"/>
        <v>1</v>
      </c>
      <c r="Q712" s="308" t="b">
        <f t="shared" si="182"/>
        <v>1</v>
      </c>
      <c r="R712" s="308" t="b">
        <f t="shared" si="183"/>
        <v>1</v>
      </c>
      <c r="S712" s="308" t="b">
        <f t="shared" si="184"/>
        <v>1</v>
      </c>
      <c r="T712" s="308" t="b">
        <f t="shared" si="185"/>
        <v>1</v>
      </c>
      <c r="U712" s="308" t="b">
        <f t="shared" si="186"/>
        <v>1</v>
      </c>
      <c r="W712" s="446"/>
      <c r="X712" s="280"/>
      <c r="Y712" s="280"/>
      <c r="Z712" s="70"/>
      <c r="AA712" s="70"/>
      <c r="AB712" s="249"/>
      <c r="AC712" s="440"/>
      <c r="AD712" s="441"/>
      <c r="AE712" s="391"/>
      <c r="AF712" s="135"/>
      <c r="AG712" s="435"/>
    </row>
    <row r="713" spans="1:33">
      <c r="A713" s="383"/>
      <c r="B713" s="263"/>
      <c r="C713" s="263"/>
      <c r="D713" s="264"/>
      <c r="E713" s="264"/>
      <c r="F713" s="273"/>
      <c r="G713" s="247"/>
      <c r="H713" s="133"/>
      <c r="I713" s="366"/>
      <c r="J713" s="135"/>
      <c r="L713" s="308" t="b">
        <f t="shared" si="177"/>
        <v>1</v>
      </c>
      <c r="M713" s="308" t="b">
        <f t="shared" si="178"/>
        <v>1</v>
      </c>
      <c r="N713" s="308" t="b">
        <f t="shared" si="179"/>
        <v>1</v>
      </c>
      <c r="O713" s="308" t="b">
        <f t="shared" si="180"/>
        <v>1</v>
      </c>
      <c r="P713" s="308" t="b">
        <f t="shared" si="181"/>
        <v>1</v>
      </c>
      <c r="Q713" s="308" t="b">
        <f t="shared" si="182"/>
        <v>1</v>
      </c>
      <c r="R713" s="308" t="b">
        <f t="shared" si="183"/>
        <v>1</v>
      </c>
      <c r="S713" s="308" t="b">
        <f t="shared" si="184"/>
        <v>1</v>
      </c>
      <c r="T713" s="308" t="b">
        <f t="shared" si="185"/>
        <v>1</v>
      </c>
      <c r="U713" s="308" t="b">
        <f t="shared" si="186"/>
        <v>1</v>
      </c>
      <c r="W713" s="446"/>
      <c r="X713" s="280"/>
      <c r="Y713" s="280"/>
      <c r="Z713" s="70"/>
      <c r="AA713" s="70"/>
      <c r="AB713" s="249"/>
      <c r="AC713" s="440"/>
      <c r="AD713" s="441"/>
      <c r="AE713" s="378"/>
      <c r="AF713" s="135"/>
      <c r="AG713" s="435"/>
    </row>
    <row r="714" spans="1:33">
      <c r="A714" s="383"/>
      <c r="B714" s="263"/>
      <c r="C714" s="263"/>
      <c r="D714" s="264"/>
      <c r="E714" s="264"/>
      <c r="F714" s="273"/>
      <c r="G714" s="247"/>
      <c r="H714" s="133"/>
      <c r="I714" s="364"/>
      <c r="J714" s="135"/>
      <c r="L714" s="308" t="b">
        <f t="shared" ref="L714:L777" si="187">A714=W714</f>
        <v>1</v>
      </c>
      <c r="M714" s="308" t="b">
        <f t="shared" ref="M714:M777" si="188">B714=X714</f>
        <v>1</v>
      </c>
      <c r="N714" s="308" t="b">
        <f t="shared" ref="N714:N777" si="189">C714=Y714</f>
        <v>1</v>
      </c>
      <c r="O714" s="308" t="b">
        <f t="shared" ref="O714:O777" si="190">D714=Z714</f>
        <v>1</v>
      </c>
      <c r="P714" s="308" t="b">
        <f t="shared" ref="P714:P777" si="191">E714=AA714</f>
        <v>1</v>
      </c>
      <c r="Q714" s="308" t="b">
        <f t="shared" ref="Q714:Q777" si="192">F714=AB714</f>
        <v>1</v>
      </c>
      <c r="R714" s="308" t="b">
        <f t="shared" ref="R714:R777" si="193">G714=AC714</f>
        <v>1</v>
      </c>
      <c r="S714" s="308" t="b">
        <f t="shared" ref="S714:S777" si="194">H714=AD714</f>
        <v>1</v>
      </c>
      <c r="T714" s="308" t="b">
        <f t="shared" ref="T714:T777" si="195">I714=AE714</f>
        <v>1</v>
      </c>
      <c r="U714" s="308" t="b">
        <f t="shared" ref="U714:U777" si="196">J714=AF714</f>
        <v>1</v>
      </c>
      <c r="W714" s="446"/>
      <c r="X714" s="280"/>
      <c r="Y714" s="280"/>
      <c r="Z714" s="70"/>
      <c r="AA714" s="70"/>
      <c r="AB714" s="249"/>
      <c r="AC714" s="363"/>
      <c r="AD714" s="442"/>
      <c r="AE714" s="387"/>
      <c r="AF714" s="135"/>
      <c r="AG714" s="435"/>
    </row>
    <row r="715" spans="1:33">
      <c r="A715" s="383"/>
      <c r="B715" s="263"/>
      <c r="C715" s="263"/>
      <c r="D715" s="264"/>
      <c r="E715" s="264"/>
      <c r="F715" s="273"/>
      <c r="G715" s="247"/>
      <c r="H715" s="133"/>
      <c r="I715" s="366"/>
      <c r="J715" s="135"/>
      <c r="L715" s="308" t="b">
        <f t="shared" si="187"/>
        <v>1</v>
      </c>
      <c r="M715" s="308" t="b">
        <f t="shared" si="188"/>
        <v>1</v>
      </c>
      <c r="N715" s="308" t="b">
        <f t="shared" si="189"/>
        <v>1</v>
      </c>
      <c r="O715" s="308" t="b">
        <f t="shared" si="190"/>
        <v>1</v>
      </c>
      <c r="P715" s="308" t="b">
        <f t="shared" si="191"/>
        <v>1</v>
      </c>
      <c r="Q715" s="308" t="b">
        <f t="shared" si="192"/>
        <v>1</v>
      </c>
      <c r="R715" s="308" t="b">
        <f t="shared" si="193"/>
        <v>1</v>
      </c>
      <c r="S715" s="308" t="b">
        <f t="shared" si="194"/>
        <v>1</v>
      </c>
      <c r="T715" s="308" t="b">
        <f t="shared" si="195"/>
        <v>1</v>
      </c>
      <c r="U715" s="308" t="b">
        <f t="shared" si="196"/>
        <v>1</v>
      </c>
      <c r="W715" s="446"/>
      <c r="X715" s="280"/>
      <c r="Y715" s="280"/>
      <c r="Z715" s="70"/>
      <c r="AA715" s="70"/>
      <c r="AB715" s="249"/>
      <c r="AC715" s="440"/>
      <c r="AD715" s="441"/>
      <c r="AE715" s="378"/>
      <c r="AF715" s="135"/>
      <c r="AG715" s="435"/>
    </row>
    <row r="716" spans="1:33">
      <c r="A716" s="383"/>
      <c r="B716" s="263"/>
      <c r="C716" s="263"/>
      <c r="D716" s="264"/>
      <c r="E716" s="264"/>
      <c r="F716" s="273"/>
      <c r="G716" s="247"/>
      <c r="H716" s="133"/>
      <c r="I716" s="366"/>
      <c r="J716" s="135"/>
      <c r="L716" s="308" t="b">
        <f t="shared" si="187"/>
        <v>1</v>
      </c>
      <c r="M716" s="308" t="b">
        <f t="shared" si="188"/>
        <v>1</v>
      </c>
      <c r="N716" s="308" t="b">
        <f t="shared" si="189"/>
        <v>1</v>
      </c>
      <c r="O716" s="308" t="b">
        <f t="shared" si="190"/>
        <v>1</v>
      </c>
      <c r="P716" s="308" t="b">
        <f t="shared" si="191"/>
        <v>1</v>
      </c>
      <c r="Q716" s="308" t="b">
        <f t="shared" si="192"/>
        <v>1</v>
      </c>
      <c r="R716" s="308" t="b">
        <f t="shared" si="193"/>
        <v>1</v>
      </c>
      <c r="S716" s="308" t="b">
        <f t="shared" si="194"/>
        <v>1</v>
      </c>
      <c r="T716" s="308" t="b">
        <f t="shared" si="195"/>
        <v>1</v>
      </c>
      <c r="U716" s="308" t="b">
        <f t="shared" si="196"/>
        <v>1</v>
      </c>
      <c r="W716" s="446"/>
      <c r="X716" s="280"/>
      <c r="Y716" s="280"/>
      <c r="Z716" s="70"/>
      <c r="AA716" s="70"/>
      <c r="AB716" s="249"/>
      <c r="AC716" s="440"/>
      <c r="AD716" s="441"/>
      <c r="AE716" s="378"/>
      <c r="AF716" s="135"/>
      <c r="AG716" s="435"/>
    </row>
    <row r="717" spans="1:33">
      <c r="A717" s="383"/>
      <c r="B717" s="263"/>
      <c r="C717" s="263"/>
      <c r="D717" s="264"/>
      <c r="E717" s="264"/>
      <c r="F717" s="273"/>
      <c r="G717" s="247"/>
      <c r="H717" s="133"/>
      <c r="I717" s="366"/>
      <c r="J717" s="135"/>
      <c r="L717" s="308" t="b">
        <f t="shared" si="187"/>
        <v>1</v>
      </c>
      <c r="M717" s="308" t="b">
        <f t="shared" si="188"/>
        <v>1</v>
      </c>
      <c r="N717" s="308" t="b">
        <f t="shared" si="189"/>
        <v>1</v>
      </c>
      <c r="O717" s="308" t="b">
        <f t="shared" si="190"/>
        <v>1</v>
      </c>
      <c r="P717" s="308" t="b">
        <f t="shared" si="191"/>
        <v>1</v>
      </c>
      <c r="Q717" s="308" t="b">
        <f t="shared" si="192"/>
        <v>1</v>
      </c>
      <c r="R717" s="308" t="b">
        <f t="shared" si="193"/>
        <v>1</v>
      </c>
      <c r="S717" s="308" t="b">
        <f t="shared" si="194"/>
        <v>1</v>
      </c>
      <c r="T717" s="308" t="b">
        <f t="shared" si="195"/>
        <v>1</v>
      </c>
      <c r="U717" s="308" t="b">
        <f t="shared" si="196"/>
        <v>1</v>
      </c>
      <c r="W717" s="446"/>
      <c r="X717" s="280"/>
      <c r="Y717" s="280"/>
      <c r="Z717" s="70"/>
      <c r="AA717" s="70"/>
      <c r="AB717" s="249"/>
      <c r="AC717" s="440"/>
      <c r="AD717" s="441"/>
      <c r="AE717" s="378"/>
      <c r="AF717" s="135"/>
      <c r="AG717" s="435"/>
    </row>
    <row r="718" spans="1:33">
      <c r="A718" s="383"/>
      <c r="B718" s="263"/>
      <c r="C718" s="263"/>
      <c r="D718" s="264"/>
      <c r="E718" s="264"/>
      <c r="F718" s="273"/>
      <c r="G718" s="247"/>
      <c r="H718" s="133"/>
      <c r="I718" s="366"/>
      <c r="J718" s="135"/>
      <c r="L718" s="308" t="b">
        <f t="shared" si="187"/>
        <v>1</v>
      </c>
      <c r="M718" s="308" t="b">
        <f t="shared" si="188"/>
        <v>1</v>
      </c>
      <c r="N718" s="308" t="b">
        <f t="shared" si="189"/>
        <v>1</v>
      </c>
      <c r="O718" s="308" t="b">
        <f t="shared" si="190"/>
        <v>1</v>
      </c>
      <c r="P718" s="308" t="b">
        <f t="shared" si="191"/>
        <v>1</v>
      </c>
      <c r="Q718" s="308" t="b">
        <f t="shared" si="192"/>
        <v>1</v>
      </c>
      <c r="R718" s="308" t="b">
        <f t="shared" si="193"/>
        <v>1</v>
      </c>
      <c r="S718" s="308" t="b">
        <f t="shared" si="194"/>
        <v>1</v>
      </c>
      <c r="T718" s="308" t="b">
        <f t="shared" si="195"/>
        <v>1</v>
      </c>
      <c r="U718" s="308" t="b">
        <f t="shared" si="196"/>
        <v>1</v>
      </c>
      <c r="W718" s="446"/>
      <c r="X718" s="280"/>
      <c r="Y718" s="280"/>
      <c r="Z718" s="70"/>
      <c r="AA718" s="70"/>
      <c r="AB718" s="249"/>
      <c r="AC718" s="440"/>
      <c r="AD718" s="441"/>
      <c r="AE718" s="378"/>
      <c r="AF718" s="135"/>
      <c r="AG718" s="435"/>
    </row>
    <row r="719" spans="1:33">
      <c r="A719" s="383"/>
      <c r="B719" s="263"/>
      <c r="C719" s="263"/>
      <c r="D719" s="264"/>
      <c r="E719" s="264"/>
      <c r="F719" s="273"/>
      <c r="G719" s="247"/>
      <c r="H719" s="133"/>
      <c r="I719" s="366"/>
      <c r="J719" s="135"/>
      <c r="L719" s="308" t="b">
        <f t="shared" si="187"/>
        <v>1</v>
      </c>
      <c r="M719" s="308" t="b">
        <f t="shared" si="188"/>
        <v>1</v>
      </c>
      <c r="N719" s="308" t="b">
        <f t="shared" si="189"/>
        <v>1</v>
      </c>
      <c r="O719" s="308" t="b">
        <f t="shared" si="190"/>
        <v>1</v>
      </c>
      <c r="P719" s="308" t="b">
        <f t="shared" si="191"/>
        <v>1</v>
      </c>
      <c r="Q719" s="308" t="b">
        <f t="shared" si="192"/>
        <v>1</v>
      </c>
      <c r="R719" s="308" t="b">
        <f t="shared" si="193"/>
        <v>1</v>
      </c>
      <c r="S719" s="308" t="b">
        <f t="shared" si="194"/>
        <v>1</v>
      </c>
      <c r="T719" s="308" t="b">
        <f t="shared" si="195"/>
        <v>1</v>
      </c>
      <c r="U719" s="308" t="b">
        <f t="shared" si="196"/>
        <v>1</v>
      </c>
      <c r="W719" s="446"/>
      <c r="X719" s="280"/>
      <c r="Y719" s="280"/>
      <c r="Z719" s="70"/>
      <c r="AA719" s="70"/>
      <c r="AB719" s="249"/>
      <c r="AC719" s="440"/>
      <c r="AD719" s="441"/>
      <c r="AE719" s="378"/>
      <c r="AF719" s="135"/>
      <c r="AG719" s="435"/>
    </row>
    <row r="720" spans="1:33">
      <c r="A720" s="383"/>
      <c r="B720" s="263"/>
      <c r="C720" s="263"/>
      <c r="D720" s="264"/>
      <c r="E720" s="264"/>
      <c r="F720" s="273"/>
      <c r="G720" s="247"/>
      <c r="H720" s="133"/>
      <c r="I720" s="366"/>
      <c r="J720" s="135"/>
      <c r="L720" s="308" t="b">
        <f t="shared" si="187"/>
        <v>1</v>
      </c>
      <c r="M720" s="308" t="b">
        <f t="shared" si="188"/>
        <v>1</v>
      </c>
      <c r="N720" s="308" t="b">
        <f t="shared" si="189"/>
        <v>1</v>
      </c>
      <c r="O720" s="308" t="b">
        <f t="shared" si="190"/>
        <v>1</v>
      </c>
      <c r="P720" s="308" t="b">
        <f t="shared" si="191"/>
        <v>1</v>
      </c>
      <c r="Q720" s="308" t="b">
        <f t="shared" si="192"/>
        <v>1</v>
      </c>
      <c r="R720" s="308" t="b">
        <f t="shared" si="193"/>
        <v>1</v>
      </c>
      <c r="S720" s="308" t="b">
        <f t="shared" si="194"/>
        <v>1</v>
      </c>
      <c r="T720" s="308" t="b">
        <f t="shared" si="195"/>
        <v>1</v>
      </c>
      <c r="U720" s="308" t="b">
        <f t="shared" si="196"/>
        <v>1</v>
      </c>
      <c r="W720" s="446"/>
      <c r="X720" s="280"/>
      <c r="Y720" s="280"/>
      <c r="Z720" s="70"/>
      <c r="AA720" s="70"/>
      <c r="AB720" s="249"/>
      <c r="AC720" s="440"/>
      <c r="AD720" s="441"/>
      <c r="AE720" s="378"/>
      <c r="AF720" s="135"/>
      <c r="AG720" s="435"/>
    </row>
    <row r="721" spans="1:33">
      <c r="A721" s="380"/>
      <c r="B721" s="263"/>
      <c r="C721" s="263"/>
      <c r="D721" s="264"/>
      <c r="E721" s="264"/>
      <c r="F721" s="272"/>
      <c r="G721" s="252"/>
      <c r="H721" s="133"/>
      <c r="I721" s="366"/>
      <c r="J721" s="135"/>
      <c r="L721" s="308" t="b">
        <f t="shared" si="187"/>
        <v>1</v>
      </c>
      <c r="M721" s="308" t="b">
        <f t="shared" si="188"/>
        <v>1</v>
      </c>
      <c r="N721" s="308" t="b">
        <f t="shared" si="189"/>
        <v>1</v>
      </c>
      <c r="O721" s="308" t="b">
        <f t="shared" si="190"/>
        <v>1</v>
      </c>
      <c r="P721" s="308" t="b">
        <f t="shared" si="191"/>
        <v>1</v>
      </c>
      <c r="Q721" s="308" t="b">
        <f t="shared" si="192"/>
        <v>1</v>
      </c>
      <c r="R721" s="308" t="b">
        <f t="shared" si="193"/>
        <v>1</v>
      </c>
      <c r="S721" s="308" t="b">
        <f t="shared" si="194"/>
        <v>1</v>
      </c>
      <c r="T721" s="308" t="b">
        <f t="shared" si="195"/>
        <v>1</v>
      </c>
      <c r="U721" s="308" t="b">
        <f t="shared" si="196"/>
        <v>1</v>
      </c>
      <c r="W721" s="446"/>
      <c r="X721" s="280"/>
      <c r="Y721" s="280"/>
      <c r="Z721" s="70"/>
      <c r="AA721" s="70"/>
      <c r="AB721" s="249"/>
      <c r="AC721" s="363"/>
      <c r="AD721" s="442"/>
      <c r="AE721" s="387"/>
      <c r="AF721" s="135"/>
      <c r="AG721" s="435"/>
    </row>
    <row r="722" spans="1:33">
      <c r="A722" s="383"/>
      <c r="B722" s="263"/>
      <c r="C722" s="263"/>
      <c r="D722" s="264"/>
      <c r="E722" s="264"/>
      <c r="F722" s="273"/>
      <c r="G722" s="247"/>
      <c r="H722" s="133"/>
      <c r="I722" s="366"/>
      <c r="J722" s="135"/>
      <c r="L722" s="308" t="b">
        <f t="shared" si="187"/>
        <v>1</v>
      </c>
      <c r="M722" s="308" t="b">
        <f t="shared" si="188"/>
        <v>1</v>
      </c>
      <c r="N722" s="308" t="b">
        <f t="shared" si="189"/>
        <v>1</v>
      </c>
      <c r="O722" s="308" t="b">
        <f t="shared" si="190"/>
        <v>1</v>
      </c>
      <c r="P722" s="308" t="b">
        <f t="shared" si="191"/>
        <v>1</v>
      </c>
      <c r="Q722" s="308" t="b">
        <f t="shared" si="192"/>
        <v>1</v>
      </c>
      <c r="R722" s="308" t="b">
        <f t="shared" si="193"/>
        <v>1</v>
      </c>
      <c r="S722" s="308" t="b">
        <f t="shared" si="194"/>
        <v>1</v>
      </c>
      <c r="T722" s="308" t="b">
        <f t="shared" si="195"/>
        <v>1</v>
      </c>
      <c r="U722" s="308" t="b">
        <f t="shared" si="196"/>
        <v>1</v>
      </c>
      <c r="W722" s="446"/>
      <c r="X722" s="280"/>
      <c r="Y722" s="280"/>
      <c r="Z722" s="70"/>
      <c r="AA722" s="70"/>
      <c r="AB722" s="249"/>
      <c r="AC722" s="440"/>
      <c r="AD722" s="441"/>
      <c r="AE722" s="378"/>
      <c r="AF722" s="135"/>
      <c r="AG722" s="435"/>
    </row>
    <row r="723" spans="1:33">
      <c r="A723" s="456"/>
      <c r="B723" s="280"/>
      <c r="C723" s="280"/>
      <c r="D723" s="70"/>
      <c r="E723" s="70"/>
      <c r="F723" s="249"/>
      <c r="G723" s="247"/>
      <c r="H723" s="133"/>
      <c r="I723" s="366"/>
      <c r="J723" s="135"/>
      <c r="L723" s="308" t="b">
        <f t="shared" si="187"/>
        <v>1</v>
      </c>
      <c r="M723" s="308" t="b">
        <f t="shared" si="188"/>
        <v>1</v>
      </c>
      <c r="N723" s="308" t="b">
        <f t="shared" si="189"/>
        <v>1</v>
      </c>
      <c r="O723" s="308" t="b">
        <f t="shared" si="190"/>
        <v>1</v>
      </c>
      <c r="P723" s="308" t="b">
        <f t="shared" si="191"/>
        <v>1</v>
      </c>
      <c r="Q723" s="308" t="b">
        <f t="shared" si="192"/>
        <v>1</v>
      </c>
      <c r="R723" s="308" t="b">
        <f t="shared" si="193"/>
        <v>1</v>
      </c>
      <c r="S723" s="308" t="b">
        <f t="shared" si="194"/>
        <v>1</v>
      </c>
      <c r="T723" s="308" t="b">
        <f t="shared" si="195"/>
        <v>1</v>
      </c>
      <c r="U723" s="308" t="b">
        <f t="shared" si="196"/>
        <v>1</v>
      </c>
      <c r="W723" s="446"/>
      <c r="X723" s="280"/>
      <c r="Y723" s="280"/>
      <c r="Z723" s="70"/>
      <c r="AA723" s="70"/>
      <c r="AB723" s="249"/>
      <c r="AC723" s="363"/>
      <c r="AD723" s="442"/>
      <c r="AE723" s="387"/>
      <c r="AF723" s="135"/>
      <c r="AG723" s="435"/>
    </row>
    <row r="724" spans="1:33">
      <c r="A724" s="383"/>
      <c r="B724" s="263"/>
      <c r="C724" s="263"/>
      <c r="D724" s="264"/>
      <c r="E724" s="264"/>
      <c r="F724" s="273"/>
      <c r="G724" s="247"/>
      <c r="H724" s="133"/>
      <c r="I724" s="366"/>
      <c r="J724" s="135"/>
      <c r="L724" s="308" t="b">
        <f t="shared" si="187"/>
        <v>1</v>
      </c>
      <c r="M724" s="308" t="b">
        <f t="shared" si="188"/>
        <v>1</v>
      </c>
      <c r="N724" s="308" t="b">
        <f t="shared" si="189"/>
        <v>1</v>
      </c>
      <c r="O724" s="308" t="b">
        <f t="shared" si="190"/>
        <v>1</v>
      </c>
      <c r="P724" s="308" t="b">
        <f t="shared" si="191"/>
        <v>1</v>
      </c>
      <c r="Q724" s="308" t="b">
        <f t="shared" si="192"/>
        <v>1</v>
      </c>
      <c r="R724" s="308" t="b">
        <f t="shared" si="193"/>
        <v>1</v>
      </c>
      <c r="S724" s="308" t="b">
        <f t="shared" si="194"/>
        <v>1</v>
      </c>
      <c r="T724" s="308" t="b">
        <f t="shared" si="195"/>
        <v>1</v>
      </c>
      <c r="U724" s="308" t="b">
        <f t="shared" si="196"/>
        <v>1</v>
      </c>
      <c r="W724" s="446"/>
      <c r="X724" s="280"/>
      <c r="Y724" s="280"/>
      <c r="Z724" s="70"/>
      <c r="AA724" s="70"/>
      <c r="AB724" s="249"/>
      <c r="AC724" s="440"/>
      <c r="AD724" s="441"/>
      <c r="AE724" s="378"/>
      <c r="AF724" s="135"/>
      <c r="AG724" s="435"/>
    </row>
    <row r="725" spans="1:33">
      <c r="A725" s="380"/>
      <c r="B725" s="263"/>
      <c r="C725" s="263"/>
      <c r="D725" s="264"/>
      <c r="E725" s="264"/>
      <c r="F725" s="272"/>
      <c r="G725" s="250"/>
      <c r="H725" s="133"/>
      <c r="I725" s="364"/>
      <c r="J725" s="135"/>
      <c r="L725" s="308" t="b">
        <f t="shared" si="187"/>
        <v>1</v>
      </c>
      <c r="M725" s="308" t="b">
        <f t="shared" si="188"/>
        <v>1</v>
      </c>
      <c r="N725" s="308" t="b">
        <f t="shared" si="189"/>
        <v>1</v>
      </c>
      <c r="O725" s="308" t="b">
        <f t="shared" si="190"/>
        <v>1</v>
      </c>
      <c r="P725" s="308" t="b">
        <f t="shared" si="191"/>
        <v>1</v>
      </c>
      <c r="Q725" s="308" t="b">
        <f t="shared" si="192"/>
        <v>1</v>
      </c>
      <c r="R725" s="308" t="b">
        <f t="shared" si="193"/>
        <v>1</v>
      </c>
      <c r="S725" s="308" t="b">
        <f t="shared" si="194"/>
        <v>1</v>
      </c>
      <c r="T725" s="308" t="b">
        <f t="shared" si="195"/>
        <v>1</v>
      </c>
      <c r="U725" s="308" t="b">
        <f t="shared" si="196"/>
        <v>1</v>
      </c>
      <c r="W725" s="446"/>
      <c r="X725" s="280"/>
      <c r="Y725" s="280"/>
      <c r="Z725" s="70"/>
      <c r="AA725" s="70"/>
      <c r="AB725" s="249"/>
      <c r="AC725" s="363"/>
      <c r="AD725" s="442"/>
      <c r="AE725" s="387"/>
      <c r="AF725" s="135"/>
      <c r="AG725" s="435"/>
    </row>
    <row r="726" spans="1:33">
      <c r="A726" s="383"/>
      <c r="B726" s="263"/>
      <c r="C726" s="263"/>
      <c r="D726" s="264"/>
      <c r="E726" s="264"/>
      <c r="F726" s="273"/>
      <c r="G726" s="247"/>
      <c r="H726" s="133"/>
      <c r="I726" s="366"/>
      <c r="J726" s="135"/>
      <c r="L726" s="308" t="b">
        <f t="shared" si="187"/>
        <v>1</v>
      </c>
      <c r="M726" s="308" t="b">
        <f t="shared" si="188"/>
        <v>1</v>
      </c>
      <c r="N726" s="308" t="b">
        <f t="shared" si="189"/>
        <v>1</v>
      </c>
      <c r="O726" s="308" t="b">
        <f t="shared" si="190"/>
        <v>1</v>
      </c>
      <c r="P726" s="308" t="b">
        <f t="shared" si="191"/>
        <v>1</v>
      </c>
      <c r="Q726" s="308" t="b">
        <f t="shared" si="192"/>
        <v>1</v>
      </c>
      <c r="R726" s="308" t="b">
        <f t="shared" si="193"/>
        <v>1</v>
      </c>
      <c r="S726" s="308" t="b">
        <f t="shared" si="194"/>
        <v>1</v>
      </c>
      <c r="T726" s="308" t="b">
        <f t="shared" si="195"/>
        <v>1</v>
      </c>
      <c r="U726" s="308" t="b">
        <f t="shared" si="196"/>
        <v>1</v>
      </c>
      <c r="W726" s="446"/>
      <c r="X726" s="280"/>
      <c r="Y726" s="280"/>
      <c r="Z726" s="70"/>
      <c r="AA726" s="70"/>
      <c r="AB726" s="249"/>
      <c r="AC726" s="440"/>
      <c r="AD726" s="441"/>
      <c r="AE726" s="378"/>
      <c r="AF726" s="135"/>
      <c r="AG726" s="435"/>
    </row>
    <row r="727" spans="1:33">
      <c r="A727" s="456"/>
      <c r="B727" s="280"/>
      <c r="C727" s="280"/>
      <c r="D727" s="70"/>
      <c r="E727" s="70"/>
      <c r="F727" s="249"/>
      <c r="G727" s="247"/>
      <c r="H727" s="133"/>
      <c r="I727" s="366"/>
      <c r="J727" s="135"/>
      <c r="L727" s="308" t="b">
        <f t="shared" si="187"/>
        <v>1</v>
      </c>
      <c r="M727" s="308" t="b">
        <f t="shared" si="188"/>
        <v>1</v>
      </c>
      <c r="N727" s="308" t="b">
        <f t="shared" si="189"/>
        <v>1</v>
      </c>
      <c r="O727" s="308" t="b">
        <f t="shared" si="190"/>
        <v>1</v>
      </c>
      <c r="P727" s="308" t="b">
        <f t="shared" si="191"/>
        <v>1</v>
      </c>
      <c r="Q727" s="308" t="b">
        <f t="shared" si="192"/>
        <v>1</v>
      </c>
      <c r="R727" s="308" t="b">
        <f t="shared" si="193"/>
        <v>1</v>
      </c>
      <c r="S727" s="308" t="b">
        <f t="shared" si="194"/>
        <v>1</v>
      </c>
      <c r="T727" s="308" t="b">
        <f t="shared" si="195"/>
        <v>1</v>
      </c>
      <c r="U727" s="308" t="b">
        <f t="shared" si="196"/>
        <v>1</v>
      </c>
      <c r="W727" s="446"/>
      <c r="X727" s="280"/>
      <c r="Y727" s="280"/>
      <c r="Z727" s="70"/>
      <c r="AA727" s="70"/>
      <c r="AB727" s="249"/>
      <c r="AC727" s="363"/>
      <c r="AD727" s="442"/>
      <c r="AE727" s="387"/>
      <c r="AF727" s="135"/>
      <c r="AG727" s="435"/>
    </row>
    <row r="728" spans="1:33">
      <c r="A728" s="383"/>
      <c r="B728" s="263"/>
      <c r="C728" s="263"/>
      <c r="D728" s="264"/>
      <c r="E728" s="264"/>
      <c r="F728" s="273"/>
      <c r="G728" s="247"/>
      <c r="H728" s="133"/>
      <c r="I728" s="367"/>
      <c r="J728" s="135"/>
      <c r="L728" s="308" t="b">
        <f t="shared" si="187"/>
        <v>1</v>
      </c>
      <c r="M728" s="308" t="b">
        <f t="shared" si="188"/>
        <v>1</v>
      </c>
      <c r="N728" s="308" t="b">
        <f t="shared" si="189"/>
        <v>1</v>
      </c>
      <c r="O728" s="308" t="b">
        <f t="shared" si="190"/>
        <v>1</v>
      </c>
      <c r="P728" s="308" t="b">
        <f t="shared" si="191"/>
        <v>1</v>
      </c>
      <c r="Q728" s="308" t="b">
        <f t="shared" si="192"/>
        <v>1</v>
      </c>
      <c r="R728" s="308" t="b">
        <f t="shared" si="193"/>
        <v>1</v>
      </c>
      <c r="S728" s="308" t="b">
        <f t="shared" si="194"/>
        <v>1</v>
      </c>
      <c r="T728" s="308" t="b">
        <f t="shared" si="195"/>
        <v>1</v>
      </c>
      <c r="U728" s="308" t="b">
        <f t="shared" si="196"/>
        <v>1</v>
      </c>
      <c r="W728" s="446"/>
      <c r="X728" s="280"/>
      <c r="Y728" s="280"/>
      <c r="Z728" s="70"/>
      <c r="AA728" s="70"/>
      <c r="AB728" s="249"/>
      <c r="AC728" s="440"/>
      <c r="AD728" s="441"/>
      <c r="AE728" s="392"/>
      <c r="AF728" s="135"/>
      <c r="AG728" s="435"/>
    </row>
    <row r="729" spans="1:33">
      <c r="A729" s="383"/>
      <c r="B729" s="263"/>
      <c r="C729" s="263"/>
      <c r="D729" s="264"/>
      <c r="E729" s="264"/>
      <c r="F729" s="273"/>
      <c r="G729" s="247"/>
      <c r="H729" s="133"/>
      <c r="I729" s="366"/>
      <c r="J729" s="135"/>
      <c r="L729" s="308" t="b">
        <f t="shared" si="187"/>
        <v>1</v>
      </c>
      <c r="M729" s="308" t="b">
        <f t="shared" si="188"/>
        <v>1</v>
      </c>
      <c r="N729" s="308" t="b">
        <f t="shared" si="189"/>
        <v>1</v>
      </c>
      <c r="O729" s="308" t="b">
        <f t="shared" si="190"/>
        <v>1</v>
      </c>
      <c r="P729" s="308" t="b">
        <f t="shared" si="191"/>
        <v>1</v>
      </c>
      <c r="Q729" s="308" t="b">
        <f t="shared" si="192"/>
        <v>1</v>
      </c>
      <c r="R729" s="308" t="b">
        <f t="shared" si="193"/>
        <v>1</v>
      </c>
      <c r="S729" s="308" t="b">
        <f t="shared" si="194"/>
        <v>1</v>
      </c>
      <c r="T729" s="308" t="b">
        <f t="shared" si="195"/>
        <v>1</v>
      </c>
      <c r="U729" s="308" t="b">
        <f t="shared" si="196"/>
        <v>1</v>
      </c>
      <c r="W729" s="446"/>
      <c r="X729" s="280"/>
      <c r="Y729" s="280"/>
      <c r="Z729" s="70"/>
      <c r="AA729" s="70"/>
      <c r="AB729" s="249"/>
      <c r="AC729" s="440"/>
      <c r="AD729" s="441"/>
      <c r="AE729" s="378"/>
      <c r="AF729" s="135"/>
      <c r="AG729" s="435"/>
    </row>
    <row r="730" spans="1:33">
      <c r="A730" s="383"/>
      <c r="B730" s="263"/>
      <c r="C730" s="263"/>
      <c r="D730" s="264"/>
      <c r="E730" s="264"/>
      <c r="F730" s="273"/>
      <c r="G730" s="247"/>
      <c r="H730" s="133"/>
      <c r="I730" s="366"/>
      <c r="J730" s="135"/>
      <c r="L730" s="308" t="b">
        <f t="shared" si="187"/>
        <v>1</v>
      </c>
      <c r="M730" s="308" t="b">
        <f t="shared" si="188"/>
        <v>1</v>
      </c>
      <c r="N730" s="308" t="b">
        <f t="shared" si="189"/>
        <v>1</v>
      </c>
      <c r="O730" s="308" t="b">
        <f t="shared" si="190"/>
        <v>1</v>
      </c>
      <c r="P730" s="308" t="b">
        <f t="shared" si="191"/>
        <v>1</v>
      </c>
      <c r="Q730" s="308" t="b">
        <f t="shared" si="192"/>
        <v>1</v>
      </c>
      <c r="R730" s="308" t="b">
        <f t="shared" si="193"/>
        <v>1</v>
      </c>
      <c r="S730" s="308" t="b">
        <f t="shared" si="194"/>
        <v>1</v>
      </c>
      <c r="T730" s="308" t="b">
        <f t="shared" si="195"/>
        <v>1</v>
      </c>
      <c r="U730" s="308" t="b">
        <f t="shared" si="196"/>
        <v>1</v>
      </c>
      <c r="W730" s="446"/>
      <c r="X730" s="280"/>
      <c r="Y730" s="280"/>
      <c r="Z730" s="70"/>
      <c r="AA730" s="70"/>
      <c r="AB730" s="249"/>
      <c r="AC730" s="440"/>
      <c r="AD730" s="441"/>
      <c r="AE730" s="378"/>
      <c r="AF730" s="135"/>
      <c r="AG730" s="435"/>
    </row>
    <row r="731" spans="1:33">
      <c r="A731" s="383"/>
      <c r="B731" s="263"/>
      <c r="C731" s="263"/>
      <c r="D731" s="264"/>
      <c r="E731" s="264"/>
      <c r="F731" s="273"/>
      <c r="G731" s="247"/>
      <c r="H731" s="133"/>
      <c r="I731" s="366"/>
      <c r="J731" s="135"/>
      <c r="L731" s="308" t="b">
        <f t="shared" si="187"/>
        <v>1</v>
      </c>
      <c r="M731" s="308" t="b">
        <f t="shared" si="188"/>
        <v>1</v>
      </c>
      <c r="N731" s="308" t="b">
        <f t="shared" si="189"/>
        <v>1</v>
      </c>
      <c r="O731" s="308" t="b">
        <f t="shared" si="190"/>
        <v>1</v>
      </c>
      <c r="P731" s="308" t="b">
        <f t="shared" si="191"/>
        <v>1</v>
      </c>
      <c r="Q731" s="308" t="b">
        <f t="shared" si="192"/>
        <v>1</v>
      </c>
      <c r="R731" s="308" t="b">
        <f t="shared" si="193"/>
        <v>1</v>
      </c>
      <c r="S731" s="308" t="b">
        <f t="shared" si="194"/>
        <v>1</v>
      </c>
      <c r="T731" s="308" t="b">
        <f t="shared" si="195"/>
        <v>1</v>
      </c>
      <c r="U731" s="308" t="b">
        <f t="shared" si="196"/>
        <v>1</v>
      </c>
      <c r="W731" s="446"/>
      <c r="X731" s="280"/>
      <c r="Y731" s="280"/>
      <c r="Z731" s="70"/>
      <c r="AA731" s="70"/>
      <c r="AB731" s="249"/>
      <c r="AC731" s="440"/>
      <c r="AD731" s="441"/>
      <c r="AE731" s="378"/>
      <c r="AF731" s="135"/>
      <c r="AG731" s="435"/>
    </row>
    <row r="732" spans="1:33">
      <c r="A732" s="383"/>
      <c r="B732" s="263"/>
      <c r="C732" s="263"/>
      <c r="D732" s="264"/>
      <c r="E732" s="264"/>
      <c r="F732" s="273"/>
      <c r="G732" s="247"/>
      <c r="H732" s="133"/>
      <c r="I732" s="367"/>
      <c r="J732" s="135"/>
      <c r="L732" s="308" t="b">
        <f t="shared" si="187"/>
        <v>1</v>
      </c>
      <c r="M732" s="308" t="b">
        <f t="shared" si="188"/>
        <v>1</v>
      </c>
      <c r="N732" s="308" t="b">
        <f t="shared" si="189"/>
        <v>1</v>
      </c>
      <c r="O732" s="308" t="b">
        <f t="shared" si="190"/>
        <v>1</v>
      </c>
      <c r="P732" s="308" t="b">
        <f t="shared" si="191"/>
        <v>1</v>
      </c>
      <c r="Q732" s="308" t="b">
        <f t="shared" si="192"/>
        <v>1</v>
      </c>
      <c r="R732" s="308" t="b">
        <f t="shared" si="193"/>
        <v>1</v>
      </c>
      <c r="S732" s="308" t="b">
        <f t="shared" si="194"/>
        <v>1</v>
      </c>
      <c r="T732" s="308" t="b">
        <f t="shared" si="195"/>
        <v>1</v>
      </c>
      <c r="U732" s="308" t="b">
        <f t="shared" si="196"/>
        <v>1</v>
      </c>
      <c r="W732" s="446"/>
      <c r="X732" s="280"/>
      <c r="Y732" s="280"/>
      <c r="Z732" s="70"/>
      <c r="AA732" s="70"/>
      <c r="AB732" s="249"/>
      <c r="AC732" s="440"/>
      <c r="AD732" s="441"/>
      <c r="AE732" s="392"/>
      <c r="AF732" s="135"/>
      <c r="AG732" s="435"/>
    </row>
    <row r="733" spans="1:33">
      <c r="A733" s="383"/>
      <c r="B733" s="263"/>
      <c r="C733" s="263"/>
      <c r="D733" s="264"/>
      <c r="E733" s="264"/>
      <c r="F733" s="273"/>
      <c r="G733" s="247"/>
      <c r="H733" s="133"/>
      <c r="I733" s="366"/>
      <c r="J733" s="135"/>
      <c r="L733" s="308" t="b">
        <f t="shared" si="187"/>
        <v>1</v>
      </c>
      <c r="M733" s="308" t="b">
        <f t="shared" si="188"/>
        <v>1</v>
      </c>
      <c r="N733" s="308" t="b">
        <f t="shared" si="189"/>
        <v>1</v>
      </c>
      <c r="O733" s="308" t="b">
        <f t="shared" si="190"/>
        <v>1</v>
      </c>
      <c r="P733" s="308" t="b">
        <f t="shared" si="191"/>
        <v>1</v>
      </c>
      <c r="Q733" s="308" t="b">
        <f t="shared" si="192"/>
        <v>1</v>
      </c>
      <c r="R733" s="308" t="b">
        <f t="shared" si="193"/>
        <v>1</v>
      </c>
      <c r="S733" s="308" t="b">
        <f t="shared" si="194"/>
        <v>1</v>
      </c>
      <c r="T733" s="308" t="b">
        <f t="shared" si="195"/>
        <v>1</v>
      </c>
      <c r="U733" s="308" t="b">
        <f t="shared" si="196"/>
        <v>1</v>
      </c>
      <c r="W733" s="446"/>
      <c r="X733" s="280"/>
      <c r="Y733" s="280"/>
      <c r="Z733" s="70"/>
      <c r="AA733" s="70"/>
      <c r="AB733" s="249"/>
      <c r="AC733" s="440"/>
      <c r="AD733" s="441"/>
      <c r="AE733" s="378"/>
      <c r="AF733" s="135"/>
      <c r="AG733" s="435"/>
    </row>
    <row r="734" spans="1:33">
      <c r="A734" s="383"/>
      <c r="B734" s="263"/>
      <c r="C734" s="263"/>
      <c r="D734" s="264"/>
      <c r="E734" s="264"/>
      <c r="F734" s="273"/>
      <c r="G734" s="247"/>
      <c r="H734" s="133"/>
      <c r="I734" s="366"/>
      <c r="J734" s="135"/>
      <c r="L734" s="308" t="b">
        <f t="shared" si="187"/>
        <v>1</v>
      </c>
      <c r="M734" s="308" t="b">
        <f t="shared" si="188"/>
        <v>1</v>
      </c>
      <c r="N734" s="308" t="b">
        <f t="shared" si="189"/>
        <v>1</v>
      </c>
      <c r="O734" s="308" t="b">
        <f t="shared" si="190"/>
        <v>1</v>
      </c>
      <c r="P734" s="308" t="b">
        <f t="shared" si="191"/>
        <v>1</v>
      </c>
      <c r="Q734" s="308" t="b">
        <f t="shared" si="192"/>
        <v>1</v>
      </c>
      <c r="R734" s="308" t="b">
        <f t="shared" si="193"/>
        <v>1</v>
      </c>
      <c r="S734" s="308" t="b">
        <f t="shared" si="194"/>
        <v>1</v>
      </c>
      <c r="T734" s="308" t="b">
        <f t="shared" si="195"/>
        <v>1</v>
      </c>
      <c r="U734" s="308" t="b">
        <f t="shared" si="196"/>
        <v>1</v>
      </c>
      <c r="W734" s="446"/>
      <c r="X734" s="280"/>
      <c r="Y734" s="280"/>
      <c r="Z734" s="70"/>
      <c r="AA734" s="70"/>
      <c r="AB734" s="249"/>
      <c r="AC734" s="440"/>
      <c r="AD734" s="441"/>
      <c r="AE734" s="378"/>
      <c r="AF734" s="135"/>
      <c r="AG734" s="435"/>
    </row>
    <row r="735" spans="1:33">
      <c r="A735" s="383"/>
      <c r="B735" s="263"/>
      <c r="C735" s="263"/>
      <c r="D735" s="264"/>
      <c r="E735" s="264"/>
      <c r="F735" s="273"/>
      <c r="G735" s="247"/>
      <c r="H735" s="133"/>
      <c r="I735" s="366"/>
      <c r="J735" s="135"/>
      <c r="L735" s="308" t="b">
        <f t="shared" si="187"/>
        <v>1</v>
      </c>
      <c r="M735" s="308" t="b">
        <f t="shared" si="188"/>
        <v>1</v>
      </c>
      <c r="N735" s="308" t="b">
        <f t="shared" si="189"/>
        <v>1</v>
      </c>
      <c r="O735" s="308" t="b">
        <f t="shared" si="190"/>
        <v>1</v>
      </c>
      <c r="P735" s="308" t="b">
        <f t="shared" si="191"/>
        <v>1</v>
      </c>
      <c r="Q735" s="308" t="b">
        <f t="shared" si="192"/>
        <v>1</v>
      </c>
      <c r="R735" s="308" t="b">
        <f t="shared" si="193"/>
        <v>1</v>
      </c>
      <c r="S735" s="308" t="b">
        <f t="shared" si="194"/>
        <v>1</v>
      </c>
      <c r="T735" s="308" t="b">
        <f t="shared" si="195"/>
        <v>1</v>
      </c>
      <c r="U735" s="308" t="b">
        <f t="shared" si="196"/>
        <v>1</v>
      </c>
      <c r="W735" s="446"/>
      <c r="X735" s="280"/>
      <c r="Y735" s="280"/>
      <c r="Z735" s="70"/>
      <c r="AA735" s="70"/>
      <c r="AB735" s="249"/>
      <c r="AC735" s="440"/>
      <c r="AD735" s="441"/>
      <c r="AE735" s="378"/>
      <c r="AF735" s="135"/>
      <c r="AG735" s="435"/>
    </row>
    <row r="736" spans="1:33">
      <c r="A736" s="383"/>
      <c r="B736" s="263"/>
      <c r="C736" s="263"/>
      <c r="D736" s="264"/>
      <c r="E736" s="264"/>
      <c r="F736" s="273"/>
      <c r="G736" s="247"/>
      <c r="H736" s="133"/>
      <c r="I736" s="366"/>
      <c r="J736" s="135"/>
      <c r="L736" s="308" t="b">
        <f t="shared" si="187"/>
        <v>1</v>
      </c>
      <c r="M736" s="308" t="b">
        <f t="shared" si="188"/>
        <v>1</v>
      </c>
      <c r="N736" s="308" t="b">
        <f t="shared" si="189"/>
        <v>1</v>
      </c>
      <c r="O736" s="308" t="b">
        <f t="shared" si="190"/>
        <v>1</v>
      </c>
      <c r="P736" s="308" t="b">
        <f t="shared" si="191"/>
        <v>1</v>
      </c>
      <c r="Q736" s="308" t="b">
        <f t="shared" si="192"/>
        <v>1</v>
      </c>
      <c r="R736" s="308" t="b">
        <f t="shared" si="193"/>
        <v>1</v>
      </c>
      <c r="S736" s="308" t="b">
        <f t="shared" si="194"/>
        <v>1</v>
      </c>
      <c r="T736" s="308" t="b">
        <f t="shared" si="195"/>
        <v>1</v>
      </c>
      <c r="U736" s="308" t="b">
        <f t="shared" si="196"/>
        <v>1</v>
      </c>
      <c r="W736" s="446"/>
      <c r="X736" s="280"/>
      <c r="Y736" s="280"/>
      <c r="Z736" s="70"/>
      <c r="AA736" s="70"/>
      <c r="AB736" s="249"/>
      <c r="AC736" s="440"/>
      <c r="AD736" s="441"/>
      <c r="AE736" s="378"/>
      <c r="AF736" s="135"/>
      <c r="AG736" s="435"/>
    </row>
    <row r="737" spans="1:33">
      <c r="A737" s="383"/>
      <c r="B737" s="263"/>
      <c r="C737" s="263"/>
      <c r="D737" s="264"/>
      <c r="E737" s="264"/>
      <c r="F737" s="273"/>
      <c r="G737" s="247"/>
      <c r="H737" s="133"/>
      <c r="I737" s="366"/>
      <c r="J737" s="135"/>
      <c r="L737" s="308" t="b">
        <f t="shared" si="187"/>
        <v>1</v>
      </c>
      <c r="M737" s="308" t="b">
        <f t="shared" si="188"/>
        <v>1</v>
      </c>
      <c r="N737" s="308" t="b">
        <f t="shared" si="189"/>
        <v>1</v>
      </c>
      <c r="O737" s="308" t="b">
        <f t="shared" si="190"/>
        <v>1</v>
      </c>
      <c r="P737" s="308" t="b">
        <f t="shared" si="191"/>
        <v>1</v>
      </c>
      <c r="Q737" s="308" t="b">
        <f t="shared" si="192"/>
        <v>1</v>
      </c>
      <c r="R737" s="308" t="b">
        <f t="shared" si="193"/>
        <v>1</v>
      </c>
      <c r="S737" s="308" t="b">
        <f t="shared" si="194"/>
        <v>1</v>
      </c>
      <c r="T737" s="308" t="b">
        <f t="shared" si="195"/>
        <v>1</v>
      </c>
      <c r="U737" s="308" t="b">
        <f t="shared" si="196"/>
        <v>1</v>
      </c>
      <c r="W737" s="446"/>
      <c r="X737" s="280"/>
      <c r="Y737" s="280"/>
      <c r="Z737" s="70"/>
      <c r="AA737" s="70"/>
      <c r="AB737" s="249"/>
      <c r="AC737" s="440"/>
      <c r="AD737" s="441"/>
      <c r="AE737" s="378"/>
      <c r="AF737" s="135"/>
      <c r="AG737" s="435"/>
    </row>
    <row r="738" spans="1:33">
      <c r="A738" s="383"/>
      <c r="B738" s="263"/>
      <c r="C738" s="263"/>
      <c r="D738" s="264"/>
      <c r="E738" s="264"/>
      <c r="F738" s="273"/>
      <c r="G738" s="247"/>
      <c r="H738" s="133"/>
      <c r="I738" s="364"/>
      <c r="J738" s="135"/>
      <c r="L738" s="308" t="b">
        <f t="shared" si="187"/>
        <v>1</v>
      </c>
      <c r="M738" s="308" t="b">
        <f t="shared" si="188"/>
        <v>1</v>
      </c>
      <c r="N738" s="308" t="b">
        <f t="shared" si="189"/>
        <v>1</v>
      </c>
      <c r="O738" s="308" t="b">
        <f t="shared" si="190"/>
        <v>1</v>
      </c>
      <c r="P738" s="308" t="b">
        <f t="shared" si="191"/>
        <v>1</v>
      </c>
      <c r="Q738" s="308" t="b">
        <f t="shared" si="192"/>
        <v>1</v>
      </c>
      <c r="R738" s="308" t="b">
        <f t="shared" si="193"/>
        <v>1</v>
      </c>
      <c r="S738" s="308" t="b">
        <f t="shared" si="194"/>
        <v>1</v>
      </c>
      <c r="T738" s="308" t="b">
        <f t="shared" si="195"/>
        <v>1</v>
      </c>
      <c r="U738" s="308" t="b">
        <f t="shared" si="196"/>
        <v>1</v>
      </c>
      <c r="W738" s="446"/>
      <c r="X738" s="280"/>
      <c r="Y738" s="280"/>
      <c r="Z738" s="70"/>
      <c r="AA738" s="70"/>
      <c r="AB738" s="249"/>
      <c r="AC738" s="440"/>
      <c r="AD738" s="441"/>
      <c r="AE738" s="387"/>
      <c r="AF738" s="135"/>
      <c r="AG738" s="435"/>
    </row>
    <row r="739" spans="1:33">
      <c r="A739" s="383"/>
      <c r="B739" s="263"/>
      <c r="C739" s="263"/>
      <c r="D739" s="264"/>
      <c r="E739" s="264"/>
      <c r="F739" s="273"/>
      <c r="G739" s="247"/>
      <c r="H739" s="133"/>
      <c r="I739" s="366"/>
      <c r="J739" s="135"/>
      <c r="L739" s="308" t="b">
        <f t="shared" si="187"/>
        <v>1</v>
      </c>
      <c r="M739" s="308" t="b">
        <f t="shared" si="188"/>
        <v>1</v>
      </c>
      <c r="N739" s="308" t="b">
        <f t="shared" si="189"/>
        <v>1</v>
      </c>
      <c r="O739" s="308" t="b">
        <f t="shared" si="190"/>
        <v>1</v>
      </c>
      <c r="P739" s="308" t="b">
        <f t="shared" si="191"/>
        <v>1</v>
      </c>
      <c r="Q739" s="308" t="b">
        <f t="shared" si="192"/>
        <v>1</v>
      </c>
      <c r="R739" s="308" t="b">
        <f t="shared" si="193"/>
        <v>1</v>
      </c>
      <c r="S739" s="308" t="b">
        <f t="shared" si="194"/>
        <v>1</v>
      </c>
      <c r="T739" s="308" t="b">
        <f t="shared" si="195"/>
        <v>1</v>
      </c>
      <c r="U739" s="308" t="b">
        <f t="shared" si="196"/>
        <v>1</v>
      </c>
      <c r="W739" s="446"/>
      <c r="X739" s="280"/>
      <c r="Y739" s="280"/>
      <c r="Z739" s="70"/>
      <c r="AA739" s="70"/>
      <c r="AB739" s="249"/>
      <c r="AC739" s="440"/>
      <c r="AD739" s="441"/>
      <c r="AE739" s="378"/>
      <c r="AF739" s="135"/>
      <c r="AG739" s="435"/>
    </row>
    <row r="740" spans="1:33">
      <c r="A740" s="383"/>
      <c r="B740" s="263"/>
      <c r="C740" s="263"/>
      <c r="D740" s="264"/>
      <c r="E740" s="264"/>
      <c r="F740" s="273"/>
      <c r="G740" s="247"/>
      <c r="H740" s="133"/>
      <c r="I740" s="230"/>
      <c r="J740" s="135"/>
      <c r="L740" s="308" t="b">
        <f t="shared" si="187"/>
        <v>1</v>
      </c>
      <c r="M740" s="308" t="b">
        <f t="shared" si="188"/>
        <v>1</v>
      </c>
      <c r="N740" s="308" t="b">
        <f t="shared" si="189"/>
        <v>1</v>
      </c>
      <c r="O740" s="308" t="b">
        <f t="shared" si="190"/>
        <v>1</v>
      </c>
      <c r="P740" s="308" t="b">
        <f t="shared" si="191"/>
        <v>1</v>
      </c>
      <c r="Q740" s="308" t="b">
        <f t="shared" si="192"/>
        <v>1</v>
      </c>
      <c r="R740" s="308" t="b">
        <f t="shared" si="193"/>
        <v>1</v>
      </c>
      <c r="S740" s="308" t="b">
        <f t="shared" si="194"/>
        <v>1</v>
      </c>
      <c r="T740" s="308" t="b">
        <f t="shared" si="195"/>
        <v>1</v>
      </c>
      <c r="U740" s="308" t="b">
        <f t="shared" si="196"/>
        <v>1</v>
      </c>
      <c r="W740" s="446"/>
      <c r="X740" s="280"/>
      <c r="Y740" s="280"/>
      <c r="Z740" s="70"/>
      <c r="AA740" s="70"/>
      <c r="AB740" s="249"/>
      <c r="AC740" s="440"/>
      <c r="AD740" s="441"/>
      <c r="AE740" s="391"/>
      <c r="AF740" s="135"/>
      <c r="AG740" s="435"/>
    </row>
    <row r="741" spans="1:33">
      <c r="A741" s="383"/>
      <c r="B741" s="263"/>
      <c r="C741" s="263"/>
      <c r="D741" s="264"/>
      <c r="E741" s="264"/>
      <c r="F741" s="273"/>
      <c r="G741" s="247"/>
      <c r="H741" s="133"/>
      <c r="I741" s="366"/>
      <c r="J741" s="135"/>
      <c r="L741" s="308" t="b">
        <f t="shared" si="187"/>
        <v>1</v>
      </c>
      <c r="M741" s="308" t="b">
        <f t="shared" si="188"/>
        <v>1</v>
      </c>
      <c r="N741" s="308" t="b">
        <f t="shared" si="189"/>
        <v>1</v>
      </c>
      <c r="O741" s="308" t="b">
        <f t="shared" si="190"/>
        <v>1</v>
      </c>
      <c r="P741" s="308" t="b">
        <f t="shared" si="191"/>
        <v>1</v>
      </c>
      <c r="Q741" s="308" t="b">
        <f t="shared" si="192"/>
        <v>1</v>
      </c>
      <c r="R741" s="308" t="b">
        <f t="shared" si="193"/>
        <v>1</v>
      </c>
      <c r="S741" s="308" t="b">
        <f t="shared" si="194"/>
        <v>1</v>
      </c>
      <c r="T741" s="308" t="b">
        <f t="shared" si="195"/>
        <v>1</v>
      </c>
      <c r="U741" s="308" t="b">
        <f t="shared" si="196"/>
        <v>1</v>
      </c>
      <c r="W741" s="446"/>
      <c r="X741" s="280"/>
      <c r="Y741" s="280"/>
      <c r="Z741" s="70"/>
      <c r="AA741" s="70"/>
      <c r="AB741" s="249"/>
      <c r="AC741" s="440"/>
      <c r="AD741" s="441"/>
      <c r="AE741" s="378"/>
      <c r="AF741" s="135"/>
      <c r="AG741" s="435"/>
    </row>
    <row r="742" spans="1:33">
      <c r="A742" s="383"/>
      <c r="B742" s="263"/>
      <c r="C742" s="263"/>
      <c r="D742" s="264"/>
      <c r="E742" s="264"/>
      <c r="F742" s="273"/>
      <c r="G742" s="247"/>
      <c r="H742" s="133"/>
      <c r="I742" s="366"/>
      <c r="J742" s="135"/>
      <c r="L742" s="308" t="b">
        <f t="shared" si="187"/>
        <v>1</v>
      </c>
      <c r="M742" s="308" t="b">
        <f t="shared" si="188"/>
        <v>1</v>
      </c>
      <c r="N742" s="308" t="b">
        <f t="shared" si="189"/>
        <v>1</v>
      </c>
      <c r="O742" s="308" t="b">
        <f t="shared" si="190"/>
        <v>1</v>
      </c>
      <c r="P742" s="308" t="b">
        <f t="shared" si="191"/>
        <v>1</v>
      </c>
      <c r="Q742" s="308" t="b">
        <f t="shared" si="192"/>
        <v>1</v>
      </c>
      <c r="R742" s="308" t="b">
        <f t="shared" si="193"/>
        <v>1</v>
      </c>
      <c r="S742" s="308" t="b">
        <f t="shared" si="194"/>
        <v>1</v>
      </c>
      <c r="T742" s="308" t="b">
        <f t="shared" si="195"/>
        <v>1</v>
      </c>
      <c r="U742" s="308" t="b">
        <f t="shared" si="196"/>
        <v>1</v>
      </c>
      <c r="W742" s="446"/>
      <c r="X742" s="280"/>
      <c r="Y742" s="280"/>
      <c r="Z742" s="70"/>
      <c r="AA742" s="70"/>
      <c r="AB742" s="249"/>
      <c r="AC742" s="440"/>
      <c r="AD742" s="441"/>
      <c r="AE742" s="378"/>
      <c r="AF742" s="135"/>
      <c r="AG742" s="435"/>
    </row>
    <row r="743" spans="1:33">
      <c r="A743" s="383"/>
      <c r="B743" s="263"/>
      <c r="C743" s="263"/>
      <c r="D743" s="264"/>
      <c r="E743" s="264"/>
      <c r="F743" s="273"/>
      <c r="G743" s="247"/>
      <c r="H743" s="133"/>
      <c r="I743" s="370"/>
      <c r="J743" s="135"/>
      <c r="L743" s="308" t="b">
        <f t="shared" si="187"/>
        <v>1</v>
      </c>
      <c r="M743" s="308" t="b">
        <f t="shared" si="188"/>
        <v>1</v>
      </c>
      <c r="N743" s="308" t="b">
        <f t="shared" si="189"/>
        <v>1</v>
      </c>
      <c r="O743" s="308" t="b">
        <f t="shared" si="190"/>
        <v>1</v>
      </c>
      <c r="P743" s="308" t="b">
        <f t="shared" si="191"/>
        <v>1</v>
      </c>
      <c r="Q743" s="308" t="b">
        <f t="shared" si="192"/>
        <v>1</v>
      </c>
      <c r="R743" s="308" t="b">
        <f t="shared" si="193"/>
        <v>1</v>
      </c>
      <c r="S743" s="308" t="b">
        <f t="shared" si="194"/>
        <v>1</v>
      </c>
      <c r="T743" s="308" t="b">
        <f t="shared" si="195"/>
        <v>1</v>
      </c>
      <c r="U743" s="308" t="b">
        <f t="shared" si="196"/>
        <v>1</v>
      </c>
      <c r="W743" s="446"/>
      <c r="X743" s="280"/>
      <c r="Y743" s="280"/>
      <c r="Z743" s="70"/>
      <c r="AA743" s="70"/>
      <c r="AB743" s="249"/>
      <c r="AC743" s="363"/>
      <c r="AD743" s="442"/>
      <c r="AE743" s="394"/>
      <c r="AF743" s="135"/>
      <c r="AG743" s="435"/>
    </row>
    <row r="744" spans="1:33">
      <c r="A744" s="383"/>
      <c r="B744" s="263"/>
      <c r="C744" s="263"/>
      <c r="D744" s="264"/>
      <c r="E744" s="264"/>
      <c r="F744" s="273"/>
      <c r="G744" s="247"/>
      <c r="H744" s="133"/>
      <c r="I744" s="366"/>
      <c r="J744" s="135"/>
      <c r="L744" s="308" t="b">
        <f t="shared" si="187"/>
        <v>1</v>
      </c>
      <c r="M744" s="308" t="b">
        <f t="shared" si="188"/>
        <v>1</v>
      </c>
      <c r="N744" s="308" t="b">
        <f t="shared" si="189"/>
        <v>1</v>
      </c>
      <c r="O744" s="308" t="b">
        <f t="shared" si="190"/>
        <v>1</v>
      </c>
      <c r="P744" s="308" t="b">
        <f t="shared" si="191"/>
        <v>1</v>
      </c>
      <c r="Q744" s="308" t="b">
        <f t="shared" si="192"/>
        <v>1</v>
      </c>
      <c r="R744" s="308" t="b">
        <f t="shared" si="193"/>
        <v>1</v>
      </c>
      <c r="S744" s="308" t="b">
        <f t="shared" si="194"/>
        <v>1</v>
      </c>
      <c r="T744" s="308" t="b">
        <f t="shared" si="195"/>
        <v>1</v>
      </c>
      <c r="U744" s="308" t="b">
        <f t="shared" si="196"/>
        <v>1</v>
      </c>
      <c r="W744" s="446"/>
      <c r="X744" s="280"/>
      <c r="Y744" s="280"/>
      <c r="Z744" s="70"/>
      <c r="AA744" s="70"/>
      <c r="AB744" s="249"/>
      <c r="AC744" s="440"/>
      <c r="AD744" s="441"/>
      <c r="AE744" s="378"/>
      <c r="AF744" s="135"/>
      <c r="AG744" s="435"/>
    </row>
    <row r="745" spans="1:33">
      <c r="A745" s="383"/>
      <c r="B745" s="263"/>
      <c r="C745" s="263"/>
      <c r="D745" s="264"/>
      <c r="E745" s="264"/>
      <c r="F745" s="273"/>
      <c r="G745" s="247"/>
      <c r="H745" s="133"/>
      <c r="I745" s="366"/>
      <c r="J745" s="135"/>
      <c r="L745" s="308" t="b">
        <f t="shared" si="187"/>
        <v>1</v>
      </c>
      <c r="M745" s="308" t="b">
        <f t="shared" si="188"/>
        <v>1</v>
      </c>
      <c r="N745" s="308" t="b">
        <f t="shared" si="189"/>
        <v>1</v>
      </c>
      <c r="O745" s="308" t="b">
        <f t="shared" si="190"/>
        <v>1</v>
      </c>
      <c r="P745" s="308" t="b">
        <f t="shared" si="191"/>
        <v>1</v>
      </c>
      <c r="Q745" s="308" t="b">
        <f t="shared" si="192"/>
        <v>1</v>
      </c>
      <c r="R745" s="308" t="b">
        <f t="shared" si="193"/>
        <v>1</v>
      </c>
      <c r="S745" s="308" t="b">
        <f t="shared" si="194"/>
        <v>1</v>
      </c>
      <c r="T745" s="308" t="b">
        <f t="shared" si="195"/>
        <v>1</v>
      </c>
      <c r="U745" s="308" t="b">
        <f t="shared" si="196"/>
        <v>1</v>
      </c>
      <c r="W745" s="446"/>
      <c r="X745" s="280"/>
      <c r="Y745" s="280"/>
      <c r="Z745" s="70"/>
      <c r="AA745" s="70"/>
      <c r="AB745" s="249"/>
      <c r="AC745" s="440"/>
      <c r="AD745" s="441"/>
      <c r="AE745" s="378"/>
      <c r="AF745" s="135"/>
      <c r="AG745" s="435"/>
    </row>
    <row r="746" spans="1:33">
      <c r="A746" s="383"/>
      <c r="B746" s="263"/>
      <c r="C746" s="263"/>
      <c r="D746" s="264"/>
      <c r="E746" s="264"/>
      <c r="F746" s="273"/>
      <c r="G746" s="247"/>
      <c r="H746" s="133"/>
      <c r="I746" s="366"/>
      <c r="J746" s="135"/>
      <c r="L746" s="308" t="b">
        <f t="shared" si="187"/>
        <v>1</v>
      </c>
      <c r="M746" s="308" t="b">
        <f t="shared" si="188"/>
        <v>1</v>
      </c>
      <c r="N746" s="308" t="b">
        <f t="shared" si="189"/>
        <v>1</v>
      </c>
      <c r="O746" s="308" t="b">
        <f t="shared" si="190"/>
        <v>1</v>
      </c>
      <c r="P746" s="308" t="b">
        <f t="shared" si="191"/>
        <v>1</v>
      </c>
      <c r="Q746" s="308" t="b">
        <f t="shared" si="192"/>
        <v>1</v>
      </c>
      <c r="R746" s="308" t="b">
        <f t="shared" si="193"/>
        <v>1</v>
      </c>
      <c r="S746" s="308" t="b">
        <f t="shared" si="194"/>
        <v>1</v>
      </c>
      <c r="T746" s="308" t="b">
        <f t="shared" si="195"/>
        <v>1</v>
      </c>
      <c r="U746" s="308" t="b">
        <f t="shared" si="196"/>
        <v>1</v>
      </c>
      <c r="W746" s="446"/>
      <c r="X746" s="280"/>
      <c r="Y746" s="280"/>
      <c r="Z746" s="70"/>
      <c r="AA746" s="70"/>
      <c r="AB746" s="249"/>
      <c r="AC746" s="440"/>
      <c r="AD746" s="441"/>
      <c r="AE746" s="378"/>
      <c r="AF746" s="135"/>
      <c r="AG746" s="435"/>
    </row>
    <row r="747" spans="1:33">
      <c r="A747" s="383"/>
      <c r="B747" s="263"/>
      <c r="C747" s="263"/>
      <c r="D747" s="264"/>
      <c r="E747" s="264"/>
      <c r="F747" s="273"/>
      <c r="G747" s="247"/>
      <c r="H747" s="133"/>
      <c r="I747" s="366"/>
      <c r="J747" s="135"/>
      <c r="L747" s="308" t="b">
        <f t="shared" si="187"/>
        <v>1</v>
      </c>
      <c r="M747" s="308" t="b">
        <f t="shared" si="188"/>
        <v>1</v>
      </c>
      <c r="N747" s="308" t="b">
        <f t="shared" si="189"/>
        <v>1</v>
      </c>
      <c r="O747" s="308" t="b">
        <f t="shared" si="190"/>
        <v>1</v>
      </c>
      <c r="P747" s="308" t="b">
        <f t="shared" si="191"/>
        <v>1</v>
      </c>
      <c r="Q747" s="308" t="b">
        <f t="shared" si="192"/>
        <v>1</v>
      </c>
      <c r="R747" s="308" t="b">
        <f t="shared" si="193"/>
        <v>1</v>
      </c>
      <c r="S747" s="308" t="b">
        <f t="shared" si="194"/>
        <v>1</v>
      </c>
      <c r="T747" s="308" t="b">
        <f t="shared" si="195"/>
        <v>1</v>
      </c>
      <c r="U747" s="308" t="b">
        <f t="shared" si="196"/>
        <v>1</v>
      </c>
      <c r="W747" s="446"/>
      <c r="X747" s="280"/>
      <c r="Y747" s="280"/>
      <c r="Z747" s="70"/>
      <c r="AA747" s="70"/>
      <c r="AB747" s="249"/>
      <c r="AC747" s="440"/>
      <c r="AD747" s="441"/>
      <c r="AE747" s="378"/>
      <c r="AF747" s="135"/>
      <c r="AG747" s="435"/>
    </row>
    <row r="748" spans="1:33">
      <c r="A748" s="383"/>
      <c r="B748" s="263"/>
      <c r="C748" s="263"/>
      <c r="D748" s="264"/>
      <c r="E748" s="264"/>
      <c r="F748" s="273"/>
      <c r="G748" s="247"/>
      <c r="H748" s="133"/>
      <c r="I748" s="366"/>
      <c r="J748" s="135"/>
      <c r="L748" s="308" t="b">
        <f t="shared" si="187"/>
        <v>1</v>
      </c>
      <c r="M748" s="308" t="b">
        <f t="shared" si="188"/>
        <v>1</v>
      </c>
      <c r="N748" s="308" t="b">
        <f t="shared" si="189"/>
        <v>1</v>
      </c>
      <c r="O748" s="308" t="b">
        <f t="shared" si="190"/>
        <v>1</v>
      </c>
      <c r="P748" s="308" t="b">
        <f t="shared" si="191"/>
        <v>1</v>
      </c>
      <c r="Q748" s="308" t="b">
        <f t="shared" si="192"/>
        <v>1</v>
      </c>
      <c r="R748" s="308" t="b">
        <f t="shared" si="193"/>
        <v>1</v>
      </c>
      <c r="S748" s="308" t="b">
        <f t="shared" si="194"/>
        <v>1</v>
      </c>
      <c r="T748" s="308" t="b">
        <f t="shared" si="195"/>
        <v>1</v>
      </c>
      <c r="U748" s="308" t="b">
        <f t="shared" si="196"/>
        <v>1</v>
      </c>
      <c r="W748" s="446"/>
      <c r="X748" s="280"/>
      <c r="Y748" s="280"/>
      <c r="Z748" s="70"/>
      <c r="AA748" s="70"/>
      <c r="AB748" s="249"/>
      <c r="AC748" s="440"/>
      <c r="AD748" s="441"/>
      <c r="AE748" s="378"/>
      <c r="AF748" s="135"/>
      <c r="AG748" s="435"/>
    </row>
    <row r="749" spans="1:33">
      <c r="A749" s="380"/>
      <c r="B749" s="263"/>
      <c r="C749" s="263"/>
      <c r="D749" s="264"/>
      <c r="E749" s="264"/>
      <c r="F749" s="272"/>
      <c r="G749" s="252"/>
      <c r="H749" s="133"/>
      <c r="I749" s="364"/>
      <c r="J749" s="135"/>
      <c r="L749" s="308" t="b">
        <f t="shared" si="187"/>
        <v>1</v>
      </c>
      <c r="M749" s="308" t="b">
        <f t="shared" si="188"/>
        <v>1</v>
      </c>
      <c r="N749" s="308" t="b">
        <f t="shared" si="189"/>
        <v>1</v>
      </c>
      <c r="O749" s="308" t="b">
        <f t="shared" si="190"/>
        <v>1</v>
      </c>
      <c r="P749" s="308" t="b">
        <f t="shared" si="191"/>
        <v>1</v>
      </c>
      <c r="Q749" s="308" t="b">
        <f t="shared" si="192"/>
        <v>1</v>
      </c>
      <c r="R749" s="308" t="b">
        <f t="shared" si="193"/>
        <v>1</v>
      </c>
      <c r="S749" s="308" t="b">
        <f t="shared" si="194"/>
        <v>1</v>
      </c>
      <c r="T749" s="308" t="b">
        <f t="shared" si="195"/>
        <v>1</v>
      </c>
      <c r="U749" s="308" t="b">
        <f t="shared" si="196"/>
        <v>1</v>
      </c>
      <c r="W749" s="446"/>
      <c r="X749" s="280"/>
      <c r="Y749" s="280"/>
      <c r="Z749" s="70"/>
      <c r="AA749" s="70"/>
      <c r="AB749" s="249"/>
      <c r="AC749" s="363"/>
      <c r="AD749" s="442"/>
      <c r="AE749" s="387"/>
      <c r="AF749" s="135"/>
      <c r="AG749" s="435"/>
    </row>
    <row r="750" spans="1:33">
      <c r="A750" s="383"/>
      <c r="B750" s="263"/>
      <c r="C750" s="263"/>
      <c r="D750" s="264"/>
      <c r="E750" s="264"/>
      <c r="F750" s="273"/>
      <c r="G750" s="247"/>
      <c r="H750" s="133"/>
      <c r="I750" s="366"/>
      <c r="J750" s="135"/>
      <c r="L750" s="308" t="b">
        <f t="shared" si="187"/>
        <v>1</v>
      </c>
      <c r="M750" s="308" t="b">
        <f t="shared" si="188"/>
        <v>1</v>
      </c>
      <c r="N750" s="308" t="b">
        <f t="shared" si="189"/>
        <v>1</v>
      </c>
      <c r="O750" s="308" t="b">
        <f t="shared" si="190"/>
        <v>1</v>
      </c>
      <c r="P750" s="308" t="b">
        <f t="shared" si="191"/>
        <v>1</v>
      </c>
      <c r="Q750" s="308" t="b">
        <f t="shared" si="192"/>
        <v>1</v>
      </c>
      <c r="R750" s="308" t="b">
        <f t="shared" si="193"/>
        <v>1</v>
      </c>
      <c r="S750" s="308" t="b">
        <f t="shared" si="194"/>
        <v>1</v>
      </c>
      <c r="T750" s="308" t="b">
        <f t="shared" si="195"/>
        <v>1</v>
      </c>
      <c r="U750" s="308" t="b">
        <f t="shared" si="196"/>
        <v>1</v>
      </c>
      <c r="W750" s="446"/>
      <c r="X750" s="280"/>
      <c r="Y750" s="280"/>
      <c r="Z750" s="70"/>
      <c r="AA750" s="70"/>
      <c r="AB750" s="249"/>
      <c r="AC750" s="440"/>
      <c r="AD750" s="441"/>
      <c r="AE750" s="378"/>
      <c r="AF750" s="135"/>
      <c r="AG750" s="435"/>
    </row>
    <row r="751" spans="1:33">
      <c r="A751" s="383"/>
      <c r="B751" s="263"/>
      <c r="C751" s="263"/>
      <c r="D751" s="264"/>
      <c r="E751" s="264"/>
      <c r="F751" s="273"/>
      <c r="G751" s="247"/>
      <c r="H751" s="133"/>
      <c r="I751" s="366"/>
      <c r="J751" s="135"/>
      <c r="L751" s="308" t="b">
        <f t="shared" si="187"/>
        <v>1</v>
      </c>
      <c r="M751" s="308" t="b">
        <f t="shared" si="188"/>
        <v>1</v>
      </c>
      <c r="N751" s="308" t="b">
        <f t="shared" si="189"/>
        <v>1</v>
      </c>
      <c r="O751" s="308" t="b">
        <f t="shared" si="190"/>
        <v>1</v>
      </c>
      <c r="P751" s="308" t="b">
        <f t="shared" si="191"/>
        <v>1</v>
      </c>
      <c r="Q751" s="308" t="b">
        <f t="shared" si="192"/>
        <v>1</v>
      </c>
      <c r="R751" s="308" t="b">
        <f t="shared" si="193"/>
        <v>1</v>
      </c>
      <c r="S751" s="308" t="b">
        <f t="shared" si="194"/>
        <v>1</v>
      </c>
      <c r="T751" s="308" t="b">
        <f t="shared" si="195"/>
        <v>1</v>
      </c>
      <c r="U751" s="308" t="b">
        <f t="shared" si="196"/>
        <v>1</v>
      </c>
      <c r="W751" s="446"/>
      <c r="X751" s="280"/>
      <c r="Y751" s="280"/>
      <c r="Z751" s="70"/>
      <c r="AA751" s="70"/>
      <c r="AB751" s="249"/>
      <c r="AC751" s="363"/>
      <c r="AD751" s="442"/>
      <c r="AE751" s="387"/>
      <c r="AF751" s="135"/>
      <c r="AG751" s="435"/>
    </row>
    <row r="752" spans="1:33">
      <c r="A752" s="383"/>
      <c r="B752" s="263"/>
      <c r="C752" s="263"/>
      <c r="D752" s="264"/>
      <c r="E752" s="264"/>
      <c r="F752" s="273"/>
      <c r="G752" s="247"/>
      <c r="H752" s="133"/>
      <c r="I752" s="370"/>
      <c r="J752" s="135"/>
      <c r="L752" s="308" t="b">
        <f t="shared" si="187"/>
        <v>1</v>
      </c>
      <c r="M752" s="308" t="b">
        <f t="shared" si="188"/>
        <v>1</v>
      </c>
      <c r="N752" s="308" t="b">
        <f t="shared" si="189"/>
        <v>1</v>
      </c>
      <c r="O752" s="308" t="b">
        <f t="shared" si="190"/>
        <v>1</v>
      </c>
      <c r="P752" s="308" t="b">
        <f t="shared" si="191"/>
        <v>1</v>
      </c>
      <c r="Q752" s="308" t="b">
        <f t="shared" si="192"/>
        <v>1</v>
      </c>
      <c r="R752" s="308" t="b">
        <f t="shared" si="193"/>
        <v>1</v>
      </c>
      <c r="S752" s="308" t="b">
        <f t="shared" si="194"/>
        <v>1</v>
      </c>
      <c r="T752" s="308" t="b">
        <f t="shared" si="195"/>
        <v>1</v>
      </c>
      <c r="U752" s="308" t="b">
        <f t="shared" si="196"/>
        <v>1</v>
      </c>
      <c r="W752" s="446"/>
      <c r="X752" s="280"/>
      <c r="Y752" s="280"/>
      <c r="Z752" s="70"/>
      <c r="AA752" s="70"/>
      <c r="AB752" s="249"/>
      <c r="AC752" s="363"/>
      <c r="AD752" s="442"/>
      <c r="AE752" s="394"/>
      <c r="AF752" s="135"/>
      <c r="AG752" s="435"/>
    </row>
    <row r="753" spans="1:33">
      <c r="A753" s="456"/>
      <c r="B753" s="280"/>
      <c r="C753" s="280"/>
      <c r="D753" s="70"/>
      <c r="E753" s="264"/>
      <c r="F753" s="249"/>
      <c r="G753" s="247"/>
      <c r="H753" s="133"/>
      <c r="I753" s="366"/>
      <c r="J753" s="135"/>
      <c r="L753" s="308" t="b">
        <f t="shared" si="187"/>
        <v>1</v>
      </c>
      <c r="M753" s="308" t="b">
        <f t="shared" si="188"/>
        <v>1</v>
      </c>
      <c r="N753" s="308" t="b">
        <f t="shared" si="189"/>
        <v>1</v>
      </c>
      <c r="O753" s="308" t="b">
        <f t="shared" si="190"/>
        <v>1</v>
      </c>
      <c r="P753" s="308" t="b">
        <f t="shared" si="191"/>
        <v>1</v>
      </c>
      <c r="Q753" s="308" t="b">
        <f t="shared" si="192"/>
        <v>1</v>
      </c>
      <c r="R753" s="308" t="b">
        <f t="shared" si="193"/>
        <v>1</v>
      </c>
      <c r="S753" s="308" t="b">
        <f t="shared" si="194"/>
        <v>1</v>
      </c>
      <c r="T753" s="308" t="b">
        <f t="shared" si="195"/>
        <v>1</v>
      </c>
      <c r="U753" s="308" t="b">
        <f t="shared" si="196"/>
        <v>1</v>
      </c>
      <c r="W753" s="446"/>
      <c r="X753" s="280"/>
      <c r="Y753" s="280"/>
      <c r="Z753" s="70"/>
      <c r="AA753" s="70"/>
      <c r="AB753" s="249"/>
      <c r="AC753" s="363"/>
      <c r="AD753" s="442"/>
      <c r="AE753" s="387"/>
      <c r="AF753" s="135"/>
      <c r="AG753" s="435"/>
    </row>
    <row r="754" spans="1:33">
      <c r="A754" s="383"/>
      <c r="B754" s="263"/>
      <c r="C754" s="263"/>
      <c r="D754" s="264"/>
      <c r="E754" s="264"/>
      <c r="F754" s="273"/>
      <c r="G754" s="247"/>
      <c r="H754" s="133"/>
      <c r="I754" s="366"/>
      <c r="J754" s="135"/>
      <c r="L754" s="308" t="b">
        <f t="shared" si="187"/>
        <v>1</v>
      </c>
      <c r="M754" s="308" t="b">
        <f t="shared" si="188"/>
        <v>1</v>
      </c>
      <c r="N754" s="308" t="b">
        <f t="shared" si="189"/>
        <v>1</v>
      </c>
      <c r="O754" s="308" t="b">
        <f t="shared" si="190"/>
        <v>1</v>
      </c>
      <c r="P754" s="308" t="b">
        <f t="shared" si="191"/>
        <v>1</v>
      </c>
      <c r="Q754" s="308" t="b">
        <f t="shared" si="192"/>
        <v>1</v>
      </c>
      <c r="R754" s="308" t="b">
        <f t="shared" si="193"/>
        <v>1</v>
      </c>
      <c r="S754" s="308" t="b">
        <f t="shared" si="194"/>
        <v>1</v>
      </c>
      <c r="T754" s="308" t="b">
        <f t="shared" si="195"/>
        <v>1</v>
      </c>
      <c r="U754" s="308" t="b">
        <f t="shared" si="196"/>
        <v>1</v>
      </c>
      <c r="W754" s="446"/>
      <c r="X754" s="280"/>
      <c r="Y754" s="280"/>
      <c r="Z754" s="70"/>
      <c r="AA754" s="70"/>
      <c r="AB754" s="249"/>
      <c r="AC754" s="440"/>
      <c r="AD754" s="441"/>
      <c r="AE754" s="378"/>
      <c r="AF754" s="135"/>
      <c r="AG754" s="435"/>
    </row>
    <row r="755" spans="1:33">
      <c r="A755" s="383"/>
      <c r="B755" s="263"/>
      <c r="C755" s="263"/>
      <c r="D755" s="264"/>
      <c r="E755" s="264"/>
      <c r="F755" s="273"/>
      <c r="G755" s="247"/>
      <c r="H755" s="133"/>
      <c r="I755" s="367"/>
      <c r="J755" s="135"/>
      <c r="L755" s="308" t="b">
        <f t="shared" si="187"/>
        <v>1</v>
      </c>
      <c r="M755" s="308" t="b">
        <f t="shared" si="188"/>
        <v>1</v>
      </c>
      <c r="N755" s="308" t="b">
        <f t="shared" si="189"/>
        <v>1</v>
      </c>
      <c r="O755" s="308" t="b">
        <f t="shared" si="190"/>
        <v>1</v>
      </c>
      <c r="P755" s="308" t="b">
        <f t="shared" si="191"/>
        <v>1</v>
      </c>
      <c r="Q755" s="308" t="b">
        <f t="shared" si="192"/>
        <v>1</v>
      </c>
      <c r="R755" s="308" t="b">
        <f t="shared" si="193"/>
        <v>1</v>
      </c>
      <c r="S755" s="308" t="b">
        <f t="shared" si="194"/>
        <v>1</v>
      </c>
      <c r="T755" s="308" t="b">
        <f t="shared" si="195"/>
        <v>1</v>
      </c>
      <c r="U755" s="308" t="b">
        <f t="shared" si="196"/>
        <v>1</v>
      </c>
      <c r="W755" s="446"/>
      <c r="X755" s="280"/>
      <c r="Y755" s="280"/>
      <c r="Z755" s="70"/>
      <c r="AA755" s="70"/>
      <c r="AB755" s="249"/>
      <c r="AC755" s="440"/>
      <c r="AD755" s="441"/>
      <c r="AE755" s="392"/>
      <c r="AF755" s="135"/>
      <c r="AG755" s="435"/>
    </row>
    <row r="756" spans="1:33">
      <c r="A756" s="383"/>
      <c r="B756" s="263"/>
      <c r="C756" s="263"/>
      <c r="D756" s="264"/>
      <c r="E756" s="264"/>
      <c r="F756" s="273"/>
      <c r="G756" s="247"/>
      <c r="H756" s="133"/>
      <c r="I756" s="366"/>
      <c r="J756" s="135"/>
      <c r="L756" s="308" t="b">
        <f t="shared" si="187"/>
        <v>1</v>
      </c>
      <c r="M756" s="308" t="b">
        <f t="shared" si="188"/>
        <v>1</v>
      </c>
      <c r="N756" s="308" t="b">
        <f t="shared" si="189"/>
        <v>1</v>
      </c>
      <c r="O756" s="308" t="b">
        <f t="shared" si="190"/>
        <v>1</v>
      </c>
      <c r="P756" s="308" t="b">
        <f t="shared" si="191"/>
        <v>1</v>
      </c>
      <c r="Q756" s="308" t="b">
        <f t="shared" si="192"/>
        <v>1</v>
      </c>
      <c r="R756" s="308" t="b">
        <f t="shared" si="193"/>
        <v>1</v>
      </c>
      <c r="S756" s="308" t="b">
        <f t="shared" si="194"/>
        <v>1</v>
      </c>
      <c r="T756" s="308" t="b">
        <f t="shared" si="195"/>
        <v>1</v>
      </c>
      <c r="U756" s="308" t="b">
        <f t="shared" si="196"/>
        <v>1</v>
      </c>
      <c r="W756" s="446"/>
      <c r="X756" s="280"/>
      <c r="Y756" s="280"/>
      <c r="Z756" s="70"/>
      <c r="AA756" s="70"/>
      <c r="AB756" s="249"/>
      <c r="AC756" s="440"/>
      <c r="AD756" s="441"/>
      <c r="AE756" s="378"/>
      <c r="AF756" s="135"/>
      <c r="AG756" s="435"/>
    </row>
    <row r="757" spans="1:33">
      <c r="A757" s="383"/>
      <c r="B757" s="263"/>
      <c r="C757" s="263"/>
      <c r="D757" s="264"/>
      <c r="E757" s="264"/>
      <c r="F757" s="273"/>
      <c r="G757" s="247"/>
      <c r="H757" s="133"/>
      <c r="I757" s="366"/>
      <c r="J757" s="135"/>
      <c r="L757" s="308" t="b">
        <f t="shared" si="187"/>
        <v>1</v>
      </c>
      <c r="M757" s="308" t="b">
        <f t="shared" si="188"/>
        <v>1</v>
      </c>
      <c r="N757" s="308" t="b">
        <f t="shared" si="189"/>
        <v>1</v>
      </c>
      <c r="O757" s="308" t="b">
        <f t="shared" si="190"/>
        <v>1</v>
      </c>
      <c r="P757" s="308" t="b">
        <f t="shared" si="191"/>
        <v>1</v>
      </c>
      <c r="Q757" s="308" t="b">
        <f t="shared" si="192"/>
        <v>1</v>
      </c>
      <c r="R757" s="308" t="b">
        <f t="shared" si="193"/>
        <v>1</v>
      </c>
      <c r="S757" s="308" t="b">
        <f t="shared" si="194"/>
        <v>1</v>
      </c>
      <c r="T757" s="308" t="b">
        <f t="shared" si="195"/>
        <v>1</v>
      </c>
      <c r="U757" s="308" t="b">
        <f t="shared" si="196"/>
        <v>1</v>
      </c>
      <c r="W757" s="446"/>
      <c r="X757" s="280"/>
      <c r="Y757" s="280"/>
      <c r="Z757" s="70"/>
      <c r="AA757" s="70"/>
      <c r="AB757" s="249"/>
      <c r="AC757" s="440"/>
      <c r="AD757" s="441"/>
      <c r="AE757" s="378"/>
      <c r="AF757" s="135"/>
      <c r="AG757" s="435"/>
    </row>
    <row r="758" spans="1:33">
      <c r="A758" s="383"/>
      <c r="B758" s="263"/>
      <c r="C758" s="263"/>
      <c r="D758" s="264"/>
      <c r="E758" s="264"/>
      <c r="F758" s="273"/>
      <c r="G758" s="247"/>
      <c r="H758" s="133"/>
      <c r="I758" s="366"/>
      <c r="J758" s="135"/>
      <c r="L758" s="308" t="b">
        <f t="shared" si="187"/>
        <v>1</v>
      </c>
      <c r="M758" s="308" t="b">
        <f t="shared" si="188"/>
        <v>1</v>
      </c>
      <c r="N758" s="308" t="b">
        <f t="shared" si="189"/>
        <v>1</v>
      </c>
      <c r="O758" s="308" t="b">
        <f t="shared" si="190"/>
        <v>1</v>
      </c>
      <c r="P758" s="308" t="b">
        <f t="shared" si="191"/>
        <v>1</v>
      </c>
      <c r="Q758" s="308" t="b">
        <f t="shared" si="192"/>
        <v>1</v>
      </c>
      <c r="R758" s="308" t="b">
        <f t="shared" si="193"/>
        <v>1</v>
      </c>
      <c r="S758" s="308" t="b">
        <f t="shared" si="194"/>
        <v>1</v>
      </c>
      <c r="T758" s="308" t="b">
        <f t="shared" si="195"/>
        <v>1</v>
      </c>
      <c r="U758" s="308" t="b">
        <f t="shared" si="196"/>
        <v>1</v>
      </c>
      <c r="W758" s="446"/>
      <c r="X758" s="280"/>
      <c r="Y758" s="280"/>
      <c r="Z758" s="70"/>
      <c r="AA758" s="70"/>
      <c r="AB758" s="249"/>
      <c r="AC758" s="440"/>
      <c r="AD758" s="441"/>
      <c r="AE758" s="378"/>
      <c r="AF758" s="135"/>
      <c r="AG758" s="435"/>
    </row>
    <row r="759" spans="1:33">
      <c r="A759" s="383"/>
      <c r="B759" s="263"/>
      <c r="C759" s="263"/>
      <c r="D759" s="264"/>
      <c r="E759" s="264"/>
      <c r="F759" s="273"/>
      <c r="G759" s="247"/>
      <c r="H759" s="133"/>
      <c r="I759" s="367"/>
      <c r="J759" s="135"/>
      <c r="L759" s="308" t="b">
        <f t="shared" si="187"/>
        <v>1</v>
      </c>
      <c r="M759" s="308" t="b">
        <f t="shared" si="188"/>
        <v>1</v>
      </c>
      <c r="N759" s="308" t="b">
        <f t="shared" si="189"/>
        <v>1</v>
      </c>
      <c r="O759" s="308" t="b">
        <f t="shared" si="190"/>
        <v>1</v>
      </c>
      <c r="P759" s="308" t="b">
        <f t="shared" si="191"/>
        <v>1</v>
      </c>
      <c r="Q759" s="308" t="b">
        <f t="shared" si="192"/>
        <v>1</v>
      </c>
      <c r="R759" s="308" t="b">
        <f t="shared" si="193"/>
        <v>1</v>
      </c>
      <c r="S759" s="308" t="b">
        <f t="shared" si="194"/>
        <v>1</v>
      </c>
      <c r="T759" s="308" t="b">
        <f t="shared" si="195"/>
        <v>1</v>
      </c>
      <c r="U759" s="308" t="b">
        <f t="shared" si="196"/>
        <v>1</v>
      </c>
      <c r="W759" s="446"/>
      <c r="X759" s="280"/>
      <c r="Y759" s="280"/>
      <c r="Z759" s="70"/>
      <c r="AA759" s="70"/>
      <c r="AB759" s="249"/>
      <c r="AC759" s="440"/>
      <c r="AD759" s="441"/>
      <c r="AE759" s="392"/>
      <c r="AF759" s="135"/>
      <c r="AG759" s="435"/>
    </row>
    <row r="760" spans="1:33">
      <c r="A760" s="383"/>
      <c r="B760" s="263"/>
      <c r="C760" s="263"/>
      <c r="D760" s="264"/>
      <c r="E760" s="264"/>
      <c r="F760" s="273"/>
      <c r="G760" s="247"/>
      <c r="H760" s="133"/>
      <c r="I760" s="366"/>
      <c r="J760" s="135"/>
      <c r="L760" s="308" t="b">
        <f t="shared" si="187"/>
        <v>1</v>
      </c>
      <c r="M760" s="308" t="b">
        <f t="shared" si="188"/>
        <v>1</v>
      </c>
      <c r="N760" s="308" t="b">
        <f t="shared" si="189"/>
        <v>1</v>
      </c>
      <c r="O760" s="308" t="b">
        <f t="shared" si="190"/>
        <v>1</v>
      </c>
      <c r="P760" s="308" t="b">
        <f t="shared" si="191"/>
        <v>1</v>
      </c>
      <c r="Q760" s="308" t="b">
        <f t="shared" si="192"/>
        <v>1</v>
      </c>
      <c r="R760" s="308" t="b">
        <f t="shared" si="193"/>
        <v>1</v>
      </c>
      <c r="S760" s="308" t="b">
        <f t="shared" si="194"/>
        <v>1</v>
      </c>
      <c r="T760" s="308" t="b">
        <f t="shared" si="195"/>
        <v>1</v>
      </c>
      <c r="U760" s="308" t="b">
        <f t="shared" si="196"/>
        <v>1</v>
      </c>
      <c r="W760" s="446"/>
      <c r="X760" s="280"/>
      <c r="Y760" s="280"/>
      <c r="Z760" s="70"/>
      <c r="AA760" s="70"/>
      <c r="AB760" s="249"/>
      <c r="AC760" s="440"/>
      <c r="AD760" s="441"/>
      <c r="AE760" s="378"/>
      <c r="AF760" s="135"/>
      <c r="AG760" s="435"/>
    </row>
    <row r="761" spans="1:33">
      <c r="A761" s="383"/>
      <c r="B761" s="263"/>
      <c r="C761" s="263"/>
      <c r="D761" s="264"/>
      <c r="E761" s="264"/>
      <c r="F761" s="273"/>
      <c r="G761" s="247"/>
      <c r="H761" s="133"/>
      <c r="I761" s="366"/>
      <c r="J761" s="135"/>
      <c r="L761" s="308" t="b">
        <f t="shared" si="187"/>
        <v>1</v>
      </c>
      <c r="M761" s="308" t="b">
        <f t="shared" si="188"/>
        <v>1</v>
      </c>
      <c r="N761" s="308" t="b">
        <f t="shared" si="189"/>
        <v>1</v>
      </c>
      <c r="O761" s="308" t="b">
        <f t="shared" si="190"/>
        <v>1</v>
      </c>
      <c r="P761" s="308" t="b">
        <f t="shared" si="191"/>
        <v>1</v>
      </c>
      <c r="Q761" s="308" t="b">
        <f t="shared" si="192"/>
        <v>1</v>
      </c>
      <c r="R761" s="308" t="b">
        <f t="shared" si="193"/>
        <v>1</v>
      </c>
      <c r="S761" s="308" t="b">
        <f t="shared" si="194"/>
        <v>1</v>
      </c>
      <c r="T761" s="308" t="b">
        <f t="shared" si="195"/>
        <v>1</v>
      </c>
      <c r="U761" s="308" t="b">
        <f t="shared" si="196"/>
        <v>1</v>
      </c>
      <c r="W761" s="446"/>
      <c r="X761" s="280"/>
      <c r="Y761" s="280"/>
      <c r="Z761" s="70"/>
      <c r="AA761" s="70"/>
      <c r="AB761" s="249"/>
      <c r="AC761" s="440"/>
      <c r="AD761" s="441"/>
      <c r="AE761" s="378"/>
      <c r="AF761" s="135"/>
      <c r="AG761" s="435"/>
    </row>
    <row r="762" spans="1:33">
      <c r="A762" s="383"/>
      <c r="B762" s="263"/>
      <c r="C762" s="263"/>
      <c r="D762" s="264"/>
      <c r="E762" s="264"/>
      <c r="F762" s="273"/>
      <c r="G762" s="247"/>
      <c r="H762" s="133"/>
      <c r="I762" s="366"/>
      <c r="J762" s="135"/>
      <c r="L762" s="308" t="b">
        <f t="shared" si="187"/>
        <v>1</v>
      </c>
      <c r="M762" s="308" t="b">
        <f t="shared" si="188"/>
        <v>1</v>
      </c>
      <c r="N762" s="308" t="b">
        <f t="shared" si="189"/>
        <v>1</v>
      </c>
      <c r="O762" s="308" t="b">
        <f t="shared" si="190"/>
        <v>1</v>
      </c>
      <c r="P762" s="308" t="b">
        <f t="shared" si="191"/>
        <v>1</v>
      </c>
      <c r="Q762" s="308" t="b">
        <f t="shared" si="192"/>
        <v>1</v>
      </c>
      <c r="R762" s="308" t="b">
        <f t="shared" si="193"/>
        <v>1</v>
      </c>
      <c r="S762" s="308" t="b">
        <f t="shared" si="194"/>
        <v>1</v>
      </c>
      <c r="T762" s="308" t="b">
        <f t="shared" si="195"/>
        <v>1</v>
      </c>
      <c r="U762" s="308" t="b">
        <f t="shared" si="196"/>
        <v>1</v>
      </c>
      <c r="W762" s="446"/>
      <c r="X762" s="280"/>
      <c r="Y762" s="280"/>
      <c r="Z762" s="70"/>
      <c r="AA762" s="70"/>
      <c r="AB762" s="249"/>
      <c r="AC762" s="440"/>
      <c r="AD762" s="441"/>
      <c r="AE762" s="378"/>
      <c r="AF762" s="135"/>
      <c r="AG762" s="435"/>
    </row>
    <row r="763" spans="1:33">
      <c r="A763" s="380"/>
      <c r="B763" s="263"/>
      <c r="C763" s="263"/>
      <c r="D763" s="264"/>
      <c r="E763" s="264"/>
      <c r="F763" s="272"/>
      <c r="G763" s="250"/>
      <c r="H763" s="133"/>
      <c r="I763" s="364"/>
      <c r="J763" s="135"/>
      <c r="L763" s="308" t="b">
        <f t="shared" si="187"/>
        <v>1</v>
      </c>
      <c r="M763" s="308" t="b">
        <f t="shared" si="188"/>
        <v>1</v>
      </c>
      <c r="N763" s="308" t="b">
        <f t="shared" si="189"/>
        <v>1</v>
      </c>
      <c r="O763" s="308" t="b">
        <f t="shared" si="190"/>
        <v>1</v>
      </c>
      <c r="P763" s="308" t="b">
        <f t="shared" si="191"/>
        <v>1</v>
      </c>
      <c r="Q763" s="308" t="b">
        <f t="shared" si="192"/>
        <v>1</v>
      </c>
      <c r="R763" s="308" t="b">
        <f t="shared" si="193"/>
        <v>1</v>
      </c>
      <c r="S763" s="308" t="b">
        <f t="shared" si="194"/>
        <v>1</v>
      </c>
      <c r="T763" s="308" t="b">
        <f t="shared" si="195"/>
        <v>1</v>
      </c>
      <c r="U763" s="308" t="b">
        <f t="shared" si="196"/>
        <v>1</v>
      </c>
      <c r="W763" s="446"/>
      <c r="X763" s="280"/>
      <c r="Y763" s="280"/>
      <c r="Z763" s="70"/>
      <c r="AA763" s="70"/>
      <c r="AB763" s="249"/>
      <c r="AC763" s="363"/>
      <c r="AD763" s="442"/>
      <c r="AE763" s="387"/>
      <c r="AF763" s="135"/>
      <c r="AG763" s="435"/>
    </row>
    <row r="764" spans="1:33">
      <c r="A764" s="380"/>
      <c r="B764" s="263"/>
      <c r="C764" s="263"/>
      <c r="D764" s="264"/>
      <c r="E764" s="264"/>
      <c r="F764" s="272"/>
      <c r="G764" s="252"/>
      <c r="H764" s="133"/>
      <c r="I764" s="364"/>
      <c r="J764" s="135"/>
      <c r="L764" s="308" t="b">
        <f t="shared" si="187"/>
        <v>1</v>
      </c>
      <c r="M764" s="308" t="b">
        <f t="shared" si="188"/>
        <v>1</v>
      </c>
      <c r="N764" s="308" t="b">
        <f t="shared" si="189"/>
        <v>1</v>
      </c>
      <c r="O764" s="308" t="b">
        <f t="shared" si="190"/>
        <v>1</v>
      </c>
      <c r="P764" s="308" t="b">
        <f t="shared" si="191"/>
        <v>1</v>
      </c>
      <c r="Q764" s="308" t="b">
        <f t="shared" si="192"/>
        <v>1</v>
      </c>
      <c r="R764" s="308" t="b">
        <f t="shared" si="193"/>
        <v>1</v>
      </c>
      <c r="S764" s="308" t="b">
        <f t="shared" si="194"/>
        <v>1</v>
      </c>
      <c r="T764" s="308" t="b">
        <f t="shared" si="195"/>
        <v>1</v>
      </c>
      <c r="U764" s="308" t="b">
        <f t="shared" si="196"/>
        <v>1</v>
      </c>
      <c r="W764" s="446"/>
      <c r="X764" s="280"/>
      <c r="Y764" s="280"/>
      <c r="Z764" s="70"/>
      <c r="AA764" s="70"/>
      <c r="AB764" s="249"/>
      <c r="AC764" s="363"/>
      <c r="AD764" s="442"/>
      <c r="AE764" s="387"/>
      <c r="AF764" s="135"/>
      <c r="AG764" s="435"/>
    </row>
    <row r="765" spans="1:33">
      <c r="A765" s="383"/>
      <c r="B765" s="263"/>
      <c r="C765" s="263"/>
      <c r="D765" s="264"/>
      <c r="E765" s="264"/>
      <c r="F765" s="273"/>
      <c r="G765" s="247"/>
      <c r="H765" s="133"/>
      <c r="I765" s="366"/>
      <c r="J765" s="135"/>
      <c r="L765" s="308" t="b">
        <f t="shared" si="187"/>
        <v>1</v>
      </c>
      <c r="M765" s="308" t="b">
        <f t="shared" si="188"/>
        <v>1</v>
      </c>
      <c r="N765" s="308" t="b">
        <f t="shared" si="189"/>
        <v>1</v>
      </c>
      <c r="O765" s="308" t="b">
        <f t="shared" si="190"/>
        <v>1</v>
      </c>
      <c r="P765" s="308" t="b">
        <f t="shared" si="191"/>
        <v>1</v>
      </c>
      <c r="Q765" s="308" t="b">
        <f t="shared" si="192"/>
        <v>1</v>
      </c>
      <c r="R765" s="308" t="b">
        <f t="shared" si="193"/>
        <v>1</v>
      </c>
      <c r="S765" s="308" t="b">
        <f t="shared" si="194"/>
        <v>1</v>
      </c>
      <c r="T765" s="308" t="b">
        <f t="shared" si="195"/>
        <v>1</v>
      </c>
      <c r="U765" s="308" t="b">
        <f t="shared" si="196"/>
        <v>1</v>
      </c>
      <c r="W765" s="446"/>
      <c r="X765" s="280"/>
      <c r="Y765" s="280"/>
      <c r="Z765" s="70"/>
      <c r="AA765" s="70"/>
      <c r="AB765" s="249"/>
      <c r="AC765" s="440"/>
      <c r="AD765" s="441"/>
      <c r="AE765" s="378"/>
      <c r="AF765" s="135"/>
      <c r="AG765" s="435"/>
    </row>
    <row r="766" spans="1:33">
      <c r="A766" s="383"/>
      <c r="B766" s="263"/>
      <c r="C766" s="263"/>
      <c r="D766" s="264"/>
      <c r="E766" s="264"/>
      <c r="F766" s="273"/>
      <c r="G766" s="247"/>
      <c r="H766" s="133"/>
      <c r="I766" s="366"/>
      <c r="J766" s="135"/>
      <c r="L766" s="308" t="b">
        <f t="shared" si="187"/>
        <v>1</v>
      </c>
      <c r="M766" s="308" t="b">
        <f t="shared" si="188"/>
        <v>1</v>
      </c>
      <c r="N766" s="308" t="b">
        <f t="shared" si="189"/>
        <v>1</v>
      </c>
      <c r="O766" s="308" t="b">
        <f t="shared" si="190"/>
        <v>1</v>
      </c>
      <c r="P766" s="308" t="b">
        <f t="shared" si="191"/>
        <v>1</v>
      </c>
      <c r="Q766" s="308" t="b">
        <f t="shared" si="192"/>
        <v>1</v>
      </c>
      <c r="R766" s="308" t="b">
        <f t="shared" si="193"/>
        <v>1</v>
      </c>
      <c r="S766" s="308" t="b">
        <f t="shared" si="194"/>
        <v>1</v>
      </c>
      <c r="T766" s="308" t="b">
        <f t="shared" si="195"/>
        <v>1</v>
      </c>
      <c r="U766" s="308" t="b">
        <f t="shared" si="196"/>
        <v>1</v>
      </c>
      <c r="W766" s="446"/>
      <c r="X766" s="280"/>
      <c r="Y766" s="280"/>
      <c r="Z766" s="70"/>
      <c r="AA766" s="70"/>
      <c r="AB766" s="249"/>
      <c r="AC766" s="440"/>
      <c r="AD766" s="441"/>
      <c r="AE766" s="378"/>
      <c r="AF766" s="135"/>
      <c r="AG766" s="435"/>
    </row>
    <row r="767" spans="1:33">
      <c r="A767" s="439"/>
      <c r="B767" s="280"/>
      <c r="C767" s="280"/>
      <c r="D767" s="70"/>
      <c r="E767" s="264"/>
      <c r="F767" s="249"/>
      <c r="G767" s="363"/>
      <c r="H767" s="388"/>
      <c r="I767" s="378"/>
      <c r="J767" s="135"/>
      <c r="L767" s="308" t="b">
        <f t="shared" si="187"/>
        <v>1</v>
      </c>
      <c r="M767" s="308" t="b">
        <f t="shared" si="188"/>
        <v>1</v>
      </c>
      <c r="N767" s="308" t="b">
        <f t="shared" si="189"/>
        <v>1</v>
      </c>
      <c r="O767" s="308" t="b">
        <f t="shared" si="190"/>
        <v>1</v>
      </c>
      <c r="P767" s="308" t="b">
        <f t="shared" si="191"/>
        <v>1</v>
      </c>
      <c r="Q767" s="308" t="b">
        <f t="shared" si="192"/>
        <v>1</v>
      </c>
      <c r="R767" s="308" t="b">
        <f t="shared" si="193"/>
        <v>1</v>
      </c>
      <c r="S767" s="308" t="b">
        <f t="shared" si="194"/>
        <v>1</v>
      </c>
      <c r="T767" s="308" t="b">
        <f t="shared" si="195"/>
        <v>1</v>
      </c>
      <c r="U767" s="308" t="b">
        <f t="shared" si="196"/>
        <v>1</v>
      </c>
      <c r="W767" s="446"/>
      <c r="X767" s="280"/>
      <c r="Y767" s="280"/>
      <c r="Z767" s="70"/>
      <c r="AA767" s="70"/>
      <c r="AB767" s="249"/>
      <c r="AC767" s="363"/>
      <c r="AD767" s="442"/>
      <c r="AE767" s="387"/>
      <c r="AF767" s="135"/>
      <c r="AG767" s="435"/>
    </row>
    <row r="768" spans="1:33">
      <c r="A768" s="383"/>
      <c r="B768" s="263"/>
      <c r="C768" s="263"/>
      <c r="D768" s="264"/>
      <c r="E768" s="264"/>
      <c r="F768" s="273"/>
      <c r="G768" s="247"/>
      <c r="H768" s="133"/>
      <c r="I768" s="367"/>
      <c r="J768" s="135"/>
      <c r="L768" s="308" t="b">
        <f t="shared" si="187"/>
        <v>1</v>
      </c>
      <c r="M768" s="308" t="b">
        <f t="shared" si="188"/>
        <v>1</v>
      </c>
      <c r="N768" s="308" t="b">
        <f t="shared" si="189"/>
        <v>1</v>
      </c>
      <c r="O768" s="308" t="b">
        <f t="shared" si="190"/>
        <v>1</v>
      </c>
      <c r="P768" s="308" t="b">
        <f t="shared" si="191"/>
        <v>1</v>
      </c>
      <c r="Q768" s="308" t="b">
        <f t="shared" si="192"/>
        <v>1</v>
      </c>
      <c r="R768" s="308" t="b">
        <f t="shared" si="193"/>
        <v>1</v>
      </c>
      <c r="S768" s="308" t="b">
        <f t="shared" si="194"/>
        <v>1</v>
      </c>
      <c r="T768" s="308" t="b">
        <f t="shared" si="195"/>
        <v>1</v>
      </c>
      <c r="U768" s="308" t="b">
        <f t="shared" si="196"/>
        <v>1</v>
      </c>
      <c r="W768" s="446"/>
      <c r="X768" s="280"/>
      <c r="Y768" s="280"/>
      <c r="Z768" s="70"/>
      <c r="AA768" s="70"/>
      <c r="AB768" s="249"/>
      <c r="AC768" s="440"/>
      <c r="AD768" s="441"/>
      <c r="AE768" s="392"/>
      <c r="AF768" s="135"/>
      <c r="AG768" s="435"/>
    </row>
    <row r="769" spans="1:33">
      <c r="A769" s="383"/>
      <c r="B769" s="263"/>
      <c r="C769" s="263"/>
      <c r="D769" s="264"/>
      <c r="E769" s="264"/>
      <c r="F769" s="273"/>
      <c r="G769" s="247"/>
      <c r="H769" s="133"/>
      <c r="I769" s="367"/>
      <c r="J769" s="135"/>
      <c r="L769" s="308" t="b">
        <f t="shared" si="187"/>
        <v>1</v>
      </c>
      <c r="M769" s="308" t="b">
        <f t="shared" si="188"/>
        <v>1</v>
      </c>
      <c r="N769" s="308" t="b">
        <f t="shared" si="189"/>
        <v>1</v>
      </c>
      <c r="O769" s="308" t="b">
        <f t="shared" si="190"/>
        <v>1</v>
      </c>
      <c r="P769" s="308" t="b">
        <f t="shared" si="191"/>
        <v>1</v>
      </c>
      <c r="Q769" s="308" t="b">
        <f t="shared" si="192"/>
        <v>1</v>
      </c>
      <c r="R769" s="308" t="b">
        <f t="shared" si="193"/>
        <v>1</v>
      </c>
      <c r="S769" s="308" t="b">
        <f t="shared" si="194"/>
        <v>1</v>
      </c>
      <c r="T769" s="308" t="b">
        <f t="shared" si="195"/>
        <v>1</v>
      </c>
      <c r="U769" s="308" t="b">
        <f t="shared" si="196"/>
        <v>1</v>
      </c>
      <c r="W769" s="446"/>
      <c r="X769" s="280"/>
      <c r="Y769" s="280"/>
      <c r="Z769" s="70"/>
      <c r="AA769" s="70"/>
      <c r="AB769" s="249"/>
      <c r="AC769" s="440"/>
      <c r="AD769" s="441"/>
      <c r="AE769" s="392"/>
      <c r="AF769" s="135"/>
      <c r="AG769" s="435"/>
    </row>
    <row r="770" spans="1:33">
      <c r="A770" s="380"/>
      <c r="B770" s="263"/>
      <c r="C770" s="263"/>
      <c r="D770" s="264"/>
      <c r="E770" s="264"/>
      <c r="F770" s="272"/>
      <c r="G770" s="252"/>
      <c r="H770" s="133"/>
      <c r="I770" s="364"/>
      <c r="J770" s="135"/>
      <c r="L770" s="308" t="b">
        <f t="shared" si="187"/>
        <v>1</v>
      </c>
      <c r="M770" s="308" t="b">
        <f t="shared" si="188"/>
        <v>1</v>
      </c>
      <c r="N770" s="308" t="b">
        <f t="shared" si="189"/>
        <v>1</v>
      </c>
      <c r="O770" s="308" t="b">
        <f t="shared" si="190"/>
        <v>1</v>
      </c>
      <c r="P770" s="308" t="b">
        <f t="shared" si="191"/>
        <v>1</v>
      </c>
      <c r="Q770" s="308" t="b">
        <f t="shared" si="192"/>
        <v>1</v>
      </c>
      <c r="R770" s="308" t="b">
        <f t="shared" si="193"/>
        <v>1</v>
      </c>
      <c r="S770" s="308" t="b">
        <f t="shared" si="194"/>
        <v>1</v>
      </c>
      <c r="T770" s="308" t="b">
        <f t="shared" si="195"/>
        <v>1</v>
      </c>
      <c r="U770" s="308" t="b">
        <f t="shared" si="196"/>
        <v>1</v>
      </c>
      <c r="W770" s="446"/>
      <c r="X770" s="280"/>
      <c r="Y770" s="280"/>
      <c r="Z770" s="70"/>
      <c r="AA770" s="70"/>
      <c r="AB770" s="249"/>
      <c r="AC770" s="363"/>
      <c r="AD770" s="442"/>
      <c r="AE770" s="387"/>
      <c r="AF770" s="135"/>
      <c r="AG770" s="435"/>
    </row>
    <row r="771" spans="1:33">
      <c r="A771" s="380"/>
      <c r="B771" s="263"/>
      <c r="C771" s="263"/>
      <c r="D771" s="264"/>
      <c r="E771" s="264"/>
      <c r="F771" s="272"/>
      <c r="G771" s="252"/>
      <c r="H771" s="133"/>
      <c r="I771" s="364"/>
      <c r="J771" s="135"/>
      <c r="L771" s="308" t="b">
        <f t="shared" si="187"/>
        <v>1</v>
      </c>
      <c r="M771" s="308" t="b">
        <f t="shared" si="188"/>
        <v>1</v>
      </c>
      <c r="N771" s="308" t="b">
        <f t="shared" si="189"/>
        <v>1</v>
      </c>
      <c r="O771" s="308" t="b">
        <f t="shared" si="190"/>
        <v>1</v>
      </c>
      <c r="P771" s="308" t="b">
        <f t="shared" si="191"/>
        <v>1</v>
      </c>
      <c r="Q771" s="308" t="b">
        <f t="shared" si="192"/>
        <v>1</v>
      </c>
      <c r="R771" s="308" t="b">
        <f t="shared" si="193"/>
        <v>1</v>
      </c>
      <c r="S771" s="308" t="b">
        <f t="shared" si="194"/>
        <v>1</v>
      </c>
      <c r="T771" s="308" t="b">
        <f t="shared" si="195"/>
        <v>1</v>
      </c>
      <c r="U771" s="308" t="b">
        <f t="shared" si="196"/>
        <v>1</v>
      </c>
      <c r="W771" s="446"/>
      <c r="X771" s="280"/>
      <c r="Y771" s="280"/>
      <c r="Z771" s="70"/>
      <c r="AA771" s="70"/>
      <c r="AB771" s="249"/>
      <c r="AC771" s="363"/>
      <c r="AD771" s="442"/>
      <c r="AE771" s="387"/>
      <c r="AF771" s="135"/>
      <c r="AG771" s="435"/>
    </row>
    <row r="772" spans="1:33">
      <c r="A772" s="383"/>
      <c r="B772" s="263"/>
      <c r="C772" s="263"/>
      <c r="D772" s="264"/>
      <c r="E772" s="264"/>
      <c r="F772" s="273"/>
      <c r="G772" s="247"/>
      <c r="H772" s="133"/>
      <c r="I772" s="230"/>
      <c r="J772" s="135"/>
      <c r="L772" s="308" t="b">
        <f t="shared" si="187"/>
        <v>1</v>
      </c>
      <c r="M772" s="308" t="b">
        <f t="shared" si="188"/>
        <v>1</v>
      </c>
      <c r="N772" s="308" t="b">
        <f t="shared" si="189"/>
        <v>1</v>
      </c>
      <c r="O772" s="308" t="b">
        <f t="shared" si="190"/>
        <v>1</v>
      </c>
      <c r="P772" s="308" t="b">
        <f t="shared" si="191"/>
        <v>1</v>
      </c>
      <c r="Q772" s="308" t="b">
        <f t="shared" si="192"/>
        <v>1</v>
      </c>
      <c r="R772" s="308" t="b">
        <f t="shared" si="193"/>
        <v>1</v>
      </c>
      <c r="S772" s="308" t="b">
        <f t="shared" si="194"/>
        <v>1</v>
      </c>
      <c r="T772" s="308" t="b">
        <f t="shared" si="195"/>
        <v>1</v>
      </c>
      <c r="U772" s="308" t="b">
        <f t="shared" si="196"/>
        <v>1</v>
      </c>
      <c r="W772" s="446"/>
      <c r="X772" s="280"/>
      <c r="Y772" s="280"/>
      <c r="Z772" s="70"/>
      <c r="AA772" s="70"/>
      <c r="AB772" s="249"/>
      <c r="AC772" s="440"/>
      <c r="AD772" s="441"/>
      <c r="AE772" s="391"/>
      <c r="AF772" s="135"/>
      <c r="AG772" s="435"/>
    </row>
    <row r="773" spans="1:33">
      <c r="A773" s="383"/>
      <c r="B773" s="263"/>
      <c r="C773" s="263"/>
      <c r="D773" s="264"/>
      <c r="E773" s="264"/>
      <c r="F773" s="273"/>
      <c r="G773" s="247"/>
      <c r="H773" s="133"/>
      <c r="I773" s="366"/>
      <c r="J773" s="135"/>
      <c r="L773" s="308" t="b">
        <f t="shared" si="187"/>
        <v>1</v>
      </c>
      <c r="M773" s="308" t="b">
        <f t="shared" si="188"/>
        <v>1</v>
      </c>
      <c r="N773" s="308" t="b">
        <f t="shared" si="189"/>
        <v>1</v>
      </c>
      <c r="O773" s="308" t="b">
        <f t="shared" si="190"/>
        <v>1</v>
      </c>
      <c r="P773" s="308" t="b">
        <f t="shared" si="191"/>
        <v>1</v>
      </c>
      <c r="Q773" s="308" t="b">
        <f t="shared" si="192"/>
        <v>1</v>
      </c>
      <c r="R773" s="308" t="b">
        <f t="shared" si="193"/>
        <v>1</v>
      </c>
      <c r="S773" s="308" t="b">
        <f t="shared" si="194"/>
        <v>1</v>
      </c>
      <c r="T773" s="308" t="b">
        <f t="shared" si="195"/>
        <v>1</v>
      </c>
      <c r="U773" s="308" t="b">
        <f t="shared" si="196"/>
        <v>1</v>
      </c>
      <c r="W773" s="446"/>
      <c r="X773" s="280"/>
      <c r="Y773" s="280"/>
      <c r="Z773" s="70"/>
      <c r="AA773" s="70"/>
      <c r="AB773" s="249"/>
      <c r="AC773" s="440"/>
      <c r="AD773" s="441"/>
      <c r="AE773" s="378"/>
      <c r="AF773" s="135"/>
      <c r="AG773" s="435"/>
    </row>
    <row r="774" spans="1:33">
      <c r="A774" s="383"/>
      <c r="B774" s="263"/>
      <c r="C774" s="263"/>
      <c r="D774" s="264"/>
      <c r="E774" s="264"/>
      <c r="F774" s="273"/>
      <c r="G774" s="247"/>
      <c r="H774" s="133"/>
      <c r="I774" s="366"/>
      <c r="J774" s="135"/>
      <c r="L774" s="308" t="b">
        <f t="shared" si="187"/>
        <v>1</v>
      </c>
      <c r="M774" s="308" t="b">
        <f t="shared" si="188"/>
        <v>1</v>
      </c>
      <c r="N774" s="308" t="b">
        <f t="shared" si="189"/>
        <v>1</v>
      </c>
      <c r="O774" s="308" t="b">
        <f t="shared" si="190"/>
        <v>1</v>
      </c>
      <c r="P774" s="308" t="b">
        <f t="shared" si="191"/>
        <v>1</v>
      </c>
      <c r="Q774" s="308" t="b">
        <f t="shared" si="192"/>
        <v>1</v>
      </c>
      <c r="R774" s="308" t="b">
        <f t="shared" si="193"/>
        <v>1</v>
      </c>
      <c r="S774" s="308" t="b">
        <f t="shared" si="194"/>
        <v>1</v>
      </c>
      <c r="T774" s="308" t="b">
        <f t="shared" si="195"/>
        <v>1</v>
      </c>
      <c r="U774" s="308" t="b">
        <f t="shared" si="196"/>
        <v>1</v>
      </c>
      <c r="W774" s="446"/>
      <c r="X774" s="280"/>
      <c r="Y774" s="280"/>
      <c r="Z774" s="70"/>
      <c r="AA774" s="70"/>
      <c r="AB774" s="249"/>
      <c r="AC774" s="440"/>
      <c r="AD774" s="441"/>
      <c r="AE774" s="378"/>
      <c r="AF774" s="135"/>
      <c r="AG774" s="435"/>
    </row>
    <row r="775" spans="1:33">
      <c r="A775" s="380"/>
      <c r="B775" s="263"/>
      <c r="C775" s="263"/>
      <c r="D775" s="264"/>
      <c r="E775" s="264"/>
      <c r="F775" s="272"/>
      <c r="G775" s="250"/>
      <c r="H775" s="133"/>
      <c r="I775" s="364"/>
      <c r="J775" s="135"/>
      <c r="L775" s="308" t="b">
        <f t="shared" si="187"/>
        <v>1</v>
      </c>
      <c r="M775" s="308" t="b">
        <f t="shared" si="188"/>
        <v>1</v>
      </c>
      <c r="N775" s="308" t="b">
        <f t="shared" si="189"/>
        <v>1</v>
      </c>
      <c r="O775" s="308" t="b">
        <f t="shared" si="190"/>
        <v>1</v>
      </c>
      <c r="P775" s="308" t="b">
        <f t="shared" si="191"/>
        <v>1</v>
      </c>
      <c r="Q775" s="308" t="b">
        <f t="shared" si="192"/>
        <v>1</v>
      </c>
      <c r="R775" s="308" t="b">
        <f t="shared" si="193"/>
        <v>1</v>
      </c>
      <c r="S775" s="308" t="b">
        <f t="shared" si="194"/>
        <v>1</v>
      </c>
      <c r="T775" s="308" t="b">
        <f t="shared" si="195"/>
        <v>1</v>
      </c>
      <c r="U775" s="308" t="b">
        <f t="shared" si="196"/>
        <v>1</v>
      </c>
      <c r="W775" s="446"/>
      <c r="X775" s="280"/>
      <c r="Y775" s="280"/>
      <c r="Z775" s="70"/>
      <c r="AA775" s="70"/>
      <c r="AB775" s="249"/>
      <c r="AC775" s="363"/>
      <c r="AD775" s="442"/>
      <c r="AE775" s="387"/>
      <c r="AF775" s="135"/>
      <c r="AG775" s="435"/>
    </row>
    <row r="776" spans="1:33">
      <c r="A776" s="383"/>
      <c r="B776" s="263"/>
      <c r="C776" s="263"/>
      <c r="D776" s="264"/>
      <c r="E776" s="264"/>
      <c r="F776" s="273"/>
      <c r="G776" s="247"/>
      <c r="H776" s="133"/>
      <c r="I776" s="366"/>
      <c r="J776" s="135"/>
      <c r="L776" s="308" t="b">
        <f t="shared" si="187"/>
        <v>1</v>
      </c>
      <c r="M776" s="308" t="b">
        <f t="shared" si="188"/>
        <v>1</v>
      </c>
      <c r="N776" s="308" t="b">
        <f t="shared" si="189"/>
        <v>1</v>
      </c>
      <c r="O776" s="308" t="b">
        <f t="shared" si="190"/>
        <v>1</v>
      </c>
      <c r="P776" s="308" t="b">
        <f t="shared" si="191"/>
        <v>1</v>
      </c>
      <c r="Q776" s="308" t="b">
        <f t="shared" si="192"/>
        <v>1</v>
      </c>
      <c r="R776" s="308" t="b">
        <f t="shared" si="193"/>
        <v>1</v>
      </c>
      <c r="S776" s="308" t="b">
        <f t="shared" si="194"/>
        <v>1</v>
      </c>
      <c r="T776" s="308" t="b">
        <f t="shared" si="195"/>
        <v>1</v>
      </c>
      <c r="U776" s="308" t="b">
        <f t="shared" si="196"/>
        <v>1</v>
      </c>
      <c r="W776" s="446"/>
      <c r="X776" s="280"/>
      <c r="Y776" s="280"/>
      <c r="Z776" s="70"/>
      <c r="AA776" s="70"/>
      <c r="AB776" s="249"/>
      <c r="AC776" s="440"/>
      <c r="AD776" s="441"/>
      <c r="AE776" s="378"/>
      <c r="AF776" s="135"/>
      <c r="AG776" s="435"/>
    </row>
    <row r="777" spans="1:33">
      <c r="A777" s="383"/>
      <c r="B777" s="263"/>
      <c r="C777" s="263"/>
      <c r="D777" s="264"/>
      <c r="E777" s="264"/>
      <c r="F777" s="273"/>
      <c r="G777" s="247"/>
      <c r="H777" s="133"/>
      <c r="I777" s="366"/>
      <c r="J777" s="135"/>
      <c r="L777" s="308" t="b">
        <f t="shared" si="187"/>
        <v>1</v>
      </c>
      <c r="M777" s="308" t="b">
        <f t="shared" si="188"/>
        <v>1</v>
      </c>
      <c r="N777" s="308" t="b">
        <f t="shared" si="189"/>
        <v>1</v>
      </c>
      <c r="O777" s="308" t="b">
        <f t="shared" si="190"/>
        <v>1</v>
      </c>
      <c r="P777" s="308" t="b">
        <f t="shared" si="191"/>
        <v>1</v>
      </c>
      <c r="Q777" s="308" t="b">
        <f t="shared" si="192"/>
        <v>1</v>
      </c>
      <c r="R777" s="308" t="b">
        <f t="shared" si="193"/>
        <v>1</v>
      </c>
      <c r="S777" s="308" t="b">
        <f t="shared" si="194"/>
        <v>1</v>
      </c>
      <c r="T777" s="308" t="b">
        <f t="shared" si="195"/>
        <v>1</v>
      </c>
      <c r="U777" s="308" t="b">
        <f t="shared" si="196"/>
        <v>1</v>
      </c>
      <c r="W777" s="446"/>
      <c r="X777" s="280"/>
      <c r="Y777" s="280"/>
      <c r="Z777" s="70"/>
      <c r="AA777" s="70"/>
      <c r="AB777" s="249"/>
      <c r="AC777" s="440"/>
      <c r="AD777" s="441"/>
      <c r="AE777" s="378"/>
      <c r="AF777" s="135"/>
      <c r="AG777" s="435"/>
    </row>
    <row r="778" spans="1:33">
      <c r="A778" s="383"/>
      <c r="B778" s="263"/>
      <c r="C778" s="263"/>
      <c r="D778" s="264"/>
      <c r="E778" s="264"/>
      <c r="F778" s="273"/>
      <c r="G778" s="247"/>
      <c r="H778" s="133"/>
      <c r="I778" s="366"/>
      <c r="J778" s="135"/>
      <c r="L778" s="308" t="b">
        <f t="shared" ref="L778:L841" si="197">A778=W778</f>
        <v>1</v>
      </c>
      <c r="M778" s="308" t="b">
        <f t="shared" ref="M778:M841" si="198">B778=X778</f>
        <v>1</v>
      </c>
      <c r="N778" s="308" t="b">
        <f t="shared" ref="N778:N841" si="199">C778=Y778</f>
        <v>1</v>
      </c>
      <c r="O778" s="308" t="b">
        <f t="shared" ref="O778:O841" si="200">D778=Z778</f>
        <v>1</v>
      </c>
      <c r="P778" s="308" t="b">
        <f t="shared" ref="P778:P841" si="201">E778=AA778</f>
        <v>1</v>
      </c>
      <c r="Q778" s="308" t="b">
        <f t="shared" ref="Q778:Q841" si="202">F778=AB778</f>
        <v>1</v>
      </c>
      <c r="R778" s="308" t="b">
        <f t="shared" ref="R778:R841" si="203">G778=AC778</f>
        <v>1</v>
      </c>
      <c r="S778" s="308" t="b">
        <f t="shared" ref="S778:S841" si="204">H778=AD778</f>
        <v>1</v>
      </c>
      <c r="T778" s="308" t="b">
        <f t="shared" ref="T778:T841" si="205">I778=AE778</f>
        <v>1</v>
      </c>
      <c r="U778" s="308" t="b">
        <f t="shared" ref="U778:U841" si="206">J778=AF778</f>
        <v>1</v>
      </c>
      <c r="W778" s="446"/>
      <c r="X778" s="280"/>
      <c r="Y778" s="280"/>
      <c r="Z778" s="70"/>
      <c r="AA778" s="70"/>
      <c r="AB778" s="249"/>
      <c r="AC778" s="440"/>
      <c r="AD778" s="441"/>
      <c r="AE778" s="378"/>
      <c r="AF778" s="135"/>
      <c r="AG778" s="435"/>
    </row>
    <row r="779" spans="1:33">
      <c r="A779" s="383"/>
      <c r="B779" s="263"/>
      <c r="C779" s="263"/>
      <c r="D779" s="264"/>
      <c r="E779" s="264"/>
      <c r="F779" s="273"/>
      <c r="G779" s="247"/>
      <c r="H779" s="133"/>
      <c r="I779" s="366"/>
      <c r="J779" s="135"/>
      <c r="L779" s="308" t="b">
        <f t="shared" si="197"/>
        <v>1</v>
      </c>
      <c r="M779" s="308" t="b">
        <f t="shared" si="198"/>
        <v>1</v>
      </c>
      <c r="N779" s="308" t="b">
        <f t="shared" si="199"/>
        <v>1</v>
      </c>
      <c r="O779" s="308" t="b">
        <f t="shared" si="200"/>
        <v>1</v>
      </c>
      <c r="P779" s="308" t="b">
        <f t="shared" si="201"/>
        <v>1</v>
      </c>
      <c r="Q779" s="308" t="b">
        <f t="shared" si="202"/>
        <v>1</v>
      </c>
      <c r="R779" s="308" t="b">
        <f t="shared" si="203"/>
        <v>1</v>
      </c>
      <c r="S779" s="308" t="b">
        <f t="shared" si="204"/>
        <v>1</v>
      </c>
      <c r="T779" s="308" t="b">
        <f t="shared" si="205"/>
        <v>1</v>
      </c>
      <c r="U779" s="308" t="b">
        <f t="shared" si="206"/>
        <v>1</v>
      </c>
      <c r="W779" s="446"/>
      <c r="X779" s="280"/>
      <c r="Y779" s="280"/>
      <c r="Z779" s="70"/>
      <c r="AA779" s="70"/>
      <c r="AB779" s="249"/>
      <c r="AC779" s="440"/>
      <c r="AD779" s="441"/>
      <c r="AE779" s="378"/>
      <c r="AF779" s="135"/>
      <c r="AG779" s="435"/>
    </row>
    <row r="780" spans="1:33">
      <c r="A780" s="383"/>
      <c r="B780" s="263"/>
      <c r="C780" s="263"/>
      <c r="D780" s="264"/>
      <c r="E780" s="264"/>
      <c r="F780" s="273"/>
      <c r="G780" s="247"/>
      <c r="H780" s="133"/>
      <c r="I780" s="366"/>
      <c r="J780" s="135"/>
      <c r="L780" s="308" t="b">
        <f t="shared" si="197"/>
        <v>1</v>
      </c>
      <c r="M780" s="308" t="b">
        <f t="shared" si="198"/>
        <v>1</v>
      </c>
      <c r="N780" s="308" t="b">
        <f t="shared" si="199"/>
        <v>1</v>
      </c>
      <c r="O780" s="308" t="b">
        <f t="shared" si="200"/>
        <v>1</v>
      </c>
      <c r="P780" s="308" t="b">
        <f t="shared" si="201"/>
        <v>1</v>
      </c>
      <c r="Q780" s="308" t="b">
        <f t="shared" si="202"/>
        <v>1</v>
      </c>
      <c r="R780" s="308" t="b">
        <f t="shared" si="203"/>
        <v>1</v>
      </c>
      <c r="S780" s="308" t="b">
        <f t="shared" si="204"/>
        <v>1</v>
      </c>
      <c r="T780" s="308" t="b">
        <f t="shared" si="205"/>
        <v>1</v>
      </c>
      <c r="U780" s="308" t="b">
        <f t="shared" si="206"/>
        <v>1</v>
      </c>
      <c r="W780" s="446"/>
      <c r="X780" s="280"/>
      <c r="Y780" s="280"/>
      <c r="Z780" s="70"/>
      <c r="AA780" s="70"/>
      <c r="AB780" s="249"/>
      <c r="AC780" s="440"/>
      <c r="AD780" s="441"/>
      <c r="AE780" s="378"/>
      <c r="AF780" s="135"/>
      <c r="AG780" s="435"/>
    </row>
    <row r="781" spans="1:33">
      <c r="A781" s="383"/>
      <c r="B781" s="263"/>
      <c r="C781" s="263"/>
      <c r="D781" s="264"/>
      <c r="E781" s="264"/>
      <c r="F781" s="273"/>
      <c r="G781" s="247"/>
      <c r="H781" s="133"/>
      <c r="I781" s="366"/>
      <c r="J781" s="135"/>
      <c r="L781" s="308" t="b">
        <f t="shared" si="197"/>
        <v>1</v>
      </c>
      <c r="M781" s="308" t="b">
        <f t="shared" si="198"/>
        <v>1</v>
      </c>
      <c r="N781" s="308" t="b">
        <f t="shared" si="199"/>
        <v>1</v>
      </c>
      <c r="O781" s="308" t="b">
        <f t="shared" si="200"/>
        <v>1</v>
      </c>
      <c r="P781" s="308" t="b">
        <f t="shared" si="201"/>
        <v>1</v>
      </c>
      <c r="Q781" s="308" t="b">
        <f t="shared" si="202"/>
        <v>1</v>
      </c>
      <c r="R781" s="308" t="b">
        <f t="shared" si="203"/>
        <v>1</v>
      </c>
      <c r="S781" s="308" t="b">
        <f t="shared" si="204"/>
        <v>1</v>
      </c>
      <c r="T781" s="308" t="b">
        <f t="shared" si="205"/>
        <v>1</v>
      </c>
      <c r="U781" s="308" t="b">
        <f t="shared" si="206"/>
        <v>1</v>
      </c>
      <c r="W781" s="446"/>
      <c r="X781" s="280"/>
      <c r="Y781" s="280"/>
      <c r="Z781" s="70"/>
      <c r="AA781" s="70"/>
      <c r="AB781" s="249"/>
      <c r="AC781" s="440"/>
      <c r="AD781" s="441"/>
      <c r="AE781" s="378"/>
      <c r="AF781" s="135"/>
      <c r="AG781" s="435"/>
    </row>
    <row r="782" spans="1:33">
      <c r="A782" s="383"/>
      <c r="B782" s="263"/>
      <c r="C782" s="263"/>
      <c r="D782" s="264"/>
      <c r="E782" s="264"/>
      <c r="F782" s="273"/>
      <c r="G782" s="247"/>
      <c r="H782" s="133"/>
      <c r="I782" s="368"/>
      <c r="J782" s="135"/>
      <c r="L782" s="308" t="b">
        <f t="shared" si="197"/>
        <v>1</v>
      </c>
      <c r="M782" s="308" t="b">
        <f t="shared" si="198"/>
        <v>1</v>
      </c>
      <c r="N782" s="308" t="b">
        <f t="shared" si="199"/>
        <v>1</v>
      </c>
      <c r="O782" s="308" t="b">
        <f t="shared" si="200"/>
        <v>1</v>
      </c>
      <c r="P782" s="308" t="b">
        <f t="shared" si="201"/>
        <v>1</v>
      </c>
      <c r="Q782" s="308" t="b">
        <f t="shared" si="202"/>
        <v>1</v>
      </c>
      <c r="R782" s="308" t="b">
        <f t="shared" si="203"/>
        <v>1</v>
      </c>
      <c r="S782" s="308" t="b">
        <f t="shared" si="204"/>
        <v>1</v>
      </c>
      <c r="T782" s="308" t="b">
        <f t="shared" si="205"/>
        <v>1</v>
      </c>
      <c r="U782" s="308" t="b">
        <f t="shared" si="206"/>
        <v>1</v>
      </c>
      <c r="W782" s="446"/>
      <c r="X782" s="280"/>
      <c r="Y782" s="280"/>
      <c r="Z782" s="70"/>
      <c r="AA782" s="70"/>
      <c r="AB782" s="249"/>
      <c r="AC782" s="440"/>
      <c r="AD782" s="441"/>
      <c r="AE782" s="387"/>
      <c r="AF782" s="135"/>
      <c r="AG782" s="435"/>
    </row>
    <row r="783" spans="1:33">
      <c r="A783" s="383"/>
      <c r="B783" s="263"/>
      <c r="C783" s="263"/>
      <c r="D783" s="264"/>
      <c r="E783" s="264"/>
      <c r="F783" s="273"/>
      <c r="G783" s="247"/>
      <c r="H783" s="133"/>
      <c r="I783" s="366"/>
      <c r="J783" s="135"/>
      <c r="L783" s="308" t="b">
        <f t="shared" si="197"/>
        <v>1</v>
      </c>
      <c r="M783" s="308" t="b">
        <f t="shared" si="198"/>
        <v>1</v>
      </c>
      <c r="N783" s="308" t="b">
        <f t="shared" si="199"/>
        <v>1</v>
      </c>
      <c r="O783" s="308" t="b">
        <f t="shared" si="200"/>
        <v>1</v>
      </c>
      <c r="P783" s="308" t="b">
        <f t="shared" si="201"/>
        <v>1</v>
      </c>
      <c r="Q783" s="308" t="b">
        <f t="shared" si="202"/>
        <v>1</v>
      </c>
      <c r="R783" s="308" t="b">
        <f t="shared" si="203"/>
        <v>1</v>
      </c>
      <c r="S783" s="308" t="b">
        <f t="shared" si="204"/>
        <v>1</v>
      </c>
      <c r="T783" s="308" t="b">
        <f t="shared" si="205"/>
        <v>1</v>
      </c>
      <c r="U783" s="308" t="b">
        <f t="shared" si="206"/>
        <v>1</v>
      </c>
      <c r="W783" s="446"/>
      <c r="X783" s="280"/>
      <c r="Y783" s="280"/>
      <c r="Z783" s="70"/>
      <c r="AA783" s="70"/>
      <c r="AB783" s="249"/>
      <c r="AC783" s="440"/>
      <c r="AD783" s="441"/>
      <c r="AE783" s="378"/>
      <c r="AF783" s="135"/>
      <c r="AG783" s="435"/>
    </row>
    <row r="784" spans="1:33">
      <c r="A784" s="383"/>
      <c r="B784" s="263"/>
      <c r="C784" s="263"/>
      <c r="D784" s="264"/>
      <c r="E784" s="264"/>
      <c r="F784" s="273"/>
      <c r="G784" s="247"/>
      <c r="H784" s="133"/>
      <c r="I784" s="367"/>
      <c r="J784" s="135"/>
      <c r="L784" s="308" t="b">
        <f t="shared" si="197"/>
        <v>1</v>
      </c>
      <c r="M784" s="308" t="b">
        <f t="shared" si="198"/>
        <v>1</v>
      </c>
      <c r="N784" s="308" t="b">
        <f t="shared" si="199"/>
        <v>1</v>
      </c>
      <c r="O784" s="308" t="b">
        <f t="shared" si="200"/>
        <v>1</v>
      </c>
      <c r="P784" s="308" t="b">
        <f t="shared" si="201"/>
        <v>1</v>
      </c>
      <c r="Q784" s="308" t="b">
        <f t="shared" si="202"/>
        <v>1</v>
      </c>
      <c r="R784" s="308" t="b">
        <f t="shared" si="203"/>
        <v>1</v>
      </c>
      <c r="S784" s="308" t="b">
        <f t="shared" si="204"/>
        <v>1</v>
      </c>
      <c r="T784" s="308" t="b">
        <f t="shared" si="205"/>
        <v>1</v>
      </c>
      <c r="U784" s="308" t="b">
        <f t="shared" si="206"/>
        <v>1</v>
      </c>
      <c r="W784" s="446"/>
      <c r="X784" s="280"/>
      <c r="Y784" s="280"/>
      <c r="Z784" s="70"/>
      <c r="AA784" s="70"/>
      <c r="AB784" s="249"/>
      <c r="AC784" s="440"/>
      <c r="AD784" s="441"/>
      <c r="AE784" s="392"/>
      <c r="AF784" s="135"/>
      <c r="AG784" s="435"/>
    </row>
    <row r="785" spans="1:33">
      <c r="A785" s="380"/>
      <c r="B785" s="263"/>
      <c r="C785" s="263"/>
      <c r="D785" s="264"/>
      <c r="E785" s="264"/>
      <c r="F785" s="272"/>
      <c r="G785" s="250"/>
      <c r="H785" s="133"/>
      <c r="I785" s="364"/>
      <c r="J785" s="135"/>
      <c r="L785" s="308" t="b">
        <f t="shared" si="197"/>
        <v>1</v>
      </c>
      <c r="M785" s="308" t="b">
        <f t="shared" si="198"/>
        <v>1</v>
      </c>
      <c r="N785" s="308" t="b">
        <f t="shared" si="199"/>
        <v>1</v>
      </c>
      <c r="O785" s="308" t="b">
        <f t="shared" si="200"/>
        <v>1</v>
      </c>
      <c r="P785" s="308" t="b">
        <f t="shared" si="201"/>
        <v>1</v>
      </c>
      <c r="Q785" s="308" t="b">
        <f t="shared" si="202"/>
        <v>1</v>
      </c>
      <c r="R785" s="308" t="b">
        <f t="shared" si="203"/>
        <v>1</v>
      </c>
      <c r="S785" s="308" t="b">
        <f t="shared" si="204"/>
        <v>1</v>
      </c>
      <c r="T785" s="308" t="b">
        <f t="shared" si="205"/>
        <v>1</v>
      </c>
      <c r="U785" s="308" t="b">
        <f t="shared" si="206"/>
        <v>1</v>
      </c>
      <c r="W785" s="446"/>
      <c r="X785" s="280"/>
      <c r="Y785" s="280"/>
      <c r="Z785" s="70"/>
      <c r="AA785" s="70"/>
      <c r="AB785" s="249"/>
      <c r="AC785" s="363"/>
      <c r="AD785" s="442"/>
      <c r="AE785" s="387"/>
      <c r="AF785" s="135"/>
      <c r="AG785" s="435"/>
    </row>
    <row r="786" spans="1:33">
      <c r="A786" s="380"/>
      <c r="B786" s="263"/>
      <c r="C786" s="263"/>
      <c r="D786" s="264"/>
      <c r="E786" s="264"/>
      <c r="F786" s="272"/>
      <c r="G786" s="250"/>
      <c r="H786" s="133"/>
      <c r="I786" s="364"/>
      <c r="J786" s="135"/>
      <c r="L786" s="308" t="b">
        <f t="shared" si="197"/>
        <v>1</v>
      </c>
      <c r="M786" s="308" t="b">
        <f t="shared" si="198"/>
        <v>1</v>
      </c>
      <c r="N786" s="308" t="b">
        <f t="shared" si="199"/>
        <v>1</v>
      </c>
      <c r="O786" s="308" t="b">
        <f t="shared" si="200"/>
        <v>1</v>
      </c>
      <c r="P786" s="308" t="b">
        <f t="shared" si="201"/>
        <v>1</v>
      </c>
      <c r="Q786" s="308" t="b">
        <f t="shared" si="202"/>
        <v>1</v>
      </c>
      <c r="R786" s="308" t="b">
        <f t="shared" si="203"/>
        <v>1</v>
      </c>
      <c r="S786" s="308" t="b">
        <f t="shared" si="204"/>
        <v>1</v>
      </c>
      <c r="T786" s="308" t="b">
        <f t="shared" si="205"/>
        <v>1</v>
      </c>
      <c r="U786" s="308" t="b">
        <f t="shared" si="206"/>
        <v>1</v>
      </c>
      <c r="W786" s="446"/>
      <c r="X786" s="280"/>
      <c r="Y786" s="280"/>
      <c r="Z786" s="70"/>
      <c r="AA786" s="70"/>
      <c r="AB786" s="249"/>
      <c r="AC786" s="363"/>
      <c r="AD786" s="442"/>
      <c r="AE786" s="387"/>
      <c r="AF786" s="135"/>
      <c r="AG786" s="435"/>
    </row>
    <row r="787" spans="1:33">
      <c r="A787" s="383"/>
      <c r="B787" s="263"/>
      <c r="C787" s="263"/>
      <c r="D787" s="264"/>
      <c r="E787" s="264"/>
      <c r="F787" s="273"/>
      <c r="G787" s="247"/>
      <c r="H787" s="133"/>
      <c r="I787" s="366"/>
      <c r="J787" s="135"/>
      <c r="L787" s="308" t="b">
        <f t="shared" si="197"/>
        <v>1</v>
      </c>
      <c r="M787" s="308" t="b">
        <f t="shared" si="198"/>
        <v>1</v>
      </c>
      <c r="N787" s="308" t="b">
        <f t="shared" si="199"/>
        <v>1</v>
      </c>
      <c r="O787" s="308" t="b">
        <f t="shared" si="200"/>
        <v>1</v>
      </c>
      <c r="P787" s="308" t="b">
        <f t="shared" si="201"/>
        <v>1</v>
      </c>
      <c r="Q787" s="308" t="b">
        <f t="shared" si="202"/>
        <v>1</v>
      </c>
      <c r="R787" s="308" t="b">
        <f t="shared" si="203"/>
        <v>1</v>
      </c>
      <c r="S787" s="308" t="b">
        <f t="shared" si="204"/>
        <v>1</v>
      </c>
      <c r="T787" s="308" t="b">
        <f t="shared" si="205"/>
        <v>1</v>
      </c>
      <c r="U787" s="308" t="b">
        <f t="shared" si="206"/>
        <v>1</v>
      </c>
      <c r="W787" s="446"/>
      <c r="X787" s="280"/>
      <c r="Y787" s="280"/>
      <c r="Z787" s="70"/>
      <c r="AA787" s="70"/>
      <c r="AB787" s="249"/>
      <c r="AC787" s="440"/>
      <c r="AD787" s="441"/>
      <c r="AE787" s="378"/>
      <c r="AF787" s="135"/>
      <c r="AG787" s="435"/>
    </row>
    <row r="788" spans="1:33">
      <c r="A788" s="439"/>
      <c r="B788" s="280"/>
      <c r="C788" s="280"/>
      <c r="D788" s="70"/>
      <c r="E788" s="264"/>
      <c r="F788" s="249"/>
      <c r="G788" s="363"/>
      <c r="H788" s="388"/>
      <c r="I788" s="392"/>
      <c r="J788" s="135"/>
      <c r="L788" s="308" t="b">
        <f t="shared" si="197"/>
        <v>1</v>
      </c>
      <c r="M788" s="308" t="b">
        <f t="shared" si="198"/>
        <v>1</v>
      </c>
      <c r="N788" s="308" t="b">
        <f t="shared" si="199"/>
        <v>1</v>
      </c>
      <c r="O788" s="308" t="b">
        <f t="shared" si="200"/>
        <v>1</v>
      </c>
      <c r="P788" s="308" t="b">
        <f t="shared" si="201"/>
        <v>1</v>
      </c>
      <c r="Q788" s="308" t="b">
        <f t="shared" si="202"/>
        <v>1</v>
      </c>
      <c r="R788" s="308" t="b">
        <f t="shared" si="203"/>
        <v>1</v>
      </c>
      <c r="S788" s="308" t="b">
        <f t="shared" si="204"/>
        <v>1</v>
      </c>
      <c r="T788" s="308" t="b">
        <f t="shared" si="205"/>
        <v>1</v>
      </c>
      <c r="U788" s="308" t="b">
        <f t="shared" si="206"/>
        <v>1</v>
      </c>
      <c r="W788" s="446"/>
      <c r="X788" s="280"/>
      <c r="Y788" s="280"/>
      <c r="Z788" s="70"/>
      <c r="AA788" s="70"/>
      <c r="AB788" s="249"/>
      <c r="AC788" s="363"/>
      <c r="AD788" s="442"/>
      <c r="AE788" s="387"/>
      <c r="AF788" s="135"/>
      <c r="AG788" s="435"/>
    </row>
    <row r="789" spans="1:33">
      <c r="A789" s="383"/>
      <c r="B789" s="263"/>
      <c r="C789" s="263"/>
      <c r="D789" s="264"/>
      <c r="E789" s="264"/>
      <c r="F789" s="273"/>
      <c r="G789" s="247"/>
      <c r="H789" s="133"/>
      <c r="I789" s="366"/>
      <c r="J789" s="135"/>
      <c r="L789" s="308" t="b">
        <f t="shared" si="197"/>
        <v>1</v>
      </c>
      <c r="M789" s="308" t="b">
        <f t="shared" si="198"/>
        <v>1</v>
      </c>
      <c r="N789" s="308" t="b">
        <f t="shared" si="199"/>
        <v>1</v>
      </c>
      <c r="O789" s="308" t="b">
        <f t="shared" si="200"/>
        <v>1</v>
      </c>
      <c r="P789" s="308" t="b">
        <f t="shared" si="201"/>
        <v>1</v>
      </c>
      <c r="Q789" s="308" t="b">
        <f t="shared" si="202"/>
        <v>1</v>
      </c>
      <c r="R789" s="308" t="b">
        <f t="shared" si="203"/>
        <v>1</v>
      </c>
      <c r="S789" s="308" t="b">
        <f t="shared" si="204"/>
        <v>1</v>
      </c>
      <c r="T789" s="308" t="b">
        <f t="shared" si="205"/>
        <v>1</v>
      </c>
      <c r="U789" s="308" t="b">
        <f t="shared" si="206"/>
        <v>1</v>
      </c>
      <c r="W789" s="446"/>
      <c r="X789" s="280"/>
      <c r="Y789" s="280"/>
      <c r="Z789" s="70"/>
      <c r="AA789" s="70"/>
      <c r="AB789" s="249"/>
      <c r="AC789" s="440"/>
      <c r="AD789" s="441"/>
      <c r="AE789" s="378"/>
      <c r="AF789" s="135"/>
      <c r="AG789" s="435"/>
    </row>
    <row r="790" spans="1:33">
      <c r="A790" s="383"/>
      <c r="B790" s="263"/>
      <c r="C790" s="263"/>
      <c r="D790" s="264"/>
      <c r="E790" s="264"/>
      <c r="F790" s="273"/>
      <c r="G790" s="247"/>
      <c r="H790" s="133"/>
      <c r="I790" s="366"/>
      <c r="J790" s="135"/>
      <c r="L790" s="308" t="b">
        <f t="shared" si="197"/>
        <v>1</v>
      </c>
      <c r="M790" s="308" t="b">
        <f t="shared" si="198"/>
        <v>1</v>
      </c>
      <c r="N790" s="308" t="b">
        <f t="shared" si="199"/>
        <v>1</v>
      </c>
      <c r="O790" s="308" t="b">
        <f t="shared" si="200"/>
        <v>1</v>
      </c>
      <c r="P790" s="308" t="b">
        <f t="shared" si="201"/>
        <v>1</v>
      </c>
      <c r="Q790" s="308" t="b">
        <f t="shared" si="202"/>
        <v>1</v>
      </c>
      <c r="R790" s="308" t="b">
        <f t="shared" si="203"/>
        <v>1</v>
      </c>
      <c r="S790" s="308" t="b">
        <f t="shared" si="204"/>
        <v>1</v>
      </c>
      <c r="T790" s="308" t="b">
        <f t="shared" si="205"/>
        <v>1</v>
      </c>
      <c r="U790" s="308" t="b">
        <f t="shared" si="206"/>
        <v>1</v>
      </c>
      <c r="W790" s="446"/>
      <c r="X790" s="280"/>
      <c r="Y790" s="280"/>
      <c r="Z790" s="70"/>
      <c r="AA790" s="70"/>
      <c r="AB790" s="249"/>
      <c r="AC790" s="440"/>
      <c r="AD790" s="441"/>
      <c r="AE790" s="378"/>
      <c r="AF790" s="135"/>
      <c r="AG790" s="435"/>
    </row>
    <row r="791" spans="1:33">
      <c r="A791" s="383"/>
      <c r="B791" s="263"/>
      <c r="C791" s="263"/>
      <c r="D791" s="264"/>
      <c r="E791" s="264"/>
      <c r="F791" s="273"/>
      <c r="G791" s="247"/>
      <c r="H791" s="133"/>
      <c r="I791" s="366"/>
      <c r="J791" s="135"/>
      <c r="L791" s="308" t="b">
        <f t="shared" si="197"/>
        <v>1</v>
      </c>
      <c r="M791" s="308" t="b">
        <f t="shared" si="198"/>
        <v>1</v>
      </c>
      <c r="N791" s="308" t="b">
        <f t="shared" si="199"/>
        <v>1</v>
      </c>
      <c r="O791" s="308" t="b">
        <f t="shared" si="200"/>
        <v>1</v>
      </c>
      <c r="P791" s="308" t="b">
        <f t="shared" si="201"/>
        <v>1</v>
      </c>
      <c r="Q791" s="308" t="b">
        <f t="shared" si="202"/>
        <v>1</v>
      </c>
      <c r="R791" s="308" t="b">
        <f t="shared" si="203"/>
        <v>1</v>
      </c>
      <c r="S791" s="308" t="b">
        <f t="shared" si="204"/>
        <v>1</v>
      </c>
      <c r="T791" s="308" t="b">
        <f t="shared" si="205"/>
        <v>1</v>
      </c>
      <c r="U791" s="308" t="b">
        <f t="shared" si="206"/>
        <v>1</v>
      </c>
      <c r="W791" s="446"/>
      <c r="X791" s="280"/>
      <c r="Y791" s="280"/>
      <c r="Z791" s="70"/>
      <c r="AA791" s="70"/>
      <c r="AB791" s="249"/>
      <c r="AC791" s="440"/>
      <c r="AD791" s="441"/>
      <c r="AE791" s="378"/>
      <c r="AF791" s="135"/>
      <c r="AG791" s="435"/>
    </row>
    <row r="792" spans="1:33">
      <c r="A792" s="383"/>
      <c r="B792" s="263"/>
      <c r="C792" s="263"/>
      <c r="D792" s="264"/>
      <c r="E792" s="264"/>
      <c r="F792" s="273"/>
      <c r="G792" s="247"/>
      <c r="H792" s="133"/>
      <c r="I792" s="366"/>
      <c r="J792" s="135"/>
      <c r="L792" s="308" t="b">
        <f t="shared" si="197"/>
        <v>1</v>
      </c>
      <c r="M792" s="308" t="b">
        <f t="shared" si="198"/>
        <v>1</v>
      </c>
      <c r="N792" s="308" t="b">
        <f t="shared" si="199"/>
        <v>1</v>
      </c>
      <c r="O792" s="308" t="b">
        <f t="shared" si="200"/>
        <v>1</v>
      </c>
      <c r="P792" s="308" t="b">
        <f t="shared" si="201"/>
        <v>1</v>
      </c>
      <c r="Q792" s="308" t="b">
        <f t="shared" si="202"/>
        <v>1</v>
      </c>
      <c r="R792" s="308" t="b">
        <f t="shared" si="203"/>
        <v>1</v>
      </c>
      <c r="S792" s="308" t="b">
        <f t="shared" si="204"/>
        <v>1</v>
      </c>
      <c r="T792" s="308" t="b">
        <f t="shared" si="205"/>
        <v>1</v>
      </c>
      <c r="U792" s="308" t="b">
        <f t="shared" si="206"/>
        <v>1</v>
      </c>
      <c r="W792" s="446"/>
      <c r="X792" s="280"/>
      <c r="Y792" s="280"/>
      <c r="Z792" s="70"/>
      <c r="AA792" s="70"/>
      <c r="AB792" s="249"/>
      <c r="AC792" s="440"/>
      <c r="AD792" s="441"/>
      <c r="AE792" s="378"/>
      <c r="AF792" s="135"/>
      <c r="AG792" s="435"/>
    </row>
    <row r="793" spans="1:33">
      <c r="A793" s="380"/>
      <c r="B793" s="263"/>
      <c r="C793" s="263"/>
      <c r="D793" s="264"/>
      <c r="E793" s="264"/>
      <c r="F793" s="272"/>
      <c r="G793" s="252"/>
      <c r="H793" s="133"/>
      <c r="I793" s="364"/>
      <c r="J793" s="135"/>
      <c r="L793" s="308" t="b">
        <f t="shared" si="197"/>
        <v>1</v>
      </c>
      <c r="M793" s="308" t="b">
        <f t="shared" si="198"/>
        <v>1</v>
      </c>
      <c r="N793" s="308" t="b">
        <f t="shared" si="199"/>
        <v>1</v>
      </c>
      <c r="O793" s="308" t="b">
        <f t="shared" si="200"/>
        <v>1</v>
      </c>
      <c r="P793" s="308" t="b">
        <f t="shared" si="201"/>
        <v>1</v>
      </c>
      <c r="Q793" s="308" t="b">
        <f t="shared" si="202"/>
        <v>1</v>
      </c>
      <c r="R793" s="308" t="b">
        <f t="shared" si="203"/>
        <v>1</v>
      </c>
      <c r="S793" s="308" t="b">
        <f t="shared" si="204"/>
        <v>1</v>
      </c>
      <c r="T793" s="308" t="b">
        <f t="shared" si="205"/>
        <v>1</v>
      </c>
      <c r="U793" s="308" t="b">
        <f t="shared" si="206"/>
        <v>1</v>
      </c>
      <c r="W793" s="446"/>
      <c r="X793" s="280"/>
      <c r="Y793" s="280"/>
      <c r="Z793" s="70"/>
      <c r="AA793" s="70"/>
      <c r="AB793" s="249"/>
      <c r="AC793" s="363"/>
      <c r="AD793" s="442"/>
      <c r="AE793" s="387"/>
      <c r="AF793" s="135"/>
      <c r="AG793" s="435"/>
    </row>
    <row r="794" spans="1:33">
      <c r="A794" s="383"/>
      <c r="B794" s="263"/>
      <c r="C794" s="263"/>
      <c r="D794" s="264"/>
      <c r="E794" s="264"/>
      <c r="F794" s="273"/>
      <c r="G794" s="247"/>
      <c r="H794" s="133"/>
      <c r="I794" s="366"/>
      <c r="J794" s="135"/>
      <c r="L794" s="308" t="b">
        <f t="shared" si="197"/>
        <v>1</v>
      </c>
      <c r="M794" s="308" t="b">
        <f t="shared" si="198"/>
        <v>1</v>
      </c>
      <c r="N794" s="308" t="b">
        <f t="shared" si="199"/>
        <v>1</v>
      </c>
      <c r="O794" s="308" t="b">
        <f t="shared" si="200"/>
        <v>1</v>
      </c>
      <c r="P794" s="308" t="b">
        <f t="shared" si="201"/>
        <v>1</v>
      </c>
      <c r="Q794" s="308" t="b">
        <f t="shared" si="202"/>
        <v>1</v>
      </c>
      <c r="R794" s="308" t="b">
        <f t="shared" si="203"/>
        <v>1</v>
      </c>
      <c r="S794" s="308" t="b">
        <f t="shared" si="204"/>
        <v>1</v>
      </c>
      <c r="T794" s="308" t="b">
        <f t="shared" si="205"/>
        <v>1</v>
      </c>
      <c r="U794" s="308" t="b">
        <f t="shared" si="206"/>
        <v>1</v>
      </c>
      <c r="W794" s="446"/>
      <c r="X794" s="280"/>
      <c r="Y794" s="280"/>
      <c r="Z794" s="70"/>
      <c r="AA794" s="70"/>
      <c r="AB794" s="249"/>
      <c r="AC794" s="440"/>
      <c r="AD794" s="441"/>
      <c r="AE794" s="378"/>
      <c r="AF794" s="135"/>
      <c r="AG794" s="435"/>
    </row>
    <row r="795" spans="1:33">
      <c r="A795" s="383"/>
      <c r="B795" s="263"/>
      <c r="C795" s="263"/>
      <c r="D795" s="264"/>
      <c r="E795" s="264"/>
      <c r="F795" s="273"/>
      <c r="G795" s="247"/>
      <c r="H795" s="133"/>
      <c r="I795" s="368"/>
      <c r="J795" s="135"/>
      <c r="L795" s="308" t="b">
        <f t="shared" si="197"/>
        <v>1</v>
      </c>
      <c r="M795" s="308" t="b">
        <f t="shared" si="198"/>
        <v>1</v>
      </c>
      <c r="N795" s="308" t="b">
        <f t="shared" si="199"/>
        <v>1</v>
      </c>
      <c r="O795" s="308" t="b">
        <f t="shared" si="200"/>
        <v>1</v>
      </c>
      <c r="P795" s="308" t="b">
        <f t="shared" si="201"/>
        <v>1</v>
      </c>
      <c r="Q795" s="308" t="b">
        <f t="shared" si="202"/>
        <v>1</v>
      </c>
      <c r="R795" s="308" t="b">
        <f t="shared" si="203"/>
        <v>1</v>
      </c>
      <c r="S795" s="308" t="b">
        <f t="shared" si="204"/>
        <v>1</v>
      </c>
      <c r="T795" s="308" t="b">
        <f t="shared" si="205"/>
        <v>1</v>
      </c>
      <c r="U795" s="308" t="b">
        <f t="shared" si="206"/>
        <v>1</v>
      </c>
      <c r="W795" s="446"/>
      <c r="X795" s="280"/>
      <c r="Y795" s="280"/>
      <c r="Z795" s="70"/>
      <c r="AA795" s="70"/>
      <c r="AB795" s="249"/>
      <c r="AC795" s="440"/>
      <c r="AD795" s="441"/>
      <c r="AE795" s="387"/>
      <c r="AF795" s="135"/>
      <c r="AG795" s="435"/>
    </row>
    <row r="796" spans="1:33">
      <c r="A796" s="383"/>
      <c r="B796" s="263"/>
      <c r="C796" s="263"/>
      <c r="D796" s="264"/>
      <c r="E796" s="264"/>
      <c r="F796" s="273"/>
      <c r="G796" s="247"/>
      <c r="H796" s="133"/>
      <c r="I796" s="366"/>
      <c r="J796" s="135"/>
      <c r="L796" s="308" t="b">
        <f t="shared" si="197"/>
        <v>1</v>
      </c>
      <c r="M796" s="308" t="b">
        <f t="shared" si="198"/>
        <v>1</v>
      </c>
      <c r="N796" s="308" t="b">
        <f t="shared" si="199"/>
        <v>1</v>
      </c>
      <c r="O796" s="308" t="b">
        <f t="shared" si="200"/>
        <v>1</v>
      </c>
      <c r="P796" s="308" t="b">
        <f t="shared" si="201"/>
        <v>1</v>
      </c>
      <c r="Q796" s="308" t="b">
        <f t="shared" si="202"/>
        <v>1</v>
      </c>
      <c r="R796" s="308" t="b">
        <f t="shared" si="203"/>
        <v>1</v>
      </c>
      <c r="S796" s="308" t="b">
        <f t="shared" si="204"/>
        <v>1</v>
      </c>
      <c r="T796" s="308" t="b">
        <f t="shared" si="205"/>
        <v>1</v>
      </c>
      <c r="U796" s="308" t="b">
        <f t="shared" si="206"/>
        <v>1</v>
      </c>
      <c r="W796" s="446"/>
      <c r="X796" s="280"/>
      <c r="Y796" s="280"/>
      <c r="Z796" s="70"/>
      <c r="AA796" s="70"/>
      <c r="AB796" s="249"/>
      <c r="AC796" s="440"/>
      <c r="AD796" s="441"/>
      <c r="AE796" s="378"/>
      <c r="AF796" s="135"/>
      <c r="AG796" s="435"/>
    </row>
    <row r="797" spans="1:33">
      <c r="A797" s="383"/>
      <c r="B797" s="263"/>
      <c r="C797" s="263"/>
      <c r="D797" s="264"/>
      <c r="E797" s="264"/>
      <c r="F797" s="273"/>
      <c r="G797" s="247"/>
      <c r="H797" s="133"/>
      <c r="I797" s="366"/>
      <c r="J797" s="135"/>
      <c r="L797" s="308" t="b">
        <f t="shared" si="197"/>
        <v>1</v>
      </c>
      <c r="M797" s="308" t="b">
        <f t="shared" si="198"/>
        <v>1</v>
      </c>
      <c r="N797" s="308" t="b">
        <f t="shared" si="199"/>
        <v>1</v>
      </c>
      <c r="O797" s="308" t="b">
        <f t="shared" si="200"/>
        <v>1</v>
      </c>
      <c r="P797" s="308" t="b">
        <f t="shared" si="201"/>
        <v>1</v>
      </c>
      <c r="Q797" s="308" t="b">
        <f t="shared" si="202"/>
        <v>1</v>
      </c>
      <c r="R797" s="308" t="b">
        <f t="shared" si="203"/>
        <v>1</v>
      </c>
      <c r="S797" s="308" t="b">
        <f t="shared" si="204"/>
        <v>1</v>
      </c>
      <c r="T797" s="308" t="b">
        <f t="shared" si="205"/>
        <v>1</v>
      </c>
      <c r="U797" s="308" t="b">
        <f t="shared" si="206"/>
        <v>1</v>
      </c>
      <c r="W797" s="446"/>
      <c r="X797" s="280"/>
      <c r="Y797" s="280"/>
      <c r="Z797" s="70"/>
      <c r="AA797" s="70"/>
      <c r="AB797" s="249"/>
      <c r="AC797" s="440"/>
      <c r="AD797" s="441"/>
      <c r="AE797" s="378"/>
      <c r="AF797" s="135"/>
      <c r="AG797" s="435"/>
    </row>
    <row r="798" spans="1:33">
      <c r="A798" s="383"/>
      <c r="B798" s="263"/>
      <c r="C798" s="263"/>
      <c r="D798" s="264"/>
      <c r="E798" s="264"/>
      <c r="F798" s="273"/>
      <c r="G798" s="247"/>
      <c r="H798" s="133"/>
      <c r="I798" s="366"/>
      <c r="J798" s="135"/>
      <c r="L798" s="308" t="b">
        <f t="shared" si="197"/>
        <v>1</v>
      </c>
      <c r="M798" s="308" t="b">
        <f t="shared" si="198"/>
        <v>1</v>
      </c>
      <c r="N798" s="308" t="b">
        <f t="shared" si="199"/>
        <v>1</v>
      </c>
      <c r="O798" s="308" t="b">
        <f t="shared" si="200"/>
        <v>1</v>
      </c>
      <c r="P798" s="308" t="b">
        <f t="shared" si="201"/>
        <v>1</v>
      </c>
      <c r="Q798" s="308" t="b">
        <f t="shared" si="202"/>
        <v>1</v>
      </c>
      <c r="R798" s="308" t="b">
        <f t="shared" si="203"/>
        <v>1</v>
      </c>
      <c r="S798" s="308" t="b">
        <f t="shared" si="204"/>
        <v>1</v>
      </c>
      <c r="T798" s="308" t="b">
        <f t="shared" si="205"/>
        <v>1</v>
      </c>
      <c r="U798" s="308" t="b">
        <f t="shared" si="206"/>
        <v>1</v>
      </c>
      <c r="W798" s="446"/>
      <c r="X798" s="280"/>
      <c r="Y798" s="280"/>
      <c r="Z798" s="70"/>
      <c r="AA798" s="70"/>
      <c r="AB798" s="249"/>
      <c r="AC798" s="440"/>
      <c r="AD798" s="441"/>
      <c r="AE798" s="378"/>
      <c r="AF798" s="135"/>
      <c r="AG798" s="435"/>
    </row>
    <row r="799" spans="1:33">
      <c r="A799" s="383"/>
      <c r="B799" s="263"/>
      <c r="C799" s="263"/>
      <c r="D799" s="264"/>
      <c r="E799" s="264"/>
      <c r="F799" s="273"/>
      <c r="G799" s="247"/>
      <c r="H799" s="133"/>
      <c r="I799" s="371"/>
      <c r="J799" s="135"/>
      <c r="L799" s="308" t="b">
        <f t="shared" si="197"/>
        <v>1</v>
      </c>
      <c r="M799" s="308" t="b">
        <f t="shared" si="198"/>
        <v>1</v>
      </c>
      <c r="N799" s="308" t="b">
        <f t="shared" si="199"/>
        <v>1</v>
      </c>
      <c r="O799" s="308" t="b">
        <f t="shared" si="200"/>
        <v>1</v>
      </c>
      <c r="P799" s="308" t="b">
        <f t="shared" si="201"/>
        <v>1</v>
      </c>
      <c r="Q799" s="308" t="b">
        <f t="shared" si="202"/>
        <v>1</v>
      </c>
      <c r="R799" s="308" t="b">
        <f t="shared" si="203"/>
        <v>1</v>
      </c>
      <c r="S799" s="308" t="b">
        <f t="shared" si="204"/>
        <v>1</v>
      </c>
      <c r="T799" s="308" t="b">
        <f t="shared" si="205"/>
        <v>1</v>
      </c>
      <c r="U799" s="308" t="b">
        <f t="shared" si="206"/>
        <v>1</v>
      </c>
      <c r="W799" s="446"/>
      <c r="X799" s="280"/>
      <c r="Y799" s="280"/>
      <c r="Z799" s="70"/>
      <c r="AA799" s="70"/>
      <c r="AB799" s="249"/>
      <c r="AC799" s="440"/>
      <c r="AD799" s="441"/>
      <c r="AE799" s="379"/>
      <c r="AF799" s="135"/>
      <c r="AG799" s="435"/>
    </row>
    <row r="800" spans="1:33">
      <c r="A800" s="383"/>
      <c r="B800" s="263"/>
      <c r="C800" s="263"/>
      <c r="D800" s="264"/>
      <c r="E800" s="264"/>
      <c r="F800" s="273"/>
      <c r="G800" s="247"/>
      <c r="H800" s="133"/>
      <c r="I800" s="366"/>
      <c r="J800" s="135"/>
      <c r="L800" s="308" t="b">
        <f t="shared" si="197"/>
        <v>1</v>
      </c>
      <c r="M800" s="308" t="b">
        <f t="shared" si="198"/>
        <v>1</v>
      </c>
      <c r="N800" s="308" t="b">
        <f t="shared" si="199"/>
        <v>1</v>
      </c>
      <c r="O800" s="308" t="b">
        <f t="shared" si="200"/>
        <v>1</v>
      </c>
      <c r="P800" s="308" t="b">
        <f t="shared" si="201"/>
        <v>1</v>
      </c>
      <c r="Q800" s="308" t="b">
        <f t="shared" si="202"/>
        <v>1</v>
      </c>
      <c r="R800" s="308" t="b">
        <f t="shared" si="203"/>
        <v>1</v>
      </c>
      <c r="S800" s="308" t="b">
        <f t="shared" si="204"/>
        <v>1</v>
      </c>
      <c r="T800" s="308" t="b">
        <f t="shared" si="205"/>
        <v>1</v>
      </c>
      <c r="U800" s="308" t="b">
        <f t="shared" si="206"/>
        <v>1</v>
      </c>
      <c r="W800" s="446"/>
      <c r="X800" s="280"/>
      <c r="Y800" s="280"/>
      <c r="Z800" s="70"/>
      <c r="AA800" s="70"/>
      <c r="AB800" s="249"/>
      <c r="AC800" s="440"/>
      <c r="AD800" s="441"/>
      <c r="AE800" s="378"/>
      <c r="AF800" s="135"/>
      <c r="AG800" s="435"/>
    </row>
    <row r="801" spans="1:33">
      <c r="A801" s="383"/>
      <c r="B801" s="263"/>
      <c r="C801" s="263"/>
      <c r="D801" s="264"/>
      <c r="E801" s="264"/>
      <c r="F801" s="273"/>
      <c r="G801" s="247"/>
      <c r="H801" s="133"/>
      <c r="I801" s="366"/>
      <c r="J801" s="135"/>
      <c r="L801" s="308" t="b">
        <f t="shared" si="197"/>
        <v>1</v>
      </c>
      <c r="M801" s="308" t="b">
        <f t="shared" si="198"/>
        <v>1</v>
      </c>
      <c r="N801" s="308" t="b">
        <f t="shared" si="199"/>
        <v>1</v>
      </c>
      <c r="O801" s="308" t="b">
        <f t="shared" si="200"/>
        <v>1</v>
      </c>
      <c r="P801" s="308" t="b">
        <f t="shared" si="201"/>
        <v>1</v>
      </c>
      <c r="Q801" s="308" t="b">
        <f t="shared" si="202"/>
        <v>1</v>
      </c>
      <c r="R801" s="308" t="b">
        <f t="shared" si="203"/>
        <v>1</v>
      </c>
      <c r="S801" s="308" t="b">
        <f t="shared" si="204"/>
        <v>1</v>
      </c>
      <c r="T801" s="308" t="b">
        <f t="shared" si="205"/>
        <v>1</v>
      </c>
      <c r="U801" s="308" t="b">
        <f t="shared" si="206"/>
        <v>1</v>
      </c>
      <c r="W801" s="446"/>
      <c r="X801" s="280"/>
      <c r="Y801" s="280"/>
      <c r="Z801" s="70"/>
      <c r="AA801" s="70"/>
      <c r="AB801" s="249"/>
      <c r="AC801" s="440"/>
      <c r="AD801" s="441"/>
      <c r="AE801" s="378"/>
      <c r="AF801" s="135"/>
      <c r="AG801" s="435"/>
    </row>
    <row r="802" spans="1:33">
      <c r="A802" s="383"/>
      <c r="B802" s="263"/>
      <c r="C802" s="263"/>
      <c r="D802" s="264"/>
      <c r="E802" s="264"/>
      <c r="F802" s="273"/>
      <c r="G802" s="247"/>
      <c r="H802" s="133"/>
      <c r="I802" s="366"/>
      <c r="J802" s="135"/>
      <c r="L802" s="308" t="b">
        <f t="shared" si="197"/>
        <v>1</v>
      </c>
      <c r="M802" s="308" t="b">
        <f t="shared" si="198"/>
        <v>1</v>
      </c>
      <c r="N802" s="308" t="b">
        <f t="shared" si="199"/>
        <v>1</v>
      </c>
      <c r="O802" s="308" t="b">
        <f t="shared" si="200"/>
        <v>1</v>
      </c>
      <c r="P802" s="308" t="b">
        <f t="shared" si="201"/>
        <v>1</v>
      </c>
      <c r="Q802" s="308" t="b">
        <f t="shared" si="202"/>
        <v>1</v>
      </c>
      <c r="R802" s="308" t="b">
        <f t="shared" si="203"/>
        <v>1</v>
      </c>
      <c r="S802" s="308" t="b">
        <f t="shared" si="204"/>
        <v>1</v>
      </c>
      <c r="T802" s="308" t="b">
        <f t="shared" si="205"/>
        <v>1</v>
      </c>
      <c r="U802" s="308" t="b">
        <f t="shared" si="206"/>
        <v>1</v>
      </c>
      <c r="W802" s="446"/>
      <c r="X802" s="280"/>
      <c r="Y802" s="280"/>
      <c r="Z802" s="70"/>
      <c r="AA802" s="70"/>
      <c r="AB802" s="249"/>
      <c r="AC802" s="440"/>
      <c r="AD802" s="441"/>
      <c r="AE802" s="378"/>
      <c r="AF802" s="135"/>
      <c r="AG802" s="435"/>
    </row>
    <row r="803" spans="1:33">
      <c r="A803" s="383"/>
      <c r="B803" s="263"/>
      <c r="C803" s="263"/>
      <c r="D803" s="264"/>
      <c r="E803" s="264"/>
      <c r="F803" s="273"/>
      <c r="G803" s="247"/>
      <c r="H803" s="133"/>
      <c r="I803" s="366"/>
      <c r="J803" s="135"/>
      <c r="L803" s="308" t="b">
        <f t="shared" si="197"/>
        <v>1</v>
      </c>
      <c r="M803" s="308" t="b">
        <f t="shared" si="198"/>
        <v>1</v>
      </c>
      <c r="N803" s="308" t="b">
        <f t="shared" si="199"/>
        <v>1</v>
      </c>
      <c r="O803" s="308" t="b">
        <f t="shared" si="200"/>
        <v>1</v>
      </c>
      <c r="P803" s="308" t="b">
        <f t="shared" si="201"/>
        <v>1</v>
      </c>
      <c r="Q803" s="308" t="b">
        <f t="shared" si="202"/>
        <v>1</v>
      </c>
      <c r="R803" s="308" t="b">
        <f t="shared" si="203"/>
        <v>1</v>
      </c>
      <c r="S803" s="308" t="b">
        <f t="shared" si="204"/>
        <v>1</v>
      </c>
      <c r="T803" s="308" t="b">
        <f t="shared" si="205"/>
        <v>1</v>
      </c>
      <c r="U803" s="308" t="b">
        <f t="shared" si="206"/>
        <v>1</v>
      </c>
      <c r="W803" s="446"/>
      <c r="X803" s="280"/>
      <c r="Y803" s="280"/>
      <c r="Z803" s="70"/>
      <c r="AA803" s="70"/>
      <c r="AB803" s="249"/>
      <c r="AC803" s="440"/>
      <c r="AD803" s="441"/>
      <c r="AE803" s="378"/>
      <c r="AF803" s="135"/>
      <c r="AG803" s="435"/>
    </row>
    <row r="804" spans="1:33">
      <c r="A804" s="383"/>
      <c r="B804" s="263"/>
      <c r="C804" s="263"/>
      <c r="D804" s="264"/>
      <c r="E804" s="264"/>
      <c r="F804" s="273"/>
      <c r="G804" s="247"/>
      <c r="H804" s="133"/>
      <c r="I804" s="366"/>
      <c r="J804" s="135"/>
      <c r="L804" s="308" t="b">
        <f t="shared" si="197"/>
        <v>1</v>
      </c>
      <c r="M804" s="308" t="b">
        <f t="shared" si="198"/>
        <v>1</v>
      </c>
      <c r="N804" s="308" t="b">
        <f t="shared" si="199"/>
        <v>1</v>
      </c>
      <c r="O804" s="308" t="b">
        <f t="shared" si="200"/>
        <v>1</v>
      </c>
      <c r="P804" s="308" t="b">
        <f t="shared" si="201"/>
        <v>1</v>
      </c>
      <c r="Q804" s="308" t="b">
        <f t="shared" si="202"/>
        <v>1</v>
      </c>
      <c r="R804" s="308" t="b">
        <f t="shared" si="203"/>
        <v>1</v>
      </c>
      <c r="S804" s="308" t="b">
        <f t="shared" si="204"/>
        <v>1</v>
      </c>
      <c r="T804" s="308" t="b">
        <f t="shared" si="205"/>
        <v>1</v>
      </c>
      <c r="U804" s="308" t="b">
        <f t="shared" si="206"/>
        <v>1</v>
      </c>
      <c r="W804" s="446"/>
      <c r="X804" s="280"/>
      <c r="Y804" s="280"/>
      <c r="Z804" s="70"/>
      <c r="AA804" s="70"/>
      <c r="AB804" s="249"/>
      <c r="AC804" s="440"/>
      <c r="AD804" s="441"/>
      <c r="AE804" s="378"/>
      <c r="AF804" s="135"/>
      <c r="AG804" s="435"/>
    </row>
    <row r="805" spans="1:33">
      <c r="A805" s="383"/>
      <c r="B805" s="263"/>
      <c r="C805" s="263"/>
      <c r="D805" s="264"/>
      <c r="E805" s="264"/>
      <c r="F805" s="273"/>
      <c r="G805" s="247"/>
      <c r="H805" s="133"/>
      <c r="I805" s="366"/>
      <c r="J805" s="135"/>
      <c r="L805" s="308" t="b">
        <f t="shared" si="197"/>
        <v>1</v>
      </c>
      <c r="M805" s="308" t="b">
        <f t="shared" si="198"/>
        <v>1</v>
      </c>
      <c r="N805" s="308" t="b">
        <f t="shared" si="199"/>
        <v>1</v>
      </c>
      <c r="O805" s="308" t="b">
        <f t="shared" si="200"/>
        <v>1</v>
      </c>
      <c r="P805" s="308" t="b">
        <f t="shared" si="201"/>
        <v>1</v>
      </c>
      <c r="Q805" s="308" t="b">
        <f t="shared" si="202"/>
        <v>1</v>
      </c>
      <c r="R805" s="308" t="b">
        <f t="shared" si="203"/>
        <v>1</v>
      </c>
      <c r="S805" s="308" t="b">
        <f t="shared" si="204"/>
        <v>1</v>
      </c>
      <c r="T805" s="308" t="b">
        <f t="shared" si="205"/>
        <v>1</v>
      </c>
      <c r="U805" s="308" t="b">
        <f t="shared" si="206"/>
        <v>1</v>
      </c>
      <c r="W805" s="446"/>
      <c r="X805" s="280"/>
      <c r="Y805" s="280"/>
      <c r="Z805" s="70"/>
      <c r="AA805" s="70"/>
      <c r="AB805" s="249"/>
      <c r="AC805" s="440"/>
      <c r="AD805" s="441"/>
      <c r="AE805" s="378"/>
      <c r="AF805" s="135"/>
      <c r="AG805" s="435"/>
    </row>
    <row r="806" spans="1:33">
      <c r="A806" s="383"/>
      <c r="B806" s="263"/>
      <c r="C806" s="263"/>
      <c r="D806" s="264"/>
      <c r="E806" s="264"/>
      <c r="F806" s="273"/>
      <c r="G806" s="247"/>
      <c r="H806" s="133"/>
      <c r="I806" s="366"/>
      <c r="J806" s="135"/>
      <c r="L806" s="308" t="b">
        <f t="shared" si="197"/>
        <v>1</v>
      </c>
      <c r="M806" s="308" t="b">
        <f t="shared" si="198"/>
        <v>1</v>
      </c>
      <c r="N806" s="308" t="b">
        <f t="shared" si="199"/>
        <v>1</v>
      </c>
      <c r="O806" s="308" t="b">
        <f t="shared" si="200"/>
        <v>1</v>
      </c>
      <c r="P806" s="308" t="b">
        <f t="shared" si="201"/>
        <v>1</v>
      </c>
      <c r="Q806" s="308" t="b">
        <f t="shared" si="202"/>
        <v>1</v>
      </c>
      <c r="R806" s="308" t="b">
        <f t="shared" si="203"/>
        <v>1</v>
      </c>
      <c r="S806" s="308" t="b">
        <f t="shared" si="204"/>
        <v>1</v>
      </c>
      <c r="T806" s="308" t="b">
        <f t="shared" si="205"/>
        <v>1</v>
      </c>
      <c r="U806" s="308" t="b">
        <f t="shared" si="206"/>
        <v>1</v>
      </c>
      <c r="W806" s="446"/>
      <c r="X806" s="280"/>
      <c r="Y806" s="280"/>
      <c r="Z806" s="70"/>
      <c r="AA806" s="70"/>
      <c r="AB806" s="249"/>
      <c r="AC806" s="440"/>
      <c r="AD806" s="441"/>
      <c r="AE806" s="378"/>
      <c r="AF806" s="135"/>
      <c r="AG806" s="435"/>
    </row>
    <row r="807" spans="1:33">
      <c r="A807" s="383"/>
      <c r="B807" s="263"/>
      <c r="C807" s="263"/>
      <c r="D807" s="264"/>
      <c r="E807" s="264"/>
      <c r="F807" s="273"/>
      <c r="G807" s="247"/>
      <c r="H807" s="133"/>
      <c r="I807" s="366"/>
      <c r="J807" s="135"/>
      <c r="L807" s="308" t="b">
        <f t="shared" si="197"/>
        <v>1</v>
      </c>
      <c r="M807" s="308" t="b">
        <f t="shared" si="198"/>
        <v>1</v>
      </c>
      <c r="N807" s="308" t="b">
        <f t="shared" si="199"/>
        <v>1</v>
      </c>
      <c r="O807" s="308" t="b">
        <f t="shared" si="200"/>
        <v>1</v>
      </c>
      <c r="P807" s="308" t="b">
        <f t="shared" si="201"/>
        <v>1</v>
      </c>
      <c r="Q807" s="308" t="b">
        <f t="shared" si="202"/>
        <v>1</v>
      </c>
      <c r="R807" s="308" t="b">
        <f t="shared" si="203"/>
        <v>1</v>
      </c>
      <c r="S807" s="308" t="b">
        <f t="shared" si="204"/>
        <v>1</v>
      </c>
      <c r="T807" s="308" t="b">
        <f t="shared" si="205"/>
        <v>1</v>
      </c>
      <c r="U807" s="308" t="b">
        <f t="shared" si="206"/>
        <v>1</v>
      </c>
      <c r="W807" s="446"/>
      <c r="X807" s="280"/>
      <c r="Y807" s="280"/>
      <c r="Z807" s="70"/>
      <c r="AA807" s="70"/>
      <c r="AB807" s="249"/>
      <c r="AC807" s="440"/>
      <c r="AD807" s="441"/>
      <c r="AE807" s="378"/>
      <c r="AF807" s="135"/>
      <c r="AG807" s="435"/>
    </row>
    <row r="808" spans="1:33">
      <c r="A808" s="383"/>
      <c r="B808" s="263"/>
      <c r="C808" s="263"/>
      <c r="D808" s="264"/>
      <c r="E808" s="264"/>
      <c r="F808" s="273"/>
      <c r="G808" s="247"/>
      <c r="H808" s="133"/>
      <c r="I808" s="366"/>
      <c r="J808" s="135"/>
      <c r="L808" s="308" t="b">
        <f t="shared" si="197"/>
        <v>1</v>
      </c>
      <c r="M808" s="308" t="b">
        <f t="shared" si="198"/>
        <v>1</v>
      </c>
      <c r="N808" s="308" t="b">
        <f t="shared" si="199"/>
        <v>1</v>
      </c>
      <c r="O808" s="308" t="b">
        <f t="shared" si="200"/>
        <v>1</v>
      </c>
      <c r="P808" s="308" t="b">
        <f t="shared" si="201"/>
        <v>1</v>
      </c>
      <c r="Q808" s="308" t="b">
        <f t="shared" si="202"/>
        <v>1</v>
      </c>
      <c r="R808" s="308" t="b">
        <f t="shared" si="203"/>
        <v>1</v>
      </c>
      <c r="S808" s="308" t="b">
        <f t="shared" si="204"/>
        <v>1</v>
      </c>
      <c r="T808" s="308" t="b">
        <f t="shared" si="205"/>
        <v>1</v>
      </c>
      <c r="U808" s="308" t="b">
        <f t="shared" si="206"/>
        <v>1</v>
      </c>
      <c r="W808" s="446"/>
      <c r="X808" s="280"/>
      <c r="Y808" s="280"/>
      <c r="Z808" s="70"/>
      <c r="AA808" s="70"/>
      <c r="AB808" s="249"/>
      <c r="AC808" s="440"/>
      <c r="AD808" s="441"/>
      <c r="AE808" s="378"/>
      <c r="AF808" s="135"/>
      <c r="AG808" s="435"/>
    </row>
    <row r="809" spans="1:33">
      <c r="A809" s="383"/>
      <c r="B809" s="263"/>
      <c r="C809" s="263"/>
      <c r="D809" s="264"/>
      <c r="E809" s="264"/>
      <c r="F809" s="273"/>
      <c r="G809" s="247"/>
      <c r="H809" s="133"/>
      <c r="I809" s="366"/>
      <c r="J809" s="135"/>
      <c r="L809" s="308" t="b">
        <f t="shared" si="197"/>
        <v>1</v>
      </c>
      <c r="M809" s="308" t="b">
        <f t="shared" si="198"/>
        <v>1</v>
      </c>
      <c r="N809" s="308" t="b">
        <f t="shared" si="199"/>
        <v>1</v>
      </c>
      <c r="O809" s="308" t="b">
        <f t="shared" si="200"/>
        <v>1</v>
      </c>
      <c r="P809" s="308" t="b">
        <f t="shared" si="201"/>
        <v>1</v>
      </c>
      <c r="Q809" s="308" t="b">
        <f t="shared" si="202"/>
        <v>1</v>
      </c>
      <c r="R809" s="308" t="b">
        <f t="shared" si="203"/>
        <v>1</v>
      </c>
      <c r="S809" s="308" t="b">
        <f t="shared" si="204"/>
        <v>1</v>
      </c>
      <c r="T809" s="308" t="b">
        <f t="shared" si="205"/>
        <v>1</v>
      </c>
      <c r="U809" s="308" t="b">
        <f t="shared" si="206"/>
        <v>1</v>
      </c>
      <c r="W809" s="446"/>
      <c r="X809" s="280"/>
      <c r="Y809" s="280"/>
      <c r="Z809" s="70"/>
      <c r="AA809" s="70"/>
      <c r="AB809" s="249"/>
      <c r="AC809" s="440"/>
      <c r="AD809" s="441"/>
      <c r="AE809" s="378"/>
      <c r="AF809" s="135"/>
      <c r="AG809" s="435"/>
    </row>
    <row r="810" spans="1:33">
      <c r="A810" s="383"/>
      <c r="B810" s="263"/>
      <c r="C810" s="263"/>
      <c r="D810" s="264"/>
      <c r="E810" s="264"/>
      <c r="F810" s="273"/>
      <c r="G810" s="247"/>
      <c r="H810" s="133"/>
      <c r="I810" s="367"/>
      <c r="J810" s="135"/>
      <c r="L810" s="308" t="b">
        <f t="shared" si="197"/>
        <v>1</v>
      </c>
      <c r="M810" s="308" t="b">
        <f t="shared" si="198"/>
        <v>1</v>
      </c>
      <c r="N810" s="308" t="b">
        <f t="shared" si="199"/>
        <v>1</v>
      </c>
      <c r="O810" s="308" t="b">
        <f t="shared" si="200"/>
        <v>1</v>
      </c>
      <c r="P810" s="308" t="b">
        <f t="shared" si="201"/>
        <v>1</v>
      </c>
      <c r="Q810" s="308" t="b">
        <f t="shared" si="202"/>
        <v>1</v>
      </c>
      <c r="R810" s="308" t="b">
        <f t="shared" si="203"/>
        <v>1</v>
      </c>
      <c r="S810" s="308" t="b">
        <f t="shared" si="204"/>
        <v>1</v>
      </c>
      <c r="T810" s="308" t="b">
        <f t="shared" si="205"/>
        <v>1</v>
      </c>
      <c r="U810" s="308" t="b">
        <f t="shared" si="206"/>
        <v>1</v>
      </c>
      <c r="W810" s="446"/>
      <c r="X810" s="280"/>
      <c r="Y810" s="280"/>
      <c r="Z810" s="70"/>
      <c r="AA810" s="70"/>
      <c r="AB810" s="249"/>
      <c r="AC810" s="440"/>
      <c r="AD810" s="441"/>
      <c r="AE810" s="392"/>
      <c r="AF810" s="135"/>
      <c r="AG810" s="435"/>
    </row>
    <row r="811" spans="1:33">
      <c r="A811" s="383"/>
      <c r="B811" s="263"/>
      <c r="C811" s="263"/>
      <c r="D811" s="264"/>
      <c r="E811" s="264"/>
      <c r="F811" s="273"/>
      <c r="G811" s="247"/>
      <c r="H811" s="133"/>
      <c r="I811" s="366"/>
      <c r="J811" s="135"/>
      <c r="L811" s="308" t="b">
        <f t="shared" si="197"/>
        <v>1</v>
      </c>
      <c r="M811" s="308" t="b">
        <f t="shared" si="198"/>
        <v>1</v>
      </c>
      <c r="N811" s="308" t="b">
        <f t="shared" si="199"/>
        <v>1</v>
      </c>
      <c r="O811" s="308" t="b">
        <f t="shared" si="200"/>
        <v>1</v>
      </c>
      <c r="P811" s="308" t="b">
        <f t="shared" si="201"/>
        <v>1</v>
      </c>
      <c r="Q811" s="308" t="b">
        <f t="shared" si="202"/>
        <v>1</v>
      </c>
      <c r="R811" s="308" t="b">
        <f t="shared" si="203"/>
        <v>1</v>
      </c>
      <c r="S811" s="308" t="b">
        <f t="shared" si="204"/>
        <v>1</v>
      </c>
      <c r="T811" s="308" t="b">
        <f t="shared" si="205"/>
        <v>1</v>
      </c>
      <c r="U811" s="308" t="b">
        <f t="shared" si="206"/>
        <v>1</v>
      </c>
      <c r="W811" s="446"/>
      <c r="X811" s="280"/>
      <c r="Y811" s="280"/>
      <c r="Z811" s="70"/>
      <c r="AA811" s="70"/>
      <c r="AB811" s="249"/>
      <c r="AC811" s="440"/>
      <c r="AD811" s="441"/>
      <c r="AE811" s="378"/>
      <c r="AF811" s="135"/>
      <c r="AG811" s="435"/>
    </row>
    <row r="812" spans="1:33">
      <c r="A812" s="383"/>
      <c r="B812" s="263"/>
      <c r="C812" s="263"/>
      <c r="D812" s="264"/>
      <c r="E812" s="264"/>
      <c r="F812" s="273"/>
      <c r="G812" s="247"/>
      <c r="H812" s="133"/>
      <c r="I812" s="366"/>
      <c r="J812" s="135"/>
      <c r="L812" s="308" t="b">
        <f t="shared" si="197"/>
        <v>1</v>
      </c>
      <c r="M812" s="308" t="b">
        <f t="shared" si="198"/>
        <v>1</v>
      </c>
      <c r="N812" s="308" t="b">
        <f t="shared" si="199"/>
        <v>1</v>
      </c>
      <c r="O812" s="308" t="b">
        <f t="shared" si="200"/>
        <v>1</v>
      </c>
      <c r="P812" s="308" t="b">
        <f t="shared" si="201"/>
        <v>1</v>
      </c>
      <c r="Q812" s="308" t="b">
        <f t="shared" si="202"/>
        <v>1</v>
      </c>
      <c r="R812" s="308" t="b">
        <f t="shared" si="203"/>
        <v>1</v>
      </c>
      <c r="S812" s="308" t="b">
        <f t="shared" si="204"/>
        <v>1</v>
      </c>
      <c r="T812" s="308" t="b">
        <f t="shared" si="205"/>
        <v>1</v>
      </c>
      <c r="U812" s="308" t="b">
        <f t="shared" si="206"/>
        <v>1</v>
      </c>
      <c r="W812" s="446"/>
      <c r="X812" s="280"/>
      <c r="Y812" s="280"/>
      <c r="Z812" s="70"/>
      <c r="AA812" s="70"/>
      <c r="AB812" s="405"/>
      <c r="AC812" s="440"/>
      <c r="AD812" s="441"/>
      <c r="AE812" s="378"/>
      <c r="AF812" s="135"/>
      <c r="AG812" s="435"/>
    </row>
    <row r="813" spans="1:33">
      <c r="A813" s="383"/>
      <c r="B813" s="263"/>
      <c r="C813" s="263"/>
      <c r="D813" s="264"/>
      <c r="E813" s="264"/>
      <c r="F813" s="273"/>
      <c r="G813" s="247"/>
      <c r="H813" s="133"/>
      <c r="I813" s="366"/>
      <c r="J813" s="135"/>
      <c r="L813" s="308" t="b">
        <f t="shared" si="197"/>
        <v>1</v>
      </c>
      <c r="M813" s="308" t="b">
        <f t="shared" si="198"/>
        <v>1</v>
      </c>
      <c r="N813" s="308" t="b">
        <f t="shared" si="199"/>
        <v>1</v>
      </c>
      <c r="O813" s="308" t="b">
        <f t="shared" si="200"/>
        <v>1</v>
      </c>
      <c r="P813" s="308" t="b">
        <f t="shared" si="201"/>
        <v>1</v>
      </c>
      <c r="Q813" s="308" t="b">
        <f t="shared" si="202"/>
        <v>1</v>
      </c>
      <c r="R813" s="308" t="b">
        <f t="shared" si="203"/>
        <v>1</v>
      </c>
      <c r="S813" s="308" t="b">
        <f t="shared" si="204"/>
        <v>1</v>
      </c>
      <c r="T813" s="308" t="b">
        <f t="shared" si="205"/>
        <v>1</v>
      </c>
      <c r="U813" s="308" t="b">
        <f t="shared" si="206"/>
        <v>1</v>
      </c>
      <c r="W813" s="446"/>
      <c r="X813" s="280"/>
      <c r="Y813" s="280"/>
      <c r="Z813" s="70"/>
      <c r="AA813" s="70"/>
      <c r="AB813" s="249"/>
      <c r="AC813" s="440"/>
      <c r="AD813" s="441"/>
      <c r="AE813" s="378"/>
      <c r="AF813" s="135"/>
      <c r="AG813" s="435"/>
    </row>
    <row r="814" spans="1:33">
      <c r="A814" s="383"/>
      <c r="B814" s="263"/>
      <c r="C814" s="263"/>
      <c r="D814" s="264"/>
      <c r="E814" s="264"/>
      <c r="F814" s="273"/>
      <c r="G814" s="247"/>
      <c r="H814" s="133"/>
      <c r="I814" s="366"/>
      <c r="J814" s="135"/>
      <c r="L814" s="308" t="b">
        <f t="shared" si="197"/>
        <v>1</v>
      </c>
      <c r="M814" s="308" t="b">
        <f t="shared" si="198"/>
        <v>1</v>
      </c>
      <c r="N814" s="308" t="b">
        <f t="shared" si="199"/>
        <v>1</v>
      </c>
      <c r="O814" s="308" t="b">
        <f t="shared" si="200"/>
        <v>1</v>
      </c>
      <c r="P814" s="308" t="b">
        <f t="shared" si="201"/>
        <v>1</v>
      </c>
      <c r="Q814" s="308" t="b">
        <f t="shared" si="202"/>
        <v>1</v>
      </c>
      <c r="R814" s="308" t="b">
        <f t="shared" si="203"/>
        <v>1</v>
      </c>
      <c r="S814" s="308" t="b">
        <f t="shared" si="204"/>
        <v>1</v>
      </c>
      <c r="T814" s="308" t="b">
        <f t="shared" si="205"/>
        <v>1</v>
      </c>
      <c r="U814" s="308" t="b">
        <f t="shared" si="206"/>
        <v>1</v>
      </c>
      <c r="W814" s="446"/>
      <c r="X814" s="280"/>
      <c r="Y814" s="280"/>
      <c r="Z814" s="70"/>
      <c r="AA814" s="70"/>
      <c r="AB814" s="249"/>
      <c r="AC814" s="440"/>
      <c r="AD814" s="441"/>
      <c r="AE814" s="378"/>
      <c r="AF814" s="135"/>
      <c r="AG814" s="435"/>
    </row>
    <row r="815" spans="1:33">
      <c r="A815" s="383"/>
      <c r="B815" s="263"/>
      <c r="C815" s="263"/>
      <c r="D815" s="264"/>
      <c r="E815" s="264"/>
      <c r="F815" s="273"/>
      <c r="G815" s="247"/>
      <c r="H815" s="133"/>
      <c r="I815" s="367"/>
      <c r="J815" s="135"/>
      <c r="L815" s="308" t="b">
        <f t="shared" si="197"/>
        <v>1</v>
      </c>
      <c r="M815" s="308" t="b">
        <f t="shared" si="198"/>
        <v>1</v>
      </c>
      <c r="N815" s="308" t="b">
        <f t="shared" si="199"/>
        <v>1</v>
      </c>
      <c r="O815" s="308" t="b">
        <f t="shared" si="200"/>
        <v>1</v>
      </c>
      <c r="P815" s="308" t="b">
        <f t="shared" si="201"/>
        <v>1</v>
      </c>
      <c r="Q815" s="308" t="b">
        <f t="shared" si="202"/>
        <v>1</v>
      </c>
      <c r="R815" s="308" t="b">
        <f t="shared" si="203"/>
        <v>1</v>
      </c>
      <c r="S815" s="308" t="b">
        <f t="shared" si="204"/>
        <v>1</v>
      </c>
      <c r="T815" s="308" t="b">
        <f t="shared" si="205"/>
        <v>1</v>
      </c>
      <c r="U815" s="308" t="b">
        <f t="shared" si="206"/>
        <v>1</v>
      </c>
      <c r="W815" s="446"/>
      <c r="X815" s="389"/>
      <c r="Y815" s="280"/>
      <c r="Z815" s="70"/>
      <c r="AA815" s="70"/>
      <c r="AB815" s="249"/>
      <c r="AC815" s="440"/>
      <c r="AD815" s="441"/>
      <c r="AE815" s="392"/>
      <c r="AF815" s="135"/>
      <c r="AG815" s="435"/>
    </row>
    <row r="816" spans="1:33">
      <c r="A816" s="383"/>
      <c r="B816" s="263"/>
      <c r="C816" s="263"/>
      <c r="D816" s="264"/>
      <c r="E816" s="269"/>
      <c r="F816" s="273"/>
      <c r="G816" s="247"/>
      <c r="H816" s="133"/>
      <c r="I816" s="364"/>
      <c r="J816" s="135"/>
      <c r="L816" s="308" t="b">
        <f t="shared" si="197"/>
        <v>1</v>
      </c>
      <c r="M816" s="308" t="b">
        <f t="shared" si="198"/>
        <v>1</v>
      </c>
      <c r="N816" s="308" t="b">
        <f t="shared" si="199"/>
        <v>1</v>
      </c>
      <c r="O816" s="308" t="b">
        <f t="shared" si="200"/>
        <v>1</v>
      </c>
      <c r="P816" s="308" t="b">
        <f t="shared" si="201"/>
        <v>1</v>
      </c>
      <c r="Q816" s="308" t="b">
        <f t="shared" si="202"/>
        <v>1</v>
      </c>
      <c r="R816" s="308" t="b">
        <f t="shared" si="203"/>
        <v>1</v>
      </c>
      <c r="S816" s="308" t="b">
        <f t="shared" si="204"/>
        <v>1</v>
      </c>
      <c r="T816" s="308" t="b">
        <f t="shared" si="205"/>
        <v>1</v>
      </c>
      <c r="U816" s="308" t="b">
        <f t="shared" si="206"/>
        <v>1</v>
      </c>
      <c r="W816" s="446"/>
      <c r="X816" s="396"/>
      <c r="Y816" s="396"/>
      <c r="Z816" s="397"/>
      <c r="AA816" s="445"/>
      <c r="AB816" s="407"/>
      <c r="AC816" s="440"/>
      <c r="AD816" s="441"/>
      <c r="AE816" s="387"/>
      <c r="AF816" s="135"/>
      <c r="AG816" s="435"/>
    </row>
    <row r="817" spans="1:33">
      <c r="A817" s="383"/>
      <c r="B817" s="263"/>
      <c r="C817" s="263"/>
      <c r="D817" s="264"/>
      <c r="E817" s="264"/>
      <c r="F817" s="273"/>
      <c r="G817" s="247"/>
      <c r="H817" s="133"/>
      <c r="I817" s="371"/>
      <c r="J817" s="135"/>
      <c r="L817" s="308" t="b">
        <f t="shared" si="197"/>
        <v>1</v>
      </c>
      <c r="M817" s="308" t="b">
        <f t="shared" si="198"/>
        <v>1</v>
      </c>
      <c r="N817" s="308" t="b">
        <f t="shared" si="199"/>
        <v>1</v>
      </c>
      <c r="O817" s="308" t="b">
        <f t="shared" si="200"/>
        <v>1</v>
      </c>
      <c r="P817" s="308" t="b">
        <f t="shared" si="201"/>
        <v>1</v>
      </c>
      <c r="Q817" s="308" t="b">
        <f t="shared" si="202"/>
        <v>1</v>
      </c>
      <c r="R817" s="308" t="b">
        <f t="shared" si="203"/>
        <v>1</v>
      </c>
      <c r="S817" s="308" t="b">
        <f t="shared" si="204"/>
        <v>1</v>
      </c>
      <c r="T817" s="308" t="b">
        <f t="shared" si="205"/>
        <v>1</v>
      </c>
      <c r="U817" s="308" t="b">
        <f t="shared" si="206"/>
        <v>1</v>
      </c>
      <c r="W817" s="446"/>
      <c r="X817" s="280"/>
      <c r="Y817" s="280"/>
      <c r="Z817" s="70"/>
      <c r="AA817" s="70"/>
      <c r="AB817" s="249"/>
      <c r="AC817" s="440"/>
      <c r="AD817" s="441"/>
      <c r="AE817" s="379"/>
      <c r="AF817" s="135"/>
      <c r="AG817" s="435"/>
    </row>
    <row r="818" spans="1:33">
      <c r="A818" s="383"/>
      <c r="B818" s="263"/>
      <c r="C818" s="263"/>
      <c r="D818" s="264"/>
      <c r="E818" s="264"/>
      <c r="F818" s="273"/>
      <c r="G818" s="247"/>
      <c r="H818" s="133"/>
      <c r="I818" s="371"/>
      <c r="J818" s="135"/>
      <c r="L818" s="308" t="b">
        <f t="shared" si="197"/>
        <v>1</v>
      </c>
      <c r="M818" s="308" t="b">
        <f t="shared" si="198"/>
        <v>1</v>
      </c>
      <c r="N818" s="308" t="b">
        <f t="shared" si="199"/>
        <v>1</v>
      </c>
      <c r="O818" s="308" t="b">
        <f t="shared" si="200"/>
        <v>1</v>
      </c>
      <c r="P818" s="308" t="b">
        <f t="shared" si="201"/>
        <v>1</v>
      </c>
      <c r="Q818" s="308" t="b">
        <f t="shared" si="202"/>
        <v>1</v>
      </c>
      <c r="R818" s="308" t="b">
        <f t="shared" si="203"/>
        <v>1</v>
      </c>
      <c r="S818" s="308" t="b">
        <f t="shared" si="204"/>
        <v>1</v>
      </c>
      <c r="T818" s="308" t="b">
        <f t="shared" si="205"/>
        <v>1</v>
      </c>
      <c r="U818" s="308" t="b">
        <f t="shared" si="206"/>
        <v>1</v>
      </c>
      <c r="W818" s="446"/>
      <c r="X818" s="384"/>
      <c r="Y818" s="384"/>
      <c r="Z818" s="466"/>
      <c r="AA818" s="466"/>
      <c r="AB818" s="468"/>
      <c r="AC818" s="440"/>
      <c r="AD818" s="441"/>
      <c r="AE818" s="379"/>
      <c r="AF818" s="135"/>
      <c r="AG818" s="438"/>
    </row>
    <row r="819" spans="1:33">
      <c r="A819" s="383"/>
      <c r="B819" s="263"/>
      <c r="C819" s="263"/>
      <c r="D819" s="264"/>
      <c r="E819" s="264"/>
      <c r="F819" s="273"/>
      <c r="G819" s="247"/>
      <c r="H819" s="133"/>
      <c r="I819" s="230"/>
      <c r="J819" s="135"/>
      <c r="L819" s="308" t="b">
        <f t="shared" si="197"/>
        <v>1</v>
      </c>
      <c r="M819" s="308" t="b">
        <f t="shared" si="198"/>
        <v>1</v>
      </c>
      <c r="N819" s="308" t="b">
        <f t="shared" si="199"/>
        <v>1</v>
      </c>
      <c r="O819" s="308" t="b">
        <f t="shared" si="200"/>
        <v>1</v>
      </c>
      <c r="P819" s="308" t="b">
        <f t="shared" si="201"/>
        <v>1</v>
      </c>
      <c r="Q819" s="308" t="b">
        <f t="shared" si="202"/>
        <v>1</v>
      </c>
      <c r="R819" s="308" t="b">
        <f t="shared" si="203"/>
        <v>1</v>
      </c>
      <c r="S819" s="308" t="b">
        <f t="shared" si="204"/>
        <v>1</v>
      </c>
      <c r="T819" s="308" t="b">
        <f t="shared" si="205"/>
        <v>1</v>
      </c>
      <c r="U819" s="308" t="b">
        <f t="shared" si="206"/>
        <v>1</v>
      </c>
      <c r="W819" s="446"/>
      <c r="X819" s="280"/>
      <c r="Y819" s="280"/>
      <c r="Z819" s="70"/>
      <c r="AA819" s="70"/>
      <c r="AB819" s="249"/>
      <c r="AC819" s="440"/>
      <c r="AD819" s="441"/>
      <c r="AE819" s="391"/>
      <c r="AF819" s="135"/>
      <c r="AG819" s="435"/>
    </row>
    <row r="820" spans="1:33">
      <c r="A820" s="383"/>
      <c r="B820" s="263"/>
      <c r="C820" s="263"/>
      <c r="D820" s="264"/>
      <c r="E820" s="264"/>
      <c r="F820" s="273"/>
      <c r="G820" s="247"/>
      <c r="H820" s="133"/>
      <c r="I820" s="367"/>
      <c r="J820" s="135"/>
      <c r="L820" s="308" t="b">
        <f t="shared" si="197"/>
        <v>1</v>
      </c>
      <c r="M820" s="308" t="b">
        <f t="shared" si="198"/>
        <v>1</v>
      </c>
      <c r="N820" s="308" t="b">
        <f t="shared" si="199"/>
        <v>1</v>
      </c>
      <c r="O820" s="308" t="b">
        <f t="shared" si="200"/>
        <v>1</v>
      </c>
      <c r="P820" s="308" t="b">
        <f t="shared" si="201"/>
        <v>1</v>
      </c>
      <c r="Q820" s="308" t="b">
        <f t="shared" si="202"/>
        <v>1</v>
      </c>
      <c r="R820" s="308" t="b">
        <f t="shared" si="203"/>
        <v>1</v>
      </c>
      <c r="S820" s="308" t="b">
        <f t="shared" si="204"/>
        <v>1</v>
      </c>
      <c r="T820" s="308" t="b">
        <f t="shared" si="205"/>
        <v>1</v>
      </c>
      <c r="U820" s="308" t="b">
        <f t="shared" si="206"/>
        <v>1</v>
      </c>
      <c r="W820" s="446"/>
      <c r="X820" s="280"/>
      <c r="Y820" s="280"/>
      <c r="Z820" s="70"/>
      <c r="AA820" s="70"/>
      <c r="AB820" s="249"/>
      <c r="AC820" s="363"/>
      <c r="AD820" s="442"/>
      <c r="AE820" s="387"/>
      <c r="AF820" s="135"/>
      <c r="AG820" s="435"/>
    </row>
    <row r="821" spans="1:33">
      <c r="A821" s="383"/>
      <c r="B821" s="263"/>
      <c r="C821" s="263"/>
      <c r="D821" s="264"/>
      <c r="E821" s="264"/>
      <c r="F821" s="273"/>
      <c r="G821" s="247"/>
      <c r="H821" s="133"/>
      <c r="I821" s="367"/>
      <c r="J821" s="135"/>
      <c r="L821" s="308" t="b">
        <f t="shared" si="197"/>
        <v>1</v>
      </c>
      <c r="M821" s="308" t="b">
        <f t="shared" si="198"/>
        <v>1</v>
      </c>
      <c r="N821" s="308" t="b">
        <f t="shared" si="199"/>
        <v>1</v>
      </c>
      <c r="O821" s="308" t="b">
        <f t="shared" si="200"/>
        <v>1</v>
      </c>
      <c r="P821" s="308" t="b">
        <f t="shared" si="201"/>
        <v>1</v>
      </c>
      <c r="Q821" s="308" t="b">
        <f t="shared" si="202"/>
        <v>1</v>
      </c>
      <c r="R821" s="308" t="b">
        <f t="shared" si="203"/>
        <v>1</v>
      </c>
      <c r="S821" s="308" t="b">
        <f t="shared" si="204"/>
        <v>1</v>
      </c>
      <c r="T821" s="308" t="b">
        <f t="shared" si="205"/>
        <v>1</v>
      </c>
      <c r="U821" s="308" t="b">
        <f t="shared" si="206"/>
        <v>1</v>
      </c>
      <c r="W821" s="446"/>
      <c r="X821" s="280"/>
      <c r="Y821" s="280"/>
      <c r="Z821" s="70"/>
      <c r="AA821" s="70"/>
      <c r="AB821" s="249"/>
      <c r="AC821" s="440"/>
      <c r="AD821" s="441"/>
      <c r="AE821" s="392"/>
      <c r="AF821" s="135"/>
      <c r="AG821" s="435"/>
    </row>
    <row r="822" spans="1:33">
      <c r="A822" s="383"/>
      <c r="B822" s="263"/>
      <c r="C822" s="263"/>
      <c r="D822" s="264"/>
      <c r="E822" s="264"/>
      <c r="F822" s="273"/>
      <c r="G822" s="247"/>
      <c r="H822" s="133"/>
      <c r="I822" s="367"/>
      <c r="J822" s="135"/>
      <c r="L822" s="308" t="b">
        <f t="shared" si="197"/>
        <v>1</v>
      </c>
      <c r="M822" s="308" t="b">
        <f t="shared" si="198"/>
        <v>1</v>
      </c>
      <c r="N822" s="308" t="b">
        <f t="shared" si="199"/>
        <v>1</v>
      </c>
      <c r="O822" s="308" t="b">
        <f t="shared" si="200"/>
        <v>1</v>
      </c>
      <c r="P822" s="308" t="b">
        <f t="shared" si="201"/>
        <v>1</v>
      </c>
      <c r="Q822" s="308" t="b">
        <f t="shared" si="202"/>
        <v>1</v>
      </c>
      <c r="R822" s="308" t="b">
        <f t="shared" si="203"/>
        <v>1</v>
      </c>
      <c r="S822" s="308" t="b">
        <f t="shared" si="204"/>
        <v>1</v>
      </c>
      <c r="T822" s="308" t="b">
        <f t="shared" si="205"/>
        <v>1</v>
      </c>
      <c r="U822" s="308" t="b">
        <f t="shared" si="206"/>
        <v>1</v>
      </c>
      <c r="W822" s="446"/>
      <c r="X822" s="280"/>
      <c r="Y822" s="280"/>
      <c r="Z822" s="70"/>
      <c r="AA822" s="70"/>
      <c r="AB822" s="249"/>
      <c r="AC822" s="363"/>
      <c r="AD822" s="442"/>
      <c r="AE822" s="387"/>
      <c r="AF822" s="135"/>
      <c r="AG822" s="435"/>
    </row>
    <row r="823" spans="1:33">
      <c r="A823" s="456"/>
      <c r="B823" s="280"/>
      <c r="C823" s="280"/>
      <c r="D823" s="70"/>
      <c r="E823" s="70"/>
      <c r="F823" s="249"/>
      <c r="G823" s="247"/>
      <c r="H823" s="133"/>
      <c r="I823" s="366"/>
      <c r="J823" s="135"/>
      <c r="L823" s="308" t="b">
        <f t="shared" si="197"/>
        <v>1</v>
      </c>
      <c r="M823" s="308" t="b">
        <f t="shared" si="198"/>
        <v>1</v>
      </c>
      <c r="N823" s="308" t="b">
        <f t="shared" si="199"/>
        <v>1</v>
      </c>
      <c r="O823" s="308" t="b">
        <f t="shared" si="200"/>
        <v>1</v>
      </c>
      <c r="P823" s="308" t="b">
        <f t="shared" si="201"/>
        <v>1</v>
      </c>
      <c r="Q823" s="308" t="b">
        <f t="shared" si="202"/>
        <v>1</v>
      </c>
      <c r="R823" s="308" t="b">
        <f t="shared" si="203"/>
        <v>1</v>
      </c>
      <c r="S823" s="308" t="b">
        <f t="shared" si="204"/>
        <v>1</v>
      </c>
      <c r="T823" s="308" t="b">
        <f t="shared" si="205"/>
        <v>1</v>
      </c>
      <c r="U823" s="308" t="b">
        <f t="shared" si="206"/>
        <v>1</v>
      </c>
      <c r="W823" s="446"/>
      <c r="X823" s="280"/>
      <c r="Y823" s="280"/>
      <c r="Z823" s="70"/>
      <c r="AA823" s="70"/>
      <c r="AB823" s="249"/>
      <c r="AC823" s="363"/>
      <c r="AD823" s="442"/>
      <c r="AE823" s="387"/>
      <c r="AF823" s="135"/>
      <c r="AG823" s="435"/>
    </row>
    <row r="824" spans="1:33">
      <c r="A824" s="383"/>
      <c r="B824" s="263"/>
      <c r="C824" s="263"/>
      <c r="D824" s="264"/>
      <c r="E824" s="264"/>
      <c r="F824" s="273"/>
      <c r="G824" s="252"/>
      <c r="H824" s="133"/>
      <c r="I824" s="368"/>
      <c r="J824" s="135"/>
      <c r="L824" s="308" t="b">
        <f t="shared" si="197"/>
        <v>1</v>
      </c>
      <c r="M824" s="308" t="b">
        <f t="shared" si="198"/>
        <v>1</v>
      </c>
      <c r="N824" s="308" t="b">
        <f t="shared" si="199"/>
        <v>1</v>
      </c>
      <c r="O824" s="308" t="b">
        <f t="shared" si="200"/>
        <v>1</v>
      </c>
      <c r="P824" s="308" t="b">
        <f t="shared" si="201"/>
        <v>1</v>
      </c>
      <c r="Q824" s="308" t="b">
        <f t="shared" si="202"/>
        <v>1</v>
      </c>
      <c r="R824" s="308" t="b">
        <f t="shared" si="203"/>
        <v>1</v>
      </c>
      <c r="S824" s="308" t="b">
        <f t="shared" si="204"/>
        <v>1</v>
      </c>
      <c r="T824" s="308" t="b">
        <f t="shared" si="205"/>
        <v>1</v>
      </c>
      <c r="U824" s="308" t="b">
        <f t="shared" si="206"/>
        <v>1</v>
      </c>
      <c r="W824" s="446"/>
      <c r="X824" s="280"/>
      <c r="Y824" s="280"/>
      <c r="Z824" s="70"/>
      <c r="AA824" s="70"/>
      <c r="AB824" s="249"/>
      <c r="AC824" s="440"/>
      <c r="AD824" s="441"/>
      <c r="AE824" s="393"/>
      <c r="AF824" s="135"/>
      <c r="AG824" s="435"/>
    </row>
    <row r="825" spans="1:33">
      <c r="A825" s="446"/>
      <c r="B825" s="280"/>
      <c r="C825" s="280"/>
      <c r="D825" s="70"/>
      <c r="E825" s="264"/>
      <c r="F825" s="249"/>
      <c r="G825" s="247"/>
      <c r="H825" s="133"/>
      <c r="I825" s="366"/>
      <c r="J825" s="135"/>
      <c r="L825" s="308" t="b">
        <f t="shared" si="197"/>
        <v>1</v>
      </c>
      <c r="M825" s="308" t="b">
        <f t="shared" si="198"/>
        <v>1</v>
      </c>
      <c r="N825" s="308" t="b">
        <f t="shared" si="199"/>
        <v>1</v>
      </c>
      <c r="O825" s="308" t="b">
        <f t="shared" si="200"/>
        <v>1</v>
      </c>
      <c r="P825" s="308" t="b">
        <f t="shared" si="201"/>
        <v>1</v>
      </c>
      <c r="Q825" s="308" t="b">
        <f t="shared" si="202"/>
        <v>1</v>
      </c>
      <c r="R825" s="308" t="b">
        <f t="shared" si="203"/>
        <v>1</v>
      </c>
      <c r="S825" s="308" t="b">
        <f t="shared" si="204"/>
        <v>1</v>
      </c>
      <c r="T825" s="308" t="b">
        <f t="shared" si="205"/>
        <v>1</v>
      </c>
      <c r="U825" s="308" t="b">
        <f t="shared" si="206"/>
        <v>1</v>
      </c>
      <c r="W825" s="446"/>
      <c r="X825" s="280"/>
      <c r="Y825" s="280"/>
      <c r="Z825" s="70"/>
      <c r="AA825" s="70"/>
      <c r="AB825" s="249"/>
      <c r="AC825" s="363"/>
      <c r="AD825" s="442"/>
      <c r="AE825" s="387"/>
      <c r="AF825" s="135"/>
      <c r="AG825" s="435"/>
    </row>
    <row r="826" spans="1:33">
      <c r="A826" s="383"/>
      <c r="B826" s="263"/>
      <c r="C826" s="263"/>
      <c r="D826" s="264"/>
      <c r="E826" s="264"/>
      <c r="F826" s="273"/>
      <c r="G826" s="247"/>
      <c r="H826" s="133"/>
      <c r="I826" s="364"/>
      <c r="J826" s="135"/>
      <c r="L826" s="308" t="b">
        <f t="shared" si="197"/>
        <v>1</v>
      </c>
      <c r="M826" s="308" t="b">
        <f t="shared" si="198"/>
        <v>1</v>
      </c>
      <c r="N826" s="308" t="b">
        <f t="shared" si="199"/>
        <v>1</v>
      </c>
      <c r="O826" s="308" t="b">
        <f t="shared" si="200"/>
        <v>1</v>
      </c>
      <c r="P826" s="308" t="b">
        <f t="shared" si="201"/>
        <v>1</v>
      </c>
      <c r="Q826" s="308" t="b">
        <f t="shared" si="202"/>
        <v>1</v>
      </c>
      <c r="R826" s="308" t="b">
        <f t="shared" si="203"/>
        <v>1</v>
      </c>
      <c r="S826" s="308" t="b">
        <f t="shared" si="204"/>
        <v>1</v>
      </c>
      <c r="T826" s="308" t="b">
        <f t="shared" si="205"/>
        <v>1</v>
      </c>
      <c r="U826" s="308" t="b">
        <f t="shared" si="206"/>
        <v>1</v>
      </c>
      <c r="W826" s="446"/>
      <c r="X826" s="389"/>
      <c r="Y826" s="280"/>
      <c r="Z826" s="70"/>
      <c r="AA826" s="70"/>
      <c r="AB826" s="249"/>
      <c r="AC826" s="440"/>
      <c r="AD826" s="441"/>
      <c r="AE826" s="387"/>
      <c r="AF826" s="135"/>
      <c r="AG826" s="435"/>
    </row>
    <row r="827" spans="1:33">
      <c r="A827" s="383"/>
      <c r="B827" s="263"/>
      <c r="C827" s="263"/>
      <c r="D827" s="264"/>
      <c r="E827" s="264"/>
      <c r="F827" s="273"/>
      <c r="G827" s="247"/>
      <c r="H827" s="133"/>
      <c r="I827" s="364"/>
      <c r="J827" s="135"/>
      <c r="L827" s="308" t="b">
        <f t="shared" si="197"/>
        <v>1</v>
      </c>
      <c r="M827" s="308" t="b">
        <f t="shared" si="198"/>
        <v>1</v>
      </c>
      <c r="N827" s="308" t="b">
        <f t="shared" si="199"/>
        <v>1</v>
      </c>
      <c r="O827" s="308" t="b">
        <f t="shared" si="200"/>
        <v>1</v>
      </c>
      <c r="P827" s="308" t="b">
        <f t="shared" si="201"/>
        <v>1</v>
      </c>
      <c r="Q827" s="308" t="b">
        <f t="shared" si="202"/>
        <v>1</v>
      </c>
      <c r="R827" s="308" t="b">
        <f t="shared" si="203"/>
        <v>1</v>
      </c>
      <c r="S827" s="308" t="b">
        <f t="shared" si="204"/>
        <v>1</v>
      </c>
      <c r="T827" s="308" t="b">
        <f t="shared" si="205"/>
        <v>1</v>
      </c>
      <c r="U827" s="308" t="b">
        <f t="shared" si="206"/>
        <v>1</v>
      </c>
      <c r="W827" s="446"/>
      <c r="X827" s="280"/>
      <c r="Y827" s="280"/>
      <c r="Z827" s="70"/>
      <c r="AA827" s="70"/>
      <c r="AB827" s="249"/>
      <c r="AC827" s="363"/>
      <c r="AD827" s="442"/>
      <c r="AE827" s="387"/>
      <c r="AF827" s="253"/>
      <c r="AG827" s="435"/>
    </row>
    <row r="828" spans="1:33">
      <c r="A828" s="383"/>
      <c r="B828" s="263"/>
      <c r="C828" s="263"/>
      <c r="D828" s="264"/>
      <c r="E828" s="264"/>
      <c r="F828" s="273"/>
      <c r="G828" s="247"/>
      <c r="H828" s="133"/>
      <c r="I828" s="366"/>
      <c r="J828" s="135"/>
      <c r="L828" s="308" t="b">
        <f t="shared" si="197"/>
        <v>1</v>
      </c>
      <c r="M828" s="308" t="b">
        <f t="shared" si="198"/>
        <v>1</v>
      </c>
      <c r="N828" s="308" t="b">
        <f t="shared" si="199"/>
        <v>1</v>
      </c>
      <c r="O828" s="308" t="b">
        <f t="shared" si="200"/>
        <v>1</v>
      </c>
      <c r="P828" s="308" t="b">
        <f t="shared" si="201"/>
        <v>1</v>
      </c>
      <c r="Q828" s="308" t="b">
        <f t="shared" si="202"/>
        <v>1</v>
      </c>
      <c r="R828" s="308" t="b">
        <f t="shared" si="203"/>
        <v>1</v>
      </c>
      <c r="S828" s="308" t="b">
        <f t="shared" si="204"/>
        <v>1</v>
      </c>
      <c r="T828" s="308" t="b">
        <f t="shared" si="205"/>
        <v>1</v>
      </c>
      <c r="U828" s="308" t="b">
        <f t="shared" si="206"/>
        <v>1</v>
      </c>
      <c r="W828" s="446"/>
      <c r="X828" s="280"/>
      <c r="Y828" s="280"/>
      <c r="Z828" s="70"/>
      <c r="AA828" s="70"/>
      <c r="AB828" s="249"/>
      <c r="AC828" s="440"/>
      <c r="AD828" s="441"/>
      <c r="AE828" s="391"/>
      <c r="AF828" s="135"/>
      <c r="AG828" s="435"/>
    </row>
    <row r="829" spans="1:33">
      <c r="A829" s="456"/>
      <c r="B829" s="280"/>
      <c r="C829" s="280"/>
      <c r="D829" s="70"/>
      <c r="E829" s="264"/>
      <c r="F829" s="249"/>
      <c r="G829" s="247"/>
      <c r="H829" s="133"/>
      <c r="I829" s="366"/>
      <c r="J829" s="135"/>
      <c r="L829" s="308" t="b">
        <f t="shared" si="197"/>
        <v>1</v>
      </c>
      <c r="M829" s="308" t="b">
        <f t="shared" si="198"/>
        <v>1</v>
      </c>
      <c r="N829" s="308" t="b">
        <f t="shared" si="199"/>
        <v>1</v>
      </c>
      <c r="O829" s="308" t="b">
        <f t="shared" si="200"/>
        <v>1</v>
      </c>
      <c r="P829" s="308" t="b">
        <f t="shared" si="201"/>
        <v>1</v>
      </c>
      <c r="Q829" s="308" t="b">
        <f t="shared" si="202"/>
        <v>1</v>
      </c>
      <c r="R829" s="308" t="b">
        <f t="shared" si="203"/>
        <v>1</v>
      </c>
      <c r="S829" s="308" t="b">
        <f t="shared" si="204"/>
        <v>1</v>
      </c>
      <c r="T829" s="308" t="b">
        <f t="shared" si="205"/>
        <v>1</v>
      </c>
      <c r="U829" s="308" t="b">
        <f t="shared" si="206"/>
        <v>1</v>
      </c>
      <c r="W829" s="446"/>
      <c r="X829" s="280"/>
      <c r="Y829" s="280"/>
      <c r="Z829" s="70"/>
      <c r="AA829" s="70"/>
      <c r="AB829" s="249"/>
      <c r="AC829" s="363"/>
      <c r="AD829" s="442"/>
      <c r="AE829" s="387"/>
      <c r="AF829" s="135"/>
      <c r="AG829" s="435"/>
    </row>
    <row r="830" spans="1:33">
      <c r="A830" s="380"/>
      <c r="B830" s="263"/>
      <c r="C830" s="263"/>
      <c r="D830" s="264"/>
      <c r="E830" s="264"/>
      <c r="F830" s="272"/>
      <c r="G830" s="252"/>
      <c r="H830" s="133"/>
      <c r="I830" s="364"/>
      <c r="J830" s="135"/>
      <c r="L830" s="308" t="b">
        <f t="shared" si="197"/>
        <v>1</v>
      </c>
      <c r="M830" s="308" t="b">
        <f t="shared" si="198"/>
        <v>1</v>
      </c>
      <c r="N830" s="308" t="b">
        <f t="shared" si="199"/>
        <v>1</v>
      </c>
      <c r="O830" s="308" t="b">
        <f t="shared" si="200"/>
        <v>1</v>
      </c>
      <c r="P830" s="308" t="b">
        <f t="shared" si="201"/>
        <v>1</v>
      </c>
      <c r="Q830" s="308" t="b">
        <f t="shared" si="202"/>
        <v>1</v>
      </c>
      <c r="R830" s="308" t="b">
        <f t="shared" si="203"/>
        <v>1</v>
      </c>
      <c r="S830" s="308" t="b">
        <f t="shared" si="204"/>
        <v>1</v>
      </c>
      <c r="T830" s="308" t="b">
        <f t="shared" si="205"/>
        <v>1</v>
      </c>
      <c r="U830" s="308" t="b">
        <f t="shared" si="206"/>
        <v>1</v>
      </c>
      <c r="W830" s="446"/>
      <c r="X830" s="280"/>
      <c r="Y830" s="280"/>
      <c r="Z830" s="70"/>
      <c r="AA830" s="70"/>
      <c r="AB830" s="249"/>
      <c r="AC830" s="363"/>
      <c r="AD830" s="442"/>
      <c r="AE830" s="387"/>
      <c r="AF830" s="135"/>
      <c r="AG830" s="435"/>
    </row>
    <row r="831" spans="1:33">
      <c r="A831" s="383"/>
      <c r="B831" s="263"/>
      <c r="C831" s="263"/>
      <c r="D831" s="264"/>
      <c r="E831" s="264"/>
      <c r="F831" s="273"/>
      <c r="G831" s="247"/>
      <c r="H831" s="133"/>
      <c r="I831" s="367"/>
      <c r="J831" s="135"/>
      <c r="L831" s="308" t="b">
        <f t="shared" si="197"/>
        <v>1</v>
      </c>
      <c r="M831" s="308" t="b">
        <f t="shared" si="198"/>
        <v>1</v>
      </c>
      <c r="N831" s="308" t="b">
        <f t="shared" si="199"/>
        <v>1</v>
      </c>
      <c r="O831" s="308" t="b">
        <f t="shared" si="200"/>
        <v>1</v>
      </c>
      <c r="P831" s="308" t="b">
        <f t="shared" si="201"/>
        <v>1</v>
      </c>
      <c r="Q831" s="308" t="b">
        <f t="shared" si="202"/>
        <v>1</v>
      </c>
      <c r="R831" s="308" t="b">
        <f t="shared" si="203"/>
        <v>1</v>
      </c>
      <c r="S831" s="308" t="b">
        <f t="shared" si="204"/>
        <v>1</v>
      </c>
      <c r="T831" s="308" t="b">
        <f t="shared" si="205"/>
        <v>1</v>
      </c>
      <c r="U831" s="308" t="b">
        <f t="shared" si="206"/>
        <v>1</v>
      </c>
      <c r="W831" s="446"/>
      <c r="X831" s="280"/>
      <c r="Y831" s="280"/>
      <c r="Z831" s="70"/>
      <c r="AA831" s="70"/>
      <c r="AB831" s="249"/>
      <c r="AC831" s="363"/>
      <c r="AD831" s="442"/>
      <c r="AE831" s="387"/>
      <c r="AF831" s="135"/>
      <c r="AG831" s="435"/>
    </row>
    <row r="832" spans="1:33">
      <c r="A832" s="380"/>
      <c r="B832" s="263"/>
      <c r="C832" s="263"/>
      <c r="D832" s="264"/>
      <c r="E832" s="264"/>
      <c r="F832" s="272"/>
      <c r="G832" s="252"/>
      <c r="H832" s="133"/>
      <c r="I832" s="364"/>
      <c r="J832" s="135"/>
      <c r="L832" s="308" t="b">
        <f t="shared" si="197"/>
        <v>1</v>
      </c>
      <c r="M832" s="308" t="b">
        <f t="shared" si="198"/>
        <v>1</v>
      </c>
      <c r="N832" s="308" t="b">
        <f t="shared" si="199"/>
        <v>1</v>
      </c>
      <c r="O832" s="308" t="b">
        <f t="shared" si="200"/>
        <v>1</v>
      </c>
      <c r="P832" s="308" t="b">
        <f t="shared" si="201"/>
        <v>1</v>
      </c>
      <c r="Q832" s="308" t="b">
        <f t="shared" si="202"/>
        <v>1</v>
      </c>
      <c r="R832" s="308" t="b">
        <f t="shared" si="203"/>
        <v>1</v>
      </c>
      <c r="S832" s="308" t="b">
        <f t="shared" si="204"/>
        <v>1</v>
      </c>
      <c r="T832" s="308" t="b">
        <f t="shared" si="205"/>
        <v>1</v>
      </c>
      <c r="U832" s="308" t="b">
        <f t="shared" si="206"/>
        <v>1</v>
      </c>
      <c r="W832" s="446"/>
      <c r="X832" s="280"/>
      <c r="Y832" s="280"/>
      <c r="Z832" s="70"/>
      <c r="AA832" s="70"/>
      <c r="AB832" s="249"/>
      <c r="AC832" s="363"/>
      <c r="AD832" s="442"/>
      <c r="AE832" s="387"/>
      <c r="AF832" s="135"/>
      <c r="AG832" s="435"/>
    </row>
    <row r="833" spans="1:33">
      <c r="A833" s="383"/>
      <c r="B833" s="263"/>
      <c r="C833" s="263"/>
      <c r="D833" s="264"/>
      <c r="E833" s="264"/>
      <c r="F833" s="273"/>
      <c r="G833" s="247"/>
      <c r="H833" s="133"/>
      <c r="I833" s="230"/>
      <c r="J833" s="135"/>
      <c r="L833" s="308" t="b">
        <f t="shared" si="197"/>
        <v>1</v>
      </c>
      <c r="M833" s="308" t="b">
        <f t="shared" si="198"/>
        <v>1</v>
      </c>
      <c r="N833" s="308" t="b">
        <f t="shared" si="199"/>
        <v>1</v>
      </c>
      <c r="O833" s="308" t="b">
        <f t="shared" si="200"/>
        <v>1</v>
      </c>
      <c r="P833" s="308" t="b">
        <f t="shared" si="201"/>
        <v>1</v>
      </c>
      <c r="Q833" s="308" t="b">
        <f t="shared" si="202"/>
        <v>1</v>
      </c>
      <c r="R833" s="308" t="b">
        <f t="shared" si="203"/>
        <v>1</v>
      </c>
      <c r="S833" s="308" t="b">
        <f t="shared" si="204"/>
        <v>1</v>
      </c>
      <c r="T833" s="308" t="b">
        <f t="shared" si="205"/>
        <v>1</v>
      </c>
      <c r="U833" s="308" t="b">
        <f t="shared" si="206"/>
        <v>1</v>
      </c>
      <c r="W833" s="446"/>
      <c r="X833" s="280"/>
      <c r="Y833" s="280"/>
      <c r="Z833" s="70"/>
      <c r="AA833" s="70"/>
      <c r="AB833" s="249"/>
      <c r="AC833" s="363"/>
      <c r="AD833" s="442"/>
      <c r="AE833" s="387"/>
      <c r="AF833" s="135"/>
      <c r="AG833" s="435"/>
    </row>
    <row r="834" spans="1:33">
      <c r="A834" s="383"/>
      <c r="B834" s="263"/>
      <c r="C834" s="263"/>
      <c r="D834" s="264"/>
      <c r="E834" s="264"/>
      <c r="F834" s="273"/>
      <c r="G834" s="247"/>
      <c r="H834" s="133"/>
      <c r="I834" s="366"/>
      <c r="J834" s="135"/>
      <c r="L834" s="308" t="b">
        <f t="shared" si="197"/>
        <v>1</v>
      </c>
      <c r="M834" s="308" t="b">
        <f t="shared" si="198"/>
        <v>1</v>
      </c>
      <c r="N834" s="308" t="b">
        <f t="shared" si="199"/>
        <v>1</v>
      </c>
      <c r="O834" s="308" t="b">
        <f t="shared" si="200"/>
        <v>1</v>
      </c>
      <c r="P834" s="308" t="b">
        <f t="shared" si="201"/>
        <v>1</v>
      </c>
      <c r="Q834" s="308" t="b">
        <f t="shared" si="202"/>
        <v>1</v>
      </c>
      <c r="R834" s="308" t="b">
        <f t="shared" si="203"/>
        <v>1</v>
      </c>
      <c r="S834" s="308" t="b">
        <f t="shared" si="204"/>
        <v>1</v>
      </c>
      <c r="T834" s="308" t="b">
        <f t="shared" si="205"/>
        <v>1</v>
      </c>
      <c r="U834" s="308" t="b">
        <f t="shared" si="206"/>
        <v>1</v>
      </c>
      <c r="W834" s="446"/>
      <c r="X834" s="280"/>
      <c r="Y834" s="280"/>
      <c r="Z834" s="70"/>
      <c r="AA834" s="70"/>
      <c r="AB834" s="249"/>
      <c r="AC834" s="440"/>
      <c r="AD834" s="441"/>
      <c r="AE834" s="378"/>
      <c r="AF834" s="135"/>
      <c r="AG834" s="435"/>
    </row>
    <row r="835" spans="1:33">
      <c r="A835" s="383"/>
      <c r="B835" s="263"/>
      <c r="C835" s="263"/>
      <c r="D835" s="264"/>
      <c r="E835" s="264"/>
      <c r="F835" s="273"/>
      <c r="G835" s="247"/>
      <c r="H835" s="133"/>
      <c r="I835" s="230"/>
      <c r="J835" s="135"/>
      <c r="L835" s="308" t="b">
        <f t="shared" si="197"/>
        <v>1</v>
      </c>
      <c r="M835" s="308" t="b">
        <f t="shared" si="198"/>
        <v>1</v>
      </c>
      <c r="N835" s="308" t="b">
        <f t="shared" si="199"/>
        <v>1</v>
      </c>
      <c r="O835" s="308" t="b">
        <f t="shared" si="200"/>
        <v>1</v>
      </c>
      <c r="P835" s="308" t="b">
        <f t="shared" si="201"/>
        <v>1</v>
      </c>
      <c r="Q835" s="308" t="b">
        <f t="shared" si="202"/>
        <v>1</v>
      </c>
      <c r="R835" s="308" t="b">
        <f t="shared" si="203"/>
        <v>1</v>
      </c>
      <c r="S835" s="308" t="b">
        <f t="shared" si="204"/>
        <v>1</v>
      </c>
      <c r="T835" s="308" t="b">
        <f t="shared" si="205"/>
        <v>1</v>
      </c>
      <c r="U835" s="308" t="b">
        <f t="shared" si="206"/>
        <v>1</v>
      </c>
      <c r="W835" s="446"/>
      <c r="X835" s="280"/>
      <c r="Y835" s="280"/>
      <c r="Z835" s="70"/>
      <c r="AA835" s="70"/>
      <c r="AB835" s="249"/>
      <c r="AC835" s="440"/>
      <c r="AD835" s="441"/>
      <c r="AE835" s="391"/>
      <c r="AF835" s="135"/>
      <c r="AG835" s="435"/>
    </row>
    <row r="836" spans="1:33">
      <c r="A836" s="383"/>
      <c r="B836" s="265"/>
      <c r="C836" s="265"/>
      <c r="D836" s="267"/>
      <c r="E836" s="264"/>
      <c r="F836" s="273"/>
      <c r="G836" s="247"/>
      <c r="H836" s="133"/>
      <c r="I836" s="230"/>
      <c r="J836" s="135"/>
      <c r="L836" s="308" t="b">
        <f t="shared" si="197"/>
        <v>1</v>
      </c>
      <c r="M836" s="308" t="b">
        <f t="shared" si="198"/>
        <v>1</v>
      </c>
      <c r="N836" s="308" t="b">
        <f t="shared" si="199"/>
        <v>1</v>
      </c>
      <c r="O836" s="308" t="b">
        <f t="shared" si="200"/>
        <v>1</v>
      </c>
      <c r="P836" s="308" t="b">
        <f t="shared" si="201"/>
        <v>1</v>
      </c>
      <c r="Q836" s="308" t="b">
        <f t="shared" si="202"/>
        <v>1</v>
      </c>
      <c r="R836" s="308" t="b">
        <f t="shared" si="203"/>
        <v>1</v>
      </c>
      <c r="S836" s="308" t="b">
        <f t="shared" si="204"/>
        <v>1</v>
      </c>
      <c r="T836" s="308" t="b">
        <f t="shared" si="205"/>
        <v>1</v>
      </c>
      <c r="U836" s="308" t="b">
        <f t="shared" si="206"/>
        <v>1</v>
      </c>
      <c r="W836" s="446"/>
      <c r="X836" s="282"/>
      <c r="Y836" s="282"/>
      <c r="Z836" s="284"/>
      <c r="AA836" s="70"/>
      <c r="AB836" s="249"/>
      <c r="AC836" s="363"/>
      <c r="AD836" s="442"/>
      <c r="AE836" s="391"/>
      <c r="AF836" s="135"/>
      <c r="AG836" s="435"/>
    </row>
    <row r="837" spans="1:33">
      <c r="A837" s="383"/>
      <c r="B837" s="265"/>
      <c r="C837" s="265"/>
      <c r="D837" s="267"/>
      <c r="E837" s="264"/>
      <c r="F837" s="273"/>
      <c r="G837" s="247"/>
      <c r="H837" s="133"/>
      <c r="I837" s="230"/>
      <c r="J837" s="135"/>
      <c r="L837" s="308" t="b">
        <f t="shared" si="197"/>
        <v>1</v>
      </c>
      <c r="M837" s="308" t="b">
        <f t="shared" si="198"/>
        <v>1</v>
      </c>
      <c r="N837" s="308" t="b">
        <f t="shared" si="199"/>
        <v>1</v>
      </c>
      <c r="O837" s="308" t="b">
        <f t="shared" si="200"/>
        <v>1</v>
      </c>
      <c r="P837" s="308" t="b">
        <f t="shared" si="201"/>
        <v>1</v>
      </c>
      <c r="Q837" s="308" t="b">
        <f t="shared" si="202"/>
        <v>1</v>
      </c>
      <c r="R837" s="308" t="b">
        <f t="shared" si="203"/>
        <v>1</v>
      </c>
      <c r="S837" s="308" t="b">
        <f t="shared" si="204"/>
        <v>1</v>
      </c>
      <c r="T837" s="308" t="b">
        <f t="shared" si="205"/>
        <v>1</v>
      </c>
      <c r="U837" s="308" t="b">
        <f t="shared" si="206"/>
        <v>1</v>
      </c>
      <c r="W837" s="446"/>
      <c r="X837" s="282"/>
      <c r="Y837" s="282"/>
      <c r="Z837" s="284"/>
      <c r="AA837" s="70"/>
      <c r="AB837" s="249"/>
      <c r="AC837" s="363"/>
      <c r="AD837" s="442"/>
      <c r="AE837" s="391"/>
      <c r="AF837" s="135"/>
      <c r="AG837" s="435"/>
    </row>
    <row r="838" spans="1:33">
      <c r="A838" s="383"/>
      <c r="B838" s="265"/>
      <c r="C838" s="265"/>
      <c r="D838" s="267"/>
      <c r="E838" s="264"/>
      <c r="F838" s="273"/>
      <c r="G838" s="247"/>
      <c r="H838" s="133"/>
      <c r="I838" s="230"/>
      <c r="J838" s="135"/>
      <c r="L838" s="308" t="b">
        <f t="shared" si="197"/>
        <v>1</v>
      </c>
      <c r="M838" s="308" t="b">
        <f t="shared" si="198"/>
        <v>1</v>
      </c>
      <c r="N838" s="308" t="b">
        <f t="shared" si="199"/>
        <v>1</v>
      </c>
      <c r="O838" s="308" t="b">
        <f t="shared" si="200"/>
        <v>1</v>
      </c>
      <c r="P838" s="308" t="b">
        <f t="shared" si="201"/>
        <v>1</v>
      </c>
      <c r="Q838" s="308" t="b">
        <f t="shared" si="202"/>
        <v>1</v>
      </c>
      <c r="R838" s="308" t="b">
        <f t="shared" si="203"/>
        <v>1</v>
      </c>
      <c r="S838" s="308" t="b">
        <f t="shared" si="204"/>
        <v>1</v>
      </c>
      <c r="T838" s="308" t="b">
        <f t="shared" si="205"/>
        <v>1</v>
      </c>
      <c r="U838" s="308" t="b">
        <f t="shared" si="206"/>
        <v>1</v>
      </c>
      <c r="W838" s="446"/>
      <c r="X838" s="277"/>
      <c r="Y838" s="277"/>
      <c r="Z838" s="281"/>
      <c r="AA838" s="70"/>
      <c r="AB838" s="290"/>
      <c r="AC838" s="363"/>
      <c r="AD838" s="442"/>
      <c r="AE838" s="387"/>
      <c r="AF838" s="135"/>
      <c r="AG838" s="435"/>
    </row>
    <row r="839" spans="1:33">
      <c r="A839" s="383"/>
      <c r="B839" s="265"/>
      <c r="C839" s="265"/>
      <c r="D839" s="267"/>
      <c r="E839" s="264"/>
      <c r="F839" s="273"/>
      <c r="G839" s="247"/>
      <c r="H839" s="133"/>
      <c r="I839" s="230"/>
      <c r="J839" s="135"/>
      <c r="L839" s="308" t="b">
        <f t="shared" si="197"/>
        <v>1</v>
      </c>
      <c r="M839" s="308" t="b">
        <f t="shared" si="198"/>
        <v>1</v>
      </c>
      <c r="N839" s="308" t="b">
        <f t="shared" si="199"/>
        <v>1</v>
      </c>
      <c r="O839" s="308" t="b">
        <f t="shared" si="200"/>
        <v>1</v>
      </c>
      <c r="P839" s="308" t="b">
        <f t="shared" si="201"/>
        <v>1</v>
      </c>
      <c r="Q839" s="308" t="b">
        <f t="shared" si="202"/>
        <v>1</v>
      </c>
      <c r="R839" s="308" t="b">
        <f t="shared" si="203"/>
        <v>1</v>
      </c>
      <c r="S839" s="308" t="b">
        <f t="shared" si="204"/>
        <v>1</v>
      </c>
      <c r="T839" s="308" t="b">
        <f t="shared" si="205"/>
        <v>1</v>
      </c>
      <c r="U839" s="308" t="b">
        <f t="shared" si="206"/>
        <v>1</v>
      </c>
      <c r="W839" s="446"/>
      <c r="X839" s="280"/>
      <c r="Y839" s="280"/>
      <c r="Z839" s="292"/>
      <c r="AA839" s="70"/>
      <c r="AB839" s="249"/>
      <c r="AC839" s="363"/>
      <c r="AD839" s="442"/>
      <c r="AE839" s="387"/>
      <c r="AF839" s="135"/>
      <c r="AG839" s="435"/>
    </row>
    <row r="840" spans="1:33">
      <c r="A840" s="383"/>
      <c r="B840" s="265"/>
      <c r="C840" s="265"/>
      <c r="D840" s="267"/>
      <c r="E840" s="264"/>
      <c r="F840" s="273"/>
      <c r="G840" s="247"/>
      <c r="H840" s="133"/>
      <c r="I840" s="230"/>
      <c r="J840" s="135"/>
      <c r="L840" s="308" t="b">
        <f t="shared" si="197"/>
        <v>1</v>
      </c>
      <c r="M840" s="308" t="b">
        <f t="shared" si="198"/>
        <v>1</v>
      </c>
      <c r="N840" s="308" t="b">
        <f t="shared" si="199"/>
        <v>1</v>
      </c>
      <c r="O840" s="308" t="b">
        <f t="shared" si="200"/>
        <v>1</v>
      </c>
      <c r="P840" s="308" t="b">
        <f t="shared" si="201"/>
        <v>1</v>
      </c>
      <c r="Q840" s="308" t="b">
        <f t="shared" si="202"/>
        <v>1</v>
      </c>
      <c r="R840" s="308" t="b">
        <f t="shared" si="203"/>
        <v>1</v>
      </c>
      <c r="S840" s="308" t="b">
        <f t="shared" si="204"/>
        <v>1</v>
      </c>
      <c r="T840" s="308" t="b">
        <f t="shared" si="205"/>
        <v>1</v>
      </c>
      <c r="U840" s="308" t="b">
        <f t="shared" si="206"/>
        <v>1</v>
      </c>
      <c r="W840" s="446"/>
      <c r="X840" s="395"/>
      <c r="Y840" s="280"/>
      <c r="Z840" s="70"/>
      <c r="AA840" s="70"/>
      <c r="AB840" s="249"/>
      <c r="AC840" s="363"/>
      <c r="AD840" s="442"/>
      <c r="AE840" s="387"/>
      <c r="AF840" s="135"/>
      <c r="AG840" s="435"/>
    </row>
    <row r="841" spans="1:33">
      <c r="A841" s="380"/>
      <c r="B841" s="263"/>
      <c r="C841" s="263"/>
      <c r="D841" s="264"/>
      <c r="E841" s="264"/>
      <c r="F841" s="272"/>
      <c r="G841" s="252"/>
      <c r="H841" s="133"/>
      <c r="I841" s="364"/>
      <c r="J841" s="135"/>
      <c r="L841" s="308" t="b">
        <f t="shared" si="197"/>
        <v>1</v>
      </c>
      <c r="M841" s="308" t="b">
        <f t="shared" si="198"/>
        <v>1</v>
      </c>
      <c r="N841" s="308" t="b">
        <f t="shared" si="199"/>
        <v>1</v>
      </c>
      <c r="O841" s="308" t="b">
        <f t="shared" si="200"/>
        <v>1</v>
      </c>
      <c r="P841" s="308" t="b">
        <f t="shared" si="201"/>
        <v>1</v>
      </c>
      <c r="Q841" s="308" t="b">
        <f t="shared" si="202"/>
        <v>1</v>
      </c>
      <c r="R841" s="308" t="b">
        <f t="shared" si="203"/>
        <v>1</v>
      </c>
      <c r="S841" s="308" t="b">
        <f t="shared" si="204"/>
        <v>1</v>
      </c>
      <c r="T841" s="308" t="b">
        <f t="shared" si="205"/>
        <v>1</v>
      </c>
      <c r="U841" s="308" t="b">
        <f t="shared" si="206"/>
        <v>1</v>
      </c>
      <c r="W841" s="446"/>
      <c r="X841" s="395"/>
      <c r="Y841" s="280"/>
      <c r="Z841" s="70"/>
      <c r="AA841" s="70"/>
      <c r="AB841" s="249"/>
      <c r="AC841" s="363"/>
      <c r="AD841" s="442"/>
      <c r="AE841" s="387"/>
      <c r="AF841" s="135"/>
      <c r="AG841" s="435"/>
    </row>
    <row r="842" spans="1:33">
      <c r="A842" s="383"/>
      <c r="B842" s="263"/>
      <c r="C842" s="263"/>
      <c r="D842" s="264"/>
      <c r="E842" s="264"/>
      <c r="F842" s="273"/>
      <c r="G842" s="247"/>
      <c r="H842" s="133"/>
      <c r="I842" s="368"/>
      <c r="J842" s="135"/>
      <c r="L842" s="308" t="b">
        <f t="shared" ref="L842:L905" si="207">A842=W842</f>
        <v>1</v>
      </c>
      <c r="M842" s="308" t="b">
        <f t="shared" ref="M842:M905" si="208">B842=X842</f>
        <v>1</v>
      </c>
      <c r="N842" s="308" t="b">
        <f t="shared" ref="N842:N905" si="209">C842=Y842</f>
        <v>1</v>
      </c>
      <c r="O842" s="308" t="b">
        <f t="shared" ref="O842:O905" si="210">D842=Z842</f>
        <v>1</v>
      </c>
      <c r="P842" s="308" t="b">
        <f t="shared" ref="P842:P905" si="211">E842=AA842</f>
        <v>1</v>
      </c>
      <c r="Q842" s="308" t="b">
        <f t="shared" ref="Q842:Q905" si="212">F842=AB842</f>
        <v>1</v>
      </c>
      <c r="R842" s="308" t="b">
        <f t="shared" ref="R842:R905" si="213">G842=AC842</f>
        <v>1</v>
      </c>
      <c r="S842" s="308" t="b">
        <f t="shared" ref="S842:S905" si="214">H842=AD842</f>
        <v>1</v>
      </c>
      <c r="T842" s="308" t="b">
        <f t="shared" ref="T842:T905" si="215">I842=AE842</f>
        <v>1</v>
      </c>
      <c r="U842" s="308" t="b">
        <f t="shared" ref="U842:U905" si="216">J842=AF842</f>
        <v>1</v>
      </c>
      <c r="W842" s="448"/>
      <c r="X842" s="396"/>
      <c r="Y842" s="396"/>
      <c r="Z842" s="397"/>
      <c r="AA842" s="397"/>
      <c r="AB842" s="249"/>
      <c r="AC842" s="440"/>
      <c r="AD842" s="441"/>
      <c r="AE842" s="393"/>
      <c r="AF842" s="135"/>
      <c r="AG842" s="435"/>
    </row>
    <row r="843" spans="1:33">
      <c r="A843" s="383"/>
      <c r="B843" s="263"/>
      <c r="C843" s="263"/>
      <c r="D843" s="264"/>
      <c r="E843" s="264"/>
      <c r="F843" s="273"/>
      <c r="G843" s="247"/>
      <c r="H843" s="133"/>
      <c r="I843" s="368"/>
      <c r="J843" s="135"/>
      <c r="L843" s="308" t="b">
        <f t="shared" si="207"/>
        <v>1</v>
      </c>
      <c r="M843" s="308" t="b">
        <f t="shared" si="208"/>
        <v>1</v>
      </c>
      <c r="N843" s="308" t="b">
        <f t="shared" si="209"/>
        <v>1</v>
      </c>
      <c r="O843" s="308" t="b">
        <f t="shared" si="210"/>
        <v>1</v>
      </c>
      <c r="P843" s="308" t="b">
        <f t="shared" si="211"/>
        <v>1</v>
      </c>
      <c r="Q843" s="308" t="b">
        <f t="shared" si="212"/>
        <v>1</v>
      </c>
      <c r="R843" s="308" t="b">
        <f t="shared" si="213"/>
        <v>1</v>
      </c>
      <c r="S843" s="308" t="b">
        <f t="shared" si="214"/>
        <v>1</v>
      </c>
      <c r="T843" s="308" t="b">
        <f t="shared" si="215"/>
        <v>1</v>
      </c>
      <c r="U843" s="308" t="b">
        <f t="shared" si="216"/>
        <v>1</v>
      </c>
      <c r="W843" s="446"/>
      <c r="X843" s="280"/>
      <c r="Y843" s="280"/>
      <c r="Z843" s="70"/>
      <c r="AA843" s="70"/>
      <c r="AB843" s="249"/>
      <c r="AC843" s="363"/>
      <c r="AD843" s="442"/>
      <c r="AE843" s="387"/>
      <c r="AF843" s="135"/>
      <c r="AG843" s="435"/>
    </row>
    <row r="844" spans="1:33">
      <c r="A844" s="383"/>
      <c r="B844" s="263"/>
      <c r="C844" s="263"/>
      <c r="D844" s="264"/>
      <c r="E844" s="264"/>
      <c r="F844" s="273"/>
      <c r="G844" s="247"/>
      <c r="H844" s="133"/>
      <c r="I844" s="368"/>
      <c r="J844" s="135"/>
      <c r="L844" s="308" t="b">
        <f t="shared" si="207"/>
        <v>1</v>
      </c>
      <c r="M844" s="308" t="b">
        <f t="shared" si="208"/>
        <v>1</v>
      </c>
      <c r="N844" s="308" t="b">
        <f t="shared" si="209"/>
        <v>1</v>
      </c>
      <c r="O844" s="308" t="b">
        <f t="shared" si="210"/>
        <v>1</v>
      </c>
      <c r="P844" s="308" t="b">
        <f t="shared" si="211"/>
        <v>1</v>
      </c>
      <c r="Q844" s="308" t="b">
        <f t="shared" si="212"/>
        <v>1</v>
      </c>
      <c r="R844" s="308" t="b">
        <f t="shared" si="213"/>
        <v>1</v>
      </c>
      <c r="S844" s="308" t="b">
        <f t="shared" si="214"/>
        <v>1</v>
      </c>
      <c r="T844" s="308" t="b">
        <f t="shared" si="215"/>
        <v>1</v>
      </c>
      <c r="U844" s="308" t="b">
        <f t="shared" si="216"/>
        <v>1</v>
      </c>
      <c r="W844" s="446"/>
      <c r="X844" s="280"/>
      <c r="Y844" s="280"/>
      <c r="Z844" s="70"/>
      <c r="AA844" s="70"/>
      <c r="AB844" s="249"/>
      <c r="AC844" s="363"/>
      <c r="AD844" s="442"/>
      <c r="AE844" s="387"/>
      <c r="AF844" s="135"/>
      <c r="AG844" s="435"/>
    </row>
    <row r="845" spans="1:33">
      <c r="A845" s="380"/>
      <c r="B845" s="263"/>
      <c r="C845" s="263"/>
      <c r="D845" s="267"/>
      <c r="E845" s="264"/>
      <c r="F845" s="272"/>
      <c r="G845" s="252"/>
      <c r="H845" s="133"/>
      <c r="I845" s="366"/>
      <c r="J845" s="135"/>
      <c r="L845" s="308" t="b">
        <f t="shared" si="207"/>
        <v>1</v>
      </c>
      <c r="M845" s="308" t="b">
        <f t="shared" si="208"/>
        <v>1</v>
      </c>
      <c r="N845" s="308" t="b">
        <f t="shared" si="209"/>
        <v>1</v>
      </c>
      <c r="O845" s="308" t="b">
        <f t="shared" si="210"/>
        <v>1</v>
      </c>
      <c r="P845" s="308" t="b">
        <f t="shared" si="211"/>
        <v>1</v>
      </c>
      <c r="Q845" s="308" t="b">
        <f t="shared" si="212"/>
        <v>1</v>
      </c>
      <c r="R845" s="308" t="b">
        <f t="shared" si="213"/>
        <v>1</v>
      </c>
      <c r="S845" s="308" t="b">
        <f t="shared" si="214"/>
        <v>1</v>
      </c>
      <c r="T845" s="308" t="b">
        <f t="shared" si="215"/>
        <v>1</v>
      </c>
      <c r="U845" s="308" t="b">
        <f t="shared" si="216"/>
        <v>1</v>
      </c>
      <c r="W845" s="446"/>
      <c r="X845" s="280"/>
      <c r="Y845" s="280"/>
      <c r="Z845" s="284"/>
      <c r="AA845" s="70"/>
      <c r="AB845" s="249"/>
      <c r="AC845" s="363"/>
      <c r="AD845" s="442"/>
      <c r="AE845" s="387"/>
      <c r="AF845" s="135"/>
      <c r="AG845" s="435"/>
    </row>
    <row r="846" spans="1:33">
      <c r="A846" s="383"/>
      <c r="B846" s="263"/>
      <c r="C846" s="263"/>
      <c r="D846" s="264"/>
      <c r="E846" s="264"/>
      <c r="F846" s="273"/>
      <c r="G846" s="247"/>
      <c r="H846" s="133"/>
      <c r="I846" s="367"/>
      <c r="J846" s="135"/>
      <c r="L846" s="308" t="b">
        <f t="shared" si="207"/>
        <v>1</v>
      </c>
      <c r="M846" s="308" t="b">
        <f t="shared" si="208"/>
        <v>1</v>
      </c>
      <c r="N846" s="308" t="b">
        <f t="shared" si="209"/>
        <v>1</v>
      </c>
      <c r="O846" s="308" t="b">
        <f t="shared" si="210"/>
        <v>1</v>
      </c>
      <c r="P846" s="308" t="b">
        <f t="shared" si="211"/>
        <v>1</v>
      </c>
      <c r="Q846" s="308" t="b">
        <f t="shared" si="212"/>
        <v>1</v>
      </c>
      <c r="R846" s="308" t="b">
        <f t="shared" si="213"/>
        <v>1</v>
      </c>
      <c r="S846" s="308" t="b">
        <f t="shared" si="214"/>
        <v>1</v>
      </c>
      <c r="T846" s="308" t="b">
        <f t="shared" si="215"/>
        <v>1</v>
      </c>
      <c r="U846" s="308" t="b">
        <f t="shared" si="216"/>
        <v>1</v>
      </c>
      <c r="W846" s="446"/>
      <c r="X846" s="280"/>
      <c r="Y846" s="280"/>
      <c r="Z846" s="70"/>
      <c r="AA846" s="70"/>
      <c r="AB846" s="249"/>
      <c r="AC846" s="440"/>
      <c r="AD846" s="441"/>
      <c r="AE846" s="392"/>
      <c r="AF846" s="135"/>
      <c r="AG846" s="435"/>
    </row>
    <row r="847" spans="1:33">
      <c r="A847" s="383"/>
      <c r="B847" s="263"/>
      <c r="C847" s="263"/>
      <c r="D847" s="264"/>
      <c r="E847" s="264"/>
      <c r="F847" s="273"/>
      <c r="G847" s="247"/>
      <c r="H847" s="133"/>
      <c r="I847" s="367"/>
      <c r="J847" s="135"/>
      <c r="L847" s="308" t="b">
        <f t="shared" si="207"/>
        <v>1</v>
      </c>
      <c r="M847" s="308" t="b">
        <f t="shared" si="208"/>
        <v>1</v>
      </c>
      <c r="N847" s="308" t="b">
        <f t="shared" si="209"/>
        <v>1</v>
      </c>
      <c r="O847" s="308" t="b">
        <f t="shared" si="210"/>
        <v>1</v>
      </c>
      <c r="P847" s="308" t="b">
        <f t="shared" si="211"/>
        <v>1</v>
      </c>
      <c r="Q847" s="308" t="b">
        <f t="shared" si="212"/>
        <v>1</v>
      </c>
      <c r="R847" s="308" t="b">
        <f t="shared" si="213"/>
        <v>1</v>
      </c>
      <c r="S847" s="308" t="b">
        <f t="shared" si="214"/>
        <v>1</v>
      </c>
      <c r="T847" s="308" t="b">
        <f t="shared" si="215"/>
        <v>1</v>
      </c>
      <c r="U847" s="308" t="b">
        <f t="shared" si="216"/>
        <v>1</v>
      </c>
      <c r="W847" s="446"/>
      <c r="X847" s="395"/>
      <c r="Y847" s="280"/>
      <c r="Z847" s="70"/>
      <c r="AA847" s="70"/>
      <c r="AB847" s="249"/>
      <c r="AC847" s="440"/>
      <c r="AD847" s="441"/>
      <c r="AE847" s="392"/>
      <c r="AF847" s="135"/>
      <c r="AG847" s="435"/>
    </row>
    <row r="848" spans="1:33">
      <c r="A848" s="383"/>
      <c r="B848" s="263"/>
      <c r="C848" s="265"/>
      <c r="D848" s="267"/>
      <c r="E848" s="264"/>
      <c r="F848" s="273"/>
      <c r="G848" s="247"/>
      <c r="H848" s="133"/>
      <c r="I848" s="364"/>
      <c r="J848" s="135"/>
      <c r="L848" s="308" t="b">
        <f t="shared" si="207"/>
        <v>1</v>
      </c>
      <c r="M848" s="308" t="b">
        <f t="shared" si="208"/>
        <v>1</v>
      </c>
      <c r="N848" s="308" t="b">
        <f t="shared" si="209"/>
        <v>1</v>
      </c>
      <c r="O848" s="308" t="b">
        <f t="shared" si="210"/>
        <v>1</v>
      </c>
      <c r="P848" s="308" t="b">
        <f t="shared" si="211"/>
        <v>1</v>
      </c>
      <c r="Q848" s="308" t="b">
        <f t="shared" si="212"/>
        <v>1</v>
      </c>
      <c r="R848" s="308" t="b">
        <f t="shared" si="213"/>
        <v>1</v>
      </c>
      <c r="S848" s="308" t="b">
        <f t="shared" si="214"/>
        <v>1</v>
      </c>
      <c r="T848" s="308" t="b">
        <f t="shared" si="215"/>
        <v>1</v>
      </c>
      <c r="U848" s="308" t="b">
        <f t="shared" si="216"/>
        <v>1</v>
      </c>
      <c r="W848" s="446"/>
      <c r="X848" s="395"/>
      <c r="Y848" s="282"/>
      <c r="Z848" s="284"/>
      <c r="AA848" s="70"/>
      <c r="AB848" s="249"/>
      <c r="AC848" s="363"/>
      <c r="AD848" s="442"/>
      <c r="AE848" s="387"/>
      <c r="AF848" s="135"/>
      <c r="AG848" s="435"/>
    </row>
    <row r="849" spans="1:33">
      <c r="A849" s="439"/>
      <c r="B849" s="398"/>
      <c r="C849" s="282"/>
      <c r="D849" s="284"/>
      <c r="E849" s="264"/>
      <c r="F849" s="249"/>
      <c r="G849" s="250"/>
      <c r="H849" s="385"/>
      <c r="I849" s="393"/>
      <c r="J849" s="135"/>
      <c r="L849" s="308" t="b">
        <f t="shared" si="207"/>
        <v>1</v>
      </c>
      <c r="M849" s="308" t="b">
        <f t="shared" si="208"/>
        <v>1</v>
      </c>
      <c r="N849" s="308" t="b">
        <f t="shared" si="209"/>
        <v>1</v>
      </c>
      <c r="O849" s="308" t="b">
        <f t="shared" si="210"/>
        <v>1</v>
      </c>
      <c r="P849" s="308" t="b">
        <f t="shared" si="211"/>
        <v>1</v>
      </c>
      <c r="Q849" s="308" t="b">
        <f t="shared" si="212"/>
        <v>1</v>
      </c>
      <c r="R849" s="308" t="b">
        <f t="shared" si="213"/>
        <v>1</v>
      </c>
      <c r="S849" s="308" t="b">
        <f t="shared" si="214"/>
        <v>1</v>
      </c>
      <c r="T849" s="308" t="b">
        <f t="shared" si="215"/>
        <v>1</v>
      </c>
      <c r="U849" s="308" t="b">
        <f t="shared" si="216"/>
        <v>1</v>
      </c>
      <c r="W849" s="446"/>
      <c r="X849" s="282"/>
      <c r="Y849" s="282"/>
      <c r="Z849" s="284"/>
      <c r="AA849" s="70"/>
      <c r="AB849" s="249"/>
      <c r="AC849" s="363"/>
      <c r="AD849" s="442"/>
      <c r="AE849" s="393"/>
      <c r="AF849" s="135"/>
      <c r="AG849" s="435"/>
    </row>
    <row r="850" spans="1:33">
      <c r="A850" s="380"/>
      <c r="B850" s="265"/>
      <c r="C850" s="265"/>
      <c r="D850" s="267"/>
      <c r="E850" s="264"/>
      <c r="F850" s="272"/>
      <c r="G850" s="252"/>
      <c r="H850" s="133"/>
      <c r="I850" s="366"/>
      <c r="J850" s="135"/>
      <c r="L850" s="308" t="b">
        <f t="shared" si="207"/>
        <v>1</v>
      </c>
      <c r="M850" s="308" t="b">
        <f t="shared" si="208"/>
        <v>1</v>
      </c>
      <c r="N850" s="308" t="b">
        <f t="shared" si="209"/>
        <v>1</v>
      </c>
      <c r="O850" s="308" t="b">
        <f t="shared" si="210"/>
        <v>1</v>
      </c>
      <c r="P850" s="308" t="b">
        <f t="shared" si="211"/>
        <v>1</v>
      </c>
      <c r="Q850" s="308" t="b">
        <f t="shared" si="212"/>
        <v>1</v>
      </c>
      <c r="R850" s="308" t="b">
        <f t="shared" si="213"/>
        <v>1</v>
      </c>
      <c r="S850" s="308" t="b">
        <f t="shared" si="214"/>
        <v>1</v>
      </c>
      <c r="T850" s="308" t="b">
        <f t="shared" si="215"/>
        <v>1</v>
      </c>
      <c r="U850" s="308" t="b">
        <f t="shared" si="216"/>
        <v>1</v>
      </c>
      <c r="W850" s="446"/>
      <c r="X850" s="398"/>
      <c r="Y850" s="282"/>
      <c r="Z850" s="284"/>
      <c r="AA850" s="70"/>
      <c r="AB850" s="249"/>
      <c r="AC850" s="363"/>
      <c r="AD850" s="442"/>
      <c r="AE850" s="387"/>
      <c r="AF850" s="135"/>
      <c r="AG850" s="435"/>
    </row>
    <row r="851" spans="1:33">
      <c r="A851" s="380"/>
      <c r="B851" s="265"/>
      <c r="C851" s="265"/>
      <c r="D851" s="267"/>
      <c r="E851" s="264"/>
      <c r="F851" s="272"/>
      <c r="G851" s="252"/>
      <c r="H851" s="133"/>
      <c r="I851" s="366"/>
      <c r="J851" s="135"/>
      <c r="L851" s="308" t="b">
        <f t="shared" si="207"/>
        <v>1</v>
      </c>
      <c r="M851" s="308" t="b">
        <f t="shared" si="208"/>
        <v>1</v>
      </c>
      <c r="N851" s="308" t="b">
        <f t="shared" si="209"/>
        <v>1</v>
      </c>
      <c r="O851" s="308" t="b">
        <f t="shared" si="210"/>
        <v>1</v>
      </c>
      <c r="P851" s="308" t="b">
        <f t="shared" si="211"/>
        <v>1</v>
      </c>
      <c r="Q851" s="308" t="b">
        <f t="shared" si="212"/>
        <v>1</v>
      </c>
      <c r="R851" s="308" t="b">
        <f t="shared" si="213"/>
        <v>1</v>
      </c>
      <c r="S851" s="308" t="b">
        <f t="shared" si="214"/>
        <v>1</v>
      </c>
      <c r="T851" s="308" t="b">
        <f t="shared" si="215"/>
        <v>1</v>
      </c>
      <c r="U851" s="308" t="b">
        <f t="shared" si="216"/>
        <v>1</v>
      </c>
      <c r="W851" s="446"/>
      <c r="X851" s="282"/>
      <c r="Y851" s="282"/>
      <c r="Z851" s="284"/>
      <c r="AA851" s="70"/>
      <c r="AB851" s="249"/>
      <c r="AC851" s="363"/>
      <c r="AD851" s="442"/>
      <c r="AE851" s="387"/>
      <c r="AF851" s="135"/>
      <c r="AG851" s="435"/>
    </row>
    <row r="852" spans="1:33">
      <c r="A852" s="383"/>
      <c r="B852" s="263"/>
      <c r="C852" s="263"/>
      <c r="D852" s="263"/>
      <c r="E852" s="264"/>
      <c r="F852" s="272"/>
      <c r="G852" s="252"/>
      <c r="H852" s="133"/>
      <c r="I852" s="369"/>
      <c r="J852" s="135"/>
      <c r="L852" s="308" t="b">
        <f t="shared" si="207"/>
        <v>1</v>
      </c>
      <c r="M852" s="308" t="b">
        <f t="shared" si="208"/>
        <v>1</v>
      </c>
      <c r="N852" s="308" t="b">
        <f t="shared" si="209"/>
        <v>1</v>
      </c>
      <c r="O852" s="308" t="b">
        <f t="shared" si="210"/>
        <v>1</v>
      </c>
      <c r="P852" s="308" t="b">
        <f t="shared" si="211"/>
        <v>1</v>
      </c>
      <c r="Q852" s="308" t="b">
        <f t="shared" si="212"/>
        <v>1</v>
      </c>
      <c r="R852" s="308" t="b">
        <f t="shared" si="213"/>
        <v>1</v>
      </c>
      <c r="S852" s="308" t="b">
        <f t="shared" si="214"/>
        <v>1</v>
      </c>
      <c r="T852" s="308" t="b">
        <f t="shared" si="215"/>
        <v>1</v>
      </c>
      <c r="U852" s="308" t="b">
        <f t="shared" si="216"/>
        <v>1</v>
      </c>
      <c r="W852" s="381"/>
      <c r="X852" s="282"/>
      <c r="Y852" s="282"/>
      <c r="Z852" s="70"/>
      <c r="AA852" s="281"/>
      <c r="AB852" s="249"/>
      <c r="AC852" s="363"/>
      <c r="AD852" s="442"/>
      <c r="AE852" s="399"/>
      <c r="AF852" s="135"/>
      <c r="AG852" s="435"/>
    </row>
    <row r="853" spans="1:33">
      <c r="A853" s="381"/>
      <c r="B853" s="263"/>
      <c r="C853" s="263"/>
      <c r="D853" s="264"/>
      <c r="E853" s="264"/>
      <c r="F853" s="272"/>
      <c r="G853" s="252"/>
      <c r="H853" s="133"/>
      <c r="I853" s="364"/>
      <c r="J853" s="135"/>
      <c r="L853" s="308" t="b">
        <f t="shared" si="207"/>
        <v>1</v>
      </c>
      <c r="M853" s="308" t="b">
        <f t="shared" si="208"/>
        <v>1</v>
      </c>
      <c r="N853" s="308" t="b">
        <f t="shared" si="209"/>
        <v>1</v>
      </c>
      <c r="O853" s="308" t="b">
        <f t="shared" si="210"/>
        <v>1</v>
      </c>
      <c r="P853" s="308" t="b">
        <f t="shared" si="211"/>
        <v>1</v>
      </c>
      <c r="Q853" s="308" t="b">
        <f t="shared" si="212"/>
        <v>1</v>
      </c>
      <c r="R853" s="308" t="b">
        <f t="shared" si="213"/>
        <v>1</v>
      </c>
      <c r="S853" s="308" t="b">
        <f t="shared" si="214"/>
        <v>1</v>
      </c>
      <c r="T853" s="308" t="b">
        <f t="shared" si="215"/>
        <v>1</v>
      </c>
      <c r="U853" s="308" t="b">
        <f t="shared" si="216"/>
        <v>1</v>
      </c>
      <c r="W853" s="381"/>
      <c r="X853" s="395"/>
      <c r="Y853" s="280"/>
      <c r="Z853" s="70"/>
      <c r="AA853" s="70"/>
      <c r="AB853" s="249"/>
      <c r="AC853" s="363"/>
      <c r="AD853" s="442"/>
      <c r="AE853" s="387"/>
      <c r="AF853" s="135"/>
      <c r="AG853" s="435"/>
    </row>
    <row r="854" spans="1:33">
      <c r="A854" s="382"/>
      <c r="B854" s="263"/>
      <c r="C854" s="263"/>
      <c r="D854" s="264"/>
      <c r="E854" s="264"/>
      <c r="F854" s="273"/>
      <c r="G854" s="247"/>
      <c r="H854" s="133"/>
      <c r="I854" s="366"/>
      <c r="J854" s="135"/>
      <c r="L854" s="308" t="b">
        <f t="shared" si="207"/>
        <v>1</v>
      </c>
      <c r="M854" s="308" t="b">
        <f t="shared" si="208"/>
        <v>1</v>
      </c>
      <c r="N854" s="308" t="b">
        <f t="shared" si="209"/>
        <v>1</v>
      </c>
      <c r="O854" s="308" t="b">
        <f t="shared" si="210"/>
        <v>1</v>
      </c>
      <c r="P854" s="308" t="b">
        <f t="shared" si="211"/>
        <v>1</v>
      </c>
      <c r="Q854" s="308" t="b">
        <f t="shared" si="212"/>
        <v>1</v>
      </c>
      <c r="R854" s="308" t="b">
        <f t="shared" si="213"/>
        <v>1</v>
      </c>
      <c r="S854" s="308" t="b">
        <f t="shared" si="214"/>
        <v>1</v>
      </c>
      <c r="T854" s="308" t="b">
        <f t="shared" si="215"/>
        <v>1</v>
      </c>
      <c r="U854" s="308" t="b">
        <f t="shared" si="216"/>
        <v>1</v>
      </c>
      <c r="W854" s="381"/>
      <c r="X854" s="280"/>
      <c r="Y854" s="280"/>
      <c r="Z854" s="70"/>
      <c r="AA854" s="70"/>
      <c r="AB854" s="249"/>
      <c r="AC854" s="440"/>
      <c r="AD854" s="441"/>
      <c r="AE854" s="378"/>
      <c r="AF854" s="135"/>
      <c r="AG854" s="435"/>
    </row>
    <row r="855" spans="1:33">
      <c r="A855" s="382"/>
      <c r="B855" s="263"/>
      <c r="C855" s="263"/>
      <c r="D855" s="264"/>
      <c r="E855" s="264"/>
      <c r="F855" s="273"/>
      <c r="G855" s="247"/>
      <c r="H855" s="133"/>
      <c r="I855" s="366"/>
      <c r="J855" s="135"/>
      <c r="L855" s="308" t="b">
        <f t="shared" si="207"/>
        <v>1</v>
      </c>
      <c r="M855" s="308" t="b">
        <f t="shared" si="208"/>
        <v>1</v>
      </c>
      <c r="N855" s="308" t="b">
        <f t="shared" si="209"/>
        <v>1</v>
      </c>
      <c r="O855" s="308" t="b">
        <f t="shared" si="210"/>
        <v>1</v>
      </c>
      <c r="P855" s="308" t="b">
        <f t="shared" si="211"/>
        <v>1</v>
      </c>
      <c r="Q855" s="308" t="b">
        <f t="shared" si="212"/>
        <v>1</v>
      </c>
      <c r="R855" s="308" t="b">
        <f t="shared" si="213"/>
        <v>1</v>
      </c>
      <c r="S855" s="308" t="b">
        <f t="shared" si="214"/>
        <v>1</v>
      </c>
      <c r="T855" s="308" t="b">
        <f t="shared" si="215"/>
        <v>1</v>
      </c>
      <c r="U855" s="308" t="b">
        <f t="shared" si="216"/>
        <v>1</v>
      </c>
      <c r="W855" s="446"/>
      <c r="X855" s="398"/>
      <c r="Y855" s="282"/>
      <c r="Z855" s="70"/>
      <c r="AA855" s="390"/>
      <c r="AB855" s="249"/>
      <c r="AC855" s="363"/>
      <c r="AD855" s="442"/>
      <c r="AE855" s="387"/>
      <c r="AF855" s="135"/>
      <c r="AG855" s="435"/>
    </row>
    <row r="856" spans="1:33">
      <c r="A856" s="383"/>
      <c r="B856" s="263"/>
      <c r="C856" s="263"/>
      <c r="D856" s="264"/>
      <c r="E856" s="264"/>
      <c r="F856" s="273"/>
      <c r="G856" s="247"/>
      <c r="H856" s="133"/>
      <c r="I856" s="372"/>
      <c r="J856" s="135"/>
      <c r="L856" s="308" t="b">
        <f t="shared" si="207"/>
        <v>1</v>
      </c>
      <c r="M856" s="308" t="b">
        <f t="shared" si="208"/>
        <v>1</v>
      </c>
      <c r="N856" s="308" t="b">
        <f t="shared" si="209"/>
        <v>1</v>
      </c>
      <c r="O856" s="308" t="b">
        <f t="shared" si="210"/>
        <v>1</v>
      </c>
      <c r="P856" s="308" t="b">
        <f t="shared" si="211"/>
        <v>1</v>
      </c>
      <c r="Q856" s="308" t="b">
        <f t="shared" si="212"/>
        <v>1</v>
      </c>
      <c r="R856" s="308" t="b">
        <f t="shared" si="213"/>
        <v>1</v>
      </c>
      <c r="S856" s="308" t="b">
        <f t="shared" si="214"/>
        <v>1</v>
      </c>
      <c r="T856" s="308" t="b">
        <f t="shared" si="215"/>
        <v>1</v>
      </c>
      <c r="U856" s="308" t="b">
        <f t="shared" si="216"/>
        <v>1</v>
      </c>
      <c r="W856" s="446"/>
      <c r="X856" s="395"/>
      <c r="Y856" s="280"/>
      <c r="Z856" s="70"/>
      <c r="AA856" s="390"/>
      <c r="AB856" s="249"/>
      <c r="AC856" s="440"/>
      <c r="AD856" s="441"/>
      <c r="AE856" s="400"/>
      <c r="AF856" s="135"/>
      <c r="AG856" s="435"/>
    </row>
    <row r="857" spans="1:33">
      <c r="A857" s="383"/>
      <c r="B857" s="263"/>
      <c r="C857" s="263"/>
      <c r="D857" s="264"/>
      <c r="E857" s="264"/>
      <c r="F857" s="273"/>
      <c r="G857" s="247"/>
      <c r="H857" s="133"/>
      <c r="I857" s="372"/>
      <c r="J857" s="135"/>
      <c r="L857" s="308" t="b">
        <f t="shared" si="207"/>
        <v>1</v>
      </c>
      <c r="M857" s="308" t="b">
        <f t="shared" si="208"/>
        <v>1</v>
      </c>
      <c r="N857" s="308" t="b">
        <f t="shared" si="209"/>
        <v>1</v>
      </c>
      <c r="O857" s="308" t="b">
        <f t="shared" si="210"/>
        <v>1</v>
      </c>
      <c r="P857" s="308" t="b">
        <f t="shared" si="211"/>
        <v>1</v>
      </c>
      <c r="Q857" s="308" t="b">
        <f t="shared" si="212"/>
        <v>1</v>
      </c>
      <c r="R857" s="308" t="b">
        <f t="shared" si="213"/>
        <v>1</v>
      </c>
      <c r="S857" s="308" t="b">
        <f t="shared" si="214"/>
        <v>1</v>
      </c>
      <c r="T857" s="308" t="b">
        <f t="shared" si="215"/>
        <v>1</v>
      </c>
      <c r="U857" s="308" t="b">
        <f t="shared" si="216"/>
        <v>1</v>
      </c>
      <c r="W857" s="446"/>
      <c r="X857" s="395"/>
      <c r="Y857" s="280"/>
      <c r="Z857" s="70"/>
      <c r="AA857" s="390"/>
      <c r="AB857" s="249"/>
      <c r="AC857" s="440"/>
      <c r="AD857" s="441"/>
      <c r="AE857" s="400"/>
      <c r="AF857" s="135"/>
      <c r="AG857" s="435"/>
    </row>
    <row r="858" spans="1:33">
      <c r="A858" s="383"/>
      <c r="B858" s="263"/>
      <c r="C858" s="263"/>
      <c r="D858" s="264"/>
      <c r="E858" s="264"/>
      <c r="F858" s="273"/>
      <c r="G858" s="247"/>
      <c r="H858" s="133"/>
      <c r="I858" s="373"/>
      <c r="J858" s="135"/>
      <c r="L858" s="308" t="b">
        <f t="shared" si="207"/>
        <v>1</v>
      </c>
      <c r="M858" s="308" t="b">
        <f t="shared" si="208"/>
        <v>1</v>
      </c>
      <c r="N858" s="308" t="b">
        <f t="shared" si="209"/>
        <v>1</v>
      </c>
      <c r="O858" s="308" t="b">
        <f t="shared" si="210"/>
        <v>1</v>
      </c>
      <c r="P858" s="308" t="b">
        <f t="shared" si="211"/>
        <v>1</v>
      </c>
      <c r="Q858" s="308" t="b">
        <f t="shared" si="212"/>
        <v>1</v>
      </c>
      <c r="R858" s="308" t="b">
        <f t="shared" si="213"/>
        <v>1</v>
      </c>
      <c r="S858" s="308" t="b">
        <f t="shared" si="214"/>
        <v>1</v>
      </c>
      <c r="T858" s="308" t="b">
        <f t="shared" si="215"/>
        <v>1</v>
      </c>
      <c r="U858" s="308" t="b">
        <f t="shared" si="216"/>
        <v>1</v>
      </c>
      <c r="W858" s="446"/>
      <c r="X858" s="395"/>
      <c r="Y858" s="280"/>
      <c r="Z858" s="70"/>
      <c r="AA858" s="390"/>
      <c r="AB858" s="249"/>
      <c r="AC858" s="363"/>
      <c r="AD858" s="442"/>
      <c r="AE858" s="401"/>
      <c r="AF858" s="135"/>
      <c r="AG858" s="435"/>
    </row>
    <row r="859" spans="1:33">
      <c r="A859" s="383"/>
      <c r="B859" s="263"/>
      <c r="C859" s="263"/>
      <c r="D859" s="264"/>
      <c r="E859" s="264"/>
      <c r="F859" s="273"/>
      <c r="G859" s="247"/>
      <c r="H859" s="133"/>
      <c r="I859" s="373"/>
      <c r="J859" s="135"/>
      <c r="L859" s="308" t="b">
        <f t="shared" si="207"/>
        <v>1</v>
      </c>
      <c r="M859" s="308" t="b">
        <f t="shared" si="208"/>
        <v>1</v>
      </c>
      <c r="N859" s="308" t="b">
        <f t="shared" si="209"/>
        <v>1</v>
      </c>
      <c r="O859" s="308" t="b">
        <f t="shared" si="210"/>
        <v>1</v>
      </c>
      <c r="P859" s="308" t="b">
        <f t="shared" si="211"/>
        <v>1</v>
      </c>
      <c r="Q859" s="308" t="b">
        <f t="shared" si="212"/>
        <v>1</v>
      </c>
      <c r="R859" s="308" t="b">
        <f t="shared" si="213"/>
        <v>1</v>
      </c>
      <c r="S859" s="308" t="b">
        <f t="shared" si="214"/>
        <v>1</v>
      </c>
      <c r="T859" s="308" t="b">
        <f t="shared" si="215"/>
        <v>1</v>
      </c>
      <c r="U859" s="308" t="b">
        <f t="shared" si="216"/>
        <v>1</v>
      </c>
      <c r="W859" s="446"/>
      <c r="X859" s="280"/>
      <c r="Y859" s="280"/>
      <c r="Z859" s="70"/>
      <c r="AA859" s="70"/>
      <c r="AB859" s="249"/>
      <c r="AC859" s="440"/>
      <c r="AD859" s="441"/>
      <c r="AE859" s="387"/>
      <c r="AF859" s="135"/>
      <c r="AG859" s="435"/>
    </row>
    <row r="860" spans="1:33">
      <c r="A860" s="380"/>
      <c r="B860" s="265"/>
      <c r="C860" s="265"/>
      <c r="D860" s="267"/>
      <c r="E860" s="264"/>
      <c r="F860" s="272"/>
      <c r="G860" s="252"/>
      <c r="H860" s="133"/>
      <c r="I860" s="364"/>
      <c r="J860" s="135"/>
      <c r="L860" s="308" t="b">
        <f t="shared" si="207"/>
        <v>1</v>
      </c>
      <c r="M860" s="308" t="b">
        <f t="shared" si="208"/>
        <v>1</v>
      </c>
      <c r="N860" s="308" t="b">
        <f t="shared" si="209"/>
        <v>1</v>
      </c>
      <c r="O860" s="308" t="b">
        <f t="shared" si="210"/>
        <v>1</v>
      </c>
      <c r="P860" s="308" t="b">
        <f t="shared" si="211"/>
        <v>1</v>
      </c>
      <c r="Q860" s="308" t="b">
        <f t="shared" si="212"/>
        <v>1</v>
      </c>
      <c r="R860" s="308" t="b">
        <f t="shared" si="213"/>
        <v>1</v>
      </c>
      <c r="S860" s="308" t="b">
        <f t="shared" si="214"/>
        <v>1</v>
      </c>
      <c r="T860" s="308" t="b">
        <f t="shared" si="215"/>
        <v>1</v>
      </c>
      <c r="U860" s="308" t="b">
        <f t="shared" si="216"/>
        <v>1</v>
      </c>
      <c r="W860" s="446"/>
      <c r="X860" s="282"/>
      <c r="Y860" s="282"/>
      <c r="Z860" s="284"/>
      <c r="AA860" s="70"/>
      <c r="AB860" s="249"/>
      <c r="AC860" s="363"/>
      <c r="AD860" s="442"/>
      <c r="AE860" s="387"/>
      <c r="AF860" s="135"/>
      <c r="AG860" s="435"/>
    </row>
    <row r="861" spans="1:33">
      <c r="A861" s="383"/>
      <c r="B861" s="263"/>
      <c r="C861" s="263"/>
      <c r="D861" s="264"/>
      <c r="E861" s="264"/>
      <c r="F861" s="273"/>
      <c r="G861" s="247"/>
      <c r="H861" s="133"/>
      <c r="I861" s="367"/>
      <c r="J861" s="135"/>
      <c r="L861" s="308" t="b">
        <f t="shared" si="207"/>
        <v>1</v>
      </c>
      <c r="M861" s="308" t="b">
        <f t="shared" si="208"/>
        <v>1</v>
      </c>
      <c r="N861" s="308" t="b">
        <f t="shared" si="209"/>
        <v>1</v>
      </c>
      <c r="O861" s="308" t="b">
        <f t="shared" si="210"/>
        <v>1</v>
      </c>
      <c r="P861" s="308" t="b">
        <f t="shared" si="211"/>
        <v>1</v>
      </c>
      <c r="Q861" s="308" t="b">
        <f t="shared" si="212"/>
        <v>1</v>
      </c>
      <c r="R861" s="308" t="b">
        <f t="shared" si="213"/>
        <v>1</v>
      </c>
      <c r="S861" s="308" t="b">
        <f t="shared" si="214"/>
        <v>1</v>
      </c>
      <c r="T861" s="308" t="b">
        <f t="shared" si="215"/>
        <v>1</v>
      </c>
      <c r="U861" s="308" t="b">
        <f t="shared" si="216"/>
        <v>1</v>
      </c>
      <c r="W861" s="446"/>
      <c r="X861" s="280"/>
      <c r="Y861" s="280"/>
      <c r="Z861" s="70"/>
      <c r="AA861" s="70"/>
      <c r="AB861" s="249"/>
      <c r="AC861" s="440"/>
      <c r="AD861" s="441"/>
      <c r="AE861" s="392"/>
      <c r="AF861" s="135"/>
      <c r="AG861" s="435"/>
    </row>
    <row r="862" spans="1:33">
      <c r="A862" s="380"/>
      <c r="B862" s="265"/>
      <c r="C862" s="265"/>
      <c r="D862" s="266"/>
      <c r="E862" s="264"/>
      <c r="F862" s="272"/>
      <c r="G862" s="250"/>
      <c r="H862" s="133"/>
      <c r="I862" s="364"/>
      <c r="J862" s="135"/>
      <c r="L862" s="308" t="b">
        <f t="shared" si="207"/>
        <v>1</v>
      </c>
      <c r="M862" s="308" t="b">
        <f t="shared" si="208"/>
        <v>1</v>
      </c>
      <c r="N862" s="308" t="b">
        <f t="shared" si="209"/>
        <v>1</v>
      </c>
      <c r="O862" s="308" t="b">
        <f t="shared" si="210"/>
        <v>1</v>
      </c>
      <c r="P862" s="308" t="b">
        <f t="shared" si="211"/>
        <v>1</v>
      </c>
      <c r="Q862" s="308" t="b">
        <f t="shared" si="212"/>
        <v>1</v>
      </c>
      <c r="R862" s="308" t="b">
        <f t="shared" si="213"/>
        <v>1</v>
      </c>
      <c r="S862" s="308" t="b">
        <f t="shared" si="214"/>
        <v>1</v>
      </c>
      <c r="T862" s="308" t="b">
        <f t="shared" si="215"/>
        <v>1</v>
      </c>
      <c r="U862" s="308" t="b">
        <f t="shared" si="216"/>
        <v>1</v>
      </c>
      <c r="W862" s="446"/>
      <c r="X862" s="282"/>
      <c r="Y862" s="282"/>
      <c r="Z862" s="133"/>
      <c r="AA862" s="70"/>
      <c r="AB862" s="249"/>
      <c r="AC862" s="363"/>
      <c r="AD862" s="442"/>
      <c r="AE862" s="387"/>
      <c r="AF862" s="135"/>
      <c r="AG862" s="435"/>
    </row>
    <row r="863" spans="1:33">
      <c r="A863" s="383"/>
      <c r="B863" s="263"/>
      <c r="C863" s="263"/>
      <c r="D863" s="264"/>
      <c r="E863" s="264"/>
      <c r="F863" s="273"/>
      <c r="G863" s="247"/>
      <c r="H863" s="133"/>
      <c r="I863" s="366"/>
      <c r="J863" s="135"/>
      <c r="L863" s="308" t="b">
        <f t="shared" si="207"/>
        <v>1</v>
      </c>
      <c r="M863" s="308" t="b">
        <f t="shared" si="208"/>
        <v>1</v>
      </c>
      <c r="N863" s="308" t="b">
        <f t="shared" si="209"/>
        <v>1</v>
      </c>
      <c r="O863" s="308" t="b">
        <f t="shared" si="210"/>
        <v>1</v>
      </c>
      <c r="P863" s="308" t="b">
        <f t="shared" si="211"/>
        <v>1</v>
      </c>
      <c r="Q863" s="308" t="b">
        <f t="shared" si="212"/>
        <v>1</v>
      </c>
      <c r="R863" s="308" t="b">
        <f t="shared" si="213"/>
        <v>1</v>
      </c>
      <c r="S863" s="308" t="b">
        <f t="shared" si="214"/>
        <v>1</v>
      </c>
      <c r="T863" s="308" t="b">
        <f t="shared" si="215"/>
        <v>1</v>
      </c>
      <c r="U863" s="308" t="b">
        <f t="shared" si="216"/>
        <v>1</v>
      </c>
      <c r="W863" s="446"/>
      <c r="X863" s="395"/>
      <c r="Y863" s="280"/>
      <c r="Z863" s="70"/>
      <c r="AA863" s="70"/>
      <c r="AB863" s="249"/>
      <c r="AC863" s="440"/>
      <c r="AD863" s="441"/>
      <c r="AE863" s="378"/>
      <c r="AF863" s="135"/>
      <c r="AG863" s="435"/>
    </row>
    <row r="864" spans="1:33">
      <c r="A864" s="383"/>
      <c r="B864" s="263"/>
      <c r="C864" s="263"/>
      <c r="D864" s="264"/>
      <c r="E864" s="264"/>
      <c r="F864" s="273"/>
      <c r="G864" s="247"/>
      <c r="H864" s="133"/>
      <c r="I864" s="367"/>
      <c r="J864" s="135"/>
      <c r="L864" s="308" t="b">
        <f t="shared" si="207"/>
        <v>1</v>
      </c>
      <c r="M864" s="308" t="b">
        <f t="shared" si="208"/>
        <v>1</v>
      </c>
      <c r="N864" s="308" t="b">
        <f t="shared" si="209"/>
        <v>1</v>
      </c>
      <c r="O864" s="308" t="b">
        <f t="shared" si="210"/>
        <v>1</v>
      </c>
      <c r="P864" s="308" t="b">
        <f t="shared" si="211"/>
        <v>1</v>
      </c>
      <c r="Q864" s="308" t="b">
        <f t="shared" si="212"/>
        <v>1</v>
      </c>
      <c r="R864" s="308" t="b">
        <f t="shared" si="213"/>
        <v>1</v>
      </c>
      <c r="S864" s="308" t="b">
        <f t="shared" si="214"/>
        <v>1</v>
      </c>
      <c r="T864" s="308" t="b">
        <f t="shared" si="215"/>
        <v>1</v>
      </c>
      <c r="U864" s="308" t="b">
        <f t="shared" si="216"/>
        <v>1</v>
      </c>
      <c r="W864" s="446"/>
      <c r="X864" s="280"/>
      <c r="Y864" s="280"/>
      <c r="Z864" s="70"/>
      <c r="AA864" s="70"/>
      <c r="AB864" s="249"/>
      <c r="AC864" s="440"/>
      <c r="AD864" s="441"/>
      <c r="AE864" s="392"/>
      <c r="AF864" s="135"/>
      <c r="AG864" s="435"/>
    </row>
    <row r="865" spans="1:33">
      <c r="A865" s="439"/>
      <c r="B865" s="280"/>
      <c r="C865" s="280"/>
      <c r="D865" s="70"/>
      <c r="E865" s="70"/>
      <c r="F865" s="249"/>
      <c r="G865" s="363"/>
      <c r="H865" s="388"/>
      <c r="I865" s="387"/>
      <c r="J865" s="135"/>
      <c r="L865" s="308" t="b">
        <f t="shared" si="207"/>
        <v>1</v>
      </c>
      <c r="M865" s="308" t="b">
        <f t="shared" si="208"/>
        <v>1</v>
      </c>
      <c r="N865" s="308" t="b">
        <f t="shared" si="209"/>
        <v>1</v>
      </c>
      <c r="O865" s="308" t="b">
        <f t="shared" si="210"/>
        <v>1</v>
      </c>
      <c r="P865" s="308" t="b">
        <f t="shared" si="211"/>
        <v>1</v>
      </c>
      <c r="Q865" s="308" t="b">
        <f t="shared" si="212"/>
        <v>1</v>
      </c>
      <c r="R865" s="308" t="b">
        <f t="shared" si="213"/>
        <v>1</v>
      </c>
      <c r="S865" s="308" t="b">
        <f t="shared" si="214"/>
        <v>1</v>
      </c>
      <c r="T865" s="308" t="b">
        <f t="shared" si="215"/>
        <v>1</v>
      </c>
      <c r="U865" s="308" t="b">
        <f t="shared" si="216"/>
        <v>1</v>
      </c>
      <c r="W865" s="381"/>
      <c r="X865" s="282"/>
      <c r="Y865" s="282"/>
      <c r="Z865" s="284"/>
      <c r="AA865" s="70"/>
      <c r="AB865" s="249"/>
      <c r="AC865" s="363"/>
      <c r="AD865" s="442"/>
      <c r="AE865" s="387"/>
      <c r="AF865" s="135"/>
      <c r="AG865" s="435"/>
    </row>
    <row r="866" spans="1:33">
      <c r="A866" s="383"/>
      <c r="B866" s="263"/>
      <c r="C866" s="263"/>
      <c r="D866" s="264"/>
      <c r="E866" s="264"/>
      <c r="F866" s="273"/>
      <c r="G866" s="247"/>
      <c r="H866" s="133"/>
      <c r="I866" s="366"/>
      <c r="J866" s="135"/>
      <c r="L866" s="308" t="b">
        <f t="shared" si="207"/>
        <v>1</v>
      </c>
      <c r="M866" s="308" t="b">
        <f t="shared" si="208"/>
        <v>1</v>
      </c>
      <c r="N866" s="308" t="b">
        <f t="shared" si="209"/>
        <v>1</v>
      </c>
      <c r="O866" s="308" t="b">
        <f t="shared" si="210"/>
        <v>1</v>
      </c>
      <c r="P866" s="308" t="b">
        <f t="shared" si="211"/>
        <v>1</v>
      </c>
      <c r="Q866" s="308" t="b">
        <f t="shared" si="212"/>
        <v>1</v>
      </c>
      <c r="R866" s="308" t="b">
        <f t="shared" si="213"/>
        <v>1</v>
      </c>
      <c r="S866" s="308" t="b">
        <f t="shared" si="214"/>
        <v>1</v>
      </c>
      <c r="T866" s="308" t="b">
        <f t="shared" si="215"/>
        <v>1</v>
      </c>
      <c r="U866" s="308" t="b">
        <f t="shared" si="216"/>
        <v>1</v>
      </c>
      <c r="W866" s="446"/>
      <c r="X866" s="280"/>
      <c r="Y866" s="280"/>
      <c r="Z866" s="70"/>
      <c r="AA866" s="70"/>
      <c r="AB866" s="249"/>
      <c r="AC866" s="440"/>
      <c r="AD866" s="441"/>
      <c r="AE866" s="378"/>
      <c r="AF866" s="135"/>
      <c r="AG866" s="435"/>
    </row>
    <row r="867" spans="1:33">
      <c r="A867" s="383"/>
      <c r="B867" s="263"/>
      <c r="C867" s="263"/>
      <c r="D867" s="264"/>
      <c r="E867" s="264"/>
      <c r="F867" s="273"/>
      <c r="G867" s="247"/>
      <c r="H867" s="133"/>
      <c r="I867" s="366"/>
      <c r="J867" s="135"/>
      <c r="L867" s="308" t="b">
        <f t="shared" si="207"/>
        <v>1</v>
      </c>
      <c r="M867" s="308" t="b">
        <f t="shared" si="208"/>
        <v>1</v>
      </c>
      <c r="N867" s="308" t="b">
        <f t="shared" si="209"/>
        <v>1</v>
      </c>
      <c r="O867" s="308" t="b">
        <f t="shared" si="210"/>
        <v>1</v>
      </c>
      <c r="P867" s="308" t="b">
        <f t="shared" si="211"/>
        <v>1</v>
      </c>
      <c r="Q867" s="308" t="b">
        <f t="shared" si="212"/>
        <v>1</v>
      </c>
      <c r="R867" s="308" t="b">
        <f t="shared" si="213"/>
        <v>1</v>
      </c>
      <c r="S867" s="308" t="b">
        <f t="shared" si="214"/>
        <v>1</v>
      </c>
      <c r="T867" s="308" t="b">
        <f t="shared" si="215"/>
        <v>1</v>
      </c>
      <c r="U867" s="308" t="b">
        <f t="shared" si="216"/>
        <v>1</v>
      </c>
      <c r="W867" s="446"/>
      <c r="X867" s="280"/>
      <c r="Y867" s="280"/>
      <c r="Z867" s="70"/>
      <c r="AA867" s="70"/>
      <c r="AB867" s="249"/>
      <c r="AC867" s="440"/>
      <c r="AD867" s="441"/>
      <c r="AE867" s="378"/>
      <c r="AF867" s="135"/>
      <c r="AG867" s="435"/>
    </row>
    <row r="868" spans="1:33">
      <c r="A868" s="383"/>
      <c r="B868" s="263"/>
      <c r="C868" s="263"/>
      <c r="D868" s="264"/>
      <c r="E868" s="264"/>
      <c r="F868" s="273"/>
      <c r="G868" s="247"/>
      <c r="H868" s="133"/>
      <c r="I868" s="366"/>
      <c r="J868" s="135"/>
      <c r="L868" s="308" t="b">
        <f t="shared" si="207"/>
        <v>1</v>
      </c>
      <c r="M868" s="308" t="b">
        <f t="shared" si="208"/>
        <v>1</v>
      </c>
      <c r="N868" s="308" t="b">
        <f t="shared" si="209"/>
        <v>1</v>
      </c>
      <c r="O868" s="308" t="b">
        <f t="shared" si="210"/>
        <v>1</v>
      </c>
      <c r="P868" s="308" t="b">
        <f t="shared" si="211"/>
        <v>1</v>
      </c>
      <c r="Q868" s="308" t="b">
        <f t="shared" si="212"/>
        <v>1</v>
      </c>
      <c r="R868" s="308" t="b">
        <f t="shared" si="213"/>
        <v>1</v>
      </c>
      <c r="S868" s="308" t="b">
        <f t="shared" si="214"/>
        <v>1</v>
      </c>
      <c r="T868" s="308" t="b">
        <f t="shared" si="215"/>
        <v>1</v>
      </c>
      <c r="U868" s="308" t="b">
        <f t="shared" si="216"/>
        <v>1</v>
      </c>
      <c r="W868" s="446"/>
      <c r="X868" s="280"/>
      <c r="Y868" s="280"/>
      <c r="Z868" s="70"/>
      <c r="AA868" s="70"/>
      <c r="AB868" s="249"/>
      <c r="AC868" s="440"/>
      <c r="AD868" s="441"/>
      <c r="AE868" s="378"/>
      <c r="AF868" s="135"/>
      <c r="AG868" s="435"/>
    </row>
    <row r="869" spans="1:33">
      <c r="A869" s="383"/>
      <c r="B869" s="263"/>
      <c r="C869" s="263"/>
      <c r="D869" s="264"/>
      <c r="E869" s="264"/>
      <c r="F869" s="273"/>
      <c r="G869" s="247"/>
      <c r="H869" s="133"/>
      <c r="I869" s="366"/>
      <c r="J869" s="135"/>
      <c r="L869" s="308" t="b">
        <f t="shared" si="207"/>
        <v>1</v>
      </c>
      <c r="M869" s="308" t="b">
        <f t="shared" si="208"/>
        <v>1</v>
      </c>
      <c r="N869" s="308" t="b">
        <f t="shared" si="209"/>
        <v>1</v>
      </c>
      <c r="O869" s="308" t="b">
        <f t="shared" si="210"/>
        <v>1</v>
      </c>
      <c r="P869" s="308" t="b">
        <f t="shared" si="211"/>
        <v>1</v>
      </c>
      <c r="Q869" s="308" t="b">
        <f t="shared" si="212"/>
        <v>1</v>
      </c>
      <c r="R869" s="308" t="b">
        <f t="shared" si="213"/>
        <v>1</v>
      </c>
      <c r="S869" s="308" t="b">
        <f t="shared" si="214"/>
        <v>1</v>
      </c>
      <c r="T869" s="308" t="b">
        <f t="shared" si="215"/>
        <v>1</v>
      </c>
      <c r="U869" s="308" t="b">
        <f t="shared" si="216"/>
        <v>1</v>
      </c>
      <c r="W869" s="446"/>
      <c r="X869" s="280"/>
      <c r="Y869" s="280"/>
      <c r="Z869" s="70"/>
      <c r="AA869" s="70"/>
      <c r="AB869" s="249"/>
      <c r="AC869" s="440"/>
      <c r="AD869" s="441"/>
      <c r="AE869" s="378"/>
      <c r="AF869" s="135"/>
      <c r="AG869" s="435"/>
    </row>
    <row r="870" spans="1:33">
      <c r="A870" s="383"/>
      <c r="B870" s="263"/>
      <c r="C870" s="263"/>
      <c r="D870" s="264"/>
      <c r="E870" s="264"/>
      <c r="F870" s="273"/>
      <c r="G870" s="247"/>
      <c r="H870" s="133"/>
      <c r="I870" s="366"/>
      <c r="J870" s="135"/>
      <c r="L870" s="308" t="b">
        <f t="shared" si="207"/>
        <v>1</v>
      </c>
      <c r="M870" s="308" t="b">
        <f t="shared" si="208"/>
        <v>1</v>
      </c>
      <c r="N870" s="308" t="b">
        <f t="shared" si="209"/>
        <v>1</v>
      </c>
      <c r="O870" s="308" t="b">
        <f t="shared" si="210"/>
        <v>1</v>
      </c>
      <c r="P870" s="308" t="b">
        <f t="shared" si="211"/>
        <v>1</v>
      </c>
      <c r="Q870" s="308" t="b">
        <f t="shared" si="212"/>
        <v>1</v>
      </c>
      <c r="R870" s="308" t="b">
        <f t="shared" si="213"/>
        <v>1</v>
      </c>
      <c r="S870" s="308" t="b">
        <f t="shared" si="214"/>
        <v>1</v>
      </c>
      <c r="T870" s="308" t="b">
        <f t="shared" si="215"/>
        <v>1</v>
      </c>
      <c r="U870" s="308" t="b">
        <f t="shared" si="216"/>
        <v>1</v>
      </c>
      <c r="W870" s="446"/>
      <c r="X870" s="280"/>
      <c r="Y870" s="280"/>
      <c r="Z870" s="70"/>
      <c r="AA870" s="70"/>
      <c r="AB870" s="249"/>
      <c r="AC870" s="440"/>
      <c r="AD870" s="441"/>
      <c r="AE870" s="378"/>
      <c r="AF870" s="135"/>
      <c r="AG870" s="435"/>
    </row>
    <row r="871" spans="1:33">
      <c r="A871" s="383"/>
      <c r="B871" s="263"/>
      <c r="C871" s="263"/>
      <c r="D871" s="264"/>
      <c r="E871" s="264"/>
      <c r="F871" s="273"/>
      <c r="G871" s="247"/>
      <c r="H871" s="133"/>
      <c r="I871" s="367"/>
      <c r="J871" s="135"/>
      <c r="L871" s="308" t="b">
        <f t="shared" si="207"/>
        <v>1</v>
      </c>
      <c r="M871" s="308" t="b">
        <f t="shared" si="208"/>
        <v>1</v>
      </c>
      <c r="N871" s="308" t="b">
        <f t="shared" si="209"/>
        <v>1</v>
      </c>
      <c r="O871" s="308" t="b">
        <f t="shared" si="210"/>
        <v>1</v>
      </c>
      <c r="P871" s="308" t="b">
        <f t="shared" si="211"/>
        <v>1</v>
      </c>
      <c r="Q871" s="308" t="b">
        <f t="shared" si="212"/>
        <v>1</v>
      </c>
      <c r="R871" s="308" t="b">
        <f t="shared" si="213"/>
        <v>1</v>
      </c>
      <c r="S871" s="308" t="b">
        <f t="shared" si="214"/>
        <v>1</v>
      </c>
      <c r="T871" s="308" t="b">
        <f t="shared" si="215"/>
        <v>1</v>
      </c>
      <c r="U871" s="308" t="b">
        <f t="shared" si="216"/>
        <v>1</v>
      </c>
      <c r="W871" s="446"/>
      <c r="X871" s="395"/>
      <c r="Y871" s="280"/>
      <c r="Z871" s="70"/>
      <c r="AA871" s="390"/>
      <c r="AB871" s="249"/>
      <c r="AC871" s="440"/>
      <c r="AD871" s="441"/>
      <c r="AE871" s="392"/>
      <c r="AF871" s="135"/>
      <c r="AG871" s="435"/>
    </row>
    <row r="872" spans="1:33">
      <c r="A872" s="383"/>
      <c r="B872" s="263"/>
      <c r="C872" s="263"/>
      <c r="D872" s="264"/>
      <c r="E872" s="264"/>
      <c r="F872" s="273"/>
      <c r="G872" s="247"/>
      <c r="H872" s="133"/>
      <c r="I872" s="230"/>
      <c r="J872" s="135"/>
      <c r="L872" s="308" t="b">
        <f t="shared" si="207"/>
        <v>1</v>
      </c>
      <c r="M872" s="308" t="b">
        <f t="shared" si="208"/>
        <v>1</v>
      </c>
      <c r="N872" s="308" t="b">
        <f t="shared" si="209"/>
        <v>1</v>
      </c>
      <c r="O872" s="308" t="b">
        <f t="shared" si="210"/>
        <v>1</v>
      </c>
      <c r="P872" s="308" t="b">
        <f t="shared" si="211"/>
        <v>1</v>
      </c>
      <c r="Q872" s="308" t="b">
        <f t="shared" si="212"/>
        <v>1</v>
      </c>
      <c r="R872" s="308" t="b">
        <f t="shared" si="213"/>
        <v>1</v>
      </c>
      <c r="S872" s="308" t="b">
        <f t="shared" si="214"/>
        <v>1</v>
      </c>
      <c r="T872" s="308" t="b">
        <f t="shared" si="215"/>
        <v>1</v>
      </c>
      <c r="U872" s="308" t="b">
        <f t="shared" si="216"/>
        <v>1</v>
      </c>
      <c r="W872" s="446"/>
      <c r="X872" s="395"/>
      <c r="Y872" s="280"/>
      <c r="Z872" s="70"/>
      <c r="AA872" s="390"/>
      <c r="AB872" s="249"/>
      <c r="AC872" s="363"/>
      <c r="AD872" s="442"/>
      <c r="AE872" s="391"/>
      <c r="AF872" s="135"/>
      <c r="AG872" s="435"/>
    </row>
    <row r="873" spans="1:33">
      <c r="A873" s="383"/>
      <c r="B873" s="263"/>
      <c r="C873" s="263"/>
      <c r="D873" s="264"/>
      <c r="E873" s="264"/>
      <c r="F873" s="273"/>
      <c r="G873" s="247"/>
      <c r="H873" s="133"/>
      <c r="I873" s="366"/>
      <c r="J873" s="135"/>
      <c r="L873" s="308" t="b">
        <f t="shared" si="207"/>
        <v>1</v>
      </c>
      <c r="M873" s="308" t="b">
        <f t="shared" si="208"/>
        <v>1</v>
      </c>
      <c r="N873" s="308" t="b">
        <f t="shared" si="209"/>
        <v>1</v>
      </c>
      <c r="O873" s="308" t="b">
        <f t="shared" si="210"/>
        <v>1</v>
      </c>
      <c r="P873" s="308" t="b">
        <f t="shared" si="211"/>
        <v>1</v>
      </c>
      <c r="Q873" s="308" t="b">
        <f t="shared" si="212"/>
        <v>1</v>
      </c>
      <c r="R873" s="308" t="b">
        <f t="shared" si="213"/>
        <v>1</v>
      </c>
      <c r="S873" s="308" t="b">
        <f t="shared" si="214"/>
        <v>1</v>
      </c>
      <c r="T873" s="308" t="b">
        <f t="shared" si="215"/>
        <v>1</v>
      </c>
      <c r="U873" s="308" t="b">
        <f t="shared" si="216"/>
        <v>1</v>
      </c>
      <c r="W873" s="446"/>
      <c r="X873" s="280"/>
      <c r="Y873" s="280"/>
      <c r="Z873" s="70"/>
      <c r="AA873" s="70"/>
      <c r="AB873" s="249"/>
      <c r="AC873" s="440"/>
      <c r="AD873" s="441"/>
      <c r="AE873" s="378"/>
      <c r="AF873" s="135"/>
      <c r="AG873" s="435"/>
    </row>
    <row r="874" spans="1:33">
      <c r="A874" s="380"/>
      <c r="B874" s="263"/>
      <c r="C874" s="263"/>
      <c r="D874" s="264"/>
      <c r="E874" s="264"/>
      <c r="F874" s="272"/>
      <c r="G874" s="250"/>
      <c r="H874" s="133"/>
      <c r="I874" s="365"/>
      <c r="J874" s="135"/>
      <c r="L874" s="308" t="b">
        <f t="shared" si="207"/>
        <v>1</v>
      </c>
      <c r="M874" s="308" t="b">
        <f t="shared" si="208"/>
        <v>1</v>
      </c>
      <c r="N874" s="308" t="b">
        <f t="shared" si="209"/>
        <v>1</v>
      </c>
      <c r="O874" s="308" t="b">
        <f t="shared" si="210"/>
        <v>1</v>
      </c>
      <c r="P874" s="308" t="b">
        <f t="shared" si="211"/>
        <v>1</v>
      </c>
      <c r="Q874" s="308" t="b">
        <f t="shared" si="212"/>
        <v>1</v>
      </c>
      <c r="R874" s="308" t="b">
        <f t="shared" si="213"/>
        <v>1</v>
      </c>
      <c r="S874" s="308" t="b">
        <f t="shared" si="214"/>
        <v>1</v>
      </c>
      <c r="T874" s="308" t="b">
        <f t="shared" si="215"/>
        <v>1</v>
      </c>
      <c r="U874" s="308" t="b">
        <f t="shared" si="216"/>
        <v>1</v>
      </c>
      <c r="W874" s="381"/>
      <c r="X874" s="402"/>
      <c r="Y874" s="283"/>
      <c r="Z874" s="133"/>
      <c r="AA874" s="70"/>
      <c r="AB874" s="249"/>
      <c r="AC874" s="363"/>
      <c r="AD874" s="442"/>
      <c r="AE874" s="403"/>
      <c r="AF874" s="135"/>
      <c r="AG874" s="435"/>
    </row>
    <row r="875" spans="1:33">
      <c r="A875" s="383"/>
      <c r="B875" s="263"/>
      <c r="C875" s="263"/>
      <c r="D875" s="264"/>
      <c r="E875" s="264"/>
      <c r="F875" s="273"/>
      <c r="G875" s="247"/>
      <c r="H875" s="133"/>
      <c r="I875" s="367"/>
      <c r="J875" s="135"/>
      <c r="L875" s="308" t="b">
        <f t="shared" si="207"/>
        <v>1</v>
      </c>
      <c r="M875" s="308" t="b">
        <f t="shared" si="208"/>
        <v>1</v>
      </c>
      <c r="N875" s="308" t="b">
        <f t="shared" si="209"/>
        <v>1</v>
      </c>
      <c r="O875" s="308" t="b">
        <f t="shared" si="210"/>
        <v>1</v>
      </c>
      <c r="P875" s="308" t="b">
        <f t="shared" si="211"/>
        <v>1</v>
      </c>
      <c r="Q875" s="308" t="b">
        <f t="shared" si="212"/>
        <v>1</v>
      </c>
      <c r="R875" s="308" t="b">
        <f t="shared" si="213"/>
        <v>1</v>
      </c>
      <c r="S875" s="308" t="b">
        <f t="shared" si="214"/>
        <v>1</v>
      </c>
      <c r="T875" s="308" t="b">
        <f t="shared" si="215"/>
        <v>1</v>
      </c>
      <c r="U875" s="308" t="b">
        <f t="shared" si="216"/>
        <v>1</v>
      </c>
      <c r="W875" s="446"/>
      <c r="X875" s="280"/>
      <c r="Y875" s="280"/>
      <c r="Z875" s="70"/>
      <c r="AA875" s="70"/>
      <c r="AB875" s="249"/>
      <c r="AC875" s="440"/>
      <c r="AD875" s="441"/>
      <c r="AE875" s="392"/>
      <c r="AF875" s="135"/>
      <c r="AG875" s="435"/>
    </row>
    <row r="876" spans="1:33">
      <c r="A876" s="383"/>
      <c r="B876" s="263"/>
      <c r="C876" s="263"/>
      <c r="D876" s="264"/>
      <c r="E876" s="264"/>
      <c r="F876" s="273"/>
      <c r="G876" s="247"/>
      <c r="H876" s="133"/>
      <c r="I876" s="366"/>
      <c r="J876" s="135"/>
      <c r="L876" s="308" t="b">
        <f t="shared" si="207"/>
        <v>1</v>
      </c>
      <c r="M876" s="308" t="b">
        <f t="shared" si="208"/>
        <v>1</v>
      </c>
      <c r="N876" s="308" t="b">
        <f t="shared" si="209"/>
        <v>1</v>
      </c>
      <c r="O876" s="308" t="b">
        <f t="shared" si="210"/>
        <v>1</v>
      </c>
      <c r="P876" s="308" t="b">
        <f t="shared" si="211"/>
        <v>1</v>
      </c>
      <c r="Q876" s="308" t="b">
        <f t="shared" si="212"/>
        <v>1</v>
      </c>
      <c r="R876" s="308" t="b">
        <f t="shared" si="213"/>
        <v>1</v>
      </c>
      <c r="S876" s="308" t="b">
        <f t="shared" si="214"/>
        <v>1</v>
      </c>
      <c r="T876" s="308" t="b">
        <f t="shared" si="215"/>
        <v>1</v>
      </c>
      <c r="U876" s="308" t="b">
        <f t="shared" si="216"/>
        <v>1</v>
      </c>
      <c r="W876" s="446"/>
      <c r="X876" s="395"/>
      <c r="Y876" s="280"/>
      <c r="Z876" s="70"/>
      <c r="AA876" s="390"/>
      <c r="AB876" s="249"/>
      <c r="AC876" s="440"/>
      <c r="AD876" s="441"/>
      <c r="AE876" s="378"/>
      <c r="AF876" s="135"/>
      <c r="AG876" s="435"/>
    </row>
    <row r="877" spans="1:33">
      <c r="A877" s="383"/>
      <c r="B877" s="263"/>
      <c r="C877" s="263"/>
      <c r="D877" s="264"/>
      <c r="E877" s="264"/>
      <c r="F877" s="273"/>
      <c r="G877" s="247"/>
      <c r="H877" s="133"/>
      <c r="I877" s="366"/>
      <c r="J877" s="135"/>
      <c r="L877" s="308" t="b">
        <f t="shared" si="207"/>
        <v>1</v>
      </c>
      <c r="M877" s="308" t="b">
        <f t="shared" si="208"/>
        <v>1</v>
      </c>
      <c r="N877" s="308" t="b">
        <f t="shared" si="209"/>
        <v>1</v>
      </c>
      <c r="O877" s="308" t="b">
        <f t="shared" si="210"/>
        <v>1</v>
      </c>
      <c r="P877" s="308" t="b">
        <f t="shared" si="211"/>
        <v>1</v>
      </c>
      <c r="Q877" s="308" t="b">
        <f t="shared" si="212"/>
        <v>1</v>
      </c>
      <c r="R877" s="308" t="b">
        <f t="shared" si="213"/>
        <v>1</v>
      </c>
      <c r="S877" s="308" t="b">
        <f t="shared" si="214"/>
        <v>1</v>
      </c>
      <c r="T877" s="308" t="b">
        <f t="shared" si="215"/>
        <v>1</v>
      </c>
      <c r="U877" s="308" t="b">
        <f t="shared" si="216"/>
        <v>1</v>
      </c>
      <c r="W877" s="446"/>
      <c r="X877" s="280"/>
      <c r="Y877" s="280"/>
      <c r="Z877" s="70"/>
      <c r="AA877" s="70"/>
      <c r="AB877" s="249"/>
      <c r="AC877" s="363"/>
      <c r="AD877" s="442"/>
      <c r="AE877" s="387"/>
      <c r="AF877" s="135"/>
      <c r="AG877" s="435"/>
    </row>
    <row r="878" spans="1:33">
      <c r="A878" s="380"/>
      <c r="B878" s="263"/>
      <c r="C878" s="263"/>
      <c r="D878" s="264"/>
      <c r="E878" s="264"/>
      <c r="F878" s="272"/>
      <c r="G878" s="250"/>
      <c r="H878" s="133"/>
      <c r="I878" s="364"/>
      <c r="J878" s="135"/>
      <c r="L878" s="308" t="b">
        <f t="shared" si="207"/>
        <v>1</v>
      </c>
      <c r="M878" s="308" t="b">
        <f t="shared" si="208"/>
        <v>1</v>
      </c>
      <c r="N878" s="308" t="b">
        <f t="shared" si="209"/>
        <v>1</v>
      </c>
      <c r="O878" s="308" t="b">
        <f t="shared" si="210"/>
        <v>1</v>
      </c>
      <c r="P878" s="308" t="b">
        <f t="shared" si="211"/>
        <v>1</v>
      </c>
      <c r="Q878" s="308" t="b">
        <f t="shared" si="212"/>
        <v>1</v>
      </c>
      <c r="R878" s="308" t="b">
        <f t="shared" si="213"/>
        <v>1</v>
      </c>
      <c r="S878" s="308" t="b">
        <f t="shared" si="214"/>
        <v>1</v>
      </c>
      <c r="T878" s="308" t="b">
        <f t="shared" si="215"/>
        <v>1</v>
      </c>
      <c r="U878" s="308" t="b">
        <f t="shared" si="216"/>
        <v>1</v>
      </c>
      <c r="W878" s="446"/>
      <c r="X878" s="280"/>
      <c r="Y878" s="280"/>
      <c r="Z878" s="70"/>
      <c r="AA878" s="70"/>
      <c r="AB878" s="249"/>
      <c r="AC878" s="363"/>
      <c r="AD878" s="442"/>
      <c r="AE878" s="387"/>
      <c r="AF878" s="135"/>
      <c r="AG878" s="435"/>
    </row>
    <row r="879" spans="1:33">
      <c r="A879" s="383"/>
      <c r="B879" s="263"/>
      <c r="C879" s="263"/>
      <c r="D879" s="264"/>
      <c r="E879" s="264"/>
      <c r="F879" s="273"/>
      <c r="G879" s="247"/>
      <c r="H879" s="133"/>
      <c r="I879" s="366"/>
      <c r="J879" s="135"/>
      <c r="L879" s="308" t="b">
        <f t="shared" si="207"/>
        <v>1</v>
      </c>
      <c r="M879" s="308" t="b">
        <f t="shared" si="208"/>
        <v>1</v>
      </c>
      <c r="N879" s="308" t="b">
        <f t="shared" si="209"/>
        <v>1</v>
      </c>
      <c r="O879" s="308" t="b">
        <f t="shared" si="210"/>
        <v>1</v>
      </c>
      <c r="P879" s="308" t="b">
        <f t="shared" si="211"/>
        <v>1</v>
      </c>
      <c r="Q879" s="308" t="b">
        <f t="shared" si="212"/>
        <v>1</v>
      </c>
      <c r="R879" s="308" t="b">
        <f t="shared" si="213"/>
        <v>1</v>
      </c>
      <c r="S879" s="308" t="b">
        <f t="shared" si="214"/>
        <v>1</v>
      </c>
      <c r="T879" s="308" t="b">
        <f t="shared" si="215"/>
        <v>1</v>
      </c>
      <c r="U879" s="308" t="b">
        <f t="shared" si="216"/>
        <v>1</v>
      </c>
      <c r="W879" s="446"/>
      <c r="X879" s="395"/>
      <c r="Y879" s="280"/>
      <c r="Z879" s="70"/>
      <c r="AA879" s="390"/>
      <c r="AB879" s="249"/>
      <c r="AC879" s="363"/>
      <c r="AD879" s="442"/>
      <c r="AE879" s="387"/>
      <c r="AF879" s="135"/>
      <c r="AG879" s="435"/>
    </row>
    <row r="880" spans="1:33">
      <c r="A880" s="383"/>
      <c r="B880" s="263"/>
      <c r="C880" s="263"/>
      <c r="D880" s="264"/>
      <c r="E880" s="264"/>
      <c r="F880" s="273"/>
      <c r="G880" s="247"/>
      <c r="H880" s="133"/>
      <c r="I880" s="366"/>
      <c r="J880" s="135"/>
      <c r="L880" s="308" t="b">
        <f t="shared" si="207"/>
        <v>1</v>
      </c>
      <c r="M880" s="308" t="b">
        <f t="shared" si="208"/>
        <v>1</v>
      </c>
      <c r="N880" s="308" t="b">
        <f t="shared" si="209"/>
        <v>1</v>
      </c>
      <c r="O880" s="308" t="b">
        <f t="shared" si="210"/>
        <v>1</v>
      </c>
      <c r="P880" s="308" t="b">
        <f t="shared" si="211"/>
        <v>1</v>
      </c>
      <c r="Q880" s="308" t="b">
        <f t="shared" si="212"/>
        <v>1</v>
      </c>
      <c r="R880" s="308" t="b">
        <f t="shared" si="213"/>
        <v>1</v>
      </c>
      <c r="S880" s="308" t="b">
        <f t="shared" si="214"/>
        <v>1</v>
      </c>
      <c r="T880" s="308" t="b">
        <f t="shared" si="215"/>
        <v>1</v>
      </c>
      <c r="U880" s="308" t="b">
        <f t="shared" si="216"/>
        <v>1</v>
      </c>
      <c r="W880" s="446"/>
      <c r="X880" s="280"/>
      <c r="Y880" s="280"/>
      <c r="Z880" s="70"/>
      <c r="AA880" s="70"/>
      <c r="AB880" s="249"/>
      <c r="AC880" s="440"/>
      <c r="AD880" s="441"/>
      <c r="AE880" s="378"/>
      <c r="AF880" s="135"/>
      <c r="AG880" s="435"/>
    </row>
    <row r="881" spans="1:33">
      <c r="A881" s="380"/>
      <c r="B881" s="263"/>
      <c r="C881" s="263"/>
      <c r="D881" s="264"/>
      <c r="E881" s="264"/>
      <c r="F881" s="272"/>
      <c r="G881" s="250"/>
      <c r="H881" s="133"/>
      <c r="I881" s="364"/>
      <c r="J881" s="135"/>
      <c r="L881" s="308" t="b">
        <f t="shared" si="207"/>
        <v>1</v>
      </c>
      <c r="M881" s="308" t="b">
        <f t="shared" si="208"/>
        <v>1</v>
      </c>
      <c r="N881" s="308" t="b">
        <f t="shared" si="209"/>
        <v>1</v>
      </c>
      <c r="O881" s="308" t="b">
        <f t="shared" si="210"/>
        <v>1</v>
      </c>
      <c r="P881" s="308" t="b">
        <f t="shared" si="211"/>
        <v>1</v>
      </c>
      <c r="Q881" s="308" t="b">
        <f t="shared" si="212"/>
        <v>1</v>
      </c>
      <c r="R881" s="308" t="b">
        <f t="shared" si="213"/>
        <v>1</v>
      </c>
      <c r="S881" s="308" t="b">
        <f t="shared" si="214"/>
        <v>1</v>
      </c>
      <c r="T881" s="308" t="b">
        <f t="shared" si="215"/>
        <v>1</v>
      </c>
      <c r="U881" s="308" t="b">
        <f t="shared" si="216"/>
        <v>1</v>
      </c>
      <c r="W881" s="446"/>
      <c r="X881" s="395"/>
      <c r="Y881" s="280"/>
      <c r="Z881" s="70"/>
      <c r="AA881" s="390"/>
      <c r="AB881" s="249"/>
      <c r="AC881" s="363"/>
      <c r="AD881" s="442"/>
      <c r="AE881" s="387"/>
      <c r="AF881" s="135"/>
      <c r="AG881" s="435"/>
    </row>
    <row r="882" spans="1:33">
      <c r="A882" s="383"/>
      <c r="B882" s="263"/>
      <c r="C882" s="263"/>
      <c r="D882" s="264"/>
      <c r="E882" s="264"/>
      <c r="F882" s="273"/>
      <c r="G882" s="247"/>
      <c r="H882" s="133"/>
      <c r="I882" s="367"/>
      <c r="J882" s="135"/>
      <c r="L882" s="308" t="b">
        <f t="shared" si="207"/>
        <v>1</v>
      </c>
      <c r="M882" s="308" t="b">
        <f t="shared" si="208"/>
        <v>1</v>
      </c>
      <c r="N882" s="308" t="b">
        <f t="shared" si="209"/>
        <v>1</v>
      </c>
      <c r="O882" s="308" t="b">
        <f t="shared" si="210"/>
        <v>1</v>
      </c>
      <c r="P882" s="308" t="b">
        <f t="shared" si="211"/>
        <v>1</v>
      </c>
      <c r="Q882" s="308" t="b">
        <f t="shared" si="212"/>
        <v>1</v>
      </c>
      <c r="R882" s="308" t="b">
        <f t="shared" si="213"/>
        <v>1</v>
      </c>
      <c r="S882" s="308" t="b">
        <f t="shared" si="214"/>
        <v>1</v>
      </c>
      <c r="T882" s="308" t="b">
        <f t="shared" si="215"/>
        <v>1</v>
      </c>
      <c r="U882" s="308" t="b">
        <f t="shared" si="216"/>
        <v>1</v>
      </c>
      <c r="W882" s="446"/>
      <c r="X882" s="280"/>
      <c r="Y882" s="280"/>
      <c r="Z882" s="70"/>
      <c r="AA882" s="70"/>
      <c r="AB882" s="249"/>
      <c r="AC882" s="440"/>
      <c r="AD882" s="441"/>
      <c r="AE882" s="392"/>
      <c r="AF882" s="135"/>
      <c r="AG882" s="435"/>
    </row>
    <row r="883" spans="1:33">
      <c r="A883" s="383"/>
      <c r="B883" s="263"/>
      <c r="C883" s="263"/>
      <c r="D883" s="264"/>
      <c r="E883" s="264"/>
      <c r="F883" s="273"/>
      <c r="G883" s="247"/>
      <c r="H883" s="133"/>
      <c r="I883" s="366"/>
      <c r="J883" s="135"/>
      <c r="L883" s="308" t="b">
        <f t="shared" si="207"/>
        <v>1</v>
      </c>
      <c r="M883" s="308" t="b">
        <f t="shared" si="208"/>
        <v>1</v>
      </c>
      <c r="N883" s="308" t="b">
        <f t="shared" si="209"/>
        <v>1</v>
      </c>
      <c r="O883" s="308" t="b">
        <f t="shared" si="210"/>
        <v>1</v>
      </c>
      <c r="P883" s="308" t="b">
        <f t="shared" si="211"/>
        <v>1</v>
      </c>
      <c r="Q883" s="308" t="b">
        <f t="shared" si="212"/>
        <v>1</v>
      </c>
      <c r="R883" s="308" t="b">
        <f t="shared" si="213"/>
        <v>1</v>
      </c>
      <c r="S883" s="308" t="b">
        <f t="shared" si="214"/>
        <v>1</v>
      </c>
      <c r="T883" s="308" t="b">
        <f t="shared" si="215"/>
        <v>1</v>
      </c>
      <c r="U883" s="308" t="b">
        <f t="shared" si="216"/>
        <v>1</v>
      </c>
      <c r="W883" s="446"/>
      <c r="X883" s="280"/>
      <c r="Y883" s="280"/>
      <c r="Z883" s="70"/>
      <c r="AA883" s="70"/>
      <c r="AB883" s="249"/>
      <c r="AC883" s="440"/>
      <c r="AD883" s="441"/>
      <c r="AE883" s="378"/>
      <c r="AF883" s="135"/>
      <c r="AG883" s="435"/>
    </row>
    <row r="884" spans="1:33">
      <c r="A884" s="383"/>
      <c r="B884" s="263"/>
      <c r="C884" s="263"/>
      <c r="D884" s="264"/>
      <c r="E884" s="264"/>
      <c r="F884" s="273"/>
      <c r="G884" s="247"/>
      <c r="H884" s="133"/>
      <c r="I884" s="366"/>
      <c r="J884" s="135"/>
      <c r="L884" s="308" t="b">
        <f t="shared" si="207"/>
        <v>1</v>
      </c>
      <c r="M884" s="308" t="b">
        <f t="shared" si="208"/>
        <v>1</v>
      </c>
      <c r="N884" s="308" t="b">
        <f t="shared" si="209"/>
        <v>1</v>
      </c>
      <c r="O884" s="308" t="b">
        <f t="shared" si="210"/>
        <v>1</v>
      </c>
      <c r="P884" s="308" t="b">
        <f t="shared" si="211"/>
        <v>1</v>
      </c>
      <c r="Q884" s="308" t="b">
        <f t="shared" si="212"/>
        <v>1</v>
      </c>
      <c r="R884" s="308" t="b">
        <f t="shared" si="213"/>
        <v>1</v>
      </c>
      <c r="S884" s="308" t="b">
        <f t="shared" si="214"/>
        <v>1</v>
      </c>
      <c r="T884" s="308" t="b">
        <f t="shared" si="215"/>
        <v>1</v>
      </c>
      <c r="U884" s="308" t="b">
        <f t="shared" si="216"/>
        <v>1</v>
      </c>
      <c r="W884" s="446"/>
      <c r="X884" s="280"/>
      <c r="Y884" s="280"/>
      <c r="Z884" s="70"/>
      <c r="AA884" s="70"/>
      <c r="AB884" s="249"/>
      <c r="AC884" s="440"/>
      <c r="AD884" s="441"/>
      <c r="AE884" s="378"/>
      <c r="AF884" s="135"/>
      <c r="AG884" s="435"/>
    </row>
    <row r="885" spans="1:33">
      <c r="A885" s="383"/>
      <c r="B885" s="263"/>
      <c r="C885" s="263"/>
      <c r="D885" s="264"/>
      <c r="E885" s="264"/>
      <c r="F885" s="273"/>
      <c r="G885" s="247"/>
      <c r="H885" s="133"/>
      <c r="I885" s="366"/>
      <c r="J885" s="135"/>
      <c r="L885" s="308" t="b">
        <f t="shared" si="207"/>
        <v>1</v>
      </c>
      <c r="M885" s="308" t="b">
        <f t="shared" si="208"/>
        <v>1</v>
      </c>
      <c r="N885" s="308" t="b">
        <f t="shared" si="209"/>
        <v>1</v>
      </c>
      <c r="O885" s="308" t="b">
        <f t="shared" si="210"/>
        <v>1</v>
      </c>
      <c r="P885" s="308" t="b">
        <f t="shared" si="211"/>
        <v>1</v>
      </c>
      <c r="Q885" s="308" t="b">
        <f t="shared" si="212"/>
        <v>1</v>
      </c>
      <c r="R885" s="308" t="b">
        <f t="shared" si="213"/>
        <v>1</v>
      </c>
      <c r="S885" s="308" t="b">
        <f t="shared" si="214"/>
        <v>1</v>
      </c>
      <c r="T885" s="308" t="b">
        <f t="shared" si="215"/>
        <v>1</v>
      </c>
      <c r="U885" s="308" t="b">
        <f t="shared" si="216"/>
        <v>1</v>
      </c>
      <c r="W885" s="446"/>
      <c r="X885" s="280"/>
      <c r="Y885" s="280"/>
      <c r="Z885" s="70"/>
      <c r="AA885" s="390"/>
      <c r="AB885" s="249"/>
      <c r="AC885" s="440"/>
      <c r="AD885" s="441"/>
      <c r="AE885" s="378"/>
      <c r="AF885" s="135"/>
      <c r="AG885" s="435"/>
    </row>
    <row r="886" spans="1:33">
      <c r="A886" s="383"/>
      <c r="B886" s="263"/>
      <c r="C886" s="263"/>
      <c r="D886" s="264"/>
      <c r="E886" s="264"/>
      <c r="F886" s="273"/>
      <c r="G886" s="247"/>
      <c r="H886" s="133"/>
      <c r="I886" s="366"/>
      <c r="J886" s="135"/>
      <c r="L886" s="308" t="b">
        <f t="shared" si="207"/>
        <v>1</v>
      </c>
      <c r="M886" s="308" t="b">
        <f t="shared" si="208"/>
        <v>1</v>
      </c>
      <c r="N886" s="308" t="b">
        <f t="shared" si="209"/>
        <v>1</v>
      </c>
      <c r="O886" s="308" t="b">
        <f t="shared" si="210"/>
        <v>1</v>
      </c>
      <c r="P886" s="308" t="b">
        <f t="shared" si="211"/>
        <v>1</v>
      </c>
      <c r="Q886" s="308" t="b">
        <f t="shared" si="212"/>
        <v>1</v>
      </c>
      <c r="R886" s="308" t="b">
        <f t="shared" si="213"/>
        <v>1</v>
      </c>
      <c r="S886" s="308" t="b">
        <f t="shared" si="214"/>
        <v>1</v>
      </c>
      <c r="T886" s="308" t="b">
        <f t="shared" si="215"/>
        <v>1</v>
      </c>
      <c r="U886" s="308" t="b">
        <f t="shared" si="216"/>
        <v>1</v>
      </c>
      <c r="W886" s="446"/>
      <c r="X886" s="280"/>
      <c r="Y886" s="280"/>
      <c r="Z886" s="70"/>
      <c r="AA886" s="70"/>
      <c r="AB886" s="249"/>
      <c r="AC886" s="440"/>
      <c r="AD886" s="441"/>
      <c r="AE886" s="378"/>
      <c r="AF886" s="135"/>
      <c r="AG886" s="435"/>
    </row>
    <row r="887" spans="1:33">
      <c r="A887" s="383"/>
      <c r="B887" s="263"/>
      <c r="C887" s="263"/>
      <c r="D887" s="264"/>
      <c r="E887" s="264"/>
      <c r="F887" s="273"/>
      <c r="G887" s="247"/>
      <c r="H887" s="133"/>
      <c r="I887" s="366"/>
      <c r="J887" s="135"/>
      <c r="L887" s="308" t="b">
        <f t="shared" si="207"/>
        <v>1</v>
      </c>
      <c r="M887" s="308" t="b">
        <f t="shared" si="208"/>
        <v>1</v>
      </c>
      <c r="N887" s="308" t="b">
        <f t="shared" si="209"/>
        <v>1</v>
      </c>
      <c r="O887" s="308" t="b">
        <f t="shared" si="210"/>
        <v>1</v>
      </c>
      <c r="P887" s="308" t="b">
        <f t="shared" si="211"/>
        <v>1</v>
      </c>
      <c r="Q887" s="308" t="b">
        <f t="shared" si="212"/>
        <v>1</v>
      </c>
      <c r="R887" s="308" t="b">
        <f t="shared" si="213"/>
        <v>1</v>
      </c>
      <c r="S887" s="308" t="b">
        <f t="shared" si="214"/>
        <v>1</v>
      </c>
      <c r="T887" s="308" t="b">
        <f t="shared" si="215"/>
        <v>1</v>
      </c>
      <c r="U887" s="308" t="b">
        <f t="shared" si="216"/>
        <v>1</v>
      </c>
      <c r="W887" s="446"/>
      <c r="X887" s="280"/>
      <c r="Y887" s="280"/>
      <c r="Z887" s="70"/>
      <c r="AA887" s="70"/>
      <c r="AB887" s="249"/>
      <c r="AC887" s="363"/>
      <c r="AD887" s="442"/>
      <c r="AE887" s="387"/>
      <c r="AF887" s="135"/>
      <c r="AG887" s="435"/>
    </row>
    <row r="888" spans="1:33">
      <c r="A888" s="383"/>
      <c r="B888" s="263"/>
      <c r="C888" s="263"/>
      <c r="D888" s="264"/>
      <c r="E888" s="264"/>
      <c r="F888" s="273"/>
      <c r="G888" s="247"/>
      <c r="H888" s="133"/>
      <c r="I888" s="366"/>
      <c r="J888" s="135"/>
      <c r="L888" s="308" t="b">
        <f t="shared" si="207"/>
        <v>1</v>
      </c>
      <c r="M888" s="308" t="b">
        <f t="shared" si="208"/>
        <v>1</v>
      </c>
      <c r="N888" s="308" t="b">
        <f t="shared" si="209"/>
        <v>1</v>
      </c>
      <c r="O888" s="308" t="b">
        <f t="shared" si="210"/>
        <v>1</v>
      </c>
      <c r="P888" s="308" t="b">
        <f t="shared" si="211"/>
        <v>1</v>
      </c>
      <c r="Q888" s="308" t="b">
        <f t="shared" si="212"/>
        <v>1</v>
      </c>
      <c r="R888" s="308" t="b">
        <f t="shared" si="213"/>
        <v>1</v>
      </c>
      <c r="S888" s="308" t="b">
        <f t="shared" si="214"/>
        <v>1</v>
      </c>
      <c r="T888" s="308" t="b">
        <f t="shared" si="215"/>
        <v>1</v>
      </c>
      <c r="U888" s="308" t="b">
        <f t="shared" si="216"/>
        <v>1</v>
      </c>
      <c r="W888" s="446"/>
      <c r="X888" s="280"/>
      <c r="Y888" s="280"/>
      <c r="Z888" s="70"/>
      <c r="AA888" s="70"/>
      <c r="AB888" s="249"/>
      <c r="AC888" s="440"/>
      <c r="AD888" s="441"/>
      <c r="AE888" s="378"/>
      <c r="AF888" s="135"/>
      <c r="AG888" s="435"/>
    </row>
    <row r="889" spans="1:33">
      <c r="A889" s="380"/>
      <c r="B889" s="263"/>
      <c r="C889" s="263"/>
      <c r="D889" s="264"/>
      <c r="E889" s="264"/>
      <c r="F889" s="272"/>
      <c r="G889" s="250"/>
      <c r="H889" s="133"/>
      <c r="I889" s="364"/>
      <c r="J889" s="135"/>
      <c r="L889" s="308" t="b">
        <f t="shared" si="207"/>
        <v>1</v>
      </c>
      <c r="M889" s="308" t="b">
        <f t="shared" si="208"/>
        <v>1</v>
      </c>
      <c r="N889" s="308" t="b">
        <f t="shared" si="209"/>
        <v>1</v>
      </c>
      <c r="O889" s="308" t="b">
        <f t="shared" si="210"/>
        <v>1</v>
      </c>
      <c r="P889" s="308" t="b">
        <f t="shared" si="211"/>
        <v>1</v>
      </c>
      <c r="Q889" s="308" t="b">
        <f t="shared" si="212"/>
        <v>1</v>
      </c>
      <c r="R889" s="308" t="b">
        <f t="shared" si="213"/>
        <v>1</v>
      </c>
      <c r="S889" s="308" t="b">
        <f t="shared" si="214"/>
        <v>1</v>
      </c>
      <c r="T889" s="308" t="b">
        <f t="shared" si="215"/>
        <v>1</v>
      </c>
      <c r="U889" s="308" t="b">
        <f t="shared" si="216"/>
        <v>1</v>
      </c>
      <c r="W889" s="446"/>
      <c r="X889" s="280"/>
      <c r="Y889" s="280"/>
      <c r="Z889" s="70"/>
      <c r="AA889" s="390"/>
      <c r="AB889" s="249"/>
      <c r="AC889" s="363"/>
      <c r="AD889" s="442"/>
      <c r="AE889" s="387"/>
      <c r="AF889" s="135"/>
      <c r="AG889" s="435"/>
    </row>
    <row r="890" spans="1:33">
      <c r="A890" s="383"/>
      <c r="B890" s="263"/>
      <c r="C890" s="263"/>
      <c r="D890" s="264"/>
      <c r="E890" s="264"/>
      <c r="F890" s="273"/>
      <c r="G890" s="247"/>
      <c r="H890" s="133"/>
      <c r="I890" s="366"/>
      <c r="J890" s="135"/>
      <c r="L890" s="308" t="b">
        <f t="shared" si="207"/>
        <v>1</v>
      </c>
      <c r="M890" s="308" t="b">
        <f t="shared" si="208"/>
        <v>1</v>
      </c>
      <c r="N890" s="308" t="b">
        <f t="shared" si="209"/>
        <v>1</v>
      </c>
      <c r="O890" s="308" t="b">
        <f t="shared" si="210"/>
        <v>1</v>
      </c>
      <c r="P890" s="308" t="b">
        <f t="shared" si="211"/>
        <v>1</v>
      </c>
      <c r="Q890" s="308" t="b">
        <f t="shared" si="212"/>
        <v>1</v>
      </c>
      <c r="R890" s="308" t="b">
        <f t="shared" si="213"/>
        <v>1</v>
      </c>
      <c r="S890" s="308" t="b">
        <f t="shared" si="214"/>
        <v>1</v>
      </c>
      <c r="T890" s="308" t="b">
        <f t="shared" si="215"/>
        <v>1</v>
      </c>
      <c r="U890" s="308" t="b">
        <f t="shared" si="216"/>
        <v>1</v>
      </c>
      <c r="W890" s="446"/>
      <c r="X890" s="280"/>
      <c r="Y890" s="280"/>
      <c r="Z890" s="70"/>
      <c r="AA890" s="70"/>
      <c r="AB890" s="249"/>
      <c r="AC890" s="440"/>
      <c r="AD890" s="441"/>
      <c r="AE890" s="378"/>
      <c r="AF890" s="135"/>
      <c r="AG890" s="435"/>
    </row>
    <row r="891" spans="1:33">
      <c r="A891" s="380"/>
      <c r="B891" s="298"/>
      <c r="C891" s="298"/>
      <c r="D891" s="267"/>
      <c r="E891" s="264"/>
      <c r="F891" s="272"/>
      <c r="G891" s="252"/>
      <c r="H891" s="133"/>
      <c r="I891" s="364"/>
      <c r="J891" s="135"/>
      <c r="L891" s="308" t="b">
        <f t="shared" si="207"/>
        <v>1</v>
      </c>
      <c r="M891" s="308" t="b">
        <f t="shared" si="208"/>
        <v>1</v>
      </c>
      <c r="N891" s="308" t="b">
        <f t="shared" si="209"/>
        <v>1</v>
      </c>
      <c r="O891" s="308" t="b">
        <f t="shared" si="210"/>
        <v>1</v>
      </c>
      <c r="P891" s="308" t="b">
        <f t="shared" si="211"/>
        <v>1</v>
      </c>
      <c r="Q891" s="308" t="b">
        <f t="shared" si="212"/>
        <v>1</v>
      </c>
      <c r="R891" s="308" t="b">
        <f t="shared" si="213"/>
        <v>1</v>
      </c>
      <c r="S891" s="308" t="b">
        <f t="shared" si="214"/>
        <v>1</v>
      </c>
      <c r="T891" s="308" t="b">
        <f t="shared" si="215"/>
        <v>1</v>
      </c>
      <c r="U891" s="308" t="b">
        <f t="shared" si="216"/>
        <v>1</v>
      </c>
      <c r="W891" s="380"/>
      <c r="X891" s="395"/>
      <c r="Y891" s="283"/>
      <c r="Z891" s="284"/>
      <c r="AA891" s="390"/>
      <c r="AB891" s="249"/>
      <c r="AC891" s="363"/>
      <c r="AD891" s="442"/>
      <c r="AE891" s="387"/>
      <c r="AF891" s="135"/>
      <c r="AG891" s="435"/>
    </row>
    <row r="892" spans="1:33">
      <c r="A892" s="383"/>
      <c r="B892" s="263"/>
      <c r="C892" s="263"/>
      <c r="D892" s="264"/>
      <c r="E892" s="264"/>
      <c r="F892" s="273"/>
      <c r="G892" s="247"/>
      <c r="H892" s="133"/>
      <c r="I892" s="367"/>
      <c r="J892" s="135"/>
      <c r="L892" s="308" t="b">
        <f t="shared" si="207"/>
        <v>1</v>
      </c>
      <c r="M892" s="308" t="b">
        <f t="shared" si="208"/>
        <v>1</v>
      </c>
      <c r="N892" s="308" t="b">
        <f t="shared" si="209"/>
        <v>1</v>
      </c>
      <c r="O892" s="308" t="b">
        <f t="shared" si="210"/>
        <v>1</v>
      </c>
      <c r="P892" s="308" t="b">
        <f t="shared" si="211"/>
        <v>1</v>
      </c>
      <c r="Q892" s="308" t="b">
        <f t="shared" si="212"/>
        <v>1</v>
      </c>
      <c r="R892" s="308" t="b">
        <f t="shared" si="213"/>
        <v>1</v>
      </c>
      <c r="S892" s="308" t="b">
        <f t="shared" si="214"/>
        <v>1</v>
      </c>
      <c r="T892" s="308" t="b">
        <f t="shared" si="215"/>
        <v>1</v>
      </c>
      <c r="U892" s="308" t="b">
        <f t="shared" si="216"/>
        <v>1</v>
      </c>
      <c r="W892" s="446"/>
      <c r="X892" s="280"/>
      <c r="Y892" s="280"/>
      <c r="Z892" s="70"/>
      <c r="AA892" s="70"/>
      <c r="AB892" s="249"/>
      <c r="AC892" s="440"/>
      <c r="AD892" s="441"/>
      <c r="AE892" s="392"/>
      <c r="AF892" s="135"/>
      <c r="AG892" s="435"/>
    </row>
    <row r="893" spans="1:33">
      <c r="A893" s="383"/>
      <c r="B893" s="263"/>
      <c r="C893" s="263"/>
      <c r="D893" s="264"/>
      <c r="E893" s="264"/>
      <c r="F893" s="273"/>
      <c r="G893" s="247"/>
      <c r="H893" s="133"/>
      <c r="I893" s="366"/>
      <c r="J893" s="135"/>
      <c r="L893" s="308" t="b">
        <f t="shared" si="207"/>
        <v>1</v>
      </c>
      <c r="M893" s="308" t="b">
        <f t="shared" si="208"/>
        <v>1</v>
      </c>
      <c r="N893" s="308" t="b">
        <f t="shared" si="209"/>
        <v>1</v>
      </c>
      <c r="O893" s="308" t="b">
        <f t="shared" si="210"/>
        <v>1</v>
      </c>
      <c r="P893" s="308" t="b">
        <f t="shared" si="211"/>
        <v>1</v>
      </c>
      <c r="Q893" s="308" t="b">
        <f t="shared" si="212"/>
        <v>1</v>
      </c>
      <c r="R893" s="308" t="b">
        <f t="shared" si="213"/>
        <v>1</v>
      </c>
      <c r="S893" s="308" t="b">
        <f t="shared" si="214"/>
        <v>1</v>
      </c>
      <c r="T893" s="308" t="b">
        <f t="shared" si="215"/>
        <v>1</v>
      </c>
      <c r="U893" s="308" t="b">
        <f t="shared" si="216"/>
        <v>1</v>
      </c>
      <c r="W893" s="446"/>
      <c r="X893" s="280"/>
      <c r="Y893" s="280"/>
      <c r="Z893" s="70"/>
      <c r="AA893" s="70"/>
      <c r="AB893" s="249"/>
      <c r="AC893" s="440"/>
      <c r="AD893" s="441"/>
      <c r="AE893" s="378"/>
      <c r="AF893" s="135"/>
      <c r="AG893" s="435"/>
    </row>
    <row r="894" spans="1:33">
      <c r="A894" s="383"/>
      <c r="B894" s="263"/>
      <c r="C894" s="263"/>
      <c r="D894" s="264"/>
      <c r="E894" s="264"/>
      <c r="F894" s="273"/>
      <c r="G894" s="247"/>
      <c r="H894" s="133"/>
      <c r="I894" s="368"/>
      <c r="J894" s="135"/>
      <c r="L894" s="308" t="b">
        <f t="shared" si="207"/>
        <v>1</v>
      </c>
      <c r="M894" s="308" t="b">
        <f t="shared" si="208"/>
        <v>1</v>
      </c>
      <c r="N894" s="308" t="b">
        <f t="shared" si="209"/>
        <v>1</v>
      </c>
      <c r="O894" s="308" t="b">
        <f t="shared" si="210"/>
        <v>1</v>
      </c>
      <c r="P894" s="308" t="b">
        <f t="shared" si="211"/>
        <v>1</v>
      </c>
      <c r="Q894" s="308" t="b">
        <f t="shared" si="212"/>
        <v>1</v>
      </c>
      <c r="R894" s="308" t="b">
        <f t="shared" si="213"/>
        <v>1</v>
      </c>
      <c r="S894" s="308" t="b">
        <f t="shared" si="214"/>
        <v>1</v>
      </c>
      <c r="T894" s="308" t="b">
        <f t="shared" si="215"/>
        <v>1</v>
      </c>
      <c r="U894" s="308" t="b">
        <f t="shared" si="216"/>
        <v>1</v>
      </c>
      <c r="W894" s="446"/>
      <c r="X894" s="395"/>
      <c r="Y894" s="280"/>
      <c r="Z894" s="70"/>
      <c r="AA894" s="70"/>
      <c r="AB894" s="249"/>
      <c r="AC894" s="440"/>
      <c r="AD894" s="441"/>
      <c r="AE894" s="393"/>
      <c r="AF894" s="135"/>
      <c r="AG894" s="435"/>
    </row>
    <row r="895" spans="1:33">
      <c r="A895" s="383"/>
      <c r="B895" s="263"/>
      <c r="C895" s="263"/>
      <c r="D895" s="264"/>
      <c r="E895" s="264"/>
      <c r="F895" s="273"/>
      <c r="G895" s="247"/>
      <c r="H895" s="133"/>
      <c r="I895" s="368"/>
      <c r="J895" s="135"/>
      <c r="L895" s="308" t="b">
        <f t="shared" si="207"/>
        <v>1</v>
      </c>
      <c r="M895" s="308" t="b">
        <f t="shared" si="208"/>
        <v>1</v>
      </c>
      <c r="N895" s="308" t="b">
        <f t="shared" si="209"/>
        <v>1</v>
      </c>
      <c r="O895" s="308" t="b">
        <f t="shared" si="210"/>
        <v>1</v>
      </c>
      <c r="P895" s="308" t="b">
        <f t="shared" si="211"/>
        <v>1</v>
      </c>
      <c r="Q895" s="308" t="b">
        <f t="shared" si="212"/>
        <v>1</v>
      </c>
      <c r="R895" s="308" t="b">
        <f t="shared" si="213"/>
        <v>1</v>
      </c>
      <c r="S895" s="308" t="b">
        <f t="shared" si="214"/>
        <v>1</v>
      </c>
      <c r="T895" s="308" t="b">
        <f t="shared" si="215"/>
        <v>1</v>
      </c>
      <c r="U895" s="308" t="b">
        <f t="shared" si="216"/>
        <v>1</v>
      </c>
      <c r="W895" s="446"/>
      <c r="X895" s="395"/>
      <c r="Y895" s="280"/>
      <c r="Z895" s="70"/>
      <c r="AA895" s="70"/>
      <c r="AB895" s="249"/>
      <c r="AC895" s="363"/>
      <c r="AD895" s="442"/>
      <c r="AE895" s="387"/>
      <c r="AF895" s="135"/>
      <c r="AG895" s="435"/>
    </row>
    <row r="896" spans="1:33">
      <c r="A896" s="383"/>
      <c r="B896" s="263"/>
      <c r="C896" s="263"/>
      <c r="D896" s="264"/>
      <c r="E896" s="264"/>
      <c r="F896" s="273"/>
      <c r="G896" s="247"/>
      <c r="H896" s="133"/>
      <c r="I896" s="368"/>
      <c r="J896" s="135"/>
      <c r="L896" s="308" t="b">
        <f t="shared" si="207"/>
        <v>1</v>
      </c>
      <c r="M896" s="308" t="b">
        <f t="shared" si="208"/>
        <v>1</v>
      </c>
      <c r="N896" s="308" t="b">
        <f t="shared" si="209"/>
        <v>1</v>
      </c>
      <c r="O896" s="308" t="b">
        <f t="shared" si="210"/>
        <v>1</v>
      </c>
      <c r="P896" s="308" t="b">
        <f t="shared" si="211"/>
        <v>1</v>
      </c>
      <c r="Q896" s="308" t="b">
        <f t="shared" si="212"/>
        <v>1</v>
      </c>
      <c r="R896" s="308" t="b">
        <f t="shared" si="213"/>
        <v>1</v>
      </c>
      <c r="S896" s="308" t="b">
        <f t="shared" si="214"/>
        <v>1</v>
      </c>
      <c r="T896" s="308" t="b">
        <f t="shared" si="215"/>
        <v>1</v>
      </c>
      <c r="U896" s="308" t="b">
        <f t="shared" si="216"/>
        <v>1</v>
      </c>
      <c r="W896" s="446"/>
      <c r="X896" s="395"/>
      <c r="Y896" s="280"/>
      <c r="Z896" s="70"/>
      <c r="AA896" s="281"/>
      <c r="AB896" s="249"/>
      <c r="AC896" s="363"/>
      <c r="AD896" s="442"/>
      <c r="AE896" s="387"/>
      <c r="AF896" s="135"/>
      <c r="AG896" s="435"/>
    </row>
    <row r="897" spans="1:33">
      <c r="A897" s="383"/>
      <c r="B897" s="263"/>
      <c r="C897" s="263"/>
      <c r="D897" s="264"/>
      <c r="E897" s="264"/>
      <c r="F897" s="273"/>
      <c r="G897" s="247"/>
      <c r="H897" s="133"/>
      <c r="I897" s="366"/>
      <c r="J897" s="135"/>
      <c r="L897" s="308" t="b">
        <f t="shared" si="207"/>
        <v>1</v>
      </c>
      <c r="M897" s="308" t="b">
        <f t="shared" si="208"/>
        <v>1</v>
      </c>
      <c r="N897" s="308" t="b">
        <f t="shared" si="209"/>
        <v>1</v>
      </c>
      <c r="O897" s="308" t="b">
        <f t="shared" si="210"/>
        <v>1</v>
      </c>
      <c r="P897" s="308" t="b">
        <f t="shared" si="211"/>
        <v>1</v>
      </c>
      <c r="Q897" s="308" t="b">
        <f t="shared" si="212"/>
        <v>1</v>
      </c>
      <c r="R897" s="308" t="b">
        <f t="shared" si="213"/>
        <v>1</v>
      </c>
      <c r="S897" s="308" t="b">
        <f t="shared" si="214"/>
        <v>1</v>
      </c>
      <c r="T897" s="308" t="b">
        <f t="shared" si="215"/>
        <v>1</v>
      </c>
      <c r="U897" s="308" t="b">
        <f t="shared" si="216"/>
        <v>1</v>
      </c>
      <c r="W897" s="446"/>
      <c r="X897" s="395"/>
      <c r="Y897" s="389"/>
      <c r="Z897" s="70"/>
      <c r="AA897" s="70"/>
      <c r="AB897" s="249"/>
      <c r="AC897" s="440"/>
      <c r="AD897" s="441"/>
      <c r="AE897" s="378"/>
      <c r="AF897" s="135"/>
      <c r="AG897" s="435"/>
    </row>
    <row r="898" spans="1:33">
      <c r="A898" s="383"/>
      <c r="B898" s="263"/>
      <c r="C898" s="263"/>
      <c r="D898" s="264"/>
      <c r="E898" s="264"/>
      <c r="F898" s="273"/>
      <c r="G898" s="247"/>
      <c r="H898" s="133"/>
      <c r="I898" s="366"/>
      <c r="J898" s="135"/>
      <c r="L898" s="308" t="b">
        <f t="shared" si="207"/>
        <v>1</v>
      </c>
      <c r="M898" s="308" t="b">
        <f t="shared" si="208"/>
        <v>1</v>
      </c>
      <c r="N898" s="308" t="b">
        <f t="shared" si="209"/>
        <v>1</v>
      </c>
      <c r="O898" s="308" t="b">
        <f t="shared" si="210"/>
        <v>1</v>
      </c>
      <c r="P898" s="308" t="b">
        <f t="shared" si="211"/>
        <v>1</v>
      </c>
      <c r="Q898" s="308" t="b">
        <f t="shared" si="212"/>
        <v>1</v>
      </c>
      <c r="R898" s="308" t="b">
        <f t="shared" si="213"/>
        <v>1</v>
      </c>
      <c r="S898" s="308" t="b">
        <f t="shared" si="214"/>
        <v>1</v>
      </c>
      <c r="T898" s="308" t="b">
        <f t="shared" si="215"/>
        <v>1</v>
      </c>
      <c r="U898" s="308" t="b">
        <f t="shared" si="216"/>
        <v>1</v>
      </c>
      <c r="W898" s="446"/>
      <c r="X898" s="396"/>
      <c r="Y898" s="396"/>
      <c r="Z898" s="397"/>
      <c r="AA898" s="70"/>
      <c r="AB898" s="407"/>
      <c r="AC898" s="440"/>
      <c r="AD898" s="441"/>
      <c r="AE898" s="378"/>
      <c r="AF898" s="135"/>
      <c r="AG898" s="435"/>
    </row>
    <row r="899" spans="1:33">
      <c r="A899" s="383"/>
      <c r="B899" s="263"/>
      <c r="C899" s="263"/>
      <c r="D899" s="264"/>
      <c r="E899" s="264"/>
      <c r="F899" s="273"/>
      <c r="G899" s="247"/>
      <c r="H899" s="133"/>
      <c r="I899" s="366"/>
      <c r="J899" s="135"/>
      <c r="L899" s="308" t="b">
        <f t="shared" si="207"/>
        <v>1</v>
      </c>
      <c r="M899" s="308" t="b">
        <f t="shared" si="208"/>
        <v>1</v>
      </c>
      <c r="N899" s="308" t="b">
        <f t="shared" si="209"/>
        <v>1</v>
      </c>
      <c r="O899" s="308" t="b">
        <f t="shared" si="210"/>
        <v>1</v>
      </c>
      <c r="P899" s="308" t="b">
        <f t="shared" si="211"/>
        <v>1</v>
      </c>
      <c r="Q899" s="308" t="b">
        <f t="shared" si="212"/>
        <v>1</v>
      </c>
      <c r="R899" s="308" t="b">
        <f t="shared" si="213"/>
        <v>1</v>
      </c>
      <c r="S899" s="308" t="b">
        <f t="shared" si="214"/>
        <v>1</v>
      </c>
      <c r="T899" s="308" t="b">
        <f t="shared" si="215"/>
        <v>1</v>
      </c>
      <c r="U899" s="308" t="b">
        <f t="shared" si="216"/>
        <v>1</v>
      </c>
      <c r="W899" s="446"/>
      <c r="X899" s="395"/>
      <c r="Y899" s="280"/>
      <c r="Z899" s="70"/>
      <c r="AA899" s="70"/>
      <c r="AB899" s="249"/>
      <c r="AC899" s="363"/>
      <c r="AD899" s="442"/>
      <c r="AE899" s="387"/>
      <c r="AF899" s="135"/>
      <c r="AG899" s="435"/>
    </row>
    <row r="900" spans="1:33">
      <c r="A900" s="383"/>
      <c r="B900" s="263"/>
      <c r="C900" s="263"/>
      <c r="D900" s="264"/>
      <c r="E900" s="264"/>
      <c r="F900" s="273"/>
      <c r="G900" s="247"/>
      <c r="H900" s="133"/>
      <c r="I900" s="230"/>
      <c r="J900" s="135"/>
      <c r="L900" s="308" t="b">
        <f t="shared" si="207"/>
        <v>1</v>
      </c>
      <c r="M900" s="308" t="b">
        <f t="shared" si="208"/>
        <v>1</v>
      </c>
      <c r="N900" s="308" t="b">
        <f t="shared" si="209"/>
        <v>1</v>
      </c>
      <c r="O900" s="308" t="b">
        <f t="shared" si="210"/>
        <v>1</v>
      </c>
      <c r="P900" s="308" t="b">
        <f t="shared" si="211"/>
        <v>1</v>
      </c>
      <c r="Q900" s="308" t="b">
        <f t="shared" si="212"/>
        <v>1</v>
      </c>
      <c r="R900" s="308" t="b">
        <f t="shared" si="213"/>
        <v>1</v>
      </c>
      <c r="S900" s="308" t="b">
        <f t="shared" si="214"/>
        <v>1</v>
      </c>
      <c r="T900" s="308" t="b">
        <f t="shared" si="215"/>
        <v>1</v>
      </c>
      <c r="U900" s="308" t="b">
        <f t="shared" si="216"/>
        <v>1</v>
      </c>
      <c r="W900" s="446"/>
      <c r="X900" s="395"/>
      <c r="Y900" s="280"/>
      <c r="Z900" s="70"/>
      <c r="AA900" s="70"/>
      <c r="AB900" s="249"/>
      <c r="AC900" s="363"/>
      <c r="AD900" s="442"/>
      <c r="AE900" s="391"/>
      <c r="AF900" s="135"/>
      <c r="AG900" s="435"/>
    </row>
    <row r="901" spans="1:33">
      <c r="A901" s="380"/>
      <c r="B901" s="263"/>
      <c r="C901" s="263"/>
      <c r="D901" s="264"/>
      <c r="E901" s="264"/>
      <c r="F901" s="273"/>
      <c r="G901" s="247"/>
      <c r="H901" s="133"/>
      <c r="I901" s="230"/>
      <c r="J901" s="135"/>
      <c r="L901" s="308" t="b">
        <f t="shared" si="207"/>
        <v>1</v>
      </c>
      <c r="M901" s="308" t="b">
        <f t="shared" si="208"/>
        <v>1</v>
      </c>
      <c r="N901" s="308" t="b">
        <f t="shared" si="209"/>
        <v>1</v>
      </c>
      <c r="O901" s="308" t="b">
        <f t="shared" si="210"/>
        <v>1</v>
      </c>
      <c r="P901" s="308" t="b">
        <f t="shared" si="211"/>
        <v>1</v>
      </c>
      <c r="Q901" s="308" t="b">
        <f t="shared" si="212"/>
        <v>1</v>
      </c>
      <c r="R901" s="308" t="b">
        <f t="shared" si="213"/>
        <v>1</v>
      </c>
      <c r="S901" s="308" t="b">
        <f t="shared" si="214"/>
        <v>1</v>
      </c>
      <c r="T901" s="308" t="b">
        <f t="shared" si="215"/>
        <v>1</v>
      </c>
      <c r="U901" s="308" t="b">
        <f t="shared" si="216"/>
        <v>1</v>
      </c>
      <c r="W901" s="446"/>
      <c r="X901" s="395"/>
      <c r="Y901" s="280"/>
      <c r="Z901" s="70"/>
      <c r="AA901" s="70"/>
      <c r="AB901" s="249"/>
      <c r="AC901" s="363"/>
      <c r="AD901" s="442"/>
      <c r="AE901" s="387"/>
      <c r="AF901" s="135"/>
      <c r="AG901" s="435"/>
    </row>
    <row r="902" spans="1:33">
      <c r="A902" s="383"/>
      <c r="B902" s="263"/>
      <c r="C902" s="263"/>
      <c r="D902" s="264"/>
      <c r="E902" s="264"/>
      <c r="F902" s="273"/>
      <c r="G902" s="247"/>
      <c r="H902" s="133"/>
      <c r="I902" s="366"/>
      <c r="J902" s="135"/>
      <c r="L902" s="308" t="b">
        <f t="shared" si="207"/>
        <v>1</v>
      </c>
      <c r="M902" s="308" t="b">
        <f t="shared" si="208"/>
        <v>1</v>
      </c>
      <c r="N902" s="308" t="b">
        <f t="shared" si="209"/>
        <v>1</v>
      </c>
      <c r="O902" s="308" t="b">
        <f t="shared" si="210"/>
        <v>1</v>
      </c>
      <c r="P902" s="308" t="b">
        <f t="shared" si="211"/>
        <v>1</v>
      </c>
      <c r="Q902" s="308" t="b">
        <f t="shared" si="212"/>
        <v>1</v>
      </c>
      <c r="R902" s="308" t="b">
        <f t="shared" si="213"/>
        <v>1</v>
      </c>
      <c r="S902" s="308" t="b">
        <f t="shared" si="214"/>
        <v>1</v>
      </c>
      <c r="T902" s="308" t="b">
        <f t="shared" si="215"/>
        <v>1</v>
      </c>
      <c r="U902" s="308" t="b">
        <f t="shared" si="216"/>
        <v>1</v>
      </c>
      <c r="W902" s="446"/>
      <c r="X902" s="280"/>
      <c r="Y902" s="280"/>
      <c r="Z902" s="70"/>
      <c r="AA902" s="70"/>
      <c r="AB902" s="249"/>
      <c r="AC902" s="440"/>
      <c r="AD902" s="441"/>
      <c r="AE902" s="378"/>
      <c r="AF902" s="135"/>
      <c r="AG902" s="435"/>
    </row>
    <row r="903" spans="1:33">
      <c r="A903" s="383"/>
      <c r="B903" s="263"/>
      <c r="C903" s="263"/>
      <c r="D903" s="264"/>
      <c r="E903" s="264"/>
      <c r="F903" s="273"/>
      <c r="G903" s="247"/>
      <c r="H903" s="133"/>
      <c r="I903" s="366"/>
      <c r="J903" s="135"/>
      <c r="L903" s="308" t="b">
        <f t="shared" si="207"/>
        <v>1</v>
      </c>
      <c r="M903" s="308" t="b">
        <f t="shared" si="208"/>
        <v>1</v>
      </c>
      <c r="N903" s="308" t="b">
        <f t="shared" si="209"/>
        <v>1</v>
      </c>
      <c r="O903" s="308" t="b">
        <f t="shared" si="210"/>
        <v>1</v>
      </c>
      <c r="P903" s="308" t="b">
        <f t="shared" si="211"/>
        <v>1</v>
      </c>
      <c r="Q903" s="308" t="b">
        <f t="shared" si="212"/>
        <v>1</v>
      </c>
      <c r="R903" s="308" t="b">
        <f t="shared" si="213"/>
        <v>1</v>
      </c>
      <c r="S903" s="308" t="b">
        <f t="shared" si="214"/>
        <v>1</v>
      </c>
      <c r="T903" s="308" t="b">
        <f t="shared" si="215"/>
        <v>1</v>
      </c>
      <c r="U903" s="308" t="b">
        <f t="shared" si="216"/>
        <v>1</v>
      </c>
      <c r="W903" s="469"/>
      <c r="X903" s="280"/>
      <c r="Y903" s="280"/>
      <c r="Z903" s="70"/>
      <c r="AA903" s="70"/>
      <c r="AB903" s="249"/>
      <c r="AC903" s="440"/>
      <c r="AD903" s="441"/>
      <c r="AE903" s="378"/>
      <c r="AF903" s="135"/>
      <c r="AG903" s="435"/>
    </row>
    <row r="904" spans="1:33">
      <c r="A904" s="383"/>
      <c r="B904" s="263"/>
      <c r="C904" s="263"/>
      <c r="D904" s="264"/>
      <c r="E904" s="264"/>
      <c r="F904" s="273"/>
      <c r="G904" s="247"/>
      <c r="H904" s="133"/>
      <c r="I904" s="367"/>
      <c r="J904" s="135"/>
      <c r="L904" s="308" t="b">
        <f t="shared" si="207"/>
        <v>1</v>
      </c>
      <c r="M904" s="308" t="b">
        <f t="shared" si="208"/>
        <v>1</v>
      </c>
      <c r="N904" s="308" t="b">
        <f t="shared" si="209"/>
        <v>1</v>
      </c>
      <c r="O904" s="308" t="b">
        <f t="shared" si="210"/>
        <v>1</v>
      </c>
      <c r="P904" s="308" t="b">
        <f t="shared" si="211"/>
        <v>1</v>
      </c>
      <c r="Q904" s="308" t="b">
        <f t="shared" si="212"/>
        <v>1</v>
      </c>
      <c r="R904" s="308" t="b">
        <f t="shared" si="213"/>
        <v>1</v>
      </c>
      <c r="S904" s="308" t="b">
        <f t="shared" si="214"/>
        <v>1</v>
      </c>
      <c r="T904" s="308" t="b">
        <f t="shared" si="215"/>
        <v>1</v>
      </c>
      <c r="U904" s="308" t="b">
        <f t="shared" si="216"/>
        <v>1</v>
      </c>
      <c r="W904" s="446"/>
      <c r="X904" s="280"/>
      <c r="Y904" s="280"/>
      <c r="Z904" s="70"/>
      <c r="AA904" s="70"/>
      <c r="AB904" s="249"/>
      <c r="AC904" s="440"/>
      <c r="AD904" s="441"/>
      <c r="AE904" s="392"/>
      <c r="AF904" s="135"/>
      <c r="AG904" s="435"/>
    </row>
    <row r="905" spans="1:33">
      <c r="A905" s="456"/>
      <c r="B905" s="280"/>
      <c r="C905" s="280"/>
      <c r="D905" s="70"/>
      <c r="E905" s="264"/>
      <c r="F905" s="249"/>
      <c r="G905" s="252"/>
      <c r="H905" s="133"/>
      <c r="I905" s="304"/>
      <c r="J905" s="135"/>
      <c r="L905" s="308" t="b">
        <f t="shared" si="207"/>
        <v>1</v>
      </c>
      <c r="M905" s="308" t="b">
        <f t="shared" si="208"/>
        <v>1</v>
      </c>
      <c r="N905" s="308" t="b">
        <f t="shared" si="209"/>
        <v>1</v>
      </c>
      <c r="O905" s="308" t="b">
        <f t="shared" si="210"/>
        <v>1</v>
      </c>
      <c r="P905" s="308" t="b">
        <f t="shared" si="211"/>
        <v>1</v>
      </c>
      <c r="Q905" s="308" t="b">
        <f t="shared" si="212"/>
        <v>1</v>
      </c>
      <c r="R905" s="308" t="b">
        <f t="shared" si="213"/>
        <v>1</v>
      </c>
      <c r="S905" s="308" t="b">
        <f t="shared" si="214"/>
        <v>1</v>
      </c>
      <c r="T905" s="308" t="b">
        <f t="shared" si="215"/>
        <v>1</v>
      </c>
      <c r="U905" s="308" t="b">
        <f t="shared" si="216"/>
        <v>1</v>
      </c>
      <c r="W905" s="446"/>
      <c r="X905" s="395"/>
      <c r="Y905" s="280"/>
      <c r="Z905" s="470"/>
      <c r="AA905" s="70"/>
      <c r="AB905" s="249"/>
      <c r="AC905" s="363"/>
      <c r="AD905" s="442"/>
      <c r="AE905" s="387"/>
      <c r="AF905" s="135"/>
      <c r="AG905" s="435"/>
    </row>
    <row r="906" spans="1:33">
      <c r="A906" s="383"/>
      <c r="B906" s="263"/>
      <c r="C906" s="263"/>
      <c r="D906" s="264"/>
      <c r="E906" s="264"/>
      <c r="F906" s="273"/>
      <c r="G906" s="247"/>
      <c r="H906" s="133"/>
      <c r="I906" s="367"/>
      <c r="J906" s="135"/>
      <c r="L906" s="308" t="b">
        <f t="shared" ref="L906:L969" si="217">A906=W906</f>
        <v>1</v>
      </c>
      <c r="M906" s="308" t="b">
        <f t="shared" ref="M906:M969" si="218">B906=X906</f>
        <v>1</v>
      </c>
      <c r="N906" s="308" t="b">
        <f t="shared" ref="N906:N969" si="219">C906=Y906</f>
        <v>1</v>
      </c>
      <c r="O906" s="308" t="b">
        <f t="shared" ref="O906:O969" si="220">D906=Z906</f>
        <v>1</v>
      </c>
      <c r="P906" s="308" t="b">
        <f t="shared" ref="P906:P969" si="221">E906=AA906</f>
        <v>1</v>
      </c>
      <c r="Q906" s="308" t="b">
        <f t="shared" ref="Q906:Q969" si="222">F906=AB906</f>
        <v>1</v>
      </c>
      <c r="R906" s="308" t="b">
        <f t="shared" ref="R906:R969" si="223">G906=AC906</f>
        <v>1</v>
      </c>
      <c r="S906" s="308" t="b">
        <f t="shared" ref="S906:S969" si="224">H906=AD906</f>
        <v>1</v>
      </c>
      <c r="T906" s="308" t="b">
        <f t="shared" ref="T906:T969" si="225">I906=AE906</f>
        <v>1</v>
      </c>
      <c r="U906" s="308" t="b">
        <f t="shared" ref="U906:U969" si="226">J906=AF906</f>
        <v>1</v>
      </c>
      <c r="W906" s="446"/>
      <c r="X906" s="395"/>
      <c r="Y906" s="280"/>
      <c r="Z906" s="470"/>
      <c r="AA906" s="70"/>
      <c r="AB906" s="249"/>
      <c r="AC906" s="440"/>
      <c r="AD906" s="441"/>
      <c r="AE906" s="392"/>
      <c r="AF906" s="135"/>
      <c r="AG906" s="435"/>
    </row>
    <row r="907" spans="1:33">
      <c r="A907" s="383"/>
      <c r="B907" s="263"/>
      <c r="C907" s="263"/>
      <c r="D907" s="264"/>
      <c r="E907" s="264"/>
      <c r="F907" s="273"/>
      <c r="G907" s="247"/>
      <c r="H907" s="133"/>
      <c r="I907" s="366"/>
      <c r="J907" s="135"/>
      <c r="L907" s="308" t="b">
        <f t="shared" si="217"/>
        <v>1</v>
      </c>
      <c r="M907" s="308" t="b">
        <f t="shared" si="218"/>
        <v>1</v>
      </c>
      <c r="N907" s="308" t="b">
        <f t="shared" si="219"/>
        <v>1</v>
      </c>
      <c r="O907" s="308" t="b">
        <f t="shared" si="220"/>
        <v>1</v>
      </c>
      <c r="P907" s="308" t="b">
        <f t="shared" si="221"/>
        <v>1</v>
      </c>
      <c r="Q907" s="308" t="b">
        <f t="shared" si="222"/>
        <v>1</v>
      </c>
      <c r="R907" s="308" t="b">
        <f t="shared" si="223"/>
        <v>1</v>
      </c>
      <c r="S907" s="308" t="b">
        <f t="shared" si="224"/>
        <v>1</v>
      </c>
      <c r="T907" s="308" t="b">
        <f t="shared" si="225"/>
        <v>1</v>
      </c>
      <c r="U907" s="308" t="b">
        <f t="shared" si="226"/>
        <v>1</v>
      </c>
      <c r="W907" s="446"/>
      <c r="X907" s="395"/>
      <c r="Y907" s="280"/>
      <c r="Z907" s="470"/>
      <c r="AA907" s="70"/>
      <c r="AB907" s="249"/>
      <c r="AC907" s="440"/>
      <c r="AD907" s="441"/>
      <c r="AE907" s="378"/>
      <c r="AF907" s="135"/>
      <c r="AG907" s="435"/>
    </row>
    <row r="908" spans="1:33">
      <c r="A908" s="383"/>
      <c r="B908" s="263"/>
      <c r="C908" s="263"/>
      <c r="D908" s="264"/>
      <c r="E908" s="264"/>
      <c r="F908" s="273"/>
      <c r="G908" s="247"/>
      <c r="H908" s="133"/>
      <c r="I908" s="366"/>
      <c r="J908" s="135"/>
      <c r="L908" s="308" t="b">
        <f t="shared" si="217"/>
        <v>1</v>
      </c>
      <c r="M908" s="308" t="b">
        <f t="shared" si="218"/>
        <v>1</v>
      </c>
      <c r="N908" s="308" t="b">
        <f t="shared" si="219"/>
        <v>1</v>
      </c>
      <c r="O908" s="308" t="b">
        <f t="shared" si="220"/>
        <v>1</v>
      </c>
      <c r="P908" s="308" t="b">
        <f t="shared" si="221"/>
        <v>1</v>
      </c>
      <c r="Q908" s="308" t="b">
        <f t="shared" si="222"/>
        <v>1</v>
      </c>
      <c r="R908" s="308" t="b">
        <f t="shared" si="223"/>
        <v>1</v>
      </c>
      <c r="S908" s="308" t="b">
        <f t="shared" si="224"/>
        <v>1</v>
      </c>
      <c r="T908" s="308" t="b">
        <f t="shared" si="225"/>
        <v>1</v>
      </c>
      <c r="U908" s="308" t="b">
        <f t="shared" si="226"/>
        <v>1</v>
      </c>
      <c r="W908" s="446"/>
      <c r="X908" s="395"/>
      <c r="Y908" s="280"/>
      <c r="Z908" s="470"/>
      <c r="AA908" s="70"/>
      <c r="AB908" s="249"/>
      <c r="AC908" s="440"/>
      <c r="AD908" s="441"/>
      <c r="AE908" s="378"/>
      <c r="AF908" s="135"/>
      <c r="AG908" s="435"/>
    </row>
    <row r="909" spans="1:33">
      <c r="A909" s="383"/>
      <c r="B909" s="263"/>
      <c r="C909" s="263"/>
      <c r="D909" s="264"/>
      <c r="E909" s="264"/>
      <c r="F909" s="273"/>
      <c r="G909" s="247"/>
      <c r="H909" s="133"/>
      <c r="I909" s="366"/>
      <c r="J909" s="135"/>
      <c r="L909" s="308" t="b">
        <f t="shared" si="217"/>
        <v>1</v>
      </c>
      <c r="M909" s="308" t="b">
        <f t="shared" si="218"/>
        <v>1</v>
      </c>
      <c r="N909" s="308" t="b">
        <f t="shared" si="219"/>
        <v>1</v>
      </c>
      <c r="O909" s="308" t="b">
        <f t="shared" si="220"/>
        <v>1</v>
      </c>
      <c r="P909" s="308" t="b">
        <f t="shared" si="221"/>
        <v>1</v>
      </c>
      <c r="Q909" s="308" t="b">
        <f t="shared" si="222"/>
        <v>1</v>
      </c>
      <c r="R909" s="308" t="b">
        <f t="shared" si="223"/>
        <v>1</v>
      </c>
      <c r="S909" s="308" t="b">
        <f t="shared" si="224"/>
        <v>1</v>
      </c>
      <c r="T909" s="308" t="b">
        <f t="shared" si="225"/>
        <v>1</v>
      </c>
      <c r="U909" s="308" t="b">
        <f t="shared" si="226"/>
        <v>1</v>
      </c>
      <c r="W909" s="446"/>
      <c r="X909" s="280"/>
      <c r="Y909" s="280"/>
      <c r="Z909" s="70"/>
      <c r="AA909" s="70"/>
      <c r="AB909" s="249"/>
      <c r="AC909" s="440"/>
      <c r="AD909" s="441"/>
      <c r="AE909" s="378"/>
      <c r="AF909" s="135"/>
      <c r="AG909" s="435"/>
    </row>
    <row r="910" spans="1:33">
      <c r="A910" s="383"/>
      <c r="B910" s="263"/>
      <c r="C910" s="263"/>
      <c r="D910" s="264"/>
      <c r="E910" s="264"/>
      <c r="F910" s="273"/>
      <c r="G910" s="247"/>
      <c r="H910" s="133"/>
      <c r="I910" s="366"/>
      <c r="J910" s="135"/>
      <c r="L910" s="308" t="b">
        <f t="shared" si="217"/>
        <v>1</v>
      </c>
      <c r="M910" s="308" t="b">
        <f t="shared" si="218"/>
        <v>1</v>
      </c>
      <c r="N910" s="308" t="b">
        <f t="shared" si="219"/>
        <v>1</v>
      </c>
      <c r="O910" s="308" t="b">
        <f t="shared" si="220"/>
        <v>1</v>
      </c>
      <c r="P910" s="308" t="b">
        <f t="shared" si="221"/>
        <v>1</v>
      </c>
      <c r="Q910" s="308" t="b">
        <f t="shared" si="222"/>
        <v>1</v>
      </c>
      <c r="R910" s="308" t="b">
        <f t="shared" si="223"/>
        <v>1</v>
      </c>
      <c r="S910" s="308" t="b">
        <f t="shared" si="224"/>
        <v>1</v>
      </c>
      <c r="T910" s="308" t="b">
        <f t="shared" si="225"/>
        <v>1</v>
      </c>
      <c r="U910" s="308" t="b">
        <f t="shared" si="226"/>
        <v>1</v>
      </c>
      <c r="W910" s="446"/>
      <c r="X910" s="280"/>
      <c r="Y910" s="280"/>
      <c r="Z910" s="70"/>
      <c r="AA910" s="70"/>
      <c r="AB910" s="249"/>
      <c r="AC910" s="440"/>
      <c r="AD910" s="441"/>
      <c r="AE910" s="378"/>
      <c r="AF910" s="135"/>
      <c r="AG910" s="435"/>
    </row>
    <row r="911" spans="1:33">
      <c r="A911" s="383"/>
      <c r="B911" s="263"/>
      <c r="C911" s="263"/>
      <c r="D911" s="264"/>
      <c r="E911" s="264"/>
      <c r="F911" s="273"/>
      <c r="G911" s="247"/>
      <c r="H911" s="133"/>
      <c r="I911" s="366"/>
      <c r="J911" s="135"/>
      <c r="L911" s="308" t="b">
        <f t="shared" si="217"/>
        <v>1</v>
      </c>
      <c r="M911" s="308" t="b">
        <f t="shared" si="218"/>
        <v>1</v>
      </c>
      <c r="N911" s="308" t="b">
        <f t="shared" si="219"/>
        <v>1</v>
      </c>
      <c r="O911" s="308" t="b">
        <f t="shared" si="220"/>
        <v>1</v>
      </c>
      <c r="P911" s="308" t="b">
        <f t="shared" si="221"/>
        <v>1</v>
      </c>
      <c r="Q911" s="308" t="b">
        <f t="shared" si="222"/>
        <v>1</v>
      </c>
      <c r="R911" s="308" t="b">
        <f t="shared" si="223"/>
        <v>1</v>
      </c>
      <c r="S911" s="308" t="b">
        <f t="shared" si="224"/>
        <v>1</v>
      </c>
      <c r="T911" s="308" t="b">
        <f t="shared" si="225"/>
        <v>1</v>
      </c>
      <c r="U911" s="308" t="b">
        <f t="shared" si="226"/>
        <v>1</v>
      </c>
      <c r="W911" s="446"/>
      <c r="X911" s="395"/>
      <c r="Y911" s="280"/>
      <c r="Z911" s="70"/>
      <c r="AA911" s="70"/>
      <c r="AB911" s="249"/>
      <c r="AC911" s="440"/>
      <c r="AD911" s="441"/>
      <c r="AE911" s="378"/>
      <c r="AF911" s="135"/>
      <c r="AG911" s="435"/>
    </row>
    <row r="912" spans="1:33">
      <c r="A912" s="383"/>
      <c r="B912" s="263"/>
      <c r="C912" s="263"/>
      <c r="D912" s="264"/>
      <c r="E912" s="264"/>
      <c r="F912" s="273"/>
      <c r="G912" s="247"/>
      <c r="H912" s="133"/>
      <c r="I912" s="366"/>
      <c r="J912" s="135"/>
      <c r="L912" s="308" t="b">
        <f t="shared" si="217"/>
        <v>1</v>
      </c>
      <c r="M912" s="308" t="b">
        <f t="shared" si="218"/>
        <v>1</v>
      </c>
      <c r="N912" s="308" t="b">
        <f t="shared" si="219"/>
        <v>1</v>
      </c>
      <c r="O912" s="308" t="b">
        <f t="shared" si="220"/>
        <v>1</v>
      </c>
      <c r="P912" s="308" t="b">
        <f t="shared" si="221"/>
        <v>1</v>
      </c>
      <c r="Q912" s="308" t="b">
        <f t="shared" si="222"/>
        <v>1</v>
      </c>
      <c r="R912" s="308" t="b">
        <f t="shared" si="223"/>
        <v>1</v>
      </c>
      <c r="S912" s="308" t="b">
        <f t="shared" si="224"/>
        <v>1</v>
      </c>
      <c r="T912" s="308" t="b">
        <f t="shared" si="225"/>
        <v>1</v>
      </c>
      <c r="U912" s="308" t="b">
        <f t="shared" si="226"/>
        <v>1</v>
      </c>
      <c r="W912" s="446"/>
      <c r="X912" s="395"/>
      <c r="Y912" s="280"/>
      <c r="Z912" s="70"/>
      <c r="AA912" s="70"/>
      <c r="AB912" s="249"/>
      <c r="AC912" s="440"/>
      <c r="AD912" s="441"/>
      <c r="AE912" s="378"/>
      <c r="AF912" s="135"/>
      <c r="AG912" s="435"/>
    </row>
    <row r="913" spans="1:33">
      <c r="A913" s="383"/>
      <c r="B913" s="263"/>
      <c r="C913" s="263"/>
      <c r="D913" s="264"/>
      <c r="E913" s="264"/>
      <c r="F913" s="273"/>
      <c r="G913" s="247"/>
      <c r="H913" s="133"/>
      <c r="I913" s="366"/>
      <c r="J913" s="135"/>
      <c r="L913" s="308" t="b">
        <f t="shared" si="217"/>
        <v>1</v>
      </c>
      <c r="M913" s="308" t="b">
        <f t="shared" si="218"/>
        <v>1</v>
      </c>
      <c r="N913" s="308" t="b">
        <f t="shared" si="219"/>
        <v>1</v>
      </c>
      <c r="O913" s="308" t="b">
        <f t="shared" si="220"/>
        <v>1</v>
      </c>
      <c r="P913" s="308" t="b">
        <f t="shared" si="221"/>
        <v>1</v>
      </c>
      <c r="Q913" s="308" t="b">
        <f t="shared" si="222"/>
        <v>1</v>
      </c>
      <c r="R913" s="308" t="b">
        <f t="shared" si="223"/>
        <v>1</v>
      </c>
      <c r="S913" s="308" t="b">
        <f t="shared" si="224"/>
        <v>1</v>
      </c>
      <c r="T913" s="308" t="b">
        <f t="shared" si="225"/>
        <v>1</v>
      </c>
      <c r="U913" s="308" t="b">
        <f t="shared" si="226"/>
        <v>1</v>
      </c>
      <c r="W913" s="446"/>
      <c r="X913" s="280"/>
      <c r="Y913" s="280"/>
      <c r="Z913" s="70"/>
      <c r="AA913" s="70"/>
      <c r="AB913" s="249"/>
      <c r="AC913" s="440"/>
      <c r="AD913" s="441"/>
      <c r="AE913" s="378"/>
      <c r="AF913" s="135"/>
      <c r="AG913" s="435"/>
    </row>
    <row r="914" spans="1:33">
      <c r="A914" s="383"/>
      <c r="B914" s="263"/>
      <c r="C914" s="263"/>
      <c r="D914" s="264"/>
      <c r="E914" s="264"/>
      <c r="F914" s="273"/>
      <c r="G914" s="247"/>
      <c r="H914" s="133"/>
      <c r="I914" s="230"/>
      <c r="J914" s="135"/>
      <c r="L914" s="308" t="b">
        <f t="shared" si="217"/>
        <v>1</v>
      </c>
      <c r="M914" s="308" t="b">
        <f t="shared" si="218"/>
        <v>1</v>
      </c>
      <c r="N914" s="308" t="b">
        <f t="shared" si="219"/>
        <v>1</v>
      </c>
      <c r="O914" s="308" t="b">
        <f t="shared" si="220"/>
        <v>1</v>
      </c>
      <c r="P914" s="308" t="b">
        <f t="shared" si="221"/>
        <v>1</v>
      </c>
      <c r="Q914" s="308" t="b">
        <f t="shared" si="222"/>
        <v>1</v>
      </c>
      <c r="R914" s="308" t="b">
        <f t="shared" si="223"/>
        <v>1</v>
      </c>
      <c r="S914" s="308" t="b">
        <f t="shared" si="224"/>
        <v>1</v>
      </c>
      <c r="T914" s="308" t="b">
        <f t="shared" si="225"/>
        <v>1</v>
      </c>
      <c r="U914" s="308" t="b">
        <f t="shared" si="226"/>
        <v>1</v>
      </c>
      <c r="W914" s="446"/>
      <c r="X914" s="280"/>
      <c r="Y914" s="280"/>
      <c r="Z914" s="70"/>
      <c r="AA914" s="390"/>
      <c r="AB914" s="249"/>
      <c r="AC914" s="440"/>
      <c r="AD914" s="441"/>
      <c r="AE914" s="391"/>
      <c r="AF914" s="135"/>
      <c r="AG914" s="435"/>
    </row>
    <row r="915" spans="1:33">
      <c r="A915" s="380"/>
      <c r="B915" s="263"/>
      <c r="C915" s="263"/>
      <c r="D915" s="264"/>
      <c r="E915" s="264"/>
      <c r="F915" s="272"/>
      <c r="G915" s="250"/>
      <c r="H915" s="133"/>
      <c r="I915" s="364"/>
      <c r="J915" s="135"/>
      <c r="L915" s="308" t="b">
        <f t="shared" si="217"/>
        <v>1</v>
      </c>
      <c r="M915" s="308" t="b">
        <f t="shared" si="218"/>
        <v>1</v>
      </c>
      <c r="N915" s="308" t="b">
        <f t="shared" si="219"/>
        <v>1</v>
      </c>
      <c r="O915" s="308" t="b">
        <f t="shared" si="220"/>
        <v>1</v>
      </c>
      <c r="P915" s="308" t="b">
        <f t="shared" si="221"/>
        <v>1</v>
      </c>
      <c r="Q915" s="308" t="b">
        <f t="shared" si="222"/>
        <v>1</v>
      </c>
      <c r="R915" s="308" t="b">
        <f t="shared" si="223"/>
        <v>1</v>
      </c>
      <c r="S915" s="308" t="b">
        <f t="shared" si="224"/>
        <v>1</v>
      </c>
      <c r="T915" s="308" t="b">
        <f t="shared" si="225"/>
        <v>1</v>
      </c>
      <c r="U915" s="308" t="b">
        <f t="shared" si="226"/>
        <v>1</v>
      </c>
      <c r="W915" s="446"/>
      <c r="X915" s="280"/>
      <c r="Y915" s="280"/>
      <c r="Z915" s="70"/>
      <c r="AA915" s="390"/>
      <c r="AB915" s="249"/>
      <c r="AC915" s="363"/>
      <c r="AD915" s="442"/>
      <c r="AE915" s="387"/>
      <c r="AF915" s="135"/>
      <c r="AG915" s="435"/>
    </row>
    <row r="916" spans="1:33">
      <c r="A916" s="380"/>
      <c r="B916" s="263"/>
      <c r="C916" s="263"/>
      <c r="D916" s="264"/>
      <c r="E916" s="264"/>
      <c r="F916" s="272"/>
      <c r="G916" s="252"/>
      <c r="H916" s="133"/>
      <c r="I916" s="366"/>
      <c r="J916" s="135"/>
      <c r="L916" s="308" t="b">
        <f t="shared" si="217"/>
        <v>1</v>
      </c>
      <c r="M916" s="308" t="b">
        <f t="shared" si="218"/>
        <v>1</v>
      </c>
      <c r="N916" s="308" t="b">
        <f t="shared" si="219"/>
        <v>1</v>
      </c>
      <c r="O916" s="308" t="b">
        <f t="shared" si="220"/>
        <v>1</v>
      </c>
      <c r="P916" s="308" t="b">
        <f t="shared" si="221"/>
        <v>1</v>
      </c>
      <c r="Q916" s="308" t="b">
        <f t="shared" si="222"/>
        <v>1</v>
      </c>
      <c r="R916" s="308" t="b">
        <f t="shared" si="223"/>
        <v>1</v>
      </c>
      <c r="S916" s="308" t="b">
        <f t="shared" si="224"/>
        <v>1</v>
      </c>
      <c r="T916" s="308" t="b">
        <f t="shared" si="225"/>
        <v>1</v>
      </c>
      <c r="U916" s="308" t="b">
        <f t="shared" si="226"/>
        <v>1</v>
      </c>
      <c r="W916" s="446"/>
      <c r="X916" s="280"/>
      <c r="Y916" s="280"/>
      <c r="Z916" s="70"/>
      <c r="AA916" s="70"/>
      <c r="AB916" s="249"/>
      <c r="AC916" s="363"/>
      <c r="AD916" s="442"/>
      <c r="AE916" s="387"/>
      <c r="AF916" s="135"/>
      <c r="AG916" s="435"/>
    </row>
    <row r="917" spans="1:33">
      <c r="A917" s="383"/>
      <c r="B917" s="263"/>
      <c r="C917" s="263"/>
      <c r="D917" s="264"/>
      <c r="E917" s="269"/>
      <c r="F917" s="273"/>
      <c r="G917" s="247"/>
      <c r="H917" s="133"/>
      <c r="I917" s="367"/>
      <c r="J917" s="135"/>
      <c r="L917" s="308" t="b">
        <f t="shared" si="217"/>
        <v>1</v>
      </c>
      <c r="M917" s="308" t="b">
        <f t="shared" si="218"/>
        <v>1</v>
      </c>
      <c r="N917" s="308" t="b">
        <f t="shared" si="219"/>
        <v>1</v>
      </c>
      <c r="O917" s="308" t="b">
        <f t="shared" si="220"/>
        <v>1</v>
      </c>
      <c r="P917" s="308" t="b">
        <f t="shared" si="221"/>
        <v>1</v>
      </c>
      <c r="Q917" s="308" t="b">
        <f t="shared" si="222"/>
        <v>1</v>
      </c>
      <c r="R917" s="308" t="b">
        <f t="shared" si="223"/>
        <v>1</v>
      </c>
      <c r="S917" s="308" t="b">
        <f t="shared" si="224"/>
        <v>1</v>
      </c>
      <c r="T917" s="308" t="b">
        <f t="shared" si="225"/>
        <v>1</v>
      </c>
      <c r="U917" s="308" t="b">
        <f t="shared" si="226"/>
        <v>1</v>
      </c>
      <c r="W917" s="446"/>
      <c r="X917" s="395"/>
      <c r="Y917" s="280"/>
      <c r="Z917" s="70"/>
      <c r="AA917" s="281"/>
      <c r="AB917" s="249"/>
      <c r="AC917" s="440"/>
      <c r="AD917" s="441"/>
      <c r="AE917" s="392"/>
      <c r="AF917" s="135"/>
      <c r="AG917" s="435"/>
    </row>
    <row r="918" spans="1:33">
      <c r="A918" s="383"/>
      <c r="B918" s="263"/>
      <c r="C918" s="263"/>
      <c r="D918" s="264"/>
      <c r="E918" s="264"/>
      <c r="F918" s="273"/>
      <c r="G918" s="247"/>
      <c r="H918" s="133"/>
      <c r="I918" s="367"/>
      <c r="J918" s="135"/>
      <c r="L918" s="308" t="b">
        <f t="shared" si="217"/>
        <v>1</v>
      </c>
      <c r="M918" s="308" t="b">
        <f t="shared" si="218"/>
        <v>1</v>
      </c>
      <c r="N918" s="308" t="b">
        <f t="shared" si="219"/>
        <v>1</v>
      </c>
      <c r="O918" s="308" t="b">
        <f t="shared" si="220"/>
        <v>1</v>
      </c>
      <c r="P918" s="308" t="b">
        <f t="shared" si="221"/>
        <v>1</v>
      </c>
      <c r="Q918" s="308" t="b">
        <f t="shared" si="222"/>
        <v>1</v>
      </c>
      <c r="R918" s="308" t="b">
        <f t="shared" si="223"/>
        <v>1</v>
      </c>
      <c r="S918" s="308" t="b">
        <f t="shared" si="224"/>
        <v>1</v>
      </c>
      <c r="T918" s="308" t="b">
        <f t="shared" si="225"/>
        <v>1</v>
      </c>
      <c r="U918" s="308" t="b">
        <f t="shared" si="226"/>
        <v>1</v>
      </c>
      <c r="W918" s="446"/>
      <c r="X918" s="395"/>
      <c r="Y918" s="280"/>
      <c r="Z918" s="70"/>
      <c r="AA918" s="70"/>
      <c r="AB918" s="249"/>
      <c r="AC918" s="440"/>
      <c r="AD918" s="441"/>
      <c r="AE918" s="392"/>
      <c r="AF918" s="135"/>
      <c r="AG918" s="435"/>
    </row>
    <row r="919" spans="1:33">
      <c r="A919" s="380"/>
      <c r="B919" s="263"/>
      <c r="C919" s="263"/>
      <c r="D919" s="264"/>
      <c r="E919" s="264"/>
      <c r="F919" s="272"/>
      <c r="G919" s="247"/>
      <c r="H919" s="133"/>
      <c r="I919" s="366"/>
      <c r="J919" s="135"/>
      <c r="L919" s="308" t="b">
        <f t="shared" si="217"/>
        <v>1</v>
      </c>
      <c r="M919" s="308" t="b">
        <f t="shared" si="218"/>
        <v>1</v>
      </c>
      <c r="N919" s="308" t="b">
        <f t="shared" si="219"/>
        <v>1</v>
      </c>
      <c r="O919" s="308" t="b">
        <f t="shared" si="220"/>
        <v>1</v>
      </c>
      <c r="P919" s="308" t="b">
        <f t="shared" si="221"/>
        <v>1</v>
      </c>
      <c r="Q919" s="308" t="b">
        <f t="shared" si="222"/>
        <v>1</v>
      </c>
      <c r="R919" s="308" t="b">
        <f t="shared" si="223"/>
        <v>1</v>
      </c>
      <c r="S919" s="308" t="b">
        <f t="shared" si="224"/>
        <v>1</v>
      </c>
      <c r="T919" s="308" t="b">
        <f t="shared" si="225"/>
        <v>1</v>
      </c>
      <c r="U919" s="308" t="b">
        <f t="shared" si="226"/>
        <v>1</v>
      </c>
      <c r="W919" s="446"/>
      <c r="X919" s="395"/>
      <c r="Y919" s="280"/>
      <c r="Z919" s="70"/>
      <c r="AA919" s="70"/>
      <c r="AB919" s="249"/>
      <c r="AC919" s="440"/>
      <c r="AD919" s="441"/>
      <c r="AE919" s="378"/>
      <c r="AF919" s="135"/>
      <c r="AG919" s="435"/>
    </row>
    <row r="920" spans="1:33">
      <c r="A920" s="380"/>
      <c r="B920" s="263"/>
      <c r="C920" s="263"/>
      <c r="D920" s="264"/>
      <c r="E920" s="264"/>
      <c r="F920" s="272"/>
      <c r="G920" s="247"/>
      <c r="H920" s="133"/>
      <c r="I920" s="367"/>
      <c r="J920" s="135"/>
      <c r="L920" s="308" t="b">
        <f t="shared" si="217"/>
        <v>1</v>
      </c>
      <c r="M920" s="308" t="b">
        <f t="shared" si="218"/>
        <v>1</v>
      </c>
      <c r="N920" s="308" t="b">
        <f t="shared" si="219"/>
        <v>1</v>
      </c>
      <c r="O920" s="308" t="b">
        <f t="shared" si="220"/>
        <v>1</v>
      </c>
      <c r="P920" s="308" t="b">
        <f t="shared" si="221"/>
        <v>1</v>
      </c>
      <c r="Q920" s="308" t="b">
        <f t="shared" si="222"/>
        <v>1</v>
      </c>
      <c r="R920" s="308" t="b">
        <f t="shared" si="223"/>
        <v>1</v>
      </c>
      <c r="S920" s="308" t="b">
        <f t="shared" si="224"/>
        <v>1</v>
      </c>
      <c r="T920" s="308" t="b">
        <f t="shared" si="225"/>
        <v>1</v>
      </c>
      <c r="U920" s="308" t="b">
        <f t="shared" si="226"/>
        <v>1</v>
      </c>
      <c r="W920" s="448"/>
      <c r="X920" s="404"/>
      <c r="Y920" s="396"/>
      <c r="Z920" s="397"/>
      <c r="AA920" s="445"/>
      <c r="AB920" s="407"/>
      <c r="AC920" s="440"/>
      <c r="AD920" s="441"/>
      <c r="AE920" s="392"/>
      <c r="AF920" s="135"/>
      <c r="AG920" s="435"/>
    </row>
    <row r="921" spans="1:33">
      <c r="A921" s="380"/>
      <c r="B921" s="263"/>
      <c r="C921" s="263"/>
      <c r="D921" s="264"/>
      <c r="E921" s="264"/>
      <c r="F921" s="272"/>
      <c r="G921" s="247"/>
      <c r="H921" s="133"/>
      <c r="I921" s="230"/>
      <c r="J921" s="135"/>
      <c r="L921" s="308" t="b">
        <f t="shared" si="217"/>
        <v>1</v>
      </c>
      <c r="M921" s="308" t="b">
        <f t="shared" si="218"/>
        <v>1</v>
      </c>
      <c r="N921" s="308" t="b">
        <f t="shared" si="219"/>
        <v>1</v>
      </c>
      <c r="O921" s="308" t="b">
        <f t="shared" si="220"/>
        <v>1</v>
      </c>
      <c r="P921" s="308" t="b">
        <f t="shared" si="221"/>
        <v>1</v>
      </c>
      <c r="Q921" s="308" t="b">
        <f t="shared" si="222"/>
        <v>1</v>
      </c>
      <c r="R921" s="308" t="b">
        <f t="shared" si="223"/>
        <v>1</v>
      </c>
      <c r="S921" s="308" t="b">
        <f t="shared" si="224"/>
        <v>1</v>
      </c>
      <c r="T921" s="308" t="b">
        <f t="shared" si="225"/>
        <v>1</v>
      </c>
      <c r="U921" s="308" t="b">
        <f t="shared" si="226"/>
        <v>1</v>
      </c>
      <c r="W921" s="446"/>
      <c r="X921" s="280"/>
      <c r="Y921" s="280"/>
      <c r="Z921" s="70"/>
      <c r="AA921" s="70"/>
      <c r="AB921" s="471"/>
      <c r="AC921" s="363"/>
      <c r="AD921" s="442"/>
      <c r="AE921" s="391"/>
      <c r="AF921" s="135"/>
      <c r="AG921" s="435"/>
    </row>
    <row r="922" spans="1:33">
      <c r="A922" s="380"/>
      <c r="B922" s="263"/>
      <c r="C922" s="263"/>
      <c r="D922" s="264"/>
      <c r="E922" s="264"/>
      <c r="F922" s="272"/>
      <c r="G922" s="247"/>
      <c r="H922" s="133"/>
      <c r="I922" s="367"/>
      <c r="J922" s="135"/>
      <c r="L922" s="308" t="b">
        <f t="shared" si="217"/>
        <v>1</v>
      </c>
      <c r="M922" s="308" t="b">
        <f t="shared" si="218"/>
        <v>1</v>
      </c>
      <c r="N922" s="308" t="b">
        <f t="shared" si="219"/>
        <v>1</v>
      </c>
      <c r="O922" s="308" t="b">
        <f t="shared" si="220"/>
        <v>1</v>
      </c>
      <c r="P922" s="308" t="b">
        <f t="shared" si="221"/>
        <v>1</v>
      </c>
      <c r="Q922" s="308" t="b">
        <f t="shared" si="222"/>
        <v>1</v>
      </c>
      <c r="R922" s="308" t="b">
        <f t="shared" si="223"/>
        <v>1</v>
      </c>
      <c r="S922" s="308" t="b">
        <f t="shared" si="224"/>
        <v>1</v>
      </c>
      <c r="T922" s="308" t="b">
        <f t="shared" si="225"/>
        <v>1</v>
      </c>
      <c r="U922" s="308" t="b">
        <f t="shared" si="226"/>
        <v>1</v>
      </c>
      <c r="W922" s="448"/>
      <c r="X922" s="280"/>
      <c r="Y922" s="280"/>
      <c r="Z922" s="70"/>
      <c r="AA922" s="390"/>
      <c r="AB922" s="249"/>
      <c r="AC922" s="440"/>
      <c r="AD922" s="441"/>
      <c r="AE922" s="392"/>
      <c r="AF922" s="135"/>
      <c r="AG922" s="435"/>
    </row>
    <row r="923" spans="1:33">
      <c r="A923" s="383"/>
      <c r="B923" s="263"/>
      <c r="C923" s="263"/>
      <c r="D923" s="264"/>
      <c r="E923" s="264"/>
      <c r="F923" s="273"/>
      <c r="G923" s="247"/>
      <c r="H923" s="133"/>
      <c r="I923" s="371"/>
      <c r="J923" s="135"/>
      <c r="L923" s="308" t="b">
        <f t="shared" si="217"/>
        <v>1</v>
      </c>
      <c r="M923" s="308" t="b">
        <f t="shared" si="218"/>
        <v>1</v>
      </c>
      <c r="N923" s="308" t="b">
        <f t="shared" si="219"/>
        <v>1</v>
      </c>
      <c r="O923" s="308" t="b">
        <f t="shared" si="220"/>
        <v>1</v>
      </c>
      <c r="P923" s="308" t="b">
        <f t="shared" si="221"/>
        <v>1</v>
      </c>
      <c r="Q923" s="308" t="b">
        <f t="shared" si="222"/>
        <v>1</v>
      </c>
      <c r="R923" s="308" t="b">
        <f t="shared" si="223"/>
        <v>1</v>
      </c>
      <c r="S923" s="308" t="b">
        <f t="shared" si="224"/>
        <v>1</v>
      </c>
      <c r="T923" s="308" t="b">
        <f t="shared" si="225"/>
        <v>1</v>
      </c>
      <c r="U923" s="308" t="b">
        <f t="shared" si="226"/>
        <v>1</v>
      </c>
      <c r="W923" s="446"/>
      <c r="X923" s="280"/>
      <c r="Y923" s="280"/>
      <c r="Z923" s="70"/>
      <c r="AA923" s="70"/>
      <c r="AB923" s="249"/>
      <c r="AC923" s="440"/>
      <c r="AD923" s="441"/>
      <c r="AE923" s="379"/>
      <c r="AF923" s="135"/>
      <c r="AG923" s="435"/>
    </row>
    <row r="924" spans="1:33">
      <c r="A924" s="383"/>
      <c r="B924" s="263"/>
      <c r="C924" s="263"/>
      <c r="D924" s="264"/>
      <c r="E924" s="264"/>
      <c r="F924" s="273"/>
      <c r="G924" s="247"/>
      <c r="H924" s="133"/>
      <c r="I924" s="371"/>
      <c r="J924" s="135"/>
      <c r="L924" s="308" t="b">
        <f t="shared" si="217"/>
        <v>1</v>
      </c>
      <c r="M924" s="308" t="b">
        <f t="shared" si="218"/>
        <v>1</v>
      </c>
      <c r="N924" s="308" t="b">
        <f t="shared" si="219"/>
        <v>1</v>
      </c>
      <c r="O924" s="308" t="b">
        <f t="shared" si="220"/>
        <v>1</v>
      </c>
      <c r="P924" s="308" t="b">
        <f t="shared" si="221"/>
        <v>1</v>
      </c>
      <c r="Q924" s="308" t="b">
        <f t="shared" si="222"/>
        <v>1</v>
      </c>
      <c r="R924" s="308" t="b">
        <f t="shared" si="223"/>
        <v>1</v>
      </c>
      <c r="S924" s="308" t="b">
        <f t="shared" si="224"/>
        <v>1</v>
      </c>
      <c r="T924" s="308" t="b">
        <f t="shared" si="225"/>
        <v>1</v>
      </c>
      <c r="U924" s="308" t="b">
        <f t="shared" si="226"/>
        <v>1</v>
      </c>
      <c r="W924" s="448"/>
      <c r="X924" s="280"/>
      <c r="Y924" s="280"/>
      <c r="Z924" s="70"/>
      <c r="AA924" s="70"/>
      <c r="AB924" s="249"/>
      <c r="AC924" s="363"/>
      <c r="AD924" s="442"/>
      <c r="AE924" s="387"/>
      <c r="AF924" s="135"/>
      <c r="AG924" s="435"/>
    </row>
    <row r="925" spans="1:33">
      <c r="A925" s="383"/>
      <c r="B925" s="263"/>
      <c r="C925" s="263"/>
      <c r="D925" s="264"/>
      <c r="E925" s="264"/>
      <c r="F925" s="273"/>
      <c r="G925" s="247"/>
      <c r="H925" s="133"/>
      <c r="I925" s="367"/>
      <c r="J925" s="135"/>
      <c r="L925" s="308" t="b">
        <f t="shared" si="217"/>
        <v>1</v>
      </c>
      <c r="M925" s="308" t="b">
        <f t="shared" si="218"/>
        <v>1</v>
      </c>
      <c r="N925" s="308" t="b">
        <f t="shared" si="219"/>
        <v>1</v>
      </c>
      <c r="O925" s="308" t="b">
        <f t="shared" si="220"/>
        <v>1</v>
      </c>
      <c r="P925" s="308" t="b">
        <f t="shared" si="221"/>
        <v>1</v>
      </c>
      <c r="Q925" s="308" t="b">
        <f t="shared" si="222"/>
        <v>1</v>
      </c>
      <c r="R925" s="308" t="b">
        <f t="shared" si="223"/>
        <v>1</v>
      </c>
      <c r="S925" s="308" t="b">
        <f t="shared" si="224"/>
        <v>1</v>
      </c>
      <c r="T925" s="308" t="b">
        <f t="shared" si="225"/>
        <v>1</v>
      </c>
      <c r="U925" s="308" t="b">
        <f t="shared" si="226"/>
        <v>1</v>
      </c>
      <c r="W925" s="446"/>
      <c r="X925" s="280"/>
      <c r="Y925" s="280"/>
      <c r="Z925" s="70"/>
      <c r="AA925" s="390"/>
      <c r="AB925" s="249"/>
      <c r="AC925" s="440"/>
      <c r="AD925" s="441"/>
      <c r="AE925" s="392"/>
      <c r="AF925" s="135"/>
      <c r="AG925" s="435"/>
    </row>
    <row r="926" spans="1:33">
      <c r="A926" s="456"/>
      <c r="B926" s="280"/>
      <c r="C926" s="280"/>
      <c r="D926" s="70"/>
      <c r="E926" s="264"/>
      <c r="F926" s="249"/>
      <c r="G926" s="252"/>
      <c r="H926" s="133"/>
      <c r="I926" s="304"/>
      <c r="J926" s="135"/>
      <c r="L926" s="308" t="b">
        <f t="shared" si="217"/>
        <v>1</v>
      </c>
      <c r="M926" s="308" t="b">
        <f t="shared" si="218"/>
        <v>1</v>
      </c>
      <c r="N926" s="308" t="b">
        <f t="shared" si="219"/>
        <v>1</v>
      </c>
      <c r="O926" s="308" t="b">
        <f t="shared" si="220"/>
        <v>1</v>
      </c>
      <c r="P926" s="308" t="b">
        <f t="shared" si="221"/>
        <v>1</v>
      </c>
      <c r="Q926" s="308" t="b">
        <f t="shared" si="222"/>
        <v>1</v>
      </c>
      <c r="R926" s="308" t="b">
        <f t="shared" si="223"/>
        <v>1</v>
      </c>
      <c r="S926" s="308" t="b">
        <f t="shared" si="224"/>
        <v>1</v>
      </c>
      <c r="T926" s="308" t="b">
        <f t="shared" si="225"/>
        <v>1</v>
      </c>
      <c r="U926" s="308" t="b">
        <f t="shared" si="226"/>
        <v>1</v>
      </c>
      <c r="W926" s="448"/>
      <c r="X926" s="280"/>
      <c r="Y926" s="280"/>
      <c r="Z926" s="70"/>
      <c r="AA926" s="70"/>
      <c r="AB926" s="249"/>
      <c r="AC926" s="363"/>
      <c r="AD926" s="442"/>
      <c r="AE926" s="387"/>
      <c r="AF926" s="135"/>
      <c r="AG926" s="435"/>
    </row>
    <row r="927" spans="1:33">
      <c r="A927" s="383"/>
      <c r="B927" s="263"/>
      <c r="C927" s="263"/>
      <c r="D927" s="264"/>
      <c r="E927" s="264"/>
      <c r="F927" s="273"/>
      <c r="G927" s="247"/>
      <c r="H927" s="133"/>
      <c r="I927" s="367"/>
      <c r="J927" s="135"/>
      <c r="L927" s="308" t="b">
        <f t="shared" si="217"/>
        <v>1</v>
      </c>
      <c r="M927" s="308" t="b">
        <f t="shared" si="218"/>
        <v>1</v>
      </c>
      <c r="N927" s="308" t="b">
        <f t="shared" si="219"/>
        <v>1</v>
      </c>
      <c r="O927" s="308" t="b">
        <f t="shared" si="220"/>
        <v>1</v>
      </c>
      <c r="P927" s="308" t="b">
        <f t="shared" si="221"/>
        <v>1</v>
      </c>
      <c r="Q927" s="308" t="b">
        <f t="shared" si="222"/>
        <v>1</v>
      </c>
      <c r="R927" s="308" t="b">
        <f t="shared" si="223"/>
        <v>1</v>
      </c>
      <c r="S927" s="308" t="b">
        <f t="shared" si="224"/>
        <v>1</v>
      </c>
      <c r="T927" s="308" t="b">
        <f t="shared" si="225"/>
        <v>1</v>
      </c>
      <c r="U927" s="308" t="b">
        <f t="shared" si="226"/>
        <v>1</v>
      </c>
      <c r="W927" s="446"/>
      <c r="X927" s="280"/>
      <c r="Y927" s="280"/>
      <c r="Z927" s="70"/>
      <c r="AA927" s="70"/>
      <c r="AB927" s="249"/>
      <c r="AC927" s="440"/>
      <c r="AD927" s="441"/>
      <c r="AE927" s="392"/>
      <c r="AF927" s="135"/>
      <c r="AG927" s="435"/>
    </row>
    <row r="928" spans="1:33">
      <c r="A928" s="383"/>
      <c r="B928" s="263"/>
      <c r="C928" s="263"/>
      <c r="D928" s="264"/>
      <c r="E928" s="264"/>
      <c r="F928" s="273"/>
      <c r="G928" s="247"/>
      <c r="H928" s="133"/>
      <c r="I928" s="285"/>
      <c r="J928" s="135"/>
      <c r="L928" s="308" t="b">
        <f t="shared" si="217"/>
        <v>1</v>
      </c>
      <c r="M928" s="308" t="b">
        <f t="shared" si="218"/>
        <v>1</v>
      </c>
      <c r="N928" s="308" t="b">
        <f t="shared" si="219"/>
        <v>1</v>
      </c>
      <c r="O928" s="308" t="b">
        <f t="shared" si="220"/>
        <v>1</v>
      </c>
      <c r="P928" s="308" t="b">
        <f t="shared" si="221"/>
        <v>1</v>
      </c>
      <c r="Q928" s="308" t="b">
        <f t="shared" si="222"/>
        <v>1</v>
      </c>
      <c r="R928" s="308" t="b">
        <f t="shared" si="223"/>
        <v>1</v>
      </c>
      <c r="S928" s="308" t="b">
        <f t="shared" si="224"/>
        <v>1</v>
      </c>
      <c r="T928" s="308" t="b">
        <f t="shared" si="225"/>
        <v>1</v>
      </c>
      <c r="U928" s="308" t="b">
        <f t="shared" si="226"/>
        <v>1</v>
      </c>
      <c r="W928" s="448"/>
      <c r="X928" s="280"/>
      <c r="Y928" s="280"/>
      <c r="Z928" s="70"/>
      <c r="AA928" s="70"/>
      <c r="AB928" s="249"/>
      <c r="AC928" s="363"/>
      <c r="AD928" s="442"/>
      <c r="AE928" s="387"/>
      <c r="AF928" s="135"/>
      <c r="AG928" s="435"/>
    </row>
    <row r="929" spans="1:33">
      <c r="A929" s="383"/>
      <c r="B929" s="263"/>
      <c r="C929" s="263"/>
      <c r="D929" s="264"/>
      <c r="E929" s="264"/>
      <c r="F929" s="273"/>
      <c r="G929" s="247"/>
      <c r="H929" s="133"/>
      <c r="I929" s="366"/>
      <c r="J929" s="135"/>
      <c r="L929" s="308" t="b">
        <f t="shared" si="217"/>
        <v>1</v>
      </c>
      <c r="M929" s="308" t="b">
        <f t="shared" si="218"/>
        <v>1</v>
      </c>
      <c r="N929" s="308" t="b">
        <f t="shared" si="219"/>
        <v>1</v>
      </c>
      <c r="O929" s="308" t="b">
        <f t="shared" si="220"/>
        <v>1</v>
      </c>
      <c r="P929" s="308" t="b">
        <f t="shared" si="221"/>
        <v>1</v>
      </c>
      <c r="Q929" s="308" t="b">
        <f t="shared" si="222"/>
        <v>1</v>
      </c>
      <c r="R929" s="308" t="b">
        <f t="shared" si="223"/>
        <v>1</v>
      </c>
      <c r="S929" s="308" t="b">
        <f t="shared" si="224"/>
        <v>1</v>
      </c>
      <c r="T929" s="308" t="b">
        <f t="shared" si="225"/>
        <v>1</v>
      </c>
      <c r="U929" s="308" t="b">
        <f t="shared" si="226"/>
        <v>1</v>
      </c>
      <c r="W929" s="446"/>
      <c r="X929" s="280"/>
      <c r="Y929" s="280"/>
      <c r="Z929" s="70"/>
      <c r="AA929" s="390"/>
      <c r="AB929" s="249"/>
      <c r="AC929" s="440"/>
      <c r="AD929" s="441"/>
      <c r="AE929" s="378"/>
      <c r="AF929" s="135"/>
      <c r="AG929" s="435"/>
    </row>
    <row r="930" spans="1:33">
      <c r="A930" s="383"/>
      <c r="B930" s="263"/>
      <c r="C930" s="263"/>
      <c r="D930" s="264"/>
      <c r="E930" s="264"/>
      <c r="F930" s="273"/>
      <c r="G930" s="247"/>
      <c r="H930" s="133"/>
      <c r="I930" s="366"/>
      <c r="J930" s="135"/>
      <c r="L930" s="308" t="b">
        <f t="shared" si="217"/>
        <v>1</v>
      </c>
      <c r="M930" s="308" t="b">
        <f t="shared" si="218"/>
        <v>1</v>
      </c>
      <c r="N930" s="308" t="b">
        <f t="shared" si="219"/>
        <v>1</v>
      </c>
      <c r="O930" s="308" t="b">
        <f t="shared" si="220"/>
        <v>1</v>
      </c>
      <c r="P930" s="308" t="b">
        <f t="shared" si="221"/>
        <v>1</v>
      </c>
      <c r="Q930" s="308" t="b">
        <f t="shared" si="222"/>
        <v>1</v>
      </c>
      <c r="R930" s="308" t="b">
        <f t="shared" si="223"/>
        <v>1</v>
      </c>
      <c r="S930" s="308" t="b">
        <f t="shared" si="224"/>
        <v>1</v>
      </c>
      <c r="T930" s="308" t="b">
        <f t="shared" si="225"/>
        <v>1</v>
      </c>
      <c r="U930" s="308" t="b">
        <f t="shared" si="226"/>
        <v>1</v>
      </c>
      <c r="W930" s="448"/>
      <c r="X930" s="280"/>
      <c r="Y930" s="280"/>
      <c r="Z930" s="70"/>
      <c r="AA930" s="390"/>
      <c r="AB930" s="249"/>
      <c r="AC930" s="440"/>
      <c r="AD930" s="441"/>
      <c r="AE930" s="378"/>
      <c r="AF930" s="135"/>
      <c r="AG930" s="435"/>
    </row>
    <row r="931" spans="1:33">
      <c r="A931" s="383"/>
      <c r="B931" s="263"/>
      <c r="C931" s="263"/>
      <c r="D931" s="264"/>
      <c r="E931" s="264"/>
      <c r="F931" s="273"/>
      <c r="G931" s="247"/>
      <c r="H931" s="133"/>
      <c r="I931" s="366"/>
      <c r="J931" s="135"/>
      <c r="L931" s="308" t="b">
        <f t="shared" si="217"/>
        <v>1</v>
      </c>
      <c r="M931" s="308" t="b">
        <f t="shared" si="218"/>
        <v>1</v>
      </c>
      <c r="N931" s="308" t="b">
        <f t="shared" si="219"/>
        <v>1</v>
      </c>
      <c r="O931" s="308" t="b">
        <f t="shared" si="220"/>
        <v>1</v>
      </c>
      <c r="P931" s="308" t="b">
        <f t="shared" si="221"/>
        <v>1</v>
      </c>
      <c r="Q931" s="308" t="b">
        <f t="shared" si="222"/>
        <v>1</v>
      </c>
      <c r="R931" s="308" t="b">
        <f t="shared" si="223"/>
        <v>1</v>
      </c>
      <c r="S931" s="308" t="b">
        <f t="shared" si="224"/>
        <v>1</v>
      </c>
      <c r="T931" s="308" t="b">
        <f t="shared" si="225"/>
        <v>1</v>
      </c>
      <c r="U931" s="308" t="b">
        <f t="shared" si="226"/>
        <v>1</v>
      </c>
      <c r="W931" s="446"/>
      <c r="X931" s="280"/>
      <c r="Y931" s="280"/>
      <c r="Z931" s="70"/>
      <c r="AA931" s="70"/>
      <c r="AB931" s="249"/>
      <c r="AC931" s="440"/>
      <c r="AD931" s="441"/>
      <c r="AE931" s="378"/>
      <c r="AF931" s="135"/>
      <c r="AG931" s="435"/>
    </row>
    <row r="932" spans="1:33">
      <c r="A932" s="383"/>
      <c r="B932" s="263"/>
      <c r="C932" s="263"/>
      <c r="D932" s="264"/>
      <c r="E932" s="264"/>
      <c r="F932" s="273"/>
      <c r="G932" s="247"/>
      <c r="H932" s="133"/>
      <c r="I932" s="366"/>
      <c r="J932" s="135"/>
      <c r="L932" s="308" t="b">
        <f t="shared" si="217"/>
        <v>1</v>
      </c>
      <c r="M932" s="308" t="b">
        <f t="shared" si="218"/>
        <v>1</v>
      </c>
      <c r="N932" s="308" t="b">
        <f t="shared" si="219"/>
        <v>1</v>
      </c>
      <c r="O932" s="308" t="b">
        <f t="shared" si="220"/>
        <v>1</v>
      </c>
      <c r="P932" s="308" t="b">
        <f t="shared" si="221"/>
        <v>1</v>
      </c>
      <c r="Q932" s="308" t="b">
        <f t="shared" si="222"/>
        <v>1</v>
      </c>
      <c r="R932" s="308" t="b">
        <f t="shared" si="223"/>
        <v>1</v>
      </c>
      <c r="S932" s="308" t="b">
        <f t="shared" si="224"/>
        <v>1</v>
      </c>
      <c r="T932" s="308" t="b">
        <f t="shared" si="225"/>
        <v>1</v>
      </c>
      <c r="U932" s="308" t="b">
        <f t="shared" si="226"/>
        <v>1</v>
      </c>
      <c r="W932" s="448"/>
      <c r="X932" s="280"/>
      <c r="Y932" s="280"/>
      <c r="Z932" s="70"/>
      <c r="AA932" s="70"/>
      <c r="AB932" s="249"/>
      <c r="AC932" s="440"/>
      <c r="AD932" s="441"/>
      <c r="AE932" s="378"/>
      <c r="AF932" s="135"/>
      <c r="AG932" s="435"/>
    </row>
    <row r="933" spans="1:33">
      <c r="A933" s="383"/>
      <c r="B933" s="263"/>
      <c r="C933" s="263"/>
      <c r="D933" s="264"/>
      <c r="E933" s="264"/>
      <c r="F933" s="273"/>
      <c r="G933" s="247"/>
      <c r="H933" s="133"/>
      <c r="I933" s="367"/>
      <c r="J933" s="135"/>
      <c r="L933" s="308" t="b">
        <f t="shared" si="217"/>
        <v>1</v>
      </c>
      <c r="M933" s="308" t="b">
        <f t="shared" si="218"/>
        <v>1</v>
      </c>
      <c r="N933" s="308" t="b">
        <f t="shared" si="219"/>
        <v>1</v>
      </c>
      <c r="O933" s="308" t="b">
        <f t="shared" si="220"/>
        <v>1</v>
      </c>
      <c r="P933" s="308" t="b">
        <f t="shared" si="221"/>
        <v>1</v>
      </c>
      <c r="Q933" s="308" t="b">
        <f t="shared" si="222"/>
        <v>1</v>
      </c>
      <c r="R933" s="308" t="b">
        <f t="shared" si="223"/>
        <v>1</v>
      </c>
      <c r="S933" s="308" t="b">
        <f t="shared" si="224"/>
        <v>1</v>
      </c>
      <c r="T933" s="308" t="b">
        <f t="shared" si="225"/>
        <v>1</v>
      </c>
      <c r="U933" s="308" t="b">
        <f t="shared" si="226"/>
        <v>1</v>
      </c>
      <c r="W933" s="446"/>
      <c r="X933" s="280"/>
      <c r="Y933" s="280"/>
      <c r="Z933" s="70"/>
      <c r="AA933" s="70"/>
      <c r="AB933" s="249"/>
      <c r="AC933" s="440"/>
      <c r="AD933" s="441"/>
      <c r="AE933" s="392"/>
      <c r="AF933" s="135"/>
      <c r="AG933" s="435"/>
    </row>
    <row r="934" spans="1:33">
      <c r="A934" s="460"/>
      <c r="B934" s="280"/>
      <c r="C934" s="280"/>
      <c r="D934" s="70"/>
      <c r="E934" s="70"/>
      <c r="F934" s="249"/>
      <c r="G934" s="363"/>
      <c r="H934" s="388"/>
      <c r="I934" s="378"/>
      <c r="J934" s="135"/>
      <c r="L934" s="308" t="b">
        <f t="shared" si="217"/>
        <v>1</v>
      </c>
      <c r="M934" s="308" t="b">
        <f t="shared" si="218"/>
        <v>1</v>
      </c>
      <c r="N934" s="308" t="b">
        <f t="shared" si="219"/>
        <v>1</v>
      </c>
      <c r="O934" s="308" t="b">
        <f t="shared" si="220"/>
        <v>1</v>
      </c>
      <c r="P934" s="308" t="b">
        <f t="shared" si="221"/>
        <v>1</v>
      </c>
      <c r="Q934" s="308" t="b">
        <f t="shared" si="222"/>
        <v>1</v>
      </c>
      <c r="R934" s="308" t="b">
        <f t="shared" si="223"/>
        <v>1</v>
      </c>
      <c r="S934" s="308" t="b">
        <f t="shared" si="224"/>
        <v>1</v>
      </c>
      <c r="T934" s="308" t="b">
        <f t="shared" si="225"/>
        <v>1</v>
      </c>
      <c r="U934" s="308" t="b">
        <f t="shared" si="226"/>
        <v>1</v>
      </c>
      <c r="W934" s="448"/>
      <c r="X934" s="280"/>
      <c r="Y934" s="280"/>
      <c r="Z934" s="70"/>
      <c r="AA934" s="70"/>
      <c r="AB934" s="249"/>
      <c r="AC934" s="363"/>
      <c r="AD934" s="442"/>
      <c r="AE934" s="387"/>
      <c r="AF934" s="135"/>
      <c r="AG934" s="435"/>
    </row>
    <row r="935" spans="1:33">
      <c r="A935" s="383"/>
      <c r="B935" s="263"/>
      <c r="C935" s="263"/>
      <c r="D935" s="264"/>
      <c r="E935" s="264"/>
      <c r="F935" s="273"/>
      <c r="G935" s="247"/>
      <c r="H935" s="133"/>
      <c r="I935" s="367"/>
      <c r="J935" s="135"/>
      <c r="L935" s="308" t="b">
        <f t="shared" si="217"/>
        <v>1</v>
      </c>
      <c r="M935" s="308" t="b">
        <f t="shared" si="218"/>
        <v>1</v>
      </c>
      <c r="N935" s="308" t="b">
        <f t="shared" si="219"/>
        <v>1</v>
      </c>
      <c r="O935" s="308" t="b">
        <f t="shared" si="220"/>
        <v>1</v>
      </c>
      <c r="P935" s="308" t="b">
        <f t="shared" si="221"/>
        <v>1</v>
      </c>
      <c r="Q935" s="308" t="b">
        <f t="shared" si="222"/>
        <v>1</v>
      </c>
      <c r="R935" s="308" t="b">
        <f t="shared" si="223"/>
        <v>1</v>
      </c>
      <c r="S935" s="308" t="b">
        <f t="shared" si="224"/>
        <v>1</v>
      </c>
      <c r="T935" s="308" t="b">
        <f t="shared" si="225"/>
        <v>1</v>
      </c>
      <c r="U935" s="308" t="b">
        <f t="shared" si="226"/>
        <v>1</v>
      </c>
      <c r="W935" s="446"/>
      <c r="X935" s="280"/>
      <c r="Y935" s="280"/>
      <c r="Z935" s="70"/>
      <c r="AA935" s="70"/>
      <c r="AB935" s="249"/>
      <c r="AC935" s="363"/>
      <c r="AD935" s="442"/>
      <c r="AE935" s="391"/>
      <c r="AF935" s="135"/>
      <c r="AG935" s="435"/>
    </row>
    <row r="936" spans="1:33">
      <c r="A936" s="383"/>
      <c r="B936" s="263"/>
      <c r="C936" s="263"/>
      <c r="D936" s="264"/>
      <c r="E936" s="264"/>
      <c r="F936" s="273"/>
      <c r="G936" s="247"/>
      <c r="H936" s="133"/>
      <c r="I936" s="366"/>
      <c r="J936" s="135"/>
      <c r="L936" s="308" t="b">
        <f t="shared" si="217"/>
        <v>1</v>
      </c>
      <c r="M936" s="308" t="b">
        <f t="shared" si="218"/>
        <v>1</v>
      </c>
      <c r="N936" s="308" t="b">
        <f t="shared" si="219"/>
        <v>1</v>
      </c>
      <c r="O936" s="308" t="b">
        <f t="shared" si="220"/>
        <v>1</v>
      </c>
      <c r="P936" s="308" t="b">
        <f t="shared" si="221"/>
        <v>1</v>
      </c>
      <c r="Q936" s="308" t="b">
        <f t="shared" si="222"/>
        <v>1</v>
      </c>
      <c r="R936" s="308" t="b">
        <f t="shared" si="223"/>
        <v>1</v>
      </c>
      <c r="S936" s="308" t="b">
        <f t="shared" si="224"/>
        <v>1</v>
      </c>
      <c r="T936" s="308" t="b">
        <f t="shared" si="225"/>
        <v>1</v>
      </c>
      <c r="U936" s="308" t="b">
        <f t="shared" si="226"/>
        <v>1</v>
      </c>
      <c r="W936" s="448"/>
      <c r="X936" s="280"/>
      <c r="Y936" s="280"/>
      <c r="Z936" s="70"/>
      <c r="AA936" s="70"/>
      <c r="AB936" s="249"/>
      <c r="AC936" s="440"/>
      <c r="AD936" s="441"/>
      <c r="AE936" s="378"/>
      <c r="AF936" s="135"/>
      <c r="AG936" s="435"/>
    </row>
    <row r="937" spans="1:33">
      <c r="A937" s="383"/>
      <c r="B937" s="263"/>
      <c r="C937" s="263"/>
      <c r="D937" s="264"/>
      <c r="E937" s="264"/>
      <c r="F937" s="273"/>
      <c r="G937" s="247"/>
      <c r="H937" s="133"/>
      <c r="I937" s="366"/>
      <c r="J937" s="135"/>
      <c r="L937" s="308" t="b">
        <f t="shared" si="217"/>
        <v>1</v>
      </c>
      <c r="M937" s="308" t="b">
        <f t="shared" si="218"/>
        <v>1</v>
      </c>
      <c r="N937" s="308" t="b">
        <f t="shared" si="219"/>
        <v>1</v>
      </c>
      <c r="O937" s="308" t="b">
        <f t="shared" si="220"/>
        <v>1</v>
      </c>
      <c r="P937" s="308" t="b">
        <f t="shared" si="221"/>
        <v>1</v>
      </c>
      <c r="Q937" s="308" t="b">
        <f t="shared" si="222"/>
        <v>1</v>
      </c>
      <c r="R937" s="308" t="b">
        <f t="shared" si="223"/>
        <v>1</v>
      </c>
      <c r="S937" s="308" t="b">
        <f t="shared" si="224"/>
        <v>1</v>
      </c>
      <c r="T937" s="308" t="b">
        <f t="shared" si="225"/>
        <v>1</v>
      </c>
      <c r="U937" s="308" t="b">
        <f t="shared" si="226"/>
        <v>1</v>
      </c>
      <c r="W937" s="446"/>
      <c r="X937" s="280"/>
      <c r="Y937" s="280"/>
      <c r="Z937" s="70"/>
      <c r="AA937" s="70"/>
      <c r="AB937" s="249"/>
      <c r="AC937" s="440"/>
      <c r="AD937" s="441"/>
      <c r="AE937" s="378"/>
      <c r="AF937" s="135"/>
      <c r="AG937" s="435"/>
    </row>
    <row r="938" spans="1:33">
      <c r="A938" s="383"/>
      <c r="B938" s="263"/>
      <c r="C938" s="263"/>
      <c r="D938" s="264"/>
      <c r="E938" s="264"/>
      <c r="F938" s="273"/>
      <c r="G938" s="247"/>
      <c r="H938" s="133"/>
      <c r="I938" s="366"/>
      <c r="J938" s="135"/>
      <c r="L938" s="308" t="b">
        <f t="shared" si="217"/>
        <v>1</v>
      </c>
      <c r="M938" s="308" t="b">
        <f t="shared" si="218"/>
        <v>1</v>
      </c>
      <c r="N938" s="308" t="b">
        <f t="shared" si="219"/>
        <v>1</v>
      </c>
      <c r="O938" s="308" t="b">
        <f t="shared" si="220"/>
        <v>1</v>
      </c>
      <c r="P938" s="308" t="b">
        <f t="shared" si="221"/>
        <v>1</v>
      </c>
      <c r="Q938" s="308" t="b">
        <f t="shared" si="222"/>
        <v>1</v>
      </c>
      <c r="R938" s="308" t="b">
        <f t="shared" si="223"/>
        <v>1</v>
      </c>
      <c r="S938" s="308" t="b">
        <f t="shared" si="224"/>
        <v>1</v>
      </c>
      <c r="T938" s="308" t="b">
        <f t="shared" si="225"/>
        <v>1</v>
      </c>
      <c r="U938" s="308" t="b">
        <f t="shared" si="226"/>
        <v>1</v>
      </c>
      <c r="W938" s="448"/>
      <c r="X938" s="280"/>
      <c r="Y938" s="280"/>
      <c r="Z938" s="70"/>
      <c r="AA938" s="70"/>
      <c r="AB938" s="249"/>
      <c r="AC938" s="440"/>
      <c r="AD938" s="441"/>
      <c r="AE938" s="378"/>
      <c r="AF938" s="135"/>
      <c r="AG938" s="435"/>
    </row>
    <row r="939" spans="1:33">
      <c r="A939" s="380"/>
      <c r="B939" s="263"/>
      <c r="C939" s="263"/>
      <c r="D939" s="264"/>
      <c r="E939" s="264"/>
      <c r="F939" s="272"/>
      <c r="G939" s="252"/>
      <c r="H939" s="133"/>
      <c r="I939" s="364"/>
      <c r="J939" s="135"/>
      <c r="L939" s="308" t="b">
        <f t="shared" si="217"/>
        <v>1</v>
      </c>
      <c r="M939" s="308" t="b">
        <f t="shared" si="218"/>
        <v>1</v>
      </c>
      <c r="N939" s="308" t="b">
        <f t="shared" si="219"/>
        <v>1</v>
      </c>
      <c r="O939" s="308" t="b">
        <f t="shared" si="220"/>
        <v>1</v>
      </c>
      <c r="P939" s="308" t="b">
        <f t="shared" si="221"/>
        <v>1</v>
      </c>
      <c r="Q939" s="308" t="b">
        <f t="shared" si="222"/>
        <v>1</v>
      </c>
      <c r="R939" s="308" t="b">
        <f t="shared" si="223"/>
        <v>1</v>
      </c>
      <c r="S939" s="308" t="b">
        <f t="shared" si="224"/>
        <v>1</v>
      </c>
      <c r="T939" s="308" t="b">
        <f t="shared" si="225"/>
        <v>1</v>
      </c>
      <c r="U939" s="308" t="b">
        <f t="shared" si="226"/>
        <v>1</v>
      </c>
      <c r="W939" s="446"/>
      <c r="X939" s="280"/>
      <c r="Y939" s="280"/>
      <c r="Z939" s="70"/>
      <c r="AA939" s="70"/>
      <c r="AB939" s="249"/>
      <c r="AC939" s="363"/>
      <c r="AD939" s="442"/>
      <c r="AE939" s="443"/>
      <c r="AF939" s="135"/>
      <c r="AG939" s="435"/>
    </row>
    <row r="940" spans="1:33">
      <c r="A940" s="383"/>
      <c r="B940" s="263"/>
      <c r="C940" s="263"/>
      <c r="D940" s="264"/>
      <c r="E940" s="264"/>
      <c r="F940" s="273"/>
      <c r="G940" s="247"/>
      <c r="H940" s="133"/>
      <c r="I940" s="364"/>
      <c r="J940" s="135"/>
      <c r="L940" s="308" t="b">
        <f t="shared" si="217"/>
        <v>1</v>
      </c>
      <c r="M940" s="308" t="b">
        <f t="shared" si="218"/>
        <v>1</v>
      </c>
      <c r="N940" s="308" t="b">
        <f t="shared" si="219"/>
        <v>1</v>
      </c>
      <c r="O940" s="308" t="b">
        <f t="shared" si="220"/>
        <v>1</v>
      </c>
      <c r="P940" s="308" t="b">
        <f t="shared" si="221"/>
        <v>1</v>
      </c>
      <c r="Q940" s="308" t="b">
        <f t="shared" si="222"/>
        <v>1</v>
      </c>
      <c r="R940" s="308" t="b">
        <f t="shared" si="223"/>
        <v>1</v>
      </c>
      <c r="S940" s="308" t="b">
        <f t="shared" si="224"/>
        <v>1</v>
      </c>
      <c r="T940" s="308" t="b">
        <f t="shared" si="225"/>
        <v>1</v>
      </c>
      <c r="U940" s="308" t="b">
        <f t="shared" si="226"/>
        <v>1</v>
      </c>
      <c r="W940" s="446"/>
      <c r="X940" s="280"/>
      <c r="Y940" s="280"/>
      <c r="Z940" s="70"/>
      <c r="AA940" s="70"/>
      <c r="AB940" s="249"/>
      <c r="AC940" s="440"/>
      <c r="AD940" s="441"/>
      <c r="AE940" s="387"/>
      <c r="AF940" s="135"/>
      <c r="AG940" s="435"/>
    </row>
    <row r="941" spans="1:33">
      <c r="A941" s="383"/>
      <c r="B941" s="263"/>
      <c r="C941" s="263"/>
      <c r="D941" s="264"/>
      <c r="E941" s="264"/>
      <c r="F941" s="273"/>
      <c r="G941" s="247"/>
      <c r="H941" s="133"/>
      <c r="I941" s="366"/>
      <c r="J941" s="135"/>
      <c r="L941" s="308" t="b">
        <f t="shared" si="217"/>
        <v>1</v>
      </c>
      <c r="M941" s="308" t="b">
        <f t="shared" si="218"/>
        <v>1</v>
      </c>
      <c r="N941" s="308" t="b">
        <f t="shared" si="219"/>
        <v>1</v>
      </c>
      <c r="O941" s="308" t="b">
        <f t="shared" si="220"/>
        <v>1</v>
      </c>
      <c r="P941" s="308" t="b">
        <f t="shared" si="221"/>
        <v>1</v>
      </c>
      <c r="Q941" s="308" t="b">
        <f t="shared" si="222"/>
        <v>1</v>
      </c>
      <c r="R941" s="308" t="b">
        <f t="shared" si="223"/>
        <v>1</v>
      </c>
      <c r="S941" s="308" t="b">
        <f t="shared" si="224"/>
        <v>1</v>
      </c>
      <c r="T941" s="308" t="b">
        <f t="shared" si="225"/>
        <v>1</v>
      </c>
      <c r="U941" s="308" t="b">
        <f t="shared" si="226"/>
        <v>1</v>
      </c>
      <c r="W941" s="446"/>
      <c r="X941" s="280"/>
      <c r="Y941" s="280"/>
      <c r="Z941" s="70"/>
      <c r="AA941" s="70"/>
      <c r="AB941" s="249"/>
      <c r="AC941" s="440"/>
      <c r="AD941" s="441"/>
      <c r="AE941" s="378"/>
      <c r="AF941" s="135"/>
      <c r="AG941" s="435"/>
    </row>
    <row r="942" spans="1:33">
      <c r="A942" s="383"/>
      <c r="B942" s="263"/>
      <c r="C942" s="263"/>
      <c r="D942" s="264"/>
      <c r="E942" s="264"/>
      <c r="F942" s="273"/>
      <c r="G942" s="247"/>
      <c r="H942" s="133"/>
      <c r="I942" s="366"/>
      <c r="J942" s="135"/>
      <c r="L942" s="308" t="b">
        <f t="shared" si="217"/>
        <v>1</v>
      </c>
      <c r="M942" s="308" t="b">
        <f t="shared" si="218"/>
        <v>1</v>
      </c>
      <c r="N942" s="308" t="b">
        <f t="shared" si="219"/>
        <v>1</v>
      </c>
      <c r="O942" s="308" t="b">
        <f t="shared" si="220"/>
        <v>1</v>
      </c>
      <c r="P942" s="308" t="b">
        <f t="shared" si="221"/>
        <v>1</v>
      </c>
      <c r="Q942" s="308" t="b">
        <f t="shared" si="222"/>
        <v>1</v>
      </c>
      <c r="R942" s="308" t="b">
        <f t="shared" si="223"/>
        <v>1</v>
      </c>
      <c r="S942" s="308" t="b">
        <f t="shared" si="224"/>
        <v>1</v>
      </c>
      <c r="T942" s="308" t="b">
        <f t="shared" si="225"/>
        <v>1</v>
      </c>
      <c r="U942" s="308" t="b">
        <f t="shared" si="226"/>
        <v>1</v>
      </c>
      <c r="W942" s="446"/>
      <c r="X942" s="280"/>
      <c r="Y942" s="280"/>
      <c r="Z942" s="70"/>
      <c r="AA942" s="70"/>
      <c r="AB942" s="249"/>
      <c r="AC942" s="440"/>
      <c r="AD942" s="441"/>
      <c r="AE942" s="378"/>
      <c r="AF942" s="135"/>
      <c r="AG942" s="435"/>
    </row>
    <row r="943" spans="1:33">
      <c r="A943" s="383"/>
      <c r="B943" s="263"/>
      <c r="C943" s="263"/>
      <c r="D943" s="264"/>
      <c r="E943" s="264"/>
      <c r="F943" s="273"/>
      <c r="G943" s="247"/>
      <c r="H943" s="133"/>
      <c r="I943" s="366"/>
      <c r="J943" s="135"/>
      <c r="L943" s="308" t="b">
        <f t="shared" si="217"/>
        <v>1</v>
      </c>
      <c r="M943" s="308" t="b">
        <f t="shared" si="218"/>
        <v>1</v>
      </c>
      <c r="N943" s="308" t="b">
        <f t="shared" si="219"/>
        <v>1</v>
      </c>
      <c r="O943" s="308" t="b">
        <f t="shared" si="220"/>
        <v>1</v>
      </c>
      <c r="P943" s="308" t="b">
        <f t="shared" si="221"/>
        <v>1</v>
      </c>
      <c r="Q943" s="308" t="b">
        <f t="shared" si="222"/>
        <v>1</v>
      </c>
      <c r="R943" s="308" t="b">
        <f t="shared" si="223"/>
        <v>1</v>
      </c>
      <c r="S943" s="308" t="b">
        <f t="shared" si="224"/>
        <v>1</v>
      </c>
      <c r="T943" s="308" t="b">
        <f t="shared" si="225"/>
        <v>1</v>
      </c>
      <c r="U943" s="308" t="b">
        <f t="shared" si="226"/>
        <v>1</v>
      </c>
      <c r="W943" s="446"/>
      <c r="X943" s="280"/>
      <c r="Y943" s="280"/>
      <c r="Z943" s="70"/>
      <c r="AA943" s="70"/>
      <c r="AB943" s="249"/>
      <c r="AC943" s="440"/>
      <c r="AD943" s="441"/>
      <c r="AE943" s="378"/>
      <c r="AF943" s="135"/>
      <c r="AG943" s="435"/>
    </row>
    <row r="944" spans="1:33">
      <c r="A944" s="383"/>
      <c r="B944" s="263"/>
      <c r="C944" s="263"/>
      <c r="D944" s="264"/>
      <c r="E944" s="264"/>
      <c r="F944" s="273"/>
      <c r="G944" s="247"/>
      <c r="H944" s="133"/>
      <c r="I944" s="366"/>
      <c r="J944" s="135"/>
      <c r="L944" s="308" t="b">
        <f t="shared" si="217"/>
        <v>1</v>
      </c>
      <c r="M944" s="308" t="b">
        <f t="shared" si="218"/>
        <v>1</v>
      </c>
      <c r="N944" s="308" t="b">
        <f t="shared" si="219"/>
        <v>1</v>
      </c>
      <c r="O944" s="308" t="b">
        <f t="shared" si="220"/>
        <v>1</v>
      </c>
      <c r="P944" s="308" t="b">
        <f t="shared" si="221"/>
        <v>1</v>
      </c>
      <c r="Q944" s="308" t="b">
        <f t="shared" si="222"/>
        <v>1</v>
      </c>
      <c r="R944" s="308" t="b">
        <f t="shared" si="223"/>
        <v>1</v>
      </c>
      <c r="S944" s="308" t="b">
        <f t="shared" si="224"/>
        <v>1</v>
      </c>
      <c r="T944" s="308" t="b">
        <f t="shared" si="225"/>
        <v>1</v>
      </c>
      <c r="U944" s="308" t="b">
        <f t="shared" si="226"/>
        <v>1</v>
      </c>
      <c r="W944" s="446"/>
      <c r="X944" s="280"/>
      <c r="Y944" s="280"/>
      <c r="Z944" s="70"/>
      <c r="AA944" s="70"/>
      <c r="AB944" s="249"/>
      <c r="AC944" s="440"/>
      <c r="AD944" s="441"/>
      <c r="AE944" s="378"/>
      <c r="AF944" s="135"/>
      <c r="AG944" s="435"/>
    </row>
    <row r="945" spans="1:33">
      <c r="A945" s="383"/>
      <c r="B945" s="263"/>
      <c r="C945" s="263"/>
      <c r="D945" s="264"/>
      <c r="E945" s="264"/>
      <c r="F945" s="273"/>
      <c r="G945" s="247"/>
      <c r="H945" s="133"/>
      <c r="I945" s="366"/>
      <c r="J945" s="135"/>
      <c r="L945" s="308" t="b">
        <f t="shared" si="217"/>
        <v>1</v>
      </c>
      <c r="M945" s="308" t="b">
        <f t="shared" si="218"/>
        <v>1</v>
      </c>
      <c r="N945" s="308" t="b">
        <f t="shared" si="219"/>
        <v>1</v>
      </c>
      <c r="O945" s="308" t="b">
        <f t="shared" si="220"/>
        <v>1</v>
      </c>
      <c r="P945" s="308" t="b">
        <f t="shared" si="221"/>
        <v>1</v>
      </c>
      <c r="Q945" s="308" t="b">
        <f t="shared" si="222"/>
        <v>1</v>
      </c>
      <c r="R945" s="308" t="b">
        <f t="shared" si="223"/>
        <v>1</v>
      </c>
      <c r="S945" s="308" t="b">
        <f t="shared" si="224"/>
        <v>1</v>
      </c>
      <c r="T945" s="308" t="b">
        <f t="shared" si="225"/>
        <v>1</v>
      </c>
      <c r="U945" s="308" t="b">
        <f t="shared" si="226"/>
        <v>1</v>
      </c>
      <c r="W945" s="446"/>
      <c r="X945" s="280"/>
      <c r="Y945" s="280"/>
      <c r="Z945" s="70"/>
      <c r="AA945" s="70"/>
      <c r="AB945" s="249"/>
      <c r="AC945" s="440"/>
      <c r="AD945" s="441"/>
      <c r="AE945" s="378"/>
      <c r="AF945" s="135"/>
      <c r="AG945" s="435"/>
    </row>
    <row r="946" spans="1:33">
      <c r="A946" s="383"/>
      <c r="B946" s="263"/>
      <c r="C946" s="263"/>
      <c r="D946" s="264"/>
      <c r="E946" s="264"/>
      <c r="F946" s="273"/>
      <c r="G946" s="247"/>
      <c r="H946" s="133"/>
      <c r="I946" s="230"/>
      <c r="J946" s="135"/>
      <c r="L946" s="308" t="b">
        <f t="shared" si="217"/>
        <v>1</v>
      </c>
      <c r="M946" s="308" t="b">
        <f t="shared" si="218"/>
        <v>1</v>
      </c>
      <c r="N946" s="308" t="b">
        <f t="shared" si="219"/>
        <v>1</v>
      </c>
      <c r="O946" s="308" t="b">
        <f t="shared" si="220"/>
        <v>1</v>
      </c>
      <c r="P946" s="308" t="b">
        <f t="shared" si="221"/>
        <v>1</v>
      </c>
      <c r="Q946" s="308" t="b">
        <f t="shared" si="222"/>
        <v>1</v>
      </c>
      <c r="R946" s="308" t="b">
        <f t="shared" si="223"/>
        <v>1</v>
      </c>
      <c r="S946" s="308" t="b">
        <f t="shared" si="224"/>
        <v>1</v>
      </c>
      <c r="T946" s="308" t="b">
        <f t="shared" si="225"/>
        <v>1</v>
      </c>
      <c r="U946" s="308" t="b">
        <f t="shared" si="226"/>
        <v>1</v>
      </c>
      <c r="W946" s="446"/>
      <c r="X946" s="280"/>
      <c r="Y946" s="280"/>
      <c r="Z946" s="70"/>
      <c r="AA946" s="70"/>
      <c r="AB946" s="249"/>
      <c r="AC946" s="440"/>
      <c r="AD946" s="441"/>
      <c r="AE946" s="391"/>
      <c r="AF946" s="135"/>
      <c r="AG946" s="435"/>
    </row>
    <row r="947" spans="1:33">
      <c r="A947" s="383"/>
      <c r="B947" s="263"/>
      <c r="C947" s="263"/>
      <c r="D947" s="264"/>
      <c r="E947" s="264"/>
      <c r="F947" s="273"/>
      <c r="G947" s="247"/>
      <c r="H947" s="133"/>
      <c r="I947" s="367"/>
      <c r="J947" s="135"/>
      <c r="L947" s="308" t="b">
        <f t="shared" si="217"/>
        <v>1</v>
      </c>
      <c r="M947" s="308" t="b">
        <f t="shared" si="218"/>
        <v>1</v>
      </c>
      <c r="N947" s="308" t="b">
        <f t="shared" si="219"/>
        <v>1</v>
      </c>
      <c r="O947" s="308" t="b">
        <f t="shared" si="220"/>
        <v>1</v>
      </c>
      <c r="P947" s="308" t="b">
        <f t="shared" si="221"/>
        <v>1</v>
      </c>
      <c r="Q947" s="308" t="b">
        <f t="shared" si="222"/>
        <v>1</v>
      </c>
      <c r="R947" s="308" t="b">
        <f t="shared" si="223"/>
        <v>1</v>
      </c>
      <c r="S947" s="308" t="b">
        <f t="shared" si="224"/>
        <v>1</v>
      </c>
      <c r="T947" s="308" t="b">
        <f t="shared" si="225"/>
        <v>1</v>
      </c>
      <c r="U947" s="308" t="b">
        <f t="shared" si="226"/>
        <v>1</v>
      </c>
      <c r="W947" s="446"/>
      <c r="X947" s="280"/>
      <c r="Y947" s="280"/>
      <c r="Z947" s="70"/>
      <c r="AA947" s="70"/>
      <c r="AB947" s="249"/>
      <c r="AC947" s="440"/>
      <c r="AD947" s="441"/>
      <c r="AE947" s="392"/>
      <c r="AF947" s="135"/>
      <c r="AG947" s="435"/>
    </row>
    <row r="948" spans="1:33">
      <c r="A948" s="380"/>
      <c r="B948" s="263"/>
      <c r="C948" s="263"/>
      <c r="D948" s="264"/>
      <c r="E948" s="264"/>
      <c r="F948" s="273"/>
      <c r="G948" s="247"/>
      <c r="H948" s="133"/>
      <c r="I948" s="285"/>
      <c r="J948" s="135"/>
      <c r="L948" s="308" t="b">
        <f t="shared" si="217"/>
        <v>1</v>
      </c>
      <c r="M948" s="308" t="b">
        <f t="shared" si="218"/>
        <v>1</v>
      </c>
      <c r="N948" s="308" t="b">
        <f t="shared" si="219"/>
        <v>1</v>
      </c>
      <c r="O948" s="308" t="b">
        <f t="shared" si="220"/>
        <v>1</v>
      </c>
      <c r="P948" s="308" t="b">
        <f t="shared" si="221"/>
        <v>1</v>
      </c>
      <c r="Q948" s="308" t="b">
        <f t="shared" si="222"/>
        <v>1</v>
      </c>
      <c r="R948" s="308" t="b">
        <f t="shared" si="223"/>
        <v>1</v>
      </c>
      <c r="S948" s="308" t="b">
        <f t="shared" si="224"/>
        <v>1</v>
      </c>
      <c r="T948" s="308" t="b">
        <f t="shared" si="225"/>
        <v>1</v>
      </c>
      <c r="U948" s="308" t="b">
        <f t="shared" si="226"/>
        <v>1</v>
      </c>
      <c r="W948" s="446"/>
      <c r="X948" s="280"/>
      <c r="Y948" s="280"/>
      <c r="Z948" s="70"/>
      <c r="AA948" s="70"/>
      <c r="AB948" s="249"/>
      <c r="AC948" s="363"/>
      <c r="AD948" s="442"/>
      <c r="AE948" s="387"/>
      <c r="AF948" s="135"/>
      <c r="AG948" s="435"/>
    </row>
    <row r="949" spans="1:33">
      <c r="A949" s="383"/>
      <c r="B949" s="263"/>
      <c r="C949" s="263"/>
      <c r="D949" s="264"/>
      <c r="E949" s="264"/>
      <c r="F949" s="273"/>
      <c r="G949" s="247"/>
      <c r="H949" s="133"/>
      <c r="I949" s="364"/>
      <c r="J949" s="135"/>
      <c r="L949" s="308" t="b">
        <f t="shared" si="217"/>
        <v>1</v>
      </c>
      <c r="M949" s="308" t="b">
        <f t="shared" si="218"/>
        <v>1</v>
      </c>
      <c r="N949" s="308" t="b">
        <f t="shared" si="219"/>
        <v>1</v>
      </c>
      <c r="O949" s="308" t="b">
        <f t="shared" si="220"/>
        <v>1</v>
      </c>
      <c r="P949" s="308" t="b">
        <f t="shared" si="221"/>
        <v>1</v>
      </c>
      <c r="Q949" s="308" t="b">
        <f t="shared" si="222"/>
        <v>1</v>
      </c>
      <c r="R949" s="308" t="b">
        <f t="shared" si="223"/>
        <v>1</v>
      </c>
      <c r="S949" s="308" t="b">
        <f t="shared" si="224"/>
        <v>1</v>
      </c>
      <c r="T949" s="308" t="b">
        <f t="shared" si="225"/>
        <v>1</v>
      </c>
      <c r="U949" s="308" t="b">
        <f t="shared" si="226"/>
        <v>1</v>
      </c>
      <c r="W949" s="446"/>
      <c r="X949" s="280"/>
      <c r="Y949" s="280"/>
      <c r="Z949" s="70"/>
      <c r="AA949" s="70"/>
      <c r="AB949" s="249"/>
      <c r="AC949" s="440"/>
      <c r="AD949" s="441"/>
      <c r="AE949" s="387"/>
      <c r="AF949" s="135"/>
      <c r="AG949" s="435"/>
    </row>
    <row r="950" spans="1:33">
      <c r="A950" s="383"/>
      <c r="B950" s="263"/>
      <c r="C950" s="263"/>
      <c r="D950" s="264"/>
      <c r="E950" s="264"/>
      <c r="F950" s="273"/>
      <c r="G950" s="247"/>
      <c r="H950" s="133"/>
      <c r="I950" s="366"/>
      <c r="J950" s="135"/>
      <c r="L950" s="308" t="b">
        <f t="shared" si="217"/>
        <v>1</v>
      </c>
      <c r="M950" s="308" t="b">
        <f t="shared" si="218"/>
        <v>1</v>
      </c>
      <c r="N950" s="308" t="b">
        <f t="shared" si="219"/>
        <v>1</v>
      </c>
      <c r="O950" s="308" t="b">
        <f t="shared" si="220"/>
        <v>1</v>
      </c>
      <c r="P950" s="308" t="b">
        <f t="shared" si="221"/>
        <v>1</v>
      </c>
      <c r="Q950" s="308" t="b">
        <f t="shared" si="222"/>
        <v>1</v>
      </c>
      <c r="R950" s="308" t="b">
        <f t="shared" si="223"/>
        <v>1</v>
      </c>
      <c r="S950" s="308" t="b">
        <f t="shared" si="224"/>
        <v>1</v>
      </c>
      <c r="T950" s="308" t="b">
        <f t="shared" si="225"/>
        <v>1</v>
      </c>
      <c r="U950" s="308" t="b">
        <f t="shared" si="226"/>
        <v>1</v>
      </c>
      <c r="W950" s="446"/>
      <c r="X950" s="280"/>
      <c r="Y950" s="280"/>
      <c r="Z950" s="70"/>
      <c r="AA950" s="70"/>
      <c r="AB950" s="249"/>
      <c r="AC950" s="440"/>
      <c r="AD950" s="441"/>
      <c r="AE950" s="378"/>
      <c r="AF950" s="135"/>
      <c r="AG950" s="435"/>
    </row>
    <row r="951" spans="1:33">
      <c r="A951" s="383"/>
      <c r="B951" s="263"/>
      <c r="C951" s="263"/>
      <c r="D951" s="264"/>
      <c r="E951" s="264"/>
      <c r="F951" s="273"/>
      <c r="G951" s="247"/>
      <c r="H951" s="133"/>
      <c r="I951" s="366"/>
      <c r="J951" s="135"/>
      <c r="L951" s="308" t="b">
        <f t="shared" si="217"/>
        <v>1</v>
      </c>
      <c r="M951" s="308" t="b">
        <f t="shared" si="218"/>
        <v>1</v>
      </c>
      <c r="N951" s="308" t="b">
        <f t="shared" si="219"/>
        <v>1</v>
      </c>
      <c r="O951" s="308" t="b">
        <f t="shared" si="220"/>
        <v>1</v>
      </c>
      <c r="P951" s="308" t="b">
        <f t="shared" si="221"/>
        <v>1</v>
      </c>
      <c r="Q951" s="308" t="b">
        <f t="shared" si="222"/>
        <v>1</v>
      </c>
      <c r="R951" s="308" t="b">
        <f t="shared" si="223"/>
        <v>1</v>
      </c>
      <c r="S951" s="308" t="b">
        <f t="shared" si="224"/>
        <v>1</v>
      </c>
      <c r="T951" s="308" t="b">
        <f t="shared" si="225"/>
        <v>1</v>
      </c>
      <c r="U951" s="308" t="b">
        <f t="shared" si="226"/>
        <v>1</v>
      </c>
      <c r="W951" s="446"/>
      <c r="X951" s="280"/>
      <c r="Y951" s="280"/>
      <c r="Z951" s="70"/>
      <c r="AA951" s="70"/>
      <c r="AB951" s="249"/>
      <c r="AC951" s="440"/>
      <c r="AD951" s="441"/>
      <c r="AE951" s="378"/>
      <c r="AF951" s="135"/>
      <c r="AG951" s="435"/>
    </row>
    <row r="952" spans="1:33">
      <c r="A952" s="383"/>
      <c r="B952" s="263"/>
      <c r="C952" s="263"/>
      <c r="D952" s="264"/>
      <c r="E952" s="264"/>
      <c r="F952" s="273"/>
      <c r="G952" s="247"/>
      <c r="H952" s="133"/>
      <c r="I952" s="367"/>
      <c r="J952" s="135"/>
      <c r="L952" s="308" t="b">
        <f t="shared" si="217"/>
        <v>1</v>
      </c>
      <c r="M952" s="308" t="b">
        <f t="shared" si="218"/>
        <v>1</v>
      </c>
      <c r="N952" s="308" t="b">
        <f t="shared" si="219"/>
        <v>1</v>
      </c>
      <c r="O952" s="308" t="b">
        <f t="shared" si="220"/>
        <v>1</v>
      </c>
      <c r="P952" s="308" t="b">
        <f t="shared" si="221"/>
        <v>1</v>
      </c>
      <c r="Q952" s="308" t="b">
        <f t="shared" si="222"/>
        <v>1</v>
      </c>
      <c r="R952" s="308" t="b">
        <f t="shared" si="223"/>
        <v>1</v>
      </c>
      <c r="S952" s="308" t="b">
        <f t="shared" si="224"/>
        <v>1</v>
      </c>
      <c r="T952" s="308" t="b">
        <f t="shared" si="225"/>
        <v>1</v>
      </c>
      <c r="U952" s="308" t="b">
        <f t="shared" si="226"/>
        <v>1</v>
      </c>
      <c r="W952" s="446"/>
      <c r="X952" s="280"/>
      <c r="Y952" s="280"/>
      <c r="Z952" s="70"/>
      <c r="AA952" s="70"/>
      <c r="AB952" s="249"/>
      <c r="AC952" s="440"/>
      <c r="AD952" s="441"/>
      <c r="AE952" s="392"/>
      <c r="AF952" s="135"/>
      <c r="AG952" s="435"/>
    </row>
    <row r="953" spans="1:33">
      <c r="A953" s="447"/>
      <c r="B953" s="299"/>
      <c r="C953" s="299"/>
      <c r="D953" s="268"/>
      <c r="E953" s="264"/>
      <c r="F953" s="306"/>
      <c r="G953" s="247"/>
      <c r="H953" s="133"/>
      <c r="I953" s="230"/>
      <c r="J953" s="135"/>
      <c r="L953" s="308" t="b">
        <f t="shared" si="217"/>
        <v>1</v>
      </c>
      <c r="M953" s="308" t="b">
        <f t="shared" si="218"/>
        <v>1</v>
      </c>
      <c r="N953" s="308" t="b">
        <f t="shared" si="219"/>
        <v>1</v>
      </c>
      <c r="O953" s="308" t="b">
        <f t="shared" si="220"/>
        <v>1</v>
      </c>
      <c r="P953" s="308" t="b">
        <f t="shared" si="221"/>
        <v>1</v>
      </c>
      <c r="Q953" s="308" t="b">
        <f t="shared" si="222"/>
        <v>1</v>
      </c>
      <c r="R953" s="308" t="b">
        <f t="shared" si="223"/>
        <v>1</v>
      </c>
      <c r="S953" s="308" t="b">
        <f t="shared" si="224"/>
        <v>1</v>
      </c>
      <c r="T953" s="308" t="b">
        <f t="shared" si="225"/>
        <v>1</v>
      </c>
      <c r="U953" s="308" t="b">
        <f t="shared" si="226"/>
        <v>1</v>
      </c>
      <c r="W953" s="446"/>
      <c r="X953" s="280"/>
      <c r="Y953" s="389"/>
      <c r="Z953" s="70"/>
      <c r="AA953" s="390"/>
      <c r="AB953" s="249"/>
      <c r="AC953" s="363"/>
      <c r="AD953" s="442"/>
      <c r="AE953" s="391"/>
      <c r="AF953" s="135"/>
      <c r="AG953" s="435"/>
    </row>
    <row r="954" spans="1:33">
      <c r="A954" s="447"/>
      <c r="B954" s="263"/>
      <c r="C954" s="263"/>
      <c r="D954" s="264"/>
      <c r="E954" s="264"/>
      <c r="F954" s="272"/>
      <c r="G954" s="247"/>
      <c r="H954" s="133"/>
      <c r="I954" s="366"/>
      <c r="J954" s="135"/>
      <c r="L954" s="308" t="b">
        <f t="shared" si="217"/>
        <v>1</v>
      </c>
      <c r="M954" s="308" t="b">
        <f t="shared" si="218"/>
        <v>1</v>
      </c>
      <c r="N954" s="308" t="b">
        <f t="shared" si="219"/>
        <v>1</v>
      </c>
      <c r="O954" s="308" t="b">
        <f t="shared" si="220"/>
        <v>1</v>
      </c>
      <c r="P954" s="308" t="b">
        <f t="shared" si="221"/>
        <v>1</v>
      </c>
      <c r="Q954" s="308" t="b">
        <f t="shared" si="222"/>
        <v>1</v>
      </c>
      <c r="R954" s="308" t="b">
        <f t="shared" si="223"/>
        <v>1</v>
      </c>
      <c r="S954" s="308" t="b">
        <f t="shared" si="224"/>
        <v>1</v>
      </c>
      <c r="T954" s="308" t="b">
        <f t="shared" si="225"/>
        <v>1</v>
      </c>
      <c r="U954" s="308" t="b">
        <f t="shared" si="226"/>
        <v>1</v>
      </c>
      <c r="W954" s="447"/>
      <c r="X954" s="64"/>
      <c r="Y954" s="64"/>
      <c r="Z954" s="291"/>
      <c r="AA954" s="390"/>
      <c r="AB954" s="274"/>
      <c r="AC954" s="440"/>
      <c r="AD954" s="441"/>
      <c r="AE954" s="378"/>
      <c r="AF954" s="135"/>
      <c r="AG954" s="435"/>
    </row>
    <row r="955" spans="1:33">
      <c r="A955" s="447"/>
      <c r="B955" s="299"/>
      <c r="C955" s="299"/>
      <c r="D955" s="268"/>
      <c r="E955" s="264"/>
      <c r="F955" s="306"/>
      <c r="G955" s="252"/>
      <c r="H955" s="133"/>
      <c r="I955" s="230"/>
      <c r="J955" s="135"/>
      <c r="L955" s="308" t="b">
        <f t="shared" si="217"/>
        <v>1</v>
      </c>
      <c r="M955" s="308" t="b">
        <f t="shared" si="218"/>
        <v>1</v>
      </c>
      <c r="N955" s="308" t="b">
        <f t="shared" si="219"/>
        <v>1</v>
      </c>
      <c r="O955" s="308" t="b">
        <f t="shared" si="220"/>
        <v>1</v>
      </c>
      <c r="P955" s="308" t="b">
        <f t="shared" si="221"/>
        <v>1</v>
      </c>
      <c r="Q955" s="308" t="b">
        <f t="shared" si="222"/>
        <v>1</v>
      </c>
      <c r="R955" s="308" t="b">
        <f t="shared" si="223"/>
        <v>1</v>
      </c>
      <c r="S955" s="308" t="b">
        <f t="shared" si="224"/>
        <v>1</v>
      </c>
      <c r="T955" s="308" t="b">
        <f t="shared" si="225"/>
        <v>1</v>
      </c>
      <c r="U955" s="308" t="b">
        <f t="shared" si="226"/>
        <v>1</v>
      </c>
      <c r="W955" s="447"/>
      <c r="X955" s="64"/>
      <c r="Y955" s="64"/>
      <c r="Z955" s="291"/>
      <c r="AA955" s="70"/>
      <c r="AB955" s="274"/>
      <c r="AC955" s="363"/>
      <c r="AD955" s="442"/>
      <c r="AE955" s="387"/>
      <c r="AF955" s="135"/>
      <c r="AG955" s="435"/>
    </row>
    <row r="956" spans="1:33">
      <c r="A956" s="380"/>
      <c r="B956" s="263"/>
      <c r="C956" s="263"/>
      <c r="D956" s="264"/>
      <c r="E956" s="264"/>
      <c r="F956" s="272"/>
      <c r="G956" s="247"/>
      <c r="H956" s="133"/>
      <c r="I956" s="367"/>
      <c r="J956" s="135"/>
      <c r="L956" s="308" t="b">
        <f t="shared" si="217"/>
        <v>1</v>
      </c>
      <c r="M956" s="308" t="b">
        <f t="shared" si="218"/>
        <v>1</v>
      </c>
      <c r="N956" s="308" t="b">
        <f t="shared" si="219"/>
        <v>1</v>
      </c>
      <c r="O956" s="308" t="b">
        <f t="shared" si="220"/>
        <v>1</v>
      </c>
      <c r="P956" s="308" t="b">
        <f t="shared" si="221"/>
        <v>1</v>
      </c>
      <c r="Q956" s="308" t="b">
        <f t="shared" si="222"/>
        <v>1</v>
      </c>
      <c r="R956" s="308" t="b">
        <f t="shared" si="223"/>
        <v>1</v>
      </c>
      <c r="S956" s="308" t="b">
        <f t="shared" si="224"/>
        <v>1</v>
      </c>
      <c r="T956" s="308" t="b">
        <f t="shared" si="225"/>
        <v>1</v>
      </c>
      <c r="U956" s="308" t="b">
        <f t="shared" si="226"/>
        <v>1</v>
      </c>
      <c r="W956" s="447"/>
      <c r="X956" s="280"/>
      <c r="Y956" s="280"/>
      <c r="Z956" s="70"/>
      <c r="AA956" s="70"/>
      <c r="AB956" s="249"/>
      <c r="AC956" s="440"/>
      <c r="AD956" s="441"/>
      <c r="AE956" s="392"/>
      <c r="AF956" s="135"/>
      <c r="AG956" s="435"/>
    </row>
    <row r="957" spans="1:33">
      <c r="A957" s="380"/>
      <c r="B957" s="263"/>
      <c r="C957" s="263"/>
      <c r="D957" s="264"/>
      <c r="E957" s="264"/>
      <c r="F957" s="272"/>
      <c r="G957" s="247"/>
      <c r="H957" s="133"/>
      <c r="I957" s="367"/>
      <c r="J957" s="135"/>
      <c r="L957" s="308" t="b">
        <f t="shared" si="217"/>
        <v>1</v>
      </c>
      <c r="M957" s="308" t="b">
        <f t="shared" si="218"/>
        <v>1</v>
      </c>
      <c r="N957" s="308" t="b">
        <f t="shared" si="219"/>
        <v>1</v>
      </c>
      <c r="O957" s="308" t="b">
        <f t="shared" si="220"/>
        <v>1</v>
      </c>
      <c r="P957" s="308" t="b">
        <f t="shared" si="221"/>
        <v>1</v>
      </c>
      <c r="Q957" s="308" t="b">
        <f t="shared" si="222"/>
        <v>1</v>
      </c>
      <c r="R957" s="308" t="b">
        <f t="shared" si="223"/>
        <v>1</v>
      </c>
      <c r="S957" s="308" t="b">
        <f t="shared" si="224"/>
        <v>1</v>
      </c>
      <c r="T957" s="308" t="b">
        <f t="shared" si="225"/>
        <v>1</v>
      </c>
      <c r="U957" s="308" t="b">
        <f t="shared" si="226"/>
        <v>1</v>
      </c>
      <c r="W957" s="446"/>
      <c r="X957" s="280"/>
      <c r="Y957" s="280"/>
      <c r="Z957" s="70"/>
      <c r="AA957" s="70"/>
      <c r="AB957" s="249"/>
      <c r="AC957" s="363"/>
      <c r="AD957" s="442"/>
      <c r="AE957" s="387"/>
      <c r="AF957" s="135"/>
      <c r="AG957" s="435"/>
    </row>
    <row r="958" spans="1:33">
      <c r="A958" s="380"/>
      <c r="B958" s="263"/>
      <c r="C958" s="263"/>
      <c r="D958" s="264"/>
      <c r="E958" s="264"/>
      <c r="F958" s="272"/>
      <c r="G958" s="247"/>
      <c r="H958" s="133"/>
      <c r="I958" s="366"/>
      <c r="J958" s="135"/>
      <c r="L958" s="308" t="b">
        <f t="shared" si="217"/>
        <v>1</v>
      </c>
      <c r="M958" s="308" t="b">
        <f t="shared" si="218"/>
        <v>1</v>
      </c>
      <c r="N958" s="308" t="b">
        <f t="shared" si="219"/>
        <v>1</v>
      </c>
      <c r="O958" s="308" t="b">
        <f t="shared" si="220"/>
        <v>1</v>
      </c>
      <c r="P958" s="308" t="b">
        <f t="shared" si="221"/>
        <v>1</v>
      </c>
      <c r="Q958" s="308" t="b">
        <f t="shared" si="222"/>
        <v>1</v>
      </c>
      <c r="R958" s="308" t="b">
        <f t="shared" si="223"/>
        <v>1</v>
      </c>
      <c r="S958" s="308" t="b">
        <f t="shared" si="224"/>
        <v>1</v>
      </c>
      <c r="T958" s="308" t="b">
        <f t="shared" si="225"/>
        <v>1</v>
      </c>
      <c r="U958" s="308" t="b">
        <f t="shared" si="226"/>
        <v>1</v>
      </c>
      <c r="W958" s="448"/>
      <c r="X958" s="280"/>
      <c r="Y958" s="280"/>
      <c r="Z958" s="472"/>
      <c r="AA958" s="70"/>
      <c r="AB958" s="249"/>
      <c r="AC958" s="440"/>
      <c r="AD958" s="441"/>
      <c r="AE958" s="378"/>
      <c r="AF958" s="135"/>
      <c r="AG958" s="435"/>
    </row>
    <row r="959" spans="1:33">
      <c r="A959" s="380"/>
      <c r="B959" s="263"/>
      <c r="C959" s="263"/>
      <c r="D959" s="264"/>
      <c r="E959" s="264"/>
      <c r="F959" s="272"/>
      <c r="G959" s="247"/>
      <c r="H959" s="133"/>
      <c r="I959" s="366"/>
      <c r="J959" s="135"/>
      <c r="L959" s="308" t="b">
        <f t="shared" si="217"/>
        <v>1</v>
      </c>
      <c r="M959" s="308" t="b">
        <f t="shared" si="218"/>
        <v>1</v>
      </c>
      <c r="N959" s="308" t="b">
        <f t="shared" si="219"/>
        <v>1</v>
      </c>
      <c r="O959" s="308" t="b">
        <f t="shared" si="220"/>
        <v>1</v>
      </c>
      <c r="P959" s="308" t="b">
        <f t="shared" si="221"/>
        <v>1</v>
      </c>
      <c r="Q959" s="308" t="b">
        <f t="shared" si="222"/>
        <v>1</v>
      </c>
      <c r="R959" s="308" t="b">
        <f t="shared" si="223"/>
        <v>1</v>
      </c>
      <c r="S959" s="308" t="b">
        <f t="shared" si="224"/>
        <v>1</v>
      </c>
      <c r="T959" s="308" t="b">
        <f t="shared" si="225"/>
        <v>1</v>
      </c>
      <c r="U959" s="308" t="b">
        <f t="shared" si="226"/>
        <v>1</v>
      </c>
      <c r="W959" s="446"/>
      <c r="X959" s="280"/>
      <c r="Y959" s="280"/>
      <c r="Z959" s="473"/>
      <c r="AA959" s="70"/>
      <c r="AB959" s="249"/>
      <c r="AC959" s="363"/>
      <c r="AD959" s="442"/>
      <c r="AE959" s="387"/>
      <c r="AF959" s="135"/>
      <c r="AG959" s="435"/>
    </row>
    <row r="960" spans="1:33">
      <c r="A960" s="380"/>
      <c r="B960" s="263"/>
      <c r="C960" s="263"/>
      <c r="D960" s="264"/>
      <c r="E960" s="264"/>
      <c r="F960" s="272"/>
      <c r="G960" s="247"/>
      <c r="H960" s="133"/>
      <c r="I960" s="366"/>
      <c r="J960" s="135"/>
      <c r="L960" s="308" t="b">
        <f t="shared" si="217"/>
        <v>1</v>
      </c>
      <c r="M960" s="308" t="b">
        <f t="shared" si="218"/>
        <v>1</v>
      </c>
      <c r="N960" s="308" t="b">
        <f t="shared" si="219"/>
        <v>1</v>
      </c>
      <c r="O960" s="308" t="b">
        <f t="shared" si="220"/>
        <v>1</v>
      </c>
      <c r="P960" s="308" t="b">
        <f t="shared" si="221"/>
        <v>1</v>
      </c>
      <c r="Q960" s="308" t="b">
        <f t="shared" si="222"/>
        <v>1</v>
      </c>
      <c r="R960" s="308" t="b">
        <f t="shared" si="223"/>
        <v>1</v>
      </c>
      <c r="S960" s="308" t="b">
        <f t="shared" si="224"/>
        <v>1</v>
      </c>
      <c r="T960" s="308" t="b">
        <f t="shared" si="225"/>
        <v>1</v>
      </c>
      <c r="U960" s="308" t="b">
        <f t="shared" si="226"/>
        <v>1</v>
      </c>
      <c r="W960" s="446"/>
      <c r="X960" s="280"/>
      <c r="Y960" s="280"/>
      <c r="Z960" s="70"/>
      <c r="AA960" s="70"/>
      <c r="AB960" s="249"/>
      <c r="AC960" s="440"/>
      <c r="AD960" s="441"/>
      <c r="AE960" s="378"/>
      <c r="AF960" s="135"/>
      <c r="AG960" s="435"/>
    </row>
    <row r="961" spans="1:33">
      <c r="A961" s="380"/>
      <c r="B961" s="263"/>
      <c r="C961" s="263"/>
      <c r="D961" s="264"/>
      <c r="E961" s="264"/>
      <c r="F961" s="272"/>
      <c r="G961" s="247"/>
      <c r="H961" s="133"/>
      <c r="I961" s="367"/>
      <c r="J961" s="135"/>
      <c r="L961" s="308" t="b">
        <f t="shared" si="217"/>
        <v>1</v>
      </c>
      <c r="M961" s="308" t="b">
        <f t="shared" si="218"/>
        <v>1</v>
      </c>
      <c r="N961" s="308" t="b">
        <f t="shared" si="219"/>
        <v>1</v>
      </c>
      <c r="O961" s="308" t="b">
        <f t="shared" si="220"/>
        <v>1</v>
      </c>
      <c r="P961" s="308" t="b">
        <f t="shared" si="221"/>
        <v>1</v>
      </c>
      <c r="Q961" s="308" t="b">
        <f t="shared" si="222"/>
        <v>1</v>
      </c>
      <c r="R961" s="308" t="b">
        <f t="shared" si="223"/>
        <v>1</v>
      </c>
      <c r="S961" s="308" t="b">
        <f t="shared" si="224"/>
        <v>1</v>
      </c>
      <c r="T961" s="308" t="b">
        <f t="shared" si="225"/>
        <v>1</v>
      </c>
      <c r="U961" s="308" t="b">
        <f t="shared" si="226"/>
        <v>1</v>
      </c>
      <c r="W961" s="446"/>
      <c r="X961" s="280"/>
      <c r="Y961" s="280"/>
      <c r="Z961" s="70"/>
      <c r="AA961" s="70"/>
      <c r="AB961" s="249"/>
      <c r="AC961" s="440"/>
      <c r="AD961" s="441"/>
      <c r="AE961" s="392"/>
      <c r="AF961" s="135"/>
      <c r="AG961" s="435"/>
    </row>
    <row r="962" spans="1:33">
      <c r="A962" s="380"/>
      <c r="B962" s="263"/>
      <c r="C962" s="263"/>
      <c r="D962" s="264"/>
      <c r="E962" s="264"/>
      <c r="F962" s="272"/>
      <c r="G962" s="247"/>
      <c r="H962" s="133"/>
      <c r="I962" s="367"/>
      <c r="J962" s="135"/>
      <c r="L962" s="308" t="b">
        <f t="shared" si="217"/>
        <v>1</v>
      </c>
      <c r="M962" s="308" t="b">
        <f t="shared" si="218"/>
        <v>1</v>
      </c>
      <c r="N962" s="308" t="b">
        <f t="shared" si="219"/>
        <v>1</v>
      </c>
      <c r="O962" s="308" t="b">
        <f t="shared" si="220"/>
        <v>1</v>
      </c>
      <c r="P962" s="308" t="b">
        <f t="shared" si="221"/>
        <v>1</v>
      </c>
      <c r="Q962" s="308" t="b">
        <f t="shared" si="222"/>
        <v>1</v>
      </c>
      <c r="R962" s="308" t="b">
        <f t="shared" si="223"/>
        <v>1</v>
      </c>
      <c r="S962" s="308" t="b">
        <f t="shared" si="224"/>
        <v>1</v>
      </c>
      <c r="T962" s="308" t="b">
        <f t="shared" si="225"/>
        <v>1</v>
      </c>
      <c r="U962" s="308" t="b">
        <f t="shared" si="226"/>
        <v>1</v>
      </c>
      <c r="W962" s="446"/>
      <c r="X962" s="280"/>
      <c r="Y962" s="280"/>
      <c r="Z962" s="70"/>
      <c r="AA962" s="70"/>
      <c r="AB962" s="249"/>
      <c r="AC962" s="440"/>
      <c r="AD962" s="441"/>
      <c r="AE962" s="392"/>
      <c r="AF962" s="135"/>
      <c r="AG962" s="435"/>
    </row>
    <row r="963" spans="1:33">
      <c r="A963" s="456"/>
      <c r="B963" s="280"/>
      <c r="C963" s="280"/>
      <c r="D963" s="70"/>
      <c r="E963" s="70"/>
      <c r="F963" s="249"/>
      <c r="G963" s="247"/>
      <c r="H963" s="133"/>
      <c r="I963" s="304"/>
      <c r="J963" s="135"/>
      <c r="L963" s="308" t="b">
        <f t="shared" si="217"/>
        <v>1</v>
      </c>
      <c r="M963" s="308" t="b">
        <f t="shared" si="218"/>
        <v>1</v>
      </c>
      <c r="N963" s="308" t="b">
        <f t="shared" si="219"/>
        <v>1</v>
      </c>
      <c r="O963" s="308" t="b">
        <f t="shared" si="220"/>
        <v>1</v>
      </c>
      <c r="P963" s="308" t="b">
        <f t="shared" si="221"/>
        <v>1</v>
      </c>
      <c r="Q963" s="308" t="b">
        <f t="shared" si="222"/>
        <v>1</v>
      </c>
      <c r="R963" s="308" t="b">
        <f t="shared" si="223"/>
        <v>1</v>
      </c>
      <c r="S963" s="308" t="b">
        <f t="shared" si="224"/>
        <v>1</v>
      </c>
      <c r="T963" s="308" t="b">
        <f t="shared" si="225"/>
        <v>1</v>
      </c>
      <c r="U963" s="308" t="b">
        <f t="shared" si="226"/>
        <v>1</v>
      </c>
      <c r="W963" s="446"/>
      <c r="X963" s="280"/>
      <c r="Y963" s="280"/>
      <c r="Z963" s="70"/>
      <c r="AA963" s="70"/>
      <c r="AB963" s="249"/>
      <c r="AC963" s="363"/>
      <c r="AD963" s="442"/>
      <c r="AE963" s="387"/>
      <c r="AF963" s="135"/>
      <c r="AG963" s="435"/>
    </row>
    <row r="964" spans="1:33">
      <c r="A964" s="380"/>
      <c r="B964" s="296"/>
      <c r="C964" s="263"/>
      <c r="D964" s="264"/>
      <c r="E964" s="264"/>
      <c r="F964" s="272"/>
      <c r="G964" s="247"/>
      <c r="H964" s="133"/>
      <c r="I964" s="371"/>
      <c r="J964" s="135"/>
      <c r="L964" s="308" t="b">
        <f t="shared" si="217"/>
        <v>1</v>
      </c>
      <c r="M964" s="308" t="b">
        <f t="shared" si="218"/>
        <v>1</v>
      </c>
      <c r="N964" s="308" t="b">
        <f t="shared" si="219"/>
        <v>1</v>
      </c>
      <c r="O964" s="308" t="b">
        <f t="shared" si="220"/>
        <v>1</v>
      </c>
      <c r="P964" s="308" t="b">
        <f t="shared" si="221"/>
        <v>1</v>
      </c>
      <c r="Q964" s="308" t="b">
        <f t="shared" si="222"/>
        <v>1</v>
      </c>
      <c r="R964" s="308" t="b">
        <f t="shared" si="223"/>
        <v>1</v>
      </c>
      <c r="S964" s="308" t="b">
        <f t="shared" si="224"/>
        <v>1</v>
      </c>
      <c r="T964" s="308" t="b">
        <f t="shared" si="225"/>
        <v>1</v>
      </c>
      <c r="U964" s="308" t="b">
        <f t="shared" si="226"/>
        <v>1</v>
      </c>
      <c r="W964" s="446"/>
      <c r="X964" s="280"/>
      <c r="Y964" s="280"/>
      <c r="Z964" s="70"/>
      <c r="AA964" s="70"/>
      <c r="AB964" s="249"/>
      <c r="AC964" s="440"/>
      <c r="AD964" s="441"/>
      <c r="AE964" s="379"/>
      <c r="AF964" s="135"/>
      <c r="AG964" s="435"/>
    </row>
    <row r="965" spans="1:33">
      <c r="A965" s="380"/>
      <c r="B965" s="263"/>
      <c r="C965" s="263"/>
      <c r="D965" s="264"/>
      <c r="E965" s="264"/>
      <c r="F965" s="272"/>
      <c r="G965" s="247"/>
      <c r="H965" s="133"/>
      <c r="I965" s="367"/>
      <c r="J965" s="135"/>
      <c r="L965" s="308" t="b">
        <f t="shared" si="217"/>
        <v>1</v>
      </c>
      <c r="M965" s="308" t="b">
        <f t="shared" si="218"/>
        <v>1</v>
      </c>
      <c r="N965" s="308" t="b">
        <f t="shared" si="219"/>
        <v>1</v>
      </c>
      <c r="O965" s="308" t="b">
        <f t="shared" si="220"/>
        <v>1</v>
      </c>
      <c r="P965" s="308" t="b">
        <f t="shared" si="221"/>
        <v>1</v>
      </c>
      <c r="Q965" s="308" t="b">
        <f t="shared" si="222"/>
        <v>1</v>
      </c>
      <c r="R965" s="308" t="b">
        <f t="shared" si="223"/>
        <v>1</v>
      </c>
      <c r="S965" s="308" t="b">
        <f t="shared" si="224"/>
        <v>1</v>
      </c>
      <c r="T965" s="308" t="b">
        <f t="shared" si="225"/>
        <v>1</v>
      </c>
      <c r="U965" s="308" t="b">
        <f t="shared" si="226"/>
        <v>1</v>
      </c>
      <c r="W965" s="446"/>
      <c r="X965" s="295"/>
      <c r="Y965" s="280"/>
      <c r="Z965" s="70"/>
      <c r="AA965" s="70"/>
      <c r="AB965" s="249"/>
      <c r="AC965" s="440"/>
      <c r="AD965" s="441"/>
      <c r="AE965" s="392"/>
      <c r="AF965" s="135"/>
      <c r="AG965" s="435"/>
    </row>
    <row r="966" spans="1:33">
      <c r="A966" s="456"/>
      <c r="B966" s="280"/>
      <c r="C966" s="280"/>
      <c r="D966" s="70"/>
      <c r="E966" s="70"/>
      <c r="F966" s="249"/>
      <c r="G966" s="247"/>
      <c r="H966" s="133"/>
      <c r="I966" s="303"/>
      <c r="J966" s="135"/>
      <c r="L966" s="308" t="b">
        <f t="shared" si="217"/>
        <v>1</v>
      </c>
      <c r="M966" s="308" t="b">
        <f t="shared" si="218"/>
        <v>1</v>
      </c>
      <c r="N966" s="308" t="b">
        <f t="shared" si="219"/>
        <v>1</v>
      </c>
      <c r="O966" s="308" t="b">
        <f t="shared" si="220"/>
        <v>1</v>
      </c>
      <c r="P966" s="308" t="b">
        <f t="shared" si="221"/>
        <v>1</v>
      </c>
      <c r="Q966" s="308" t="b">
        <f t="shared" si="222"/>
        <v>1</v>
      </c>
      <c r="R966" s="308" t="b">
        <f t="shared" si="223"/>
        <v>1</v>
      </c>
      <c r="S966" s="308" t="b">
        <f t="shared" si="224"/>
        <v>1</v>
      </c>
      <c r="T966" s="308" t="b">
        <f t="shared" si="225"/>
        <v>1</v>
      </c>
      <c r="U966" s="308" t="b">
        <f t="shared" si="226"/>
        <v>1</v>
      </c>
      <c r="W966" s="446"/>
      <c r="X966" s="280"/>
      <c r="Y966" s="280"/>
      <c r="Z966" s="70"/>
      <c r="AA966" s="70"/>
      <c r="AB966" s="249"/>
      <c r="AC966" s="363"/>
      <c r="AD966" s="442"/>
      <c r="AE966" s="387"/>
      <c r="AF966" s="135"/>
      <c r="AG966" s="435"/>
    </row>
    <row r="967" spans="1:33">
      <c r="A967" s="380"/>
      <c r="B967" s="263"/>
      <c r="C967" s="263"/>
      <c r="D967" s="264"/>
      <c r="E967" s="264"/>
      <c r="F967" s="272"/>
      <c r="G967" s="252"/>
      <c r="H967" s="133"/>
      <c r="I967" s="364"/>
      <c r="J967" s="135"/>
      <c r="L967" s="308" t="b">
        <f t="shared" si="217"/>
        <v>1</v>
      </c>
      <c r="M967" s="308" t="b">
        <f t="shared" si="218"/>
        <v>1</v>
      </c>
      <c r="N967" s="308" t="b">
        <f t="shared" si="219"/>
        <v>1</v>
      </c>
      <c r="O967" s="308" t="b">
        <f t="shared" si="220"/>
        <v>1</v>
      </c>
      <c r="P967" s="308" t="b">
        <f t="shared" si="221"/>
        <v>1</v>
      </c>
      <c r="Q967" s="308" t="b">
        <f t="shared" si="222"/>
        <v>1</v>
      </c>
      <c r="R967" s="308" t="b">
        <f t="shared" si="223"/>
        <v>1</v>
      </c>
      <c r="S967" s="308" t="b">
        <f t="shared" si="224"/>
        <v>1</v>
      </c>
      <c r="T967" s="308" t="b">
        <f t="shared" si="225"/>
        <v>1</v>
      </c>
      <c r="U967" s="308" t="b">
        <f t="shared" si="226"/>
        <v>1</v>
      </c>
      <c r="W967" s="448"/>
      <c r="X967" s="389"/>
      <c r="Y967" s="389"/>
      <c r="Z967" s="390"/>
      <c r="AA967" s="70"/>
      <c r="AB967" s="405"/>
      <c r="AC967" s="363"/>
      <c r="AD967" s="442"/>
      <c r="AE967" s="387"/>
      <c r="AF967" s="135"/>
      <c r="AG967" s="435"/>
    </row>
    <row r="968" spans="1:33">
      <c r="A968" s="380"/>
      <c r="B968" s="263"/>
      <c r="C968" s="263"/>
      <c r="D968" s="264"/>
      <c r="E968" s="264"/>
      <c r="F968" s="272"/>
      <c r="G968" s="252"/>
      <c r="H968" s="133"/>
      <c r="I968" s="366"/>
      <c r="J968" s="135"/>
      <c r="L968" s="308" t="b">
        <f t="shared" si="217"/>
        <v>1</v>
      </c>
      <c r="M968" s="308" t="b">
        <f t="shared" si="218"/>
        <v>1</v>
      </c>
      <c r="N968" s="308" t="b">
        <f t="shared" si="219"/>
        <v>1</v>
      </c>
      <c r="O968" s="308" t="b">
        <f t="shared" si="220"/>
        <v>1</v>
      </c>
      <c r="P968" s="308" t="b">
        <f t="shared" si="221"/>
        <v>1</v>
      </c>
      <c r="Q968" s="308" t="b">
        <f t="shared" si="222"/>
        <v>1</v>
      </c>
      <c r="R968" s="308" t="b">
        <f t="shared" si="223"/>
        <v>1</v>
      </c>
      <c r="S968" s="308" t="b">
        <f t="shared" si="224"/>
        <v>1</v>
      </c>
      <c r="T968" s="308" t="b">
        <f t="shared" si="225"/>
        <v>1</v>
      </c>
      <c r="U968" s="308" t="b">
        <f t="shared" si="226"/>
        <v>1</v>
      </c>
      <c r="W968" s="446"/>
      <c r="X968" s="282"/>
      <c r="Y968" s="282"/>
      <c r="Z968" s="133"/>
      <c r="AA968" s="70"/>
      <c r="AB968" s="249"/>
      <c r="AC968" s="363"/>
      <c r="AD968" s="442"/>
      <c r="AE968" s="387"/>
      <c r="AF968" s="135"/>
      <c r="AG968" s="435"/>
    </row>
    <row r="969" spans="1:33">
      <c r="A969" s="380"/>
      <c r="B969" s="263"/>
      <c r="C969" s="263"/>
      <c r="D969" s="264"/>
      <c r="E969" s="264"/>
      <c r="F969" s="272"/>
      <c r="G969" s="247"/>
      <c r="H969" s="133"/>
      <c r="I969" s="230"/>
      <c r="J969" s="135"/>
      <c r="L969" s="308" t="b">
        <f t="shared" si="217"/>
        <v>1</v>
      </c>
      <c r="M969" s="308" t="b">
        <f t="shared" si="218"/>
        <v>1</v>
      </c>
      <c r="N969" s="308" t="b">
        <f t="shared" si="219"/>
        <v>1</v>
      </c>
      <c r="O969" s="308" t="b">
        <f t="shared" si="220"/>
        <v>1</v>
      </c>
      <c r="P969" s="308" t="b">
        <f t="shared" si="221"/>
        <v>1</v>
      </c>
      <c r="Q969" s="308" t="b">
        <f t="shared" si="222"/>
        <v>1</v>
      </c>
      <c r="R969" s="308" t="b">
        <f t="shared" si="223"/>
        <v>1</v>
      </c>
      <c r="S969" s="308" t="b">
        <f t="shared" si="224"/>
        <v>1</v>
      </c>
      <c r="T969" s="308" t="b">
        <f t="shared" si="225"/>
        <v>1</v>
      </c>
      <c r="U969" s="308" t="b">
        <f t="shared" si="226"/>
        <v>1</v>
      </c>
      <c r="W969" s="446"/>
      <c r="X969" s="280"/>
      <c r="Y969" s="280"/>
      <c r="Z969" s="70"/>
      <c r="AA969" s="70"/>
      <c r="AB969" s="249"/>
      <c r="AC969" s="440"/>
      <c r="AD969" s="441"/>
      <c r="AE969" s="391"/>
      <c r="AF969" s="135"/>
      <c r="AG969" s="435"/>
    </row>
    <row r="970" spans="1:33">
      <c r="A970" s="380"/>
      <c r="B970" s="263"/>
      <c r="C970" s="263"/>
      <c r="D970" s="264"/>
      <c r="E970" s="264"/>
      <c r="F970" s="272"/>
      <c r="G970" s="247"/>
      <c r="H970" s="133"/>
      <c r="I970" s="230"/>
      <c r="J970" s="135"/>
      <c r="L970" s="308" t="b">
        <f t="shared" ref="L970:L1009" si="227">A970=W970</f>
        <v>1</v>
      </c>
      <c r="M970" s="308" t="b">
        <f t="shared" ref="M970:M1009" si="228">B970=X970</f>
        <v>1</v>
      </c>
      <c r="N970" s="308" t="b">
        <f t="shared" ref="N970:N1009" si="229">C970=Y970</f>
        <v>1</v>
      </c>
      <c r="O970" s="308" t="b">
        <f t="shared" ref="O970:O1009" si="230">D970=Z970</f>
        <v>1</v>
      </c>
      <c r="P970" s="308" t="b">
        <f t="shared" ref="P970:P1009" si="231">E970=AA970</f>
        <v>1</v>
      </c>
      <c r="Q970" s="308" t="b">
        <f t="shared" ref="Q970:Q1009" si="232">F970=AB970</f>
        <v>1</v>
      </c>
      <c r="R970" s="308" t="b">
        <f t="shared" ref="R970:R1009" si="233">G970=AC970</f>
        <v>1</v>
      </c>
      <c r="S970" s="308" t="b">
        <f t="shared" ref="S970:S1009" si="234">H970=AD970</f>
        <v>1</v>
      </c>
      <c r="T970" s="308" t="b">
        <f t="shared" ref="T970:T1009" si="235">I970=AE970</f>
        <v>1</v>
      </c>
      <c r="U970" s="308" t="b">
        <f t="shared" ref="U970:U1009" si="236">J970=AF970</f>
        <v>1</v>
      </c>
      <c r="W970" s="446"/>
      <c r="X970" s="280"/>
      <c r="Y970" s="280"/>
      <c r="Z970" s="70"/>
      <c r="AA970" s="70"/>
      <c r="AB970" s="249"/>
      <c r="AC970" s="363"/>
      <c r="AD970" s="442"/>
      <c r="AE970" s="387"/>
      <c r="AF970" s="135"/>
      <c r="AG970" s="435"/>
    </row>
    <row r="971" spans="1:33">
      <c r="A971" s="380"/>
      <c r="B971" s="263"/>
      <c r="C971" s="263"/>
      <c r="D971" s="264"/>
      <c r="E971" s="264"/>
      <c r="F971" s="272"/>
      <c r="G971" s="247"/>
      <c r="H971" s="133"/>
      <c r="I971" s="364"/>
      <c r="J971" s="135"/>
      <c r="L971" s="308" t="b">
        <f t="shared" si="227"/>
        <v>1</v>
      </c>
      <c r="M971" s="308" t="b">
        <f t="shared" si="228"/>
        <v>1</v>
      </c>
      <c r="N971" s="308" t="b">
        <f t="shared" si="229"/>
        <v>1</v>
      </c>
      <c r="O971" s="308" t="b">
        <f t="shared" si="230"/>
        <v>1</v>
      </c>
      <c r="P971" s="308" t="b">
        <f t="shared" si="231"/>
        <v>1</v>
      </c>
      <c r="Q971" s="308" t="b">
        <f t="shared" si="232"/>
        <v>1</v>
      </c>
      <c r="R971" s="308" t="b">
        <f t="shared" si="233"/>
        <v>1</v>
      </c>
      <c r="S971" s="308" t="b">
        <f t="shared" si="234"/>
        <v>1</v>
      </c>
      <c r="T971" s="308" t="b">
        <f t="shared" si="235"/>
        <v>1</v>
      </c>
      <c r="U971" s="308" t="b">
        <f t="shared" si="236"/>
        <v>1</v>
      </c>
      <c r="W971" s="448"/>
      <c r="X971" s="396"/>
      <c r="Y971" s="396"/>
      <c r="Z971" s="397"/>
      <c r="AA971" s="70"/>
      <c r="AB971" s="407"/>
      <c r="AC971" s="363"/>
      <c r="AD971" s="442"/>
      <c r="AE971" s="387"/>
      <c r="AF971" s="135"/>
      <c r="AG971" s="435"/>
    </row>
    <row r="972" spans="1:33">
      <c r="A972" s="381"/>
      <c r="B972" s="263"/>
      <c r="C972" s="263"/>
      <c r="D972" s="264"/>
      <c r="E972" s="264"/>
      <c r="F972" s="272"/>
      <c r="G972" s="247"/>
      <c r="H972" s="133"/>
      <c r="I972" s="367"/>
      <c r="J972" s="135"/>
      <c r="L972" s="308" t="b">
        <f t="shared" si="227"/>
        <v>1</v>
      </c>
      <c r="M972" s="308" t="b">
        <f t="shared" si="228"/>
        <v>1</v>
      </c>
      <c r="N972" s="308" t="b">
        <f t="shared" si="229"/>
        <v>1</v>
      </c>
      <c r="O972" s="308" t="b">
        <f t="shared" si="230"/>
        <v>1</v>
      </c>
      <c r="P972" s="308" t="b">
        <f t="shared" si="231"/>
        <v>1</v>
      </c>
      <c r="Q972" s="308" t="b">
        <f t="shared" si="232"/>
        <v>1</v>
      </c>
      <c r="R972" s="308" t="b">
        <f t="shared" si="233"/>
        <v>1</v>
      </c>
      <c r="S972" s="308" t="b">
        <f t="shared" si="234"/>
        <v>1</v>
      </c>
      <c r="T972" s="308" t="b">
        <f t="shared" si="235"/>
        <v>1</v>
      </c>
      <c r="U972" s="308" t="b">
        <f t="shared" si="236"/>
        <v>1</v>
      </c>
      <c r="W972" s="446"/>
      <c r="X972" s="280"/>
      <c r="Y972" s="280"/>
      <c r="Z972" s="70"/>
      <c r="AA972" s="70"/>
      <c r="AB972" s="249"/>
      <c r="AC972" s="363"/>
      <c r="AD972" s="442"/>
      <c r="AE972" s="387"/>
      <c r="AF972" s="135"/>
      <c r="AG972" s="435"/>
    </row>
    <row r="973" spans="1:33">
      <c r="A973" s="381"/>
      <c r="B973" s="263"/>
      <c r="C973" s="263"/>
      <c r="D973" s="264"/>
      <c r="E973" s="264"/>
      <c r="F973" s="272"/>
      <c r="G973" s="247"/>
      <c r="H973" s="133"/>
      <c r="I973" s="367"/>
      <c r="J973" s="135"/>
      <c r="L973" s="308" t="b">
        <f t="shared" si="227"/>
        <v>1</v>
      </c>
      <c r="M973" s="308" t="b">
        <f t="shared" si="228"/>
        <v>1</v>
      </c>
      <c r="N973" s="308" t="b">
        <f t="shared" si="229"/>
        <v>1</v>
      </c>
      <c r="O973" s="308" t="b">
        <f t="shared" si="230"/>
        <v>1</v>
      </c>
      <c r="P973" s="308" t="b">
        <f t="shared" si="231"/>
        <v>1</v>
      </c>
      <c r="Q973" s="308" t="b">
        <f t="shared" si="232"/>
        <v>1</v>
      </c>
      <c r="R973" s="308" t="b">
        <f t="shared" si="233"/>
        <v>1</v>
      </c>
      <c r="S973" s="308" t="b">
        <f t="shared" si="234"/>
        <v>1</v>
      </c>
      <c r="T973" s="308" t="b">
        <f t="shared" si="235"/>
        <v>1</v>
      </c>
      <c r="U973" s="308" t="b">
        <f t="shared" si="236"/>
        <v>1</v>
      </c>
      <c r="W973" s="446"/>
      <c r="X973" s="406"/>
      <c r="Y973" s="384"/>
      <c r="Z973" s="466"/>
      <c r="AA973" s="390"/>
      <c r="AB973" s="468"/>
      <c r="AC973" s="363"/>
      <c r="AD973" s="442"/>
      <c r="AE973" s="387"/>
      <c r="AF973" s="135"/>
      <c r="AG973" s="435"/>
    </row>
    <row r="974" spans="1:33">
      <c r="A974" s="381"/>
      <c r="B974" s="263"/>
      <c r="C974" s="263"/>
      <c r="D974" s="264"/>
      <c r="E974" s="264"/>
      <c r="F974" s="272"/>
      <c r="G974" s="247"/>
      <c r="H974" s="133"/>
      <c r="I974" s="374"/>
      <c r="J974" s="135"/>
      <c r="L974" s="308" t="b">
        <f t="shared" si="227"/>
        <v>1</v>
      </c>
      <c r="M974" s="308" t="b">
        <f t="shared" si="228"/>
        <v>1</v>
      </c>
      <c r="N974" s="308" t="b">
        <f t="shared" si="229"/>
        <v>1</v>
      </c>
      <c r="O974" s="308" t="b">
        <f t="shared" si="230"/>
        <v>1</v>
      </c>
      <c r="P974" s="308" t="b">
        <f t="shared" si="231"/>
        <v>1</v>
      </c>
      <c r="Q974" s="308" t="b">
        <f t="shared" si="232"/>
        <v>1</v>
      </c>
      <c r="R974" s="308" t="b">
        <f t="shared" si="233"/>
        <v>1</v>
      </c>
      <c r="S974" s="308" t="b">
        <f t="shared" si="234"/>
        <v>1</v>
      </c>
      <c r="T974" s="308" t="b">
        <f t="shared" si="235"/>
        <v>1</v>
      </c>
      <c r="U974" s="308" t="b">
        <f t="shared" si="236"/>
        <v>1</v>
      </c>
      <c r="W974" s="446"/>
      <c r="X974" s="395"/>
      <c r="Y974" s="280"/>
      <c r="Z974" s="70"/>
      <c r="AA974" s="70"/>
      <c r="AB974" s="249"/>
      <c r="AC974" s="363"/>
      <c r="AD974" s="442"/>
      <c r="AE974" s="387"/>
      <c r="AF974" s="135"/>
      <c r="AG974" s="435"/>
    </row>
    <row r="975" spans="1:33">
      <c r="A975" s="381"/>
      <c r="B975" s="263"/>
      <c r="C975" s="263"/>
      <c r="D975" s="264"/>
      <c r="E975" s="264"/>
      <c r="F975" s="272"/>
      <c r="G975" s="247"/>
      <c r="H975" s="133"/>
      <c r="I975" s="367"/>
      <c r="J975" s="135"/>
      <c r="L975" s="308" t="b">
        <f t="shared" si="227"/>
        <v>1</v>
      </c>
      <c r="M975" s="308" t="b">
        <f t="shared" si="228"/>
        <v>1</v>
      </c>
      <c r="N975" s="308" t="b">
        <f t="shared" si="229"/>
        <v>1</v>
      </c>
      <c r="O975" s="308" t="b">
        <f t="shared" si="230"/>
        <v>1</v>
      </c>
      <c r="P975" s="308" t="b">
        <f t="shared" si="231"/>
        <v>1</v>
      </c>
      <c r="Q975" s="308" t="b">
        <f t="shared" si="232"/>
        <v>1</v>
      </c>
      <c r="R975" s="308" t="b">
        <f t="shared" si="233"/>
        <v>1</v>
      </c>
      <c r="S975" s="308" t="b">
        <f t="shared" si="234"/>
        <v>1</v>
      </c>
      <c r="T975" s="308" t="b">
        <f t="shared" si="235"/>
        <v>1</v>
      </c>
      <c r="U975" s="308" t="b">
        <f t="shared" si="236"/>
        <v>1</v>
      </c>
      <c r="W975" s="446"/>
      <c r="X975" s="280"/>
      <c r="Y975" s="280"/>
      <c r="Z975" s="70"/>
      <c r="AA975" s="70"/>
      <c r="AB975" s="249"/>
      <c r="AC975" s="363"/>
      <c r="AD975" s="442"/>
      <c r="AE975" s="387"/>
      <c r="AF975" s="135"/>
      <c r="AG975" s="435"/>
    </row>
    <row r="976" spans="1:33">
      <c r="A976" s="381"/>
      <c r="B976" s="263"/>
      <c r="C976" s="263"/>
      <c r="D976" s="264"/>
      <c r="E976" s="264"/>
      <c r="F976" s="272"/>
      <c r="G976" s="247"/>
      <c r="H976" s="133"/>
      <c r="I976" s="367"/>
      <c r="J976" s="135"/>
      <c r="L976" s="308" t="b">
        <f t="shared" si="227"/>
        <v>1</v>
      </c>
      <c r="M976" s="308" t="b">
        <f t="shared" si="228"/>
        <v>1</v>
      </c>
      <c r="N976" s="308" t="b">
        <f t="shared" si="229"/>
        <v>1</v>
      </c>
      <c r="O976" s="308" t="b">
        <f t="shared" si="230"/>
        <v>1</v>
      </c>
      <c r="P976" s="308" t="b">
        <f t="shared" si="231"/>
        <v>1</v>
      </c>
      <c r="Q976" s="308" t="b">
        <f t="shared" si="232"/>
        <v>1</v>
      </c>
      <c r="R976" s="308" t="b">
        <f t="shared" si="233"/>
        <v>1</v>
      </c>
      <c r="S976" s="308" t="b">
        <f t="shared" si="234"/>
        <v>1</v>
      </c>
      <c r="T976" s="308" t="b">
        <f t="shared" si="235"/>
        <v>1</v>
      </c>
      <c r="U976" s="308" t="b">
        <f t="shared" si="236"/>
        <v>1</v>
      </c>
      <c r="W976" s="446"/>
      <c r="X976" s="280"/>
      <c r="Y976" s="280"/>
      <c r="Z976" s="70"/>
      <c r="AA976" s="70"/>
      <c r="AB976" s="249"/>
      <c r="AC976" s="363"/>
      <c r="AD976" s="442"/>
      <c r="AE976" s="387"/>
      <c r="AF976" s="135"/>
      <c r="AG976" s="435"/>
    </row>
    <row r="977" spans="1:33">
      <c r="A977" s="380"/>
      <c r="B977" s="263"/>
      <c r="C977" s="263"/>
      <c r="D977" s="264"/>
      <c r="E977" s="264"/>
      <c r="F977" s="272"/>
      <c r="G977" s="252"/>
      <c r="H977" s="133"/>
      <c r="I977" s="364"/>
      <c r="J977" s="135"/>
      <c r="L977" s="308" t="b">
        <f t="shared" si="227"/>
        <v>1</v>
      </c>
      <c r="M977" s="308" t="b">
        <f t="shared" si="228"/>
        <v>1</v>
      </c>
      <c r="N977" s="308" t="b">
        <f t="shared" si="229"/>
        <v>1</v>
      </c>
      <c r="O977" s="308" t="b">
        <f t="shared" si="230"/>
        <v>1</v>
      </c>
      <c r="P977" s="308" t="b">
        <f t="shared" si="231"/>
        <v>1</v>
      </c>
      <c r="Q977" s="308" t="b">
        <f t="shared" si="232"/>
        <v>1</v>
      </c>
      <c r="R977" s="308" t="b">
        <f t="shared" si="233"/>
        <v>1</v>
      </c>
      <c r="S977" s="308" t="b">
        <f t="shared" si="234"/>
        <v>1</v>
      </c>
      <c r="T977" s="308" t="b">
        <f t="shared" si="235"/>
        <v>1</v>
      </c>
      <c r="U977" s="308" t="b">
        <f t="shared" si="236"/>
        <v>1</v>
      </c>
      <c r="W977" s="446"/>
      <c r="X977" s="280"/>
      <c r="Y977" s="280"/>
      <c r="Z977" s="70"/>
      <c r="AA977" s="70"/>
      <c r="AB977" s="249"/>
      <c r="AC977" s="363"/>
      <c r="AD977" s="442"/>
      <c r="AE977" s="387"/>
      <c r="AF977" s="135"/>
      <c r="AG977" s="435"/>
    </row>
    <row r="978" spans="1:33">
      <c r="A978" s="381"/>
      <c r="B978" s="263"/>
      <c r="C978" s="263"/>
      <c r="D978" s="264"/>
      <c r="E978" s="264"/>
      <c r="F978" s="272"/>
      <c r="G978" s="247"/>
      <c r="H978" s="133"/>
      <c r="I978" s="367"/>
      <c r="J978" s="135"/>
      <c r="L978" s="308" t="b">
        <f t="shared" si="227"/>
        <v>1</v>
      </c>
      <c r="M978" s="308" t="b">
        <f t="shared" si="228"/>
        <v>1</v>
      </c>
      <c r="N978" s="308" t="b">
        <f t="shared" si="229"/>
        <v>1</v>
      </c>
      <c r="O978" s="308" t="b">
        <f t="shared" si="230"/>
        <v>1</v>
      </c>
      <c r="P978" s="308" t="b">
        <f t="shared" si="231"/>
        <v>1</v>
      </c>
      <c r="Q978" s="308" t="b">
        <f t="shared" si="232"/>
        <v>1</v>
      </c>
      <c r="R978" s="308" t="b">
        <f t="shared" si="233"/>
        <v>1</v>
      </c>
      <c r="S978" s="308" t="b">
        <f t="shared" si="234"/>
        <v>1</v>
      </c>
      <c r="T978" s="308" t="b">
        <f t="shared" si="235"/>
        <v>1</v>
      </c>
      <c r="U978" s="308" t="b">
        <f t="shared" si="236"/>
        <v>1</v>
      </c>
      <c r="W978" s="446"/>
      <c r="X978" s="280"/>
      <c r="Y978" s="280"/>
      <c r="Z978" s="70"/>
      <c r="AA978" s="70"/>
      <c r="AB978" s="249"/>
      <c r="AC978" s="363"/>
      <c r="AD978" s="442"/>
      <c r="AE978" s="387"/>
      <c r="AF978" s="135"/>
      <c r="AG978" s="435"/>
    </row>
    <row r="979" spans="1:33">
      <c r="A979" s="381"/>
      <c r="B979" s="263"/>
      <c r="C979" s="263"/>
      <c r="D979" s="264"/>
      <c r="E979" s="264"/>
      <c r="F979" s="272"/>
      <c r="G979" s="247"/>
      <c r="H979" s="133"/>
      <c r="I979" s="367"/>
      <c r="J979" s="135"/>
      <c r="L979" s="308" t="b">
        <f t="shared" si="227"/>
        <v>1</v>
      </c>
      <c r="M979" s="308" t="b">
        <f t="shared" si="228"/>
        <v>1</v>
      </c>
      <c r="N979" s="308" t="b">
        <f t="shared" si="229"/>
        <v>1</v>
      </c>
      <c r="O979" s="308" t="b">
        <f t="shared" si="230"/>
        <v>1</v>
      </c>
      <c r="P979" s="308" t="b">
        <f t="shared" si="231"/>
        <v>1</v>
      </c>
      <c r="Q979" s="308" t="b">
        <f t="shared" si="232"/>
        <v>1</v>
      </c>
      <c r="R979" s="308" t="b">
        <f t="shared" si="233"/>
        <v>1</v>
      </c>
      <c r="S979" s="308" t="b">
        <f t="shared" si="234"/>
        <v>1</v>
      </c>
      <c r="T979" s="308" t="b">
        <f t="shared" si="235"/>
        <v>1</v>
      </c>
      <c r="U979" s="308" t="b">
        <f t="shared" si="236"/>
        <v>1</v>
      </c>
      <c r="W979" s="381"/>
      <c r="X979" s="404"/>
      <c r="Y979" s="396"/>
      <c r="Z979" s="397"/>
      <c r="AA979" s="397"/>
      <c r="AB979" s="407"/>
      <c r="AC979" s="440"/>
      <c r="AD979" s="441"/>
      <c r="AE979" s="392"/>
      <c r="AF979" s="135"/>
      <c r="AG979" s="435"/>
    </row>
    <row r="980" spans="1:33">
      <c r="A980" s="381"/>
      <c r="B980" s="263"/>
      <c r="C980" s="263"/>
      <c r="D980" s="264"/>
      <c r="E980" s="264"/>
      <c r="F980" s="272"/>
      <c r="G980" s="247"/>
      <c r="H980" s="133"/>
      <c r="I980" s="367"/>
      <c r="J980" s="135"/>
      <c r="L980" s="308" t="b">
        <f t="shared" si="227"/>
        <v>1</v>
      </c>
      <c r="M980" s="308" t="b">
        <f t="shared" si="228"/>
        <v>1</v>
      </c>
      <c r="N980" s="308" t="b">
        <f t="shared" si="229"/>
        <v>1</v>
      </c>
      <c r="O980" s="308" t="b">
        <f t="shared" si="230"/>
        <v>1</v>
      </c>
      <c r="P980" s="308" t="b">
        <f t="shared" si="231"/>
        <v>1</v>
      </c>
      <c r="Q980" s="308" t="b">
        <f t="shared" si="232"/>
        <v>1</v>
      </c>
      <c r="R980" s="308" t="b">
        <f t="shared" si="233"/>
        <v>1</v>
      </c>
      <c r="S980" s="308" t="b">
        <f t="shared" si="234"/>
        <v>1</v>
      </c>
      <c r="T980" s="308" t="b">
        <f t="shared" si="235"/>
        <v>1</v>
      </c>
      <c r="U980" s="308" t="b">
        <f t="shared" si="236"/>
        <v>1</v>
      </c>
      <c r="W980" s="381"/>
      <c r="X980" s="280"/>
      <c r="Y980" s="280"/>
      <c r="Z980" s="70"/>
      <c r="AA980" s="70"/>
      <c r="AB980" s="249"/>
      <c r="AC980" s="440"/>
      <c r="AD980" s="441"/>
      <c r="AE980" s="392"/>
      <c r="AF980" s="135"/>
      <c r="AG980" s="435"/>
    </row>
    <row r="981" spans="1:33">
      <c r="A981" s="381"/>
      <c r="B981" s="263"/>
      <c r="C981" s="263"/>
      <c r="D981" s="264"/>
      <c r="E981" s="264"/>
      <c r="F981" s="272"/>
      <c r="G981" s="247"/>
      <c r="H981" s="133"/>
      <c r="I981" s="367"/>
      <c r="J981" s="135"/>
      <c r="L981" s="308" t="b">
        <f t="shared" si="227"/>
        <v>1</v>
      </c>
      <c r="M981" s="308" t="b">
        <f t="shared" si="228"/>
        <v>1</v>
      </c>
      <c r="N981" s="308" t="b">
        <f t="shared" si="229"/>
        <v>1</v>
      </c>
      <c r="O981" s="308" t="b">
        <f t="shared" si="230"/>
        <v>1</v>
      </c>
      <c r="P981" s="308" t="b">
        <f t="shared" si="231"/>
        <v>1</v>
      </c>
      <c r="Q981" s="308" t="b">
        <f t="shared" si="232"/>
        <v>1</v>
      </c>
      <c r="R981" s="308" t="b">
        <f t="shared" si="233"/>
        <v>1</v>
      </c>
      <c r="S981" s="308" t="b">
        <f t="shared" si="234"/>
        <v>1</v>
      </c>
      <c r="T981" s="308" t="b">
        <f t="shared" si="235"/>
        <v>1</v>
      </c>
      <c r="U981" s="308" t="b">
        <f t="shared" si="236"/>
        <v>1</v>
      </c>
      <c r="W981" s="449"/>
      <c r="X981" s="280"/>
      <c r="Y981" s="280"/>
      <c r="Z981" s="70"/>
      <c r="AA981" s="70"/>
      <c r="AB981" s="249"/>
      <c r="AC981" s="363"/>
      <c r="AD981" s="442"/>
      <c r="AE981" s="408"/>
      <c r="AF981" s="135"/>
      <c r="AG981" s="435"/>
    </row>
    <row r="982" spans="1:33">
      <c r="A982" s="381"/>
      <c r="B982" s="263"/>
      <c r="C982" s="263"/>
      <c r="D982" s="264"/>
      <c r="E982" s="264"/>
      <c r="F982" s="272"/>
      <c r="G982" s="247"/>
      <c r="H982" s="133"/>
      <c r="I982" s="367"/>
      <c r="J982" s="135"/>
      <c r="L982" s="308" t="b">
        <f t="shared" si="227"/>
        <v>1</v>
      </c>
      <c r="M982" s="308" t="b">
        <f t="shared" si="228"/>
        <v>1</v>
      </c>
      <c r="N982" s="308" t="b">
        <f t="shared" si="229"/>
        <v>1</v>
      </c>
      <c r="O982" s="308" t="b">
        <f t="shared" si="230"/>
        <v>1</v>
      </c>
      <c r="P982" s="308" t="b">
        <f t="shared" si="231"/>
        <v>1</v>
      </c>
      <c r="Q982" s="308" t="b">
        <f t="shared" si="232"/>
        <v>1</v>
      </c>
      <c r="R982" s="308" t="b">
        <f t="shared" si="233"/>
        <v>1</v>
      </c>
      <c r="S982" s="308" t="b">
        <f t="shared" si="234"/>
        <v>1</v>
      </c>
      <c r="T982" s="308" t="b">
        <f t="shared" si="235"/>
        <v>1</v>
      </c>
      <c r="U982" s="308" t="b">
        <f t="shared" si="236"/>
        <v>1</v>
      </c>
      <c r="W982" s="449"/>
      <c r="X982" s="396"/>
      <c r="Y982" s="389"/>
      <c r="Z982" s="397"/>
      <c r="AA982" s="70"/>
      <c r="AB982" s="407"/>
      <c r="AC982" s="363"/>
      <c r="AD982" s="442"/>
      <c r="AE982" s="403"/>
      <c r="AF982" s="135"/>
      <c r="AG982" s="435"/>
    </row>
    <row r="983" spans="1:33">
      <c r="A983" s="381"/>
      <c r="B983" s="263"/>
      <c r="C983" s="263"/>
      <c r="D983" s="264"/>
      <c r="E983" s="264"/>
      <c r="F983" s="272"/>
      <c r="G983" s="247"/>
      <c r="H983" s="133"/>
      <c r="I983" s="367"/>
      <c r="J983" s="135"/>
      <c r="L983" s="308" t="b">
        <f t="shared" si="227"/>
        <v>1</v>
      </c>
      <c r="M983" s="308" t="b">
        <f t="shared" si="228"/>
        <v>1</v>
      </c>
      <c r="N983" s="308" t="b">
        <f t="shared" si="229"/>
        <v>1</v>
      </c>
      <c r="O983" s="308" t="b">
        <f t="shared" si="230"/>
        <v>1</v>
      </c>
      <c r="P983" s="308" t="b">
        <f t="shared" si="231"/>
        <v>1</v>
      </c>
      <c r="Q983" s="308" t="b">
        <f t="shared" si="232"/>
        <v>1</v>
      </c>
      <c r="R983" s="308" t="b">
        <f t="shared" si="233"/>
        <v>1</v>
      </c>
      <c r="S983" s="308" t="b">
        <f t="shared" si="234"/>
        <v>1</v>
      </c>
      <c r="T983" s="308" t="b">
        <f t="shared" si="235"/>
        <v>1</v>
      </c>
      <c r="U983" s="308" t="b">
        <f t="shared" si="236"/>
        <v>1</v>
      </c>
      <c r="W983" s="449"/>
      <c r="X983" s="280"/>
      <c r="Y983" s="280"/>
      <c r="Z983" s="397"/>
      <c r="AA983" s="70"/>
      <c r="AB983" s="249"/>
      <c r="AC983" s="440"/>
      <c r="AD983" s="441"/>
      <c r="AE983" s="392"/>
      <c r="AF983" s="135"/>
      <c r="AG983" s="435"/>
    </row>
    <row r="984" spans="1:33">
      <c r="A984" s="381"/>
      <c r="B984" s="263"/>
      <c r="C984" s="263"/>
      <c r="D984" s="264"/>
      <c r="E984" s="264"/>
      <c r="F984" s="272"/>
      <c r="G984" s="247"/>
      <c r="H984" s="133"/>
      <c r="I984" s="367"/>
      <c r="J984" s="135"/>
      <c r="L984" s="308" t="b">
        <f t="shared" si="227"/>
        <v>1</v>
      </c>
      <c r="M984" s="308" t="b">
        <f t="shared" si="228"/>
        <v>1</v>
      </c>
      <c r="N984" s="308" t="b">
        <f t="shared" si="229"/>
        <v>1</v>
      </c>
      <c r="O984" s="308" t="b">
        <f t="shared" si="230"/>
        <v>1</v>
      </c>
      <c r="P984" s="308" t="b">
        <f t="shared" si="231"/>
        <v>1</v>
      </c>
      <c r="Q984" s="308" t="b">
        <f t="shared" si="232"/>
        <v>1</v>
      </c>
      <c r="R984" s="308" t="b">
        <f t="shared" si="233"/>
        <v>1</v>
      </c>
      <c r="S984" s="308" t="b">
        <f t="shared" si="234"/>
        <v>1</v>
      </c>
      <c r="T984" s="308" t="b">
        <f t="shared" si="235"/>
        <v>1</v>
      </c>
      <c r="U984" s="308" t="b">
        <f t="shared" si="236"/>
        <v>1</v>
      </c>
      <c r="W984" s="449"/>
      <c r="X984" s="280"/>
      <c r="Y984" s="280"/>
      <c r="Z984" s="397"/>
      <c r="AA984" s="70"/>
      <c r="AB984" s="249"/>
      <c r="AC984" s="440"/>
      <c r="AD984" s="441"/>
      <c r="AE984" s="392"/>
      <c r="AF984" s="135"/>
      <c r="AG984" s="435"/>
    </row>
    <row r="985" spans="1:33">
      <c r="A985" s="381"/>
      <c r="B985" s="263"/>
      <c r="C985" s="263"/>
      <c r="D985" s="264"/>
      <c r="E985" s="264"/>
      <c r="F985" s="272"/>
      <c r="G985" s="247"/>
      <c r="H985" s="133"/>
      <c r="I985" s="367"/>
      <c r="J985" s="135"/>
      <c r="L985" s="308" t="b">
        <f t="shared" si="227"/>
        <v>1</v>
      </c>
      <c r="M985" s="308" t="b">
        <f t="shared" si="228"/>
        <v>1</v>
      </c>
      <c r="N985" s="308" t="b">
        <f t="shared" si="229"/>
        <v>1</v>
      </c>
      <c r="O985" s="308" t="b">
        <f t="shared" si="230"/>
        <v>1</v>
      </c>
      <c r="P985" s="308" t="b">
        <f t="shared" si="231"/>
        <v>1</v>
      </c>
      <c r="Q985" s="308" t="b">
        <f t="shared" si="232"/>
        <v>1</v>
      </c>
      <c r="R985" s="308" t="b">
        <f t="shared" si="233"/>
        <v>1</v>
      </c>
      <c r="S985" s="308" t="b">
        <f t="shared" si="234"/>
        <v>1</v>
      </c>
      <c r="T985" s="308" t="b">
        <f t="shared" si="235"/>
        <v>1</v>
      </c>
      <c r="U985" s="308" t="b">
        <f t="shared" si="236"/>
        <v>1</v>
      </c>
      <c r="W985" s="381"/>
      <c r="X985" s="280"/>
      <c r="Y985" s="280"/>
      <c r="Z985" s="70"/>
      <c r="AA985" s="70"/>
      <c r="AB985" s="249"/>
      <c r="AC985" s="440"/>
      <c r="AD985" s="441"/>
      <c r="AE985" s="392"/>
      <c r="AF985" s="135"/>
      <c r="AG985" s="435"/>
    </row>
    <row r="986" spans="1:33">
      <c r="A986" s="381"/>
      <c r="B986" s="263"/>
      <c r="C986" s="263"/>
      <c r="D986" s="264"/>
      <c r="E986" s="264"/>
      <c r="F986" s="272"/>
      <c r="G986" s="247"/>
      <c r="H986" s="133"/>
      <c r="I986" s="230"/>
      <c r="J986" s="135"/>
      <c r="L986" s="308" t="b">
        <f t="shared" si="227"/>
        <v>1</v>
      </c>
      <c r="M986" s="308" t="b">
        <f t="shared" si="228"/>
        <v>1</v>
      </c>
      <c r="N986" s="308" t="b">
        <f t="shared" si="229"/>
        <v>1</v>
      </c>
      <c r="O986" s="308" t="b">
        <f t="shared" si="230"/>
        <v>1</v>
      </c>
      <c r="P986" s="308" t="b">
        <f t="shared" si="231"/>
        <v>1</v>
      </c>
      <c r="Q986" s="308" t="b">
        <f t="shared" si="232"/>
        <v>1</v>
      </c>
      <c r="R986" s="308" t="b">
        <f t="shared" si="233"/>
        <v>1</v>
      </c>
      <c r="S986" s="308" t="b">
        <f t="shared" si="234"/>
        <v>1</v>
      </c>
      <c r="T986" s="308" t="b">
        <f t="shared" si="235"/>
        <v>1</v>
      </c>
      <c r="U986" s="308" t="b">
        <f t="shared" si="236"/>
        <v>1</v>
      </c>
      <c r="W986" s="449"/>
      <c r="X986" s="280"/>
      <c r="Y986" s="280"/>
      <c r="Z986" s="397"/>
      <c r="AA986" s="70"/>
      <c r="AB986" s="249"/>
      <c r="AC986" s="440"/>
      <c r="AD986" s="441"/>
      <c r="AE986" s="391"/>
      <c r="AF986" s="135"/>
      <c r="AG986" s="435"/>
    </row>
    <row r="987" spans="1:33">
      <c r="A987" s="381"/>
      <c r="B987" s="263"/>
      <c r="C987" s="263"/>
      <c r="D987" s="264"/>
      <c r="E987" s="264"/>
      <c r="F987" s="272"/>
      <c r="G987" s="250"/>
      <c r="H987" s="133"/>
      <c r="I987" s="374"/>
      <c r="J987" s="135"/>
      <c r="L987" s="308" t="b">
        <f t="shared" si="227"/>
        <v>1</v>
      </c>
      <c r="M987" s="308" t="b">
        <f t="shared" si="228"/>
        <v>1</v>
      </c>
      <c r="N987" s="308" t="b">
        <f t="shared" si="229"/>
        <v>1</v>
      </c>
      <c r="O987" s="308" t="b">
        <f t="shared" si="230"/>
        <v>1</v>
      </c>
      <c r="P987" s="308" t="b">
        <f t="shared" si="231"/>
        <v>1</v>
      </c>
      <c r="Q987" s="308" t="b">
        <f t="shared" si="232"/>
        <v>1</v>
      </c>
      <c r="R987" s="308" t="b">
        <f t="shared" si="233"/>
        <v>1</v>
      </c>
      <c r="S987" s="308" t="b">
        <f t="shared" si="234"/>
        <v>1</v>
      </c>
      <c r="T987" s="308" t="b">
        <f t="shared" si="235"/>
        <v>1</v>
      </c>
      <c r="U987" s="308" t="b">
        <f t="shared" si="236"/>
        <v>1</v>
      </c>
      <c r="W987" s="449"/>
      <c r="X987" s="280"/>
      <c r="Y987" s="389"/>
      <c r="Z987" s="397"/>
      <c r="AA987" s="70"/>
      <c r="AB987" s="249"/>
      <c r="AC987" s="363"/>
      <c r="AD987" s="442"/>
      <c r="AE987" s="387"/>
      <c r="AF987" s="135"/>
      <c r="AG987" s="435"/>
    </row>
    <row r="988" spans="1:33">
      <c r="A988" s="381"/>
      <c r="B988" s="263"/>
      <c r="C988" s="263"/>
      <c r="D988" s="264"/>
      <c r="E988" s="264"/>
      <c r="F988" s="272"/>
      <c r="G988" s="247"/>
      <c r="H988" s="133"/>
      <c r="I988" s="374"/>
      <c r="J988" s="135"/>
      <c r="L988" s="308" t="b">
        <f t="shared" si="227"/>
        <v>1</v>
      </c>
      <c r="M988" s="308" t="b">
        <f t="shared" si="228"/>
        <v>1</v>
      </c>
      <c r="N988" s="308" t="b">
        <f t="shared" si="229"/>
        <v>1</v>
      </c>
      <c r="O988" s="308" t="b">
        <f t="shared" si="230"/>
        <v>1</v>
      </c>
      <c r="P988" s="308" t="b">
        <f t="shared" si="231"/>
        <v>1</v>
      </c>
      <c r="Q988" s="308" t="b">
        <f t="shared" si="232"/>
        <v>1</v>
      </c>
      <c r="R988" s="308" t="b">
        <f t="shared" si="233"/>
        <v>1</v>
      </c>
      <c r="S988" s="308" t="b">
        <f t="shared" si="234"/>
        <v>1</v>
      </c>
      <c r="T988" s="308" t="b">
        <f t="shared" si="235"/>
        <v>1</v>
      </c>
      <c r="U988" s="308" t="b">
        <f t="shared" si="236"/>
        <v>1</v>
      </c>
      <c r="W988" s="449"/>
      <c r="X988" s="280"/>
      <c r="Y988" s="280"/>
      <c r="Z988" s="397"/>
      <c r="AA988" s="70"/>
      <c r="AB988" s="249"/>
      <c r="AC988" s="363"/>
      <c r="AD988" s="442"/>
      <c r="AE988" s="408"/>
      <c r="AF988" s="135"/>
      <c r="AG988" s="435"/>
    </row>
    <row r="989" spans="1:33">
      <c r="A989" s="381"/>
      <c r="B989" s="263"/>
      <c r="C989" s="263"/>
      <c r="D989" s="264"/>
      <c r="E989" s="264"/>
      <c r="F989" s="272"/>
      <c r="G989" s="247"/>
      <c r="H989" s="133"/>
      <c r="I989" s="374"/>
      <c r="J989" s="135"/>
      <c r="L989" s="308" t="b">
        <f t="shared" si="227"/>
        <v>1</v>
      </c>
      <c r="M989" s="308" t="b">
        <f t="shared" si="228"/>
        <v>1</v>
      </c>
      <c r="N989" s="308" t="b">
        <f t="shared" si="229"/>
        <v>1</v>
      </c>
      <c r="O989" s="308" t="b">
        <f t="shared" si="230"/>
        <v>1</v>
      </c>
      <c r="P989" s="308" t="b">
        <f t="shared" si="231"/>
        <v>1</v>
      </c>
      <c r="Q989" s="308" t="b">
        <f t="shared" si="232"/>
        <v>1</v>
      </c>
      <c r="R989" s="308" t="b">
        <f t="shared" si="233"/>
        <v>1</v>
      </c>
      <c r="S989" s="308" t="b">
        <f t="shared" si="234"/>
        <v>1</v>
      </c>
      <c r="T989" s="308" t="b">
        <f t="shared" si="235"/>
        <v>1</v>
      </c>
      <c r="U989" s="308" t="b">
        <f t="shared" si="236"/>
        <v>1</v>
      </c>
      <c r="W989" s="449"/>
      <c r="X989" s="280"/>
      <c r="Y989" s="280"/>
      <c r="Z989" s="397"/>
      <c r="AA989" s="70"/>
      <c r="AB989" s="249"/>
      <c r="AC989" s="363"/>
      <c r="AD989" s="442"/>
      <c r="AE989" s="408"/>
      <c r="AF989" s="135"/>
      <c r="AG989" s="435"/>
    </row>
    <row r="990" spans="1:33">
      <c r="A990" s="381"/>
      <c r="B990" s="263"/>
      <c r="C990" s="263"/>
      <c r="D990" s="264"/>
      <c r="E990" s="264"/>
      <c r="F990" s="272"/>
      <c r="G990" s="250"/>
      <c r="H990" s="133"/>
      <c r="I990" s="367"/>
      <c r="J990" s="135"/>
      <c r="L990" s="308" t="b">
        <f t="shared" si="227"/>
        <v>1</v>
      </c>
      <c r="M990" s="308" t="b">
        <f t="shared" si="228"/>
        <v>1</v>
      </c>
      <c r="N990" s="308" t="b">
        <f t="shared" si="229"/>
        <v>1</v>
      </c>
      <c r="O990" s="308" t="b">
        <f t="shared" si="230"/>
        <v>1</v>
      </c>
      <c r="P990" s="308" t="b">
        <f t="shared" si="231"/>
        <v>1</v>
      </c>
      <c r="Q990" s="308" t="b">
        <f t="shared" si="232"/>
        <v>1</v>
      </c>
      <c r="R990" s="308" t="b">
        <f t="shared" si="233"/>
        <v>1</v>
      </c>
      <c r="S990" s="308" t="b">
        <f t="shared" si="234"/>
        <v>1</v>
      </c>
      <c r="T990" s="308" t="b">
        <f t="shared" si="235"/>
        <v>1</v>
      </c>
      <c r="U990" s="308" t="b">
        <f t="shared" si="236"/>
        <v>1</v>
      </c>
      <c r="W990" s="449"/>
      <c r="X990" s="289"/>
      <c r="Y990" s="289"/>
      <c r="Z990" s="445"/>
      <c r="AA990" s="70"/>
      <c r="AB990" s="290"/>
      <c r="AC990" s="363"/>
      <c r="AD990" s="442"/>
      <c r="AE990" s="387"/>
      <c r="AF990" s="135"/>
      <c r="AG990" s="435"/>
    </row>
    <row r="991" spans="1:33">
      <c r="A991" s="381"/>
      <c r="B991" s="263"/>
      <c r="C991" s="263"/>
      <c r="D991" s="264"/>
      <c r="E991" s="264"/>
      <c r="F991" s="272"/>
      <c r="G991" s="247"/>
      <c r="H991" s="133"/>
      <c r="I991" s="367"/>
      <c r="J991" s="135"/>
      <c r="L991" s="308" t="b">
        <f t="shared" si="227"/>
        <v>1</v>
      </c>
      <c r="M991" s="308" t="b">
        <f t="shared" si="228"/>
        <v>1</v>
      </c>
      <c r="N991" s="308" t="b">
        <f t="shared" si="229"/>
        <v>1</v>
      </c>
      <c r="O991" s="308" t="b">
        <f t="shared" si="230"/>
        <v>1</v>
      </c>
      <c r="P991" s="308" t="b">
        <f t="shared" si="231"/>
        <v>1</v>
      </c>
      <c r="Q991" s="308" t="b">
        <f t="shared" si="232"/>
        <v>1</v>
      </c>
      <c r="R991" s="308" t="b">
        <f t="shared" si="233"/>
        <v>1</v>
      </c>
      <c r="S991" s="308" t="b">
        <f t="shared" si="234"/>
        <v>1</v>
      </c>
      <c r="T991" s="308" t="b">
        <f t="shared" si="235"/>
        <v>1</v>
      </c>
      <c r="U991" s="308" t="b">
        <f t="shared" si="236"/>
        <v>1</v>
      </c>
      <c r="W991" s="449"/>
      <c r="X991" s="280"/>
      <c r="Y991" s="280"/>
      <c r="Z991" s="397"/>
      <c r="AA991" s="70"/>
      <c r="AB991" s="249"/>
      <c r="AC991" s="440"/>
      <c r="AD991" s="441"/>
      <c r="AE991" s="392"/>
      <c r="AF991" s="135"/>
      <c r="AG991" s="435"/>
    </row>
    <row r="992" spans="1:33">
      <c r="A992" s="381"/>
      <c r="B992" s="263"/>
      <c r="C992" s="263"/>
      <c r="D992" s="264"/>
      <c r="E992" s="264"/>
      <c r="F992" s="272"/>
      <c r="G992" s="247"/>
      <c r="H992" s="133"/>
      <c r="I992" s="367"/>
      <c r="J992" s="135"/>
      <c r="L992" s="308" t="b">
        <f t="shared" si="227"/>
        <v>1</v>
      </c>
      <c r="M992" s="308" t="b">
        <f t="shared" si="228"/>
        <v>1</v>
      </c>
      <c r="N992" s="308" t="b">
        <f t="shared" si="229"/>
        <v>1</v>
      </c>
      <c r="O992" s="308" t="b">
        <f t="shared" si="230"/>
        <v>1</v>
      </c>
      <c r="P992" s="308" t="b">
        <f t="shared" si="231"/>
        <v>1</v>
      </c>
      <c r="Q992" s="308" t="b">
        <f t="shared" si="232"/>
        <v>1</v>
      </c>
      <c r="R992" s="308" t="b">
        <f t="shared" si="233"/>
        <v>1</v>
      </c>
      <c r="S992" s="308" t="b">
        <f t="shared" si="234"/>
        <v>1</v>
      </c>
      <c r="T992" s="308" t="b">
        <f t="shared" si="235"/>
        <v>1</v>
      </c>
      <c r="U992" s="308" t="b">
        <f t="shared" si="236"/>
        <v>1</v>
      </c>
      <c r="W992" s="449"/>
      <c r="X992" s="280"/>
      <c r="Y992" s="280"/>
      <c r="Z992" s="397"/>
      <c r="AA992" s="70"/>
      <c r="AB992" s="249"/>
      <c r="AC992" s="440"/>
      <c r="AD992" s="441"/>
      <c r="AE992" s="392"/>
      <c r="AF992" s="135"/>
      <c r="AG992" s="435"/>
    </row>
    <row r="993" spans="1:33">
      <c r="A993" s="381"/>
      <c r="B993" s="263"/>
      <c r="C993" s="263"/>
      <c r="D993" s="264"/>
      <c r="E993" s="264"/>
      <c r="F993" s="272"/>
      <c r="G993" s="247"/>
      <c r="H993" s="133"/>
      <c r="I993" s="367"/>
      <c r="J993" s="135"/>
      <c r="L993" s="308" t="b">
        <f t="shared" si="227"/>
        <v>1</v>
      </c>
      <c r="M993" s="308" t="b">
        <f t="shared" si="228"/>
        <v>1</v>
      </c>
      <c r="N993" s="308" t="b">
        <f t="shared" si="229"/>
        <v>1</v>
      </c>
      <c r="O993" s="308" t="b">
        <f t="shared" si="230"/>
        <v>1</v>
      </c>
      <c r="P993" s="308" t="b">
        <f t="shared" si="231"/>
        <v>1</v>
      </c>
      <c r="Q993" s="308" t="b">
        <f t="shared" si="232"/>
        <v>1</v>
      </c>
      <c r="R993" s="308" t="b">
        <f t="shared" si="233"/>
        <v>1</v>
      </c>
      <c r="S993" s="308" t="b">
        <f t="shared" si="234"/>
        <v>1</v>
      </c>
      <c r="T993" s="308" t="b">
        <f t="shared" si="235"/>
        <v>1</v>
      </c>
      <c r="U993" s="308" t="b">
        <f t="shared" si="236"/>
        <v>1</v>
      </c>
      <c r="W993" s="449"/>
      <c r="X993" s="280"/>
      <c r="Y993" s="280"/>
      <c r="Z993" s="397"/>
      <c r="AA993" s="70"/>
      <c r="AB993" s="249"/>
      <c r="AC993" s="440"/>
      <c r="AD993" s="441"/>
      <c r="AE993" s="392"/>
      <c r="AF993" s="135"/>
      <c r="AG993" s="435"/>
    </row>
    <row r="994" spans="1:33">
      <c r="A994" s="381"/>
      <c r="B994" s="297"/>
      <c r="C994" s="297"/>
      <c r="D994" s="264"/>
      <c r="E994" s="264"/>
      <c r="F994" s="305"/>
      <c r="G994" s="250"/>
      <c r="H994" s="133"/>
      <c r="I994" s="364"/>
      <c r="J994" s="135"/>
      <c r="L994" s="308" t="b">
        <f t="shared" si="227"/>
        <v>1</v>
      </c>
      <c r="M994" s="308" t="b">
        <f t="shared" si="228"/>
        <v>1</v>
      </c>
      <c r="N994" s="308" t="b">
        <f t="shared" si="229"/>
        <v>1</v>
      </c>
      <c r="O994" s="308" t="b">
        <f t="shared" si="230"/>
        <v>1</v>
      </c>
      <c r="P994" s="308" t="b">
        <f t="shared" si="231"/>
        <v>1</v>
      </c>
      <c r="Q994" s="308" t="b">
        <f t="shared" si="232"/>
        <v>1</v>
      </c>
      <c r="R994" s="308" t="b">
        <f t="shared" si="233"/>
        <v>1</v>
      </c>
      <c r="S994" s="308" t="b">
        <f t="shared" si="234"/>
        <v>1</v>
      </c>
      <c r="T994" s="308" t="b">
        <f t="shared" si="235"/>
        <v>1</v>
      </c>
      <c r="U994" s="308" t="b">
        <f t="shared" si="236"/>
        <v>1</v>
      </c>
      <c r="W994" s="449"/>
      <c r="X994" s="280"/>
      <c r="Y994" s="280"/>
      <c r="Z994" s="70"/>
      <c r="AA994" s="281"/>
      <c r="AB994" s="249"/>
      <c r="AC994" s="363"/>
      <c r="AD994" s="442"/>
      <c r="AE994" s="387"/>
      <c r="AF994" s="135"/>
      <c r="AG994" s="435"/>
    </row>
    <row r="995" spans="1:33">
      <c r="A995" s="381"/>
      <c r="B995" s="263"/>
      <c r="C995" s="263"/>
      <c r="D995" s="264"/>
      <c r="E995" s="264"/>
      <c r="F995" s="273"/>
      <c r="G995" s="247"/>
      <c r="H995" s="133"/>
      <c r="I995" s="370"/>
      <c r="J995" s="135"/>
      <c r="L995" s="308" t="b">
        <f t="shared" si="227"/>
        <v>1</v>
      </c>
      <c r="M995" s="308" t="b">
        <f t="shared" si="228"/>
        <v>1</v>
      </c>
      <c r="N995" s="308" t="b">
        <f t="shared" si="229"/>
        <v>1</v>
      </c>
      <c r="O995" s="308" t="b">
        <f t="shared" si="230"/>
        <v>1</v>
      </c>
      <c r="P995" s="308" t="b">
        <f t="shared" si="231"/>
        <v>1</v>
      </c>
      <c r="Q995" s="308" t="b">
        <f t="shared" si="232"/>
        <v>1</v>
      </c>
      <c r="R995" s="308" t="b">
        <f t="shared" si="233"/>
        <v>1</v>
      </c>
      <c r="S995" s="308" t="b">
        <f t="shared" si="234"/>
        <v>1</v>
      </c>
      <c r="T995" s="308" t="b">
        <f t="shared" si="235"/>
        <v>1</v>
      </c>
      <c r="U995" s="308" t="b">
        <f t="shared" si="236"/>
        <v>1</v>
      </c>
      <c r="W995" s="381"/>
      <c r="X995" s="389"/>
      <c r="Y995" s="280"/>
      <c r="Z995" s="70"/>
      <c r="AA995" s="70"/>
      <c r="AB995" s="249"/>
      <c r="AC995" s="363"/>
      <c r="AD995" s="442"/>
      <c r="AE995" s="394"/>
      <c r="AF995" s="135"/>
      <c r="AG995" s="435"/>
    </row>
    <row r="996" spans="1:33">
      <c r="A996" s="381"/>
      <c r="B996" s="263"/>
      <c r="C996" s="263"/>
      <c r="D996" s="264"/>
      <c r="E996" s="264"/>
      <c r="F996" s="272"/>
      <c r="G996" s="252"/>
      <c r="H996" s="133"/>
      <c r="I996" s="364"/>
      <c r="J996" s="135"/>
      <c r="L996" s="308" t="b">
        <f t="shared" si="227"/>
        <v>1</v>
      </c>
      <c r="M996" s="308" t="b">
        <f t="shared" si="228"/>
        <v>1</v>
      </c>
      <c r="N996" s="308" t="b">
        <f t="shared" si="229"/>
        <v>1</v>
      </c>
      <c r="O996" s="308" t="b">
        <f t="shared" si="230"/>
        <v>1</v>
      </c>
      <c r="P996" s="308" t="b">
        <f t="shared" si="231"/>
        <v>1</v>
      </c>
      <c r="Q996" s="308" t="b">
        <f t="shared" si="232"/>
        <v>1</v>
      </c>
      <c r="R996" s="308" t="b">
        <f t="shared" si="233"/>
        <v>1</v>
      </c>
      <c r="S996" s="308" t="b">
        <f t="shared" si="234"/>
        <v>1</v>
      </c>
      <c r="T996" s="308" t="b">
        <f t="shared" si="235"/>
        <v>1</v>
      </c>
      <c r="U996" s="308" t="b">
        <f t="shared" si="236"/>
        <v>1</v>
      </c>
      <c r="W996" s="381"/>
      <c r="X996" s="280"/>
      <c r="Y996" s="280"/>
      <c r="Z996" s="70"/>
      <c r="AA996" s="70"/>
      <c r="AB996" s="249"/>
      <c r="AC996" s="363"/>
      <c r="AD996" s="442"/>
      <c r="AE996" s="387"/>
      <c r="AF996" s="135"/>
      <c r="AG996" s="435"/>
    </row>
    <row r="997" spans="1:33">
      <c r="A997" s="381"/>
      <c r="B997" s="263"/>
      <c r="C997" s="299"/>
      <c r="D997" s="268"/>
      <c r="E997" s="264"/>
      <c r="F997" s="272"/>
      <c r="G997" s="252"/>
      <c r="H997" s="133"/>
      <c r="I997" s="364"/>
      <c r="J997" s="135"/>
      <c r="L997" s="308" t="b">
        <f t="shared" si="227"/>
        <v>1</v>
      </c>
      <c r="M997" s="308" t="b">
        <f t="shared" si="228"/>
        <v>1</v>
      </c>
      <c r="N997" s="308" t="b">
        <f t="shared" si="229"/>
        <v>1</v>
      </c>
      <c r="O997" s="308" t="b">
        <f t="shared" si="230"/>
        <v>1</v>
      </c>
      <c r="P997" s="308" t="b">
        <f t="shared" si="231"/>
        <v>1</v>
      </c>
      <c r="Q997" s="308" t="b">
        <f t="shared" si="232"/>
        <v>1</v>
      </c>
      <c r="R997" s="308" t="b">
        <f t="shared" si="233"/>
        <v>1</v>
      </c>
      <c r="S997" s="308" t="b">
        <f t="shared" si="234"/>
        <v>1</v>
      </c>
      <c r="T997" s="308" t="b">
        <f t="shared" si="235"/>
        <v>1</v>
      </c>
      <c r="U997" s="308" t="b">
        <f t="shared" si="236"/>
        <v>1</v>
      </c>
      <c r="W997" s="381"/>
      <c r="X997" s="280"/>
      <c r="Y997" s="64"/>
      <c r="Z997" s="291"/>
      <c r="AA997" s="70"/>
      <c r="AB997" s="249"/>
      <c r="AC997" s="363"/>
      <c r="AD997" s="442"/>
      <c r="AE997" s="387"/>
      <c r="AF997" s="135"/>
      <c r="AG997" s="435"/>
    </row>
    <row r="998" spans="1:33">
      <c r="A998" s="381"/>
      <c r="B998" s="263"/>
      <c r="C998" s="263"/>
      <c r="D998" s="264"/>
      <c r="E998" s="264"/>
      <c r="F998" s="461"/>
      <c r="G998" s="247"/>
      <c r="H998" s="133"/>
      <c r="I998" s="364"/>
      <c r="J998" s="135"/>
      <c r="L998" s="308" t="b">
        <f t="shared" si="227"/>
        <v>1</v>
      </c>
      <c r="M998" s="308" t="b">
        <f t="shared" si="228"/>
        <v>1</v>
      </c>
      <c r="N998" s="308" t="b">
        <f t="shared" si="229"/>
        <v>1</v>
      </c>
      <c r="O998" s="308" t="b">
        <f t="shared" si="230"/>
        <v>1</v>
      </c>
      <c r="P998" s="308" t="b">
        <f t="shared" si="231"/>
        <v>1</v>
      </c>
      <c r="Q998" s="308" t="b">
        <f t="shared" si="232"/>
        <v>1</v>
      </c>
      <c r="R998" s="308" t="b">
        <f t="shared" si="233"/>
        <v>1</v>
      </c>
      <c r="S998" s="308" t="b">
        <f t="shared" si="234"/>
        <v>1</v>
      </c>
      <c r="T998" s="308" t="b">
        <f t="shared" si="235"/>
        <v>1</v>
      </c>
      <c r="U998" s="308" t="b">
        <f t="shared" si="236"/>
        <v>1</v>
      </c>
      <c r="W998" s="381"/>
      <c r="X998" s="280"/>
      <c r="Y998" s="280"/>
      <c r="Z998" s="70"/>
      <c r="AA998" s="70"/>
      <c r="AB998" s="288"/>
      <c r="AC998" s="363"/>
      <c r="AD998" s="442"/>
      <c r="AE998" s="387"/>
      <c r="AF998" s="135"/>
      <c r="AG998" s="435"/>
    </row>
    <row r="999" spans="1:33">
      <c r="A999" s="381"/>
      <c r="B999" s="298"/>
      <c r="C999" s="298"/>
      <c r="D999" s="264"/>
      <c r="E999" s="264"/>
      <c r="F999" s="461"/>
      <c r="G999" s="247"/>
      <c r="H999" s="133"/>
      <c r="I999" s="364"/>
      <c r="J999" s="135"/>
      <c r="L999" s="308" t="b">
        <f t="shared" si="227"/>
        <v>1</v>
      </c>
      <c r="M999" s="308" t="b">
        <f t="shared" si="228"/>
        <v>1</v>
      </c>
      <c r="N999" s="308" t="b">
        <f t="shared" si="229"/>
        <v>1</v>
      </c>
      <c r="O999" s="308" t="b">
        <f t="shared" si="230"/>
        <v>1</v>
      </c>
      <c r="P999" s="308" t="b">
        <f t="shared" si="231"/>
        <v>1</v>
      </c>
      <c r="Q999" s="308" t="b">
        <f t="shared" si="232"/>
        <v>1</v>
      </c>
      <c r="R999" s="308" t="b">
        <f t="shared" si="233"/>
        <v>1</v>
      </c>
      <c r="S999" s="308" t="b">
        <f t="shared" si="234"/>
        <v>1</v>
      </c>
      <c r="T999" s="308" t="b">
        <f t="shared" si="235"/>
        <v>1</v>
      </c>
      <c r="U999" s="308" t="b">
        <f t="shared" si="236"/>
        <v>1</v>
      </c>
      <c r="W999" s="381"/>
      <c r="X999" s="283"/>
      <c r="Y999" s="283"/>
      <c r="Z999" s="70"/>
      <c r="AA999" s="70"/>
      <c r="AB999" s="288"/>
      <c r="AC999" s="363"/>
      <c r="AD999" s="442"/>
      <c r="AE999" s="387"/>
      <c r="AF999" s="135"/>
      <c r="AG999" s="435"/>
    </row>
    <row r="1000" spans="1:33">
      <c r="A1000" s="382"/>
      <c r="B1000" s="283"/>
      <c r="C1000" s="283"/>
      <c r="D1000" s="70"/>
      <c r="E1000" s="70"/>
      <c r="F1000" s="461"/>
      <c r="G1000" s="247"/>
      <c r="H1000" s="133"/>
      <c r="I1000" s="375"/>
      <c r="J1000" s="135"/>
      <c r="L1000" s="308" t="b">
        <f t="shared" si="227"/>
        <v>1</v>
      </c>
      <c r="M1000" s="308" t="b">
        <f t="shared" si="228"/>
        <v>1</v>
      </c>
      <c r="N1000" s="308" t="b">
        <f t="shared" si="229"/>
        <v>1</v>
      </c>
      <c r="O1000" s="308" t="b">
        <f t="shared" si="230"/>
        <v>1</v>
      </c>
      <c r="P1000" s="308" t="b">
        <f t="shared" si="231"/>
        <v>1</v>
      </c>
      <c r="Q1000" s="308" t="b">
        <f t="shared" si="232"/>
        <v>1</v>
      </c>
      <c r="R1000" s="308" t="b">
        <f t="shared" si="233"/>
        <v>1</v>
      </c>
      <c r="S1000" s="308" t="b">
        <f t="shared" si="234"/>
        <v>1</v>
      </c>
      <c r="T1000" s="308" t="b">
        <f t="shared" si="235"/>
        <v>1</v>
      </c>
      <c r="U1000" s="308" t="b">
        <f t="shared" si="236"/>
        <v>1</v>
      </c>
      <c r="W1000" s="381"/>
      <c r="X1000" s="283"/>
      <c r="Y1000" s="283"/>
      <c r="Z1000" s="70"/>
      <c r="AA1000" s="70"/>
      <c r="AB1000" s="288"/>
      <c r="AC1000" s="440"/>
      <c r="AD1000" s="441"/>
      <c r="AE1000" s="303"/>
      <c r="AF1000" s="135"/>
      <c r="AG1000" s="435"/>
    </row>
    <row r="1001" spans="1:33">
      <c r="A1001" s="382"/>
      <c r="B1001" s="283"/>
      <c r="C1001" s="283"/>
      <c r="D1001" s="70"/>
      <c r="E1001" s="70"/>
      <c r="F1001" s="461"/>
      <c r="G1001" s="247"/>
      <c r="H1001" s="133"/>
      <c r="I1001" s="375"/>
      <c r="J1001" s="135"/>
      <c r="L1001" s="308" t="b">
        <f t="shared" si="227"/>
        <v>1</v>
      </c>
      <c r="M1001" s="308" t="b">
        <f t="shared" si="228"/>
        <v>1</v>
      </c>
      <c r="N1001" s="308" t="b">
        <f t="shared" si="229"/>
        <v>1</v>
      </c>
      <c r="O1001" s="308" t="b">
        <f t="shared" si="230"/>
        <v>1</v>
      </c>
      <c r="P1001" s="308" t="b">
        <f t="shared" si="231"/>
        <v>1</v>
      </c>
      <c r="Q1001" s="308" t="b">
        <f t="shared" si="232"/>
        <v>1</v>
      </c>
      <c r="R1001" s="308" t="b">
        <f t="shared" si="233"/>
        <v>1</v>
      </c>
      <c r="S1001" s="308" t="b">
        <f t="shared" si="234"/>
        <v>1</v>
      </c>
      <c r="T1001" s="308" t="b">
        <f t="shared" si="235"/>
        <v>1</v>
      </c>
      <c r="U1001" s="308" t="b">
        <f t="shared" si="236"/>
        <v>1</v>
      </c>
      <c r="W1001" s="381"/>
      <c r="X1001" s="285"/>
      <c r="Y1001" s="285"/>
      <c r="Z1001" s="70"/>
      <c r="AA1001" s="70"/>
      <c r="AB1001" s="286"/>
      <c r="AC1001" s="363"/>
      <c r="AD1001" s="442"/>
      <c r="AE1001" s="387"/>
      <c r="AF1001" s="135"/>
      <c r="AG1001" s="435"/>
    </row>
    <row r="1002" spans="1:33">
      <c r="A1002" s="380"/>
      <c r="B1002" s="300"/>
      <c r="C1002" s="263"/>
      <c r="D1002" s="264"/>
      <c r="E1002" s="269"/>
      <c r="F1002" s="273"/>
      <c r="G1002" s="247"/>
      <c r="H1002" s="133"/>
      <c r="I1002" s="230"/>
      <c r="J1002" s="135"/>
      <c r="L1002" s="308" t="b">
        <f t="shared" si="227"/>
        <v>1</v>
      </c>
      <c r="M1002" s="308" t="b">
        <f t="shared" si="228"/>
        <v>1</v>
      </c>
      <c r="N1002" s="308" t="b">
        <f t="shared" si="229"/>
        <v>1</v>
      </c>
      <c r="O1002" s="308" t="b">
        <f t="shared" si="230"/>
        <v>1</v>
      </c>
      <c r="P1002" s="308" t="b">
        <f t="shared" si="231"/>
        <v>1</v>
      </c>
      <c r="Q1002" s="308" t="b">
        <f t="shared" si="232"/>
        <v>1</v>
      </c>
      <c r="R1002" s="308" t="b">
        <f t="shared" si="233"/>
        <v>1</v>
      </c>
      <c r="S1002" s="308" t="b">
        <f t="shared" si="234"/>
        <v>1</v>
      </c>
      <c r="T1002" s="308" t="b">
        <f t="shared" si="235"/>
        <v>1</v>
      </c>
      <c r="U1002" s="308" t="b">
        <f t="shared" si="236"/>
        <v>1</v>
      </c>
      <c r="W1002" s="446"/>
      <c r="X1002" s="409"/>
      <c r="Y1002" s="280"/>
      <c r="Z1002" s="70"/>
      <c r="AA1002" s="281"/>
      <c r="AB1002" s="249"/>
      <c r="AC1002" s="363"/>
      <c r="AD1002" s="442"/>
      <c r="AE1002" s="376"/>
      <c r="AF1002" s="135"/>
      <c r="AG1002" s="435"/>
    </row>
    <row r="1003" spans="1:33">
      <c r="A1003" s="456"/>
      <c r="B1003" s="289"/>
      <c r="C1003" s="280"/>
      <c r="D1003" s="70"/>
      <c r="E1003" s="281"/>
      <c r="F1003" s="249"/>
      <c r="G1003" s="363"/>
      <c r="H1003" s="133"/>
      <c r="I1003" s="376"/>
      <c r="J1003" s="135"/>
      <c r="L1003" s="308" t="b">
        <f t="shared" si="227"/>
        <v>1</v>
      </c>
      <c r="M1003" s="308" t="b">
        <f t="shared" si="228"/>
        <v>1</v>
      </c>
      <c r="N1003" s="308" t="b">
        <f t="shared" si="229"/>
        <v>1</v>
      </c>
      <c r="O1003" s="308" t="b">
        <f t="shared" si="230"/>
        <v>1</v>
      </c>
      <c r="P1003" s="308" t="b">
        <f t="shared" si="231"/>
        <v>1</v>
      </c>
      <c r="Q1003" s="308" t="b">
        <f t="shared" si="232"/>
        <v>1</v>
      </c>
      <c r="R1003" s="308" t="b">
        <f t="shared" si="233"/>
        <v>1</v>
      </c>
      <c r="S1003" s="308" t="b">
        <f t="shared" si="234"/>
        <v>1</v>
      </c>
      <c r="T1003" s="308" t="b">
        <f t="shared" si="235"/>
        <v>1</v>
      </c>
      <c r="U1003" s="308" t="b">
        <f t="shared" si="236"/>
        <v>1</v>
      </c>
      <c r="W1003" s="448"/>
      <c r="X1003" s="396"/>
      <c r="Y1003" s="389"/>
      <c r="Z1003" s="397"/>
      <c r="AA1003" s="70"/>
      <c r="AB1003" s="407"/>
      <c r="AC1003" s="363"/>
      <c r="AD1003" s="442"/>
      <c r="AE1003" s="410"/>
      <c r="AF1003" s="135"/>
      <c r="AG1003" s="435"/>
    </row>
    <row r="1004" spans="1:33">
      <c r="A1004" s="380"/>
      <c r="B1004" s="263"/>
      <c r="C1004" s="300"/>
      <c r="D1004" s="264"/>
      <c r="E1004" s="264"/>
      <c r="F1004" s="273"/>
      <c r="G1004" s="247"/>
      <c r="H1004" s="133"/>
      <c r="I1004" s="370"/>
      <c r="J1004" s="135"/>
      <c r="L1004" s="308" t="b">
        <f t="shared" si="227"/>
        <v>1</v>
      </c>
      <c r="M1004" s="308" t="b">
        <f t="shared" si="228"/>
        <v>1</v>
      </c>
      <c r="N1004" s="308" t="b">
        <f t="shared" si="229"/>
        <v>1</v>
      </c>
      <c r="O1004" s="308" t="b">
        <f t="shared" si="230"/>
        <v>1</v>
      </c>
      <c r="P1004" s="308" t="b">
        <f t="shared" si="231"/>
        <v>1</v>
      </c>
      <c r="Q1004" s="308" t="b">
        <f t="shared" si="232"/>
        <v>1</v>
      </c>
      <c r="R1004" s="308" t="b">
        <f t="shared" si="233"/>
        <v>1</v>
      </c>
      <c r="S1004" s="308" t="b">
        <f t="shared" si="234"/>
        <v>1</v>
      </c>
      <c r="T1004" s="308" t="b">
        <f t="shared" si="235"/>
        <v>1</v>
      </c>
      <c r="U1004" s="308" t="b">
        <f t="shared" si="236"/>
        <v>1</v>
      </c>
      <c r="W1004" s="446"/>
      <c r="X1004" s="280"/>
      <c r="Y1004" s="289"/>
      <c r="Z1004" s="70"/>
      <c r="AA1004" s="70"/>
      <c r="AB1004" s="249"/>
      <c r="AC1004" s="363"/>
      <c r="AD1004" s="442"/>
      <c r="AE1004" s="394"/>
      <c r="AF1004" s="135"/>
      <c r="AG1004" s="435"/>
    </row>
    <row r="1005" spans="1:33">
      <c r="A1005" s="446"/>
      <c r="B1005" s="289"/>
      <c r="C1005" s="280"/>
      <c r="D1005" s="70"/>
      <c r="E1005" s="264"/>
      <c r="F1005" s="249"/>
      <c r="G1005" s="247"/>
      <c r="H1005" s="133"/>
      <c r="I1005" s="376"/>
      <c r="J1005" s="135"/>
      <c r="L1005" s="308" t="b">
        <f t="shared" si="227"/>
        <v>1</v>
      </c>
      <c r="M1005" s="308" t="b">
        <f t="shared" si="228"/>
        <v>1</v>
      </c>
      <c r="N1005" s="308" t="b">
        <f t="shared" si="229"/>
        <v>1</v>
      </c>
      <c r="O1005" s="308" t="b">
        <f t="shared" si="230"/>
        <v>1</v>
      </c>
      <c r="P1005" s="308" t="b">
        <f t="shared" si="231"/>
        <v>1</v>
      </c>
      <c r="Q1005" s="308" t="b">
        <f t="shared" si="232"/>
        <v>1</v>
      </c>
      <c r="R1005" s="308" t="b">
        <f t="shared" si="233"/>
        <v>1</v>
      </c>
      <c r="S1005" s="308" t="b">
        <f t="shared" si="234"/>
        <v>1</v>
      </c>
      <c r="T1005" s="308" t="b">
        <f t="shared" si="235"/>
        <v>1</v>
      </c>
      <c r="U1005" s="308" t="b">
        <f t="shared" si="236"/>
        <v>1</v>
      </c>
      <c r="W1005" s="446"/>
      <c r="X1005" s="64"/>
      <c r="Y1005" s="64"/>
      <c r="Z1005" s="70"/>
      <c r="AA1005" s="70"/>
      <c r="AB1005" s="407"/>
      <c r="AC1005" s="363"/>
      <c r="AD1005" s="442"/>
      <c r="AE1005" s="387"/>
      <c r="AF1005" s="135"/>
      <c r="AG1005" s="435"/>
    </row>
    <row r="1006" spans="1:33">
      <c r="A1006" s="456"/>
      <c r="B1006" s="280"/>
      <c r="C1006" s="289"/>
      <c r="D1006" s="70"/>
      <c r="E1006" s="264"/>
      <c r="F1006" s="249"/>
      <c r="G1006" s="247"/>
      <c r="H1006" s="133"/>
      <c r="I1006" s="377"/>
      <c r="J1006" s="135"/>
      <c r="L1006" s="308" t="b">
        <f t="shared" si="227"/>
        <v>1</v>
      </c>
      <c r="M1006" s="308" t="b">
        <f t="shared" si="228"/>
        <v>1</v>
      </c>
      <c r="N1006" s="308" t="b">
        <f t="shared" si="229"/>
        <v>1</v>
      </c>
      <c r="O1006" s="308" t="b">
        <f t="shared" si="230"/>
        <v>1</v>
      </c>
      <c r="P1006" s="308" t="b">
        <f t="shared" si="231"/>
        <v>1</v>
      </c>
      <c r="Q1006" s="308" t="b">
        <f t="shared" si="232"/>
        <v>1</v>
      </c>
      <c r="R1006" s="308" t="b">
        <f t="shared" si="233"/>
        <v>1</v>
      </c>
      <c r="S1006" s="308" t="b">
        <f t="shared" si="234"/>
        <v>1</v>
      </c>
      <c r="T1006" s="308" t="b">
        <f t="shared" si="235"/>
        <v>1</v>
      </c>
      <c r="U1006" s="308" t="b">
        <f t="shared" si="236"/>
        <v>1</v>
      </c>
      <c r="W1006" s="446"/>
      <c r="X1006" s="64"/>
      <c r="Y1006" s="64"/>
      <c r="Z1006" s="70"/>
      <c r="AA1006" s="70"/>
      <c r="AB1006" s="249"/>
      <c r="AC1006" s="363"/>
      <c r="AD1006" s="442"/>
      <c r="AE1006" s="387"/>
      <c r="AF1006" s="135"/>
      <c r="AG1006" s="435"/>
    </row>
    <row r="1007" spans="1:33">
      <c r="A1007" s="381"/>
      <c r="B1007" s="263"/>
      <c r="C1007" s="299"/>
      <c r="D1007" s="264"/>
      <c r="E1007" s="264"/>
      <c r="F1007" s="273"/>
      <c r="G1007" s="247"/>
      <c r="H1007" s="133"/>
      <c r="I1007" s="230"/>
      <c r="J1007" s="135"/>
      <c r="L1007" s="308" t="b">
        <f t="shared" si="227"/>
        <v>1</v>
      </c>
      <c r="M1007" s="308" t="b">
        <f t="shared" si="228"/>
        <v>1</v>
      </c>
      <c r="N1007" s="308" t="b">
        <f t="shared" si="229"/>
        <v>1</v>
      </c>
      <c r="O1007" s="308" t="b">
        <f t="shared" si="230"/>
        <v>1</v>
      </c>
      <c r="P1007" s="308" t="b">
        <f t="shared" si="231"/>
        <v>1</v>
      </c>
      <c r="Q1007" s="308" t="b">
        <f t="shared" si="232"/>
        <v>1</v>
      </c>
      <c r="R1007" s="308" t="b">
        <f t="shared" si="233"/>
        <v>1</v>
      </c>
      <c r="S1007" s="308" t="b">
        <f t="shared" si="234"/>
        <v>1</v>
      </c>
      <c r="T1007" s="308" t="b">
        <f t="shared" si="235"/>
        <v>1</v>
      </c>
      <c r="U1007" s="308" t="b">
        <f t="shared" si="236"/>
        <v>1</v>
      </c>
      <c r="W1007" s="448"/>
      <c r="X1007" s="396"/>
      <c r="Y1007" s="411"/>
      <c r="Z1007" s="397"/>
      <c r="AA1007" s="70"/>
      <c r="AB1007" s="407"/>
      <c r="AC1007" s="440"/>
      <c r="AD1007" s="441"/>
      <c r="AE1007" s="412"/>
      <c r="AF1007" s="135"/>
      <c r="AG1007" s="435"/>
    </row>
    <row r="1008" spans="1:33">
      <c r="A1008" s="381"/>
      <c r="B1008" s="299"/>
      <c r="C1008" s="299"/>
      <c r="D1008" s="264"/>
      <c r="E1008" s="269"/>
      <c r="F1008" s="273"/>
      <c r="G1008" s="247"/>
      <c r="H1008" s="133"/>
      <c r="I1008" s="230"/>
      <c r="J1008" s="135"/>
      <c r="L1008" s="308" t="b">
        <f t="shared" si="227"/>
        <v>1</v>
      </c>
      <c r="M1008" s="308" t="b">
        <f t="shared" si="228"/>
        <v>1</v>
      </c>
      <c r="N1008" s="308" t="b">
        <f t="shared" si="229"/>
        <v>1</v>
      </c>
      <c r="O1008" s="308" t="b">
        <f t="shared" si="230"/>
        <v>1</v>
      </c>
      <c r="P1008" s="308" t="b">
        <f t="shared" si="231"/>
        <v>1</v>
      </c>
      <c r="Q1008" s="308" t="b">
        <f t="shared" si="232"/>
        <v>1</v>
      </c>
      <c r="R1008" s="308" t="b">
        <f t="shared" si="233"/>
        <v>1</v>
      </c>
      <c r="S1008" s="308" t="b">
        <f t="shared" si="234"/>
        <v>1</v>
      </c>
      <c r="T1008" s="308" t="b">
        <f t="shared" si="235"/>
        <v>1</v>
      </c>
      <c r="U1008" s="308" t="b">
        <f t="shared" si="236"/>
        <v>1</v>
      </c>
      <c r="W1008" s="446"/>
      <c r="X1008" s="64"/>
      <c r="Y1008" s="64"/>
      <c r="Z1008" s="70"/>
      <c r="AA1008" s="281"/>
      <c r="AB1008" s="249"/>
      <c r="AC1008" s="440"/>
      <c r="AD1008" s="441"/>
      <c r="AE1008" s="391"/>
      <c r="AF1008" s="135"/>
      <c r="AG1008" s="435"/>
    </row>
    <row r="1009" spans="1:33">
      <c r="A1009" s="381"/>
      <c r="B1009" s="299"/>
      <c r="C1009" s="299"/>
      <c r="D1009" s="264"/>
      <c r="E1009" s="269"/>
      <c r="F1009" s="273"/>
      <c r="G1009" s="247"/>
      <c r="H1009" s="133"/>
      <c r="I1009" s="230"/>
      <c r="J1009" s="135"/>
      <c r="L1009" s="308" t="b">
        <f t="shared" si="227"/>
        <v>1</v>
      </c>
      <c r="M1009" s="308" t="b">
        <f t="shared" si="228"/>
        <v>1</v>
      </c>
      <c r="N1009" s="308" t="b">
        <f t="shared" si="229"/>
        <v>1</v>
      </c>
      <c r="O1009" s="308" t="b">
        <f t="shared" si="230"/>
        <v>1</v>
      </c>
      <c r="P1009" s="308" t="b">
        <f t="shared" si="231"/>
        <v>1</v>
      </c>
      <c r="Q1009" s="308" t="b">
        <f t="shared" si="232"/>
        <v>1</v>
      </c>
      <c r="R1009" s="308" t="b">
        <f t="shared" si="233"/>
        <v>1</v>
      </c>
      <c r="S1009" s="308" t="b">
        <f t="shared" si="234"/>
        <v>1</v>
      </c>
      <c r="T1009" s="308" t="b">
        <f t="shared" si="235"/>
        <v>1</v>
      </c>
      <c r="U1009" s="308" t="b">
        <f t="shared" si="236"/>
        <v>1</v>
      </c>
      <c r="W1009" s="446"/>
      <c r="X1009" s="64"/>
      <c r="Y1009" s="64"/>
      <c r="Z1009" s="70"/>
      <c r="AA1009" s="281"/>
      <c r="AB1009" s="249"/>
      <c r="AC1009" s="247"/>
      <c r="AD1009" s="248"/>
      <c r="AE1009" s="230"/>
      <c r="AF1009" s="135"/>
      <c r="AG1009" s="435"/>
    </row>
    <row r="1010" spans="1:33">
      <c r="J1010" s="1"/>
      <c r="K1010" s="308"/>
      <c r="L1010" s="1"/>
      <c r="M1010" s="1"/>
      <c r="N1010" s="1"/>
      <c r="O1010" s="1"/>
      <c r="P1010" s="1"/>
      <c r="Q1010" s="1"/>
      <c r="R1010" s="1"/>
      <c r="S1010" s="1"/>
      <c r="T1010" s="1"/>
      <c r="U1010" s="276"/>
    </row>
  </sheetData>
  <autoFilter ref="A1:AF1" xr:uid="{00000000-0009-0000-0000-000000000000}">
    <sortState xmlns:xlrd2="http://schemas.microsoft.com/office/spreadsheetml/2017/richdata2" ref="A2:AF1002">
      <sortCondition ref="F1"/>
    </sortState>
  </autoFilter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73"/>
  <sheetViews>
    <sheetView topLeftCell="A196" workbookViewId="0">
      <selection activeCell="B207" sqref="B207"/>
    </sheetView>
  </sheetViews>
  <sheetFormatPr defaultColWidth="9" defaultRowHeight="14.4"/>
  <cols>
    <col min="1" max="1" width="6" style="48" customWidth="1"/>
    <col min="2" max="2" width="22.88671875" customWidth="1"/>
    <col min="3" max="3" width="22.33203125" customWidth="1"/>
    <col min="4" max="4" width="2.6640625" style="3" bestFit="1" customWidth="1"/>
    <col min="5" max="5" width="11.109375" style="3" customWidth="1"/>
    <col min="6" max="6" width="11.5546875" style="413" bestFit="1" customWidth="1"/>
    <col min="7" max="7" width="3.44140625" style="3" bestFit="1" customWidth="1"/>
    <col min="8" max="8" width="6.33203125" style="3" customWidth="1"/>
    <col min="9" max="9" width="7.6640625" style="3" customWidth="1"/>
    <col min="10" max="10" width="2.44140625" style="3" bestFit="1" customWidth="1"/>
  </cols>
  <sheetData>
    <row r="1" spans="1:10">
      <c r="A1" s="589">
        <v>900</v>
      </c>
      <c r="B1" t="str">
        <f>IF(A1:A1&gt;0,VLOOKUP(A1,Fed.!$A$2:$J$1973,2,FALSE)," ")</f>
        <v>OGATA</v>
      </c>
      <c r="C1" t="str">
        <f>IF(A1:A1&gt;0,VLOOKUP(A1,Fed.!$A$2:$J$1973,3,FALSE)," ")</f>
        <v>MITIKO</v>
      </c>
      <c r="D1" s="3" t="str">
        <f>IF(A1:A1&gt;0,VLOOKUP(A1,Fed.!$A$2:$J$1973,4,FALSE)," ")</f>
        <v>F</v>
      </c>
      <c r="E1" s="3" t="str">
        <f>IF(A1:A1&gt;0,VLOOKUP(A1,Fed.!$A$2:$J$1973,5,FALSE)," ")</f>
        <v>12. COO</v>
      </c>
      <c r="F1" s="413">
        <f>IF(A1:A1&gt;0,VLOOKUP(A1,Fed.!$A$2:$J$1973,6,FALSE)," ")</f>
        <v>20316</v>
      </c>
      <c r="G1">
        <f>IF(A1:A1&gt;0,VLOOKUP(A1,Fed.!$A$2:$J$1973,7,FALSE)," ")</f>
        <v>9</v>
      </c>
      <c r="H1" t="str">
        <f>IF(A1:A1&gt;0,VLOOKUP(A1,Fed.!$A$2:$J$1973,8,FALSE)," ")</f>
        <v>B-NSR</v>
      </c>
      <c r="I1" t="str">
        <f>IF(A1:A1&gt;0,VLOOKUP(A1,Fed.!$A$2:$J$1973,9,FALSE)," ")</f>
        <v>LIB2026</v>
      </c>
      <c r="J1" s="3">
        <f>IF(A1:A1&gt;0,VLOOKUP(A1,Fed.!$A$2:$J$1973,10,FALSE)," ")</f>
        <v>0</v>
      </c>
    </row>
    <row r="2" spans="1:10">
      <c r="A2" s="550" t="s">
        <v>748</v>
      </c>
      <c r="B2" t="str">
        <f>IF(A2:A2&gt;0,VLOOKUP(A2,Fed.!$A$2:$J$1973,2,FALSE)," ")</f>
        <v>OGATA</v>
      </c>
      <c r="C2" t="str">
        <f>IF(A2:A2&gt;0,VLOOKUP(A2,Fed.!$A$2:$J$1973,3,FALSE)," ")</f>
        <v>YOSHITAKA</v>
      </c>
      <c r="D2" s="3" t="str">
        <f>IF(A2:A2&gt;0,VLOOKUP(A2,Fed.!$A$2:$J$1973,4,FALSE)," ")</f>
        <v>M</v>
      </c>
      <c r="E2" s="3" t="str">
        <f>IF(A2:A2&gt;0,VLOOKUP(A2,Fed.!$A$2:$J$1973,5,FALSE)," ")</f>
        <v>12. COO</v>
      </c>
      <c r="F2" s="413">
        <f>IF(A2:A2&gt;0,VLOOKUP(A2,Fed.!$A$2:$J$1973,6,FALSE)," ")</f>
        <v>16971</v>
      </c>
      <c r="G2">
        <f>IF(A2:A2&gt;0,VLOOKUP(A2,Fed.!$A$2:$J$1973,7,FALSE)," ")</f>
        <v>7</v>
      </c>
      <c r="H2" t="str">
        <f>IF(A2:A2&gt;0,VLOOKUP(A2,Fed.!$A$2:$J$1973,8,FALSE)," ")</f>
        <v>B-SR</v>
      </c>
      <c r="I2" t="str">
        <f>IF(A2:A2&gt;0,VLOOKUP(A2,Fed.!$A$2:$J$1973,9,FALSE)," ")</f>
        <v>LIB2026</v>
      </c>
      <c r="J2" s="3">
        <f>IF(A2:A2&gt;0,VLOOKUP(A2,Fed.!$A$2:$J$1973,10,FALSE)," ")</f>
        <v>0</v>
      </c>
    </row>
    <row r="3" spans="1:10">
      <c r="A3" s="551" t="s">
        <v>575</v>
      </c>
      <c r="B3" t="str">
        <f>IF(A3:A3&gt;0,VLOOKUP(A3,Fed.!$A$2:$J$1973,2,FALSE)," ")</f>
        <v>KONDO</v>
      </c>
      <c r="C3" t="str">
        <f>IF(A3:A3&gt;0,VLOOKUP(A3,Fed.!$A$2:$J$1973,3,FALSE)," ")</f>
        <v>JORGE</v>
      </c>
      <c r="D3" s="3" t="str">
        <f>IF(A3:A3&gt;0,VLOOKUP(A3,Fed.!$A$2:$J$1973,4,FALSE)," ")</f>
        <v>M</v>
      </c>
      <c r="E3" s="3" t="str">
        <f>IF(A3:A3&gt;0,VLOOKUP(A3,Fed.!$A$2:$J$1973,5,FALSE)," ")</f>
        <v>12. COO</v>
      </c>
      <c r="F3" s="413">
        <f>IF(A3:A3&gt;0,VLOOKUP(A3,Fed.!$A$2:$J$1973,6,FALSE)," ")</f>
        <v>16542</v>
      </c>
      <c r="G3">
        <f>IF(A3:A3&gt;0,VLOOKUP(A3,Fed.!$A$2:$J$1973,7,FALSE)," ")</f>
        <v>3</v>
      </c>
      <c r="H3" t="str">
        <f>IF(A3:A3&gt;0,VLOOKUP(A3,Fed.!$A$2:$J$1973,8,FALSE)," ")</f>
        <v>EX-SR</v>
      </c>
      <c r="I3" t="str">
        <f>IF(A3:A3&gt;0,VLOOKUP(A3,Fed.!$A$2:$J$1973,9,FALSE)," ")</f>
        <v>LIB2026</v>
      </c>
      <c r="J3" s="3">
        <f>IF(A3:A3&gt;0,VLOOKUP(A3,Fed.!$A$2:$J$1973,10,FALSE)," ")</f>
        <v>0</v>
      </c>
    </row>
    <row r="4" spans="1:10">
      <c r="A4" s="551" t="s">
        <v>851</v>
      </c>
      <c r="B4" t="str">
        <f>IF(A4:A4&gt;0,VLOOKUP(A4,Fed.!$A$2:$J$1973,2,FALSE)," ")</f>
        <v>TAKAHASHI</v>
      </c>
      <c r="C4" t="str">
        <f>IF(A4:A4&gt;0,VLOOKUP(A4,Fed.!$A$2:$J$1973,3,FALSE)," ")</f>
        <v>KATUMI</v>
      </c>
      <c r="D4" s="3" t="str">
        <f>IF(A4:A4&gt;0,VLOOKUP(A4,Fed.!$A$2:$J$1973,4,FALSE)," ")</f>
        <v>F</v>
      </c>
      <c r="E4" s="3" t="str">
        <f>IF(A4:A4&gt;0,VLOOKUP(A4,Fed.!$A$2:$J$1973,5,FALSE)," ")</f>
        <v>12. COO</v>
      </c>
      <c r="F4" s="413">
        <f>IF(A4:A4&gt;0,VLOOKUP(A4,Fed.!$A$2:$J$1973,6,FALSE)," ")</f>
        <v>16757</v>
      </c>
      <c r="G4">
        <f>IF(A4:A4&gt;0,VLOOKUP(A4,Fed.!$A$2:$J$1973,7,FALSE)," ")</f>
        <v>9</v>
      </c>
      <c r="H4" t="str">
        <f>IF(A4:A4&gt;0,VLOOKUP(A4,Fed.!$A$2:$J$1973,8,FALSE)," ")</f>
        <v>B-SR</v>
      </c>
      <c r="I4" t="str">
        <f>IF(A4:A4&gt;0,VLOOKUP(A4,Fed.!$A$2:$J$1973,9,FALSE)," ")</f>
        <v>LIB2026</v>
      </c>
      <c r="J4" s="3">
        <f>IF(A4:A4&gt;0,VLOOKUP(A4,Fed.!$A$2:$J$1973,10,FALSE)," ")</f>
        <v>0</v>
      </c>
    </row>
    <row r="5" spans="1:10">
      <c r="A5" s="550" t="s">
        <v>856</v>
      </c>
      <c r="B5" t="str">
        <f>IF(A5:A5&gt;0,VLOOKUP(A5,Fed.!$A$2:$J$1973,2,FALSE)," ")</f>
        <v xml:space="preserve">KODA </v>
      </c>
      <c r="C5" t="str">
        <f>IF(A5:A5&gt;0,VLOOKUP(A5,Fed.!$A$2:$J$1973,3,FALSE)," ")</f>
        <v>MASAO</v>
      </c>
      <c r="D5" s="3" t="str">
        <f>IF(A5:A5&gt;0,VLOOKUP(A5,Fed.!$A$2:$J$1973,4,FALSE)," ")</f>
        <v>M</v>
      </c>
      <c r="E5" s="3" t="str">
        <f>IF(A5:A5&gt;0,VLOOKUP(A5,Fed.!$A$2:$J$1973,5,FALSE)," ")</f>
        <v>12. COO</v>
      </c>
      <c r="F5" s="413">
        <f>IF(A5:A5&gt;0,VLOOKUP(A5,Fed.!$A$2:$J$1973,6,FALSE)," ")</f>
        <v>16228</v>
      </c>
      <c r="G5">
        <f>IF(A5:A5&gt;0,VLOOKUP(A5,Fed.!$A$2:$J$1973,7,FALSE)," ")</f>
        <v>7</v>
      </c>
      <c r="H5" t="str">
        <f>IF(A5:A5&gt;0,VLOOKUP(A5,Fed.!$A$2:$J$1973,8,FALSE)," ")</f>
        <v>B-SR</v>
      </c>
      <c r="I5" t="str">
        <f>IF(A5:A5&gt;0,VLOOKUP(A5,Fed.!$A$2:$J$1973,9,FALSE)," ")</f>
        <v>LIB2026</v>
      </c>
      <c r="J5" s="3">
        <f>IF(A5:A5&gt;0,VLOOKUP(A5,Fed.!$A$2:$J$1973,10,FALSE)," ")</f>
        <v>0</v>
      </c>
    </row>
    <row r="6" spans="1:10">
      <c r="A6" s="550" t="s">
        <v>659</v>
      </c>
      <c r="B6" t="str">
        <f>IF(A6:A6&gt;0,VLOOKUP(A6,Fed.!$A$2:$J$1973,2,FALSE)," ")</f>
        <v>SHIMANOE</v>
      </c>
      <c r="C6" t="str">
        <f>IF(A6:A6&gt;0,VLOOKUP(A6,Fed.!$A$2:$J$1973,3,FALSE)," ")</f>
        <v>PAULO MASSATO</v>
      </c>
      <c r="D6" s="3" t="str">
        <f>IF(A6:A6&gt;0,VLOOKUP(A6,Fed.!$A$2:$J$1973,4,FALSE)," ")</f>
        <v>M</v>
      </c>
      <c r="E6" s="3" t="str">
        <f>IF(A6:A6&gt;0,VLOOKUP(A6,Fed.!$A$2:$J$1973,5,FALSE)," ")</f>
        <v>12. COO</v>
      </c>
      <c r="F6" s="413">
        <f>IF(A6:A6&gt;0,VLOOKUP(A6,Fed.!$A$2:$J$1973,6,FALSE)," ")</f>
        <v>18911</v>
      </c>
      <c r="G6">
        <f>IF(A6:A6&gt;0,VLOOKUP(A6,Fed.!$A$2:$J$1973,7,FALSE)," ")</f>
        <v>9</v>
      </c>
      <c r="H6" t="str">
        <f>IF(A6:A6&gt;0,VLOOKUP(A6,Fed.!$A$2:$J$1973,8,FALSE)," ")</f>
        <v>B-SR</v>
      </c>
      <c r="I6" t="str">
        <f>IF(A6:A6&gt;0,VLOOKUP(A6,Fed.!$A$2:$J$1973,9,FALSE)," ")</f>
        <v>LIB2026</v>
      </c>
      <c r="J6" s="3">
        <f>IF(A6:A6&gt;0,VLOOKUP(A6,Fed.!$A$2:$J$1973,10,FALSE)," ")</f>
        <v>0</v>
      </c>
    </row>
    <row r="7" spans="1:10">
      <c r="A7" s="550" t="s">
        <v>691</v>
      </c>
      <c r="B7" t="str">
        <f>IF(A7:A7&gt;0,VLOOKUP(A7,Fed.!$A$2:$J$1973,2,FALSE)," ")</f>
        <v>KUADA</v>
      </c>
      <c r="C7" t="str">
        <f>IF(A7:A7&gt;0,VLOOKUP(A7,Fed.!$A$2:$J$1973,3,FALSE)," ")</f>
        <v>TEREZINHA ARICO</v>
      </c>
      <c r="D7" s="3" t="str">
        <f>IF(A7:A7&gt;0,VLOOKUP(A7,Fed.!$A$2:$J$1973,4,FALSE)," ")</f>
        <v>F</v>
      </c>
      <c r="E7" s="3" t="str">
        <f>IF(A7:A7&gt;0,VLOOKUP(A7,Fed.!$A$2:$J$1973,5,FALSE)," ")</f>
        <v>12. COO</v>
      </c>
      <c r="F7" s="413">
        <f>IF(A7:A7&gt;0,VLOOKUP(A7,Fed.!$A$2:$J$1973,6,FALSE)," ")</f>
        <v>19916</v>
      </c>
      <c r="G7">
        <f>IF(A7:A7&gt;0,VLOOKUP(A7,Fed.!$A$2:$J$1973,7,FALSE)," ")</f>
        <v>9</v>
      </c>
      <c r="H7" t="str">
        <f>IF(A7:A7&gt;0,VLOOKUP(A7,Fed.!$A$2:$J$1973,8,FALSE)," ")</f>
        <v>B-NSR</v>
      </c>
      <c r="I7" t="str">
        <f>IF(A7:A7&gt;0,VLOOKUP(A7,Fed.!$A$2:$J$1973,9,FALSE)," ")</f>
        <v>LIB2026</v>
      </c>
      <c r="J7" s="3">
        <f>IF(A7:A7&gt;0,VLOOKUP(A7,Fed.!$A$2:$J$1973,10,FALSE)," ")</f>
        <v>0</v>
      </c>
    </row>
    <row r="8" spans="1:10">
      <c r="A8" s="550" t="s">
        <v>933</v>
      </c>
      <c r="B8" t="str">
        <f>IF(A8:A8&gt;0,VLOOKUP(A8,Fed.!$A$2:$J$1973,2,FALSE)," ")</f>
        <v>NAGATA</v>
      </c>
      <c r="C8" t="str">
        <f>IF(A8:A8&gt;0,VLOOKUP(A8,Fed.!$A$2:$J$1973,3,FALSE)," ")</f>
        <v>AROLDO KOJI</v>
      </c>
      <c r="D8" s="3" t="str">
        <f>IF(A8:A8&gt;0,VLOOKUP(A8,Fed.!$A$2:$J$1973,4,FALSE)," ")</f>
        <v>M</v>
      </c>
      <c r="E8" s="3" t="str">
        <f>IF(A8:A8&gt;0,VLOOKUP(A8,Fed.!$A$2:$J$1973,5,FALSE)," ")</f>
        <v>12. COO</v>
      </c>
      <c r="F8" s="413">
        <f>IF(A8:A8&gt;0,VLOOKUP(A8,Fed.!$A$2:$J$1973,6,FALSE)," ")</f>
        <v>27807</v>
      </c>
      <c r="G8">
        <f>IF(A8:A8&gt;0,VLOOKUP(A8,Fed.!$A$2:$J$1973,7,FALSE)," ")</f>
        <v>5</v>
      </c>
      <c r="H8" t="str">
        <f>IF(A8:A8&gt;0,VLOOKUP(A8,Fed.!$A$2:$J$1973,8,FALSE)," ")</f>
        <v>A-NSR</v>
      </c>
      <c r="I8" t="str">
        <f>IF(A8:A8&gt;0,VLOOKUP(A8,Fed.!$A$2:$J$1973,9,FALSE)," ")</f>
        <v>LIB2026</v>
      </c>
      <c r="J8" s="3">
        <f>IF(A8:A8&gt;0,VLOOKUP(A8,Fed.!$A$2:$J$1973,10,FALSE)," ")</f>
        <v>0</v>
      </c>
    </row>
    <row r="9" spans="1:10">
      <c r="A9" s="63" t="s">
        <v>651</v>
      </c>
      <c r="B9" t="str">
        <f>IF(A9:A9&gt;0,VLOOKUP(A9,Fed.!$A$2:$J$1973,2,FALSE)," ")</f>
        <v>NAGATA</v>
      </c>
      <c r="C9" t="str">
        <f>IF(A9:A9&gt;0,VLOOKUP(A9,Fed.!$A$2:$J$1973,3,FALSE)," ")</f>
        <v>MASARU</v>
      </c>
      <c r="D9" s="3" t="str">
        <f>IF(A9:A9&gt;0,VLOOKUP(A9,Fed.!$A$2:$J$1973,4,FALSE)," ")</f>
        <v>M</v>
      </c>
      <c r="E9" s="3" t="str">
        <f>IF(A9:A9&gt;0,VLOOKUP(A9,Fed.!$A$2:$J$1973,5,FALSE)," ")</f>
        <v>12. COO</v>
      </c>
      <c r="F9" s="413">
        <f>IF(A9:A9&gt;0,VLOOKUP(A9,Fed.!$A$2:$J$1973,6,FALSE)," ")</f>
        <v>14590</v>
      </c>
      <c r="G9">
        <f>IF(A9:A9&gt;0,VLOOKUP(A9,Fed.!$A$2:$J$1973,7,FALSE)," ")</f>
        <v>9</v>
      </c>
      <c r="H9" t="str">
        <f>IF(A9:A9&gt;0,VLOOKUP(A9,Fed.!$A$2:$J$1973,8,FALSE)," ")</f>
        <v>B-MR</v>
      </c>
      <c r="I9" t="str">
        <f>IF(A9:A9&gt;0,VLOOKUP(A9,Fed.!$A$2:$J$1973,9,FALSE)," ")</f>
        <v>LIB2026</v>
      </c>
      <c r="J9" s="3">
        <f>IF(A9:A9&gt;0,VLOOKUP(A9,Fed.!$A$2:$J$1973,10,FALSE)," ")</f>
        <v>0</v>
      </c>
    </row>
    <row r="10" spans="1:10">
      <c r="A10" s="63" t="s">
        <v>696</v>
      </c>
      <c r="B10" t="str">
        <f>IF(A10:A10&gt;0,VLOOKUP(A10,Fed.!$A$2:$J$1973,2,FALSE)," ")</f>
        <v>SAKAE HAMADA</v>
      </c>
      <c r="C10" t="str">
        <f>IF(A10:A10&gt;0,VLOOKUP(A10,Fed.!$A$2:$J$1973,3,FALSE)," ")</f>
        <v>FLORINDA G.</v>
      </c>
      <c r="D10" s="3" t="str">
        <f>IF(A10:A10&gt;0,VLOOKUP(A10,Fed.!$A$2:$J$1973,4,FALSE)," ")</f>
        <v>F</v>
      </c>
      <c r="E10" s="3" t="str">
        <f>IF(A10:A10&gt;0,VLOOKUP(A10,Fed.!$A$2:$J$1973,5,FALSE)," ")</f>
        <v>12. COO</v>
      </c>
      <c r="F10" s="413">
        <f>IF(A10:A10&gt;0,VLOOKUP(A10,Fed.!$A$2:$J$1973,6,FALSE)," ")</f>
        <v>17286</v>
      </c>
      <c r="G10">
        <f>IF(A10:A10&gt;0,VLOOKUP(A10,Fed.!$A$2:$J$1973,7,FALSE)," ")</f>
        <v>12</v>
      </c>
      <c r="H10" t="str">
        <f>IF(A10:A10&gt;0,VLOOKUP(A10,Fed.!$A$2:$J$1973,8,FALSE)," ")</f>
        <v>C-SR</v>
      </c>
      <c r="I10" t="str">
        <f>IF(A10:A10&gt;0,VLOOKUP(A10,Fed.!$A$2:$J$1973,9,FALSE)," ")</f>
        <v>LIB2026</v>
      </c>
      <c r="J10" s="3">
        <f>IF(A10:A10&gt;0,VLOOKUP(A10,Fed.!$A$2:$J$1973,10,FALSE)," ")</f>
        <v>0</v>
      </c>
    </row>
    <row r="11" spans="1:10">
      <c r="A11" s="63" t="s">
        <v>699</v>
      </c>
      <c r="B11" t="str">
        <f>IF(A11:A11&gt;0,VLOOKUP(A11,Fed.!$A$2:$J$1973,2,FALSE)," ")</f>
        <v>YASSUDA</v>
      </c>
      <c r="C11" t="str">
        <f>IF(A11:A11&gt;0,VLOOKUP(A11,Fed.!$A$2:$J$1973,3,FALSE)," ")</f>
        <v>LENITA NOBUKO</v>
      </c>
      <c r="D11" s="3" t="str">
        <f>IF(A11:A11&gt;0,VLOOKUP(A11,Fed.!$A$2:$J$1973,4,FALSE)," ")</f>
        <v>F</v>
      </c>
      <c r="E11" s="3" t="str">
        <f>IF(A11:A11&gt;0,VLOOKUP(A11,Fed.!$A$2:$J$1973,5,FALSE)," ")</f>
        <v>12. COO</v>
      </c>
      <c r="F11" s="413">
        <f>IF(A11:A11&gt;0,VLOOKUP(A11,Fed.!$A$2:$J$1973,6,FALSE)," ")</f>
        <v>16949</v>
      </c>
      <c r="G11">
        <f>IF(A11:A11&gt;0,VLOOKUP(A11,Fed.!$A$2:$J$1973,7,FALSE)," ")</f>
        <v>12</v>
      </c>
      <c r="H11" t="str">
        <f>IF(A11:A11&gt;0,VLOOKUP(A11,Fed.!$A$2:$J$1973,8,FALSE)," ")</f>
        <v>C-SR</v>
      </c>
      <c r="I11" t="str">
        <f>IF(A11:A11&gt;0,VLOOKUP(A11,Fed.!$A$2:$J$1973,9,FALSE)," ")</f>
        <v>LIB2026</v>
      </c>
      <c r="J11" s="3">
        <f>IF(A11:A11&gt;0,VLOOKUP(A11,Fed.!$A$2:$J$1973,10,FALSE)," ")</f>
        <v>0</v>
      </c>
    </row>
    <row r="12" spans="1:10">
      <c r="A12" s="464" t="s">
        <v>667</v>
      </c>
      <c r="B12" t="str">
        <f>IF(A12:A12&gt;0,VLOOKUP(A12,Fed.!$A$2:$J$1973,2,FALSE)," ")</f>
        <v>ANZAI</v>
      </c>
      <c r="C12" t="str">
        <f>IF(A12:A12&gt;0,VLOOKUP(A12,Fed.!$A$2:$J$1973,3,FALSE)," ")</f>
        <v>YOSHIO</v>
      </c>
      <c r="D12" s="3" t="str">
        <f>IF(A12:A12&gt;0,VLOOKUP(A12,Fed.!$A$2:$J$1973,4,FALSE)," ")</f>
        <v>M</v>
      </c>
      <c r="E12" s="3" t="str">
        <f>IF(A12:A12&gt;0,VLOOKUP(A12,Fed.!$A$2:$J$1973,5,FALSE)," ")</f>
        <v>12. COO</v>
      </c>
      <c r="F12" s="413">
        <f>IF(A12:A12&gt;0,VLOOKUP(A12,Fed.!$A$2:$J$1973,6,FALSE)," ")</f>
        <v>17424</v>
      </c>
      <c r="G12">
        <f>IF(A12:A12&gt;0,VLOOKUP(A12,Fed.!$A$2:$J$1973,7,FALSE)," ")</f>
        <v>12</v>
      </c>
      <c r="H12" t="str">
        <f>IF(A12:A12&gt;0,VLOOKUP(A12,Fed.!$A$2:$J$1973,8,FALSE)," ")</f>
        <v>C-SR</v>
      </c>
      <c r="I12" t="str">
        <f>IF(A12:A12&gt;0,VLOOKUP(A12,Fed.!$A$2:$J$1973,9,FALSE)," ")</f>
        <v>LIB2026</v>
      </c>
      <c r="J12" s="3">
        <f>IF(A12:A12&gt;0,VLOOKUP(A12,Fed.!$A$2:$J$1973,10,FALSE)," ")</f>
        <v>0</v>
      </c>
    </row>
    <row r="13" spans="1:10">
      <c r="A13" s="63" t="s">
        <v>682</v>
      </c>
      <c r="B13" t="str">
        <f>IF(A13:A13&gt;0,VLOOKUP(A13,Fed.!$A$2:$J$1973,2,FALSE)," ")</f>
        <v>SOTOTUKA</v>
      </c>
      <c r="C13" t="str">
        <f>IF(A13:A13&gt;0,VLOOKUP(A13,Fed.!$A$2:$J$1973,3,FALSE)," ")</f>
        <v>MASSAHIKO</v>
      </c>
      <c r="D13" s="3" t="str">
        <f>IF(A13:A13&gt;0,VLOOKUP(A13,Fed.!$A$2:$J$1973,4,FALSE)," ")</f>
        <v>M</v>
      </c>
      <c r="E13" s="3" t="str">
        <f>IF(A13:A13&gt;0,VLOOKUP(A13,Fed.!$A$2:$J$1973,5,FALSE)," ")</f>
        <v>12. COO</v>
      </c>
      <c r="F13" s="413">
        <f>IF(A13:A13&gt;0,VLOOKUP(A13,Fed.!$A$2:$J$1973,6,FALSE)," ")</f>
        <v>17868</v>
      </c>
      <c r="G13">
        <f>IF(A13:A13&gt;0,VLOOKUP(A13,Fed.!$A$2:$J$1973,7,FALSE)," ")</f>
        <v>9</v>
      </c>
      <c r="H13" t="str">
        <f>IF(A13:A13&gt;0,VLOOKUP(A13,Fed.!$A$2:$J$1973,8,FALSE)," ")</f>
        <v>B-SR</v>
      </c>
      <c r="I13" t="str">
        <f>IF(A13:A13&gt;0,VLOOKUP(A13,Fed.!$A$2:$J$1973,9,FALSE)," ")</f>
        <v>LIB2026</v>
      </c>
      <c r="J13" s="3">
        <f>IF(A13:A13&gt;0,VLOOKUP(A13,Fed.!$A$2:$J$1973,10,FALSE)," ")</f>
        <v>0</v>
      </c>
    </row>
    <row r="14" spans="1:10">
      <c r="A14" s="63" t="s">
        <v>669</v>
      </c>
      <c r="B14" t="str">
        <f>IF(A14:A14&gt;0,VLOOKUP(A14,Fed.!$A$2:$J$1973,2,FALSE)," ")</f>
        <v>SAITO</v>
      </c>
      <c r="C14" t="str">
        <f>IF(A14:A14&gt;0,VLOOKUP(A14,Fed.!$A$2:$J$1973,3,FALSE)," ")</f>
        <v>YOLANDO TOSHIO</v>
      </c>
      <c r="D14" s="3" t="str">
        <f>IF(A14:A14&gt;0,VLOOKUP(A14,Fed.!$A$2:$J$1973,4,FALSE)," ")</f>
        <v>M</v>
      </c>
      <c r="E14" s="3" t="str">
        <f>IF(A14:A14&gt;0,VLOOKUP(A14,Fed.!$A$2:$J$1973,5,FALSE)," ")</f>
        <v>12. COO</v>
      </c>
      <c r="F14" s="413">
        <f>IF(A14:A14&gt;0,VLOOKUP(A14,Fed.!$A$2:$J$1973,6,FALSE)," ")</f>
        <v>18875</v>
      </c>
      <c r="G14">
        <f>IF(A14:A14&gt;0,VLOOKUP(A14,Fed.!$A$2:$J$1973,7,FALSE)," ")</f>
        <v>12</v>
      </c>
      <c r="H14" t="str">
        <f>IF(A14:A14&gt;0,VLOOKUP(A14,Fed.!$A$2:$J$1973,8,FALSE)," ")</f>
        <v>C-SR</v>
      </c>
      <c r="I14" t="str">
        <f>IF(A14:A14&gt;0,VLOOKUP(A14,Fed.!$A$2:$J$1973,9,FALSE)," ")</f>
        <v>LIB2026</v>
      </c>
      <c r="J14" s="3">
        <f>IF(A14:A14&gt;0,VLOOKUP(A14,Fed.!$A$2:$J$1973,10,FALSE)," ")</f>
        <v>0</v>
      </c>
    </row>
    <row r="15" spans="1:10">
      <c r="A15" s="63" t="s">
        <v>664</v>
      </c>
      <c r="B15" t="str">
        <f>IF(A15:A15&gt;0,VLOOKUP(A15,Fed.!$A$2:$J$1973,2,FALSE)," ")</f>
        <v>ASHITANI</v>
      </c>
      <c r="C15" t="str">
        <f>IF(A15:A15&gt;0,VLOOKUP(A15,Fed.!$A$2:$J$1973,3,FALSE)," ")</f>
        <v>TADATAKA</v>
      </c>
      <c r="D15" s="3" t="str">
        <f>IF(A15:A15&gt;0,VLOOKUP(A15,Fed.!$A$2:$J$1973,4,FALSE)," ")</f>
        <v>M</v>
      </c>
      <c r="E15" s="3" t="str">
        <f>IF(A15:A15&gt;0,VLOOKUP(A15,Fed.!$A$2:$J$1973,5,FALSE)," ")</f>
        <v>12. COO</v>
      </c>
      <c r="F15" s="413">
        <f>IF(A15:A15&gt;0,VLOOKUP(A15,Fed.!$A$2:$J$1973,6,FALSE)," ")</f>
        <v>15313</v>
      </c>
      <c r="G15">
        <f>IF(A15:A15&gt;0,VLOOKUP(A15,Fed.!$A$2:$J$1973,7,FALSE)," ")</f>
        <v>6</v>
      </c>
      <c r="H15" t="str">
        <f>IF(A15:A15&gt;0,VLOOKUP(A15,Fed.!$A$2:$J$1973,8,FALSE)," ")</f>
        <v>A-MR</v>
      </c>
      <c r="I15" t="str">
        <f>IF(A15:A15&gt;0,VLOOKUP(A15,Fed.!$A$2:$J$1973,9,FALSE)," ")</f>
        <v>LIB2026</v>
      </c>
      <c r="J15" s="3">
        <f>IF(A15:A15&gt;0,VLOOKUP(A15,Fed.!$A$2:$J$1973,10,FALSE)," ")</f>
        <v>0</v>
      </c>
    </row>
    <row r="16" spans="1:10">
      <c r="A16" s="63" t="s">
        <v>882</v>
      </c>
      <c r="B16" t="str">
        <f>IF(A16:A16&gt;0,VLOOKUP(A16,Fed.!$A$2:$J$1973,2,FALSE)," ")</f>
        <v>NOZAWA</v>
      </c>
      <c r="C16" t="str">
        <f>IF(A16:A16&gt;0,VLOOKUP(A16,Fed.!$A$2:$J$1973,3,FALSE)," ")</f>
        <v>YURIKO</v>
      </c>
      <c r="D16" s="3" t="str">
        <f>IF(A16:A16&gt;0,VLOOKUP(A16,Fed.!$A$2:$J$1973,4,FALSE)," ")</f>
        <v>F</v>
      </c>
      <c r="E16" s="3" t="str">
        <f>IF(A16:A16&gt;0,VLOOKUP(A16,Fed.!$A$2:$J$1973,5,FALSE)," ")</f>
        <v>06. KOK</v>
      </c>
      <c r="F16" s="413">
        <f>IF(A16:A16&gt;0,VLOOKUP(A16,Fed.!$A$2:$J$1973,6,FALSE)," ")</f>
        <v>13844</v>
      </c>
      <c r="G16">
        <f>IF(A16:A16&gt;0,VLOOKUP(A16,Fed.!$A$2:$J$1973,7,FALSE)," ")</f>
        <v>12</v>
      </c>
      <c r="H16" t="str">
        <f>IF(A16:A16&gt;0,VLOOKUP(A16,Fed.!$A$2:$J$1973,8,FALSE)," ")</f>
        <v>C-MR</v>
      </c>
      <c r="I16" t="str">
        <f>IF(A16:A16&gt;0,VLOOKUP(A16,Fed.!$A$2:$J$1973,9,FALSE)," ")</f>
        <v>LIB2026</v>
      </c>
      <c r="J16" s="3">
        <f>IF(A16:A16&gt;0,VLOOKUP(A16,Fed.!$A$2:$J$1973,10,FALSE)," ")</f>
        <v>0</v>
      </c>
    </row>
    <row r="17" spans="1:10">
      <c r="A17" s="464" t="s">
        <v>899</v>
      </c>
      <c r="B17" t="str">
        <f>IF(A17:A17&gt;0,VLOOKUP(A17,Fed.!$A$2:$J$1973,2,FALSE)," ")</f>
        <v>NOZAWA</v>
      </c>
      <c r="C17" t="str">
        <f>IF(A17:A17&gt;0,VLOOKUP(A17,Fed.!$A$2:$J$1973,3,FALSE)," ")</f>
        <v>CARLOS MASAYUKI</v>
      </c>
      <c r="D17" s="3" t="str">
        <f>IF(A17:A17&gt;0,VLOOKUP(A17,Fed.!$A$2:$J$1973,4,FALSE)," ")</f>
        <v>M</v>
      </c>
      <c r="E17" s="3" t="str">
        <f>IF(A17:A17&gt;0,VLOOKUP(A17,Fed.!$A$2:$J$1973,5,FALSE)," ")</f>
        <v>06. KOK</v>
      </c>
      <c r="F17" s="413">
        <f>IF(A17:A17&gt;0,VLOOKUP(A17,Fed.!$A$2:$J$1973,6,FALSE)," ")</f>
        <v>24027</v>
      </c>
      <c r="G17">
        <f>IF(A17:A17&gt;0,VLOOKUP(A17,Fed.!$A$2:$J$1973,7,FALSE)," ")</f>
        <v>9</v>
      </c>
      <c r="H17" t="str">
        <f>IF(A17:A17&gt;0,VLOOKUP(A17,Fed.!$A$2:$J$1973,8,FALSE)," ")</f>
        <v>B-NSR</v>
      </c>
      <c r="I17" t="str">
        <f>IF(A17:A17&gt;0,VLOOKUP(A17,Fed.!$A$2:$J$1973,9,FALSE)," ")</f>
        <v>LIB2026</v>
      </c>
      <c r="J17" s="3">
        <f>IF(A17:A17&gt;0,VLOOKUP(A17,Fed.!$A$2:$J$1973,10,FALSE)," ")</f>
        <v>0</v>
      </c>
    </row>
    <row r="18" spans="1:10">
      <c r="A18" s="464" t="s">
        <v>885</v>
      </c>
      <c r="B18" t="str">
        <f>IF(A18:A18&gt;0,VLOOKUP(A18,Fed.!$A$2:$J$1973,2,FALSE)," ")</f>
        <v>SILVA</v>
      </c>
      <c r="C18" t="str">
        <f>IF(A18:A18&gt;0,VLOOKUP(A18,Fed.!$A$2:$J$1973,3,FALSE)," ")</f>
        <v>MANOEL</v>
      </c>
      <c r="D18" s="3" t="str">
        <f>IF(A18:A18&gt;0,VLOOKUP(A18,Fed.!$A$2:$J$1973,4,FALSE)," ")</f>
        <v>M</v>
      </c>
      <c r="E18" s="3" t="str">
        <f>IF(A18:A18&gt;0,VLOOKUP(A18,Fed.!$A$2:$J$1973,5,FALSE)," ")</f>
        <v>06. KOK</v>
      </c>
      <c r="F18" s="413">
        <f>IF(A18:A18&gt;0,VLOOKUP(A18,Fed.!$A$2:$J$1973,6,FALSE)," ")</f>
        <v>20205</v>
      </c>
      <c r="G18">
        <f>IF(A18:A18&gt;0,VLOOKUP(A18,Fed.!$A$2:$J$1973,7,FALSE)," ")</f>
        <v>9</v>
      </c>
      <c r="H18" t="str">
        <f>IF(A18:A18&gt;0,VLOOKUP(A18,Fed.!$A$2:$J$1973,8,FALSE)," ")</f>
        <v>B-NSR</v>
      </c>
      <c r="I18" t="str">
        <f>IF(A18:A18&gt;0,VLOOKUP(A18,Fed.!$A$2:$J$1973,9,FALSE)," ")</f>
        <v>LIB2026</v>
      </c>
      <c r="J18" s="3">
        <f>IF(A18:A18&gt;0,VLOOKUP(A18,Fed.!$A$2:$J$1973,10,FALSE)," ")</f>
        <v>0</v>
      </c>
    </row>
    <row r="19" spans="1:10">
      <c r="A19" s="63" t="s">
        <v>889</v>
      </c>
      <c r="B19" t="str">
        <f>IF(A19:A19&gt;0,VLOOKUP(A19,Fed.!$A$2:$J$1973,2,FALSE)," ")</f>
        <v>NOZAWA</v>
      </c>
      <c r="C19" t="str">
        <f>IF(A19:A19&gt;0,VLOOKUP(A19,Fed.!$A$2:$J$1973,3,FALSE)," ")</f>
        <v>ASSAMI</v>
      </c>
      <c r="D19" s="3" t="str">
        <f>IF(A19:A19&gt;0,VLOOKUP(A19,Fed.!$A$2:$J$1973,4,FALSE)," ")</f>
        <v>F</v>
      </c>
      <c r="E19" s="3" t="str">
        <f>IF(A19:A19&gt;0,VLOOKUP(A19,Fed.!$A$2:$J$1973,5,FALSE)," ")</f>
        <v>06. KOK</v>
      </c>
      <c r="F19" s="413">
        <f>IF(A19:A19&gt;0,VLOOKUP(A19,Fed.!$A$2:$J$1973,6,FALSE)," ")</f>
        <v>23351</v>
      </c>
      <c r="G19">
        <f>IF(A19:A19&gt;0,VLOOKUP(A19,Fed.!$A$2:$J$1973,7,FALSE)," ")</f>
        <v>12</v>
      </c>
      <c r="H19" t="str">
        <f>IF(A19:A19&gt;0,VLOOKUP(A19,Fed.!$A$2:$J$1973,8,FALSE)," ")</f>
        <v>C-NSR</v>
      </c>
      <c r="I19" t="str">
        <f>IF(A19:A19&gt;0,VLOOKUP(A19,Fed.!$A$2:$J$1973,9,FALSE)," ")</f>
        <v>LIB2026</v>
      </c>
      <c r="J19" s="3">
        <f>IF(A19:A19&gt;0,VLOOKUP(A19,Fed.!$A$2:$J$1973,10,FALSE)," ")</f>
        <v>0</v>
      </c>
    </row>
    <row r="20" spans="1:10">
      <c r="A20" s="463">
        <v>709</v>
      </c>
      <c r="B20" t="str">
        <f>IF(A20:A20&gt;0,VLOOKUP(A20,Fed.!$A$2:$J$1973,2,FALSE)," ")</f>
        <v>MADUREIRA</v>
      </c>
      <c r="C20" t="str">
        <f>IF(A20:A20&gt;0,VLOOKUP(A20,Fed.!$A$2:$J$1973,3,FALSE)," ")</f>
        <v>CESAR AUGUSTO</v>
      </c>
      <c r="D20" s="3" t="str">
        <f>IF(A20:A20&gt;0,VLOOKUP(A20,Fed.!$A$2:$J$1973,4,FALSE)," ")</f>
        <v>M</v>
      </c>
      <c r="E20" s="3" t="str">
        <f>IF(A20:A20&gt;0,VLOOKUP(A20,Fed.!$A$2:$J$1973,5,FALSE)," ")</f>
        <v>06. KOK</v>
      </c>
      <c r="F20" s="413">
        <f>IF(A20:A20&gt;0,VLOOKUP(A20,Fed.!$A$2:$J$1973,6,FALSE)," ")</f>
        <v>19956</v>
      </c>
      <c r="G20">
        <f>IF(A20:A20&gt;0,VLOOKUP(A20,Fed.!$A$2:$J$1973,7,FALSE)," ")</f>
        <v>12</v>
      </c>
      <c r="H20" t="str">
        <f>IF(A20:A20&gt;0,VLOOKUP(A20,Fed.!$A$2:$J$1973,8,FALSE)," ")</f>
        <v>C-NSR</v>
      </c>
      <c r="I20" t="str">
        <f>IF(A20:A20&gt;0,VLOOKUP(A20,Fed.!$A$2:$J$1973,9,FALSE)," ")</f>
        <v>LIB2026</v>
      </c>
      <c r="J20" s="3">
        <f>IF(A20:A20&gt;0,VLOOKUP(A20,Fed.!$A$2:$J$1973,10,FALSE)," ")</f>
        <v>0</v>
      </c>
    </row>
    <row r="21" spans="1:10">
      <c r="A21" s="63" t="s">
        <v>360</v>
      </c>
      <c r="B21" t="str">
        <f>IF(A21:A21&gt;0,VLOOKUP(A21,Fed.!$A$2:$J$1973,2,FALSE)," ")</f>
        <v>KADOWAKI</v>
      </c>
      <c r="C21" t="str">
        <f>IF(A21:A21&gt;0,VLOOKUP(A21,Fed.!$A$2:$J$1973,3,FALSE)," ")</f>
        <v>SUELY</v>
      </c>
      <c r="D21" s="3" t="str">
        <f>IF(A21:A21&gt;0,VLOOKUP(A21,Fed.!$A$2:$J$1973,4,FALSE)," ")</f>
        <v>F</v>
      </c>
      <c r="E21" s="3" t="str">
        <f>IF(A21:A21&gt;0,VLOOKUP(A21,Fed.!$A$2:$J$1973,5,FALSE)," ")</f>
        <v>06. KOK</v>
      </c>
      <c r="F21" s="413">
        <f>IF(A21:A21&gt;0,VLOOKUP(A21,Fed.!$A$2:$J$1973,6,FALSE)," ")</f>
        <v>20147</v>
      </c>
      <c r="G21">
        <f>IF(A21:A21&gt;0,VLOOKUP(A21,Fed.!$A$2:$J$1973,7,FALSE)," ")</f>
        <v>12</v>
      </c>
      <c r="H21" t="str">
        <f>IF(A21:A21&gt;0,VLOOKUP(A21,Fed.!$A$2:$J$1973,8,FALSE)," ")</f>
        <v>C-NSR</v>
      </c>
      <c r="I21" t="str">
        <f>IF(A21:A21&gt;0,VLOOKUP(A21,Fed.!$A$2:$J$1973,9,FALSE)," ")</f>
        <v>LIB2026</v>
      </c>
      <c r="J21" s="3">
        <f>IF(A21:A21&gt;0,VLOOKUP(A21,Fed.!$A$2:$J$1973,10,FALSE)," ")</f>
        <v>0</v>
      </c>
    </row>
    <row r="22" spans="1:10">
      <c r="A22" s="464" t="s">
        <v>358</v>
      </c>
      <c r="B22" t="str">
        <f>IF(A22:A22&gt;0,VLOOKUP(A22,Fed.!$A$2:$J$1973,2,FALSE)," ")</f>
        <v>FUKUZAWA</v>
      </c>
      <c r="C22" t="str">
        <f>IF(A22:A22&gt;0,VLOOKUP(A22,Fed.!$A$2:$J$1973,3,FALSE)," ")</f>
        <v>ISAURA</v>
      </c>
      <c r="D22" s="3" t="str">
        <f>IF(A22:A22&gt;0,VLOOKUP(A22,Fed.!$A$2:$J$1973,4,FALSE)," ")</f>
        <v>F</v>
      </c>
      <c r="E22" s="3" t="str">
        <f>IF(A22:A22&gt;0,VLOOKUP(A22,Fed.!$A$2:$J$1973,5,FALSE)," ")</f>
        <v>06. KOK</v>
      </c>
      <c r="F22" s="413">
        <f>IF(A22:A22&gt;0,VLOOKUP(A22,Fed.!$A$2:$J$1973,6,FALSE)," ")</f>
        <v>19670</v>
      </c>
      <c r="G22">
        <f>IF(A22:A22&gt;0,VLOOKUP(A22,Fed.!$A$2:$J$1973,7,FALSE)," ")</f>
        <v>8</v>
      </c>
      <c r="H22" t="str">
        <f>IF(A22:A22&gt;0,VLOOKUP(A22,Fed.!$A$2:$J$1973,8,FALSE)," ")</f>
        <v>B-NSR</v>
      </c>
      <c r="I22" t="str">
        <f>IF(A22:A22&gt;0,VLOOKUP(A22,Fed.!$A$2:$J$1973,9,FALSE)," ")</f>
        <v>LIB2026</v>
      </c>
      <c r="J22" s="3">
        <f>IF(A22:A22&gt;0,VLOOKUP(A22,Fed.!$A$2:$J$1973,10,FALSE)," ")</f>
        <v>0</v>
      </c>
    </row>
    <row r="23" spans="1:10">
      <c r="A23" s="63" t="s">
        <v>356</v>
      </c>
      <c r="B23" t="str">
        <f>IF(A23:A23&gt;0,VLOOKUP(A23,Fed.!$A$2:$J$1973,2,FALSE)," ")</f>
        <v>FUKUZAWA</v>
      </c>
      <c r="C23" t="str">
        <f>IF(A23:A23&gt;0,VLOOKUP(A23,Fed.!$A$2:$J$1973,3,FALSE)," ")</f>
        <v>AKIRA</v>
      </c>
      <c r="D23" s="3" t="str">
        <f>IF(A23:A23&gt;0,VLOOKUP(A23,Fed.!$A$2:$J$1973,4,FALSE)," ")</f>
        <v>M</v>
      </c>
      <c r="E23" s="3" t="str">
        <f>IF(A23:A23&gt;0,VLOOKUP(A23,Fed.!$A$2:$J$1973,5,FALSE)," ")</f>
        <v>06. KOK</v>
      </c>
      <c r="F23" s="413">
        <f>IF(A23:A23&gt;0,VLOOKUP(A23,Fed.!$A$2:$J$1973,6,FALSE)," ")</f>
        <v>18276</v>
      </c>
      <c r="G23">
        <f>IF(A23:A23&gt;0,VLOOKUP(A23,Fed.!$A$2:$J$1973,7,FALSE)," ")</f>
        <v>6</v>
      </c>
      <c r="H23" t="str">
        <f>IF(A23:A23&gt;0,VLOOKUP(A23,Fed.!$A$2:$J$1973,8,FALSE)," ")</f>
        <v>A-SR</v>
      </c>
      <c r="I23" t="str">
        <f>IF(A23:A23&gt;0,VLOOKUP(A23,Fed.!$A$2:$J$1973,9,FALSE)," ")</f>
        <v>LIB2026</v>
      </c>
      <c r="J23" s="3">
        <f>IF(A23:A23&gt;0,VLOOKUP(A23,Fed.!$A$2:$J$1973,10,FALSE)," ")</f>
        <v>0</v>
      </c>
    </row>
    <row r="24" spans="1:10">
      <c r="A24" s="63" t="s">
        <v>343</v>
      </c>
      <c r="B24" t="str">
        <f>IF(A24:A24&gt;0,VLOOKUP(A24,Fed.!$A$2:$J$1973,2,FALSE)," ")</f>
        <v>NAKASHIMA</v>
      </c>
      <c r="C24" t="str">
        <f>IF(A24:A24&gt;0,VLOOKUP(A24,Fed.!$A$2:$J$1973,3,FALSE)," ")</f>
        <v>MITSUKO</v>
      </c>
      <c r="D24" s="3" t="str">
        <f>IF(A24:A24&gt;0,VLOOKUP(A24,Fed.!$A$2:$J$1973,4,FALSE)," ")</f>
        <v>F</v>
      </c>
      <c r="E24" s="3" t="str">
        <f>IF(A24:A24&gt;0,VLOOKUP(A24,Fed.!$A$2:$J$1973,5,FALSE)," ")</f>
        <v>06. KOK</v>
      </c>
      <c r="F24" s="413">
        <f>IF(A24:A24&gt;0,VLOOKUP(A24,Fed.!$A$2:$J$1973,6,FALSE)," ")</f>
        <v>19177</v>
      </c>
      <c r="G24">
        <f>IF(A24:A24&gt;0,VLOOKUP(A24,Fed.!$A$2:$J$1973,7,FALSE)," ")</f>
        <v>9</v>
      </c>
      <c r="H24" t="str">
        <f>IF(A24:A24&gt;0,VLOOKUP(A24,Fed.!$A$2:$J$1973,8,FALSE)," ")</f>
        <v>B-NSR</v>
      </c>
      <c r="I24" t="str">
        <f>IF(A24:A24&gt;0,VLOOKUP(A24,Fed.!$A$2:$J$1973,9,FALSE)," ")</f>
        <v>LIB2026</v>
      </c>
      <c r="J24" s="3">
        <f>IF(A24:A24&gt;0,VLOOKUP(A24,Fed.!$A$2:$J$1973,10,FALSE)," ")</f>
        <v>0</v>
      </c>
    </row>
    <row r="25" spans="1:10">
      <c r="A25" s="63" t="s">
        <v>332</v>
      </c>
      <c r="B25" t="str">
        <f>IF(A25:A25&gt;0,VLOOKUP(A25,Fed.!$A$2:$J$1973,2,FALSE)," ")</f>
        <v>KUDO</v>
      </c>
      <c r="C25" t="str">
        <f>IF(A25:A25&gt;0,VLOOKUP(A25,Fed.!$A$2:$J$1973,3,FALSE)," ")</f>
        <v>SHOJI</v>
      </c>
      <c r="D25" s="3" t="str">
        <f>IF(A25:A25&gt;0,VLOOKUP(A25,Fed.!$A$2:$J$1973,4,FALSE)," ")</f>
        <v>M</v>
      </c>
      <c r="E25" s="3" t="str">
        <f>IF(A25:A25&gt;0,VLOOKUP(A25,Fed.!$A$2:$J$1973,5,FALSE)," ")</f>
        <v>06. KOK</v>
      </c>
      <c r="F25" s="413">
        <f>IF(A25:A25&gt;0,VLOOKUP(A25,Fed.!$A$2:$J$1973,6,FALSE)," ")</f>
        <v>13665</v>
      </c>
      <c r="G25">
        <f>IF(A25:A25&gt;0,VLOOKUP(A25,Fed.!$A$2:$J$1973,7,FALSE)," ")</f>
        <v>6</v>
      </c>
      <c r="H25" t="str">
        <f>IF(A25:A25&gt;0,VLOOKUP(A25,Fed.!$A$2:$J$1973,8,FALSE)," ")</f>
        <v>A-MR</v>
      </c>
      <c r="I25" t="str">
        <f>IF(A25:A25&gt;0,VLOOKUP(A25,Fed.!$A$2:$J$1973,9,FALSE)," ")</f>
        <v>LIB2026</v>
      </c>
      <c r="J25" s="3">
        <f>IF(A25:A25&gt;0,VLOOKUP(A25,Fed.!$A$2:$J$1973,10,FALSE)," ")</f>
        <v>0</v>
      </c>
    </row>
    <row r="26" spans="1:10">
      <c r="A26" s="63" t="s">
        <v>335</v>
      </c>
      <c r="B26" t="str">
        <f>IF(A26:A26&gt;0,VLOOKUP(A26,Fed.!$A$2:$J$1973,2,FALSE)," ")</f>
        <v>KUDO</v>
      </c>
      <c r="C26" t="str">
        <f>IF(A26:A26&gt;0,VLOOKUP(A26,Fed.!$A$2:$J$1973,3,FALSE)," ")</f>
        <v>AKIKO</v>
      </c>
      <c r="D26" s="3" t="str">
        <f>IF(A26:A26&gt;0,VLOOKUP(A26,Fed.!$A$2:$J$1973,4,FALSE)," ")</f>
        <v>F</v>
      </c>
      <c r="E26" s="3" t="str">
        <f>IF(A26:A26&gt;0,VLOOKUP(A26,Fed.!$A$2:$J$1973,5,FALSE)," ")</f>
        <v>06. KOK</v>
      </c>
      <c r="F26" s="413">
        <f>IF(A26:A26&gt;0,VLOOKUP(A26,Fed.!$A$2:$J$1973,6,FALSE)," ")</f>
        <v>15656</v>
      </c>
      <c r="G26">
        <f>IF(A26:A26&gt;0,VLOOKUP(A26,Fed.!$A$2:$J$1973,7,FALSE)," ")</f>
        <v>7</v>
      </c>
      <c r="H26" t="str">
        <f>IF(A26:A26&gt;0,VLOOKUP(A26,Fed.!$A$2:$J$1973,8,FALSE)," ")</f>
        <v>B-SR</v>
      </c>
      <c r="I26" t="str">
        <f>IF(A26:A26&gt;0,VLOOKUP(A26,Fed.!$A$2:$J$1973,9,FALSE)," ")</f>
        <v>LIB2026</v>
      </c>
      <c r="J26" s="3">
        <f>IF(A26:A26&gt;0,VLOOKUP(A26,Fed.!$A$2:$J$1973,10,FALSE)," ")</f>
        <v>0</v>
      </c>
    </row>
    <row r="27" spans="1:10">
      <c r="A27" s="63" t="s">
        <v>299</v>
      </c>
      <c r="B27" t="str">
        <f>IF(A27:A27&gt;0,VLOOKUP(A27,Fed.!$A$2:$J$1973,2,FALSE)," ")</f>
        <v>HASHIZUME</v>
      </c>
      <c r="C27" t="str">
        <f>IF(A27:A27&gt;0,VLOOKUP(A27,Fed.!$A$2:$J$1973,3,FALSE)," ")</f>
        <v>AKIO</v>
      </c>
      <c r="D27" s="3" t="str">
        <f>IF(A27:A27&gt;0,VLOOKUP(A27,Fed.!$A$2:$J$1973,4,FALSE)," ")</f>
        <v>M</v>
      </c>
      <c r="E27" s="3" t="str">
        <f>IF(A27:A27&gt;0,VLOOKUP(A27,Fed.!$A$2:$J$1973,5,FALSE)," ")</f>
        <v>06. KOK</v>
      </c>
      <c r="F27" s="413">
        <f>IF(A27:A27&gt;0,VLOOKUP(A27,Fed.!$A$2:$J$1973,6,FALSE)," ")</f>
        <v>16851</v>
      </c>
      <c r="G27">
        <f>IF(A27:A27&gt;0,VLOOKUP(A27,Fed.!$A$2:$J$1973,7,FALSE)," ")</f>
        <v>6</v>
      </c>
      <c r="H27" t="str">
        <f>IF(A27:A27&gt;0,VLOOKUP(A27,Fed.!$A$2:$J$1973,8,FALSE)," ")</f>
        <v>A-SR</v>
      </c>
      <c r="I27" t="str">
        <f>IF(A27:A27&gt;0,VLOOKUP(A27,Fed.!$A$2:$J$1973,9,FALSE)," ")</f>
        <v>LIB2026</v>
      </c>
      <c r="J27" s="3">
        <f>IF(A27:A27&gt;0,VLOOKUP(A27,Fed.!$A$2:$J$1973,10,FALSE)," ")</f>
        <v>0</v>
      </c>
    </row>
    <row r="28" spans="1:10">
      <c r="A28" s="63" t="s">
        <v>314</v>
      </c>
      <c r="B28" t="str">
        <f>IF(A28:A28&gt;0,VLOOKUP(A28,Fed.!$A$2:$J$1973,2,FALSE)," ")</f>
        <v>HASHIZUME</v>
      </c>
      <c r="C28" t="str">
        <f>IF(A28:A28&gt;0,VLOOKUP(A28,Fed.!$A$2:$J$1973,3,FALSE)," ")</f>
        <v>AKIKO</v>
      </c>
      <c r="D28" s="3" t="str">
        <f>IF(A28:A28&gt;0,VLOOKUP(A28,Fed.!$A$2:$J$1973,4,FALSE)," ")</f>
        <v>F</v>
      </c>
      <c r="E28" s="3" t="str">
        <f>IF(A28:A28&gt;0,VLOOKUP(A28,Fed.!$A$2:$J$1973,5,FALSE)," ")</f>
        <v>06. KOK</v>
      </c>
      <c r="F28" s="413">
        <f>IF(A28:A28&gt;0,VLOOKUP(A28,Fed.!$A$2:$J$1973,6,FALSE)," ")</f>
        <v>18684</v>
      </c>
      <c r="G28">
        <f>IF(A28:A28&gt;0,VLOOKUP(A28,Fed.!$A$2:$J$1973,7,FALSE)," ")</f>
        <v>6</v>
      </c>
      <c r="H28" t="str">
        <f>IF(A28:A28&gt;0,VLOOKUP(A28,Fed.!$A$2:$J$1973,8,FALSE)," ")</f>
        <v>A-SR</v>
      </c>
      <c r="I28" t="str">
        <f>IF(A28:A28&gt;0,VLOOKUP(A28,Fed.!$A$2:$J$1973,9,FALSE)," ")</f>
        <v>LIB2026</v>
      </c>
      <c r="J28" s="3">
        <f>IF(A28:A28&gt;0,VLOOKUP(A28,Fed.!$A$2:$J$1973,10,FALSE)," ")</f>
        <v>0</v>
      </c>
    </row>
    <row r="29" spans="1:10">
      <c r="A29" s="63" t="s">
        <v>372</v>
      </c>
      <c r="B29" t="str">
        <f>IF(A29:A29&gt;0,VLOOKUP(A29,Fed.!$A$2:$J$1973,2,FALSE)," ")</f>
        <v>SATO</v>
      </c>
      <c r="C29" t="str">
        <f>IF(A29:A29&gt;0,VLOOKUP(A29,Fed.!$A$2:$J$1973,3,FALSE)," ")</f>
        <v>NOBUO</v>
      </c>
      <c r="D29" s="3" t="str">
        <f>IF(A29:A29&gt;0,VLOOKUP(A29,Fed.!$A$2:$J$1973,4,FALSE)," ")</f>
        <v>M</v>
      </c>
      <c r="E29" s="3" t="str">
        <f>IF(A29:A29&gt;0,VLOOKUP(A29,Fed.!$A$2:$J$1973,5,FALSE)," ")</f>
        <v>06. KOK</v>
      </c>
      <c r="F29" s="413">
        <f>IF(A29:A29&gt;0,VLOOKUP(A29,Fed.!$A$2:$J$1973,6,FALSE)," ")</f>
        <v>16524</v>
      </c>
      <c r="G29">
        <f>IF(A29:A29&gt;0,VLOOKUP(A29,Fed.!$A$2:$J$1973,7,FALSE)," ")</f>
        <v>9</v>
      </c>
      <c r="H29" t="str">
        <f>IF(A29:A29&gt;0,VLOOKUP(A29,Fed.!$A$2:$J$1973,8,FALSE)," ")</f>
        <v>B-SR</v>
      </c>
      <c r="I29" t="str">
        <f>IF(A29:A29&gt;0,VLOOKUP(A29,Fed.!$A$2:$J$1973,9,FALSE)," ")</f>
        <v>LIB2026</v>
      </c>
      <c r="J29" s="3">
        <f>IF(A29:A29&gt;0,VLOOKUP(A29,Fed.!$A$2:$J$1973,10,FALSE)," ")</f>
        <v>0</v>
      </c>
    </row>
    <row r="30" spans="1:10">
      <c r="A30" s="63" t="s">
        <v>901</v>
      </c>
      <c r="B30" t="str">
        <f>IF(A30:A30&gt;0,VLOOKUP(A30,Fed.!$A$2:$J$1973,2,FALSE)," ")</f>
        <v>OKUYAMA</v>
      </c>
      <c r="C30" t="str">
        <f>IF(A30:A30&gt;0,VLOOKUP(A30,Fed.!$A$2:$J$1973,3,FALSE)," ")</f>
        <v>NOBORU</v>
      </c>
      <c r="D30" s="3" t="str">
        <f>IF(A30:A30&gt;0,VLOOKUP(A30,Fed.!$A$2:$J$1973,4,FALSE)," ")</f>
        <v>M</v>
      </c>
      <c r="E30" s="3" t="str">
        <f>IF(A30:A30&gt;0,VLOOKUP(A30,Fed.!$A$2:$J$1973,5,FALSE)," ")</f>
        <v>06. KOK</v>
      </c>
      <c r="F30" s="413">
        <f>IF(A30:A30&gt;0,VLOOKUP(A30,Fed.!$A$2:$J$1973,6,FALSE)," ")</f>
        <v>17489</v>
      </c>
      <c r="G30">
        <f>IF(A30:A30&gt;0,VLOOKUP(A30,Fed.!$A$2:$J$1973,7,FALSE)," ")</f>
        <v>12</v>
      </c>
      <c r="H30" t="str">
        <f>IF(A30:A30&gt;0,VLOOKUP(A30,Fed.!$A$2:$J$1973,8,FALSE)," ")</f>
        <v>C-SR</v>
      </c>
      <c r="I30" t="str">
        <f>IF(A30:A30&gt;0,VLOOKUP(A30,Fed.!$A$2:$J$1973,9,FALSE)," ")</f>
        <v>LIB2026</v>
      </c>
      <c r="J30" s="3">
        <f>IF(A30:A30&gt;0,VLOOKUP(A30,Fed.!$A$2:$J$1973,10,FALSE)," ")</f>
        <v>0</v>
      </c>
    </row>
    <row r="31" spans="1:10">
      <c r="A31" s="63" t="s">
        <v>1103</v>
      </c>
      <c r="B31" t="str">
        <f>IF(A31:A31&gt;0,VLOOKUP(A31,Fed.!$A$2:$J$1973,2,FALSE)," ")</f>
        <v>YOKOTA</v>
      </c>
      <c r="C31" t="str">
        <f>IF(A31:A31&gt;0,VLOOKUP(A31,Fed.!$A$2:$J$1973,3,FALSE)," ")</f>
        <v>NELSON AKIRA</v>
      </c>
      <c r="D31" s="3" t="str">
        <f>IF(A31:A31&gt;0,VLOOKUP(A31,Fed.!$A$2:$J$1973,4,FALSE)," ")</f>
        <v>M</v>
      </c>
      <c r="E31" s="3" t="str">
        <f>IF(A31:A31&gt;0,VLOOKUP(A31,Fed.!$A$2:$J$1973,5,FALSE)," ")</f>
        <v>06. KOK</v>
      </c>
      <c r="F31" s="413">
        <f>IF(A31:A31&gt;0,VLOOKUP(A31,Fed.!$A$2:$J$1973,6,FALSE)," ")</f>
        <v>20468</v>
      </c>
      <c r="G31">
        <f>IF(A31:A31&gt;0,VLOOKUP(A31,Fed.!$A$2:$J$1973,7,FALSE)," ")</f>
        <v>12</v>
      </c>
      <c r="H31" t="str">
        <f>IF(A31:A31&gt;0,VLOOKUP(A31,Fed.!$A$2:$J$1973,8,FALSE)," ")</f>
        <v>C-NSR</v>
      </c>
      <c r="I31" t="str">
        <f>IF(A31:A31&gt;0,VLOOKUP(A31,Fed.!$A$2:$J$1973,9,FALSE)," ")</f>
        <v>LIB2026</v>
      </c>
      <c r="J31" s="3">
        <f>IF(A31:A31&gt;0,VLOOKUP(A31,Fed.!$A$2:$J$1973,10,FALSE)," ")</f>
        <v>0</v>
      </c>
    </row>
    <row r="32" spans="1:10">
      <c r="A32" s="63" t="s">
        <v>1100</v>
      </c>
      <c r="B32" t="str">
        <f>IF(A32:A32&gt;0,VLOOKUP(A32,Fed.!$A$2:$J$1973,2,FALSE)," ")</f>
        <v>HIROSE YOKOTA</v>
      </c>
      <c r="C32" t="str">
        <f>IF(A32:A32&gt;0,VLOOKUP(A32,Fed.!$A$2:$J$1973,3,FALSE)," ")</f>
        <v>HAYDEE HARUMI</v>
      </c>
      <c r="D32" s="3" t="str">
        <f>IF(A32:A32&gt;0,VLOOKUP(A32,Fed.!$A$2:$J$1973,4,FALSE)," ")</f>
        <v>F</v>
      </c>
      <c r="E32" s="3" t="str">
        <f>IF(A32:A32&gt;0,VLOOKUP(A32,Fed.!$A$2:$J$1973,5,FALSE)," ")</f>
        <v>06. KOK</v>
      </c>
      <c r="F32" s="413">
        <f>IF(A32:A32&gt;0,VLOOKUP(A32,Fed.!$A$2:$J$1973,6,FALSE)," ")</f>
        <v>22444</v>
      </c>
      <c r="G32">
        <f>IF(A32:A32&gt;0,VLOOKUP(A32,Fed.!$A$2:$J$1973,7,FALSE)," ")</f>
        <v>12</v>
      </c>
      <c r="H32" t="str">
        <f>IF(A32:A32&gt;0,VLOOKUP(A32,Fed.!$A$2:$J$1973,8,FALSE)," ")</f>
        <v>C-NSR</v>
      </c>
      <c r="I32" t="str">
        <f>IF(A32:A32&gt;0,VLOOKUP(A32,Fed.!$A$2:$J$1973,9,FALSE)," ")</f>
        <v>LIB2026</v>
      </c>
      <c r="J32" s="3">
        <f>IF(A32:A32&gt;0,VLOOKUP(A32,Fed.!$A$2:$J$1973,10,FALSE)," ")</f>
        <v>0</v>
      </c>
    </row>
    <row r="33" spans="1:10">
      <c r="A33" s="63" t="s">
        <v>991</v>
      </c>
      <c r="B33" t="str">
        <f>IF(A33:A33&gt;0,VLOOKUP(A33,Fed.!$A$2:$J$1973,2,FALSE)," ")</f>
        <v>HIRAKAWA</v>
      </c>
      <c r="C33" t="str">
        <f>IF(A33:A33&gt;0,VLOOKUP(A33,Fed.!$A$2:$J$1973,3,FALSE)," ")</f>
        <v>ISAO</v>
      </c>
      <c r="D33" s="3" t="str">
        <f>IF(A33:A33&gt;0,VLOOKUP(A33,Fed.!$A$2:$J$1973,4,FALSE)," ")</f>
        <v>M</v>
      </c>
      <c r="E33" s="3" t="str">
        <f>IF(A33:A33&gt;0,VLOOKUP(A33,Fed.!$A$2:$J$1973,5,FALSE)," ")</f>
        <v>06. KOK</v>
      </c>
      <c r="F33" s="413">
        <f>IF(A33:A33&gt;0,VLOOKUP(A33,Fed.!$A$2:$J$1973,6,FALSE)," ")</f>
        <v>17410</v>
      </c>
      <c r="G33">
        <f>IF(A33:A33&gt;0,VLOOKUP(A33,Fed.!$A$2:$J$1973,7,FALSE)," ")</f>
        <v>12</v>
      </c>
      <c r="H33" t="str">
        <f>IF(A33:A33&gt;0,VLOOKUP(A33,Fed.!$A$2:$J$1973,8,FALSE)," ")</f>
        <v>C-SR</v>
      </c>
      <c r="I33" t="str">
        <f>IF(A33:A33&gt;0,VLOOKUP(A33,Fed.!$A$2:$J$1973,9,FALSE)," ")</f>
        <v>LIB2026</v>
      </c>
      <c r="J33" s="3">
        <f>IF(A33:A33&gt;0,VLOOKUP(A33,Fed.!$A$2:$J$1973,10,FALSE)," ")</f>
        <v>0</v>
      </c>
    </row>
    <row r="34" spans="1:10">
      <c r="A34" s="63" t="s">
        <v>993</v>
      </c>
      <c r="B34" t="str">
        <f>IF(A34:A34&gt;0,VLOOKUP(A34,Fed.!$A$2:$J$1973,2,FALSE)," ")</f>
        <v>IWAMOTO HIRAKAWA</v>
      </c>
      <c r="C34" t="str">
        <f>IF(A34:A34&gt;0,VLOOKUP(A34,Fed.!$A$2:$J$1973,3,FALSE)," ")</f>
        <v>NORIE</v>
      </c>
      <c r="D34" s="3" t="str">
        <f>IF(A34:A34&gt;0,VLOOKUP(A34,Fed.!$A$2:$J$1973,4,FALSE)," ")</f>
        <v>F</v>
      </c>
      <c r="E34" s="3" t="str">
        <f>IF(A34:A34&gt;0,VLOOKUP(A34,Fed.!$A$2:$J$1973,5,FALSE)," ")</f>
        <v>06. KOK</v>
      </c>
      <c r="F34" s="413">
        <f>IF(A34:A34&gt;0,VLOOKUP(A34,Fed.!$A$2:$J$1973,6,FALSE)," ")</f>
        <v>19766</v>
      </c>
      <c r="G34">
        <f>IF(A34:A34&gt;0,VLOOKUP(A34,Fed.!$A$2:$J$1973,7,FALSE)," ")</f>
        <v>12</v>
      </c>
      <c r="H34" t="str">
        <f>IF(A34:A34&gt;0,VLOOKUP(A34,Fed.!$A$2:$J$1973,8,FALSE)," ")</f>
        <v>C-NSR</v>
      </c>
      <c r="I34" t="str">
        <f>IF(A34:A34&gt;0,VLOOKUP(A34,Fed.!$A$2:$J$1973,9,FALSE)," ")</f>
        <v>LIB2026</v>
      </c>
      <c r="J34" s="3">
        <f>IF(A34:A34&gt;0,VLOOKUP(A34,Fed.!$A$2:$J$1973,10,FALSE)," ")</f>
        <v>0</v>
      </c>
    </row>
    <row r="35" spans="1:10">
      <c r="A35" s="63" t="s">
        <v>336</v>
      </c>
      <c r="B35" t="str">
        <f>IF(A35:A35&gt;0,VLOOKUP(A35,Fed.!$A$2:$J$1973,2,FALSE)," ")</f>
        <v>MATSUMURA</v>
      </c>
      <c r="C35" t="str">
        <f>IF(A35:A35&gt;0,VLOOKUP(A35,Fed.!$A$2:$J$1973,3,FALSE)," ")</f>
        <v>TERUAKI</v>
      </c>
      <c r="D35" s="3" t="str">
        <f>IF(A35:A35&gt;0,VLOOKUP(A35,Fed.!$A$2:$J$1973,4,FALSE)," ")</f>
        <v>M</v>
      </c>
      <c r="E35" s="3" t="str">
        <f>IF(A35:A35&gt;0,VLOOKUP(A35,Fed.!$A$2:$J$1973,5,FALSE)," ")</f>
        <v>06. KOK</v>
      </c>
      <c r="F35" s="413">
        <f>IF(A35:A35&gt;0,VLOOKUP(A35,Fed.!$A$2:$J$1973,6,FALSE)," ")</f>
        <v>15766</v>
      </c>
      <c r="G35">
        <f>IF(A35:A35&gt;0,VLOOKUP(A35,Fed.!$A$2:$J$1973,7,FALSE)," ")</f>
        <v>9</v>
      </c>
      <c r="H35" t="str">
        <f>IF(A35:A35&gt;0,VLOOKUP(A35,Fed.!$A$2:$J$1973,8,FALSE)," ")</f>
        <v>B-SR</v>
      </c>
      <c r="I35" t="str">
        <f>IF(A35:A35&gt;0,VLOOKUP(A35,Fed.!$A$2:$J$1973,9,FALSE)," ")</f>
        <v>LIB2026</v>
      </c>
      <c r="J35" s="3">
        <f>IF(A35:A35&gt;0,VLOOKUP(A35,Fed.!$A$2:$J$1973,10,FALSE)," ")</f>
        <v>0</v>
      </c>
    </row>
    <row r="36" spans="1:10">
      <c r="A36" s="63" t="s">
        <v>893</v>
      </c>
      <c r="B36" t="str">
        <f>IF(A36:A36&gt;0,VLOOKUP(A36,Fed.!$A$2:$J$1973,2,FALSE)," ")</f>
        <v>TOBIMATSU</v>
      </c>
      <c r="C36" t="str">
        <f>IF(A36:A36&gt;0,VLOOKUP(A36,Fed.!$A$2:$J$1973,3,FALSE)," ")</f>
        <v>SHINYA</v>
      </c>
      <c r="D36" s="3" t="str">
        <f>IF(A36:A36&gt;0,VLOOKUP(A36,Fed.!$A$2:$J$1973,4,FALSE)," ")</f>
        <v>M</v>
      </c>
      <c r="E36" s="3" t="str">
        <f>IF(A36:A36&gt;0,VLOOKUP(A36,Fed.!$A$2:$J$1973,5,FALSE)," ")</f>
        <v>06. KOK</v>
      </c>
      <c r="F36" s="413">
        <f>IF(A36:A36&gt;0,VLOOKUP(A36,Fed.!$A$2:$J$1973,6,FALSE)," ")</f>
        <v>17774</v>
      </c>
      <c r="G36">
        <f>IF(A36:A36&gt;0,VLOOKUP(A36,Fed.!$A$2:$J$1973,7,FALSE)," ")</f>
        <v>1</v>
      </c>
      <c r="H36" t="str">
        <f>IF(A36:A36&gt;0,VLOOKUP(A36,Fed.!$A$2:$J$1973,8,FALSE)," ")</f>
        <v>EX-SR</v>
      </c>
      <c r="I36" t="str">
        <f>IF(A36:A36&gt;0,VLOOKUP(A36,Fed.!$A$2:$J$1973,9,FALSE)," ")</f>
        <v>LIB2026</v>
      </c>
      <c r="J36" s="3">
        <f>IF(A36:A36&gt;0,VLOOKUP(A36,Fed.!$A$2:$J$1973,10,FALSE)," ")</f>
        <v>0</v>
      </c>
    </row>
    <row r="37" spans="1:10">
      <c r="A37" s="63" t="s">
        <v>320</v>
      </c>
      <c r="B37" t="str">
        <f>IF(A37:A37&gt;0,VLOOKUP(A37,Fed.!$A$2:$J$1973,2,FALSE)," ")</f>
        <v>UTSUMI</v>
      </c>
      <c r="C37" t="str">
        <f>IF(A37:A37&gt;0,VLOOKUP(A37,Fed.!$A$2:$J$1973,3,FALSE)," ")</f>
        <v>CHIOMI</v>
      </c>
      <c r="D37" s="3" t="str">
        <f>IF(A37:A37&gt;0,VLOOKUP(A37,Fed.!$A$2:$J$1973,4,FALSE)," ")</f>
        <v>F</v>
      </c>
      <c r="E37" s="3" t="str">
        <f>IF(A37:A37&gt;0,VLOOKUP(A37,Fed.!$A$2:$J$1973,5,FALSE)," ")</f>
        <v>06. KOK</v>
      </c>
      <c r="F37" s="413">
        <f>IF(A37:A37&gt;0,VLOOKUP(A37,Fed.!$A$2:$J$1973,6,FALSE)," ")</f>
        <v>14740</v>
      </c>
      <c r="G37">
        <f>IF(A37:A37&gt;0,VLOOKUP(A37,Fed.!$A$2:$J$1973,7,FALSE)," ")</f>
        <v>12</v>
      </c>
      <c r="H37" t="str">
        <f>IF(A37:A37&gt;0,VLOOKUP(A37,Fed.!$A$2:$J$1973,8,FALSE)," ")</f>
        <v>C-MR</v>
      </c>
      <c r="I37" t="str">
        <f>IF(A37:A37&gt;0,VLOOKUP(A37,Fed.!$A$2:$J$1973,9,FALSE)," ")</f>
        <v>LIB2026</v>
      </c>
      <c r="J37" s="3">
        <f>IF(A37:A37&gt;0,VLOOKUP(A37,Fed.!$A$2:$J$1973,10,FALSE)," ")</f>
        <v>0</v>
      </c>
    </row>
    <row r="38" spans="1:10">
      <c r="A38" s="463">
        <v>691</v>
      </c>
      <c r="B38" t="str">
        <f>IF(A38:A38&gt;0,VLOOKUP(A38,Fed.!$A$2:$J$1973,2,FALSE)," ")</f>
        <v>HIRATA</v>
      </c>
      <c r="C38" t="str">
        <f>IF(A38:A38&gt;0,VLOOKUP(A38,Fed.!$A$2:$J$1973,3,FALSE)," ")</f>
        <v>IRINEU YASSAYUKI</v>
      </c>
      <c r="D38" s="3" t="str">
        <f>IF(A38:A38&gt;0,VLOOKUP(A38,Fed.!$A$2:$J$1973,4,FALSE)," ")</f>
        <v>M</v>
      </c>
      <c r="E38" s="3" t="str">
        <f>IF(A38:A38&gt;0,VLOOKUP(A38,Fed.!$A$2:$J$1973,5,FALSE)," ")</f>
        <v>06. KOK</v>
      </c>
      <c r="F38" s="413">
        <f>IF(A38:A38&gt;0,VLOOKUP(A38,Fed.!$A$2:$J$1973,6,FALSE)," ")</f>
        <v>24162</v>
      </c>
      <c r="G38">
        <f>IF(A38:A38&gt;0,VLOOKUP(A38,Fed.!$A$2:$J$1973,7,FALSE)," ")</f>
        <v>8</v>
      </c>
      <c r="H38" t="str">
        <f>IF(A38:A38&gt;0,VLOOKUP(A38,Fed.!$A$2:$J$1973,8,FALSE)," ")</f>
        <v>B-NSR</v>
      </c>
      <c r="I38" t="str">
        <f>IF(A38:A38&gt;0,VLOOKUP(A38,Fed.!$A$2:$J$1973,9,FALSE)," ")</f>
        <v>LIB2026</v>
      </c>
      <c r="J38" s="3">
        <f>IF(A38:A38&gt;0,VLOOKUP(A38,Fed.!$A$2:$J$1973,10,FALSE)," ")</f>
        <v>0</v>
      </c>
    </row>
    <row r="39" spans="1:10">
      <c r="A39" s="63" t="s">
        <v>999</v>
      </c>
      <c r="B39" t="str">
        <f>IF(A39:A39&gt;0,VLOOKUP(A39,Fed.!$A$2:$J$1973,2,FALSE)," ")</f>
        <v>MARTINS DE MELLO</v>
      </c>
      <c r="C39" t="str">
        <f>IF(A39:A39&gt;0,VLOOKUP(A39,Fed.!$A$2:$J$1973,3,FALSE)," ")</f>
        <v>VANESSA</v>
      </c>
      <c r="D39" s="3" t="str">
        <f>IF(A39:A39&gt;0,VLOOKUP(A39,Fed.!$A$2:$J$1973,4,FALSE)," ")</f>
        <v>F</v>
      </c>
      <c r="E39" s="3" t="str">
        <f>IF(A39:A39&gt;0,VLOOKUP(A39,Fed.!$A$2:$J$1973,5,FALSE)," ")</f>
        <v>06. KOK</v>
      </c>
      <c r="F39" s="413">
        <f>IF(A39:A39&gt;0,VLOOKUP(A39,Fed.!$A$2:$J$1973,6,FALSE)," ")</f>
        <v>28169</v>
      </c>
      <c r="G39">
        <f>IF(A39:A39&gt;0,VLOOKUP(A39,Fed.!$A$2:$J$1973,7,FALSE)," ")</f>
        <v>12</v>
      </c>
      <c r="H39" t="str">
        <f>IF(A39:A39&gt;0,VLOOKUP(A39,Fed.!$A$2:$J$1973,8,FALSE)," ")</f>
        <v>C-NSR</v>
      </c>
      <c r="I39" t="str">
        <f>IF(A39:A39&gt;0,VLOOKUP(A39,Fed.!$A$2:$J$1973,9,FALSE)," ")</f>
        <v>LIB2026</v>
      </c>
      <c r="J39" s="3">
        <f>IF(A39:A39&gt;0,VLOOKUP(A39,Fed.!$A$2:$J$1973,10,FALSE)," ")</f>
        <v>0</v>
      </c>
    </row>
    <row r="40" spans="1:10">
      <c r="A40" s="63" t="s">
        <v>798</v>
      </c>
      <c r="B40" t="str">
        <f>IF(A40:A40&gt;0,VLOOKUP(A40,Fed.!$A$2:$J$1973,2,FALSE)," ")</f>
        <v>BABATA</v>
      </c>
      <c r="C40" t="str">
        <f>IF(A40:A40&gt;0,VLOOKUP(A40,Fed.!$A$2:$J$1973,3,FALSE)," ")</f>
        <v>JORGE TOSHIO</v>
      </c>
      <c r="D40" s="3" t="str">
        <f>IF(A40:A40&gt;0,VLOOKUP(A40,Fed.!$A$2:$J$1973,4,FALSE)," ")</f>
        <v>M</v>
      </c>
      <c r="E40" s="3" t="str">
        <f>IF(A40:A40&gt;0,VLOOKUP(A40,Fed.!$A$2:$J$1973,5,FALSE)," ")</f>
        <v>06. KOK</v>
      </c>
      <c r="F40" s="413">
        <f>IF(A40:A40&gt;0,VLOOKUP(A40,Fed.!$A$2:$J$1973,6,FALSE)," ")</f>
        <v>21124</v>
      </c>
      <c r="G40">
        <f>IF(A40:A40&gt;0,VLOOKUP(A40,Fed.!$A$2:$J$1973,7,FALSE)," ")</f>
        <v>3</v>
      </c>
      <c r="H40" t="str">
        <f>IF(A40:A40&gt;0,VLOOKUP(A40,Fed.!$A$2:$J$1973,8,FALSE)," ")</f>
        <v>EX-NSR</v>
      </c>
      <c r="I40" t="str">
        <f>IF(A40:A40&gt;0,VLOOKUP(A40,Fed.!$A$2:$J$1973,9,FALSE)," ")</f>
        <v>LIB2026</v>
      </c>
      <c r="J40" s="3">
        <f>IF(A40:A40&gt;0,VLOOKUP(A40,Fed.!$A$2:$J$1973,10,FALSE)," ")</f>
        <v>0</v>
      </c>
    </row>
    <row r="41" spans="1:10">
      <c r="A41" s="63" t="s">
        <v>988</v>
      </c>
      <c r="B41" t="str">
        <f>IF(A41:A41&gt;0,VLOOKUP(A41,Fed.!$A$2:$J$1973,2,FALSE)," ")</f>
        <v>IWAMOTO MAEDA</v>
      </c>
      <c r="C41" t="str">
        <f>IF(A41:A41&gt;0,VLOOKUP(A41,Fed.!$A$2:$J$1973,3,FALSE)," ")</f>
        <v>IOSHIMI</v>
      </c>
      <c r="D41" s="3" t="str">
        <f>IF(A41:A41&gt;0,VLOOKUP(A41,Fed.!$A$2:$J$1973,4,FALSE)," ")</f>
        <v>F</v>
      </c>
      <c r="E41" s="3" t="str">
        <f>IF(A41:A41&gt;0,VLOOKUP(A41,Fed.!$A$2:$J$1973,5,FALSE)," ")</f>
        <v>06. KOK</v>
      </c>
      <c r="F41" s="413">
        <f>IF(A41:A41&gt;0,VLOOKUP(A41,Fed.!$A$2:$J$1973,6,FALSE)," ")</f>
        <v>20443</v>
      </c>
      <c r="G41">
        <f>IF(A41:A41&gt;0,VLOOKUP(A41,Fed.!$A$2:$J$1973,7,FALSE)," ")</f>
        <v>12</v>
      </c>
      <c r="H41" t="str">
        <f>IF(A41:A41&gt;0,VLOOKUP(A41,Fed.!$A$2:$J$1973,8,FALSE)," ")</f>
        <v>C-NSR</v>
      </c>
      <c r="I41" t="str">
        <f>IF(A41:A41&gt;0,VLOOKUP(A41,Fed.!$A$2:$J$1973,9,FALSE)," ")</f>
        <v>LIB2026</v>
      </c>
      <c r="J41" s="3">
        <f>IF(A41:A41&gt;0,VLOOKUP(A41,Fed.!$A$2:$J$1973,10,FALSE)," ")</f>
        <v>0</v>
      </c>
    </row>
    <row r="42" spans="1:10">
      <c r="A42" s="63" t="s">
        <v>986</v>
      </c>
      <c r="B42" t="str">
        <f>IF(A42:A42&gt;0,VLOOKUP(A42,Fed.!$A$2:$J$1973,2,FALSE)," ")</f>
        <v>MAEDA</v>
      </c>
      <c r="C42" t="str">
        <f>IF(A42:A42&gt;0,VLOOKUP(A42,Fed.!$A$2:$J$1973,3,FALSE)," ")</f>
        <v>KAUSSEI</v>
      </c>
      <c r="D42" s="3" t="str">
        <f>IF(A42:A42&gt;0,VLOOKUP(A42,Fed.!$A$2:$J$1973,4,FALSE)," ")</f>
        <v>M</v>
      </c>
      <c r="E42" s="3" t="str">
        <f>IF(A42:A42&gt;0,VLOOKUP(A42,Fed.!$A$2:$J$1973,5,FALSE)," ")</f>
        <v>06. KOK</v>
      </c>
      <c r="F42" s="413">
        <f>IF(A42:A42&gt;0,VLOOKUP(A42,Fed.!$A$2:$J$1973,6,FALSE)," ")</f>
        <v>18515</v>
      </c>
      <c r="G42">
        <f>IF(A42:A42&gt;0,VLOOKUP(A42,Fed.!$A$2:$J$1973,7,FALSE)," ")</f>
        <v>12</v>
      </c>
      <c r="H42" t="str">
        <f>IF(A42:A42&gt;0,VLOOKUP(A42,Fed.!$A$2:$J$1973,8,FALSE)," ")</f>
        <v>C-SR</v>
      </c>
      <c r="I42" t="str">
        <f>IF(A42:A42&gt;0,VLOOKUP(A42,Fed.!$A$2:$J$1973,9,FALSE)," ")</f>
        <v>LIB2026</v>
      </c>
      <c r="J42" s="3">
        <f>IF(A42:A42&gt;0,VLOOKUP(A42,Fed.!$A$2:$J$1973,10,FALSE)," ")</f>
        <v>0</v>
      </c>
    </row>
    <row r="43" spans="1:10">
      <c r="A43" s="63" t="s">
        <v>340</v>
      </c>
      <c r="B43" t="str">
        <f>IF(A43:A43&gt;0,VLOOKUP(A43,Fed.!$A$2:$J$1973,2,FALSE)," ")</f>
        <v>ABE</v>
      </c>
      <c r="C43" t="str">
        <f>IF(A43:A43&gt;0,VLOOKUP(A43,Fed.!$A$2:$J$1973,3,FALSE)," ")</f>
        <v>TETSUO</v>
      </c>
      <c r="D43" s="3" t="str">
        <f>IF(A43:A43&gt;0,VLOOKUP(A43,Fed.!$A$2:$J$1973,4,FALSE)," ")</f>
        <v>M</v>
      </c>
      <c r="E43" s="3" t="str">
        <f>IF(A43:A43&gt;0,VLOOKUP(A43,Fed.!$A$2:$J$1973,5,FALSE)," ")</f>
        <v>06. KOK</v>
      </c>
      <c r="F43" s="413">
        <f>IF(A43:A43&gt;0,VLOOKUP(A43,Fed.!$A$2:$J$1973,6,FALSE)," ")</f>
        <v>12082</v>
      </c>
      <c r="G43">
        <f>IF(A43:A43&gt;0,VLOOKUP(A43,Fed.!$A$2:$J$1973,7,FALSE)," ")</f>
        <v>8</v>
      </c>
      <c r="H43" t="str">
        <f>IF(A43:A43&gt;0,VLOOKUP(A43,Fed.!$A$2:$J$1973,8,FALSE)," ")</f>
        <v>B-MR</v>
      </c>
      <c r="I43" t="str">
        <f>IF(A43:A43&gt;0,VLOOKUP(A43,Fed.!$A$2:$J$1973,9,FALSE)," ")</f>
        <v>LIB2026i</v>
      </c>
      <c r="J43" s="3">
        <f>IF(A43:A43&gt;0,VLOOKUP(A43,Fed.!$A$2:$J$1973,10,FALSE)," ")</f>
        <v>0</v>
      </c>
    </row>
    <row r="44" spans="1:10">
      <c r="A44" s="63" t="s">
        <v>342</v>
      </c>
      <c r="B44" t="str">
        <f>IF(A44:A44&gt;0,VLOOKUP(A44,Fed.!$A$2:$J$1973,2,FALSE)," ")</f>
        <v>ABE</v>
      </c>
      <c r="C44" t="str">
        <f>IF(A44:A44&gt;0,VLOOKUP(A44,Fed.!$A$2:$J$1973,3,FALSE)," ")</f>
        <v>KAZUKO</v>
      </c>
      <c r="D44" s="3" t="str">
        <f>IF(A44:A44&gt;0,VLOOKUP(A44,Fed.!$A$2:$J$1973,4,FALSE)," ")</f>
        <v>F</v>
      </c>
      <c r="E44" s="3" t="str">
        <f>IF(A44:A44&gt;0,VLOOKUP(A44,Fed.!$A$2:$J$1973,5,FALSE)," ")</f>
        <v>06. KOK</v>
      </c>
      <c r="F44" s="413">
        <f>IF(A44:A44&gt;0,VLOOKUP(A44,Fed.!$A$2:$J$1973,6,FALSE)," ")</f>
        <v>18129</v>
      </c>
      <c r="G44">
        <f>IF(A44:A44&gt;0,VLOOKUP(A44,Fed.!$A$2:$J$1973,7,FALSE)," ")</f>
        <v>9</v>
      </c>
      <c r="H44" t="str">
        <f>IF(A44:A44&gt;0,VLOOKUP(A44,Fed.!$A$2:$J$1973,8,FALSE)," ")</f>
        <v>B-SR</v>
      </c>
      <c r="I44" t="str">
        <f>IF(A44:A44&gt;0,VLOOKUP(A44,Fed.!$A$2:$J$1973,9,FALSE)," ")</f>
        <v>LIB2026</v>
      </c>
      <c r="J44" s="3">
        <f>IF(A44:A44&gt;0,VLOOKUP(A44,Fed.!$A$2:$J$1973,10,FALSE)," ")</f>
        <v>0</v>
      </c>
    </row>
    <row r="45" spans="1:10">
      <c r="A45" s="63" t="s">
        <v>308</v>
      </c>
      <c r="B45" t="str">
        <f>IF(A45:A45&gt;0,VLOOKUP(A45,Fed.!$A$2:$J$1973,2,FALSE)," ")</f>
        <v>SHIRAHATA</v>
      </c>
      <c r="C45" t="str">
        <f>IF(A45:A45&gt;0,VLOOKUP(A45,Fed.!$A$2:$J$1973,3,FALSE)," ")</f>
        <v>MAKOTO</v>
      </c>
      <c r="D45" s="3" t="str">
        <f>IF(A45:A45&gt;0,VLOOKUP(A45,Fed.!$A$2:$J$1973,4,FALSE)," ")</f>
        <v>M</v>
      </c>
      <c r="E45" s="3" t="str">
        <f>IF(A45:A45&gt;0,VLOOKUP(A45,Fed.!$A$2:$J$1973,5,FALSE)," ")</f>
        <v>06. KOK</v>
      </c>
      <c r="F45" s="413">
        <f>IF(A45:A45&gt;0,VLOOKUP(A45,Fed.!$A$2:$J$1973,6,FALSE)," ")</f>
        <v>13189</v>
      </c>
      <c r="G45">
        <f>IF(A45:A45&gt;0,VLOOKUP(A45,Fed.!$A$2:$J$1973,7,FALSE)," ")</f>
        <v>9</v>
      </c>
      <c r="H45" t="str">
        <f>IF(A45:A45&gt;0,VLOOKUP(A45,Fed.!$A$2:$J$1973,8,FALSE)," ")</f>
        <v>B-MR</v>
      </c>
      <c r="I45" t="str">
        <f>IF(A45:A45&gt;0,VLOOKUP(A45,Fed.!$A$2:$J$1973,9,FALSE)," ")</f>
        <v>LIB2026i</v>
      </c>
      <c r="J45" s="3">
        <f>IF(A45:A45&gt;0,VLOOKUP(A45,Fed.!$A$2:$J$1973,10,FALSE)," ")</f>
        <v>0</v>
      </c>
    </row>
    <row r="46" spans="1:10">
      <c r="A46" s="63" t="s">
        <v>1154</v>
      </c>
      <c r="B46" t="str">
        <f>IF(A46:A46&gt;0,VLOOKUP(A46,Fed.!$A$2:$J$1973,2,FALSE)," ")</f>
        <v>YAMAZAKI</v>
      </c>
      <c r="C46" t="str">
        <f>IF(A46:A46&gt;0,VLOOKUP(A46,Fed.!$A$2:$J$1973,3,FALSE)," ")</f>
        <v>TERUYUKI</v>
      </c>
      <c r="D46" s="3" t="str">
        <f>IF(A46:A46&gt;0,VLOOKUP(A46,Fed.!$A$2:$J$1973,4,FALSE)," ")</f>
        <v>M</v>
      </c>
      <c r="E46" s="3" t="str">
        <f>IF(A46:A46&gt;0,VLOOKUP(A46,Fed.!$A$2:$J$1973,5,FALSE)," ")</f>
        <v>06. KOK</v>
      </c>
      <c r="F46" s="413">
        <f>IF(A46:A46&gt;0,VLOOKUP(A46,Fed.!$A$2:$J$1973,6,FALSE)," ")</f>
        <v>17919</v>
      </c>
      <c r="G46">
        <f>IF(A46:A46&gt;0,VLOOKUP(A46,Fed.!$A$2:$J$1973,7,FALSE)," ")</f>
        <v>9</v>
      </c>
      <c r="H46" t="str">
        <f>IF(A46:A46&gt;0,VLOOKUP(A46,Fed.!$A$2:$J$1973,8,FALSE)," ")</f>
        <v>B-SR</v>
      </c>
      <c r="I46" t="str">
        <f>IF(A46:A46&gt;0,VLOOKUP(A46,Fed.!$A$2:$J$1973,9,FALSE)," ")</f>
        <v>LIB2026</v>
      </c>
      <c r="J46" s="3">
        <f>IF(A46:A46&gt;0,VLOOKUP(A46,Fed.!$A$2:$J$1973,10,FALSE)," ")</f>
        <v>0</v>
      </c>
    </row>
    <row r="47" spans="1:10">
      <c r="A47" s="63" t="s">
        <v>1157</v>
      </c>
      <c r="B47" t="str">
        <f>IF(A47:A47&gt;0,VLOOKUP(A47,Fed.!$A$2:$J$1973,2,FALSE)," ")</f>
        <v>YAMAMOTO YAMAZAKI</v>
      </c>
      <c r="C47" t="str">
        <f>IF(A47:A47&gt;0,VLOOKUP(A47,Fed.!$A$2:$J$1973,3,FALSE)," ")</f>
        <v>CECILIA TOSHIE</v>
      </c>
      <c r="D47" s="3" t="str">
        <f>IF(A47:A47&gt;0,VLOOKUP(A47,Fed.!$A$2:$J$1973,4,FALSE)," ")</f>
        <v>F</v>
      </c>
      <c r="E47" s="3" t="str">
        <f>IF(A47:A47&gt;0,VLOOKUP(A47,Fed.!$A$2:$J$1973,5,FALSE)," ")</f>
        <v>06. KOK</v>
      </c>
      <c r="F47" s="413">
        <f>IF(A47:A47&gt;0,VLOOKUP(A47,Fed.!$A$2:$J$1973,6,FALSE)," ")</f>
        <v>23302</v>
      </c>
      <c r="G47">
        <f>IF(A47:A47&gt;0,VLOOKUP(A47,Fed.!$A$2:$J$1973,7,FALSE)," ")</f>
        <v>12</v>
      </c>
      <c r="H47" t="str">
        <f>IF(A47:A47&gt;0,VLOOKUP(A47,Fed.!$A$2:$J$1973,8,FALSE)," ")</f>
        <v>C-NSR</v>
      </c>
      <c r="I47" t="str">
        <f>IF(A47:A47&gt;0,VLOOKUP(A47,Fed.!$A$2:$J$1973,9,FALSE)," ")</f>
        <v>LIB2026</v>
      </c>
      <c r="J47" s="3">
        <f>IF(A47:A47&gt;0,VLOOKUP(A47,Fed.!$A$2:$J$1973,10,FALSE)," ")</f>
        <v>0</v>
      </c>
    </row>
    <row r="48" spans="1:10">
      <c r="A48" s="63" t="s">
        <v>311</v>
      </c>
      <c r="B48" t="str">
        <f>IF(A48:A48&gt;0,VLOOKUP(A48,Fed.!$A$2:$J$1973,2,FALSE)," ")</f>
        <v>FURUKAWA</v>
      </c>
      <c r="C48" t="str">
        <f>IF(A48:A48&gt;0,VLOOKUP(A48,Fed.!$A$2:$J$1973,3,FALSE)," ")</f>
        <v>FUMIKO</v>
      </c>
      <c r="D48" s="3" t="str">
        <f>IF(A48:A48&gt;0,VLOOKUP(A48,Fed.!$A$2:$J$1973,4,FALSE)," ")</f>
        <v>F</v>
      </c>
      <c r="E48" s="3" t="str">
        <f>IF(A48:A48&gt;0,VLOOKUP(A48,Fed.!$A$2:$J$1973,5,FALSE)," ")</f>
        <v>06. KOK</v>
      </c>
      <c r="F48" s="413">
        <f>IF(A48:A48&gt;0,VLOOKUP(A48,Fed.!$A$2:$J$1973,6,FALSE)," ")</f>
        <v>13386</v>
      </c>
      <c r="G48">
        <f>IF(A48:A48&gt;0,VLOOKUP(A48,Fed.!$A$2:$J$1973,7,FALSE)," ")</f>
        <v>12</v>
      </c>
      <c r="H48" t="str">
        <f>IF(A48:A48&gt;0,VLOOKUP(A48,Fed.!$A$2:$J$1973,8,FALSE)," ")</f>
        <v>C-MR</v>
      </c>
      <c r="I48" t="str">
        <f>IF(A48:A48&gt;0,VLOOKUP(A48,Fed.!$A$2:$J$1973,9,FALSE)," ")</f>
        <v>LIB2026i</v>
      </c>
      <c r="J48" s="3">
        <f>IF(A48:A48&gt;0,VLOOKUP(A48,Fed.!$A$2:$J$1973,10,FALSE)," ")</f>
        <v>0</v>
      </c>
    </row>
    <row r="49" spans="1:10">
      <c r="A49" s="63" t="s">
        <v>317</v>
      </c>
      <c r="B49" t="str">
        <f>IF(A49:A49&gt;0,VLOOKUP(A49,Fed.!$A$2:$J$1973,2,FALSE)," ")</f>
        <v>NISHIDA</v>
      </c>
      <c r="C49" t="str">
        <f>IF(A49:A49&gt;0,VLOOKUP(A49,Fed.!$A$2:$J$1973,3,FALSE)," ")</f>
        <v>UTAKO</v>
      </c>
      <c r="D49" s="3" t="str">
        <f>IF(A49:A49&gt;0,VLOOKUP(A49,Fed.!$A$2:$J$1973,4,FALSE)," ")</f>
        <v>F</v>
      </c>
      <c r="E49" s="3" t="str">
        <f>IF(A49:A49&gt;0,VLOOKUP(A49,Fed.!$A$2:$J$1973,5,FALSE)," ")</f>
        <v>06. KOK</v>
      </c>
      <c r="F49" s="413">
        <f>IF(A49:A49&gt;0,VLOOKUP(A49,Fed.!$A$2:$J$1973,6,FALSE)," ")</f>
        <v>15498</v>
      </c>
      <c r="G49">
        <f>IF(A49:A49&gt;0,VLOOKUP(A49,Fed.!$A$2:$J$1973,7,FALSE)," ")</f>
        <v>9</v>
      </c>
      <c r="H49" t="str">
        <f>IF(A49:A49&gt;0,VLOOKUP(A49,Fed.!$A$2:$J$1973,8,FALSE)," ")</f>
        <v>B-SR</v>
      </c>
      <c r="I49" t="str">
        <f>IF(A49:A49&gt;0,VLOOKUP(A49,Fed.!$A$2:$J$1973,9,FALSE)," ")</f>
        <v>LIB2027</v>
      </c>
      <c r="J49" s="3">
        <f>IF(A49:A49&gt;0,VLOOKUP(A49,Fed.!$A$2:$J$1973,10,FALSE)," ")</f>
        <v>0</v>
      </c>
    </row>
    <row r="50" spans="1:10">
      <c r="A50" s="63" t="s">
        <v>370</v>
      </c>
      <c r="B50" t="str">
        <f>IF(A50:A50&gt;0,VLOOKUP(A50,Fed.!$A$2:$J$1973,2,FALSE)," ")</f>
        <v>FURUKAWA</v>
      </c>
      <c r="C50" t="str">
        <f>IF(A50:A50&gt;0,VLOOKUP(A50,Fed.!$A$2:$J$1973,3,FALSE)," ")</f>
        <v>HIROSHI</v>
      </c>
      <c r="D50" s="3" t="str">
        <f>IF(A50:A50&gt;0,VLOOKUP(A50,Fed.!$A$2:$J$1973,4,FALSE)," ")</f>
        <v>M</v>
      </c>
      <c r="E50" s="3" t="str">
        <f>IF(A50:A50&gt;0,VLOOKUP(A50,Fed.!$A$2:$J$1973,5,FALSE)," ")</f>
        <v>06. KOK</v>
      </c>
      <c r="F50" s="413">
        <f>IF(A50:A50&gt;0,VLOOKUP(A50,Fed.!$A$2:$J$1973,6,FALSE)," ")</f>
        <v>14567</v>
      </c>
      <c r="G50">
        <f>IF(A50:A50&gt;0,VLOOKUP(A50,Fed.!$A$2:$J$1973,7,FALSE)," ")</f>
        <v>6</v>
      </c>
      <c r="H50" t="str">
        <f>IF(A50:A50&gt;0,VLOOKUP(A50,Fed.!$A$2:$J$1973,8,FALSE)," ")</f>
        <v>A-MR</v>
      </c>
      <c r="I50" t="str">
        <f>IF(A50:A50&gt;0,VLOOKUP(A50,Fed.!$A$2:$J$1973,9,FALSE)," ")</f>
        <v>LIB2026</v>
      </c>
      <c r="J50" s="3">
        <f>IF(A50:A50&gt;0,VLOOKUP(A50,Fed.!$A$2:$J$1973,10,FALSE)," ")</f>
        <v>0</v>
      </c>
    </row>
    <row r="51" spans="1:10">
      <c r="A51" s="63" t="s">
        <v>694</v>
      </c>
      <c r="B51" t="str">
        <f>IF(A51:A51&gt;0,VLOOKUP(A51,Fed.!$A$2:$J$1973,2,FALSE)," ")</f>
        <v>KAWASAKI</v>
      </c>
      <c r="C51" t="str">
        <f>IF(A51:A51&gt;0,VLOOKUP(A51,Fed.!$A$2:$J$1973,3,FALSE)," ")</f>
        <v>TOSHIO</v>
      </c>
      <c r="D51" s="3" t="str">
        <f>IF(A51:A51&gt;0,VLOOKUP(A51,Fed.!$A$2:$J$1973,4,FALSE)," ")</f>
        <v>M</v>
      </c>
      <c r="E51" s="3" t="str">
        <f>IF(A51:A51&gt;0,VLOOKUP(A51,Fed.!$A$2:$J$1973,5,FALSE)," ")</f>
        <v>06. KOK</v>
      </c>
      <c r="F51" s="413">
        <f>IF(A51:A51&gt;0,VLOOKUP(A51,Fed.!$A$2:$J$1973,6,FALSE)," ")</f>
        <v>14865</v>
      </c>
      <c r="G51">
        <f>IF(A51:A51&gt;0,VLOOKUP(A51,Fed.!$A$2:$J$1973,7,FALSE)," ")</f>
        <v>9</v>
      </c>
      <c r="H51" t="str">
        <f>IF(A51:A51&gt;0,VLOOKUP(A51,Fed.!$A$2:$J$1973,8,FALSE)," ")</f>
        <v>B-MR</v>
      </c>
      <c r="I51" t="str">
        <f>IF(A51:A51&gt;0,VLOOKUP(A51,Fed.!$A$2:$J$1973,9,FALSE)," ")</f>
        <v>LIB2026</v>
      </c>
      <c r="J51" s="3">
        <f>IF(A51:A51&gt;0,VLOOKUP(A51,Fed.!$A$2:$J$1973,10,FALSE)," ")</f>
        <v>0</v>
      </c>
    </row>
    <row r="52" spans="1:10">
      <c r="A52" s="63" t="s">
        <v>896</v>
      </c>
      <c r="B52" t="str">
        <f>IF(A52:A52&gt;0,VLOOKUP(A52,Fed.!$A$2:$J$1973,2,FALSE)," ")</f>
        <v>U. MORIOKA</v>
      </c>
      <c r="C52" t="str">
        <f>IF(A52:A52&gt;0,VLOOKUP(A52,Fed.!$A$2:$J$1973,3,FALSE)," ")</f>
        <v>YOMEI</v>
      </c>
      <c r="D52" s="3" t="str">
        <f>IF(A52:A52&gt;0,VLOOKUP(A52,Fed.!$A$2:$J$1973,4,FALSE)," ")</f>
        <v>M</v>
      </c>
      <c r="E52" s="3" t="str">
        <f>IF(A52:A52&gt;0,VLOOKUP(A52,Fed.!$A$2:$J$1973,5,FALSE)," ")</f>
        <v>06. KOK</v>
      </c>
      <c r="F52" s="413">
        <f>IF(A52:A52&gt;0,VLOOKUP(A52,Fed.!$A$2:$J$1973,6,FALSE)," ")</f>
        <v>16671</v>
      </c>
      <c r="G52">
        <f>IF(A52:A52&gt;0,VLOOKUP(A52,Fed.!$A$2:$J$1973,7,FALSE)," ")</f>
        <v>12</v>
      </c>
      <c r="H52" t="str">
        <f>IF(A52:A52&gt;0,VLOOKUP(A52,Fed.!$A$2:$J$1973,8,FALSE)," ")</f>
        <v>C-SR</v>
      </c>
      <c r="I52" t="str">
        <f>IF(A52:A52&gt;0,VLOOKUP(A52,Fed.!$A$2:$J$1973,9,FALSE)," ")</f>
        <v>LIB2026</v>
      </c>
      <c r="J52" s="3">
        <f>IF(A52:A52&gt;0,VLOOKUP(A52,Fed.!$A$2:$J$1973,10,FALSE)," ")</f>
        <v>0</v>
      </c>
    </row>
    <row r="53" spans="1:10">
      <c r="A53" s="63" t="s">
        <v>1097</v>
      </c>
      <c r="B53" t="str">
        <f>IF(A53:A53&gt;0,VLOOKUP(A53,Fed.!$A$2:$J$1973,2,FALSE)," ")</f>
        <v>VALERO ARIAS</v>
      </c>
      <c r="C53" t="str">
        <f>IF(A53:A53&gt;0,VLOOKUP(A53,Fed.!$A$2:$J$1973,3,FALSE)," ")</f>
        <v>CARMEN</v>
      </c>
      <c r="D53" s="3" t="str">
        <f>IF(A53:A53&gt;0,VLOOKUP(A53,Fed.!$A$2:$J$1973,4,FALSE)," ")</f>
        <v>F</v>
      </c>
      <c r="E53" s="3" t="str">
        <f>IF(A53:A53&gt;0,VLOOKUP(A53,Fed.!$A$2:$J$1973,5,FALSE)," ")</f>
        <v>06. KOK</v>
      </c>
      <c r="F53" s="413">
        <f>IF(A53:A53&gt;0,VLOOKUP(A53,Fed.!$A$2:$J$1973,6,FALSE)," ")</f>
        <v>21451</v>
      </c>
      <c r="G53">
        <f>IF(A53:A53&gt;0,VLOOKUP(A53,Fed.!$A$2:$J$1973,7,FALSE)," ")</f>
        <v>12</v>
      </c>
      <c r="H53" t="str">
        <f>IF(A53:A53&gt;0,VLOOKUP(A53,Fed.!$A$2:$J$1973,8,FALSE)," ")</f>
        <v>C-NSR</v>
      </c>
      <c r="I53" t="str">
        <f>IF(A53:A53&gt;0,VLOOKUP(A53,Fed.!$A$2:$J$1973,9,FALSE)," ")</f>
        <v>LIB2026</v>
      </c>
      <c r="J53" s="3">
        <f>IF(A53:A53&gt;0,VLOOKUP(A53,Fed.!$A$2:$J$1973,10,FALSE)," ")</f>
        <v>0</v>
      </c>
    </row>
    <row r="54" spans="1:10">
      <c r="A54" s="63" t="s">
        <v>388</v>
      </c>
      <c r="B54" t="str">
        <f>IF(A54:A54&gt;0,VLOOKUP(A54,Fed.!$A$2:$J$1973,2,FALSE)," ")</f>
        <v>ISHII</v>
      </c>
      <c r="C54" t="str">
        <f>IF(A54:A54&gt;0,VLOOKUP(A54,Fed.!$A$2:$J$1973,3,FALSE)," ")</f>
        <v>HISANOBU</v>
      </c>
      <c r="D54" s="3" t="str">
        <f>IF(A54:A54&gt;0,VLOOKUP(A54,Fed.!$A$2:$J$1973,4,FALSE)," ")</f>
        <v>M</v>
      </c>
      <c r="E54" s="3" t="str">
        <f>IF(A54:A54&gt;0,VLOOKUP(A54,Fed.!$A$2:$J$1973,5,FALSE)," ")</f>
        <v>06. KOK</v>
      </c>
      <c r="F54" s="413">
        <f>IF(A54:A54&gt;0,VLOOKUP(A54,Fed.!$A$2:$J$1973,6,FALSE)," ")</f>
        <v>14088</v>
      </c>
      <c r="G54">
        <f>IF(A54:A54&gt;0,VLOOKUP(A54,Fed.!$A$2:$J$1973,7,FALSE)," ")</f>
        <v>9</v>
      </c>
      <c r="H54" t="str">
        <f>IF(A54:A54&gt;0,VLOOKUP(A54,Fed.!$A$2:$J$1973,8,FALSE)," ")</f>
        <v>B-MR</v>
      </c>
      <c r="I54" t="str">
        <f>IF(A54:A54&gt;0,VLOOKUP(A54,Fed.!$A$2:$J$1973,9,FALSE)," ")</f>
        <v>LIB2026</v>
      </c>
      <c r="J54" s="3">
        <f>IF(A54:A54&gt;0,VLOOKUP(A54,Fed.!$A$2:$J$1973,10,FALSE)," ")</f>
        <v>0</v>
      </c>
    </row>
    <row r="55" spans="1:10">
      <c r="A55" s="462">
        <v>661</v>
      </c>
      <c r="B55" t="str">
        <f>IF(A55:A55&gt;0,VLOOKUP(A55,Fed.!$A$2:$J$1973,2,FALSE)," ")</f>
        <v>FURUKAWA</v>
      </c>
      <c r="C55" t="str">
        <f>IF(A55:A55&gt;0,VLOOKUP(A55,Fed.!$A$2:$J$1973,3,FALSE)," ")</f>
        <v>KOITI</v>
      </c>
      <c r="D55" s="3" t="str">
        <f>IF(A55:A55&gt;0,VLOOKUP(A55,Fed.!$A$2:$J$1973,4,FALSE)," ")</f>
        <v>M</v>
      </c>
      <c r="E55" s="3" t="str">
        <f>IF(A55:A55&gt;0,VLOOKUP(A55,Fed.!$A$2:$J$1973,5,FALSE)," ")</f>
        <v>06. KOK</v>
      </c>
      <c r="F55" s="413">
        <f>IF(A55:A55&gt;0,VLOOKUP(A55,Fed.!$A$2:$J$1973,6,FALSE)," ")</f>
        <v>16653</v>
      </c>
      <c r="G55">
        <f>IF(A55:A55&gt;0,VLOOKUP(A55,Fed.!$A$2:$J$1973,7,FALSE)," ")</f>
        <v>9</v>
      </c>
      <c r="H55" t="str">
        <f>IF(A55:A55&gt;0,VLOOKUP(A55,Fed.!$A$2:$J$1973,8,FALSE)," ")</f>
        <v>B-SR</v>
      </c>
      <c r="I55" t="str">
        <f>IF(A55:A55&gt;0,VLOOKUP(A55,Fed.!$A$2:$J$1973,9,FALSE)," ")</f>
        <v>LIB2026</v>
      </c>
      <c r="J55" s="3">
        <f>IF(A55:A55&gt;0,VLOOKUP(A55,Fed.!$A$2:$J$1973,10,FALSE)," ")</f>
        <v>0</v>
      </c>
    </row>
    <row r="56" spans="1:10">
      <c r="A56" s="464" t="s">
        <v>1094</v>
      </c>
      <c r="B56" t="str">
        <f>IF(A56:A56&gt;0,VLOOKUP(A56,Fed.!$A$2:$J$1973,2,FALSE)," ")</f>
        <v>0ZAKI</v>
      </c>
      <c r="C56" t="str">
        <f>IF(A56:A56&gt;0,VLOOKUP(A56,Fed.!$A$2:$J$1973,3,FALSE)," ")</f>
        <v>RAPHAEL M.</v>
      </c>
      <c r="D56" s="3" t="str">
        <f>IF(A56:A56&gt;0,VLOOKUP(A56,Fed.!$A$2:$J$1973,4,FALSE)," ")</f>
        <v>M</v>
      </c>
      <c r="E56" s="3" t="str">
        <f>IF(A56:A56&gt;0,VLOOKUP(A56,Fed.!$A$2:$J$1973,5,FALSE)," ")</f>
        <v>06. KOK</v>
      </c>
      <c r="F56" s="413">
        <f>IF(A56:A56&gt;0,VLOOKUP(A56,Fed.!$A$2:$J$1973,6,FALSE)," ")</f>
        <v>32446</v>
      </c>
      <c r="G56">
        <f>IF(A56:A56&gt;0,VLOOKUP(A56,Fed.!$A$2:$J$1973,7,FALSE)," ")</f>
        <v>12</v>
      </c>
      <c r="H56" t="str">
        <f>IF(A56:A56&gt;0,VLOOKUP(A56,Fed.!$A$2:$J$1973,8,FALSE)," ")</f>
        <v>C-NSR</v>
      </c>
      <c r="I56" t="str">
        <f>IF(A56:A56&gt;0,VLOOKUP(A56,Fed.!$A$2:$J$1973,9,FALSE)," ")</f>
        <v>LIB2026</v>
      </c>
      <c r="J56" s="3">
        <f>IF(A56:A56&gt;0,VLOOKUP(A56,Fed.!$A$2:$J$1973,10,FALSE)," ")</f>
        <v>0</v>
      </c>
    </row>
    <row r="57" spans="1:10">
      <c r="A57" s="63" t="s">
        <v>803</v>
      </c>
      <c r="B57" t="str">
        <f>IF(A57:A57&gt;0,VLOOKUP(A57,Fed.!$A$2:$J$1973,2,FALSE)," ")</f>
        <v>MAEDA</v>
      </c>
      <c r="C57" t="str">
        <f>IF(A57:A57&gt;0,VLOOKUP(A57,Fed.!$A$2:$J$1973,3,FALSE)," ")</f>
        <v>EDUARDO KIYOSHI</v>
      </c>
      <c r="D57" s="3" t="str">
        <f>IF(A57:A57&gt;0,VLOOKUP(A57,Fed.!$A$2:$J$1973,4,FALSE)," ")</f>
        <v>M</v>
      </c>
      <c r="E57" s="3" t="str">
        <f>IF(A57:A57&gt;0,VLOOKUP(A57,Fed.!$A$2:$J$1973,5,FALSE)," ")</f>
        <v>06. KOK</v>
      </c>
      <c r="F57" s="413">
        <f>IF(A57:A57&gt;0,VLOOKUP(A57,Fed.!$A$2:$J$1973,6,FALSE)," ")</f>
        <v>16578</v>
      </c>
      <c r="G57">
        <f>IF(A57:A57&gt;0,VLOOKUP(A57,Fed.!$A$2:$J$1973,7,FALSE)," ")</f>
        <v>9</v>
      </c>
      <c r="H57" t="str">
        <f>IF(A57:A57&gt;0,VLOOKUP(A57,Fed.!$A$2:$J$1973,8,FALSE)," ")</f>
        <v>B-SR</v>
      </c>
      <c r="I57" t="str">
        <f>IF(A57:A57&gt;0,VLOOKUP(A57,Fed.!$A$2:$J$1973,9,FALSE)," ")</f>
        <v>LIB2026</v>
      </c>
      <c r="J57" s="3">
        <f>IF(A57:A57&gt;0,VLOOKUP(A57,Fed.!$A$2:$J$1973,10,FALSE)," ")</f>
        <v>0</v>
      </c>
    </row>
    <row r="58" spans="1:10">
      <c r="A58" s="63" t="s">
        <v>502</v>
      </c>
      <c r="B58" t="str">
        <f>IF(A58:A58&gt;0,VLOOKUP(A58,Fed.!$A$2:$J$1973,2,FALSE)," ")</f>
        <v>YAMAKAWA</v>
      </c>
      <c r="C58" t="str">
        <f>IF(A58:A58&gt;0,VLOOKUP(A58,Fed.!$A$2:$J$1973,3,FALSE)," ")</f>
        <v>TAKAO</v>
      </c>
      <c r="D58" s="3" t="str">
        <f>IF(A58:A58&gt;0,VLOOKUP(A58,Fed.!$A$2:$J$1973,4,FALSE)," ")</f>
        <v>M</v>
      </c>
      <c r="E58" s="3" t="str">
        <f>IF(A58:A58&gt;0,VLOOKUP(A58,Fed.!$A$2:$J$1973,5,FALSE)," ")</f>
        <v>11. NCC</v>
      </c>
      <c r="F58" s="413">
        <f>IF(A58:A58&gt;0,VLOOKUP(A58,Fed.!$A$2:$J$1973,6,FALSE)," ")</f>
        <v>16818</v>
      </c>
      <c r="G58">
        <f>IF(A58:A58&gt;0,VLOOKUP(A58,Fed.!$A$2:$J$1973,7,FALSE)," ")</f>
        <v>6</v>
      </c>
      <c r="H58" t="str">
        <f>IF(A58:A58&gt;0,VLOOKUP(A58,Fed.!$A$2:$J$1973,8,FALSE)," ")</f>
        <v>A-SR</v>
      </c>
      <c r="I58" t="str">
        <f>IF(A58:A58&gt;0,VLOOKUP(A58,Fed.!$A$2:$J$1973,9,FALSE)," ")</f>
        <v>LIB2026</v>
      </c>
      <c r="J58" s="3">
        <f>IF(A58:A58&gt;0,VLOOKUP(A58,Fed.!$A$2:$J$1973,10,FALSE)," ")</f>
        <v>0</v>
      </c>
    </row>
    <row r="59" spans="1:10">
      <c r="A59" s="63" t="s">
        <v>508</v>
      </c>
      <c r="B59" t="str">
        <f>IF(A59:A59&gt;0,VLOOKUP(A59,Fed.!$A$2:$J$1973,2,FALSE)," ")</f>
        <v>YAMAKAWA</v>
      </c>
      <c r="C59" t="str">
        <f>IF(A59:A59&gt;0,VLOOKUP(A59,Fed.!$A$2:$J$1973,3,FALSE)," ")</f>
        <v>YOCHINOBU</v>
      </c>
      <c r="D59" s="3" t="str">
        <f>IF(A59:A59&gt;0,VLOOKUP(A59,Fed.!$A$2:$J$1973,4,FALSE)," ")</f>
        <v>M</v>
      </c>
      <c r="E59" s="3" t="str">
        <f>IF(A59:A59&gt;0,VLOOKUP(A59,Fed.!$A$2:$J$1973,5,FALSE)," ")</f>
        <v>11. NCC</v>
      </c>
      <c r="F59" s="413">
        <f>IF(A59:A59&gt;0,VLOOKUP(A59,Fed.!$A$2:$J$1973,6,FALSE)," ")</f>
        <v>17962</v>
      </c>
      <c r="G59">
        <f>IF(A59:A59&gt;0,VLOOKUP(A59,Fed.!$A$2:$J$1973,7,FALSE)," ")</f>
        <v>2</v>
      </c>
      <c r="H59" t="str">
        <f>IF(A59:A59&gt;0,VLOOKUP(A59,Fed.!$A$2:$J$1973,8,FALSE)," ")</f>
        <v>EX-SR</v>
      </c>
      <c r="I59" t="str">
        <f>IF(A59:A59&gt;0,VLOOKUP(A59,Fed.!$A$2:$J$1973,9,FALSE)," ")</f>
        <v>LIB2026</v>
      </c>
      <c r="J59" s="3">
        <f>IF(A59:A59&gt;0,VLOOKUP(A59,Fed.!$A$2:$J$1973,10,FALSE)," ")</f>
        <v>0</v>
      </c>
    </row>
    <row r="60" spans="1:10">
      <c r="A60" s="63" t="s">
        <v>517</v>
      </c>
      <c r="B60" t="str">
        <f>IF(A60:A60&gt;0,VLOOKUP(A60,Fed.!$A$2:$J$1973,2,FALSE)," ")</f>
        <v>OKADA</v>
      </c>
      <c r="C60" t="str">
        <f>IF(A60:A60&gt;0,VLOOKUP(A60,Fed.!$A$2:$J$1973,3,FALSE)," ")</f>
        <v>OLIMPIO</v>
      </c>
      <c r="D60" s="3" t="str">
        <f>IF(A60:A60&gt;0,VLOOKUP(A60,Fed.!$A$2:$J$1973,4,FALSE)," ")</f>
        <v>M</v>
      </c>
      <c r="E60" s="3" t="str">
        <f>IF(A60:A60&gt;0,VLOOKUP(A60,Fed.!$A$2:$J$1973,5,FALSE)," ")</f>
        <v>11. NCC</v>
      </c>
      <c r="F60" s="413">
        <f>IF(A60:A60&gt;0,VLOOKUP(A60,Fed.!$A$2:$J$1973,6,FALSE)," ")</f>
        <v>19194</v>
      </c>
      <c r="G60">
        <f>IF(A60:A60&gt;0,VLOOKUP(A60,Fed.!$A$2:$J$1973,7,FALSE)," ")</f>
        <v>0</v>
      </c>
      <c r="H60" t="str">
        <f>IF(A60:A60&gt;0,VLOOKUP(A60,Fed.!$A$2:$J$1973,8,FALSE)," ")</f>
        <v>EX-NSR</v>
      </c>
      <c r="I60" t="str">
        <f>IF(A60:A60&gt;0,VLOOKUP(A60,Fed.!$A$2:$J$1973,9,FALSE)," ")</f>
        <v>LIB2026</v>
      </c>
      <c r="J60" s="3">
        <f>IF(A60:A60&gt;0,VLOOKUP(A60,Fed.!$A$2:$J$1973,10,FALSE)," ")</f>
        <v>0</v>
      </c>
    </row>
    <row r="61" spans="1:10">
      <c r="A61" s="464" t="s">
        <v>520</v>
      </c>
      <c r="B61" t="str">
        <f>IF(A61:A61&gt;0,VLOOKUP(A61,Fed.!$A$2:$J$1973,2,FALSE)," ")</f>
        <v>UTSUNOMIYA</v>
      </c>
      <c r="C61" t="str">
        <f>IF(A61:A61&gt;0,VLOOKUP(A61,Fed.!$A$2:$J$1973,3,FALSE)," ")</f>
        <v>ZULEICA</v>
      </c>
      <c r="D61" s="3" t="str">
        <f>IF(A61:A61&gt;0,VLOOKUP(A61,Fed.!$A$2:$J$1973,4,FALSE)," ")</f>
        <v>F</v>
      </c>
      <c r="E61" s="3" t="str">
        <f>IF(A61:A61&gt;0,VLOOKUP(A61,Fed.!$A$2:$J$1973,5,FALSE)," ")</f>
        <v>11. NCC</v>
      </c>
      <c r="F61" s="413">
        <f>IF(A61:A61&gt;0,VLOOKUP(A61,Fed.!$A$2:$J$1973,6,FALSE)," ")</f>
        <v>18702</v>
      </c>
      <c r="G61">
        <f>IF(A61:A61&gt;0,VLOOKUP(A61,Fed.!$A$2:$J$1973,7,FALSE)," ")</f>
        <v>9</v>
      </c>
      <c r="H61" t="str">
        <f>IF(A61:A61&gt;0,VLOOKUP(A61,Fed.!$A$2:$J$1973,8,FALSE)," ")</f>
        <v>B-SR</v>
      </c>
      <c r="I61" t="str">
        <f>IF(A61:A61&gt;0,VLOOKUP(A61,Fed.!$A$2:$J$1973,9,FALSE)," ")</f>
        <v>LIB2026</v>
      </c>
      <c r="J61" s="3">
        <f>IF(A61:A61&gt;0,VLOOKUP(A61,Fed.!$A$2:$J$1973,10,FALSE)," ")</f>
        <v>0</v>
      </c>
    </row>
    <row r="62" spans="1:10">
      <c r="A62" s="63" t="s">
        <v>523</v>
      </c>
      <c r="B62" t="str">
        <f>IF(A62:A62&gt;0,VLOOKUP(A62,Fed.!$A$2:$J$1973,2,FALSE)," ")</f>
        <v>UTSUNOMIYA</v>
      </c>
      <c r="C62" t="str">
        <f>IF(A62:A62&gt;0,VLOOKUP(A62,Fed.!$A$2:$J$1973,3,FALSE)," ")</f>
        <v>YUKIO</v>
      </c>
      <c r="D62" s="3" t="str">
        <f>IF(A62:A62&gt;0,VLOOKUP(A62,Fed.!$A$2:$J$1973,4,FALSE)," ")</f>
        <v>M</v>
      </c>
      <c r="E62" s="3" t="str">
        <f>IF(A62:A62&gt;0,VLOOKUP(A62,Fed.!$A$2:$J$1973,5,FALSE)," ")</f>
        <v>11. NCC</v>
      </c>
      <c r="F62" s="413">
        <f>IF(A62:A62&gt;0,VLOOKUP(A62,Fed.!$A$2:$J$1973,6,FALSE)," ")</f>
        <v>18980</v>
      </c>
      <c r="G62">
        <f>IF(A62:A62&gt;0,VLOOKUP(A62,Fed.!$A$2:$J$1973,7,FALSE)," ")</f>
        <v>9</v>
      </c>
      <c r="H62" t="str">
        <f>IF(A62:A62&gt;0,VLOOKUP(A62,Fed.!$A$2:$J$1973,8,FALSE)," ")</f>
        <v>B-SR</v>
      </c>
      <c r="I62" t="str">
        <f>IF(A62:A62&gt;0,VLOOKUP(A62,Fed.!$A$2:$J$1973,9,FALSE)," ")</f>
        <v>LIB2026</v>
      </c>
      <c r="J62" s="3">
        <f>IF(A62:A62&gt;0,VLOOKUP(A62,Fed.!$A$2:$J$1973,10,FALSE)," ")</f>
        <v>0</v>
      </c>
    </row>
    <row r="63" spans="1:10">
      <c r="A63" s="63" t="s">
        <v>533</v>
      </c>
      <c r="B63" t="str">
        <f>IF(A63:A63&gt;0,VLOOKUP(A63,Fed.!$A$2:$J$1973,2,FALSE)," ")</f>
        <v>SATO</v>
      </c>
      <c r="C63" t="str">
        <f>IF(A63:A63&gt;0,VLOOKUP(A63,Fed.!$A$2:$J$1973,3,FALSE)," ")</f>
        <v>HIROYUKI</v>
      </c>
      <c r="D63" s="3" t="str">
        <f>IF(A63:A63&gt;0,VLOOKUP(A63,Fed.!$A$2:$J$1973,4,FALSE)," ")</f>
        <v>M</v>
      </c>
      <c r="E63" s="3" t="str">
        <f>IF(A63:A63&gt;0,VLOOKUP(A63,Fed.!$A$2:$J$1973,5,FALSE)," ")</f>
        <v>11. NCC</v>
      </c>
      <c r="F63" s="413">
        <f>IF(A63:A63&gt;0,VLOOKUP(A63,Fed.!$A$2:$J$1973,6,FALSE)," ")</f>
        <v>13814</v>
      </c>
      <c r="G63">
        <f>IF(A63:A63&gt;0,VLOOKUP(A63,Fed.!$A$2:$J$1973,7,FALSE)," ")</f>
        <v>9</v>
      </c>
      <c r="H63" t="str">
        <f>IF(A63:A63&gt;0,VLOOKUP(A63,Fed.!$A$2:$J$1973,8,FALSE)," ")</f>
        <v>B-MR</v>
      </c>
      <c r="I63" t="str">
        <f>IF(A63:A63&gt;0,VLOOKUP(A63,Fed.!$A$2:$J$1973,9,FALSE)," ")</f>
        <v>LIB2026</v>
      </c>
      <c r="J63" s="3">
        <f>IF(A63:A63&gt;0,VLOOKUP(A63,Fed.!$A$2:$J$1973,10,FALSE)," ")</f>
        <v>0</v>
      </c>
    </row>
    <row r="64" spans="1:10">
      <c r="A64" s="63" t="s">
        <v>542</v>
      </c>
      <c r="B64" t="str">
        <f>IF(A64:A64&gt;0,VLOOKUP(A64,Fed.!$A$2:$J$1973,2,FALSE)," ")</f>
        <v>WAKABAYASHI</v>
      </c>
      <c r="C64" t="str">
        <f>IF(A64:A64&gt;0,VLOOKUP(A64,Fed.!$A$2:$J$1973,3,FALSE)," ")</f>
        <v>KOITI</v>
      </c>
      <c r="D64" s="3" t="str">
        <f>IF(A64:A64&gt;0,VLOOKUP(A64,Fed.!$A$2:$J$1973,4,FALSE)," ")</f>
        <v>M</v>
      </c>
      <c r="E64" s="3" t="str">
        <f>IF(A64:A64&gt;0,VLOOKUP(A64,Fed.!$A$2:$J$1973,5,FALSE)," ")</f>
        <v>11. NCC</v>
      </c>
      <c r="F64" s="413">
        <f>IF(A64:A64&gt;0,VLOOKUP(A64,Fed.!$A$2:$J$1973,6,FALSE)," ")</f>
        <v>15516</v>
      </c>
      <c r="G64">
        <f>IF(A64:A64&gt;0,VLOOKUP(A64,Fed.!$A$2:$J$1973,7,FALSE)," ")</f>
        <v>5</v>
      </c>
      <c r="H64" t="str">
        <f>IF(A64:A64&gt;0,VLOOKUP(A64,Fed.!$A$2:$J$1973,8,FALSE)," ")</f>
        <v>A-SR</v>
      </c>
      <c r="I64" t="str">
        <f>IF(A64:A64&gt;0,VLOOKUP(A64,Fed.!$A$2:$J$1973,9,FALSE)," ")</f>
        <v>LIB2026</v>
      </c>
      <c r="J64" s="3">
        <f>IF(A64:A64&gt;0,VLOOKUP(A64,Fed.!$A$2:$J$1973,10,FALSE)," ")</f>
        <v>0</v>
      </c>
    </row>
    <row r="65" spans="1:10">
      <c r="A65" s="464" t="s">
        <v>545</v>
      </c>
      <c r="B65" t="str">
        <f>IF(A65:A65&gt;0,VLOOKUP(A65,Fed.!$A$2:$J$1973,2,FALSE)," ")</f>
        <v>ISHII</v>
      </c>
      <c r="C65" t="str">
        <f>IF(A65:A65&gt;0,VLOOKUP(A65,Fed.!$A$2:$J$1973,3,FALSE)," ")</f>
        <v>ROBERTO</v>
      </c>
      <c r="D65" s="3" t="str">
        <f>IF(A65:A65&gt;0,VLOOKUP(A65,Fed.!$A$2:$J$1973,4,FALSE)," ")</f>
        <v>M</v>
      </c>
      <c r="E65" s="3" t="str">
        <f>IF(A65:A65&gt;0,VLOOKUP(A65,Fed.!$A$2:$J$1973,5,FALSE)," ")</f>
        <v>11. NCC</v>
      </c>
      <c r="F65" s="413">
        <f>IF(A65:A65&gt;0,VLOOKUP(A65,Fed.!$A$2:$J$1973,6,FALSE)," ")</f>
        <v>19545</v>
      </c>
      <c r="G65">
        <f>IF(A65:A65&gt;0,VLOOKUP(A65,Fed.!$A$2:$J$1973,7,FALSE)," ")</f>
        <v>6</v>
      </c>
      <c r="H65" t="str">
        <f>IF(A65:A65&gt;0,VLOOKUP(A65,Fed.!$A$2:$J$1973,8,FALSE)," ")</f>
        <v>A-NSR</v>
      </c>
      <c r="I65" t="str">
        <f>IF(A65:A65&gt;0,VLOOKUP(A65,Fed.!$A$2:$J$1973,9,FALSE)," ")</f>
        <v>LIB2026</v>
      </c>
      <c r="J65" s="3">
        <f>IF(A65:A65&gt;0,VLOOKUP(A65,Fed.!$A$2:$J$1973,10,FALSE)," ")</f>
        <v>0</v>
      </c>
    </row>
    <row r="66" spans="1:10">
      <c r="A66" s="63" t="s">
        <v>546</v>
      </c>
      <c r="B66" t="str">
        <f>IF(A66:A66&gt;0,VLOOKUP(A66,Fed.!$A$2:$J$1973,2,FALSE)," ")</f>
        <v>KITANO</v>
      </c>
      <c r="C66" t="str">
        <f>IF(A66:A66&gt;0,VLOOKUP(A66,Fed.!$A$2:$J$1973,3,FALSE)," ")</f>
        <v>KAZUO</v>
      </c>
      <c r="D66" s="3" t="str">
        <f>IF(A66:A66&gt;0,VLOOKUP(A66,Fed.!$A$2:$J$1973,4,FALSE)," ")</f>
        <v>M</v>
      </c>
      <c r="E66" s="3" t="str">
        <f>IF(A66:A66&gt;0,VLOOKUP(A66,Fed.!$A$2:$J$1973,5,FALSE)," ")</f>
        <v>11. NCC</v>
      </c>
      <c r="F66" s="413">
        <f>IF(A66:A66&gt;0,VLOOKUP(A66,Fed.!$A$2:$J$1973,6,FALSE)," ")</f>
        <v>19890</v>
      </c>
      <c r="G66">
        <f>IF(A66:A66&gt;0,VLOOKUP(A66,Fed.!$A$2:$J$1973,7,FALSE)," ")</f>
        <v>8</v>
      </c>
      <c r="H66" t="str">
        <f>IF(A66:A66&gt;0,VLOOKUP(A66,Fed.!$A$2:$J$1973,8,FALSE)," ")</f>
        <v>B-NSR</v>
      </c>
      <c r="I66" t="str">
        <f>IF(A66:A66&gt;0,VLOOKUP(A66,Fed.!$A$2:$J$1973,9,FALSE)," ")</f>
        <v>LIB2026</v>
      </c>
      <c r="J66" s="3">
        <f>IF(A66:A66&gt;0,VLOOKUP(A66,Fed.!$A$2:$J$1973,10,FALSE)," ")</f>
        <v>0</v>
      </c>
    </row>
    <row r="67" spans="1:10">
      <c r="A67" s="63" t="s">
        <v>548</v>
      </c>
      <c r="B67" t="str">
        <f>IF(A67:A67&gt;0,VLOOKUP(A67,Fed.!$A$2:$J$1973,2,FALSE)," ")</f>
        <v>KOJA</v>
      </c>
      <c r="C67" t="str">
        <f>IF(A67:A67&gt;0,VLOOKUP(A67,Fed.!$A$2:$J$1973,3,FALSE)," ")</f>
        <v>T.EDISON</v>
      </c>
      <c r="D67" s="3" t="str">
        <f>IF(A67:A67&gt;0,VLOOKUP(A67,Fed.!$A$2:$J$1973,4,FALSE)," ")</f>
        <v>M</v>
      </c>
      <c r="E67" s="3" t="str">
        <f>IF(A67:A67&gt;0,VLOOKUP(A67,Fed.!$A$2:$J$1973,5,FALSE)," ")</f>
        <v>11. NCC</v>
      </c>
      <c r="F67" s="413">
        <f>IF(A67:A67&gt;0,VLOOKUP(A67,Fed.!$A$2:$J$1973,6,FALSE)," ")</f>
        <v>17495</v>
      </c>
      <c r="G67">
        <f>IF(A67:A67&gt;0,VLOOKUP(A67,Fed.!$A$2:$J$1973,7,FALSE)," ")</f>
        <v>4</v>
      </c>
      <c r="H67" t="str">
        <f>IF(A67:A67&gt;0,VLOOKUP(A67,Fed.!$A$2:$J$1973,8,FALSE)," ")</f>
        <v>A-SR</v>
      </c>
      <c r="I67" t="str">
        <f>IF(A67:A67&gt;0,VLOOKUP(A67,Fed.!$A$2:$J$1973,9,FALSE)," ")</f>
        <v>LIB2026</v>
      </c>
      <c r="J67" s="3">
        <f>IF(A67:A67&gt;0,VLOOKUP(A67,Fed.!$A$2:$J$1973,10,FALSE)," ")</f>
        <v>0</v>
      </c>
    </row>
    <row r="68" spans="1:10">
      <c r="A68" s="63" t="s">
        <v>551</v>
      </c>
      <c r="B68" t="str">
        <f>IF(A68:A68&gt;0,VLOOKUP(A68,Fed.!$A$2:$J$1973,2,FALSE)," ")</f>
        <v>KOJA</v>
      </c>
      <c r="C68" t="str">
        <f>IF(A68:A68&gt;0,VLOOKUP(A68,Fed.!$A$2:$J$1973,3,FALSE)," ")</f>
        <v>J. JORGE</v>
      </c>
      <c r="D68" s="3" t="str">
        <f>IF(A68:A68&gt;0,VLOOKUP(A68,Fed.!$A$2:$J$1973,4,FALSE)," ")</f>
        <v>M</v>
      </c>
      <c r="E68" s="3" t="str">
        <f>IF(A68:A68&gt;0,VLOOKUP(A68,Fed.!$A$2:$J$1973,5,FALSE)," ")</f>
        <v>11. NCC</v>
      </c>
      <c r="F68" s="413">
        <f>IF(A68:A68&gt;0,VLOOKUP(A68,Fed.!$A$2:$J$1973,6,FALSE)," ")</f>
        <v>16676</v>
      </c>
      <c r="G68">
        <f>IF(A68:A68&gt;0,VLOOKUP(A68,Fed.!$A$2:$J$1973,7,FALSE)," ")</f>
        <v>2</v>
      </c>
      <c r="H68" t="str">
        <f>IF(A68:A68&gt;0,VLOOKUP(A68,Fed.!$A$2:$J$1973,8,FALSE)," ")</f>
        <v>EX-SR</v>
      </c>
      <c r="I68" t="str">
        <f>IF(A68:A68&gt;0,VLOOKUP(A68,Fed.!$A$2:$J$1973,9,FALSE)," ")</f>
        <v>LIB2026</v>
      </c>
      <c r="J68" s="3">
        <f>IF(A68:A68&gt;0,VLOOKUP(A68,Fed.!$A$2:$J$1973,10,FALSE)," ")</f>
        <v>0</v>
      </c>
    </row>
    <row r="69" spans="1:10">
      <c r="A69" s="464" t="s">
        <v>1120</v>
      </c>
      <c r="B69" t="str">
        <f>IF(A69:A69&gt;0,VLOOKUP(A69,Fed.!$A$2:$J$1973,2,FALSE)," ")</f>
        <v>YOSHINO</v>
      </c>
      <c r="C69" t="str">
        <f>IF(A69:A69&gt;0,VLOOKUP(A69,Fed.!$A$2:$J$1973,3,FALSE)," ")</f>
        <v>GUIDO YOSHIAKI</v>
      </c>
      <c r="D69" s="3" t="str">
        <f>IF(A69:A69&gt;0,VLOOKUP(A69,Fed.!$A$2:$J$1973,4,FALSE)," ")</f>
        <v>M</v>
      </c>
      <c r="E69" s="3" t="str">
        <f>IF(A69:A69&gt;0,VLOOKUP(A69,Fed.!$A$2:$J$1973,5,FALSE)," ")</f>
        <v>11. NCC</v>
      </c>
      <c r="F69" s="413">
        <f>IF(A69:A69&gt;0,VLOOKUP(A69,Fed.!$A$2:$J$1973,6,FALSE)," ")</f>
        <v>21607</v>
      </c>
      <c r="G69">
        <f>IF(A69:A69&gt;0,VLOOKUP(A69,Fed.!$A$2:$J$1973,7,FALSE)," ")</f>
        <v>12</v>
      </c>
      <c r="H69" t="str">
        <f>IF(A69:A69&gt;0,VLOOKUP(A69,Fed.!$A$2:$J$1973,8,FALSE)," ")</f>
        <v>C-NSR</v>
      </c>
      <c r="I69" t="str">
        <f>IF(A69:A69&gt;0,VLOOKUP(A69,Fed.!$A$2:$J$1973,9,FALSE)," ")</f>
        <v>LIB2026i</v>
      </c>
      <c r="J69" s="3">
        <f>IF(A69:A69&gt;0,VLOOKUP(A69,Fed.!$A$2:$J$1973,10,FALSE)," ")</f>
        <v>0</v>
      </c>
    </row>
    <row r="70" spans="1:10">
      <c r="A70" s="63" t="s">
        <v>1123</v>
      </c>
      <c r="B70" t="str">
        <f>IF(A70:A70&gt;0,VLOOKUP(A70,Fed.!$A$2:$J$1973,2,FALSE)," ")</f>
        <v>SATO YOSHINO</v>
      </c>
      <c r="C70" t="str">
        <f>IF(A70:A70&gt;0,VLOOKUP(A70,Fed.!$A$2:$J$1973,3,FALSE)," ")</f>
        <v>MARLI</v>
      </c>
      <c r="D70" s="3" t="str">
        <f>IF(A70:A70&gt;0,VLOOKUP(A70,Fed.!$A$2:$J$1973,4,FALSE)," ")</f>
        <v>F</v>
      </c>
      <c r="E70" s="3" t="str">
        <f>IF(A70:A70&gt;0,VLOOKUP(A70,Fed.!$A$2:$J$1973,5,FALSE)," ")</f>
        <v>11. NCC</v>
      </c>
      <c r="F70" s="413">
        <f>IF(A70:A70&gt;0,VLOOKUP(A70,Fed.!$A$2:$J$1973,6,FALSE)," ")</f>
        <v>22208</v>
      </c>
      <c r="G70">
        <f>IF(A70:A70&gt;0,VLOOKUP(A70,Fed.!$A$2:$J$1973,7,FALSE)," ")</f>
        <v>9</v>
      </c>
      <c r="H70" t="str">
        <f>IF(A70:A70&gt;0,VLOOKUP(A70,Fed.!$A$2:$J$1973,8,FALSE)," ")</f>
        <v>B-NSR</v>
      </c>
      <c r="I70" t="str">
        <f>IF(A70:A70&gt;0,VLOOKUP(A70,Fed.!$A$2:$J$1973,9,FALSE)," ")</f>
        <v>LIB2026</v>
      </c>
      <c r="J70" s="3">
        <f>IF(A70:A70&gt;0,VLOOKUP(A70,Fed.!$A$2:$J$1973,10,FALSE)," ")</f>
        <v>0</v>
      </c>
    </row>
    <row r="71" spans="1:10">
      <c r="A71" s="63" t="s">
        <v>553</v>
      </c>
      <c r="B71" t="str">
        <f>IF(A71:A71&gt;0,VLOOKUP(A71,Fed.!$A$2:$J$1973,2,FALSE)," ")</f>
        <v>HORITA</v>
      </c>
      <c r="C71" t="str">
        <f>IF(A71:A71&gt;0,VLOOKUP(A71,Fed.!$A$2:$J$1973,3,FALSE)," ")</f>
        <v>SETSUOMI</v>
      </c>
      <c r="D71" s="3" t="str">
        <f>IF(A71:A71&gt;0,VLOOKUP(A71,Fed.!$A$2:$J$1973,4,FALSE)," ")</f>
        <v>M</v>
      </c>
      <c r="E71" s="3" t="str">
        <f>IF(A71:A71&gt;0,VLOOKUP(A71,Fed.!$A$2:$J$1973,5,FALSE)," ")</f>
        <v>11. NCC</v>
      </c>
      <c r="F71" s="413">
        <f>IF(A71:A71&gt;0,VLOOKUP(A71,Fed.!$A$2:$J$1973,6,FALSE)," ")</f>
        <v>16582</v>
      </c>
      <c r="G71">
        <f>IF(A71:A71&gt;0,VLOOKUP(A71,Fed.!$A$2:$J$1973,7,FALSE)," ")</f>
        <v>4</v>
      </c>
      <c r="H71" t="str">
        <f>IF(A71:A71&gt;0,VLOOKUP(A71,Fed.!$A$2:$J$1973,8,FALSE)," ")</f>
        <v>A-SR</v>
      </c>
      <c r="I71" t="str">
        <f>IF(A71:A71&gt;0,VLOOKUP(A71,Fed.!$A$2:$J$1973,9,FALSE)," ")</f>
        <v>LIB2026</v>
      </c>
      <c r="J71" s="3">
        <f>IF(A71:A71&gt;0,VLOOKUP(A71,Fed.!$A$2:$J$1973,10,FALSE)," ")</f>
        <v>0</v>
      </c>
    </row>
    <row r="72" spans="1:10">
      <c r="A72" s="63" t="s">
        <v>559</v>
      </c>
      <c r="B72" t="str">
        <f>IF(A72:A72&gt;0,VLOOKUP(A72,Fed.!$A$2:$J$1973,2,FALSE)," ")</f>
        <v>NAKANO</v>
      </c>
      <c r="C72" t="str">
        <f>IF(A72:A72&gt;0,VLOOKUP(A72,Fed.!$A$2:$J$1973,3,FALSE)," ")</f>
        <v>MARIA LUCIA</v>
      </c>
      <c r="D72" s="3" t="str">
        <f>IF(A72:A72&gt;0,VLOOKUP(A72,Fed.!$A$2:$J$1973,4,FALSE)," ")</f>
        <v>F</v>
      </c>
      <c r="E72" s="3" t="str">
        <f>IF(A72:A72&gt;0,VLOOKUP(A72,Fed.!$A$2:$J$1973,5,FALSE)," ")</f>
        <v>11. NCC</v>
      </c>
      <c r="F72" s="413">
        <f>IF(A72:A72&gt;0,VLOOKUP(A72,Fed.!$A$2:$J$1973,6,FALSE)," ")</f>
        <v>18638</v>
      </c>
      <c r="G72">
        <f>IF(A72:A72&gt;0,VLOOKUP(A72,Fed.!$A$2:$J$1973,7,FALSE)," ")</f>
        <v>6</v>
      </c>
      <c r="H72" t="str">
        <f>IF(A72:A72&gt;0,VLOOKUP(A72,Fed.!$A$2:$J$1973,8,FALSE)," ")</f>
        <v>A-SR</v>
      </c>
      <c r="I72" t="str">
        <f>IF(A72:A72&gt;0,VLOOKUP(A72,Fed.!$A$2:$J$1973,9,FALSE)," ")</f>
        <v>LIB2026</v>
      </c>
      <c r="J72" s="3">
        <f>IF(A72:A72&gt;0,VLOOKUP(A72,Fed.!$A$2:$J$1973,10,FALSE)," ")</f>
        <v>0</v>
      </c>
    </row>
    <row r="73" spans="1:10">
      <c r="A73" s="63" t="s">
        <v>562</v>
      </c>
      <c r="B73" t="str">
        <f>IF(A73:A73&gt;0,VLOOKUP(A73,Fed.!$A$2:$J$1973,2,FALSE)," ")</f>
        <v>NAKANO</v>
      </c>
      <c r="C73" t="str">
        <f>IF(A73:A73&gt;0,VLOOKUP(A73,Fed.!$A$2:$J$1973,3,FALSE)," ")</f>
        <v>RUBENS SHOZI</v>
      </c>
      <c r="D73" s="3" t="str">
        <f>IF(A73:A73&gt;0,VLOOKUP(A73,Fed.!$A$2:$J$1973,4,FALSE)," ")</f>
        <v>M</v>
      </c>
      <c r="E73" s="3" t="str">
        <f>IF(A73:A73&gt;0,VLOOKUP(A73,Fed.!$A$2:$J$1973,5,FALSE)," ")</f>
        <v>11. NCC</v>
      </c>
      <c r="F73" s="413">
        <f>IF(A73:A73&gt;0,VLOOKUP(A73,Fed.!$A$2:$J$1973,6,FALSE)," ")</f>
        <v>17547</v>
      </c>
      <c r="G73">
        <f>IF(A73:A73&gt;0,VLOOKUP(A73,Fed.!$A$2:$J$1973,7,FALSE)," ")</f>
        <v>6</v>
      </c>
      <c r="H73" t="str">
        <f>IF(A73:A73&gt;0,VLOOKUP(A73,Fed.!$A$2:$J$1973,8,FALSE)," ")</f>
        <v>A-SR</v>
      </c>
      <c r="I73" t="str">
        <f>IF(A73:A73&gt;0,VLOOKUP(A73,Fed.!$A$2:$J$1973,9,FALSE)," ")</f>
        <v>LIB2026</v>
      </c>
      <c r="J73" s="3">
        <f>IF(A73:A73&gt;0,VLOOKUP(A73,Fed.!$A$2:$J$1973,10,FALSE)," ")</f>
        <v>0</v>
      </c>
    </row>
    <row r="74" spans="1:10">
      <c r="A74" s="63" t="s">
        <v>564</v>
      </c>
      <c r="B74" t="str">
        <f>IF(A74:A74&gt;0,VLOOKUP(A74,Fed.!$A$2:$J$1973,2,FALSE)," ")</f>
        <v>HIGUCHI</v>
      </c>
      <c r="C74" t="str">
        <f>IF(A74:A74&gt;0,VLOOKUP(A74,Fed.!$A$2:$J$1973,3,FALSE)," ")</f>
        <v>ARTUR KEN</v>
      </c>
      <c r="D74" s="3" t="str">
        <f>IF(A74:A74&gt;0,VLOOKUP(A74,Fed.!$A$2:$J$1973,4,FALSE)," ")</f>
        <v>M</v>
      </c>
      <c r="E74" s="3" t="str">
        <f>IF(A74:A74&gt;0,VLOOKUP(A74,Fed.!$A$2:$J$1973,5,FALSE)," ")</f>
        <v>11. NCC</v>
      </c>
      <c r="F74" s="413">
        <f>IF(A74:A74&gt;0,VLOOKUP(A74,Fed.!$A$2:$J$1973,6,FALSE)," ")</f>
        <v>19959</v>
      </c>
      <c r="G74">
        <f>IF(A74:A74&gt;0,VLOOKUP(A74,Fed.!$A$2:$J$1973,7,FALSE)," ")</f>
        <v>3</v>
      </c>
      <c r="H74" t="str">
        <f>IF(A74:A74&gt;0,VLOOKUP(A74,Fed.!$A$2:$J$1973,8,FALSE)," ")</f>
        <v>EX-NSR</v>
      </c>
      <c r="I74" t="str">
        <f>IF(A74:A74&gt;0,VLOOKUP(A74,Fed.!$A$2:$J$1973,9,FALSE)," ")</f>
        <v>LIB2026</v>
      </c>
      <c r="J74" s="3">
        <f>IF(A74:A74&gt;0,VLOOKUP(A74,Fed.!$A$2:$J$1973,10,FALSE)," ")</f>
        <v>0</v>
      </c>
    </row>
    <row r="75" spans="1:10">
      <c r="A75" s="463">
        <v>479</v>
      </c>
      <c r="B75" t="str">
        <f>IF(A75:A75&gt;0,VLOOKUP(A75,Fed.!$A$2:$J$1973,2,FALSE)," ")</f>
        <v>SATO</v>
      </c>
      <c r="C75" t="str">
        <f>IF(A75:A75&gt;0,VLOOKUP(A75,Fed.!$A$2:$J$1973,3,FALSE)," ")</f>
        <v>EDSON ATUSHI</v>
      </c>
      <c r="D75" s="3" t="str">
        <f>IF(A75:A75&gt;0,VLOOKUP(A75,Fed.!$A$2:$J$1973,4,FALSE)," ")</f>
        <v>M</v>
      </c>
      <c r="E75" s="3" t="str">
        <f>IF(A75:A75&gt;0,VLOOKUP(A75,Fed.!$A$2:$J$1973,5,FALSE)," ")</f>
        <v>11. NCC</v>
      </c>
      <c r="F75" s="413">
        <f>IF(A75:A75&gt;0,VLOOKUP(A75,Fed.!$A$2:$J$1973,6,FALSE)," ")</f>
        <v>15912</v>
      </c>
      <c r="G75">
        <f>IF(A75:A75&gt;0,VLOOKUP(A75,Fed.!$A$2:$J$1973,7,FALSE)," ")</f>
        <v>12</v>
      </c>
      <c r="H75" t="str">
        <f>IF(A75:A75&gt;0,VLOOKUP(A75,Fed.!$A$2:$J$1973,8,FALSE)," ")</f>
        <v>C-SR</v>
      </c>
      <c r="I75" t="str">
        <f>IF(A75:A75&gt;0,VLOOKUP(A75,Fed.!$A$2:$J$1973,9,FALSE)," ")</f>
        <v>LIB2026</v>
      </c>
      <c r="J75" s="3">
        <f>IF(A75:A75&gt;0,VLOOKUP(A75,Fed.!$A$2:$J$1973,10,FALSE)," ")</f>
        <v>0</v>
      </c>
    </row>
    <row r="76" spans="1:10">
      <c r="A76" s="63" t="s">
        <v>569</v>
      </c>
      <c r="B76" t="str">
        <f>IF(A76:A76&gt;0,VLOOKUP(A76,Fed.!$A$2:$J$1973,2,FALSE)," ")</f>
        <v>SIGAKI HIGUCHI</v>
      </c>
      <c r="C76" t="str">
        <f>IF(A76:A76&gt;0,VLOOKUP(A76,Fed.!$A$2:$J$1973,3,FALSE)," ")</f>
        <v>LOURDES YASSUKO</v>
      </c>
      <c r="D76" s="3" t="str">
        <f>IF(A76:A76&gt;0,VLOOKUP(A76,Fed.!$A$2:$J$1973,4,FALSE)," ")</f>
        <v>F</v>
      </c>
      <c r="E76" s="3" t="str">
        <f>IF(A76:A76&gt;0,VLOOKUP(A76,Fed.!$A$2:$J$1973,5,FALSE)," ")</f>
        <v>11. NCC</v>
      </c>
      <c r="F76" s="413">
        <f>IF(A76:A76&gt;0,VLOOKUP(A76,Fed.!$A$2:$J$1973,6,FALSE)," ")</f>
        <v>20585</v>
      </c>
      <c r="G76">
        <f>IF(A76:A76&gt;0,VLOOKUP(A76,Fed.!$A$2:$J$1973,7,FALSE)," ")</f>
        <v>6</v>
      </c>
      <c r="H76" t="str">
        <f>IF(A76:A76&gt;0,VLOOKUP(A76,Fed.!$A$2:$J$1973,8,FALSE)," ")</f>
        <v>A-NSR</v>
      </c>
      <c r="I76" t="str">
        <f>IF(A76:A76&gt;0,VLOOKUP(A76,Fed.!$A$2:$J$1973,9,FALSE)," ")</f>
        <v>LIB2026</v>
      </c>
      <c r="J76" s="3">
        <f>IF(A76:A76&gt;0,VLOOKUP(A76,Fed.!$A$2:$J$1973,10,FALSE)," ")</f>
        <v>0</v>
      </c>
    </row>
    <row r="77" spans="1:10">
      <c r="A77" s="63" t="s">
        <v>572</v>
      </c>
      <c r="B77" t="str">
        <f>IF(A77:A77&gt;0,VLOOKUP(A77,Fed.!$A$2:$J$1973,2,FALSE)," ")</f>
        <v>NAKANO</v>
      </c>
      <c r="C77" t="str">
        <f>IF(A77:A77&gt;0,VLOOKUP(A77,Fed.!$A$2:$J$1973,3,FALSE)," ")</f>
        <v>ELZA ONISHI</v>
      </c>
      <c r="D77" s="3" t="str">
        <f>IF(A77:A77&gt;0,VLOOKUP(A77,Fed.!$A$2:$J$1973,4,FALSE)," ")</f>
        <v>F</v>
      </c>
      <c r="E77" s="3" t="str">
        <f>IF(A77:A77&gt;0,VLOOKUP(A77,Fed.!$A$2:$J$1973,5,FALSE)," ")</f>
        <v>11. NCC</v>
      </c>
      <c r="F77" s="413">
        <f>IF(A77:A77&gt;0,VLOOKUP(A77,Fed.!$A$2:$J$1973,6,FALSE)," ")</f>
        <v>17947</v>
      </c>
      <c r="G77">
        <f>IF(A77:A77&gt;0,VLOOKUP(A77,Fed.!$A$2:$J$1973,7,FALSE)," ")</f>
        <v>12</v>
      </c>
      <c r="H77" t="str">
        <f>IF(A77:A77&gt;0,VLOOKUP(A77,Fed.!$A$2:$J$1973,8,FALSE)," ")</f>
        <v>C-SR</v>
      </c>
      <c r="I77" t="str">
        <f>IF(A77:A77&gt;0,VLOOKUP(A77,Fed.!$A$2:$J$1973,9,FALSE)," ")</f>
        <v>LIB2026</v>
      </c>
      <c r="J77" s="3">
        <f>IF(A77:A77&gt;0,VLOOKUP(A77,Fed.!$A$2:$J$1973,10,FALSE)," ")</f>
        <v>0</v>
      </c>
    </row>
    <row r="78" spans="1:10">
      <c r="A78" s="63" t="s">
        <v>395</v>
      </c>
      <c r="B78" t="str">
        <f>IF(A78:A78&gt;0,VLOOKUP(A78,Fed.!$A$2:$J$1973,2,FALSE)," ")</f>
        <v>KIYOHARA</v>
      </c>
      <c r="C78" t="str">
        <f>IF(A78:A78&gt;0,VLOOKUP(A78,Fed.!$A$2:$J$1973,3,FALSE)," ")</f>
        <v>IKUO</v>
      </c>
      <c r="D78" s="3" t="str">
        <f>IF(A78:A78&gt;0,VLOOKUP(A78,Fed.!$A$2:$J$1973,4,FALSE)," ")</f>
        <v>M</v>
      </c>
      <c r="E78" s="3" t="str">
        <f>IF(A78:A78&gt;0,VLOOKUP(A78,Fed.!$A$2:$J$1973,5,FALSE)," ")</f>
        <v>11. NCC</v>
      </c>
      <c r="F78" s="413">
        <f>IF(A78:A78&gt;0,VLOOKUP(A78,Fed.!$A$2:$J$1973,6,FALSE)," ")</f>
        <v>14496</v>
      </c>
      <c r="G78">
        <f>IF(A78:A78&gt;0,VLOOKUP(A78,Fed.!$A$2:$J$1973,7,FALSE)," ")</f>
        <v>9</v>
      </c>
      <c r="H78" t="str">
        <f>IF(A78:A78&gt;0,VLOOKUP(A78,Fed.!$A$2:$J$1973,8,FALSE)," ")</f>
        <v>B-MR</v>
      </c>
      <c r="I78" t="str">
        <f>IF(A78:A78&gt;0,VLOOKUP(A78,Fed.!$A$2:$J$1973,9,FALSE)," ")</f>
        <v>LIB2026</v>
      </c>
      <c r="J78" s="3">
        <f>IF(A78:A78&gt;0,VLOOKUP(A78,Fed.!$A$2:$J$1973,10,FALSE)," ")</f>
        <v>0</v>
      </c>
    </row>
    <row r="79" spans="1:10">
      <c r="A79" s="463">
        <v>568</v>
      </c>
      <c r="B79" t="str">
        <f>IF(A79:A79&gt;0,VLOOKUP(A79,Fed.!$A$2:$J$1973,2,FALSE)," ")</f>
        <v>FGE VENTURIM</v>
      </c>
      <c r="C79" t="str">
        <f>IF(A79:A79&gt;0,VLOOKUP(A79,Fed.!$A$2:$J$1973,3,FALSE)," ")</f>
        <v>ARISTEU</v>
      </c>
      <c r="D79" s="3" t="str">
        <f>IF(A79:A79&gt;0,VLOOKUP(A79,Fed.!$A$2:$J$1973,4,FALSE)," ")</f>
        <v>M</v>
      </c>
      <c r="E79" s="3" t="str">
        <f>IF(A79:A79&gt;0,VLOOKUP(A79,Fed.!$A$2:$J$1973,5,FALSE)," ")</f>
        <v>11. NCC</v>
      </c>
      <c r="F79" s="413">
        <f>IF(A79:A79&gt;0,VLOOKUP(A79,Fed.!$A$2:$J$1973,6,FALSE)," ")</f>
        <v>16190</v>
      </c>
      <c r="G79">
        <f>IF(A79:A79&gt;0,VLOOKUP(A79,Fed.!$A$2:$J$1973,7,FALSE)," ")</f>
        <v>9</v>
      </c>
      <c r="H79" t="str">
        <f>IF(A79:A79&gt;0,VLOOKUP(A79,Fed.!$A$2:$J$1973,8,FALSE)," ")</f>
        <v>B-SR</v>
      </c>
      <c r="I79" t="str">
        <f>IF(A79:A79&gt;0,VLOOKUP(A79,Fed.!$A$2:$J$1973,9,FALSE)," ")</f>
        <v>LIB2026</v>
      </c>
      <c r="J79" s="3">
        <f>IF(A79:A79&gt;0,VLOOKUP(A79,Fed.!$A$2:$J$1973,10,FALSE)," ")</f>
        <v>0</v>
      </c>
    </row>
    <row r="80" spans="1:10">
      <c r="A80" s="63" t="s">
        <v>353</v>
      </c>
      <c r="B80" t="str">
        <f>IF(A80:A80&gt;0,VLOOKUP(A80,Fed.!$A$2:$J$1973,2,FALSE)," ")</f>
        <v>NISHIJIMA</v>
      </c>
      <c r="C80" t="str">
        <f>IF(A80:A80&gt;0,VLOOKUP(A80,Fed.!$A$2:$J$1973,3,FALSE)," ")</f>
        <v>KATSUYUKI</v>
      </c>
      <c r="D80" s="3" t="str">
        <f>IF(A80:A80&gt;0,VLOOKUP(A80,Fed.!$A$2:$J$1973,4,FALSE)," ")</f>
        <v>M</v>
      </c>
      <c r="E80" s="3" t="str">
        <f>IF(A80:A80&gt;0,VLOOKUP(A80,Fed.!$A$2:$J$1973,5,FALSE)," ")</f>
        <v>11. NCC</v>
      </c>
      <c r="F80" s="413">
        <f>IF(A80:A80&gt;0,VLOOKUP(A80,Fed.!$A$2:$J$1973,6,FALSE)," ")</f>
        <v>15321</v>
      </c>
      <c r="G80">
        <f>IF(A80:A80&gt;0,VLOOKUP(A80,Fed.!$A$2:$J$1973,7,FALSE)," ")</f>
        <v>6</v>
      </c>
      <c r="H80" t="str">
        <f>IF(A80:A80&gt;0,VLOOKUP(A80,Fed.!$A$2:$J$1973,8,FALSE)," ")</f>
        <v>A-MR</v>
      </c>
      <c r="I80" t="str">
        <f>IF(A80:A80&gt;0,VLOOKUP(A80,Fed.!$A$2:$J$1973,9,FALSE)," ")</f>
        <v>LIB2026</v>
      </c>
      <c r="J80" s="3">
        <f>IF(A80:A80&gt;0,VLOOKUP(A80,Fed.!$A$2:$J$1973,10,FALSE)," ")</f>
        <v>0</v>
      </c>
    </row>
    <row r="81" spans="1:10">
      <c r="A81" s="63" t="s">
        <v>362</v>
      </c>
      <c r="B81" t="str">
        <f>IF(A81:A81&gt;0,VLOOKUP(A81,Fed.!$A$2:$J$1973,2,FALSE)," ")</f>
        <v>NISHIJIMA</v>
      </c>
      <c r="C81" t="str">
        <f>IF(A81:A81&gt;0,VLOOKUP(A81,Fed.!$A$2:$J$1973,3,FALSE)," ")</f>
        <v>KIMIKO</v>
      </c>
      <c r="D81" s="3" t="str">
        <f>IF(A81:A81&gt;0,VLOOKUP(A81,Fed.!$A$2:$J$1973,4,FALSE)," ")</f>
        <v>F</v>
      </c>
      <c r="E81" s="3" t="str">
        <f>IF(A81:A81&gt;0,VLOOKUP(A81,Fed.!$A$2:$J$1973,5,FALSE)," ")</f>
        <v>11. NCC</v>
      </c>
      <c r="F81" s="413">
        <f>IF(A81:A81&gt;0,VLOOKUP(A81,Fed.!$A$2:$J$1973,6,FALSE)," ")</f>
        <v>15141</v>
      </c>
      <c r="G81">
        <f>IF(A81:A81&gt;0,VLOOKUP(A81,Fed.!$A$2:$J$1973,7,FALSE)," ")</f>
        <v>9</v>
      </c>
      <c r="H81" t="str">
        <f>IF(A81:A81&gt;0,VLOOKUP(A81,Fed.!$A$2:$J$1973,8,FALSE)," ")</f>
        <v>B-MR</v>
      </c>
      <c r="I81" t="str">
        <f>IF(A81:A81&gt;0,VLOOKUP(A81,Fed.!$A$2:$J$1973,9,FALSE)," ")</f>
        <v>LIB2026</v>
      </c>
      <c r="J81" s="3">
        <f>IF(A81:A81&gt;0,VLOOKUP(A81,Fed.!$A$2:$J$1973,10,FALSE)," ")</f>
        <v>0</v>
      </c>
    </row>
    <row r="82" spans="1:10">
      <c r="A82" s="63" t="s">
        <v>439</v>
      </c>
      <c r="B82" t="str">
        <f>IF(A82:A82&gt;0,VLOOKUP(A82,Fed.!$A$2:$J$1973,2,FALSE)," ")</f>
        <v>ITAGAKI</v>
      </c>
      <c r="C82" t="str">
        <f>IF(A82:A82&gt;0,VLOOKUP(A82,Fed.!$A$2:$J$1973,3,FALSE)," ")</f>
        <v>MILTON NOBUHIRO</v>
      </c>
      <c r="D82" s="3" t="str">
        <f>IF(A82:A82&gt;0,VLOOKUP(A82,Fed.!$A$2:$J$1973,4,FALSE)," ")</f>
        <v>M</v>
      </c>
      <c r="E82" s="3" t="str">
        <f>IF(A82:A82&gt;0,VLOOKUP(A82,Fed.!$A$2:$J$1973,5,FALSE)," ")</f>
        <v>11. NCC</v>
      </c>
      <c r="F82" s="413">
        <f>IF(A82:A82&gt;0,VLOOKUP(A82,Fed.!$A$2:$J$1973,6,FALSE)," ")</f>
        <v>22073</v>
      </c>
      <c r="G82">
        <f>IF(A82:A82&gt;0,VLOOKUP(A82,Fed.!$A$2:$J$1973,7,FALSE)," ")</f>
        <v>5</v>
      </c>
      <c r="H82" t="str">
        <f>IF(A82:A82&gt;0,VLOOKUP(A82,Fed.!$A$2:$J$1973,8,FALSE)," ")</f>
        <v>A-NSR</v>
      </c>
      <c r="I82" t="str">
        <f>IF(A82:A82&gt;0,VLOOKUP(A82,Fed.!$A$2:$J$1973,9,FALSE)," ")</f>
        <v>LIB2026</v>
      </c>
      <c r="J82" s="3">
        <f>IF(A82:A82&gt;0,VLOOKUP(A82,Fed.!$A$2:$J$1973,10,FALSE)," ")</f>
        <v>0</v>
      </c>
    </row>
    <row r="83" spans="1:10">
      <c r="A83" s="463">
        <v>719</v>
      </c>
      <c r="B83" t="str">
        <f>IF(A83:A83&gt;0,VLOOKUP(A83,Fed.!$A$2:$J$1973,2,FALSE)," ")</f>
        <v>AZEVEDO</v>
      </c>
      <c r="C83" t="str">
        <f>IF(A83:A83&gt;0,VLOOKUP(A83,Fed.!$A$2:$J$1973,3,FALSE)," ")</f>
        <v>IDELSON</v>
      </c>
      <c r="D83" s="3" t="str">
        <f>IF(A83:A83&gt;0,VLOOKUP(A83,Fed.!$A$2:$J$1973,4,FALSE)," ")</f>
        <v>M</v>
      </c>
      <c r="E83" s="3" t="str">
        <f>IF(A83:A83&gt;0,VLOOKUP(A83,Fed.!$A$2:$J$1973,5,FALSE)," ")</f>
        <v>11. NCC</v>
      </c>
      <c r="F83" s="413">
        <f>IF(A83:A83&gt;0,VLOOKUP(A83,Fed.!$A$2:$J$1973,6,FALSE)," ")</f>
        <v>16509</v>
      </c>
      <c r="G83">
        <f>IF(A83:A83&gt;0,VLOOKUP(A83,Fed.!$A$2:$J$1973,7,FALSE)," ")</f>
        <v>8</v>
      </c>
      <c r="H83" t="str">
        <f>IF(A83:A83&gt;0,VLOOKUP(A83,Fed.!$A$2:$J$1973,8,FALSE)," ")</f>
        <v>B-SR</v>
      </c>
      <c r="I83" t="str">
        <f>IF(A83:A83&gt;0,VLOOKUP(A83,Fed.!$A$2:$J$1973,9,FALSE)," ")</f>
        <v>LIB2026</v>
      </c>
      <c r="J83" s="3">
        <f>IF(A83:A83&gt;0,VLOOKUP(A83,Fed.!$A$2:$J$1973,10,FALSE)," ")</f>
        <v>0</v>
      </c>
    </row>
    <row r="84" spans="1:10">
      <c r="A84" s="63" t="s">
        <v>612</v>
      </c>
      <c r="B84" t="str">
        <f>IF(A84:A84&gt;0,VLOOKUP(A84,Fed.!$A$2:$J$1973,2,FALSE)," ")</f>
        <v>WATANABE</v>
      </c>
      <c r="C84" t="str">
        <f>IF(A84:A84&gt;0,VLOOKUP(A84,Fed.!$A$2:$J$1973,3,FALSE)," ")</f>
        <v>EMILIA</v>
      </c>
      <c r="D84" s="3" t="str">
        <f>IF(A84:A84&gt;0,VLOOKUP(A84,Fed.!$A$2:$J$1973,4,FALSE)," ")</f>
        <v>F</v>
      </c>
      <c r="E84" s="3" t="str">
        <f>IF(A84:A84&gt;0,VLOOKUP(A84,Fed.!$A$2:$J$1973,5,FALSE)," ")</f>
        <v>11. NCC</v>
      </c>
      <c r="F84" s="413">
        <f>IF(A84:A84&gt;0,VLOOKUP(A84,Fed.!$A$2:$J$1973,6,FALSE)," ")</f>
        <v>20589</v>
      </c>
      <c r="G84">
        <f>IF(A84:A84&gt;0,VLOOKUP(A84,Fed.!$A$2:$J$1973,7,FALSE)," ")</f>
        <v>3</v>
      </c>
      <c r="H84" t="str">
        <f>IF(A84:A84&gt;0,VLOOKUP(A84,Fed.!$A$2:$J$1973,8,FALSE)," ")</f>
        <v>EX-NSR</v>
      </c>
      <c r="I84" t="str">
        <f>IF(A84:A84&gt;0,VLOOKUP(A84,Fed.!$A$2:$J$1973,9,FALSE)," ")</f>
        <v>LIB2026</v>
      </c>
      <c r="J84" s="3">
        <f>IF(A84:A84&gt;0,VLOOKUP(A84,Fed.!$A$2:$J$1973,10,FALSE)," ")</f>
        <v>0</v>
      </c>
    </row>
    <row r="85" spans="1:10">
      <c r="A85" s="63" t="s">
        <v>614</v>
      </c>
      <c r="B85" t="str">
        <f>IF(A85:A85&gt;0,VLOOKUP(A85,Fed.!$A$2:$J$1973,2,FALSE)," ")</f>
        <v>NAKANO</v>
      </c>
      <c r="C85" t="str">
        <f>IF(A85:A85&gt;0,VLOOKUP(A85,Fed.!$A$2:$J$1973,3,FALSE)," ")</f>
        <v>MARIO K.</v>
      </c>
      <c r="D85" s="3" t="str">
        <f>IF(A85:A85&gt;0,VLOOKUP(A85,Fed.!$A$2:$J$1973,4,FALSE)," ")</f>
        <v>M</v>
      </c>
      <c r="E85" s="3" t="str">
        <f>IF(A85:A85&gt;0,VLOOKUP(A85,Fed.!$A$2:$J$1973,5,FALSE)," ")</f>
        <v>11. NCC</v>
      </c>
      <c r="F85" s="413">
        <f>IF(A85:A85&gt;0,VLOOKUP(A85,Fed.!$A$2:$J$1973,6,FALSE)," ")</f>
        <v>18534</v>
      </c>
      <c r="G85">
        <f>IF(A85:A85&gt;0,VLOOKUP(A85,Fed.!$A$2:$J$1973,7,FALSE)," ")</f>
        <v>5</v>
      </c>
      <c r="H85" t="str">
        <f>IF(A85:A85&gt;0,VLOOKUP(A85,Fed.!$A$2:$J$1973,8,FALSE)," ")</f>
        <v>A-SR</v>
      </c>
      <c r="I85" t="str">
        <f>IF(A85:A85&gt;0,VLOOKUP(A85,Fed.!$A$2:$J$1973,9,FALSE)," ")</f>
        <v>LIB2026</v>
      </c>
      <c r="J85" s="3">
        <f>IF(A85:A85&gt;0,VLOOKUP(A85,Fed.!$A$2:$J$1973,10,FALSE)," ")</f>
        <v>0</v>
      </c>
    </row>
    <row r="86" spans="1:10">
      <c r="A86" s="63" t="s">
        <v>819</v>
      </c>
      <c r="B86" t="str">
        <f>IF(A86:A86&gt;0,VLOOKUP(A86,Fed.!$A$2:$J$1973,2,FALSE)," ")</f>
        <v>KOJA</v>
      </c>
      <c r="C86" t="str">
        <f>IF(A86:A86&gt;0,VLOOKUP(A86,Fed.!$A$2:$J$1973,3,FALSE)," ")</f>
        <v>MARIO</v>
      </c>
      <c r="D86" s="3" t="str">
        <f>IF(A86:A86&gt;0,VLOOKUP(A86,Fed.!$A$2:$J$1973,4,FALSE)," ")</f>
        <v>M</v>
      </c>
      <c r="E86" s="3" t="str">
        <f>IF(A86:A86&gt;0,VLOOKUP(A86,Fed.!$A$2:$J$1973,5,FALSE)," ")</f>
        <v>11. NCC</v>
      </c>
      <c r="F86" s="413">
        <f>IF(A86:A86&gt;0,VLOOKUP(A86,Fed.!$A$2:$J$1973,6,FALSE)," ")</f>
        <v>18155</v>
      </c>
      <c r="G86">
        <f>IF(A86:A86&gt;0,VLOOKUP(A86,Fed.!$A$2:$J$1973,7,FALSE)," ")</f>
        <v>9</v>
      </c>
      <c r="H86" t="str">
        <f>IF(A86:A86&gt;0,VLOOKUP(A86,Fed.!$A$2:$J$1973,8,FALSE)," ")</f>
        <v>B-SR</v>
      </c>
      <c r="I86" t="str">
        <f>IF(A86:A86&gt;0,VLOOKUP(A86,Fed.!$A$2:$J$1973,9,FALSE)," ")</f>
        <v>LIB2026</v>
      </c>
      <c r="J86" s="3">
        <f>IF(A86:A86&gt;0,VLOOKUP(A86,Fed.!$A$2:$J$1973,10,FALSE)," ")</f>
        <v>0</v>
      </c>
    </row>
    <row r="87" spans="1:10">
      <c r="A87" s="63" t="s">
        <v>820</v>
      </c>
      <c r="B87" t="str">
        <f>IF(A87:A87&gt;0,VLOOKUP(A87,Fed.!$A$2:$J$1973,2,FALSE)," ")</f>
        <v>KAMIMURA</v>
      </c>
      <c r="C87" t="str">
        <f>IF(A87:A87&gt;0,VLOOKUP(A87,Fed.!$A$2:$J$1973,3,FALSE)," ")</f>
        <v>PAULO Y.</v>
      </c>
      <c r="D87" s="3" t="str">
        <f>IF(A87:A87&gt;0,VLOOKUP(A87,Fed.!$A$2:$J$1973,4,FALSE)," ")</f>
        <v>M</v>
      </c>
      <c r="E87" s="3" t="str">
        <f>IF(A87:A87&gt;0,VLOOKUP(A87,Fed.!$A$2:$J$1973,5,FALSE)," ")</f>
        <v>11. NCC</v>
      </c>
      <c r="F87" s="413">
        <f>IF(A87:A87&gt;0,VLOOKUP(A87,Fed.!$A$2:$J$1973,6,FALSE)," ")</f>
        <v>23165</v>
      </c>
      <c r="G87">
        <f>IF(A87:A87&gt;0,VLOOKUP(A87,Fed.!$A$2:$J$1973,7,FALSE)," ")</f>
        <v>2</v>
      </c>
      <c r="H87" t="str">
        <f>IF(A87:A87&gt;0,VLOOKUP(A87,Fed.!$A$2:$J$1973,8,FALSE)," ")</f>
        <v>EX-NSR</v>
      </c>
      <c r="I87" t="str">
        <f>IF(A87:A87&gt;0,VLOOKUP(A87,Fed.!$A$2:$J$1973,9,FALSE)," ")</f>
        <v>LIB2026</v>
      </c>
      <c r="J87" s="3">
        <f>IF(A87:A87&gt;0,VLOOKUP(A87,Fed.!$A$2:$J$1973,10,FALSE)," ")</f>
        <v>0</v>
      </c>
    </row>
    <row r="88" spans="1:10">
      <c r="A88" s="63" t="s">
        <v>826</v>
      </c>
      <c r="B88" t="str">
        <f>IF(A88:A88&gt;0,VLOOKUP(A88,Fed.!$A$2:$J$1973,2,FALSE)," ")</f>
        <v>UEMURA</v>
      </c>
      <c r="C88" t="str">
        <f>IF(A88:A88&gt;0,VLOOKUP(A88,Fed.!$A$2:$J$1973,3,FALSE)," ")</f>
        <v>YOSHIO</v>
      </c>
      <c r="D88" s="3" t="str">
        <f>IF(A88:A88&gt;0,VLOOKUP(A88,Fed.!$A$2:$J$1973,4,FALSE)," ")</f>
        <v>M</v>
      </c>
      <c r="E88" s="3" t="str">
        <f>IF(A88:A88&gt;0,VLOOKUP(A88,Fed.!$A$2:$J$1973,5,FALSE)," ")</f>
        <v>11. NCC</v>
      </c>
      <c r="F88" s="413">
        <f>IF(A88:A88&gt;0,VLOOKUP(A88,Fed.!$A$2:$J$1973,6,FALSE)," ")</f>
        <v>16850</v>
      </c>
      <c r="G88">
        <f>IF(A88:A88&gt;0,VLOOKUP(A88,Fed.!$A$2:$J$1973,7,FALSE)," ")</f>
        <v>9</v>
      </c>
      <c r="H88" t="str">
        <f>IF(A88:A88&gt;0,VLOOKUP(A88,Fed.!$A$2:$J$1973,8,FALSE)," ")</f>
        <v>B-SR</v>
      </c>
      <c r="I88" t="str">
        <f>IF(A88:A88&gt;0,VLOOKUP(A88,Fed.!$A$2:$J$1973,9,FALSE)," ")</f>
        <v>LIB2026</v>
      </c>
      <c r="J88" s="3">
        <f>IF(A88:A88&gt;0,VLOOKUP(A88,Fed.!$A$2:$J$1973,10,FALSE)," ")</f>
        <v>0</v>
      </c>
    </row>
    <row r="89" spans="1:10">
      <c r="A89" s="63" t="s">
        <v>830</v>
      </c>
      <c r="B89" t="str">
        <f>IF(A89:A89&gt;0,VLOOKUP(A89,Fed.!$A$2:$J$1973,2,FALSE)," ")</f>
        <v>T. NISHIKAWA</v>
      </c>
      <c r="C89" t="str">
        <f>IF(A89:A89&gt;0,VLOOKUP(A89,Fed.!$A$2:$J$1973,3,FALSE)," ")</f>
        <v>RUI</v>
      </c>
      <c r="D89" s="3" t="str">
        <f>IF(A89:A89&gt;0,VLOOKUP(A89,Fed.!$A$2:$J$1973,4,FALSE)," ")</f>
        <v>M</v>
      </c>
      <c r="E89" s="3" t="str">
        <f>IF(A89:A89&gt;0,VLOOKUP(A89,Fed.!$A$2:$J$1973,5,FALSE)," ")</f>
        <v>11. NCC</v>
      </c>
      <c r="F89" s="413">
        <f>IF(A89:A89&gt;0,VLOOKUP(A89,Fed.!$A$2:$J$1973,6,FALSE)," ")</f>
        <v>21731</v>
      </c>
      <c r="G89">
        <f>IF(A89:A89&gt;0,VLOOKUP(A89,Fed.!$A$2:$J$1973,7,FALSE)," ")</f>
        <v>3</v>
      </c>
      <c r="H89" t="str">
        <f>IF(A89:A89&gt;0,VLOOKUP(A89,Fed.!$A$2:$J$1973,8,FALSE)," ")</f>
        <v>EX-NSR</v>
      </c>
      <c r="I89" t="str">
        <f>IF(A89:A89&gt;0,VLOOKUP(A89,Fed.!$A$2:$J$1973,9,FALSE)," ")</f>
        <v>LIB2026</v>
      </c>
      <c r="J89" s="3">
        <f>IF(A89:A89&gt;0,VLOOKUP(A89,Fed.!$A$2:$J$1973,10,FALSE)," ")</f>
        <v>0</v>
      </c>
    </row>
    <row r="90" spans="1:10">
      <c r="A90" s="63" t="s">
        <v>625</v>
      </c>
      <c r="B90" t="str">
        <f>IF(A90:A90&gt;0,VLOOKUP(A90,Fed.!$A$2:$J$1973,2,FALSE)," ")</f>
        <v>OSHIRO</v>
      </c>
      <c r="C90" t="str">
        <f>IF(A90:A90&gt;0,VLOOKUP(A90,Fed.!$A$2:$J$1973,3,FALSE)," ")</f>
        <v>TSUTOMU</v>
      </c>
      <c r="D90" s="3" t="str">
        <f>IF(A90:A90&gt;0,VLOOKUP(A90,Fed.!$A$2:$J$1973,4,FALSE)," ")</f>
        <v>M</v>
      </c>
      <c r="E90" s="3" t="str">
        <f>IF(A90:A90&gt;0,VLOOKUP(A90,Fed.!$A$2:$J$1973,5,FALSE)," ")</f>
        <v>11. NCC</v>
      </c>
      <c r="F90" s="413">
        <f>IF(A90:A90&gt;0,VLOOKUP(A90,Fed.!$A$2:$J$1973,6,FALSE)," ")</f>
        <v>20900</v>
      </c>
      <c r="G90">
        <f>IF(A90:A90&gt;0,VLOOKUP(A90,Fed.!$A$2:$J$1973,7,FALSE)," ")</f>
        <v>6</v>
      </c>
      <c r="H90" t="str">
        <f>IF(A90:A90&gt;0,VLOOKUP(A90,Fed.!$A$2:$J$1973,8,FALSE)," ")</f>
        <v>A-NSR</v>
      </c>
      <c r="I90" t="str">
        <f>IF(A90:A90&gt;0,VLOOKUP(A90,Fed.!$A$2:$J$1973,9,FALSE)," ")</f>
        <v>LIB2026</v>
      </c>
      <c r="J90" s="3">
        <f>IF(A90:A90&gt;0,VLOOKUP(A90,Fed.!$A$2:$J$1973,10,FALSE)," ")</f>
        <v>0</v>
      </c>
    </row>
    <row r="91" spans="1:10">
      <c r="A91" s="63" t="s">
        <v>630</v>
      </c>
      <c r="B91" t="str">
        <f>IF(A91:A91&gt;0,VLOOKUP(A91,Fed.!$A$2:$J$1973,2,FALSE)," ")</f>
        <v>A. GOMES</v>
      </c>
      <c r="C91" t="str">
        <f>IF(A91:A91&gt;0,VLOOKUP(A91,Fed.!$A$2:$J$1973,3,FALSE)," ")</f>
        <v>CLAUDEMIR</v>
      </c>
      <c r="D91" s="3" t="str">
        <f>IF(A91:A91&gt;0,VLOOKUP(A91,Fed.!$A$2:$J$1973,4,FALSE)," ")</f>
        <v>M</v>
      </c>
      <c r="E91" s="3" t="str">
        <f>IF(A91:A91&gt;0,VLOOKUP(A91,Fed.!$A$2:$J$1973,5,FALSE)," ")</f>
        <v>11. NCC</v>
      </c>
      <c r="F91" s="413">
        <f>IF(A91:A91&gt;0,VLOOKUP(A91,Fed.!$A$2:$J$1973,6,FALSE)," ")</f>
        <v>28815</v>
      </c>
      <c r="G91">
        <f>IF(A91:A91&gt;0,VLOOKUP(A91,Fed.!$A$2:$J$1973,7,FALSE)," ")</f>
        <v>8</v>
      </c>
      <c r="H91" t="str">
        <f>IF(A91:A91&gt;0,VLOOKUP(A91,Fed.!$A$2:$J$1973,8,FALSE)," ")</f>
        <v>B-NSR</v>
      </c>
      <c r="I91" t="str">
        <f>IF(A91:A91&gt;0,VLOOKUP(A91,Fed.!$A$2:$J$1973,9,FALSE)," ")</f>
        <v>LIB2026</v>
      </c>
      <c r="J91" s="3">
        <f>IF(A91:A91&gt;0,VLOOKUP(A91,Fed.!$A$2:$J$1973,10,FALSE)," ")</f>
        <v>0</v>
      </c>
    </row>
    <row r="92" spans="1:10">
      <c r="A92" s="63" t="s">
        <v>635</v>
      </c>
      <c r="B92" t="str">
        <f>IF(A92:A92&gt;0,VLOOKUP(A92,Fed.!$A$2:$J$1973,2,FALSE)," ")</f>
        <v>MATSUMOTO</v>
      </c>
      <c r="C92" t="str">
        <f>IF(A92:A92&gt;0,VLOOKUP(A92,Fed.!$A$2:$J$1973,3,FALSE)," ")</f>
        <v>ALESSANDRA A.</v>
      </c>
      <c r="D92" s="3" t="str">
        <f>IF(A92:A92&gt;0,VLOOKUP(A92,Fed.!$A$2:$J$1973,4,FALSE)," ")</f>
        <v>F</v>
      </c>
      <c r="E92" s="3" t="str">
        <f>IF(A92:A92&gt;0,VLOOKUP(A92,Fed.!$A$2:$J$1973,5,FALSE)," ")</f>
        <v>11. NCC</v>
      </c>
      <c r="F92" s="413">
        <f>IF(A92:A92&gt;0,VLOOKUP(A92,Fed.!$A$2:$J$1973,6,FALSE)," ")</f>
        <v>26932</v>
      </c>
      <c r="G92">
        <f>IF(A92:A92&gt;0,VLOOKUP(A92,Fed.!$A$2:$J$1973,7,FALSE)," ")</f>
        <v>3</v>
      </c>
      <c r="H92" t="str">
        <f>IF(A92:A92&gt;0,VLOOKUP(A92,Fed.!$A$2:$J$1973,8,FALSE)," ")</f>
        <v>EX-NSR</v>
      </c>
      <c r="I92" t="str">
        <f>IF(A92:A92&gt;0,VLOOKUP(A92,Fed.!$A$2:$J$1973,9,FALSE)," ")</f>
        <v>LIB2026</v>
      </c>
      <c r="J92" s="3">
        <f>IF(A92:A92&gt;0,VLOOKUP(A92,Fed.!$A$2:$J$1973,10,FALSE)," ")</f>
        <v>0</v>
      </c>
    </row>
    <row r="93" spans="1:10">
      <c r="A93" s="63" t="s">
        <v>643</v>
      </c>
      <c r="B93" t="str">
        <f>IF(A93:A93&gt;0,VLOOKUP(A93,Fed.!$A$2:$J$1973,2,FALSE)," ")</f>
        <v>YOSHIDA</v>
      </c>
      <c r="C93" t="str">
        <f>IF(A93:A93&gt;0,VLOOKUP(A93,Fed.!$A$2:$J$1973,3,FALSE)," ")</f>
        <v>AKIMITSU</v>
      </c>
      <c r="D93" s="3" t="str">
        <f>IF(A93:A93&gt;0,VLOOKUP(A93,Fed.!$A$2:$J$1973,4,FALSE)," ")</f>
        <v>M</v>
      </c>
      <c r="E93" s="3" t="str">
        <f>IF(A93:A93&gt;0,VLOOKUP(A93,Fed.!$A$2:$J$1973,5,FALSE)," ")</f>
        <v>11. NCC</v>
      </c>
      <c r="F93" s="413">
        <f>IF(A93:A93&gt;0,VLOOKUP(A93,Fed.!$A$2:$J$1973,6,FALSE)," ")</f>
        <v>16973</v>
      </c>
      <c r="G93">
        <f>IF(A93:A93&gt;0,VLOOKUP(A93,Fed.!$A$2:$J$1973,7,FALSE)," ")</f>
        <v>1</v>
      </c>
      <c r="H93" t="str">
        <f>IF(A93:A93&gt;0,VLOOKUP(A93,Fed.!$A$2:$J$1973,8,FALSE)," ")</f>
        <v>EX-SR</v>
      </c>
      <c r="I93" t="str">
        <f>IF(A93:A93&gt;0,VLOOKUP(A93,Fed.!$A$2:$J$1973,9,FALSE)," ")</f>
        <v>LIB2026</v>
      </c>
      <c r="J93" s="3">
        <f>IF(A93:A93&gt;0,VLOOKUP(A93,Fed.!$A$2:$J$1973,10,FALSE)," ")</f>
        <v>0</v>
      </c>
    </row>
    <row r="94" spans="1:10">
      <c r="A94" s="464" t="s">
        <v>644</v>
      </c>
      <c r="B94" t="str">
        <f>IF(A94:A94&gt;0,VLOOKUP(A94,Fed.!$A$2:$J$1973,2,FALSE)," ")</f>
        <v>HAYASI ARIMORI</v>
      </c>
      <c r="C94" t="str">
        <f>IF(A94:A94&gt;0,VLOOKUP(A94,Fed.!$A$2:$J$1973,3,FALSE)," ")</f>
        <v>IZAURA KAZUE</v>
      </c>
      <c r="D94" s="3" t="str">
        <f>IF(A94:A94&gt;0,VLOOKUP(A94,Fed.!$A$2:$J$1973,4,FALSE)," ")</f>
        <v>F</v>
      </c>
      <c r="E94" s="3" t="str">
        <f>IF(A94:A94&gt;0,VLOOKUP(A94,Fed.!$A$2:$J$1973,5,FALSE)," ")</f>
        <v>11. NCC</v>
      </c>
      <c r="F94" s="413">
        <f>IF(A94:A94&gt;0,VLOOKUP(A94,Fed.!$A$2:$J$1973,6,FALSE)," ")</f>
        <v>22219</v>
      </c>
      <c r="G94">
        <f>IF(A94:A94&gt;0,VLOOKUP(A94,Fed.!$A$2:$J$1973,7,FALSE)," ")</f>
        <v>1</v>
      </c>
      <c r="H94" t="str">
        <f>IF(A94:A94&gt;0,VLOOKUP(A94,Fed.!$A$2:$J$1973,8,FALSE)," ")</f>
        <v>EX-NSR</v>
      </c>
      <c r="I94" t="str">
        <f>IF(A94:A94&gt;0,VLOOKUP(A94,Fed.!$A$2:$J$1973,9,FALSE)," ")</f>
        <v>LIB2026</v>
      </c>
      <c r="J94" s="3">
        <f>IF(A94:A94&gt;0,VLOOKUP(A94,Fed.!$A$2:$J$1973,10,FALSE)," ")</f>
        <v>0</v>
      </c>
    </row>
    <row r="95" spans="1:10">
      <c r="A95" s="63" t="s">
        <v>847</v>
      </c>
      <c r="B95" t="str">
        <f>IF(A95:A95&gt;0,VLOOKUP(A95,Fed.!$A$2:$J$1973,2,FALSE)," ")</f>
        <v>ISSHIKI</v>
      </c>
      <c r="C95" t="str">
        <f>IF(A95:A95&gt;0,VLOOKUP(A95,Fed.!$A$2:$J$1973,3,FALSE)," ")</f>
        <v>HIROSHI</v>
      </c>
      <c r="D95" s="3" t="str">
        <f>IF(A95:A95&gt;0,VLOOKUP(A95,Fed.!$A$2:$J$1973,4,FALSE)," ")</f>
        <v>M</v>
      </c>
      <c r="E95" s="3" t="str">
        <f>IF(A95:A95&gt;0,VLOOKUP(A95,Fed.!$A$2:$J$1973,5,FALSE)," ")</f>
        <v>11. NCC</v>
      </c>
      <c r="F95" s="413">
        <f>IF(A95:A95&gt;0,VLOOKUP(A95,Fed.!$A$2:$J$1973,6,FALSE)," ")</f>
        <v>14732</v>
      </c>
      <c r="G95">
        <f>IF(A95:A95&gt;0,VLOOKUP(A95,Fed.!$A$2:$J$1973,7,FALSE)," ")</f>
        <v>12</v>
      </c>
      <c r="H95" t="str">
        <f>IF(A95:A95&gt;0,VLOOKUP(A95,Fed.!$A$2:$J$1973,8,FALSE)," ")</f>
        <v>C-MR</v>
      </c>
      <c r="I95" t="str">
        <f>IF(A95:A95&gt;0,VLOOKUP(A95,Fed.!$A$2:$J$1973,9,FALSE)," ")</f>
        <v>LIB2026</v>
      </c>
      <c r="J95" s="3">
        <f>IF(A95:A95&gt;0,VLOOKUP(A95,Fed.!$A$2:$J$1973,10,FALSE)," ")</f>
        <v>0</v>
      </c>
    </row>
    <row r="96" spans="1:10">
      <c r="A96" s="63" t="s">
        <v>926</v>
      </c>
      <c r="B96" t="str">
        <f>IF(A96:A96&gt;0,VLOOKUP(A96,Fed.!$A$2:$J$1973,2,FALSE)," ")</f>
        <v>DE ARAUJO A. GOMES</v>
      </c>
      <c r="C96" t="str">
        <f>IF(A96:A96&gt;0,VLOOKUP(A96,Fed.!$A$2:$J$1973,3,FALSE)," ")</f>
        <v>ROSIMAR</v>
      </c>
      <c r="D96" s="3" t="str">
        <f>IF(A96:A96&gt;0,VLOOKUP(A96,Fed.!$A$2:$J$1973,4,FALSE)," ")</f>
        <v>F</v>
      </c>
      <c r="E96" s="3" t="str">
        <f>IF(A96:A96&gt;0,VLOOKUP(A96,Fed.!$A$2:$J$1973,5,FALSE)," ")</f>
        <v>11. NCC</v>
      </c>
      <c r="F96" s="413">
        <f>IF(A96:A96&gt;0,VLOOKUP(A96,Fed.!$A$2:$J$1973,6,FALSE)," ")</f>
        <v>23484</v>
      </c>
      <c r="G96">
        <f>IF(A96:A96&gt;0,VLOOKUP(A96,Fed.!$A$2:$J$1973,7,FALSE)," ")</f>
        <v>9</v>
      </c>
      <c r="H96" t="str">
        <f>IF(A96:A96&gt;0,VLOOKUP(A96,Fed.!$A$2:$J$1973,8,FALSE)," ")</f>
        <v>B-NSR</v>
      </c>
      <c r="I96" t="str">
        <f>IF(A96:A96&gt;0,VLOOKUP(A96,Fed.!$A$2:$J$1973,9,FALSE)," ")</f>
        <v>LIB2026</v>
      </c>
      <c r="J96" s="3">
        <f>IF(A96:A96&gt;0,VLOOKUP(A96,Fed.!$A$2:$J$1973,10,FALSE)," ")</f>
        <v>0</v>
      </c>
    </row>
    <row r="97" spans="1:10">
      <c r="A97" s="63" t="s">
        <v>929</v>
      </c>
      <c r="B97" t="str">
        <f>IF(A97:A97&gt;0,VLOOKUP(A97,Fed.!$A$2:$J$1973,2,FALSE)," ")</f>
        <v>KAMIMURA</v>
      </c>
      <c r="C97" t="str">
        <f>IF(A97:A97&gt;0,VLOOKUP(A97,Fed.!$A$2:$J$1973,3,FALSE)," ")</f>
        <v>MERCIA KIMIE</v>
      </c>
      <c r="D97" s="3" t="str">
        <f>IF(A97:A97&gt;0,VLOOKUP(A97,Fed.!$A$2:$J$1973,4,FALSE)," ")</f>
        <v>F</v>
      </c>
      <c r="E97" s="3" t="str">
        <f>IF(A97:A97&gt;0,VLOOKUP(A97,Fed.!$A$2:$J$1973,5,FALSE)," ")</f>
        <v>11. NCC</v>
      </c>
      <c r="F97" s="413">
        <f>IF(A97:A97&gt;0,VLOOKUP(A97,Fed.!$A$2:$J$1973,6,FALSE)," ")</f>
        <v>23817</v>
      </c>
      <c r="G97">
        <f>IF(A97:A97&gt;0,VLOOKUP(A97,Fed.!$A$2:$J$1973,7,FALSE)," ")</f>
        <v>12</v>
      </c>
      <c r="H97" t="str">
        <f>IF(A97:A97&gt;0,VLOOKUP(A97,Fed.!$A$2:$J$1973,8,FALSE)," ")</f>
        <v>C-NSR</v>
      </c>
      <c r="I97" t="str">
        <f>IF(A97:A97&gt;0,VLOOKUP(A97,Fed.!$A$2:$J$1973,9,FALSE)," ")</f>
        <v>LIB2026</v>
      </c>
      <c r="J97" s="3">
        <f>IF(A97:A97&gt;0,VLOOKUP(A97,Fed.!$A$2:$J$1973,10,FALSE)," ")</f>
        <v>0</v>
      </c>
    </row>
    <row r="98" spans="1:10">
      <c r="A98" s="63" t="s">
        <v>876</v>
      </c>
      <c r="B98" t="str">
        <f>IF(A98:A98&gt;0,VLOOKUP(A98,Fed.!$A$2:$J$1973,2,FALSE)," ")</f>
        <v>NAKAMURA</v>
      </c>
      <c r="C98" t="str">
        <f>IF(A98:A98&gt;0,VLOOKUP(A98,Fed.!$A$2:$J$1973,3,FALSE)," ")</f>
        <v>EDSON</v>
      </c>
      <c r="D98" s="3" t="str">
        <f>IF(A98:A98&gt;0,VLOOKUP(A98,Fed.!$A$2:$J$1973,4,FALSE)," ")</f>
        <v>M</v>
      </c>
      <c r="E98" s="3" t="str">
        <f>IF(A98:A98&gt;0,VLOOKUP(A98,Fed.!$A$2:$J$1973,5,FALSE)," ")</f>
        <v>01. PIE</v>
      </c>
      <c r="F98" s="413">
        <f>IF(A98:A98&gt;0,VLOOKUP(A98,Fed.!$A$2:$J$1973,6,FALSE)," ")</f>
        <v>21525</v>
      </c>
      <c r="G98">
        <f>IF(A98:A98&gt;0,VLOOKUP(A98,Fed.!$A$2:$J$1973,7,FALSE)," ")</f>
        <v>4</v>
      </c>
      <c r="H98" t="str">
        <f>IF(A98:A98&gt;0,VLOOKUP(A98,Fed.!$A$2:$J$1973,8,FALSE)," ")</f>
        <v>A-NSR</v>
      </c>
      <c r="I98" t="str">
        <f>IF(A98:A98&gt;0,VLOOKUP(A98,Fed.!$A$2:$J$1973,9,FALSE)," ")</f>
        <v>LIB2026</v>
      </c>
      <c r="J98" s="3">
        <f>IF(A98:A98&gt;0,VLOOKUP(A98,Fed.!$A$2:$J$1973,10,FALSE)," ")</f>
        <v>0</v>
      </c>
    </row>
    <row r="99" spans="1:10">
      <c r="A99" s="63" t="s">
        <v>1064</v>
      </c>
      <c r="B99" t="str">
        <f>IF(A99:A99&gt;0,VLOOKUP(A99,Fed.!$A$2:$J$1973,2,FALSE)," ")</f>
        <v>MURAKAMI DOKAN</v>
      </c>
      <c r="C99" t="str">
        <f>IF(A99:A99&gt;0,VLOOKUP(A99,Fed.!$A$2:$J$1973,3,FALSE)," ")</f>
        <v>RUMI</v>
      </c>
      <c r="D99" s="3" t="str">
        <f>IF(A99:A99&gt;0,VLOOKUP(A99,Fed.!$A$2:$J$1973,4,FALSE)," ")</f>
        <v>F</v>
      </c>
      <c r="E99" s="3" t="str">
        <f>IF(A99:A99&gt;0,VLOOKUP(A99,Fed.!$A$2:$J$1973,5,FALSE)," ")</f>
        <v>01. PIE</v>
      </c>
      <c r="F99" s="413">
        <f>IF(A99:A99&gt;0,VLOOKUP(A99,Fed.!$A$2:$J$1973,6,FALSE)," ")</f>
        <v>23092</v>
      </c>
      <c r="G99">
        <f>IF(A99:A99&gt;0,VLOOKUP(A99,Fed.!$A$2:$J$1973,7,FALSE)," ")</f>
        <v>12</v>
      </c>
      <c r="H99" t="str">
        <f>IF(A99:A99&gt;0,VLOOKUP(A99,Fed.!$A$2:$J$1973,8,FALSE)," ")</f>
        <v>C-NSR</v>
      </c>
      <c r="I99" t="str">
        <f>IF(A99:A99&gt;0,VLOOKUP(A99,Fed.!$A$2:$J$1973,9,FALSE)," ")</f>
        <v>LIB2026</v>
      </c>
      <c r="J99" s="3">
        <f>IF(A99:A99&gt;0,VLOOKUP(A99,Fed.!$A$2:$J$1973,10,FALSE)," ")</f>
        <v>0</v>
      </c>
    </row>
    <row r="100" spans="1:10">
      <c r="A100" s="63" t="s">
        <v>208</v>
      </c>
      <c r="B100" t="str">
        <f>IF(A100:A100&gt;0,VLOOKUP(A100,Fed.!$A$2:$J$1973,2,FALSE)," ")</f>
        <v>KATO</v>
      </c>
      <c r="C100" t="str">
        <f>IF(A100:A100&gt;0,VLOOKUP(A100,Fed.!$A$2:$J$1973,3,FALSE)," ")</f>
        <v>MASSAKAZU</v>
      </c>
      <c r="D100" s="3" t="str">
        <f>IF(A100:A100&gt;0,VLOOKUP(A100,Fed.!$A$2:$J$1973,4,FALSE)," ")</f>
        <v>M</v>
      </c>
      <c r="E100" s="3" t="str">
        <f>IF(A100:A100&gt;0,VLOOKUP(A100,Fed.!$A$2:$J$1973,5,FALSE)," ")</f>
        <v>01. PIE</v>
      </c>
      <c r="F100" s="413" t="str">
        <f>IF(A100:A100&gt;0,VLOOKUP(A100,Fed.!$A$2:$J$1973,6,FALSE)," ")</f>
        <v>15/07/1960</v>
      </c>
      <c r="G100">
        <f>IF(A100:A100&gt;0,VLOOKUP(A100,Fed.!$A$2:$J$1973,7,FALSE)," ")</f>
        <v>4</v>
      </c>
      <c r="H100" t="str">
        <f>IF(A100:A100&gt;0,VLOOKUP(A100,Fed.!$A$2:$J$1973,8,FALSE)," ")</f>
        <v>A-NSR</v>
      </c>
      <c r="I100" t="str">
        <f>IF(A100:A100&gt;0,VLOOKUP(A100,Fed.!$A$2:$J$1973,9,FALSE)," ")</f>
        <v>LIB2026</v>
      </c>
      <c r="J100" s="3">
        <f>IF(A100:A100&gt;0,VLOOKUP(A100,Fed.!$A$2:$J$1973,10,FALSE)," ")</f>
        <v>0</v>
      </c>
    </row>
    <row r="101" spans="1:10">
      <c r="A101" s="63" t="s">
        <v>878</v>
      </c>
      <c r="B101" t="str">
        <f>IF(A101:A101&gt;0,VLOOKUP(A101,Fed.!$A$2:$J$1973,2,FALSE)," ")</f>
        <v>NAKAMURA</v>
      </c>
      <c r="C101" t="str">
        <f>IF(A101:A101&gt;0,VLOOKUP(A101,Fed.!$A$2:$J$1973,3,FALSE)," ")</f>
        <v>EMI KAWAKAMI</v>
      </c>
      <c r="D101" s="3" t="str">
        <f>IF(A101:A101&gt;0,VLOOKUP(A101,Fed.!$A$2:$J$1973,4,FALSE)," ")</f>
        <v>F</v>
      </c>
      <c r="E101" s="3" t="str">
        <f>IF(A101:A101&gt;0,VLOOKUP(A101,Fed.!$A$2:$J$1973,5,FALSE)," ")</f>
        <v>01. PIE</v>
      </c>
      <c r="F101" s="413">
        <f>IF(A101:A101&gt;0,VLOOKUP(A101,Fed.!$A$2:$J$1973,6,FALSE)," ")</f>
        <v>21828</v>
      </c>
      <c r="G101">
        <f>IF(A101:A101&gt;0,VLOOKUP(A101,Fed.!$A$2:$J$1973,7,FALSE)," ")</f>
        <v>12</v>
      </c>
      <c r="H101" t="str">
        <f>IF(A101:A101&gt;0,VLOOKUP(A101,Fed.!$A$2:$J$1973,8,FALSE)," ")</f>
        <v>C-NSR</v>
      </c>
      <c r="I101" t="str">
        <f>IF(A101:A101&gt;0,VLOOKUP(A101,Fed.!$A$2:$J$1973,9,FALSE)," ")</f>
        <v>LIB2026</v>
      </c>
      <c r="J101" s="3">
        <f>IF(A101:A101&gt;0,VLOOKUP(A101,Fed.!$A$2:$J$1973,10,FALSE)," ")</f>
        <v>0</v>
      </c>
    </row>
    <row r="102" spans="1:10">
      <c r="A102" s="464" t="s">
        <v>769</v>
      </c>
      <c r="B102" t="str">
        <f>IF(A102:A102&gt;0,VLOOKUP(A102,Fed.!$A$2:$J$1973,2,FALSE)," ")</f>
        <v>DOKAN</v>
      </c>
      <c r="C102" t="str">
        <f>IF(A102:A102&gt;0,VLOOKUP(A102,Fed.!$A$2:$J$1973,3,FALSE)," ")</f>
        <v>CARLOS EIITI</v>
      </c>
      <c r="D102" s="3" t="str">
        <f>IF(A102:A102&gt;0,VLOOKUP(A102,Fed.!$A$2:$J$1973,4,FALSE)," ")</f>
        <v>M</v>
      </c>
      <c r="E102" s="3" t="str">
        <f>IF(A102:A102&gt;0,VLOOKUP(A102,Fed.!$A$2:$J$1973,5,FALSE)," ")</f>
        <v>01. PIE</v>
      </c>
      <c r="F102" s="413">
        <f>IF(A102:A102&gt;0,VLOOKUP(A102,Fed.!$A$2:$J$1973,6,FALSE)," ")</f>
        <v>22800</v>
      </c>
      <c r="G102">
        <f>IF(A102:A102&gt;0,VLOOKUP(A102,Fed.!$A$2:$J$1973,7,FALSE)," ")</f>
        <v>4</v>
      </c>
      <c r="H102" t="str">
        <f>IF(A102:A102&gt;0,VLOOKUP(A102,Fed.!$A$2:$J$1973,8,FALSE)," ")</f>
        <v>A-NSR</v>
      </c>
      <c r="I102" t="str">
        <f>IF(A102:A102&gt;0,VLOOKUP(A102,Fed.!$A$2:$J$1973,9,FALSE)," ")</f>
        <v>LIB2026</v>
      </c>
      <c r="J102" s="3">
        <f>IF(A102:A102&gt;0,VLOOKUP(A102,Fed.!$A$2:$J$1973,10,FALSE)," ")</f>
        <v>0</v>
      </c>
    </row>
    <row r="103" spans="1:10">
      <c r="A103" s="63" t="s">
        <v>217</v>
      </c>
      <c r="B103" t="str">
        <f>IF(A103:A103&gt;0,VLOOKUP(A103,Fed.!$A$2:$J$1973,2,FALSE)," ")</f>
        <v>TAKAMUNE</v>
      </c>
      <c r="C103" t="str">
        <f>IF(A103:A103&gt;0,VLOOKUP(A103,Fed.!$A$2:$J$1973,3,FALSE)," ")</f>
        <v>ATSUSHI</v>
      </c>
      <c r="D103" s="3" t="str">
        <f>IF(A103:A103&gt;0,VLOOKUP(A103,Fed.!$A$2:$J$1973,4,FALSE)," ")</f>
        <v>M</v>
      </c>
      <c r="E103" s="3" t="str">
        <f>IF(A103:A103&gt;0,VLOOKUP(A103,Fed.!$A$2:$J$1973,5,FALSE)," ")</f>
        <v>01. PIE</v>
      </c>
      <c r="F103" s="413">
        <f>IF(A103:A103&gt;0,VLOOKUP(A103,Fed.!$A$2:$J$1973,6,FALSE)," ")</f>
        <v>16893</v>
      </c>
      <c r="G103">
        <f>IF(A103:A103&gt;0,VLOOKUP(A103,Fed.!$A$2:$J$1973,7,FALSE)," ")</f>
        <v>8</v>
      </c>
      <c r="H103" t="str">
        <f>IF(A103:A103&gt;0,VLOOKUP(A103,Fed.!$A$2:$J$1973,8,FALSE)," ")</f>
        <v>B-SR</v>
      </c>
      <c r="I103" t="str">
        <f>IF(A103:A103&gt;0,VLOOKUP(A103,Fed.!$A$2:$J$1973,9,FALSE)," ")</f>
        <v>LIB2026</v>
      </c>
      <c r="J103" s="3">
        <f>IF(A103:A103&gt;0,VLOOKUP(A103,Fed.!$A$2:$J$1973,10,FALSE)," ")</f>
        <v>0</v>
      </c>
    </row>
    <row r="104" spans="1:10">
      <c r="A104" s="63" t="s">
        <v>221</v>
      </c>
      <c r="B104" t="str">
        <f>IF(A104:A104&gt;0,VLOOKUP(A104,Fed.!$A$2:$J$1973,2,FALSE)," ")</f>
        <v>UEMURA</v>
      </c>
      <c r="C104" t="str">
        <f>IF(A104:A104&gt;0,VLOOKUP(A104,Fed.!$A$2:$J$1973,3,FALSE)," ")</f>
        <v>JORGE</v>
      </c>
      <c r="D104" s="3" t="str">
        <f>IF(A104:A104&gt;0,VLOOKUP(A104,Fed.!$A$2:$J$1973,4,FALSE)," ")</f>
        <v>M</v>
      </c>
      <c r="E104" s="3" t="str">
        <f>IF(A104:A104&gt;0,VLOOKUP(A104,Fed.!$A$2:$J$1973,5,FALSE)," ")</f>
        <v>01. PIE</v>
      </c>
      <c r="F104" s="413">
        <f>IF(A104:A104&gt;0,VLOOKUP(A104,Fed.!$A$2:$J$1973,6,FALSE)," ")</f>
        <v>29247</v>
      </c>
      <c r="G104">
        <f>IF(A104:A104&gt;0,VLOOKUP(A104,Fed.!$A$2:$J$1973,7,FALSE)," ")</f>
        <v>9</v>
      </c>
      <c r="H104" t="str">
        <f>IF(A104:A104&gt;0,VLOOKUP(A104,Fed.!$A$2:$J$1973,8,FALSE)," ")</f>
        <v>B-NSR</v>
      </c>
      <c r="I104" t="str">
        <f>IF(A104:A104&gt;0,VLOOKUP(A104,Fed.!$A$2:$J$1973,9,FALSE)," ")</f>
        <v>LIB2026</v>
      </c>
      <c r="J104" s="3">
        <f>IF(A104:A104&gt;0,VLOOKUP(A104,Fed.!$A$2:$J$1973,10,FALSE)," ")</f>
        <v>0</v>
      </c>
    </row>
    <row r="105" spans="1:10">
      <c r="A105" s="63" t="s">
        <v>1082</v>
      </c>
      <c r="B105" t="str">
        <f>IF(A105:A105&gt;0,VLOOKUP(A105,Fed.!$A$2:$J$1973,2,FALSE)," ")</f>
        <v>ISHIHARA</v>
      </c>
      <c r="C105" t="str">
        <f>IF(A105:A105&gt;0,VLOOKUP(A105,Fed.!$A$2:$J$1973,3,FALSE)," ")</f>
        <v>HILTON HARUAKI</v>
      </c>
      <c r="D105" s="3" t="str">
        <f>IF(A105:A105&gt;0,VLOOKUP(A105,Fed.!$A$2:$J$1973,4,FALSE)," ")</f>
        <v>M</v>
      </c>
      <c r="E105" s="3" t="str">
        <f>IF(A105:A105&gt;0,VLOOKUP(A105,Fed.!$A$2:$J$1973,5,FALSE)," ")</f>
        <v>01. PIE</v>
      </c>
      <c r="F105" s="413">
        <f>IF(A105:A105&gt;0,VLOOKUP(A105,Fed.!$A$2:$J$1973,6,FALSE)," ")</f>
        <v>41116</v>
      </c>
      <c r="G105">
        <f>IF(A105:A105&gt;0,VLOOKUP(A105,Fed.!$A$2:$J$1973,7,FALSE)," ")</f>
        <v>12</v>
      </c>
      <c r="H105" t="str">
        <f>IF(A105:A105&gt;0,VLOOKUP(A105,Fed.!$A$2:$J$1973,8,FALSE)," ")</f>
        <v>C-NSR</v>
      </c>
      <c r="I105" t="str">
        <f>IF(A105:A105&gt;0,VLOOKUP(A105,Fed.!$A$2:$J$1973,9,FALSE)," ")</f>
        <v>LIB2026</v>
      </c>
      <c r="J105" s="3">
        <f>IF(A105:A105&gt;0,VLOOKUP(A105,Fed.!$A$2:$J$1973,10,FALSE)," ")</f>
        <v>0</v>
      </c>
    </row>
    <row r="106" spans="1:10">
      <c r="A106" s="63" t="s">
        <v>790</v>
      </c>
      <c r="B106" t="str">
        <f>IF(A106:A106&gt;0,VLOOKUP(A106,Fed.!$A$2:$J$1973,2,FALSE)," ")</f>
        <v>SAKAGUTI KAWANAKA</v>
      </c>
      <c r="C106" t="str">
        <f>IF(A106:A106&gt;0,VLOOKUP(A106,Fed.!$A$2:$J$1973,3,FALSE)," ")</f>
        <v>YOUKO</v>
      </c>
      <c r="D106" s="3" t="str">
        <f>IF(A106:A106&gt;0,VLOOKUP(A106,Fed.!$A$2:$J$1973,4,FALSE)," ")</f>
        <v>F</v>
      </c>
      <c r="E106" s="3" t="str">
        <f>IF(A106:A106&gt;0,VLOOKUP(A106,Fed.!$A$2:$J$1973,5,FALSE)," ")</f>
        <v>01. PIE</v>
      </c>
      <c r="F106" s="413">
        <f>IF(A106:A106&gt;0,VLOOKUP(A106,Fed.!$A$2:$J$1973,6,FALSE)," ")</f>
        <v>18970</v>
      </c>
      <c r="G106">
        <f>IF(A106:A106&gt;0,VLOOKUP(A106,Fed.!$A$2:$J$1973,7,FALSE)," ")</f>
        <v>12</v>
      </c>
      <c r="H106" t="str">
        <f>IF(A106:A106&gt;0,VLOOKUP(A106,Fed.!$A$2:$J$1973,8,FALSE)," ")</f>
        <v>C-SR</v>
      </c>
      <c r="I106" t="str">
        <f>IF(A106:A106&gt;0,VLOOKUP(A106,Fed.!$A$2:$J$1973,9,FALSE)," ")</f>
        <v>LIB2026</v>
      </c>
      <c r="J106" s="3">
        <f>IF(A106:A106&gt;0,VLOOKUP(A106,Fed.!$A$2:$J$1973,10,FALSE)," ")</f>
        <v>0</v>
      </c>
    </row>
    <row r="107" spans="1:10">
      <c r="A107" s="63" t="s">
        <v>759</v>
      </c>
      <c r="B107" t="str">
        <f>IF(A107:A107&gt;0,VLOOKUP(A107,Fed.!$A$2:$J$1973,2,FALSE)," ")</f>
        <v>NUNES</v>
      </c>
      <c r="C107" t="str">
        <f>IF(A107:A107&gt;0,VLOOKUP(A107,Fed.!$A$2:$J$1973,3,FALSE)," ")</f>
        <v>MARIA HELENA</v>
      </c>
      <c r="D107" s="3" t="str">
        <f>IF(A107:A107&gt;0,VLOOKUP(A107,Fed.!$A$2:$J$1973,4,FALSE)," ")</f>
        <v>F</v>
      </c>
      <c r="E107" s="3" t="str">
        <f>IF(A107:A107&gt;0,VLOOKUP(A107,Fed.!$A$2:$J$1973,5,FALSE)," ")</f>
        <v>01. PIE</v>
      </c>
      <c r="F107" s="413">
        <f>IF(A107:A107&gt;0,VLOOKUP(A107,Fed.!$A$2:$J$1973,6,FALSE)," ")</f>
        <v>16884</v>
      </c>
      <c r="G107">
        <f>IF(A107:A107&gt;0,VLOOKUP(A107,Fed.!$A$2:$J$1973,7,FALSE)," ")</f>
        <v>12</v>
      </c>
      <c r="H107" t="str">
        <f>IF(A107:A107&gt;0,VLOOKUP(A107,Fed.!$A$2:$J$1973,8,FALSE)," ")</f>
        <v>C-SR</v>
      </c>
      <c r="I107" t="str">
        <f>IF(A107:A107&gt;0,VLOOKUP(A107,Fed.!$A$2:$J$1973,9,FALSE)," ")</f>
        <v>LIB2026</v>
      </c>
      <c r="J107" s="3">
        <f>IF(A107:A107&gt;0,VLOOKUP(A107,Fed.!$A$2:$J$1973,10,FALSE)," ")</f>
        <v>0</v>
      </c>
    </row>
    <row r="108" spans="1:10">
      <c r="A108" s="63" t="s">
        <v>913</v>
      </c>
      <c r="B108" t="str">
        <f>IF(A108:A108&gt;0,VLOOKUP(A108,Fed.!$A$2:$J$1973,2,FALSE)," ")</f>
        <v>MORI</v>
      </c>
      <c r="C108" t="str">
        <f>IF(A108:A108&gt;0,VLOOKUP(A108,Fed.!$A$2:$J$1973,3,FALSE)," ")</f>
        <v>SADAO</v>
      </c>
      <c r="D108" s="3" t="str">
        <f>IF(A108:A108&gt;0,VLOOKUP(A108,Fed.!$A$2:$J$1973,4,FALSE)," ")</f>
        <v>M</v>
      </c>
      <c r="E108" s="3" t="str">
        <f>IF(A108:A108&gt;0,VLOOKUP(A108,Fed.!$A$2:$J$1973,5,FALSE)," ")</f>
        <v>01. PIE</v>
      </c>
      <c r="F108" s="413">
        <f>IF(A108:A108&gt;0,VLOOKUP(A108,Fed.!$A$2:$J$1973,6,FALSE)," ")</f>
        <v>19729</v>
      </c>
      <c r="G108">
        <f>IF(A108:A108&gt;0,VLOOKUP(A108,Fed.!$A$2:$J$1973,7,FALSE)," ")</f>
        <v>8</v>
      </c>
      <c r="H108" t="str">
        <f>IF(A108:A108&gt;0,VLOOKUP(A108,Fed.!$A$2:$J$1973,8,FALSE)," ")</f>
        <v>B-NSR</v>
      </c>
      <c r="I108" t="str">
        <f>IF(A108:A108&gt;0,VLOOKUP(A108,Fed.!$A$2:$J$1973,9,FALSE)," ")</f>
        <v>LIB2026</v>
      </c>
      <c r="J108" s="3">
        <f>IF(A108:A108&gt;0,VLOOKUP(A108,Fed.!$A$2:$J$1973,10,FALSE)," ")</f>
        <v>0</v>
      </c>
    </row>
    <row r="109" spans="1:10">
      <c r="A109" s="463">
        <v>626</v>
      </c>
      <c r="B109" t="str">
        <f>IF(A109:A109&gt;0,VLOOKUP(A109,Fed.!$A$2:$J$1973,2,FALSE)," ")</f>
        <v>SHIMURA</v>
      </c>
      <c r="C109" t="str">
        <f>IF(A109:A109&gt;0,VLOOKUP(A109,Fed.!$A$2:$J$1973,3,FALSE)," ")</f>
        <v>ALICE MIWAKO</v>
      </c>
      <c r="D109" s="3" t="str">
        <f>IF(A109:A109&gt;0,VLOOKUP(A109,Fed.!$A$2:$J$1973,4,FALSE)," ")</f>
        <v>F</v>
      </c>
      <c r="E109" s="3" t="str">
        <f>IF(A109:A109&gt;0,VLOOKUP(A109,Fed.!$A$2:$J$1973,5,FALSE)," ")</f>
        <v>07. GSP</v>
      </c>
      <c r="F109" s="413">
        <f>IF(A109:A109&gt;0,VLOOKUP(A109,Fed.!$A$2:$J$1973,6,FALSE)," ")</f>
        <v>21468</v>
      </c>
      <c r="G109">
        <f>IF(A109:A109&gt;0,VLOOKUP(A109,Fed.!$A$2:$J$1973,7,FALSE)," ")</f>
        <v>2</v>
      </c>
      <c r="H109" t="str">
        <f>IF(A109:A109&gt;0,VLOOKUP(A109,Fed.!$A$2:$J$1973,8,FALSE)," ")</f>
        <v>EX-NSR</v>
      </c>
      <c r="I109" t="str">
        <f>IF(A109:A109&gt;0,VLOOKUP(A109,Fed.!$A$2:$J$1973,9,FALSE)," ")</f>
        <v>LIB2026</v>
      </c>
      <c r="J109" s="3">
        <f>IF(A109:A109&gt;0,VLOOKUP(A109,Fed.!$A$2:$J$1973,10,FALSE)," ")</f>
        <v>0</v>
      </c>
    </row>
    <row r="110" spans="1:10">
      <c r="A110" s="63" t="s">
        <v>460</v>
      </c>
      <c r="B110" t="str">
        <f>IF(A110:A110&gt;0,VLOOKUP(A110,Fed.!$A$2:$J$1973,2,FALSE)," ")</f>
        <v>ODA</v>
      </c>
      <c r="C110" t="str">
        <f>IF(A110:A110&gt;0,VLOOKUP(A110,Fed.!$A$2:$J$1973,3,FALSE)," ")</f>
        <v>TOMIKO</v>
      </c>
      <c r="D110" s="3" t="str">
        <f>IF(A110:A110&gt;0,VLOOKUP(A110,Fed.!$A$2:$J$1973,4,FALSE)," ")</f>
        <v>F</v>
      </c>
      <c r="E110" s="3" t="str">
        <f>IF(A110:A110&gt;0,VLOOKUP(A110,Fed.!$A$2:$J$1973,5,FALSE)," ")</f>
        <v>07. GSP</v>
      </c>
      <c r="F110" s="413">
        <f>IF(A110:A110&gt;0,VLOOKUP(A110,Fed.!$A$2:$J$1973,6,FALSE)," ")</f>
        <v>19438</v>
      </c>
      <c r="G110">
        <f>IF(A110:A110&gt;0,VLOOKUP(A110,Fed.!$A$2:$J$1973,7,FALSE)," ")</f>
        <v>3</v>
      </c>
      <c r="H110" t="str">
        <f>IF(A110:A110&gt;0,VLOOKUP(A110,Fed.!$A$2:$J$1973,8,FALSE)," ")</f>
        <v>EX-NSR</v>
      </c>
      <c r="I110" t="str">
        <f>IF(A110:A110&gt;0,VLOOKUP(A110,Fed.!$A$2:$J$1973,9,FALSE)," ")</f>
        <v>LIB2026</v>
      </c>
      <c r="J110" s="3">
        <f>IF(A110:A110&gt;0,VLOOKUP(A110,Fed.!$A$2:$J$1973,10,FALSE)," ")</f>
        <v>0</v>
      </c>
    </row>
    <row r="111" spans="1:10">
      <c r="A111" s="63" t="s">
        <v>426</v>
      </c>
      <c r="B111" t="str">
        <f>IF(A111:A111&gt;0,VLOOKUP(A111,Fed.!$A$2:$J$1973,2,FALSE)," ")</f>
        <v>OGATA</v>
      </c>
      <c r="C111" t="str">
        <f>IF(A111:A111&gt;0,VLOOKUP(A111,Fed.!$A$2:$J$1973,3,FALSE)," ")</f>
        <v>NELSON</v>
      </c>
      <c r="D111" s="3" t="str">
        <f>IF(A111:A111&gt;0,VLOOKUP(A111,Fed.!$A$2:$J$1973,4,FALSE)," ")</f>
        <v>M</v>
      </c>
      <c r="E111" s="3" t="str">
        <f>IF(A111:A111&gt;0,VLOOKUP(A111,Fed.!$A$2:$J$1973,5,FALSE)," ")</f>
        <v>07. GSP</v>
      </c>
      <c r="F111" s="413">
        <f>IF(A111:A111&gt;0,VLOOKUP(A111,Fed.!$A$2:$J$1973,6,FALSE)," ")</f>
        <v>19753</v>
      </c>
      <c r="G111">
        <f>IF(A111:A111&gt;0,VLOOKUP(A111,Fed.!$A$2:$J$1973,7,FALSE)," ")</f>
        <v>3</v>
      </c>
      <c r="H111" t="str">
        <f>IF(A111:A111&gt;0,VLOOKUP(A111,Fed.!$A$2:$J$1973,8,FALSE)," ")</f>
        <v>EX-NSR</v>
      </c>
      <c r="I111" t="str">
        <f>IF(A111:A111&gt;0,VLOOKUP(A111,Fed.!$A$2:$J$1973,9,FALSE)," ")</f>
        <v>LIB2026</v>
      </c>
      <c r="J111" s="3">
        <f>IF(A111:A111&gt;0,VLOOKUP(A111,Fed.!$A$2:$J$1973,10,FALSE)," ")</f>
        <v>0</v>
      </c>
    </row>
    <row r="112" spans="1:10">
      <c r="A112" s="464" t="s">
        <v>423</v>
      </c>
      <c r="B112" t="str">
        <f>IF(A112:A112&gt;0,VLOOKUP(A112,Fed.!$A$2:$J$1973,2,FALSE)," ")</f>
        <v>TOMABECHI</v>
      </c>
      <c r="C112" t="str">
        <f>IF(A112:A112&gt;0,VLOOKUP(A112,Fed.!$A$2:$J$1973,3,FALSE)," ")</f>
        <v>SADAO</v>
      </c>
      <c r="D112" s="3" t="str">
        <f>IF(A112:A112&gt;0,VLOOKUP(A112,Fed.!$A$2:$J$1973,4,FALSE)," ")</f>
        <v>M</v>
      </c>
      <c r="E112" s="3" t="str">
        <f>IF(A112:A112&gt;0,VLOOKUP(A112,Fed.!$A$2:$J$1973,5,FALSE)," ")</f>
        <v>07. GSP</v>
      </c>
      <c r="F112" s="413">
        <f>IF(A112:A112&gt;0,VLOOKUP(A112,Fed.!$A$2:$J$1973,6,FALSE)," ")</f>
        <v>12932</v>
      </c>
      <c r="G112">
        <f>IF(A112:A112&gt;0,VLOOKUP(A112,Fed.!$A$2:$J$1973,7,FALSE)," ")</f>
        <v>3</v>
      </c>
      <c r="H112" t="str">
        <f>IF(A112:A112&gt;0,VLOOKUP(A112,Fed.!$A$2:$J$1973,8,FALSE)," ")</f>
        <v>EX-MR</v>
      </c>
      <c r="I112" t="str">
        <f>IF(A112:A112&gt;0,VLOOKUP(A112,Fed.!$A$2:$J$1973,9,FALSE)," ")</f>
        <v>LIB2026i</v>
      </c>
      <c r="J112" s="3">
        <f>IF(A112:A112&gt;0,VLOOKUP(A112,Fed.!$A$2:$J$1973,10,FALSE)," ")</f>
        <v>0</v>
      </c>
    </row>
    <row r="113" spans="1:10">
      <c r="A113" s="463">
        <v>256</v>
      </c>
      <c r="B113" t="str">
        <f>IF(A113:A113&gt;0,VLOOKUP(A113,Fed.!$A$2:$J$1973,2,FALSE)," ")</f>
        <v>UEMURA</v>
      </c>
      <c r="C113" t="str">
        <f>IF(A113:A113&gt;0,VLOOKUP(A113,Fed.!$A$2:$J$1973,3,FALSE)," ")</f>
        <v>YASUGI</v>
      </c>
      <c r="D113" s="3" t="str">
        <f>IF(A113:A113&gt;0,VLOOKUP(A113,Fed.!$A$2:$J$1973,4,FALSE)," ")</f>
        <v>M</v>
      </c>
      <c r="E113" s="3" t="str">
        <f>IF(A113:A113&gt;0,VLOOKUP(A113,Fed.!$A$2:$J$1973,5,FALSE)," ")</f>
        <v>07. GSP</v>
      </c>
      <c r="F113" s="413">
        <f>IF(A113:A113&gt;0,VLOOKUP(A113,Fed.!$A$2:$J$1973,6,FALSE)," ")</f>
        <v>15220</v>
      </c>
      <c r="G113">
        <f>IF(A113:A113&gt;0,VLOOKUP(A113,Fed.!$A$2:$J$1973,7,FALSE)," ")</f>
        <v>3</v>
      </c>
      <c r="H113" t="str">
        <f>IF(A113:A113&gt;0,VLOOKUP(A113,Fed.!$A$2:$J$1973,8,FALSE)," ")</f>
        <v>EX-MR</v>
      </c>
      <c r="I113" t="str">
        <f>IF(A113:A113&gt;0,VLOOKUP(A113,Fed.!$A$2:$J$1973,9,FALSE)," ")</f>
        <v>LIB2026</v>
      </c>
      <c r="J113" s="3">
        <f>IF(A113:A113&gt;0,VLOOKUP(A113,Fed.!$A$2:$J$1973,10,FALSE)," ")</f>
        <v>0</v>
      </c>
    </row>
    <row r="114" spans="1:10">
      <c r="A114" s="63" t="s">
        <v>445</v>
      </c>
      <c r="B114" t="str">
        <f>IF(A114:A114&gt;0,VLOOKUP(A114,Fed.!$A$2:$J$1973,2,FALSE)," ")</f>
        <v>TABATA</v>
      </c>
      <c r="C114" t="str">
        <f>IF(A114:A114&gt;0,VLOOKUP(A114,Fed.!$A$2:$J$1973,3,FALSE)," ")</f>
        <v>PAULO YUKIHARU</v>
      </c>
      <c r="D114" s="3" t="str">
        <f>IF(A114:A114&gt;0,VLOOKUP(A114,Fed.!$A$2:$J$1973,4,FALSE)," ")</f>
        <v>M</v>
      </c>
      <c r="E114" s="3" t="str">
        <f>IF(A114:A114&gt;0,VLOOKUP(A114,Fed.!$A$2:$J$1973,5,FALSE)," ")</f>
        <v>07. GSP</v>
      </c>
      <c r="F114" s="413">
        <f>IF(A114:A114&gt;0,VLOOKUP(A114,Fed.!$A$2:$J$1973,6,FALSE)," ")</f>
        <v>22876</v>
      </c>
      <c r="G114">
        <f>IF(A114:A114&gt;0,VLOOKUP(A114,Fed.!$A$2:$J$1973,7,FALSE)," ")</f>
        <v>4</v>
      </c>
      <c r="H114" t="str">
        <f>IF(A114:A114&gt;0,VLOOKUP(A114,Fed.!$A$2:$J$1973,8,FALSE)," ")</f>
        <v>A-NSR</v>
      </c>
      <c r="I114" t="str">
        <f>IF(A114:A114&gt;0,VLOOKUP(A114,Fed.!$A$2:$J$1973,9,FALSE)," ")</f>
        <v>LIB2026</v>
      </c>
      <c r="J114" s="3">
        <f>IF(A114:A114&gt;0,VLOOKUP(A114,Fed.!$A$2:$J$1973,10,FALSE)," ")</f>
        <v>0</v>
      </c>
    </row>
    <row r="115" spans="1:10">
      <c r="A115" s="63" t="s">
        <v>398</v>
      </c>
      <c r="B115" t="str">
        <f>IF(A115:A115&gt;0,VLOOKUP(A115,Fed.!$A$2:$J$1973,2,FALSE)," ")</f>
        <v>TIZUKA</v>
      </c>
      <c r="C115" t="str">
        <f>IF(A115:A115&gt;0,VLOOKUP(A115,Fed.!$A$2:$J$1973,3,FALSE)," ")</f>
        <v>SACHIKO</v>
      </c>
      <c r="D115" s="3" t="str">
        <f>IF(A115:A115&gt;0,VLOOKUP(A115,Fed.!$A$2:$J$1973,4,FALSE)," ")</f>
        <v>F</v>
      </c>
      <c r="E115" s="3" t="str">
        <f>IF(A115:A115&gt;0,VLOOKUP(A115,Fed.!$A$2:$J$1973,5,FALSE)," ")</f>
        <v>07. GSP</v>
      </c>
      <c r="F115" s="413">
        <f>IF(A115:A115&gt;0,VLOOKUP(A115,Fed.!$A$2:$J$1973,6,FALSE)," ")</f>
        <v>19170</v>
      </c>
      <c r="G115">
        <f>IF(A115:A115&gt;0,VLOOKUP(A115,Fed.!$A$2:$J$1973,7,FALSE)," ")</f>
        <v>4</v>
      </c>
      <c r="H115" t="str">
        <f>IF(A115:A115&gt;0,VLOOKUP(A115,Fed.!$A$2:$J$1973,8,FALSE)," ")</f>
        <v>A-NSR</v>
      </c>
      <c r="I115" t="str">
        <f>IF(A115:A115&gt;0,VLOOKUP(A115,Fed.!$A$2:$J$1973,9,FALSE)," ")</f>
        <v>LIB2026</v>
      </c>
      <c r="J115" s="3">
        <f>IF(A115:A115&gt;0,VLOOKUP(A115,Fed.!$A$2:$J$1973,10,FALSE)," ")</f>
        <v>0</v>
      </c>
    </row>
    <row r="116" spans="1:10">
      <c r="A116" s="63" t="s">
        <v>392</v>
      </c>
      <c r="B116" t="str">
        <f>IF(A116:A116&gt;0,VLOOKUP(A116,Fed.!$A$2:$J$1973,2,FALSE)," ")</f>
        <v>TOGO</v>
      </c>
      <c r="C116" t="str">
        <f>IF(A116:A116&gt;0,VLOOKUP(A116,Fed.!$A$2:$J$1973,3,FALSE)," ")</f>
        <v>NARIKO</v>
      </c>
      <c r="D116" s="3" t="str">
        <f>IF(A116:A116&gt;0,VLOOKUP(A116,Fed.!$A$2:$J$1973,4,FALSE)," ")</f>
        <v>F</v>
      </c>
      <c r="E116" s="3" t="str">
        <f>IF(A116:A116&gt;0,VLOOKUP(A116,Fed.!$A$2:$J$1973,5,FALSE)," ")</f>
        <v>07. GSP</v>
      </c>
      <c r="F116" s="413">
        <f>IF(A116:A116&gt;0,VLOOKUP(A116,Fed.!$A$2:$J$1973,6,FALSE)," ")</f>
        <v>18327</v>
      </c>
      <c r="G116">
        <f>IF(A116:A116&gt;0,VLOOKUP(A116,Fed.!$A$2:$J$1973,7,FALSE)," ")</f>
        <v>4</v>
      </c>
      <c r="H116" t="str">
        <f>IF(A116:A116&gt;0,VLOOKUP(A116,Fed.!$A$2:$J$1973,8,FALSE)," ")</f>
        <v>A-SR</v>
      </c>
      <c r="I116" t="str">
        <f>IF(A116:A116&gt;0,VLOOKUP(A116,Fed.!$A$2:$J$1973,9,FALSE)," ")</f>
        <v>LIB2026</v>
      </c>
      <c r="J116" s="3">
        <f>IF(A116:A116&gt;0,VLOOKUP(A116,Fed.!$A$2:$J$1973,10,FALSE)," ")</f>
        <v>0</v>
      </c>
    </row>
    <row r="117" spans="1:10">
      <c r="A117" s="463">
        <v>993</v>
      </c>
      <c r="B117" t="str">
        <f>IF(A117:A117&gt;0,VLOOKUP(A117,Fed.!$A$2:$J$1973,2,FALSE)," ")</f>
        <v>ABEMATSU</v>
      </c>
      <c r="C117" t="str">
        <f>IF(A117:A117&gt;0,VLOOKUP(A117,Fed.!$A$2:$J$1973,3,FALSE)," ")</f>
        <v>KATSUYUKI</v>
      </c>
      <c r="D117" s="3" t="str">
        <f>IF(A117:A117&gt;0,VLOOKUP(A117,Fed.!$A$2:$J$1973,4,FALSE)," ")</f>
        <v>M</v>
      </c>
      <c r="E117" s="3" t="str">
        <f>IF(A117:A117&gt;0,VLOOKUP(A117,Fed.!$A$2:$J$1973,5,FALSE)," ")</f>
        <v>07. GSP</v>
      </c>
      <c r="F117" s="413">
        <f>IF(A117:A117&gt;0,VLOOKUP(A117,Fed.!$A$2:$J$1973,6,FALSE)," ")</f>
        <v>17411</v>
      </c>
      <c r="G117">
        <f>IF(A117:A117&gt;0,VLOOKUP(A117,Fed.!$A$2:$J$1973,7,FALSE)," ")</f>
        <v>5</v>
      </c>
      <c r="H117" t="str">
        <f>IF(A117:A117&gt;0,VLOOKUP(A117,Fed.!$A$2:$J$1973,8,FALSE)," ")</f>
        <v>A-SR</v>
      </c>
      <c r="I117" t="str">
        <f>IF(A117:A117&gt;0,VLOOKUP(A117,Fed.!$A$2:$J$1973,9,FALSE)," ")</f>
        <v>LIB2026</v>
      </c>
      <c r="J117" s="3">
        <f>IF(A117:A117&gt;0,VLOOKUP(A117,Fed.!$A$2:$J$1973,10,FALSE)," ")</f>
        <v>0</v>
      </c>
    </row>
    <row r="118" spans="1:10">
      <c r="A118" s="63" t="s">
        <v>431</v>
      </c>
      <c r="B118" t="str">
        <f>IF(A118:A118&gt;0,VLOOKUP(A118,Fed.!$A$2:$J$1973,2,FALSE)," ")</f>
        <v>YOKOYAMA</v>
      </c>
      <c r="C118" t="str">
        <f>IF(A118:A118&gt;0,VLOOKUP(A118,Fed.!$A$2:$J$1973,3,FALSE)," ")</f>
        <v>HIROSHI</v>
      </c>
      <c r="D118" s="3" t="str">
        <f>IF(A118:A118&gt;0,VLOOKUP(A118,Fed.!$A$2:$J$1973,4,FALSE)," ")</f>
        <v>M</v>
      </c>
      <c r="E118" s="3" t="str">
        <f>IF(A118:A118&gt;0,VLOOKUP(A118,Fed.!$A$2:$J$1973,5,FALSE)," ")</f>
        <v>07. GSP</v>
      </c>
      <c r="F118" s="413">
        <f>IF(A118:A118&gt;0,VLOOKUP(A118,Fed.!$A$2:$J$1973,6,FALSE)," ")</f>
        <v>19283</v>
      </c>
      <c r="G118">
        <f>IF(A118:A118&gt;0,VLOOKUP(A118,Fed.!$A$2:$J$1973,7,FALSE)," ")</f>
        <v>5</v>
      </c>
      <c r="H118" t="str">
        <f>IF(A118:A118&gt;0,VLOOKUP(A118,Fed.!$A$2:$J$1973,8,FALSE)," ")</f>
        <v>A-NSR</v>
      </c>
      <c r="I118" t="str">
        <f>IF(A118:A118&gt;0,VLOOKUP(A118,Fed.!$A$2:$J$1973,9,FALSE)," ")</f>
        <v>LIB2026</v>
      </c>
      <c r="J118" s="3">
        <f>IF(A118:A118&gt;0,VLOOKUP(A118,Fed.!$A$2:$J$1973,10,FALSE)," ")</f>
        <v>0</v>
      </c>
    </row>
    <row r="119" spans="1:10">
      <c r="A119" s="63" t="s">
        <v>903</v>
      </c>
      <c r="B119" t="str">
        <f>IF(A119:A119&gt;0,VLOOKUP(A119,Fed.!$A$2:$J$1973,2,FALSE)," ")</f>
        <v>KAWABATA</v>
      </c>
      <c r="C119" t="str">
        <f>IF(A119:A119&gt;0,VLOOKUP(A119,Fed.!$A$2:$J$1973,3,FALSE)," ")</f>
        <v>TAKAO</v>
      </c>
      <c r="D119" s="3" t="str">
        <f>IF(A119:A119&gt;0,VLOOKUP(A119,Fed.!$A$2:$J$1973,4,FALSE)," ")</f>
        <v>M</v>
      </c>
      <c r="E119" s="3" t="str">
        <f>IF(A119:A119&gt;0,VLOOKUP(A119,Fed.!$A$2:$J$1973,5,FALSE)," ")</f>
        <v>07. GSP</v>
      </c>
      <c r="F119" s="413">
        <f>IF(A119:A119&gt;0,VLOOKUP(A119,Fed.!$A$2:$J$1973,6,FALSE)," ")</f>
        <v>14203</v>
      </c>
      <c r="G119">
        <f>IF(A119:A119&gt;0,VLOOKUP(A119,Fed.!$A$2:$J$1973,7,FALSE)," ")</f>
        <v>6</v>
      </c>
      <c r="H119" t="str">
        <f>IF(A119:A119&gt;0,VLOOKUP(A119,Fed.!$A$2:$J$1973,8,FALSE)," ")</f>
        <v>A-MR</v>
      </c>
      <c r="I119" t="str">
        <f>IF(A119:A119&gt;0,VLOOKUP(A119,Fed.!$A$2:$J$1973,9,FALSE)," ")</f>
        <v>LIB2026</v>
      </c>
      <c r="J119" s="3">
        <f>IF(A119:A119&gt;0,VLOOKUP(A119,Fed.!$A$2:$J$1973,10,FALSE)," ")</f>
        <v>0</v>
      </c>
    </row>
    <row r="120" spans="1:10">
      <c r="A120" s="63" t="s">
        <v>421</v>
      </c>
      <c r="B120" t="str">
        <f>IF(A120:A120&gt;0,VLOOKUP(A120,Fed.!$A$2:$J$1973,2,FALSE)," ")</f>
        <v>MORITA</v>
      </c>
      <c r="C120" t="str">
        <f>IF(A120:A120&gt;0,VLOOKUP(A120,Fed.!$A$2:$J$1973,3,FALSE)," ")</f>
        <v>IROKO</v>
      </c>
      <c r="D120" s="3" t="str">
        <f>IF(A120:A120&gt;0,VLOOKUP(A120,Fed.!$A$2:$J$1973,4,FALSE)," ")</f>
        <v>F</v>
      </c>
      <c r="E120" s="3" t="str">
        <f>IF(A120:A120&gt;0,VLOOKUP(A120,Fed.!$A$2:$J$1973,5,FALSE)," ")</f>
        <v>07. GSP</v>
      </c>
      <c r="F120" s="413">
        <f>IF(A120:A120&gt;0,VLOOKUP(A120,Fed.!$A$2:$J$1973,6,FALSE)," ")</f>
        <v>16580</v>
      </c>
      <c r="G120">
        <f>IF(A120:A120&gt;0,VLOOKUP(A120,Fed.!$A$2:$J$1973,7,FALSE)," ")</f>
        <v>6</v>
      </c>
      <c r="H120" t="str">
        <f>IF(A120:A120&gt;0,VLOOKUP(A120,Fed.!$A$2:$J$1973,8,FALSE)," ")</f>
        <v>A-SR</v>
      </c>
      <c r="I120" t="str">
        <f>IF(A120:A120&gt;0,VLOOKUP(A120,Fed.!$A$2:$J$1973,9,FALSE)," ")</f>
        <v>LIB2026</v>
      </c>
      <c r="J120" s="3">
        <f>IF(A120:A120&gt;0,VLOOKUP(A120,Fed.!$A$2:$J$1973,10,FALSE)," ")</f>
        <v>0</v>
      </c>
    </row>
    <row r="121" spans="1:10">
      <c r="A121" s="63" t="s">
        <v>765</v>
      </c>
      <c r="B121" t="str">
        <f>IF(A121:A121&gt;0,VLOOKUP(A121,Fed.!$A$2:$J$1973,2,FALSE)," ")</f>
        <v>TAKANO</v>
      </c>
      <c r="C121" t="str">
        <f>IF(A121:A121&gt;0,VLOOKUP(A121,Fed.!$A$2:$J$1973,3,FALSE)," ")</f>
        <v>ELZA FARUYO</v>
      </c>
      <c r="D121" s="3" t="str">
        <f>IF(A121:A121&gt;0,VLOOKUP(A121,Fed.!$A$2:$J$1973,4,FALSE)," ")</f>
        <v>F</v>
      </c>
      <c r="E121" s="3" t="str">
        <f>IF(A121:A121&gt;0,VLOOKUP(A121,Fed.!$A$2:$J$1973,5,FALSE)," ")</f>
        <v>07. GSP</v>
      </c>
      <c r="F121" s="413">
        <f>IF(A121:A121&gt;0,VLOOKUP(A121,Fed.!$A$2:$J$1973,6,FALSE)," ")</f>
        <v>19929</v>
      </c>
      <c r="G121">
        <f>IF(A121:A121&gt;0,VLOOKUP(A121,Fed.!$A$2:$J$1973,7,FALSE)," ")</f>
        <v>6</v>
      </c>
      <c r="H121" t="str">
        <f>IF(A121:A121&gt;0,VLOOKUP(A121,Fed.!$A$2:$J$1973,8,FALSE)," ")</f>
        <v>A-NSR</v>
      </c>
      <c r="I121" t="str">
        <f>IF(A121:A121&gt;0,VLOOKUP(A121,Fed.!$A$2:$J$1973,9,FALSE)," ")</f>
        <v>LIB2026</v>
      </c>
      <c r="J121" s="3">
        <f>IF(A121:A121&gt;0,VLOOKUP(A121,Fed.!$A$2:$J$1973,10,FALSE)," ")</f>
        <v>0</v>
      </c>
    </row>
    <row r="122" spans="1:10">
      <c r="A122" s="63" t="s">
        <v>380</v>
      </c>
      <c r="B122" t="str">
        <f>IF(A122:A122&gt;0,VLOOKUP(A122,Fed.!$A$2:$J$1973,2,FALSE)," ")</f>
        <v>UEMURA</v>
      </c>
      <c r="C122" t="str">
        <f>IF(A122:A122&gt;0,VLOOKUP(A122,Fed.!$A$2:$J$1973,3,FALSE)," ")</f>
        <v>LUCIA</v>
      </c>
      <c r="D122" s="3" t="str">
        <f>IF(A122:A122&gt;0,VLOOKUP(A122,Fed.!$A$2:$J$1973,4,FALSE)," ")</f>
        <v>F</v>
      </c>
      <c r="E122" s="3" t="str">
        <f>IF(A122:A122&gt;0,VLOOKUP(A122,Fed.!$A$2:$J$1973,5,FALSE)," ")</f>
        <v>07. GSP</v>
      </c>
      <c r="F122" s="413">
        <f>IF(A122:A122&gt;0,VLOOKUP(A122,Fed.!$A$2:$J$1973,6,FALSE)," ")</f>
        <v>17241</v>
      </c>
      <c r="G122">
        <f>IF(A122:A122&gt;0,VLOOKUP(A122,Fed.!$A$2:$J$1973,7,FALSE)," ")</f>
        <v>6</v>
      </c>
      <c r="H122" t="str">
        <f>IF(A122:A122&gt;0,VLOOKUP(A122,Fed.!$A$2:$J$1973,8,FALSE)," ")</f>
        <v>A-SR</v>
      </c>
      <c r="I122" t="str">
        <f>IF(A122:A122&gt;0,VLOOKUP(A122,Fed.!$A$2:$J$1973,9,FALSE)," ")</f>
        <v>LIB2026</v>
      </c>
      <c r="J122" s="3">
        <f>IF(A122:A122&gt;0,VLOOKUP(A122,Fed.!$A$2:$J$1973,10,FALSE)," ")</f>
        <v>0</v>
      </c>
    </row>
    <row r="123" spans="1:10">
      <c r="A123" s="63" t="s">
        <v>809</v>
      </c>
      <c r="B123" t="str">
        <f>IF(A123:A123&gt;0,VLOOKUP(A123,Fed.!$A$2:$J$1973,2,FALSE)," ")</f>
        <v>I. YOKOYAMA</v>
      </c>
      <c r="C123" t="str">
        <f>IF(A123:A123&gt;0,VLOOKUP(A123,Fed.!$A$2:$J$1973,3,FALSE)," ")</f>
        <v>ELISA MASSAE</v>
      </c>
      <c r="D123" s="3" t="str">
        <f>IF(A123:A123&gt;0,VLOOKUP(A123,Fed.!$A$2:$J$1973,4,FALSE)," ")</f>
        <v>F</v>
      </c>
      <c r="E123" s="3" t="str">
        <f>IF(A123:A123&gt;0,VLOOKUP(A123,Fed.!$A$2:$J$1973,5,FALSE)," ")</f>
        <v>07. GSP</v>
      </c>
      <c r="F123" s="413">
        <f>IF(A123:A123&gt;0,VLOOKUP(A123,Fed.!$A$2:$J$1973,6,FALSE)," ")</f>
        <v>20981</v>
      </c>
      <c r="G123">
        <f>IF(A123:A123&gt;0,VLOOKUP(A123,Fed.!$A$2:$J$1973,7,FALSE)," ")</f>
        <v>7</v>
      </c>
      <c r="H123" t="str">
        <f>IF(A123:A123&gt;0,VLOOKUP(A123,Fed.!$A$2:$J$1973,8,FALSE)," ")</f>
        <v>B-NSR</v>
      </c>
      <c r="I123" t="str">
        <f>IF(A123:A123&gt;0,VLOOKUP(A123,Fed.!$A$2:$J$1973,9,FALSE)," ")</f>
        <v>LIB2026</v>
      </c>
      <c r="J123" s="3">
        <f>IF(A123:A123&gt;0,VLOOKUP(A123,Fed.!$A$2:$J$1973,10,FALSE)," ")</f>
        <v>0</v>
      </c>
    </row>
    <row r="124" spans="1:10">
      <c r="A124" s="63" t="s">
        <v>454</v>
      </c>
      <c r="B124" t="str">
        <f>IF(A124:A124&gt;0,VLOOKUP(A124,Fed.!$A$2:$J$1973,2,FALSE)," ")</f>
        <v>OSAKO</v>
      </c>
      <c r="C124" t="str">
        <f>IF(A124:A124&gt;0,VLOOKUP(A124,Fed.!$A$2:$J$1973,3,FALSE)," ")</f>
        <v>EURICO MINORU</v>
      </c>
      <c r="D124" s="3" t="str">
        <f>IF(A124:A124&gt;0,VLOOKUP(A124,Fed.!$A$2:$J$1973,4,FALSE)," ")</f>
        <v>M</v>
      </c>
      <c r="E124" s="3" t="str">
        <f>IF(A124:A124&gt;0,VLOOKUP(A124,Fed.!$A$2:$J$1973,5,FALSE)," ")</f>
        <v>07. GSP</v>
      </c>
      <c r="F124" s="413">
        <f>IF(A124:A124&gt;0,VLOOKUP(A124,Fed.!$A$2:$J$1973,6,FALSE)," ")</f>
        <v>17453</v>
      </c>
      <c r="G124">
        <f>IF(A124:A124&gt;0,VLOOKUP(A124,Fed.!$A$2:$J$1973,7,FALSE)," ")</f>
        <v>7</v>
      </c>
      <c r="H124" t="str">
        <f>IF(A124:A124&gt;0,VLOOKUP(A124,Fed.!$A$2:$J$1973,8,FALSE)," ")</f>
        <v>B-SR</v>
      </c>
      <c r="I124" t="str">
        <f>IF(A124:A124&gt;0,VLOOKUP(A124,Fed.!$A$2:$J$1973,9,FALSE)," ")</f>
        <v>LIB2026</v>
      </c>
      <c r="J124" s="3">
        <f>IF(A124:A124&gt;0,VLOOKUP(A124,Fed.!$A$2:$J$1973,10,FALSE)," ")</f>
        <v>0</v>
      </c>
    </row>
    <row r="125" spans="1:10">
      <c r="A125" s="63" t="s">
        <v>442</v>
      </c>
      <c r="B125" t="str">
        <f>IF(A125:A125&gt;0,VLOOKUP(A125,Fed.!$A$2:$J$1973,2,FALSE)," ")</f>
        <v>NISHIMURA</v>
      </c>
      <c r="C125" t="str">
        <f>IF(A125:A125&gt;0,VLOOKUP(A125,Fed.!$A$2:$J$1973,3,FALSE)," ")</f>
        <v>ELENA</v>
      </c>
      <c r="D125" s="3" t="str">
        <f>IF(A125:A125&gt;0,VLOOKUP(A125,Fed.!$A$2:$J$1973,4,FALSE)," ")</f>
        <v>F</v>
      </c>
      <c r="E125" s="3" t="str">
        <f>IF(A125:A125&gt;0,VLOOKUP(A125,Fed.!$A$2:$J$1973,5,FALSE)," ")</f>
        <v>07. GSP</v>
      </c>
      <c r="F125" s="413">
        <f>IF(A125:A125&gt;0,VLOOKUP(A125,Fed.!$A$2:$J$1973,6,FALSE)," ")</f>
        <v>16868</v>
      </c>
      <c r="G125">
        <f>IF(A125:A125&gt;0,VLOOKUP(A125,Fed.!$A$2:$J$1973,7,FALSE)," ")</f>
        <v>8</v>
      </c>
      <c r="H125" t="str">
        <f>IF(A125:A125&gt;0,VLOOKUP(A125,Fed.!$A$2:$J$1973,8,FALSE)," ")</f>
        <v>B-SR</v>
      </c>
      <c r="I125" t="str">
        <f>IF(A125:A125&gt;0,VLOOKUP(A125,Fed.!$A$2:$J$1973,9,FALSE)," ")</f>
        <v>LIB2026</v>
      </c>
      <c r="J125" s="3">
        <f>IF(A125:A125&gt;0,VLOOKUP(A125,Fed.!$A$2:$J$1973,10,FALSE)," ")</f>
        <v>0</v>
      </c>
    </row>
    <row r="126" spans="1:10">
      <c r="A126" s="63" t="s">
        <v>662</v>
      </c>
      <c r="B126" t="str">
        <f>IF(A126:A126&gt;0,VLOOKUP(A126,Fed.!$A$2:$J$1973,2,FALSE)," ")</f>
        <v>TABATA</v>
      </c>
      <c r="C126" t="str">
        <f>IF(A126:A126&gt;0,VLOOKUP(A126,Fed.!$A$2:$J$1973,3,FALSE)," ")</f>
        <v>MARIO KAZUNORI</v>
      </c>
      <c r="D126" s="3" t="str">
        <f>IF(A126:A126&gt;0,VLOOKUP(A126,Fed.!$A$2:$J$1973,4,FALSE)," ")</f>
        <v>M</v>
      </c>
      <c r="E126" s="3" t="str">
        <f>IF(A126:A126&gt;0,VLOOKUP(A126,Fed.!$A$2:$J$1973,5,FALSE)," ")</f>
        <v>07. GSP</v>
      </c>
      <c r="F126" s="413">
        <f>IF(A126:A126&gt;0,VLOOKUP(A126,Fed.!$A$2:$J$1973,6,FALSE)," ")</f>
        <v>18853</v>
      </c>
      <c r="G126">
        <f>IF(A126:A126&gt;0,VLOOKUP(A126,Fed.!$A$2:$J$1973,7,FALSE)," ")</f>
        <v>8</v>
      </c>
      <c r="H126" t="str">
        <f>IF(A126:A126&gt;0,VLOOKUP(A126,Fed.!$A$2:$J$1973,8,FALSE)," ")</f>
        <v>B-SR</v>
      </c>
      <c r="I126" t="str">
        <f>IF(A126:A126&gt;0,VLOOKUP(A126,Fed.!$A$2:$J$1973,9,FALSE)," ")</f>
        <v>LIB2026</v>
      </c>
      <c r="J126" s="3">
        <f>IF(A126:A126&gt;0,VLOOKUP(A126,Fed.!$A$2:$J$1973,10,FALSE)," ")</f>
        <v>0</v>
      </c>
    </row>
    <row r="127" spans="1:10">
      <c r="A127" s="63" t="s">
        <v>729</v>
      </c>
      <c r="B127" t="str">
        <f>IF(A127:A127&gt;0,VLOOKUP(A127,Fed.!$A$2:$J$1973,2,FALSE)," ")</f>
        <v>ARIKI</v>
      </c>
      <c r="C127" t="str">
        <f>IF(A127:A127&gt;0,VLOOKUP(A127,Fed.!$A$2:$J$1973,3,FALSE)," ")</f>
        <v>TERESA HIROKO</v>
      </c>
      <c r="D127" s="3" t="str">
        <f>IF(A127:A127&gt;0,VLOOKUP(A127,Fed.!$A$2:$J$1973,4,FALSE)," ")</f>
        <v>F</v>
      </c>
      <c r="E127" s="3" t="str">
        <f>IF(A127:A127&gt;0,VLOOKUP(A127,Fed.!$A$2:$J$1973,5,FALSE)," ")</f>
        <v>07. GSP</v>
      </c>
      <c r="F127" s="413">
        <f>IF(A127:A127&gt;0,VLOOKUP(A127,Fed.!$A$2:$J$1973,6,FALSE)," ")</f>
        <v>18191</v>
      </c>
      <c r="G127">
        <f>IF(A127:A127&gt;0,VLOOKUP(A127,Fed.!$A$2:$J$1973,7,FALSE)," ")</f>
        <v>9</v>
      </c>
      <c r="H127" t="str">
        <f>IF(A127:A127&gt;0,VLOOKUP(A127,Fed.!$A$2:$J$1973,8,FALSE)," ")</f>
        <v>B-SR</v>
      </c>
      <c r="I127" t="str">
        <f>IF(A127:A127&gt;0,VLOOKUP(A127,Fed.!$A$2:$J$1973,9,FALSE)," ")</f>
        <v>LIB2026</v>
      </c>
      <c r="J127" s="3">
        <f>IF(A127:A127&gt;0,VLOOKUP(A127,Fed.!$A$2:$J$1973,10,FALSE)," ")</f>
        <v>0</v>
      </c>
    </row>
    <row r="128" spans="1:10">
      <c r="A128" s="63" t="s">
        <v>436</v>
      </c>
      <c r="B128" t="str">
        <f>IF(A128:A128&gt;0,VLOOKUP(A128,Fed.!$A$2:$J$1973,2,FALSE)," ")</f>
        <v>HAYAKAWA</v>
      </c>
      <c r="C128" t="str">
        <f>IF(A128:A128&gt;0,VLOOKUP(A128,Fed.!$A$2:$J$1973,3,FALSE)," ")</f>
        <v>EIKO</v>
      </c>
      <c r="D128" s="3" t="str">
        <f>IF(A128:A128&gt;0,VLOOKUP(A128,Fed.!$A$2:$J$1973,4,FALSE)," ")</f>
        <v>F</v>
      </c>
      <c r="E128" s="3" t="str">
        <f>IF(A128:A128&gt;0,VLOOKUP(A128,Fed.!$A$2:$J$1973,5,FALSE)," ")</f>
        <v>07. GSP</v>
      </c>
      <c r="F128" s="413">
        <f>IF(A128:A128&gt;0,VLOOKUP(A128,Fed.!$A$2:$J$1973,6,FALSE)," ")</f>
        <v>13575</v>
      </c>
      <c r="G128">
        <f>IF(A128:A128&gt;0,VLOOKUP(A128,Fed.!$A$2:$J$1973,7,FALSE)," ")</f>
        <v>9</v>
      </c>
      <c r="H128" t="str">
        <f>IF(A128:A128&gt;0,VLOOKUP(A128,Fed.!$A$2:$J$1973,8,FALSE)," ")</f>
        <v>B-MR</v>
      </c>
      <c r="I128" t="str">
        <f>IF(A128:A128&gt;0,VLOOKUP(A128,Fed.!$A$2:$J$1973,9,FALSE)," ")</f>
        <v>LIB2026</v>
      </c>
      <c r="J128" s="3">
        <f>IF(A128:A128&gt;0,VLOOKUP(A128,Fed.!$A$2:$J$1973,10,FALSE)," ")</f>
        <v>0</v>
      </c>
    </row>
    <row r="129" spans="1:10">
      <c r="A129" s="464" t="s">
        <v>671</v>
      </c>
      <c r="B129" t="str">
        <f>IF(A129:A129&gt;0,VLOOKUP(A129,Fed.!$A$2:$J$1973,2,FALSE)," ")</f>
        <v>HIRATA</v>
      </c>
      <c r="C129" t="str">
        <f>IF(A129:A129&gt;0,VLOOKUP(A129,Fed.!$A$2:$J$1973,3,FALSE)," ")</f>
        <v>MIDORI</v>
      </c>
      <c r="D129" s="3" t="str">
        <f>IF(A129:A129&gt;0,VLOOKUP(A129,Fed.!$A$2:$J$1973,4,FALSE)," ")</f>
        <v>F</v>
      </c>
      <c r="E129" s="3" t="str">
        <f>IF(A129:A129&gt;0,VLOOKUP(A129,Fed.!$A$2:$J$1973,5,FALSE)," ")</f>
        <v>07. GSP</v>
      </c>
      <c r="F129" s="413">
        <f>IF(A129:A129&gt;0,VLOOKUP(A129,Fed.!$A$2:$J$1973,6,FALSE)," ")</f>
        <v>18290</v>
      </c>
      <c r="G129">
        <f>IF(A129:A129&gt;0,VLOOKUP(A129,Fed.!$A$2:$J$1973,7,FALSE)," ")</f>
        <v>9</v>
      </c>
      <c r="H129" t="str">
        <f>IF(A129:A129&gt;0,VLOOKUP(A129,Fed.!$A$2:$J$1973,8,FALSE)," ")</f>
        <v>B-SR</v>
      </c>
      <c r="I129" t="str">
        <f>IF(A129:A129&gt;0,VLOOKUP(A129,Fed.!$A$2:$J$1973,9,FALSE)," ")</f>
        <v>LIB2026</v>
      </c>
      <c r="J129" s="3">
        <f>IF(A129:A129&gt;0,VLOOKUP(A129,Fed.!$A$2:$J$1973,10,FALSE)," ")</f>
        <v>0</v>
      </c>
    </row>
    <row r="130" spans="1:10">
      <c r="A130" s="63" t="s">
        <v>458</v>
      </c>
      <c r="B130" t="str">
        <f>IF(A130:A130&gt;0,VLOOKUP(A130,Fed.!$A$2:$J$1973,2,FALSE)," ")</f>
        <v>KAWASAKA</v>
      </c>
      <c r="C130" t="str">
        <f>IF(A130:A130&gt;0,VLOOKUP(A130,Fed.!$A$2:$J$1973,3,FALSE)," ")</f>
        <v>M. INES KINUKO</v>
      </c>
      <c r="D130" s="3" t="str">
        <f>IF(A130:A130&gt;0,VLOOKUP(A130,Fed.!$A$2:$J$1973,4,FALSE)," ")</f>
        <v>F</v>
      </c>
      <c r="E130" s="3" t="str">
        <f>IF(A130:A130&gt;0,VLOOKUP(A130,Fed.!$A$2:$J$1973,5,FALSE)," ")</f>
        <v>07. GSP</v>
      </c>
      <c r="F130" s="413">
        <f>IF(A130:A130&gt;0,VLOOKUP(A130,Fed.!$A$2:$J$1973,6,FALSE)," ")</f>
        <v>18296</v>
      </c>
      <c r="G130">
        <f>IF(A130:A130&gt;0,VLOOKUP(A130,Fed.!$A$2:$J$1973,7,FALSE)," ")</f>
        <v>6</v>
      </c>
      <c r="H130" t="str">
        <f>IF(A130:A130&gt;0,VLOOKUP(A130,Fed.!$A$2:$J$1973,8,FALSE)," ")</f>
        <v>A-SR</v>
      </c>
      <c r="I130" t="str">
        <f>IF(A130:A130&gt;0,VLOOKUP(A130,Fed.!$A$2:$J$1973,9,FALSE)," ")</f>
        <v>LIB2026</v>
      </c>
      <c r="J130" s="3">
        <f>IF(A130:A130&gt;0,VLOOKUP(A130,Fed.!$A$2:$J$1973,10,FALSE)," ")</f>
        <v>0</v>
      </c>
    </row>
    <row r="131" spans="1:10">
      <c r="A131" s="63" t="s">
        <v>444</v>
      </c>
      <c r="B131" t="str">
        <f>IF(A131:A131&gt;0,VLOOKUP(A131,Fed.!$A$2:$J$1973,2,FALSE)," ")</f>
        <v>KUNII</v>
      </c>
      <c r="C131" t="str">
        <f>IF(A131:A131&gt;0,VLOOKUP(A131,Fed.!$A$2:$J$1973,3,FALSE)," ")</f>
        <v>EMIKO</v>
      </c>
      <c r="D131" s="3" t="str">
        <f>IF(A131:A131&gt;0,VLOOKUP(A131,Fed.!$A$2:$J$1973,4,FALSE)," ")</f>
        <v>F</v>
      </c>
      <c r="E131" s="3" t="str">
        <f>IF(A131:A131&gt;0,VLOOKUP(A131,Fed.!$A$2:$J$1973,5,FALSE)," ")</f>
        <v>07. GSP</v>
      </c>
      <c r="F131" s="413">
        <f>IF(A131:A131&gt;0,VLOOKUP(A131,Fed.!$A$2:$J$1973,6,FALSE)," ")</f>
        <v>14124</v>
      </c>
      <c r="G131">
        <f>IF(A131:A131&gt;0,VLOOKUP(A131,Fed.!$A$2:$J$1973,7,FALSE)," ")</f>
        <v>9</v>
      </c>
      <c r="H131" t="str">
        <f>IF(A131:A131&gt;0,VLOOKUP(A131,Fed.!$A$2:$J$1973,8,FALSE)," ")</f>
        <v>B-SR</v>
      </c>
      <c r="I131" t="str">
        <f>IF(A131:A131&gt;0,VLOOKUP(A131,Fed.!$A$2:$J$1973,9,FALSE)," ")</f>
        <v>LIB2026</v>
      </c>
      <c r="J131" s="3">
        <f>IF(A131:A131&gt;0,VLOOKUP(A131,Fed.!$A$2:$J$1973,10,FALSE)," ")</f>
        <v>0</v>
      </c>
    </row>
    <row r="132" spans="1:10">
      <c r="A132" s="63" t="s">
        <v>418</v>
      </c>
      <c r="B132" t="str">
        <f>IF(A132:A132&gt;0,VLOOKUP(A132,Fed.!$A$2:$J$1973,2,FALSE)," ")</f>
        <v>NISHIWAKI</v>
      </c>
      <c r="C132" t="str">
        <f>IF(A132:A132&gt;0,VLOOKUP(A132,Fed.!$A$2:$J$1973,3,FALSE)," ")</f>
        <v>TERUKO</v>
      </c>
      <c r="D132" s="3" t="str">
        <f>IF(A132:A132&gt;0,VLOOKUP(A132,Fed.!$A$2:$J$1973,4,FALSE)," ")</f>
        <v>F</v>
      </c>
      <c r="E132" s="3" t="str">
        <f>IF(A132:A132&gt;0,VLOOKUP(A132,Fed.!$A$2:$J$1973,5,FALSE)," ")</f>
        <v>07. GSP</v>
      </c>
      <c r="F132" s="413">
        <f>IF(A132:A132&gt;0,VLOOKUP(A132,Fed.!$A$2:$J$1973,6,FALSE)," ")</f>
        <v>16338</v>
      </c>
      <c r="G132">
        <f>IF(A132:A132&gt;0,VLOOKUP(A132,Fed.!$A$2:$J$1973,7,FALSE)," ")</f>
        <v>9</v>
      </c>
      <c r="H132" t="str">
        <f>IF(A132:A132&gt;0,VLOOKUP(A132,Fed.!$A$2:$J$1973,8,FALSE)," ")</f>
        <v>B-SR</v>
      </c>
      <c r="I132" t="str">
        <f>IF(A132:A132&gt;0,VLOOKUP(A132,Fed.!$A$2:$J$1973,9,FALSE)," ")</f>
        <v>LIB2026</v>
      </c>
      <c r="J132" s="3">
        <f>IF(A132:A132&gt;0,VLOOKUP(A132,Fed.!$A$2:$J$1973,10,FALSE)," ")</f>
        <v>0</v>
      </c>
    </row>
    <row r="133" spans="1:10">
      <c r="A133" s="63" t="s">
        <v>429</v>
      </c>
      <c r="B133" t="str">
        <f>IF(A133:A133&gt;0,VLOOKUP(A133,Fed.!$A$2:$J$1973,2,FALSE)," ")</f>
        <v>OGATA</v>
      </c>
      <c r="C133" t="str">
        <f>IF(A133:A133&gt;0,VLOOKUP(A133,Fed.!$A$2:$J$1973,3,FALSE)," ")</f>
        <v>MEGUMI</v>
      </c>
      <c r="D133" s="3" t="str">
        <f>IF(A133:A133&gt;0,VLOOKUP(A133,Fed.!$A$2:$J$1973,4,FALSE)," ")</f>
        <v>F</v>
      </c>
      <c r="E133" s="3" t="str">
        <f>IF(A133:A133&gt;0,VLOOKUP(A133,Fed.!$A$2:$J$1973,5,FALSE)," ")</f>
        <v>07. GSP</v>
      </c>
      <c r="F133" s="413">
        <f>IF(A133:A133&gt;0,VLOOKUP(A133,Fed.!$A$2:$J$1973,6,FALSE)," ")</f>
        <v>19169</v>
      </c>
      <c r="G133">
        <f>IF(A133:A133&gt;0,VLOOKUP(A133,Fed.!$A$2:$J$1973,7,FALSE)," ")</f>
        <v>9</v>
      </c>
      <c r="H133" t="str">
        <f>IF(A133:A133&gt;0,VLOOKUP(A133,Fed.!$A$2:$J$1973,8,FALSE)," ")</f>
        <v>B-NSR</v>
      </c>
      <c r="I133" t="str">
        <f>IF(A133:A133&gt;0,VLOOKUP(A133,Fed.!$A$2:$J$1973,9,FALSE)," ")</f>
        <v>LIB2026</v>
      </c>
      <c r="J133" s="3">
        <f>IF(A133:A133&gt;0,VLOOKUP(A133,Fed.!$A$2:$J$1973,10,FALSE)," ")</f>
        <v>0</v>
      </c>
    </row>
    <row r="134" spans="1:10">
      <c r="A134" s="463">
        <v>587</v>
      </c>
      <c r="B134" t="str">
        <f>IF(A134:A134&gt;0,VLOOKUP(A134,Fed.!$A$2:$J$1973,2,FALSE)," ")</f>
        <v>SHIMURA</v>
      </c>
      <c r="C134" t="str">
        <f>IF(A134:A134&gt;0,VLOOKUP(A134,Fed.!$A$2:$J$1973,3,FALSE)," ")</f>
        <v>JUSCELINO</v>
      </c>
      <c r="D134" s="3" t="str">
        <f>IF(A134:A134&gt;0,VLOOKUP(A134,Fed.!$A$2:$J$1973,4,FALSE)," ")</f>
        <v>M</v>
      </c>
      <c r="E134" s="3" t="str">
        <f>IF(A134:A134&gt;0,VLOOKUP(A134,Fed.!$A$2:$J$1973,5,FALSE)," ")</f>
        <v>07. GSP</v>
      </c>
      <c r="F134" s="413">
        <f>IF(A134:A134&gt;0,VLOOKUP(A134,Fed.!$A$2:$J$1973,6,FALSE)," ")</f>
        <v>20561</v>
      </c>
      <c r="G134">
        <f>IF(A134:A134&gt;0,VLOOKUP(A134,Fed.!$A$2:$J$1973,7,FALSE)," ")</f>
        <v>9</v>
      </c>
      <c r="H134" t="str">
        <f>IF(A134:A134&gt;0,VLOOKUP(A134,Fed.!$A$2:$J$1973,8,FALSE)," ")</f>
        <v>B-NSR</v>
      </c>
      <c r="I134" t="str">
        <f>IF(A134:A134&gt;0,VLOOKUP(A134,Fed.!$A$2:$J$1973,9,FALSE)," ")</f>
        <v>LIB2026</v>
      </c>
      <c r="J134" s="3">
        <f>IF(A134:A134&gt;0,VLOOKUP(A134,Fed.!$A$2:$J$1973,10,FALSE)," ")</f>
        <v>0</v>
      </c>
    </row>
    <row r="135" spans="1:10">
      <c r="A135" s="463">
        <v>804</v>
      </c>
      <c r="B135" t="str">
        <f>IF(A135:A135&gt;0,VLOOKUP(A135,Fed.!$A$2:$J$1973,2,FALSE)," ")</f>
        <v>TAKANO</v>
      </c>
      <c r="C135" t="str">
        <f>IF(A135:A135&gt;0,VLOOKUP(A135,Fed.!$A$2:$J$1973,3,FALSE)," ")</f>
        <v>AKIO</v>
      </c>
      <c r="D135" s="3" t="str">
        <f>IF(A135:A135&gt;0,VLOOKUP(A135,Fed.!$A$2:$J$1973,4,FALSE)," ")</f>
        <v>M</v>
      </c>
      <c r="E135" s="3" t="str">
        <f>IF(A135:A135&gt;0,VLOOKUP(A135,Fed.!$A$2:$J$1973,5,FALSE)," ")</f>
        <v>07. GSP</v>
      </c>
      <c r="F135" s="413">
        <f>IF(A135:A135&gt;0,VLOOKUP(A135,Fed.!$A$2:$J$1973,6,FALSE)," ")</f>
        <v>16200</v>
      </c>
      <c r="G135">
        <f>IF(A135:A135&gt;0,VLOOKUP(A135,Fed.!$A$2:$J$1973,7,FALSE)," ")</f>
        <v>9</v>
      </c>
      <c r="H135" t="str">
        <f>IF(A135:A135&gt;0,VLOOKUP(A135,Fed.!$A$2:$J$1973,8,FALSE)," ")</f>
        <v>B-SR</v>
      </c>
      <c r="I135" t="str">
        <f>IF(A135:A135&gt;0,VLOOKUP(A135,Fed.!$A$2:$J$1973,9,FALSE)," ")</f>
        <v>LIB2026</v>
      </c>
      <c r="J135" s="3">
        <f>IF(A135:A135&gt;0,VLOOKUP(A135,Fed.!$A$2:$J$1973,10,FALSE)," ")</f>
        <v>0</v>
      </c>
    </row>
    <row r="136" spans="1:10">
      <c r="A136" s="63" t="s">
        <v>1008</v>
      </c>
      <c r="B136" t="str">
        <f>IF(A136:A136&gt;0,VLOOKUP(A136,Fed.!$A$2:$J$1973,2,FALSE)," ")</f>
        <v>YADOYA</v>
      </c>
      <c r="C136" t="str">
        <f>IF(A136:A136&gt;0,VLOOKUP(A136,Fed.!$A$2:$J$1973,3,FALSE)," ")</f>
        <v>KITARO</v>
      </c>
      <c r="D136" s="3" t="str">
        <f>IF(A136:A136&gt;0,VLOOKUP(A136,Fed.!$A$2:$J$1973,4,FALSE)," ")</f>
        <v>M</v>
      </c>
      <c r="E136" s="3" t="str">
        <f>IF(A136:A136&gt;0,VLOOKUP(A136,Fed.!$A$2:$J$1973,5,FALSE)," ")</f>
        <v>07. GSP</v>
      </c>
      <c r="F136" s="413">
        <f>IF(A136:A136&gt;0,VLOOKUP(A136,Fed.!$A$2:$J$1973,6,FALSE)," ")</f>
        <v>23259</v>
      </c>
      <c r="G136">
        <f>IF(A136:A136&gt;0,VLOOKUP(A136,Fed.!$A$2:$J$1973,7,FALSE)," ")</f>
        <v>9</v>
      </c>
      <c r="H136" t="str">
        <f>IF(A136:A136&gt;0,VLOOKUP(A136,Fed.!$A$2:$J$1973,8,FALSE)," ")</f>
        <v>B-NSR</v>
      </c>
      <c r="I136" t="str">
        <f>IF(A136:A136&gt;0,VLOOKUP(A136,Fed.!$A$2:$J$1973,9,FALSE)," ")</f>
        <v>LIB2026</v>
      </c>
      <c r="J136" s="3">
        <f>IF(A136:A136&gt;0,VLOOKUP(A136,Fed.!$A$2:$J$1973,10,FALSE)," ")</f>
        <v>0</v>
      </c>
    </row>
    <row r="137" spans="1:10">
      <c r="A137" s="63" t="s">
        <v>435</v>
      </c>
      <c r="B137" t="str">
        <f>IF(A137:A137&gt;0,VLOOKUP(A137,Fed.!$A$2:$J$1973,2,FALSE)," ")</f>
        <v>YOKOCHI</v>
      </c>
      <c r="C137" t="str">
        <f>IF(A137:A137&gt;0,VLOOKUP(A137,Fed.!$A$2:$J$1973,3,FALSE)," ")</f>
        <v>MINORU</v>
      </c>
      <c r="D137" s="3" t="str">
        <f>IF(A137:A137&gt;0,VLOOKUP(A137,Fed.!$A$2:$J$1973,4,FALSE)," ")</f>
        <v>M</v>
      </c>
      <c r="E137" s="3" t="str">
        <f>IF(A137:A137&gt;0,VLOOKUP(A137,Fed.!$A$2:$J$1973,5,FALSE)," ")</f>
        <v>07. GSP</v>
      </c>
      <c r="F137" s="413">
        <f>IF(A137:A137&gt;0,VLOOKUP(A137,Fed.!$A$2:$J$1973,6,FALSE)," ")</f>
        <v>11642</v>
      </c>
      <c r="G137">
        <f>IF(A137:A137&gt;0,VLOOKUP(A137,Fed.!$A$2:$J$1973,7,FALSE)," ")</f>
        <v>10</v>
      </c>
      <c r="H137" t="str">
        <f>IF(A137:A137&gt;0,VLOOKUP(A137,Fed.!$A$2:$J$1973,8,FALSE)," ")</f>
        <v>C-MR</v>
      </c>
      <c r="I137" t="str">
        <f>IF(A137:A137&gt;0,VLOOKUP(A137,Fed.!$A$2:$J$1973,9,FALSE)," ")</f>
        <v>LIB2026i</v>
      </c>
      <c r="J137" s="3">
        <f>IF(A137:A137&gt;0,VLOOKUP(A137,Fed.!$A$2:$J$1973,10,FALSE)," ")</f>
        <v>0</v>
      </c>
    </row>
    <row r="138" spans="1:10">
      <c r="A138" s="63" t="s">
        <v>807</v>
      </c>
      <c r="B138" t="str">
        <f>IF(A138:A138&gt;0,VLOOKUP(A138,Fed.!$A$2:$J$1973,2,FALSE)," ")</f>
        <v>ABEMATSU</v>
      </c>
      <c r="C138" t="str">
        <f>IF(A138:A138&gt;0,VLOOKUP(A138,Fed.!$A$2:$J$1973,3,FALSE)," ")</f>
        <v>EMILIA TERUKO</v>
      </c>
      <c r="D138" s="3" t="str">
        <f>IF(A138:A138&gt;0,VLOOKUP(A138,Fed.!$A$2:$J$1973,4,FALSE)," ")</f>
        <v>F</v>
      </c>
      <c r="E138" s="3" t="str">
        <f>IF(A138:A138&gt;0,VLOOKUP(A138,Fed.!$A$2:$J$1973,5,FALSE)," ")</f>
        <v>07. GSP</v>
      </c>
      <c r="F138" s="413">
        <f>IF(A138:A138&gt;0,VLOOKUP(A138,Fed.!$A$2:$J$1973,6,FALSE)," ")</f>
        <v>18352</v>
      </c>
      <c r="G138">
        <f>IF(A138:A138&gt;0,VLOOKUP(A138,Fed.!$A$2:$J$1973,7,FALSE)," ")</f>
        <v>12</v>
      </c>
      <c r="H138" t="str">
        <f>IF(A138:A138&gt;0,VLOOKUP(A138,Fed.!$A$2:$J$1973,8,FALSE)," ")</f>
        <v>C-SR</v>
      </c>
      <c r="I138" t="str">
        <f>IF(A138:A138&gt;0,VLOOKUP(A138,Fed.!$A$2:$J$1973,9,FALSE)," ")</f>
        <v>LIB2026</v>
      </c>
      <c r="J138" s="3">
        <f>IF(A138:A138&gt;0,VLOOKUP(A138,Fed.!$A$2:$J$1973,10,FALSE)," ")</f>
        <v>0</v>
      </c>
    </row>
    <row r="139" spans="1:10">
      <c r="A139" s="63" t="s">
        <v>1011</v>
      </c>
      <c r="B139" t="str">
        <f>IF(A139:A139&gt;0,VLOOKUP(A139,Fed.!$A$2:$J$1973,2,FALSE)," ")</f>
        <v>HARA TABATA</v>
      </c>
      <c r="C139" t="str">
        <f>IF(A139:A139&gt;0,VLOOKUP(A139,Fed.!$A$2:$J$1973,3,FALSE)," ")</f>
        <v>ROSA HIDEKO</v>
      </c>
      <c r="D139" s="3" t="str">
        <f>IF(A139:A139&gt;0,VLOOKUP(A139,Fed.!$A$2:$J$1973,4,FALSE)," ")</f>
        <v>F</v>
      </c>
      <c r="E139" s="3" t="str">
        <f>IF(A139:A139&gt;0,VLOOKUP(A139,Fed.!$A$2:$J$1973,5,FALSE)," ")</f>
        <v>07. GSP</v>
      </c>
      <c r="F139" s="413">
        <f>IF(A139:A139&gt;0,VLOOKUP(A139,Fed.!$A$2:$J$1973,6,FALSE)," ")</f>
        <v>18830</v>
      </c>
      <c r="G139">
        <f>IF(A139:A139&gt;0,VLOOKUP(A139,Fed.!$A$2:$J$1973,7,FALSE)," ")</f>
        <v>12</v>
      </c>
      <c r="H139" t="str">
        <f>IF(A139:A139&gt;0,VLOOKUP(A139,Fed.!$A$2:$J$1973,8,FALSE)," ")</f>
        <v>C-SR</v>
      </c>
      <c r="I139" t="str">
        <f>IF(A139:A139&gt;0,VLOOKUP(A139,Fed.!$A$2:$J$1973,9,FALSE)," ")</f>
        <v>LIB2026</v>
      </c>
      <c r="J139" s="3">
        <f>IF(A139:A139&gt;0,VLOOKUP(A139,Fed.!$A$2:$J$1973,10,FALSE)," ")</f>
        <v>0</v>
      </c>
    </row>
    <row r="140" spans="1:10">
      <c r="A140" s="63" t="s">
        <v>909</v>
      </c>
      <c r="B140" t="str">
        <f>IF(A140:A140&gt;0,VLOOKUP(A140,Fed.!$A$2:$J$1973,2,FALSE)," ")</f>
        <v>ITAGAKI HISAMOTO</v>
      </c>
      <c r="C140" t="str">
        <f>IF(A140:A140&gt;0,VLOOKUP(A140,Fed.!$A$2:$J$1973,3,FALSE)," ")</f>
        <v xml:space="preserve">NEUSA TIEKO </v>
      </c>
      <c r="D140" s="3" t="str">
        <f>IF(A140:A140&gt;0,VLOOKUP(A140,Fed.!$A$2:$J$1973,4,FALSE)," ")</f>
        <v>F</v>
      </c>
      <c r="E140" s="3" t="str">
        <f>IF(A140:A140&gt;0,VLOOKUP(A140,Fed.!$A$2:$J$1973,5,FALSE)," ")</f>
        <v>07. GSP</v>
      </c>
      <c r="F140" s="413">
        <f>IF(A140:A140&gt;0,VLOOKUP(A140,Fed.!$A$2:$J$1973,6,FALSE)," ")</f>
        <v>19669</v>
      </c>
      <c r="G140">
        <f>IF(A140:A140&gt;0,VLOOKUP(A140,Fed.!$A$2:$J$1973,7,FALSE)," ")</f>
        <v>12</v>
      </c>
      <c r="H140" t="str">
        <f>IF(A140:A140&gt;0,VLOOKUP(A140,Fed.!$A$2:$J$1973,8,FALSE)," ")</f>
        <v>C-NSR</v>
      </c>
      <c r="I140" t="str">
        <f>IF(A140:A140&gt;0,VLOOKUP(A140,Fed.!$A$2:$J$1973,9,FALSE)," ")</f>
        <v>LIB2026</v>
      </c>
      <c r="J140" s="3">
        <f>IF(A140:A140&gt;0,VLOOKUP(A140,Fed.!$A$2:$J$1973,10,FALSE)," ")</f>
        <v>0</v>
      </c>
    </row>
    <row r="141" spans="1:10">
      <c r="A141" s="63" t="s">
        <v>401</v>
      </c>
      <c r="B141" t="str">
        <f>IF(A141:A141&gt;0,VLOOKUP(A141,Fed.!$A$2:$J$1973,2,FALSE)," ")</f>
        <v>KAWASAKA</v>
      </c>
      <c r="C141" t="str">
        <f>IF(A141:A141&gt;0,VLOOKUP(A141,Fed.!$A$2:$J$1973,3,FALSE)," ")</f>
        <v>MAKICO</v>
      </c>
      <c r="D141" s="3" t="str">
        <f>IF(A141:A141&gt;0,VLOOKUP(A141,Fed.!$A$2:$J$1973,4,FALSE)," ")</f>
        <v>F</v>
      </c>
      <c r="E141" s="3" t="str">
        <f>IF(A141:A141&gt;0,VLOOKUP(A141,Fed.!$A$2:$J$1973,5,FALSE)," ")</f>
        <v>07. GSP</v>
      </c>
      <c r="F141" s="413">
        <f>IF(A141:A141&gt;0,VLOOKUP(A141,Fed.!$A$2:$J$1973,6,FALSE)," ")</f>
        <v>17833</v>
      </c>
      <c r="G141">
        <f>IF(A141:A141&gt;0,VLOOKUP(A141,Fed.!$A$2:$J$1973,7,FALSE)," ")</f>
        <v>12</v>
      </c>
      <c r="H141" t="str">
        <f>IF(A141:A141&gt;0,VLOOKUP(A141,Fed.!$A$2:$J$1973,8,FALSE)," ")</f>
        <v>C-SR</v>
      </c>
      <c r="I141" t="str">
        <f>IF(A141:A141&gt;0,VLOOKUP(A141,Fed.!$A$2:$J$1973,9,FALSE)," ")</f>
        <v>LIB2026</v>
      </c>
      <c r="J141" s="3">
        <f>IF(A141:A141&gt;0,VLOOKUP(A141,Fed.!$A$2:$J$1973,10,FALSE)," ")</f>
        <v>0</v>
      </c>
    </row>
    <row r="142" spans="1:10">
      <c r="A142" s="63" t="s">
        <v>407</v>
      </c>
      <c r="B142" t="str">
        <f>IF(A142:A142&gt;0,VLOOKUP(A142,Fed.!$A$2:$J$1973,2,FALSE)," ")</f>
        <v>KITAYAMA</v>
      </c>
      <c r="C142" t="str">
        <f>IF(A142:A142&gt;0,VLOOKUP(A142,Fed.!$A$2:$J$1973,3,FALSE)," ")</f>
        <v>YOSHIKO</v>
      </c>
      <c r="D142" s="3" t="str">
        <f>IF(A142:A142&gt;0,VLOOKUP(A142,Fed.!$A$2:$J$1973,4,FALSE)," ")</f>
        <v>F</v>
      </c>
      <c r="E142" s="3" t="str">
        <f>IF(A142:A142&gt;0,VLOOKUP(A142,Fed.!$A$2:$J$1973,5,FALSE)," ")</f>
        <v>07. GSP</v>
      </c>
      <c r="F142" s="413">
        <f>IF(A142:A142&gt;0,VLOOKUP(A142,Fed.!$A$2:$J$1973,6,FALSE)," ")</f>
        <v>12831</v>
      </c>
      <c r="G142">
        <f>IF(A142:A142&gt;0,VLOOKUP(A142,Fed.!$A$2:$J$1973,7,FALSE)," ")</f>
        <v>12</v>
      </c>
      <c r="H142" t="str">
        <f>IF(A142:A142&gt;0,VLOOKUP(A142,Fed.!$A$2:$J$1973,8,FALSE)," ")</f>
        <v>C-MR</v>
      </c>
      <c r="I142" t="str">
        <f>IF(A142:A142&gt;0,VLOOKUP(A142,Fed.!$A$2:$J$1973,9,FALSE)," ")</f>
        <v>LIB2026i</v>
      </c>
      <c r="J142" s="3">
        <f>IF(A142:A142&gt;0,VLOOKUP(A142,Fed.!$A$2:$J$1973,10,FALSE)," ")</f>
        <v>0</v>
      </c>
    </row>
    <row r="143" spans="1:10">
      <c r="A143" s="63" t="s">
        <v>1022</v>
      </c>
      <c r="B143" t="str">
        <f>IF(A143:A143&gt;0,VLOOKUP(A143,Fed.!$A$2:$J$1973,2,FALSE)," ")</f>
        <v>KONDO</v>
      </c>
      <c r="C143" t="str">
        <f>IF(A143:A143&gt;0,VLOOKUP(A143,Fed.!$A$2:$J$1973,3,FALSE)," ")</f>
        <v>MARY TORII</v>
      </c>
      <c r="D143" s="3" t="str">
        <f>IF(A143:A143&gt;0,VLOOKUP(A143,Fed.!$A$2:$J$1973,4,FALSE)," ")</f>
        <v>F</v>
      </c>
      <c r="E143" s="3" t="str">
        <f>IF(A143:A143&gt;0,VLOOKUP(A143,Fed.!$A$2:$J$1973,5,FALSE)," ")</f>
        <v>07. GSP</v>
      </c>
      <c r="F143" s="413">
        <f>IF(A143:A143&gt;0,VLOOKUP(A143,Fed.!$A$2:$J$1973,6,FALSE)," ")</f>
        <v>18680</v>
      </c>
      <c r="G143">
        <f>IF(A143:A143&gt;0,VLOOKUP(A143,Fed.!$A$2:$J$1973,7,FALSE)," ")</f>
        <v>12</v>
      </c>
      <c r="H143" t="str">
        <f>IF(A143:A143&gt;0,VLOOKUP(A143,Fed.!$A$2:$J$1973,8,FALSE)," ")</f>
        <v>C-SR</v>
      </c>
      <c r="I143" t="str">
        <f>IF(A143:A143&gt;0,VLOOKUP(A143,Fed.!$A$2:$J$1973,9,FALSE)," ")</f>
        <v>LIB2026</v>
      </c>
      <c r="J143" s="3">
        <f>IF(A143:A143&gt;0,VLOOKUP(A143,Fed.!$A$2:$J$1973,10,FALSE)," ")</f>
        <v>0</v>
      </c>
    </row>
    <row r="144" spans="1:10">
      <c r="A144" s="63" t="s">
        <v>1014</v>
      </c>
      <c r="B144" t="str">
        <f>IF(A144:A144&gt;0,VLOOKUP(A144,Fed.!$A$2:$J$1973,2,FALSE)," ")</f>
        <v>KUSANO</v>
      </c>
      <c r="C144" t="str">
        <f>IF(A144:A144&gt;0,VLOOKUP(A144,Fed.!$A$2:$J$1973,3,FALSE)," ")</f>
        <v>JULIA  KIEKO</v>
      </c>
      <c r="D144" s="3" t="str">
        <f>IF(A144:A144&gt;0,VLOOKUP(A144,Fed.!$A$2:$J$1973,4,FALSE)," ")</f>
        <v>F</v>
      </c>
      <c r="E144" s="3" t="str">
        <f>IF(A144:A144&gt;0,VLOOKUP(A144,Fed.!$A$2:$J$1973,5,FALSE)," ")</f>
        <v>07. GSP</v>
      </c>
      <c r="F144" s="413">
        <f>IF(A144:A144&gt;0,VLOOKUP(A144,Fed.!$A$2:$J$1973,6,FALSE)," ")</f>
        <v>16988</v>
      </c>
      <c r="G144">
        <f>IF(A144:A144&gt;0,VLOOKUP(A144,Fed.!$A$2:$J$1973,7,FALSE)," ")</f>
        <v>12</v>
      </c>
      <c r="H144" t="str">
        <f>IF(A144:A144&gt;0,VLOOKUP(A144,Fed.!$A$2:$J$1973,8,FALSE)," ")</f>
        <v>C-SR</v>
      </c>
      <c r="I144" t="str">
        <f>IF(A144:A144&gt;0,VLOOKUP(A144,Fed.!$A$2:$J$1973,9,FALSE)," ")</f>
        <v>LIB2026</v>
      </c>
      <c r="J144" s="3">
        <f>IF(A144:A144&gt;0,VLOOKUP(A144,Fed.!$A$2:$J$1973,10,FALSE)," ")</f>
        <v>0</v>
      </c>
    </row>
    <row r="145" spans="1:10">
      <c r="A145" s="63" t="s">
        <v>1005</v>
      </c>
      <c r="B145" t="str">
        <f>IF(A145:A145&gt;0,VLOOKUP(A145,Fed.!$A$2:$J$1973,2,FALSE)," ")</f>
        <v>M. SILVA YADOYA</v>
      </c>
      <c r="C145" t="str">
        <f>IF(A145:A145&gt;0,VLOOKUP(A145,Fed.!$A$2:$J$1973,3,FALSE)," ")</f>
        <v>ROSILEIDE</v>
      </c>
      <c r="D145" s="3" t="str">
        <f>IF(A145:A145&gt;0,VLOOKUP(A145,Fed.!$A$2:$J$1973,4,FALSE)," ")</f>
        <v>F</v>
      </c>
      <c r="E145" s="3" t="str">
        <f>IF(A145:A145&gt;0,VLOOKUP(A145,Fed.!$A$2:$J$1973,5,FALSE)," ")</f>
        <v>07. GSP</v>
      </c>
      <c r="F145" s="413">
        <f>IF(A145:A145&gt;0,VLOOKUP(A145,Fed.!$A$2:$J$1973,6,FALSE)," ")</f>
        <v>26071</v>
      </c>
      <c r="G145">
        <f>IF(A145:A145&gt;0,VLOOKUP(A145,Fed.!$A$2:$J$1973,7,FALSE)," ")</f>
        <v>12</v>
      </c>
      <c r="H145" t="str">
        <f>IF(A145:A145&gt;0,VLOOKUP(A145,Fed.!$A$2:$J$1973,8,FALSE)," ")</f>
        <v>C-NSR</v>
      </c>
      <c r="I145" t="str">
        <f>IF(A145:A145&gt;0,VLOOKUP(A145,Fed.!$A$2:$J$1973,9,FALSE)," ")</f>
        <v>LIB2026</v>
      </c>
      <c r="J145" s="3">
        <f>IF(A145:A145&gt;0,VLOOKUP(A145,Fed.!$A$2:$J$1973,10,FALSE)," ")</f>
        <v>0</v>
      </c>
    </row>
    <row r="146" spans="1:10">
      <c r="A146" s="63" t="s">
        <v>1109</v>
      </c>
      <c r="B146" t="str">
        <f>IF(A146:A146&gt;0,VLOOKUP(A146,Fed.!$A$2:$J$1973,2,FALSE)," ")</f>
        <v>MATSUI</v>
      </c>
      <c r="C146" t="str">
        <f>IF(A146:A146&gt;0,VLOOKUP(A146,Fed.!$A$2:$J$1973,3,FALSE)," ")</f>
        <v>SERGIO KIYOSHI</v>
      </c>
      <c r="D146" s="3" t="str">
        <f>IF(A146:A146&gt;0,VLOOKUP(A146,Fed.!$A$2:$J$1973,4,FALSE)," ")</f>
        <v>M</v>
      </c>
      <c r="E146" s="3" t="str">
        <f>IF(A146:A146&gt;0,VLOOKUP(A146,Fed.!$A$2:$J$1973,5,FALSE)," ")</f>
        <v>07. GSP</v>
      </c>
      <c r="F146" s="413">
        <f>IF(A146:A146&gt;0,VLOOKUP(A146,Fed.!$A$2:$J$1973,6,FALSE)," ")</f>
        <v>21525</v>
      </c>
      <c r="G146">
        <f>IF(A146:A146&gt;0,VLOOKUP(A146,Fed.!$A$2:$J$1973,7,FALSE)," ")</f>
        <v>12</v>
      </c>
      <c r="H146" t="str">
        <f>IF(A146:A146&gt;0,VLOOKUP(A146,Fed.!$A$2:$J$1973,8,FALSE)," ")</f>
        <v>C-NSR</v>
      </c>
      <c r="I146" t="str">
        <f>IF(A146:A146&gt;0,VLOOKUP(A146,Fed.!$A$2:$J$1973,9,FALSE)," ")</f>
        <v>LIB2026</v>
      </c>
      <c r="J146" s="3">
        <f>IF(A146:A146&gt;0,VLOOKUP(A146,Fed.!$A$2:$J$1973,10,FALSE)," ")</f>
        <v>0</v>
      </c>
    </row>
    <row r="147" spans="1:10">
      <c r="A147" s="63" t="s">
        <v>493</v>
      </c>
      <c r="B147" t="str">
        <f>IF(A147:A147&gt;0,VLOOKUP(A147,Fed.!$A$2:$J$1973,2,FALSE)," ")</f>
        <v>ITO</v>
      </c>
      <c r="C147" t="str">
        <f>IF(A147:A147&gt;0,VLOOKUP(A147,Fed.!$A$2:$J$1973,3,FALSE)," ")</f>
        <v>MINORU</v>
      </c>
      <c r="D147" s="3" t="str">
        <f>IF(A147:A147&gt;0,VLOOKUP(A147,Fed.!$A$2:$J$1973,4,FALSE)," ")</f>
        <v>M</v>
      </c>
      <c r="E147" s="3" t="str">
        <f>IF(A147:A147&gt;0,VLOOKUP(A147,Fed.!$A$2:$J$1973,5,FALSE)," ")</f>
        <v>10. ITA</v>
      </c>
      <c r="F147" s="413">
        <f>IF(A147:A147&gt;0,VLOOKUP(A147,Fed.!$A$2:$J$1973,6,FALSE)," ")</f>
        <v>14704</v>
      </c>
      <c r="G147">
        <f>IF(A147:A147&gt;0,VLOOKUP(A147,Fed.!$A$2:$J$1973,7,FALSE)," ")</f>
        <v>9</v>
      </c>
      <c r="H147" t="str">
        <f>IF(A147:A147&gt;0,VLOOKUP(A147,Fed.!$A$2:$J$1973,8,FALSE)," ")</f>
        <v>B-MR</v>
      </c>
      <c r="I147" t="str">
        <f>IF(A147:A147&gt;0,VLOOKUP(A147,Fed.!$A$2:$J$1973,9,FALSE)," ")</f>
        <v>LIB2026</v>
      </c>
      <c r="J147" s="3">
        <f>IF(A147:A147&gt;0,VLOOKUP(A147,Fed.!$A$2:$J$1973,10,FALSE)," ")</f>
        <v>0</v>
      </c>
    </row>
    <row r="148" spans="1:10">
      <c r="A148" s="63" t="s">
        <v>494</v>
      </c>
      <c r="B148" t="str">
        <f>IF(A148:A148&gt;0,VLOOKUP(A148,Fed.!$A$2:$J$1973,2,FALSE)," ")</f>
        <v>ADATI</v>
      </c>
      <c r="C148" t="str">
        <f>IF(A148:A148&gt;0,VLOOKUP(A148,Fed.!$A$2:$J$1973,3,FALSE)," ")</f>
        <v>MARCIO SHIGUEO</v>
      </c>
      <c r="D148" s="3" t="str">
        <f>IF(A148:A148&gt;0,VLOOKUP(A148,Fed.!$A$2:$J$1973,4,FALSE)," ")</f>
        <v>M</v>
      </c>
      <c r="E148" s="3" t="str">
        <f>IF(A148:A148&gt;0,VLOOKUP(A148,Fed.!$A$2:$J$1973,5,FALSE)," ")</f>
        <v>10. ITA</v>
      </c>
      <c r="F148" s="413">
        <f>IF(A148:A148&gt;0,VLOOKUP(A148,Fed.!$A$2:$J$1973,6,FALSE)," ")</f>
        <v>21219</v>
      </c>
      <c r="G148">
        <f>IF(A148:A148&gt;0,VLOOKUP(A148,Fed.!$A$2:$J$1973,7,FALSE)," ")</f>
        <v>2</v>
      </c>
      <c r="H148" t="str">
        <f>IF(A148:A148&gt;0,VLOOKUP(A148,Fed.!$A$2:$J$1973,8,FALSE)," ")</f>
        <v>EX-NSR</v>
      </c>
      <c r="I148" t="str">
        <f>IF(A148:A148&gt;0,VLOOKUP(A148,Fed.!$A$2:$J$1973,9,FALSE)," ")</f>
        <v>LIB2026</v>
      </c>
      <c r="J148" s="3">
        <f>IF(A148:A148&gt;0,VLOOKUP(A148,Fed.!$A$2:$J$1973,10,FALSE)," ")</f>
        <v>0</v>
      </c>
    </row>
    <row r="149" spans="1:10">
      <c r="A149" s="63" t="s">
        <v>496</v>
      </c>
      <c r="B149" t="str">
        <f>IF(A149:A149&gt;0,VLOOKUP(A149,Fed.!$A$2:$J$1973,2,FALSE)," ")</f>
        <v>PINTO</v>
      </c>
      <c r="C149" t="str">
        <f>IF(A149:A149&gt;0,VLOOKUP(A149,Fed.!$A$2:$J$1973,3,FALSE)," ")</f>
        <v>JOSE GONCALVES</v>
      </c>
      <c r="D149" s="3" t="str">
        <f>IF(A149:A149&gt;0,VLOOKUP(A149,Fed.!$A$2:$J$1973,4,FALSE)," ")</f>
        <v>M</v>
      </c>
      <c r="E149" s="3" t="str">
        <f>IF(A149:A149&gt;0,VLOOKUP(A149,Fed.!$A$2:$J$1973,5,FALSE)," ")</f>
        <v>10. ITA</v>
      </c>
      <c r="F149" s="413">
        <f>IF(A149:A149&gt;0,VLOOKUP(A149,Fed.!$A$2:$J$1973,6,FALSE)," ")</f>
        <v>12745</v>
      </c>
      <c r="G149">
        <f>IF(A149:A149&gt;0,VLOOKUP(A149,Fed.!$A$2:$J$1973,7,FALSE)," ")</f>
        <v>9</v>
      </c>
      <c r="H149" t="str">
        <f>IF(A149:A149&gt;0,VLOOKUP(A149,Fed.!$A$2:$J$1973,8,FALSE)," ")</f>
        <v>B-MR</v>
      </c>
      <c r="I149" t="str">
        <f>IF(A149:A149&gt;0,VLOOKUP(A149,Fed.!$A$2:$J$1973,9,FALSE)," ")</f>
        <v>LIB2026i</v>
      </c>
      <c r="J149" s="3">
        <f>IF(A149:A149&gt;0,VLOOKUP(A149,Fed.!$A$2:$J$1973,10,FALSE)," ")</f>
        <v>0</v>
      </c>
    </row>
    <row r="150" spans="1:10">
      <c r="A150" s="63" t="s">
        <v>816</v>
      </c>
      <c r="B150" t="str">
        <f>IF(A150:A150&gt;0,VLOOKUP(A150,Fed.!$A$2:$J$1973,2,FALSE)," ")</f>
        <v>RIBEIRO</v>
      </c>
      <c r="C150" t="str">
        <f>IF(A150:A150&gt;0,VLOOKUP(A150,Fed.!$A$2:$J$1973,3,FALSE)," ")</f>
        <v>JORGE LUIZ</v>
      </c>
      <c r="D150" s="3" t="str">
        <f>IF(A150:A150&gt;0,VLOOKUP(A150,Fed.!$A$2:$J$1973,4,FALSE)," ")</f>
        <v>M</v>
      </c>
      <c r="E150" s="3" t="str">
        <f>IF(A150:A150&gt;0,VLOOKUP(A150,Fed.!$A$2:$J$1973,5,FALSE)," ")</f>
        <v>10. ITA</v>
      </c>
      <c r="F150" s="413">
        <f>IF(A150:A150&gt;0,VLOOKUP(A150,Fed.!$A$2:$J$1973,6,FALSE)," ")</f>
        <v>19037</v>
      </c>
      <c r="G150">
        <f>IF(A150:A150&gt;0,VLOOKUP(A150,Fed.!$A$2:$J$1973,7,FALSE)," ")</f>
        <v>12</v>
      </c>
      <c r="H150" t="str">
        <f>IF(A150:A150&gt;0,VLOOKUP(A150,Fed.!$A$2:$J$1973,8,FALSE)," ")</f>
        <v>C-NSR</v>
      </c>
      <c r="I150" t="str">
        <f>IF(A150:A150&gt;0,VLOOKUP(A150,Fed.!$A$2:$J$1973,9,FALSE)," ")</f>
        <v>LIB2026</v>
      </c>
      <c r="J150" s="3">
        <f>IF(A150:A150&gt;0,VLOOKUP(A150,Fed.!$A$2:$J$1973,10,FALSE)," ")</f>
        <v>0</v>
      </c>
    </row>
    <row r="151" spans="1:10">
      <c r="A151" s="464" t="s">
        <v>914</v>
      </c>
      <c r="B151" t="str">
        <f>IF(A151:A151&gt;0,VLOOKUP(A151,Fed.!$A$2:$J$1973,2,FALSE)," ")</f>
        <v>CYRINEO</v>
      </c>
      <c r="C151" t="str">
        <f>IF(A151:A151&gt;0,VLOOKUP(A151,Fed.!$A$2:$J$1973,3,FALSE)," ")</f>
        <v>JORGE</v>
      </c>
      <c r="D151" s="3" t="str">
        <f>IF(A151:A151&gt;0,VLOOKUP(A151,Fed.!$A$2:$J$1973,4,FALSE)," ")</f>
        <v>M</v>
      </c>
      <c r="E151" s="3" t="str">
        <f>IF(A151:A151&gt;0,VLOOKUP(A151,Fed.!$A$2:$J$1973,5,FALSE)," ")</f>
        <v>10. ITA</v>
      </c>
      <c r="F151" s="413">
        <f>IF(A151:A151&gt;0,VLOOKUP(A151,Fed.!$A$2:$J$1973,6,FALSE)," ")</f>
        <v>21169</v>
      </c>
      <c r="G151">
        <f>IF(A151:A151&gt;0,VLOOKUP(A151,Fed.!$A$2:$J$1973,7,FALSE)," ")</f>
        <v>5</v>
      </c>
      <c r="H151" t="str">
        <f>IF(A151:A151&gt;0,VLOOKUP(A151,Fed.!$A$2:$J$1973,8,FALSE)," ")</f>
        <v>A-NSR</v>
      </c>
      <c r="I151" t="str">
        <f>IF(A151:A151&gt;0,VLOOKUP(A151,Fed.!$A$2:$J$1973,9,FALSE)," ")</f>
        <v>LIB2026</v>
      </c>
      <c r="J151" s="3">
        <f>IF(A151:A151&gt;0,VLOOKUP(A151,Fed.!$A$2:$J$1973,10,FALSE)," ")</f>
        <v>0</v>
      </c>
    </row>
    <row r="152" spans="1:10">
      <c r="A152" s="464" t="s">
        <v>469</v>
      </c>
      <c r="B152" t="str">
        <f>IF(A152:A152&gt;0,VLOOKUP(A152,Fed.!$A$2:$J$1973,2,FALSE)," ")</f>
        <v>WATANABE</v>
      </c>
      <c r="C152" t="str">
        <f>IF(A152:A152&gt;0,VLOOKUP(A152,Fed.!$A$2:$J$1973,3,FALSE)," ")</f>
        <v>HIROMI</v>
      </c>
      <c r="D152" s="3" t="str">
        <f>IF(A152:A152&gt;0,VLOOKUP(A152,Fed.!$A$2:$J$1973,4,FALSE)," ")</f>
        <v>M</v>
      </c>
      <c r="E152" s="3" t="str">
        <f>IF(A152:A152&gt;0,VLOOKUP(A152,Fed.!$A$2:$J$1973,5,FALSE)," ")</f>
        <v>08. SMA</v>
      </c>
      <c r="F152" s="413">
        <f>IF(A152:A152&gt;0,VLOOKUP(A152,Fed.!$A$2:$J$1973,6,FALSE)," ")</f>
        <v>18070</v>
      </c>
      <c r="G152">
        <f>IF(A152:A152&gt;0,VLOOKUP(A152,Fed.!$A$2:$J$1973,7,FALSE)," ")</f>
        <v>0</v>
      </c>
      <c r="H152" t="str">
        <f>IF(A152:A152&gt;0,VLOOKUP(A152,Fed.!$A$2:$J$1973,8,FALSE)," ")</f>
        <v>EX-SR</v>
      </c>
      <c r="I152" t="str">
        <f>IF(A152:A152&gt;0,VLOOKUP(A152,Fed.!$A$2:$J$1973,9,FALSE)," ")</f>
        <v>LIB2026</v>
      </c>
      <c r="J152" s="3">
        <f>IF(A152:A152&gt;0,VLOOKUP(A152,Fed.!$A$2:$J$1973,10,FALSE)," ")</f>
        <v>0</v>
      </c>
    </row>
    <row r="153" spans="1:10">
      <c r="A153" s="464" t="s">
        <v>470</v>
      </c>
      <c r="B153" t="str">
        <f>IF(A153:A153&gt;0,VLOOKUP(A153,Fed.!$A$2:$J$1973,2,FALSE)," ")</f>
        <v>NISHIOKA</v>
      </c>
      <c r="C153" t="str">
        <f>IF(A153:A153&gt;0,VLOOKUP(A153,Fed.!$A$2:$J$1973,3,FALSE)," ")</f>
        <v>LAYUDO</v>
      </c>
      <c r="D153" s="3" t="str">
        <f>IF(A153:A153&gt;0,VLOOKUP(A153,Fed.!$A$2:$J$1973,4,FALSE)," ")</f>
        <v>M</v>
      </c>
      <c r="E153" s="3" t="str">
        <f>IF(A153:A153&gt;0,VLOOKUP(A153,Fed.!$A$2:$J$1973,5,FALSE)," ")</f>
        <v>08. SMA</v>
      </c>
      <c r="F153" s="413">
        <f>IF(A153:A153&gt;0,VLOOKUP(A153,Fed.!$A$2:$J$1973,6,FALSE)," ")</f>
        <v>25717</v>
      </c>
      <c r="G153">
        <f>IF(A153:A153&gt;0,VLOOKUP(A153,Fed.!$A$2:$J$1973,7,FALSE)," ")</f>
        <v>3</v>
      </c>
      <c r="H153" t="str">
        <f>IF(A153:A153&gt;0,VLOOKUP(A153,Fed.!$A$2:$J$1973,8,FALSE)," ")</f>
        <v>EX-NSR</v>
      </c>
      <c r="I153" t="str">
        <f>IF(A153:A153&gt;0,VLOOKUP(A153,Fed.!$A$2:$J$1973,9,FALSE)," ")</f>
        <v>LIB2026</v>
      </c>
      <c r="J153" s="3">
        <f>IF(A153:A153&gt;0,VLOOKUP(A153,Fed.!$A$2:$J$1973,10,FALSE)," ")</f>
        <v>0</v>
      </c>
    </row>
    <row r="154" spans="1:10">
      <c r="A154" s="464" t="s">
        <v>484</v>
      </c>
      <c r="B154" t="str">
        <f>IF(A154:A154&gt;0,VLOOKUP(A154,Fed.!$A$2:$J$1973,2,FALSE)," ")</f>
        <v>OKAWARA</v>
      </c>
      <c r="C154" t="str">
        <f>IF(A154:A154&gt;0,VLOOKUP(A154,Fed.!$A$2:$J$1973,3,FALSE)," ")</f>
        <v>TOSHIO</v>
      </c>
      <c r="D154" s="3" t="str">
        <f>IF(A154:A154&gt;0,VLOOKUP(A154,Fed.!$A$2:$J$1973,4,FALSE)," ")</f>
        <v>M</v>
      </c>
      <c r="E154" s="3" t="str">
        <f>IF(A154:A154&gt;0,VLOOKUP(A154,Fed.!$A$2:$J$1973,5,FALSE)," ")</f>
        <v>08. SMA</v>
      </c>
      <c r="F154" s="413">
        <f>IF(A154:A154&gt;0,VLOOKUP(A154,Fed.!$A$2:$J$1973,6,FALSE)," ")</f>
        <v>24451</v>
      </c>
      <c r="G154">
        <f>IF(A154:A154&gt;0,VLOOKUP(A154,Fed.!$A$2:$J$1973,7,FALSE)," ")</f>
        <v>2</v>
      </c>
      <c r="H154" t="str">
        <f>IF(A154:A154&gt;0,VLOOKUP(A154,Fed.!$A$2:$J$1973,8,FALSE)," ")</f>
        <v>EX-NSR</v>
      </c>
      <c r="I154" t="str">
        <f>IF(A154:A154&gt;0,VLOOKUP(A154,Fed.!$A$2:$J$1973,9,FALSE)," ")</f>
        <v>LIB2026</v>
      </c>
      <c r="J154" s="3">
        <f>IF(A154:A154&gt;0,VLOOKUP(A154,Fed.!$A$2:$J$1973,10,FALSE)," ")</f>
        <v>0</v>
      </c>
    </row>
    <row r="155" spans="1:10">
      <c r="A155" s="464" t="s">
        <v>186</v>
      </c>
      <c r="B155" t="str">
        <f>IF(A155:A155&gt;0,VLOOKUP(A155,Fed.!$A$2:$J$1973,2,FALSE)," ")</f>
        <v>KAWAKAMI</v>
      </c>
      <c r="C155" t="str">
        <f>IF(A155:A155&gt;0,VLOOKUP(A155,Fed.!$A$2:$J$1973,3,FALSE)," ")</f>
        <v>LIKA</v>
      </c>
      <c r="D155" s="3" t="str">
        <f>IF(A155:A155&gt;0,VLOOKUP(A155,Fed.!$A$2:$J$1973,4,FALSE)," ")</f>
        <v>F</v>
      </c>
      <c r="E155" s="3" t="str">
        <f>IF(A155:A155&gt;0,VLOOKUP(A155,Fed.!$A$2:$J$1973,5,FALSE)," ")</f>
        <v>08. SMA</v>
      </c>
      <c r="F155" s="413">
        <f>IF(A155:A155&gt;0,VLOOKUP(A155,Fed.!$A$2:$J$1973,6,FALSE)," ")</f>
        <v>26516</v>
      </c>
      <c r="G155">
        <f>IF(A155:A155&gt;0,VLOOKUP(A155,Fed.!$A$2:$J$1973,7,FALSE)," ")</f>
        <v>3</v>
      </c>
      <c r="H155" t="str">
        <f>IF(A155:A155&gt;0,VLOOKUP(A155,Fed.!$A$2:$J$1973,8,FALSE)," ")</f>
        <v>EX-NSR</v>
      </c>
      <c r="I155" t="str">
        <f>IF(A155:A155&gt;0,VLOOKUP(A155,Fed.!$A$2:$J$1973,9,FALSE)," ")</f>
        <v>LIB2026</v>
      </c>
      <c r="J155" s="3">
        <f>IF(A155:A155&gt;0,VLOOKUP(A155,Fed.!$A$2:$J$1973,10,FALSE)," ")</f>
        <v>0</v>
      </c>
    </row>
    <row r="156" spans="1:10">
      <c r="A156" s="464" t="s">
        <v>486</v>
      </c>
      <c r="B156" t="str">
        <f>IF(A156:A156&gt;0,VLOOKUP(A156,Fed.!$A$2:$J$1973,2,FALSE)," ")</f>
        <v>OKAWARA</v>
      </c>
      <c r="C156" t="str">
        <f>IF(A156:A156&gt;0,VLOOKUP(A156,Fed.!$A$2:$J$1973,3,FALSE)," ")</f>
        <v>SUMIRE</v>
      </c>
      <c r="D156" s="3" t="str">
        <f>IF(A156:A156&gt;0,VLOOKUP(A156,Fed.!$A$2:$J$1973,4,FALSE)," ")</f>
        <v>F</v>
      </c>
      <c r="E156" s="3" t="str">
        <f>IF(A156:A156&gt;0,VLOOKUP(A156,Fed.!$A$2:$J$1973,5,FALSE)," ")</f>
        <v>08. SMA</v>
      </c>
      <c r="F156" s="413">
        <f>IF(A156:A156&gt;0,VLOOKUP(A156,Fed.!$A$2:$J$1973,6,FALSE)," ")</f>
        <v>23722</v>
      </c>
      <c r="G156">
        <f>IF(A156:A156&gt;0,VLOOKUP(A156,Fed.!$A$2:$J$1973,7,FALSE)," ")</f>
        <v>4</v>
      </c>
      <c r="H156" t="str">
        <f>IF(A156:A156&gt;0,VLOOKUP(A156,Fed.!$A$2:$J$1973,8,FALSE)," ")</f>
        <v>A-NSR</v>
      </c>
      <c r="I156" t="str">
        <f>IF(A156:A156&gt;0,VLOOKUP(A156,Fed.!$A$2:$J$1973,9,FALSE)," ")</f>
        <v>LIB2026</v>
      </c>
      <c r="J156" s="3">
        <f>IF(A156:A156&gt;0,VLOOKUP(A156,Fed.!$A$2:$J$1973,10,FALSE)," ")</f>
        <v>0</v>
      </c>
    </row>
    <row r="157" spans="1:10">
      <c r="A157" s="464" t="s">
        <v>476</v>
      </c>
      <c r="B157" t="str">
        <f>IF(A157:A157&gt;0,VLOOKUP(A157,Fed.!$A$2:$J$1973,2,FALSE)," ")</f>
        <v>KANEGANE</v>
      </c>
      <c r="C157" t="str">
        <f>IF(A157:A157&gt;0,VLOOKUP(A157,Fed.!$A$2:$J$1973,3,FALSE)," ")</f>
        <v>FUMIYOSHI</v>
      </c>
      <c r="D157" s="3" t="str">
        <f>IF(A157:A157&gt;0,VLOOKUP(A157,Fed.!$A$2:$J$1973,4,FALSE)," ")</f>
        <v>M</v>
      </c>
      <c r="E157" s="3" t="str">
        <f>IF(A157:A157&gt;0,VLOOKUP(A157,Fed.!$A$2:$J$1973,5,FALSE)," ")</f>
        <v>08. SMA</v>
      </c>
      <c r="F157" s="413">
        <f>IF(A157:A157&gt;0,VLOOKUP(A157,Fed.!$A$2:$J$1973,6,FALSE)," ")</f>
        <v>14528</v>
      </c>
      <c r="G157">
        <f>IF(A157:A157&gt;0,VLOOKUP(A157,Fed.!$A$2:$J$1973,7,FALSE)," ")</f>
        <v>9</v>
      </c>
      <c r="H157" t="str">
        <f>IF(A157:A157&gt;0,VLOOKUP(A157,Fed.!$A$2:$J$1973,8,FALSE)," ")</f>
        <v>B-MR</v>
      </c>
      <c r="I157" t="str">
        <f>IF(A157:A157&gt;0,VLOOKUP(A157,Fed.!$A$2:$J$1973,9,FALSE)," ")</f>
        <v>LIB2026</v>
      </c>
      <c r="J157" s="3">
        <f>IF(A157:A157&gt;0,VLOOKUP(A157,Fed.!$A$2:$J$1973,10,FALSE)," ")</f>
        <v>0</v>
      </c>
    </row>
    <row r="158" spans="1:10">
      <c r="A158" s="63" t="s">
        <v>481</v>
      </c>
      <c r="B158" t="str">
        <f>IF(A158:A158&gt;0,VLOOKUP(A158,Fed.!$A$2:$J$1973,2,FALSE)," ")</f>
        <v>SHINOZAKI</v>
      </c>
      <c r="C158" t="str">
        <f>IF(A158:A158&gt;0,VLOOKUP(A158,Fed.!$A$2:$J$1973,3,FALSE)," ")</f>
        <v>TERUMI</v>
      </c>
      <c r="D158" s="3" t="str">
        <f>IF(A158:A158&gt;0,VLOOKUP(A158,Fed.!$A$2:$J$1973,4,FALSE)," ")</f>
        <v>F</v>
      </c>
      <c r="E158" s="3" t="str">
        <f>IF(A158:A158&gt;0,VLOOKUP(A158,Fed.!$A$2:$J$1973,5,FALSE)," ")</f>
        <v>08. SMA</v>
      </c>
      <c r="F158" s="413">
        <f>IF(A158:A158&gt;0,VLOOKUP(A158,Fed.!$A$2:$J$1973,6,FALSE)," ")</f>
        <v>18579</v>
      </c>
      <c r="G158">
        <f>IF(A158:A158&gt;0,VLOOKUP(A158,Fed.!$A$2:$J$1973,7,FALSE)," ")</f>
        <v>9</v>
      </c>
      <c r="H158" t="str">
        <f>IF(A158:A158&gt;0,VLOOKUP(A158,Fed.!$A$2:$J$1973,8,FALSE)," ")</f>
        <v>B-SR</v>
      </c>
      <c r="I158" t="str">
        <f>IF(A158:A158&gt;0,VLOOKUP(A158,Fed.!$A$2:$J$1973,9,FALSE)," ")</f>
        <v>LIB2026</v>
      </c>
      <c r="J158" s="3">
        <f>IF(A158:A158&gt;0,VLOOKUP(A158,Fed.!$A$2:$J$1973,10,FALSE)," ")</f>
        <v>0</v>
      </c>
    </row>
    <row r="159" spans="1:10">
      <c r="A159" s="63" t="s">
        <v>478</v>
      </c>
      <c r="B159" t="str">
        <f>IF(A159:A159&gt;0,VLOOKUP(A159,Fed.!$A$2:$J$1973,2,FALSE)," ")</f>
        <v>KANEGANE</v>
      </c>
      <c r="C159" t="str">
        <f>IF(A159:A159&gt;0,VLOOKUP(A159,Fed.!$A$2:$J$1973,3,FALSE)," ")</f>
        <v>MINEKO</v>
      </c>
      <c r="D159" s="3" t="str">
        <f>IF(A159:A159&gt;0,VLOOKUP(A159,Fed.!$A$2:$J$1973,4,FALSE)," ")</f>
        <v>F</v>
      </c>
      <c r="E159" s="3" t="str">
        <f>IF(A159:A159&gt;0,VLOOKUP(A159,Fed.!$A$2:$J$1973,5,FALSE)," ")</f>
        <v>08. SMA</v>
      </c>
      <c r="F159" s="413">
        <f>IF(A159:A159&gt;0,VLOOKUP(A159,Fed.!$A$2:$J$1973,6,FALSE)," ")</f>
        <v>15760</v>
      </c>
      <c r="G159">
        <f>IF(A159:A159&gt;0,VLOOKUP(A159,Fed.!$A$2:$J$1973,7,FALSE)," ")</f>
        <v>12</v>
      </c>
      <c r="H159" t="str">
        <f>IF(A159:A159&gt;0,VLOOKUP(A159,Fed.!$A$2:$J$1973,8,FALSE)," ")</f>
        <v>C-SR</v>
      </c>
      <c r="I159" t="str">
        <f>IF(A159:A159&gt;0,VLOOKUP(A159,Fed.!$A$2:$J$1973,9,FALSE)," ")</f>
        <v>LIB2026</v>
      </c>
      <c r="J159" s="3">
        <f>IF(A159:A159&gt;0,VLOOKUP(A159,Fed.!$A$2:$J$1973,10,FALSE)," ")</f>
        <v>0</v>
      </c>
    </row>
    <row r="160" spans="1:10">
      <c r="A160" s="63" t="s">
        <v>733</v>
      </c>
      <c r="B160" t="str">
        <f>IF(A160:A160&gt;0,VLOOKUP(A160,Fed.!$A$2:$J$1973,2,FALSE)," ")</f>
        <v>MORI</v>
      </c>
      <c r="C160" t="str">
        <f>IF(A160:A160&gt;0,VLOOKUP(A160,Fed.!$A$2:$J$1973,3,FALSE)," ")</f>
        <v>TORAO</v>
      </c>
      <c r="D160" s="3" t="str">
        <f>IF(A160:A160&gt;0,VLOOKUP(A160,Fed.!$A$2:$J$1973,4,FALSE)," ")</f>
        <v>M</v>
      </c>
      <c r="E160" s="3" t="str">
        <f>IF(A160:A160&gt;0,VLOOKUP(A160,Fed.!$A$2:$J$1973,5,FALSE)," ")</f>
        <v>15. BIR</v>
      </c>
      <c r="F160" s="413">
        <f>IF(A160:A160&gt;0,VLOOKUP(A160,Fed.!$A$2:$J$1973,6,FALSE)," ")</f>
        <v>22977</v>
      </c>
      <c r="G160">
        <f>IF(A160:A160&gt;0,VLOOKUP(A160,Fed.!$A$2:$J$1973,7,FALSE)," ")</f>
        <v>2</v>
      </c>
      <c r="H160" t="str">
        <f>IF(A160:A160&gt;0,VLOOKUP(A160,Fed.!$A$2:$J$1973,8,FALSE)," ")</f>
        <v>EX-NSR</v>
      </c>
      <c r="I160" t="str">
        <f>IF(A160:A160&gt;0,VLOOKUP(A160,Fed.!$A$2:$J$1973,9,FALSE)," ")</f>
        <v>LIB2026</v>
      </c>
      <c r="J160" s="3">
        <f>IF(A160:A160&gt;0,VLOOKUP(A160,Fed.!$A$2:$J$1973,10,FALSE)," ")</f>
        <v>0</v>
      </c>
    </row>
    <row r="161" spans="1:10">
      <c r="A161" s="63" t="s">
        <v>717</v>
      </c>
      <c r="B161" t="str">
        <f>IF(A161:A161&gt;0,VLOOKUP(A161,Fed.!$A$2:$J$1973,2,FALSE)," ")</f>
        <v>TOMITA</v>
      </c>
      <c r="C161" t="str">
        <f>IF(A161:A161&gt;0,VLOOKUP(A161,Fed.!$A$2:$J$1973,3,FALSE)," ")</f>
        <v>LUIZ</v>
      </c>
      <c r="D161" s="3" t="str">
        <f>IF(A161:A161&gt;0,VLOOKUP(A161,Fed.!$A$2:$J$1973,4,FALSE)," ")</f>
        <v>M</v>
      </c>
      <c r="E161" s="3" t="str">
        <f>IF(A161:A161&gt;0,VLOOKUP(A161,Fed.!$A$2:$J$1973,5,FALSE)," ")</f>
        <v>15. BIR</v>
      </c>
      <c r="F161" s="413">
        <f>IF(A161:A161&gt;0,VLOOKUP(A161,Fed.!$A$2:$J$1973,6,FALSE)," ")</f>
        <v>17710</v>
      </c>
      <c r="G161">
        <f>IF(A161:A161&gt;0,VLOOKUP(A161,Fed.!$A$2:$J$1973,7,FALSE)," ")</f>
        <v>6</v>
      </c>
      <c r="H161" t="str">
        <f>IF(A161:A161&gt;0,VLOOKUP(A161,Fed.!$A$2:$J$1973,8,FALSE)," ")</f>
        <v>A-SR</v>
      </c>
      <c r="I161" t="str">
        <f>IF(A161:A161&gt;0,VLOOKUP(A161,Fed.!$A$2:$J$1973,9,FALSE)," ")</f>
        <v>LIB2026</v>
      </c>
      <c r="J161" s="3">
        <f>IF(A161:A161&gt;0,VLOOKUP(A161,Fed.!$A$2:$J$1973,10,FALSE)," ")</f>
        <v>0</v>
      </c>
    </row>
    <row r="162" spans="1:10">
      <c r="A162" s="63" t="s">
        <v>719</v>
      </c>
      <c r="B162" t="str">
        <f>IF(A162:A162&gt;0,VLOOKUP(A162,Fed.!$A$2:$J$1973,2,FALSE)," ")</f>
        <v>MINAMI</v>
      </c>
      <c r="C162" t="str">
        <f>IF(A162:A162&gt;0,VLOOKUP(A162,Fed.!$A$2:$J$1973,3,FALSE)," ")</f>
        <v>TADAHIRO</v>
      </c>
      <c r="D162" s="3" t="str">
        <f>IF(A162:A162&gt;0,VLOOKUP(A162,Fed.!$A$2:$J$1973,4,FALSE)," ")</f>
        <v>M</v>
      </c>
      <c r="E162" s="3" t="str">
        <f>IF(A162:A162&gt;0,VLOOKUP(A162,Fed.!$A$2:$J$1973,5,FALSE)," ")</f>
        <v>15. BIR</v>
      </c>
      <c r="F162" s="413">
        <f>IF(A162:A162&gt;0,VLOOKUP(A162,Fed.!$A$2:$J$1973,6,FALSE)," ")</f>
        <v>19440</v>
      </c>
      <c r="G162">
        <f>IF(A162:A162&gt;0,VLOOKUP(A162,Fed.!$A$2:$J$1973,7,FALSE)," ")</f>
        <v>7</v>
      </c>
      <c r="H162" t="str">
        <f>IF(A162:A162&gt;0,VLOOKUP(A162,Fed.!$A$2:$J$1973,8,FALSE)," ")</f>
        <v>B-NSR</v>
      </c>
      <c r="I162" t="str">
        <f>IF(A162:A162&gt;0,VLOOKUP(A162,Fed.!$A$2:$J$1973,9,FALSE)," ")</f>
        <v>LIB2026</v>
      </c>
      <c r="J162" s="3">
        <f>IF(A162:A162&gt;0,VLOOKUP(A162,Fed.!$A$2:$J$1973,10,FALSE)," ")</f>
        <v>0</v>
      </c>
    </row>
    <row r="163" spans="1:10">
      <c r="A163" s="63" t="s">
        <v>725</v>
      </c>
      <c r="B163" t="str">
        <f>IF(A163:A163&gt;0,VLOOKUP(A163,Fed.!$A$2:$J$1973,2,FALSE)," ")</f>
        <v>MINAMI</v>
      </c>
      <c r="C163" t="str">
        <f>IF(A163:A163&gt;0,VLOOKUP(A163,Fed.!$A$2:$J$1973,3,FALSE)," ")</f>
        <v>TEREZA</v>
      </c>
      <c r="D163" s="3" t="str">
        <f>IF(A163:A163&gt;0,VLOOKUP(A163,Fed.!$A$2:$J$1973,4,FALSE)," ")</f>
        <v>F</v>
      </c>
      <c r="E163" s="3" t="str">
        <f>IF(A163:A163&gt;0,VLOOKUP(A163,Fed.!$A$2:$J$1973,5,FALSE)," ")</f>
        <v>15. BIR</v>
      </c>
      <c r="F163" s="413">
        <f>IF(A163:A163&gt;0,VLOOKUP(A163,Fed.!$A$2:$J$1973,6,FALSE)," ")</f>
        <v>18584</v>
      </c>
      <c r="G163">
        <f>IF(A163:A163&gt;0,VLOOKUP(A163,Fed.!$A$2:$J$1973,7,FALSE)," ")</f>
        <v>7</v>
      </c>
      <c r="H163" t="str">
        <f>IF(A163:A163&gt;0,VLOOKUP(A163,Fed.!$A$2:$J$1973,8,FALSE)," ")</f>
        <v>B-SR</v>
      </c>
      <c r="I163" t="str">
        <f>IF(A163:A163&gt;0,VLOOKUP(A163,Fed.!$A$2:$J$1973,9,FALSE)," ")</f>
        <v>LIB2026</v>
      </c>
      <c r="J163" s="3">
        <f>IF(A163:A163&gt;0,VLOOKUP(A163,Fed.!$A$2:$J$1973,10,FALSE)," ")</f>
        <v>0</v>
      </c>
    </row>
    <row r="164" spans="1:10">
      <c r="A164" s="63" t="s">
        <v>714</v>
      </c>
      <c r="B164" t="str">
        <f>IF(A164:A164&gt;0,VLOOKUP(A164,Fed.!$A$2:$J$1973,2,FALSE)," ")</f>
        <v>HIRANO</v>
      </c>
      <c r="C164" t="str">
        <f>IF(A164:A164&gt;0,VLOOKUP(A164,Fed.!$A$2:$J$1973,3,FALSE)," ")</f>
        <v>KAZUNORI</v>
      </c>
      <c r="D164" s="3" t="str">
        <f>IF(A164:A164&gt;0,VLOOKUP(A164,Fed.!$A$2:$J$1973,4,FALSE)," ")</f>
        <v>M</v>
      </c>
      <c r="E164" s="3" t="str">
        <f>IF(A164:A164&gt;0,VLOOKUP(A164,Fed.!$A$2:$J$1973,5,FALSE)," ")</f>
        <v>15. BIR</v>
      </c>
      <c r="F164" s="413">
        <f>IF(A164:A164&gt;0,VLOOKUP(A164,Fed.!$A$2:$J$1973,6,FALSE)," ")</f>
        <v>16804</v>
      </c>
      <c r="G164">
        <f>IF(A164:A164&gt;0,VLOOKUP(A164,Fed.!$A$2:$J$1973,7,FALSE)," ")</f>
        <v>8</v>
      </c>
      <c r="H164" t="str">
        <f>IF(A164:A164&gt;0,VLOOKUP(A164,Fed.!$A$2:$J$1973,8,FALSE)," ")</f>
        <v>B-SR</v>
      </c>
      <c r="I164" t="str">
        <f>IF(A164:A164&gt;0,VLOOKUP(A164,Fed.!$A$2:$J$1973,9,FALSE)," ")</f>
        <v>LIB2026</v>
      </c>
      <c r="J164" s="3">
        <f>IF(A164:A164&gt;0,VLOOKUP(A164,Fed.!$A$2:$J$1973,10,FALSE)," ")</f>
        <v>0</v>
      </c>
    </row>
    <row r="165" spans="1:10">
      <c r="A165" s="63" t="s">
        <v>735</v>
      </c>
      <c r="B165" t="str">
        <f>IF(A165:A165&gt;0,VLOOKUP(A165,Fed.!$A$2:$J$1973,2,FALSE)," ")</f>
        <v>MUKAI</v>
      </c>
      <c r="C165" t="str">
        <f>IF(A165:A165&gt;0,VLOOKUP(A165,Fed.!$A$2:$J$1973,3,FALSE)," ")</f>
        <v>MASAAKI</v>
      </c>
      <c r="D165" s="3" t="str">
        <f>IF(A165:A165&gt;0,VLOOKUP(A165,Fed.!$A$2:$J$1973,4,FALSE)," ")</f>
        <v>M</v>
      </c>
      <c r="E165" s="3" t="str">
        <f>IF(A165:A165&gt;0,VLOOKUP(A165,Fed.!$A$2:$J$1973,5,FALSE)," ")</f>
        <v>15. BIR</v>
      </c>
      <c r="F165" s="413">
        <f>IF(A165:A165&gt;0,VLOOKUP(A165,Fed.!$A$2:$J$1973,6,FALSE)," ")</f>
        <v>17335</v>
      </c>
      <c r="G165">
        <f>IF(A165:A165&gt;0,VLOOKUP(A165,Fed.!$A$2:$J$1973,7,FALSE)," ")</f>
        <v>8</v>
      </c>
      <c r="H165" t="str">
        <f>IF(A165:A165&gt;0,VLOOKUP(A165,Fed.!$A$2:$J$1973,8,FALSE)," ")</f>
        <v>B-SR</v>
      </c>
      <c r="I165" t="str">
        <f>IF(A165:A165&gt;0,VLOOKUP(A165,Fed.!$A$2:$J$1973,9,FALSE)," ")</f>
        <v>LIB2026</v>
      </c>
      <c r="J165" s="3">
        <f>IF(A165:A165&gt;0,VLOOKUP(A165,Fed.!$A$2:$J$1973,10,FALSE)," ")</f>
        <v>0</v>
      </c>
    </row>
    <row r="166" spans="1:10">
      <c r="A166" s="63" t="s">
        <v>709</v>
      </c>
      <c r="B166" t="str">
        <f>IF(A166:A166&gt;0,VLOOKUP(A166,Fed.!$A$2:$J$1973,2,FALSE)," ")</f>
        <v>AKITA</v>
      </c>
      <c r="C166" t="str">
        <f>IF(A166:A166&gt;0,VLOOKUP(A166,Fed.!$A$2:$J$1973,3,FALSE)," ")</f>
        <v>KUNIAKI</v>
      </c>
      <c r="D166" s="3" t="str">
        <f>IF(A166:A166&gt;0,VLOOKUP(A166,Fed.!$A$2:$J$1973,4,FALSE)," ")</f>
        <v>M</v>
      </c>
      <c r="E166" s="3" t="str">
        <f>IF(A166:A166&gt;0,VLOOKUP(A166,Fed.!$A$2:$J$1973,5,FALSE)," ")</f>
        <v>15. BIR</v>
      </c>
      <c r="F166" s="413">
        <f>IF(A166:A166&gt;0,VLOOKUP(A166,Fed.!$A$2:$J$1973,6,FALSE)," ")</f>
        <v>16355</v>
      </c>
      <c r="G166">
        <f>IF(A166:A166&gt;0,VLOOKUP(A166,Fed.!$A$2:$J$1973,7,FALSE)," ")</f>
        <v>9</v>
      </c>
      <c r="H166" t="str">
        <f>IF(A166:A166&gt;0,VLOOKUP(A166,Fed.!$A$2:$J$1973,8,FALSE)," ")</f>
        <v>B-SR</v>
      </c>
      <c r="I166" t="str">
        <f>IF(A166:A166&gt;0,VLOOKUP(A166,Fed.!$A$2:$J$1973,9,FALSE)," ")</f>
        <v>LIB2026</v>
      </c>
      <c r="J166" s="3">
        <f>IF(A166:A166&gt;0,VLOOKUP(A166,Fed.!$A$2:$J$1973,10,FALSE)," ")</f>
        <v>0</v>
      </c>
    </row>
    <row r="167" spans="1:10">
      <c r="A167" s="579">
        <v>643</v>
      </c>
      <c r="B167" t="str">
        <f>IF(A167:A167&gt;0,VLOOKUP(A167,Fed.!$A$2:$J$1973,2,FALSE)," ")</f>
        <v>GUNJI</v>
      </c>
      <c r="C167" t="str">
        <f>IF(A167:A167&gt;0,VLOOKUP(A167,Fed.!$A$2:$J$1973,3,FALSE)," ")</f>
        <v>TOSHIO</v>
      </c>
      <c r="D167" s="3" t="str">
        <f>IF(A167:A167&gt;0,VLOOKUP(A167,Fed.!$A$2:$J$1973,4,FALSE)," ")</f>
        <v>M</v>
      </c>
      <c r="E167" s="3" t="str">
        <f>IF(A167:A167&gt;0,VLOOKUP(A167,Fed.!$A$2:$J$1973,5,FALSE)," ")</f>
        <v>15. BIR</v>
      </c>
      <c r="F167" s="413">
        <f>IF(A167:A167&gt;0,VLOOKUP(A167,Fed.!$A$2:$J$1973,6,FALSE)," ")</f>
        <v>13888</v>
      </c>
      <c r="G167">
        <f>IF(A167:A167&gt;0,VLOOKUP(A167,Fed.!$A$2:$J$1973,7,FALSE)," ")</f>
        <v>9</v>
      </c>
      <c r="H167" t="str">
        <f>IF(A167:A167&gt;0,VLOOKUP(A167,Fed.!$A$2:$J$1973,8,FALSE)," ")</f>
        <v>B-MR</v>
      </c>
      <c r="I167" t="str">
        <f>IF(A167:A167&gt;0,VLOOKUP(A167,Fed.!$A$2:$J$1973,9,FALSE)," ")</f>
        <v>LIB2026</v>
      </c>
      <c r="J167" s="3">
        <f>IF(A167:A167&gt;0,VLOOKUP(A167,Fed.!$A$2:$J$1973,10,FALSE)," ")</f>
        <v>0</v>
      </c>
    </row>
    <row r="168" spans="1:10">
      <c r="A168" s="63" t="s">
        <v>858</v>
      </c>
      <c r="B168" t="str">
        <f>IF(A168:A168&gt;0,VLOOKUP(A168,Fed.!$A$2:$J$1973,2,FALSE)," ")</f>
        <v>OGATA</v>
      </c>
      <c r="C168" t="str">
        <f>IF(A168:A168&gt;0,VLOOKUP(A168,Fed.!$A$2:$J$1973,3,FALSE)," ")</f>
        <v>SEISHI</v>
      </c>
      <c r="D168" s="3" t="str">
        <f>IF(A168:A168&gt;0,VLOOKUP(A168,Fed.!$A$2:$J$1973,4,FALSE)," ")</f>
        <v>M</v>
      </c>
      <c r="E168" s="3" t="str">
        <f>IF(A168:A168&gt;0,VLOOKUP(A168,Fed.!$A$2:$J$1973,5,FALSE)," ")</f>
        <v>15. BIR</v>
      </c>
      <c r="F168" s="413">
        <f>IF(A168:A168&gt;0,VLOOKUP(A168,Fed.!$A$2:$J$1973,6,FALSE)," ")</f>
        <v>17605</v>
      </c>
      <c r="G168">
        <f>IF(A168:A168&gt;0,VLOOKUP(A168,Fed.!$A$2:$J$1973,7,FALSE)," ")</f>
        <v>9</v>
      </c>
      <c r="H168" t="str">
        <f>IF(A168:A168&gt;0,VLOOKUP(A168,Fed.!$A$2:$J$1973,8,FALSE)," ")</f>
        <v>B-SR</v>
      </c>
      <c r="I168" t="str">
        <f>IF(A168:A168&gt;0,VLOOKUP(A168,Fed.!$A$2:$J$1973,9,FALSE)," ")</f>
        <v>LIB2026</v>
      </c>
      <c r="J168" s="3">
        <f>IF(A168:A168&gt;0,VLOOKUP(A168,Fed.!$A$2:$J$1973,10,FALSE)," ")</f>
        <v>0</v>
      </c>
    </row>
    <row r="169" spans="1:10">
      <c r="A169" s="63" t="s">
        <v>720</v>
      </c>
      <c r="B169" t="str">
        <f>IF(A169:A169&gt;0,VLOOKUP(A169,Fed.!$A$2:$J$1973,2,FALSE)," ")</f>
        <v>MORIYA</v>
      </c>
      <c r="C169" t="str">
        <f>IF(A169:A169&gt;0,VLOOKUP(A169,Fed.!$A$2:$J$1973,3,FALSE)," ")</f>
        <v>KAZUO</v>
      </c>
      <c r="D169" s="3" t="str">
        <f>IF(A169:A169&gt;0,VLOOKUP(A169,Fed.!$A$2:$J$1973,4,FALSE)," ")</f>
        <v>M</v>
      </c>
      <c r="E169" s="3" t="str">
        <f>IF(A169:A169&gt;0,VLOOKUP(A169,Fed.!$A$2:$J$1973,5,FALSE)," ")</f>
        <v>15. BIR</v>
      </c>
      <c r="F169" s="413">
        <f>IF(A169:A169&gt;0,VLOOKUP(A169,Fed.!$A$2:$J$1973,6,FALSE)," ")</f>
        <v>15211</v>
      </c>
      <c r="G169">
        <f>IF(A169:A169&gt;0,VLOOKUP(A169,Fed.!$A$2:$J$1973,7,FALSE)," ")</f>
        <v>9</v>
      </c>
      <c r="H169" t="str">
        <f>IF(A169:A169&gt;0,VLOOKUP(A169,Fed.!$A$2:$J$1973,8,FALSE)," ")</f>
        <v>B-MR</v>
      </c>
      <c r="I169" t="str">
        <f>IF(A169:A169&gt;0,VLOOKUP(A169,Fed.!$A$2:$J$1973,9,FALSE)," ")</f>
        <v>LIB2026</v>
      </c>
      <c r="J169" s="3">
        <f>IF(A169:A169&gt;0,VLOOKUP(A169,Fed.!$A$2:$J$1973,10,FALSE)," ")</f>
        <v>0</v>
      </c>
    </row>
    <row r="170" spans="1:10">
      <c r="A170" s="463">
        <v>794</v>
      </c>
      <c r="B170" t="str">
        <f>IF(A170:A170&gt;0,VLOOKUP(A170,Fed.!$A$2:$J$1973,2,FALSE)," ")</f>
        <v>GUNJI</v>
      </c>
      <c r="C170" t="str">
        <f>IF(A170:A170&gt;0,VLOOKUP(A170,Fed.!$A$2:$J$1973,3,FALSE)," ")</f>
        <v>YOSHIE</v>
      </c>
      <c r="D170" s="3" t="str">
        <f>IF(A170:A170&gt;0,VLOOKUP(A170,Fed.!$A$2:$J$1973,4,FALSE)," ")</f>
        <v>F</v>
      </c>
      <c r="E170" s="3" t="str">
        <f>IF(A170:A170&gt;0,VLOOKUP(A170,Fed.!$A$2:$J$1973,5,FALSE)," ")</f>
        <v>15. BIR</v>
      </c>
      <c r="F170" s="413">
        <f>IF(A170:A170&gt;0,VLOOKUP(A170,Fed.!$A$2:$J$1973,6,FALSE)," ")</f>
        <v>18222</v>
      </c>
      <c r="G170">
        <f>IF(A170:A170&gt;0,VLOOKUP(A170,Fed.!$A$2:$J$1973,7,FALSE)," ")</f>
        <v>9</v>
      </c>
      <c r="H170" t="str">
        <f>IF(A170:A170&gt;0,VLOOKUP(A170,Fed.!$A$2:$J$1973,8,FALSE)," ")</f>
        <v>B-SR</v>
      </c>
      <c r="I170" t="str">
        <f>IF(A170:A170&gt;0,VLOOKUP(A170,Fed.!$A$2:$J$1973,9,FALSE)," ")</f>
        <v>LIB2026</v>
      </c>
      <c r="J170" s="3">
        <f>IF(A170:A170&gt;0,VLOOKUP(A170,Fed.!$A$2:$J$1973,10,FALSE)," ")</f>
        <v>0</v>
      </c>
    </row>
    <row r="171" spans="1:10">
      <c r="A171" s="464" t="s">
        <v>942</v>
      </c>
      <c r="B171" t="str">
        <f>IF(A171:A171&gt;0,VLOOKUP(A171,Fed.!$A$2:$J$1973,2,FALSE)," ")</f>
        <v>OGAWA</v>
      </c>
      <c r="C171" t="str">
        <f>IF(A171:A171&gt;0,VLOOKUP(A171,Fed.!$A$2:$J$1973,3,FALSE)," ")</f>
        <v>ARNALDO</v>
      </c>
      <c r="D171" s="3" t="str">
        <f>IF(A171:A171&gt;0,VLOOKUP(A171,Fed.!$A$2:$J$1973,4,FALSE)," ")</f>
        <v>M</v>
      </c>
      <c r="E171" s="3" t="str">
        <f>IF(A171:A171&gt;0,VLOOKUP(A171,Fed.!$A$2:$J$1973,5,FALSE)," ")</f>
        <v>15. BIR</v>
      </c>
      <c r="F171" s="413">
        <f>IF(A171:A171&gt;0,VLOOKUP(A171,Fed.!$A$2:$J$1973,6,FALSE)," ")</f>
        <v>21814</v>
      </c>
      <c r="G171">
        <f>IF(A171:A171&gt;0,VLOOKUP(A171,Fed.!$A$2:$J$1973,7,FALSE)," ")</f>
        <v>10</v>
      </c>
      <c r="H171" t="str">
        <f>IF(A171:A171&gt;0,VLOOKUP(A171,Fed.!$A$2:$J$1973,8,FALSE)," ")</f>
        <v>C-NSR</v>
      </c>
      <c r="I171" t="str">
        <f>IF(A171:A171&gt;0,VLOOKUP(A171,Fed.!$A$2:$J$1973,9,FALSE)," ")</f>
        <v>LIB2026</v>
      </c>
      <c r="J171" s="3">
        <f>IF(A171:A171&gt;0,VLOOKUP(A171,Fed.!$A$2:$J$1973,10,FALSE)," ")</f>
        <v>0</v>
      </c>
    </row>
    <row r="172" spans="1:10">
      <c r="A172" s="63" t="s">
        <v>1130</v>
      </c>
      <c r="B172" t="str">
        <f>IF(A172:A172&gt;0,VLOOKUP(A172,Fed.!$A$2:$J$1973,2,FALSE)," ")</f>
        <v>TSUKADA</v>
      </c>
      <c r="C172" t="str">
        <f>IF(A172:A172&gt;0,VLOOKUP(A172,Fed.!$A$2:$J$1973,3,FALSE)," ")</f>
        <v>YOSHITAKA</v>
      </c>
      <c r="D172" s="3" t="str">
        <f>IF(A172:A172&gt;0,VLOOKUP(A172,Fed.!$A$2:$J$1973,4,FALSE)," ")</f>
        <v>M</v>
      </c>
      <c r="E172" s="3" t="str">
        <f>IF(A172:A172&gt;0,VLOOKUP(A172,Fed.!$A$2:$J$1973,5,FALSE)," ")</f>
        <v>15. BIR</v>
      </c>
      <c r="F172" s="413">
        <f>IF(A172:A172&gt;0,VLOOKUP(A172,Fed.!$A$2:$J$1973,6,FALSE)," ")</f>
        <v>15468</v>
      </c>
      <c r="G172">
        <f>IF(A172:A172&gt;0,VLOOKUP(A172,Fed.!$A$2:$J$1973,7,FALSE)," ")</f>
        <v>12</v>
      </c>
      <c r="H172" t="str">
        <f>IF(A172:A172&gt;0,VLOOKUP(A172,Fed.!$A$2:$J$1973,8,FALSE)," ")</f>
        <v>C-SR</v>
      </c>
      <c r="I172" t="str">
        <f>IF(A172:A172&gt;0,VLOOKUP(A172,Fed.!$A$2:$J$1973,9,FALSE)," ")</f>
        <v>LIB2026</v>
      </c>
      <c r="J172" s="3">
        <f>IF(A172:A172&gt;0,VLOOKUP(A172,Fed.!$A$2:$J$1973,10,FALSE)," ")</f>
        <v>0</v>
      </c>
    </row>
    <row r="173" spans="1:10">
      <c r="A173" s="464" t="s">
        <v>1138</v>
      </c>
      <c r="B173" t="str">
        <f>IF(A173:A173&gt;0,VLOOKUP(A173,Fed.!$A$2:$J$1973,2,FALSE)," ")</f>
        <v>MINAMIGATA</v>
      </c>
      <c r="C173" t="str">
        <f>IF(A173:A173&gt;0,VLOOKUP(A173,Fed.!$A$2:$J$1973,3,FALSE)," ")</f>
        <v>JOAO YASUHIRO</v>
      </c>
      <c r="D173" s="3" t="str">
        <f>IF(A173:A173&gt;0,VLOOKUP(A173,Fed.!$A$2:$J$1973,4,FALSE)," ")</f>
        <v>M</v>
      </c>
      <c r="E173" s="3" t="str">
        <f>IF(A173:A173&gt;0,VLOOKUP(A173,Fed.!$A$2:$J$1973,5,FALSE)," ")</f>
        <v>15. BIR</v>
      </c>
      <c r="F173" s="413">
        <f>IF(A173:A173&gt;0,VLOOKUP(A173,Fed.!$A$2:$J$1973,6,FALSE)," ")</f>
        <v>21707</v>
      </c>
      <c r="G173">
        <f>IF(A173:A173&gt;0,VLOOKUP(A173,Fed.!$A$2:$J$1973,7,FALSE)," ")</f>
        <v>12</v>
      </c>
      <c r="H173" t="str">
        <f>IF(A173:A173&gt;0,VLOOKUP(A173,Fed.!$A$2:$J$1973,8,FALSE)," ")</f>
        <v>C-NSR</v>
      </c>
      <c r="I173" t="str">
        <f>IF(A173:A173&gt;0,VLOOKUP(A173,Fed.!$A$2:$J$1973,9,FALSE)," ")</f>
        <v>LIB2026</v>
      </c>
      <c r="J173" s="3">
        <f>IF(A173:A173&gt;0,VLOOKUP(A173,Fed.!$A$2:$J$1973,10,FALSE)," ")</f>
        <v>0</v>
      </c>
    </row>
    <row r="174" spans="1:10">
      <c r="A174" s="463">
        <v>800</v>
      </c>
      <c r="B174" t="str">
        <f>IF(A174:A174&gt;0,VLOOKUP(A174,Fed.!$A$2:$J$1973,2,FALSE)," ")</f>
        <v>FIUZA DE OLIVEIRA</v>
      </c>
      <c r="C174" t="str">
        <f>IF(A174:A174&gt;0,VLOOKUP(A174,Fed.!$A$2:$J$1973,3,FALSE)," ")</f>
        <v>IVAN</v>
      </c>
      <c r="D174" s="3" t="str">
        <f>IF(A174:A174&gt;0,VLOOKUP(A174,Fed.!$A$2:$J$1973,4,FALSE)," ")</f>
        <v>M</v>
      </c>
      <c r="E174" s="3" t="str">
        <f>IF(A174:A174&gt;0,VLOOKUP(A174,Fed.!$A$2:$J$1973,5,FALSE)," ")</f>
        <v>03. IBI</v>
      </c>
      <c r="F174" s="413">
        <f>IF(A174:A174&gt;0,VLOOKUP(A174,Fed.!$A$2:$J$1973,6,FALSE)," ")</f>
        <v>29849</v>
      </c>
      <c r="G174">
        <f>IF(A174:A174&gt;0,VLOOKUP(A174,Fed.!$A$2:$J$1973,7,FALSE)," ")</f>
        <v>2</v>
      </c>
      <c r="H174" t="str">
        <f>IF(A174:A174&gt;0,VLOOKUP(A174,Fed.!$A$2:$J$1973,8,FALSE)," ")</f>
        <v>EX-NSR</v>
      </c>
      <c r="I174" t="str">
        <f>IF(A174:A174&gt;0,VLOOKUP(A174,Fed.!$A$2:$J$1973,9,FALSE)," ")</f>
        <v>LIB2026</v>
      </c>
      <c r="J174" s="3">
        <f>IF(A174:A174&gt;0,VLOOKUP(A174,Fed.!$A$2:$J$1973,10,FALSE)," ")</f>
        <v>0</v>
      </c>
    </row>
    <row r="175" spans="1:10">
      <c r="A175" s="63" t="s">
        <v>289</v>
      </c>
      <c r="B175" t="str">
        <f>IF(A175:A175&gt;0,VLOOKUP(A175,Fed.!$A$2:$J$1973,2,FALSE)," ")</f>
        <v>YAMANO</v>
      </c>
      <c r="C175" t="str">
        <f>IF(A175:A175&gt;0,VLOOKUP(A175,Fed.!$A$2:$J$1973,3,FALSE)," ")</f>
        <v>MASSAKATSU</v>
      </c>
      <c r="D175" s="3" t="str">
        <f>IF(A175:A175&gt;0,VLOOKUP(A175,Fed.!$A$2:$J$1973,4,FALSE)," ")</f>
        <v>M</v>
      </c>
      <c r="E175" s="3" t="str">
        <f>IF(A175:A175&gt;0,VLOOKUP(A175,Fed.!$A$2:$J$1973,5,FALSE)," ")</f>
        <v>03. IBI</v>
      </c>
      <c r="F175" s="413">
        <f>IF(A175:A175&gt;0,VLOOKUP(A175,Fed.!$A$2:$J$1973,6,FALSE)," ")</f>
        <v>16365</v>
      </c>
      <c r="G175">
        <f>IF(A175:A175&gt;0,VLOOKUP(A175,Fed.!$A$2:$J$1973,7,FALSE)," ")</f>
        <v>5</v>
      </c>
      <c r="H175" t="str">
        <f>IF(A175:A175&gt;0,VLOOKUP(A175,Fed.!$A$2:$J$1973,8,FALSE)," ")</f>
        <v>A-SR</v>
      </c>
      <c r="I175" t="str">
        <f>IF(A175:A175&gt;0,VLOOKUP(A175,Fed.!$A$2:$J$1973,9,FALSE)," ")</f>
        <v>LIB2026</v>
      </c>
      <c r="J175" s="3">
        <f>IF(A175:A175&gt;0,VLOOKUP(A175,Fed.!$A$2:$J$1973,10,FALSE)," ")</f>
        <v>0</v>
      </c>
    </row>
    <row r="176" spans="1:10">
      <c r="A176" s="63" t="s">
        <v>254</v>
      </c>
      <c r="B176" t="str">
        <f>IF(A176:A176&gt;0,VLOOKUP(A176,Fed.!$A$2:$J$1973,2,FALSE)," ")</f>
        <v>TAKANO</v>
      </c>
      <c r="C176" t="str">
        <f>IF(A176:A176&gt;0,VLOOKUP(A176,Fed.!$A$2:$J$1973,3,FALSE)," ")</f>
        <v>YASUO</v>
      </c>
      <c r="D176" s="3" t="str">
        <f>IF(A176:A176&gt;0,VLOOKUP(A176,Fed.!$A$2:$J$1973,4,FALSE)," ")</f>
        <v>M</v>
      </c>
      <c r="E176" s="3" t="str">
        <f>IF(A176:A176&gt;0,VLOOKUP(A176,Fed.!$A$2:$J$1973,5,FALSE)," ")</f>
        <v>03. IBI</v>
      </c>
      <c r="F176" s="413">
        <f>IF(A176:A176&gt;0,VLOOKUP(A176,Fed.!$A$2:$J$1973,6,FALSE)," ")</f>
        <v>16369</v>
      </c>
      <c r="G176">
        <f>IF(A176:A176&gt;0,VLOOKUP(A176,Fed.!$A$2:$J$1973,7,FALSE)," ")</f>
        <v>6</v>
      </c>
      <c r="H176" t="str">
        <f>IF(A176:A176&gt;0,VLOOKUP(A176,Fed.!$A$2:$J$1973,8,FALSE)," ")</f>
        <v>A-SR</v>
      </c>
      <c r="I176" t="str">
        <f>IF(A176:A176&gt;0,VLOOKUP(A176,Fed.!$A$2:$J$1973,9,FALSE)," ")</f>
        <v>LIB2026</v>
      </c>
      <c r="J176" s="3">
        <f>IF(A176:A176&gt;0,VLOOKUP(A176,Fed.!$A$2:$J$1973,10,FALSE)," ")</f>
        <v>0</v>
      </c>
    </row>
    <row r="177" spans="1:10">
      <c r="A177" s="63" t="s">
        <v>777</v>
      </c>
      <c r="B177" t="str">
        <f>IF(A177:A177&gt;0,VLOOKUP(A177,Fed.!$A$2:$J$1973,2,FALSE)," ")</f>
        <v>HITOMI</v>
      </c>
      <c r="C177" t="str">
        <f>IF(A177:A177&gt;0,VLOOKUP(A177,Fed.!$A$2:$J$1973,3,FALSE)," ")</f>
        <v>ITIRO</v>
      </c>
      <c r="D177" s="3" t="str">
        <f>IF(A177:A177&gt;0,VLOOKUP(A177,Fed.!$A$2:$J$1973,4,FALSE)," ")</f>
        <v>M</v>
      </c>
      <c r="E177" s="3" t="str">
        <f>IF(A177:A177&gt;0,VLOOKUP(A177,Fed.!$A$2:$J$1973,5,FALSE)," ")</f>
        <v>03. IBI</v>
      </c>
      <c r="F177" s="413">
        <f>IF(A177:A177&gt;0,VLOOKUP(A177,Fed.!$A$2:$J$1973,6,FALSE)," ")</f>
        <v>16522</v>
      </c>
      <c r="G177">
        <f>IF(A177:A177&gt;0,VLOOKUP(A177,Fed.!$A$2:$J$1973,7,FALSE)," ")</f>
        <v>6</v>
      </c>
      <c r="H177" t="str">
        <f>IF(A177:A177&gt;0,VLOOKUP(A177,Fed.!$A$2:$J$1973,8,FALSE)," ")</f>
        <v>A-SR</v>
      </c>
      <c r="I177" t="str">
        <f>IF(A177:A177&gt;0,VLOOKUP(A177,Fed.!$A$2:$J$1973,9,FALSE)," ")</f>
        <v>LIB2026</v>
      </c>
      <c r="J177" s="3">
        <f>IF(A177:A177&gt;0,VLOOKUP(A177,Fed.!$A$2:$J$1973,10,FALSE)," ")</f>
        <v>0</v>
      </c>
    </row>
    <row r="178" spans="1:10">
      <c r="A178" s="63" t="s">
        <v>284</v>
      </c>
      <c r="B178" t="str">
        <f>IF(A178:A178&gt;0,VLOOKUP(A178,Fed.!$A$2:$J$1973,2,FALSE)," ")</f>
        <v>YAMANO</v>
      </c>
      <c r="C178" t="str">
        <f>IF(A178:A178&gt;0,VLOOKUP(A178,Fed.!$A$2:$J$1973,3,FALSE)," ")</f>
        <v>PAULO</v>
      </c>
      <c r="D178" s="3" t="str">
        <f>IF(A178:A178&gt;0,VLOOKUP(A178,Fed.!$A$2:$J$1973,4,FALSE)," ")</f>
        <v>M</v>
      </c>
      <c r="E178" s="3" t="str">
        <f>IF(A178:A178&gt;0,VLOOKUP(A178,Fed.!$A$2:$J$1973,5,FALSE)," ")</f>
        <v>03. IBI</v>
      </c>
      <c r="F178" s="413">
        <f>IF(A178:A178&gt;0,VLOOKUP(A178,Fed.!$A$2:$J$1973,6,FALSE)," ")</f>
        <v>17828</v>
      </c>
      <c r="G178">
        <f>IF(A178:A178&gt;0,VLOOKUP(A178,Fed.!$A$2:$J$1973,7,FALSE)," ")</f>
        <v>6</v>
      </c>
      <c r="H178" t="str">
        <f>IF(A178:A178&gt;0,VLOOKUP(A178,Fed.!$A$2:$J$1973,8,FALSE)," ")</f>
        <v>A-SR</v>
      </c>
      <c r="I178" t="str">
        <f>IF(A178:A178&gt;0,VLOOKUP(A178,Fed.!$A$2:$J$1973,9,FALSE)," ")</f>
        <v>LIB2026</v>
      </c>
      <c r="J178" s="3">
        <f>IF(A178:A178&gt;0,VLOOKUP(A178,Fed.!$A$2:$J$1973,10,FALSE)," ")</f>
        <v>0</v>
      </c>
    </row>
    <row r="179" spans="1:10">
      <c r="A179" s="63" t="s">
        <v>262</v>
      </c>
      <c r="B179" t="str">
        <f>IF(A179:A179&gt;0,VLOOKUP(A179,Fed.!$A$2:$J$1973,2,FALSE)," ")</f>
        <v>MUKAYAMA</v>
      </c>
      <c r="C179" t="str">
        <f>IF(A179:A179&gt;0,VLOOKUP(A179,Fed.!$A$2:$J$1973,3,FALSE)," ")</f>
        <v>AMELIA</v>
      </c>
      <c r="D179" s="3" t="str">
        <f>IF(A179:A179&gt;0,VLOOKUP(A179,Fed.!$A$2:$J$1973,4,FALSE)," ")</f>
        <v>F</v>
      </c>
      <c r="E179" s="3" t="str">
        <f>IF(A179:A179&gt;0,VLOOKUP(A179,Fed.!$A$2:$J$1973,5,FALSE)," ")</f>
        <v>03. IBI</v>
      </c>
      <c r="F179" s="413">
        <f>IF(A179:A179&gt;0,VLOOKUP(A179,Fed.!$A$2:$J$1973,6,FALSE)," ")</f>
        <v>19188</v>
      </c>
      <c r="G179">
        <f>IF(A179:A179&gt;0,VLOOKUP(A179,Fed.!$A$2:$J$1973,7,FALSE)," ")</f>
        <v>7</v>
      </c>
      <c r="H179" t="str">
        <f>IF(A179:A179&gt;0,VLOOKUP(A179,Fed.!$A$2:$J$1973,8,FALSE)," ")</f>
        <v>B-NSR</v>
      </c>
      <c r="I179" t="str">
        <f>IF(A179:A179&gt;0,VLOOKUP(A179,Fed.!$A$2:$J$1973,9,FALSE)," ")</f>
        <v>LIB2026</v>
      </c>
      <c r="J179" s="3">
        <f>IF(A179:A179&gt;0,VLOOKUP(A179,Fed.!$A$2:$J$1973,10,FALSE)," ")</f>
        <v>0</v>
      </c>
    </row>
    <row r="180" spans="1:10">
      <c r="A180" s="63" t="s">
        <v>266</v>
      </c>
      <c r="B180" t="str">
        <f>IF(A180:A180&gt;0,VLOOKUP(A180,Fed.!$A$2:$J$1973,2,FALSE)," ")</f>
        <v>KAWANO</v>
      </c>
      <c r="C180" t="str">
        <f>IF(A180:A180&gt;0,VLOOKUP(A180,Fed.!$A$2:$J$1973,3,FALSE)," ")</f>
        <v>KIYOKO</v>
      </c>
      <c r="D180" s="3" t="str">
        <f>IF(A180:A180&gt;0,VLOOKUP(A180,Fed.!$A$2:$J$1973,4,FALSE)," ")</f>
        <v>F</v>
      </c>
      <c r="E180" s="3" t="str">
        <f>IF(A180:A180&gt;0,VLOOKUP(A180,Fed.!$A$2:$J$1973,5,FALSE)," ")</f>
        <v>03. IBI</v>
      </c>
      <c r="F180" s="413">
        <f>IF(A180:A180&gt;0,VLOOKUP(A180,Fed.!$A$2:$J$1973,6,FALSE)," ")</f>
        <v>16772</v>
      </c>
      <c r="G180">
        <f>IF(A180:A180&gt;0,VLOOKUP(A180,Fed.!$A$2:$J$1973,7,FALSE)," ")</f>
        <v>7</v>
      </c>
      <c r="H180" t="str">
        <f>IF(A180:A180&gt;0,VLOOKUP(A180,Fed.!$A$2:$J$1973,8,FALSE)," ")</f>
        <v>B-SR</v>
      </c>
      <c r="I180" t="str">
        <f>IF(A180:A180&gt;0,VLOOKUP(A180,Fed.!$A$2:$J$1973,9,FALSE)," ")</f>
        <v>LIB2026</v>
      </c>
      <c r="J180" s="3">
        <f>IF(A180:A180&gt;0,VLOOKUP(A180,Fed.!$A$2:$J$1973,10,FALSE)," ")</f>
        <v>0</v>
      </c>
    </row>
    <row r="181" spans="1:10">
      <c r="A181" s="63" t="s">
        <v>980</v>
      </c>
      <c r="B181" t="str">
        <f>IF(A181:A181&gt;0,VLOOKUP(A181,Fed.!$A$2:$J$1973,2,FALSE)," ")</f>
        <v>MAEDA</v>
      </c>
      <c r="C181" t="str">
        <f>IF(A181:A181&gt;0,VLOOKUP(A181,Fed.!$A$2:$J$1973,3,FALSE)," ")</f>
        <v>ALLAN YUJI</v>
      </c>
      <c r="D181" s="3" t="str">
        <f>IF(A181:A181&gt;0,VLOOKUP(A181,Fed.!$A$2:$J$1973,4,FALSE)," ")</f>
        <v>M</v>
      </c>
      <c r="E181" s="3" t="str">
        <f>IF(A181:A181&gt;0,VLOOKUP(A181,Fed.!$A$2:$J$1973,5,FALSE)," ")</f>
        <v>03. IBI</v>
      </c>
      <c r="F181" s="413">
        <f>IF(A181:A181&gt;0,VLOOKUP(A181,Fed.!$A$2:$J$1973,6,FALSE)," ")</f>
        <v>32498</v>
      </c>
      <c r="G181">
        <f>IF(A181:A181&gt;0,VLOOKUP(A181,Fed.!$A$2:$J$1973,7,FALSE)," ")</f>
        <v>7</v>
      </c>
      <c r="H181" t="str">
        <f>IF(A181:A181&gt;0,VLOOKUP(A181,Fed.!$A$2:$J$1973,8,FALSE)," ")</f>
        <v>B-NSR</v>
      </c>
      <c r="I181" t="str">
        <f>IF(A181:A181&gt;0,VLOOKUP(A181,Fed.!$A$2:$J$1973,9,FALSE)," ")</f>
        <v>LIB2026</v>
      </c>
      <c r="J181" s="3">
        <f>IF(A181:A181&gt;0,VLOOKUP(A181,Fed.!$A$2:$J$1973,10,FALSE)," ")</f>
        <v>0</v>
      </c>
    </row>
    <row r="182" spans="1:10">
      <c r="A182" s="63" t="s">
        <v>793</v>
      </c>
      <c r="B182" t="str">
        <f>IF(A182:A182&gt;0,VLOOKUP(A182,Fed.!$A$2:$J$1973,2,FALSE)," ")</f>
        <v>HITOMI</v>
      </c>
      <c r="C182" t="str">
        <f>IF(A182:A182&gt;0,VLOOKUP(A182,Fed.!$A$2:$J$1973,3,FALSE)," ")</f>
        <v>HATSUE</v>
      </c>
      <c r="D182" s="3" t="str">
        <f>IF(A182:A182&gt;0,VLOOKUP(A182,Fed.!$A$2:$J$1973,4,FALSE)," ")</f>
        <v>F</v>
      </c>
      <c r="E182" s="3" t="str">
        <f>IF(A182:A182&gt;0,VLOOKUP(A182,Fed.!$A$2:$J$1973,5,FALSE)," ")</f>
        <v>03. IBI</v>
      </c>
      <c r="F182" s="413">
        <f>IF(A182:A182&gt;0,VLOOKUP(A182,Fed.!$A$2:$J$1973,6,FALSE)," ")</f>
        <v>17336</v>
      </c>
      <c r="G182">
        <f>IF(A182:A182&gt;0,VLOOKUP(A182,Fed.!$A$2:$J$1973,7,FALSE)," ")</f>
        <v>8</v>
      </c>
      <c r="H182" t="str">
        <f>IF(A182:A182&gt;0,VLOOKUP(A182,Fed.!$A$2:$J$1973,8,FALSE)," ")</f>
        <v>B-SR</v>
      </c>
      <c r="I182" t="str">
        <f>IF(A182:A182&gt;0,VLOOKUP(A182,Fed.!$A$2:$J$1973,9,FALSE)," ")</f>
        <v>LIB2026</v>
      </c>
      <c r="J182" s="3">
        <f>IF(A182:A182&gt;0,VLOOKUP(A182,Fed.!$A$2:$J$1973,10,FALSE)," ")</f>
        <v>0</v>
      </c>
    </row>
    <row r="183" spans="1:10">
      <c r="A183" s="63" t="s">
        <v>287</v>
      </c>
      <c r="B183" t="str">
        <f>IF(A183:A183&gt;0,VLOOKUP(A183,Fed.!$A$2:$J$1973,2,FALSE)," ")</f>
        <v>YAMANO</v>
      </c>
      <c r="C183" t="str">
        <f>IF(A183:A183&gt;0,VLOOKUP(A183,Fed.!$A$2:$J$1973,3,FALSE)," ")</f>
        <v>ROSA</v>
      </c>
      <c r="D183" s="3" t="str">
        <f>IF(A183:A183&gt;0,VLOOKUP(A183,Fed.!$A$2:$J$1973,4,FALSE)," ")</f>
        <v>F</v>
      </c>
      <c r="E183" s="3" t="str">
        <f>IF(A183:A183&gt;0,VLOOKUP(A183,Fed.!$A$2:$J$1973,5,FALSE)," ")</f>
        <v>03. IBI</v>
      </c>
      <c r="F183" s="413">
        <f>IF(A183:A183&gt;0,VLOOKUP(A183,Fed.!$A$2:$J$1973,6,FALSE)," ")</f>
        <v>20212</v>
      </c>
      <c r="G183">
        <f>IF(A183:A183&gt;0,VLOOKUP(A183,Fed.!$A$2:$J$1973,7,FALSE)," ")</f>
        <v>8</v>
      </c>
      <c r="H183" t="str">
        <f>IF(A183:A183&gt;0,VLOOKUP(A183,Fed.!$A$2:$J$1973,8,FALSE)," ")</f>
        <v>B-NSR</v>
      </c>
      <c r="I183" t="str">
        <f>IF(A183:A183&gt;0,VLOOKUP(A183,Fed.!$A$2:$J$1973,9,FALSE)," ")</f>
        <v>LIB2026</v>
      </c>
      <c r="J183" s="3">
        <f>IF(A183:A183&gt;0,VLOOKUP(A183,Fed.!$A$2:$J$1973,10,FALSE)," ")</f>
        <v>0</v>
      </c>
    </row>
    <row r="184" spans="1:10">
      <c r="A184" s="63" t="s">
        <v>1091</v>
      </c>
      <c r="B184" t="str">
        <f>IF(A184:A184&gt;0,VLOOKUP(A184,Fed.!$A$2:$J$1973,2,FALSE)," ")</f>
        <v>FUJIMOTO YAMANO</v>
      </c>
      <c r="C184" t="str">
        <f>IF(A184:A184&gt;0,VLOOKUP(A184,Fed.!$A$2:$J$1973,3,FALSE)," ")</f>
        <v>LAURA</v>
      </c>
      <c r="D184" s="3" t="str">
        <f>IF(A184:A184&gt;0,VLOOKUP(A184,Fed.!$A$2:$J$1973,4,FALSE)," ")</f>
        <v>F</v>
      </c>
      <c r="E184" s="3" t="str">
        <f>IF(A184:A184&gt;0,VLOOKUP(A184,Fed.!$A$2:$J$1973,5,FALSE)," ")</f>
        <v>03. IBI</v>
      </c>
      <c r="F184" s="413">
        <f>IF(A184:A184&gt;0,VLOOKUP(A184,Fed.!$A$2:$J$1973,6,FALSE)," ")</f>
        <v>18195</v>
      </c>
      <c r="G184">
        <f>IF(A184:A184&gt;0,VLOOKUP(A184,Fed.!$A$2:$J$1973,7,FALSE)," ")</f>
        <v>9</v>
      </c>
      <c r="H184" t="str">
        <f>IF(A184:A184&gt;0,VLOOKUP(A184,Fed.!$A$2:$J$1973,8,FALSE)," ")</f>
        <v>B-SR</v>
      </c>
      <c r="I184" t="str">
        <f>IF(A184:A184&gt;0,VLOOKUP(A184,Fed.!$A$2:$J$1973,9,FALSE)," ")</f>
        <v>LIB2026</v>
      </c>
      <c r="J184" s="3">
        <f>IF(A184:A184&gt;0,VLOOKUP(A184,Fed.!$A$2:$J$1973,10,FALSE)," ")</f>
        <v>0</v>
      </c>
    </row>
    <row r="185" spans="1:10">
      <c r="A185" s="63" t="s">
        <v>280</v>
      </c>
      <c r="B185" t="str">
        <f>IF(A185:A185&gt;0,VLOOKUP(A185,Fed.!$A$2:$J$1973,2,FALSE)," ")</f>
        <v>MATSUMOTO</v>
      </c>
      <c r="C185" t="str">
        <f>IF(A185:A185&gt;0,VLOOKUP(A185,Fed.!$A$2:$J$1973,3,FALSE)," ")</f>
        <v>KAZUKO</v>
      </c>
      <c r="D185" s="3" t="str">
        <f>IF(A185:A185&gt;0,VLOOKUP(A185,Fed.!$A$2:$J$1973,4,FALSE)," ")</f>
        <v>F</v>
      </c>
      <c r="E185" s="3" t="str">
        <f>IF(A185:A185&gt;0,VLOOKUP(A185,Fed.!$A$2:$J$1973,5,FALSE)," ")</f>
        <v>03. IBI</v>
      </c>
      <c r="F185" s="413">
        <f>IF(A185:A185&gt;0,VLOOKUP(A185,Fed.!$A$2:$J$1973,6,FALSE)," ")</f>
        <v>13623</v>
      </c>
      <c r="G185">
        <f>IF(A185:A185&gt;0,VLOOKUP(A185,Fed.!$A$2:$J$1973,7,FALSE)," ")</f>
        <v>9</v>
      </c>
      <c r="H185" t="str">
        <f>IF(A185:A185&gt;0,VLOOKUP(A185,Fed.!$A$2:$J$1973,8,FALSE)," ")</f>
        <v>B-MR</v>
      </c>
      <c r="I185" t="str">
        <f>IF(A185:A185&gt;0,VLOOKUP(A185,Fed.!$A$2:$J$1973,9,FALSE)," ")</f>
        <v>LIB2026</v>
      </c>
      <c r="J185" s="3">
        <f>IF(A185:A185&gt;0,VLOOKUP(A185,Fed.!$A$2:$J$1973,10,FALSE)," ")</f>
        <v>0</v>
      </c>
    </row>
    <row r="186" spans="1:10">
      <c r="A186" s="63" t="s">
        <v>291</v>
      </c>
      <c r="B186" t="str">
        <f>IF(A186:A186&gt;0,VLOOKUP(A186,Fed.!$A$2:$J$1973,2,FALSE)," ")</f>
        <v>YAMANO</v>
      </c>
      <c r="C186" t="str">
        <f>IF(A186:A186&gt;0,VLOOKUP(A186,Fed.!$A$2:$J$1973,3,FALSE)," ")</f>
        <v>ISABEL TIYOKO</v>
      </c>
      <c r="D186" s="3" t="str">
        <f>IF(A186:A186&gt;0,VLOOKUP(A186,Fed.!$A$2:$J$1973,4,FALSE)," ")</f>
        <v>F</v>
      </c>
      <c r="E186" s="3" t="str">
        <f>IF(A186:A186&gt;0,VLOOKUP(A186,Fed.!$A$2:$J$1973,5,FALSE)," ")</f>
        <v>03. IBI</v>
      </c>
      <c r="F186" s="413">
        <f>IF(A186:A186&gt;0,VLOOKUP(A186,Fed.!$A$2:$J$1973,6,FALSE)," ")</f>
        <v>18926</v>
      </c>
      <c r="G186">
        <f>IF(A186:A186&gt;0,VLOOKUP(A186,Fed.!$A$2:$J$1973,7,FALSE)," ")</f>
        <v>9</v>
      </c>
      <c r="H186" t="str">
        <f>IF(A186:A186&gt;0,VLOOKUP(A186,Fed.!$A$2:$J$1973,8,FALSE)," ")</f>
        <v>B-SR</v>
      </c>
      <c r="I186" t="str">
        <f>IF(A186:A186&gt;0,VLOOKUP(A186,Fed.!$A$2:$J$1973,9,FALSE)," ")</f>
        <v>LIB2026</v>
      </c>
      <c r="J186" s="3">
        <f>IF(A186:A186&gt;0,VLOOKUP(A186,Fed.!$A$2:$J$1973,10,FALSE)," ")</f>
        <v>0</v>
      </c>
    </row>
    <row r="187" spans="1:10">
      <c r="A187" s="63" t="s">
        <v>1089</v>
      </c>
      <c r="B187" t="str">
        <f>IF(A187:A187&gt;0,VLOOKUP(A187,Fed.!$A$2:$J$1973,2,FALSE)," ")</f>
        <v>SHIMOYAMA</v>
      </c>
      <c r="C187" t="str">
        <f>IF(A187:A187&gt;0,VLOOKUP(A187,Fed.!$A$2:$J$1973,3,FALSE)," ")</f>
        <v>MIYUKI</v>
      </c>
      <c r="D187" s="3" t="str">
        <f>IF(A187:A187&gt;0,VLOOKUP(A187,Fed.!$A$2:$J$1973,4,FALSE)," ")</f>
        <v>F</v>
      </c>
      <c r="E187" s="3" t="str">
        <f>IF(A187:A187&gt;0,VLOOKUP(A187,Fed.!$A$2:$J$1973,5,FALSE)," ")</f>
        <v>03. IBI</v>
      </c>
      <c r="F187" s="413">
        <f>IF(A187:A187&gt;0,VLOOKUP(A187,Fed.!$A$2:$J$1973,6,FALSE)," ")</f>
        <v>25386</v>
      </c>
      <c r="G187">
        <f>IF(A187:A187&gt;0,VLOOKUP(A187,Fed.!$A$2:$J$1973,7,FALSE)," ")</f>
        <v>12</v>
      </c>
      <c r="H187" t="str">
        <f>IF(A187:A187&gt;0,VLOOKUP(A187,Fed.!$A$2:$J$1973,8,FALSE)," ")</f>
        <v>C-NSR</v>
      </c>
      <c r="I187" t="str">
        <f>IF(A187:A187&gt;0,VLOOKUP(A187,Fed.!$A$2:$J$1973,9,FALSE)," ")</f>
        <v>LIB2026</v>
      </c>
      <c r="J187" s="3">
        <f>IF(A187:A187&gt;0,VLOOKUP(A187,Fed.!$A$2:$J$1973,10,FALSE)," ")</f>
        <v>0</v>
      </c>
    </row>
    <row r="188" spans="1:10">
      <c r="A188" s="63" t="s">
        <v>277</v>
      </c>
      <c r="B188" t="str">
        <f>IF(A188:A188&gt;0,VLOOKUP(A188,Fed.!$A$2:$J$1973,2,FALSE)," ")</f>
        <v>TANAKA</v>
      </c>
      <c r="C188" t="str">
        <f>IF(A188:A188&gt;0,VLOOKUP(A188,Fed.!$A$2:$J$1973,3,FALSE)," ")</f>
        <v>TAKAAKI</v>
      </c>
      <c r="D188" s="3" t="str">
        <f>IF(A188:A188&gt;0,VLOOKUP(A188,Fed.!$A$2:$J$1973,4,FALSE)," ")</f>
        <v>M</v>
      </c>
      <c r="E188" s="3" t="str">
        <f>IF(A188:A188&gt;0,VLOOKUP(A188,Fed.!$A$2:$J$1973,5,FALSE)," ")</f>
        <v>03. IBI</v>
      </c>
      <c r="F188" s="413">
        <f>IF(A188:A188&gt;0,VLOOKUP(A188,Fed.!$A$2:$J$1973,6,FALSE)," ")</f>
        <v>14124</v>
      </c>
      <c r="G188">
        <f>IF(A188:A188&gt;0,VLOOKUP(A188,Fed.!$A$2:$J$1973,7,FALSE)," ")</f>
        <v>12</v>
      </c>
      <c r="H188" t="str">
        <f>IF(A188:A188&gt;0,VLOOKUP(A188,Fed.!$A$2:$J$1973,8,FALSE)," ")</f>
        <v>C-MR</v>
      </c>
      <c r="I188" t="str">
        <f>IF(A188:A188&gt;0,VLOOKUP(A188,Fed.!$A$2:$J$1973,9,FALSE)," ")</f>
        <v>LIB2026</v>
      </c>
      <c r="J188" s="3">
        <f>IF(A188:A188&gt;0,VLOOKUP(A188,Fed.!$A$2:$J$1973,10,FALSE)," ")</f>
        <v>0</v>
      </c>
    </row>
    <row r="189" spans="1:10">
      <c r="A189" s="63" t="s">
        <v>780</v>
      </c>
      <c r="B189" t="str">
        <f>IF(A189:A189&gt;0,VLOOKUP(A189,Fed.!$A$2:$J$1973,2,FALSE)," ")</f>
        <v>TAKAHASHI</v>
      </c>
      <c r="C189" t="str">
        <f>IF(A189:A189&gt;0,VLOOKUP(A189,Fed.!$A$2:$J$1973,3,FALSE)," ")</f>
        <v>EDSON SHOJI</v>
      </c>
      <c r="D189" s="3" t="str">
        <f>IF(A189:A189&gt;0,VLOOKUP(A189,Fed.!$A$2:$J$1973,4,FALSE)," ")</f>
        <v>M</v>
      </c>
      <c r="E189" s="3" t="str">
        <f>IF(A189:A189&gt;0,VLOOKUP(A189,Fed.!$A$2:$J$1973,5,FALSE)," ")</f>
        <v>18. SOR</v>
      </c>
      <c r="F189" s="413">
        <f>IF(A189:A189&gt;0,VLOOKUP(A189,Fed.!$A$2:$J$1973,6,FALSE)," ")</f>
        <v>27163</v>
      </c>
      <c r="G189">
        <f>IF(A189:A189&gt;0,VLOOKUP(A189,Fed.!$A$2:$J$1973,7,FALSE)," ")</f>
        <v>2</v>
      </c>
      <c r="H189" t="str">
        <f>IF(A189:A189&gt;0,VLOOKUP(A189,Fed.!$A$2:$J$1973,8,FALSE)," ")</f>
        <v>EX-NSR</v>
      </c>
      <c r="I189" t="str">
        <f>IF(A189:A189&gt;0,VLOOKUP(A189,Fed.!$A$2:$J$1973,9,FALSE)," ")</f>
        <v>LIB2026</v>
      </c>
      <c r="J189" s="3">
        <f>IF(A189:A189&gt;0,VLOOKUP(A189,Fed.!$A$2:$J$1973,10,FALSE)," ")</f>
        <v>0</v>
      </c>
    </row>
    <row r="190" spans="1:10">
      <c r="A190" s="63" t="s">
        <v>761</v>
      </c>
      <c r="B190" t="str">
        <f>IF(A190:A190&gt;0,VLOOKUP(A190,Fed.!$A$2:$J$1973,2,FALSE)," ")</f>
        <v>OSAKO</v>
      </c>
      <c r="C190" t="str">
        <f>IF(A190:A190&gt;0,VLOOKUP(A190,Fed.!$A$2:$J$1973,3,FALSE)," ")</f>
        <v>SERGIO</v>
      </c>
      <c r="D190" s="3" t="str">
        <f>IF(A190:A190&gt;0,VLOOKUP(A190,Fed.!$A$2:$J$1973,4,FALSE)," ")</f>
        <v>M</v>
      </c>
      <c r="E190" s="3" t="str">
        <f>IF(A190:A190&gt;0,VLOOKUP(A190,Fed.!$A$2:$J$1973,5,FALSE)," ")</f>
        <v>18. SOR</v>
      </c>
      <c r="F190" s="413">
        <f>IF(A190:A190&gt;0,VLOOKUP(A190,Fed.!$A$2:$J$1973,6,FALSE)," ")</f>
        <v>16304</v>
      </c>
      <c r="G190">
        <f>IF(A190:A190&gt;0,VLOOKUP(A190,Fed.!$A$2:$J$1973,7,FALSE)," ")</f>
        <v>3</v>
      </c>
      <c r="H190" t="str">
        <f>IF(A190:A190&gt;0,VLOOKUP(A190,Fed.!$A$2:$J$1973,8,FALSE)," ")</f>
        <v>EX-SR</v>
      </c>
      <c r="I190" t="str">
        <f>IF(A190:A190&gt;0,VLOOKUP(A190,Fed.!$A$2:$J$1973,9,FALSE)," ")</f>
        <v>LIB2026</v>
      </c>
      <c r="J190" s="3">
        <f>IF(A190:A190&gt;0,VLOOKUP(A190,Fed.!$A$2:$J$1973,10,FALSE)," ")</f>
        <v>0</v>
      </c>
    </row>
    <row r="191" spans="1:10">
      <c r="A191" s="63" t="s">
        <v>754</v>
      </c>
      <c r="B191" t="str">
        <f>IF(A191:A191&gt;0,VLOOKUP(A191,Fed.!$A$2:$J$1973,2,FALSE)," ")</f>
        <v>SIQUEIRA OLIVEIRA</v>
      </c>
      <c r="C191" t="str">
        <f>IF(A191:A191&gt;0,VLOOKUP(A191,Fed.!$A$2:$J$1973,3,FALSE)," ")</f>
        <v>HELVECIO</v>
      </c>
      <c r="D191" s="3" t="str">
        <f>IF(A191:A191&gt;0,VLOOKUP(A191,Fed.!$A$2:$J$1973,4,FALSE)," ")</f>
        <v>M</v>
      </c>
      <c r="E191" s="3" t="str">
        <f>IF(A191:A191&gt;0,VLOOKUP(A191,Fed.!$A$2:$J$1973,5,FALSE)," ")</f>
        <v>18. SOR</v>
      </c>
      <c r="F191" s="413">
        <f>IF(A191:A191&gt;0,VLOOKUP(A191,Fed.!$A$2:$J$1973,6,FALSE)," ")</f>
        <v>21411</v>
      </c>
      <c r="G191">
        <f>IF(A191:A191&gt;0,VLOOKUP(A191,Fed.!$A$2:$J$1973,7,FALSE)," ")</f>
        <v>6</v>
      </c>
      <c r="H191" t="str">
        <f>IF(A191:A191&gt;0,VLOOKUP(A191,Fed.!$A$2:$J$1973,8,FALSE)," ")</f>
        <v>A-NSR</v>
      </c>
      <c r="I191" t="str">
        <f>IF(A191:A191&gt;0,VLOOKUP(A191,Fed.!$A$2:$J$1973,9,FALSE)," ")</f>
        <v>LIB2026</v>
      </c>
      <c r="J191" s="3">
        <f>IF(A191:A191&gt;0,VLOOKUP(A191,Fed.!$A$2:$J$1973,10,FALSE)," ")</f>
        <v>0</v>
      </c>
    </row>
    <row r="192" spans="1:10">
      <c r="A192" s="63" t="s">
        <v>751</v>
      </c>
      <c r="B192" t="str">
        <f>IF(A192:A192&gt;0,VLOOKUP(A192,Fed.!$A$2:$J$1973,2,FALSE)," ")</f>
        <v>OSADA</v>
      </c>
      <c r="C192" t="str">
        <f>IF(A192:A192&gt;0,VLOOKUP(A192,Fed.!$A$2:$J$1973,3,FALSE)," ")</f>
        <v>ASAO</v>
      </c>
      <c r="D192" s="3" t="str">
        <f>IF(A192:A192&gt;0,VLOOKUP(A192,Fed.!$A$2:$J$1973,4,FALSE)," ")</f>
        <v>M</v>
      </c>
      <c r="E192" s="3" t="str">
        <f>IF(A192:A192&gt;0,VLOOKUP(A192,Fed.!$A$2:$J$1973,5,FALSE)," ")</f>
        <v>18. SOR</v>
      </c>
      <c r="F192" s="413">
        <f>IF(A192:A192&gt;0,VLOOKUP(A192,Fed.!$A$2:$J$1973,6,FALSE)," ")</f>
        <v>13681</v>
      </c>
      <c r="G192">
        <f>IF(A192:A192&gt;0,VLOOKUP(A192,Fed.!$A$2:$J$1973,7,FALSE)," ")</f>
        <v>6</v>
      </c>
      <c r="H192" t="str">
        <f>IF(A192:A192&gt;0,VLOOKUP(A192,Fed.!$A$2:$J$1973,8,FALSE)," ")</f>
        <v>A-MR</v>
      </c>
      <c r="I192" t="str">
        <f>IF(A192:A192&gt;0,VLOOKUP(A192,Fed.!$A$2:$J$1973,9,FALSE)," ")</f>
        <v>LIB2026</v>
      </c>
      <c r="J192" s="3">
        <f>IF(A192:A192&gt;0,VLOOKUP(A192,Fed.!$A$2:$J$1973,10,FALSE)," ")</f>
        <v>0</v>
      </c>
    </row>
    <row r="193" spans="1:10">
      <c r="A193" s="463">
        <v>604</v>
      </c>
      <c r="B193" t="str">
        <f>IF(A193:A193&gt;0,VLOOKUP(A193,Fed.!$A$2:$J$1973,2,FALSE)," ")</f>
        <v>P. DA S. DE OLIVEIRA</v>
      </c>
      <c r="C193" t="str">
        <f>IF(A193:A193&gt;0,VLOOKUP(A193,Fed.!$A$2:$J$1973,3,FALSE)," ")</f>
        <v>MARIA APARECIDA</v>
      </c>
      <c r="D193" s="3" t="str">
        <f>IF(A193:A193&gt;0,VLOOKUP(A193,Fed.!$A$2:$J$1973,4,FALSE)," ")</f>
        <v>F</v>
      </c>
      <c r="E193" s="3" t="str">
        <f>IF(A193:A193&gt;0,VLOOKUP(A193,Fed.!$A$2:$J$1973,5,FALSE)," ")</f>
        <v>18. SOR</v>
      </c>
      <c r="F193" s="413">
        <f>IF(A193:A193&gt;0,VLOOKUP(A193,Fed.!$A$2:$J$1973,6,FALSE)," ")</f>
        <v>22044</v>
      </c>
      <c r="G193">
        <f>IF(A193:A193&gt;0,VLOOKUP(A193,Fed.!$A$2:$J$1973,7,FALSE)," ")</f>
        <v>9</v>
      </c>
      <c r="H193" t="str">
        <f>IF(A193:A193&gt;0,VLOOKUP(A193,Fed.!$A$2:$J$1973,8,FALSE)," ")</f>
        <v>B-NSR</v>
      </c>
      <c r="I193" t="str">
        <f>IF(A193:A193&gt;0,VLOOKUP(A193,Fed.!$A$2:$J$1973,9,FALSE)," ")</f>
        <v>LIB2026</v>
      </c>
      <c r="J193" s="3">
        <f>IF(A193:A193&gt;0,VLOOKUP(A193,Fed.!$A$2:$J$1973,10,FALSE)," ")</f>
        <v>0</v>
      </c>
    </row>
    <row r="194" spans="1:10">
      <c r="A194" s="463">
        <v>891</v>
      </c>
      <c r="B194" t="str">
        <f>IF(A194:A194&gt;0,VLOOKUP(A194,Fed.!$A$2:$J$1973,2,FALSE)," ")</f>
        <v>LAFAIETE</v>
      </c>
      <c r="C194" t="str">
        <f>IF(A194:A194&gt;0,VLOOKUP(A194,Fed.!$A$2:$J$1973,3,FALSE)," ")</f>
        <v>CELSO APARECIDO</v>
      </c>
      <c r="D194" s="3" t="str">
        <f>IF(A194:A194&gt;0,VLOOKUP(A194,Fed.!$A$2:$J$1973,4,FALSE)," ")</f>
        <v>M</v>
      </c>
      <c r="E194" s="3" t="str">
        <f>IF(A194:A194&gt;0,VLOOKUP(A194,Fed.!$A$2:$J$1973,5,FALSE)," ")</f>
        <v>18. SOR</v>
      </c>
      <c r="F194" s="413">
        <f>IF(A194:A194&gt;0,VLOOKUP(A194,Fed.!$A$2:$J$1973,6,FALSE)," ")</f>
        <v>16918</v>
      </c>
      <c r="G194">
        <f>IF(A194:A194&gt;0,VLOOKUP(A194,Fed.!$A$2:$J$1973,7,FALSE)," ")</f>
        <v>9</v>
      </c>
      <c r="H194" t="str">
        <f>IF(A194:A194&gt;0,VLOOKUP(A194,Fed.!$A$2:$J$1973,8,FALSE)," ")</f>
        <v>B-SR</v>
      </c>
      <c r="I194" t="str">
        <f>IF(A194:A194&gt;0,VLOOKUP(A194,Fed.!$A$2:$J$1973,9,FALSE)," ")</f>
        <v>LIB2026</v>
      </c>
      <c r="J194" s="3">
        <f>IF(A194:A194&gt;0,VLOOKUP(A194,Fed.!$A$2:$J$1973,10,FALSE)," ")</f>
        <v>0</v>
      </c>
    </row>
    <row r="195" spans="1:10">
      <c r="A195" s="63" t="s">
        <v>763</v>
      </c>
      <c r="B195" t="str">
        <f>IF(A195:A195&gt;0,VLOOKUP(A195,Fed.!$A$2:$J$1973,2,FALSE)," ")</f>
        <v>NAGAE</v>
      </c>
      <c r="C195" t="str">
        <f>IF(A195:A195&gt;0,VLOOKUP(A195,Fed.!$A$2:$J$1973,3,FALSE)," ")</f>
        <v>TOMIKO</v>
      </c>
      <c r="D195" s="3" t="str">
        <f>IF(A195:A195&gt;0,VLOOKUP(A195,Fed.!$A$2:$J$1973,4,FALSE)," ")</f>
        <v>F</v>
      </c>
      <c r="E195" s="3" t="str">
        <f>IF(A195:A195&gt;0,VLOOKUP(A195,Fed.!$A$2:$J$1973,5,FALSE)," ")</f>
        <v>18. SOR</v>
      </c>
      <c r="F195" s="413">
        <f>IF(A195:A195&gt;0,VLOOKUP(A195,Fed.!$A$2:$J$1973,6,FALSE)," ")</f>
        <v>14991</v>
      </c>
      <c r="G195">
        <f>IF(A195:A195&gt;0,VLOOKUP(A195,Fed.!$A$2:$J$1973,7,FALSE)," ")</f>
        <v>9</v>
      </c>
      <c r="H195" t="str">
        <f>IF(A195:A195&gt;0,VLOOKUP(A195,Fed.!$A$2:$J$1973,8,FALSE)," ")</f>
        <v>B-MR</v>
      </c>
      <c r="I195" t="str">
        <f>IF(A195:A195&gt;0,VLOOKUP(A195,Fed.!$A$2:$J$1973,9,FALSE)," ")</f>
        <v>LIB2026</v>
      </c>
      <c r="J195" s="3">
        <f>IF(A195:A195&gt;0,VLOOKUP(A195,Fed.!$A$2:$J$1973,10,FALSE)," ")</f>
        <v>0</v>
      </c>
    </row>
    <row r="196" spans="1:10">
      <c r="A196" s="63" t="s">
        <v>758</v>
      </c>
      <c r="B196" t="str">
        <f>IF(A196:A196&gt;0,VLOOKUP(A196,Fed.!$A$2:$J$1973,2,FALSE)," ")</f>
        <v>SAKATA</v>
      </c>
      <c r="C196" t="str">
        <f>IF(A196:A196&gt;0,VLOOKUP(A196,Fed.!$A$2:$J$1973,3,FALSE)," ")</f>
        <v>JORGE</v>
      </c>
      <c r="D196" s="3" t="str">
        <f>IF(A196:A196&gt;0,VLOOKUP(A196,Fed.!$A$2:$J$1973,4,FALSE)," ")</f>
        <v>M</v>
      </c>
      <c r="E196" s="3" t="str">
        <f>IF(A196:A196&gt;0,VLOOKUP(A196,Fed.!$A$2:$J$1973,5,FALSE)," ")</f>
        <v>18. SOR</v>
      </c>
      <c r="F196" s="413">
        <f>IF(A196:A196&gt;0,VLOOKUP(A196,Fed.!$A$2:$J$1973,6,FALSE)," ")</f>
        <v>19445</v>
      </c>
      <c r="G196">
        <f>IF(A196:A196&gt;0,VLOOKUP(A196,Fed.!$A$2:$J$1973,7,FALSE)," ")</f>
        <v>9</v>
      </c>
      <c r="H196" t="str">
        <f>IF(A196:A196&gt;0,VLOOKUP(A196,Fed.!$A$2:$J$1973,8,FALSE)," ")</f>
        <v>B-NSR</v>
      </c>
      <c r="I196" t="str">
        <f>IF(A196:A196&gt;0,VLOOKUP(A196,Fed.!$A$2:$J$1973,9,FALSE)," ")</f>
        <v>LIB2026</v>
      </c>
      <c r="J196" s="3">
        <f>IF(A196:A196&gt;0,VLOOKUP(A196,Fed.!$A$2:$J$1973,10,FALSE)," ")</f>
        <v>0</v>
      </c>
    </row>
    <row r="197" spans="1:10">
      <c r="A197" s="63" t="s">
        <v>1051</v>
      </c>
      <c r="B197" t="str">
        <f>IF(A197:A197&gt;0,VLOOKUP(A197,Fed.!$A$2:$J$1973,2,FALSE)," ")</f>
        <v>DOS SANTOS LUZ LIMA</v>
      </c>
      <c r="C197" t="str">
        <f>IF(A197:A197&gt;0,VLOOKUP(A197,Fed.!$A$2:$J$1973,3,FALSE)," ")</f>
        <v>LUCILENA</v>
      </c>
      <c r="D197" s="3" t="str">
        <f>IF(A197:A197&gt;0,VLOOKUP(A197,Fed.!$A$2:$J$1973,4,FALSE)," ")</f>
        <v>F</v>
      </c>
      <c r="E197" s="3" t="str">
        <f>IF(A197:A197&gt;0,VLOOKUP(A197,Fed.!$A$2:$J$1973,5,FALSE)," ")</f>
        <v>18. SOR</v>
      </c>
      <c r="F197" s="413">
        <f>IF(A197:A197&gt;0,VLOOKUP(A197,Fed.!$A$2:$J$1973,6,FALSE)," ")</f>
        <v>25513</v>
      </c>
      <c r="G197">
        <f>IF(A197:A197&gt;0,VLOOKUP(A197,Fed.!$A$2:$J$1973,7,FALSE)," ")</f>
        <v>12</v>
      </c>
      <c r="H197" t="str">
        <f>IF(A197:A197&gt;0,VLOOKUP(A197,Fed.!$A$2:$J$1973,8,FALSE)," ")</f>
        <v>C-NSR</v>
      </c>
      <c r="I197" t="str">
        <f>IF(A197:A197&gt;0,VLOOKUP(A197,Fed.!$A$2:$J$1973,9,FALSE)," ")</f>
        <v>LIB2026</v>
      </c>
      <c r="J197" s="3">
        <f>IF(A197:A197&gt;0,VLOOKUP(A197,Fed.!$A$2:$J$1973,10,FALSE)," ")</f>
        <v>0</v>
      </c>
    </row>
    <row r="198" spans="1:10">
      <c r="A198" s="63" t="s">
        <v>1142</v>
      </c>
      <c r="B198" t="str">
        <f>IF(A198:A198&gt;0,VLOOKUP(A198,Fed.!$A$2:$J$1973,2,FALSE)," ")</f>
        <v>BARBOSA DE LIMA</v>
      </c>
      <c r="C198" t="str">
        <f>IF(A198:A198&gt;0,VLOOKUP(A198,Fed.!$A$2:$J$1973,3,FALSE)," ")</f>
        <v>JOSE HILTON</v>
      </c>
      <c r="D198" s="3" t="str">
        <f>IF(A198:A198&gt;0,VLOOKUP(A198,Fed.!$A$2:$J$1973,4,FALSE)," ")</f>
        <v>M</v>
      </c>
      <c r="E198" s="3" t="str">
        <f>IF(A198:A198&gt;0,VLOOKUP(A198,Fed.!$A$2:$J$1973,5,FALSE)," ")</f>
        <v>18. SOR</v>
      </c>
      <c r="F198" s="413">
        <f>IF(A198:A198&gt;0,VLOOKUP(A198,Fed.!$A$2:$J$1973,6,FALSE)," ")</f>
        <v>24988</v>
      </c>
      <c r="G198">
        <f>IF(A198:A198&gt;0,VLOOKUP(A198,Fed.!$A$2:$J$1973,7,FALSE)," ")</f>
        <v>12</v>
      </c>
      <c r="H198" t="str">
        <f>IF(A198:A198&gt;0,VLOOKUP(A198,Fed.!$A$2:$J$1973,8,FALSE)," ")</f>
        <v>C-NSR</v>
      </c>
      <c r="I198" t="str">
        <f>IF(A198:A198&gt;0,VLOOKUP(A198,Fed.!$A$2:$J$1973,9,FALSE)," ")</f>
        <v>LIB2026</v>
      </c>
      <c r="J198" s="3">
        <f>IF(A198:A198&gt;0,VLOOKUP(A198,Fed.!$A$2:$J$1973,10,FALSE)," ")</f>
        <v>0</v>
      </c>
    </row>
    <row r="199" spans="1:10">
      <c r="A199" s="63" t="s">
        <v>950</v>
      </c>
      <c r="B199" t="str">
        <f>IF(A199:A199&gt;0,VLOOKUP(A199,Fed.!$A$2:$J$1973,2,FALSE)," ")</f>
        <v>CUKAUSKAS</v>
      </c>
      <c r="C199" t="str">
        <f>IF(A199:A199&gt;0,VLOOKUP(A199,Fed.!$A$2:$J$1973,3,FALSE)," ")</f>
        <v>ADELIA</v>
      </c>
      <c r="D199" s="3" t="str">
        <f>IF(A199:A199&gt;0,VLOOKUP(A199,Fed.!$A$2:$J$1973,4,FALSE)," ")</f>
        <v>F</v>
      </c>
      <c r="E199" s="3" t="str">
        <f>IF(A199:A199&gt;0,VLOOKUP(A199,Fed.!$A$2:$J$1973,5,FALSE)," ")</f>
        <v>18. SOR</v>
      </c>
      <c r="F199" s="413">
        <f>IF(A199:A199&gt;0,VLOOKUP(A199,Fed.!$A$2:$J$1973,6,FALSE)," ")</f>
        <v>19630</v>
      </c>
      <c r="G199">
        <f>IF(A199:A199&gt;0,VLOOKUP(A199,Fed.!$A$2:$J$1973,7,FALSE)," ")</f>
        <v>12</v>
      </c>
      <c r="H199" t="str">
        <f>IF(A199:A199&gt;0,VLOOKUP(A199,Fed.!$A$2:$J$1973,8,FALSE)," ")</f>
        <v>C-NSR</v>
      </c>
      <c r="I199" t="str">
        <f>IF(A199:A199&gt;0,VLOOKUP(A199,Fed.!$A$2:$J$1973,9,FALSE)," ")</f>
        <v>LIB2026</v>
      </c>
      <c r="J199" s="3">
        <f>IF(A199:A199&gt;0,VLOOKUP(A199,Fed.!$A$2:$J$1973,10,FALSE)," ")</f>
        <v>0</v>
      </c>
    </row>
    <row r="200" spans="1:10">
      <c r="A200" s="63" t="s">
        <v>1144</v>
      </c>
      <c r="B200" t="str">
        <f>IF(A200:A200&gt;0,VLOOKUP(A200,Fed.!$A$2:$J$1973,2,FALSE)," ")</f>
        <v>ANTUNES DE SOUZA</v>
      </c>
      <c r="C200" t="str">
        <f>IF(A200:A200&gt;0,VLOOKUP(A200,Fed.!$A$2:$J$1973,3,FALSE)," ")</f>
        <v>BRUNO RAFAEL</v>
      </c>
      <c r="D200" s="3" t="str">
        <f>IF(A200:A200&gt;0,VLOOKUP(A200,Fed.!$A$2:$J$1973,4,FALSE)," ")</f>
        <v>M</v>
      </c>
      <c r="E200" s="3" t="str">
        <f>IF(A200:A200&gt;0,VLOOKUP(A200,Fed.!$A$2:$J$1973,5,FALSE)," ")</f>
        <v>18. SOR</v>
      </c>
      <c r="F200" s="413">
        <f>IF(A200:A200&gt;0,VLOOKUP(A200,Fed.!$A$2:$J$1973,6,FALSE)," ")</f>
        <v>32057</v>
      </c>
      <c r="G200">
        <f>IF(A200:A200&gt;0,VLOOKUP(A200,Fed.!$A$2:$J$1973,7,FALSE)," ")</f>
        <v>11</v>
      </c>
      <c r="H200" t="str">
        <f>IF(A200:A200&gt;0,VLOOKUP(A200,Fed.!$A$2:$J$1973,8,FALSE)," ")</f>
        <v>C-NSR</v>
      </c>
      <c r="I200" t="str">
        <f>IF(A200:A200&gt;0,VLOOKUP(A200,Fed.!$A$2:$J$1973,9,FALSE)," ")</f>
        <v>LIB2026</v>
      </c>
      <c r="J200" s="3">
        <f>IF(A200:A200&gt;0,VLOOKUP(A200,Fed.!$A$2:$J$1973,10,FALSE)," ")</f>
        <v>0</v>
      </c>
    </row>
    <row r="201" spans="1:10">
      <c r="A201" s="63" t="s">
        <v>740</v>
      </c>
      <c r="B201" t="str">
        <f>IF(A201:A201&gt;0,VLOOKUP(A201,Fed.!$A$2:$J$1973,2,FALSE)," ")</f>
        <v>TANIGUTI</v>
      </c>
      <c r="C201" t="str">
        <f>IF(A201:A201&gt;0,VLOOKUP(A201,Fed.!$A$2:$J$1973,3,FALSE)," ")</f>
        <v>PAULO HIDEAKI</v>
      </c>
      <c r="D201" s="3" t="str">
        <f>IF(A201:A201&gt;0,VLOOKUP(A201,Fed.!$A$2:$J$1973,4,FALSE)," ")</f>
        <v>M</v>
      </c>
      <c r="E201" s="3" t="str">
        <f>IF(A201:A201&gt;0,VLOOKUP(A201,Fed.!$A$2:$J$1973,5,FALSE)," ")</f>
        <v>16. SUM</v>
      </c>
      <c r="F201" s="413">
        <f>IF(A201:A201&gt;0,VLOOKUP(A201,Fed.!$A$2:$J$1973,6,FALSE)," ")</f>
        <v>19749</v>
      </c>
      <c r="G201">
        <f>IF(A201:A201&gt;0,VLOOKUP(A201,Fed.!$A$2:$J$1973,7,FALSE)," ")</f>
        <v>1</v>
      </c>
      <c r="H201" t="str">
        <f>IF(A201:A201&gt;0,VLOOKUP(A201,Fed.!$A$2:$J$1973,8,FALSE)," ")</f>
        <v>EX-NSR</v>
      </c>
      <c r="I201" t="str">
        <f>IF(A201:A201&gt;0,VLOOKUP(A201,Fed.!$A$2:$J$1973,9,FALSE)," ")</f>
        <v>LIB2026</v>
      </c>
      <c r="J201" s="3">
        <f>IF(A201:A201&gt;0,VLOOKUP(A201,Fed.!$A$2:$J$1973,10,FALSE)," ")</f>
        <v>0</v>
      </c>
    </row>
    <row r="202" spans="1:10">
      <c r="A202" s="63" t="s">
        <v>739</v>
      </c>
      <c r="B202" t="str">
        <f>IF(A202:A202&gt;0,VLOOKUP(A202,Fed.!$A$2:$J$1973,2,FALSE)," ")</f>
        <v>M. TANIGUTI</v>
      </c>
      <c r="C202" t="str">
        <f>IF(A202:A202&gt;0,VLOOKUP(A202,Fed.!$A$2:$J$1973,3,FALSE)," ")</f>
        <v>MARINA JUNKO</v>
      </c>
      <c r="D202" s="3" t="str">
        <f>IF(A202:A202&gt;0,VLOOKUP(A202,Fed.!$A$2:$J$1973,4,FALSE)," ")</f>
        <v>F</v>
      </c>
      <c r="E202" s="3" t="str">
        <f>IF(A202:A202&gt;0,VLOOKUP(A202,Fed.!$A$2:$J$1973,5,FALSE)," ")</f>
        <v>16. SUM</v>
      </c>
      <c r="F202" s="413">
        <f>IF(A202:A202&gt;0,VLOOKUP(A202,Fed.!$A$2:$J$1973,6,FALSE)," ")</f>
        <v>23431</v>
      </c>
      <c r="G202">
        <f>IF(A202:A202&gt;0,VLOOKUP(A202,Fed.!$A$2:$J$1973,7,FALSE)," ")</f>
        <v>3</v>
      </c>
      <c r="H202" t="str">
        <f>IF(A202:A202&gt;0,VLOOKUP(A202,Fed.!$A$2:$J$1973,8,FALSE)," ")</f>
        <v>EX-NSR</v>
      </c>
      <c r="I202" t="str">
        <f>IF(A202:A202&gt;0,VLOOKUP(A202,Fed.!$A$2:$J$1973,9,FALSE)," ")</f>
        <v>LIB2026</v>
      </c>
      <c r="J202" s="3">
        <f>IF(A202:A202&gt;0,VLOOKUP(A202,Fed.!$A$2:$J$1973,10,FALSE)," ")</f>
        <v>0</v>
      </c>
    </row>
    <row r="203" spans="1:10">
      <c r="A203" s="63" t="s">
        <v>744</v>
      </c>
      <c r="B203" t="str">
        <f>IF(A203:A203&gt;0,VLOOKUP(A203,Fed.!$A$2:$J$1973,2,FALSE)," ")</f>
        <v>NAKAGAWA</v>
      </c>
      <c r="C203" t="str">
        <f>IF(A203:A203&gt;0,VLOOKUP(A203,Fed.!$A$2:$J$1973,3,FALSE)," ")</f>
        <v>MARIA</v>
      </c>
      <c r="D203" s="3" t="str">
        <f>IF(A203:A203&gt;0,VLOOKUP(A203,Fed.!$A$2:$J$1973,4,FALSE)," ")</f>
        <v>F</v>
      </c>
      <c r="E203" s="3" t="str">
        <f>IF(A203:A203&gt;0,VLOOKUP(A203,Fed.!$A$2:$J$1973,5,FALSE)," ")</f>
        <v>16. SUM</v>
      </c>
      <c r="F203" s="413">
        <f>IF(A203:A203&gt;0,VLOOKUP(A203,Fed.!$A$2:$J$1973,6,FALSE)," ")</f>
        <v>16657</v>
      </c>
      <c r="G203">
        <f>IF(A203:A203&gt;0,VLOOKUP(A203,Fed.!$A$2:$J$1973,7,FALSE)," ")</f>
        <v>8</v>
      </c>
      <c r="H203" t="str">
        <f>IF(A203:A203&gt;0,VLOOKUP(A203,Fed.!$A$2:$J$1973,8,FALSE)," ")</f>
        <v>B-SR</v>
      </c>
      <c r="I203" t="str">
        <f>IF(A203:A203&gt;0,VLOOKUP(A203,Fed.!$A$2:$J$1973,9,FALSE)," ")</f>
        <v>LIB2026</v>
      </c>
      <c r="J203" s="3">
        <f>IF(A203:A203&gt;0,VLOOKUP(A203,Fed.!$A$2:$J$1973,10,FALSE)," ")</f>
        <v>0</v>
      </c>
    </row>
    <row r="204" spans="1:10">
      <c r="A204" s="63" t="s">
        <v>741</v>
      </c>
      <c r="B204" t="str">
        <f>IF(A204:A204&gt;0,VLOOKUP(A204,Fed.!$A$2:$J$1973,2,FALSE)," ")</f>
        <v>BAPTISTA</v>
      </c>
      <c r="C204" t="str">
        <f>IF(A204:A204&gt;0,VLOOKUP(A204,Fed.!$A$2:$J$1973,3,FALSE)," ")</f>
        <v>LUIZ CARLOS</v>
      </c>
      <c r="D204" s="3" t="str">
        <f>IF(A204:A204&gt;0,VLOOKUP(A204,Fed.!$A$2:$J$1973,4,FALSE)," ")</f>
        <v>M</v>
      </c>
      <c r="E204" s="3" t="str">
        <f>IF(A204:A204&gt;0,VLOOKUP(A204,Fed.!$A$2:$J$1973,5,FALSE)," ")</f>
        <v>16. SUM</v>
      </c>
      <c r="F204" s="413">
        <f>IF(A204:A204&gt;0,VLOOKUP(A204,Fed.!$A$2:$J$1973,6,FALSE)," ")</f>
        <v>21818</v>
      </c>
      <c r="G204">
        <f>IF(A204:A204&gt;0,VLOOKUP(A204,Fed.!$A$2:$J$1973,7,FALSE)," ")</f>
        <v>7</v>
      </c>
      <c r="H204" t="str">
        <f>IF(A204:A204&gt;0,VLOOKUP(A204,Fed.!$A$2:$J$1973,8,FALSE)," ")</f>
        <v>B-NSR</v>
      </c>
      <c r="I204" t="str">
        <f>IF(A204:A204&gt;0,VLOOKUP(A204,Fed.!$A$2:$J$1973,9,FALSE)," ")</f>
        <v>LIB2026</v>
      </c>
      <c r="J204" s="3">
        <f>IF(A204:A204&gt;0,VLOOKUP(A204,Fed.!$A$2:$J$1973,10,FALSE)," ")</f>
        <v>0</v>
      </c>
    </row>
    <row r="205" spans="1:10">
      <c r="A205" s="63" t="s">
        <v>871</v>
      </c>
      <c r="B205" t="str">
        <f>IF(A205:A205&gt;0,VLOOKUP(A205,Fed.!$A$2:$J$1973,2,FALSE)," ")</f>
        <v>FERREIRA SOUTO</v>
      </c>
      <c r="C205" t="str">
        <f>IF(A205:A205&gt;0,VLOOKUP(A205,Fed.!$A$2:$J$1973,3,FALSE)," ")</f>
        <v>JOVENILIO</v>
      </c>
      <c r="D205" s="3" t="str">
        <f>IF(A205:A205&gt;0,VLOOKUP(A205,Fed.!$A$2:$J$1973,4,FALSE)," ")</f>
        <v>M</v>
      </c>
      <c r="E205" s="3" t="str">
        <f>IF(A205:A205&gt;0,VLOOKUP(A205,Fed.!$A$2:$J$1973,5,FALSE)," ")</f>
        <v>16. SUM</v>
      </c>
      <c r="F205" s="413">
        <f>IF(A205:A205&gt;0,VLOOKUP(A205,Fed.!$A$2:$J$1973,6,FALSE)," ")</f>
        <v>27041</v>
      </c>
      <c r="G205">
        <f>IF(A205:A205&gt;0,VLOOKUP(A205,Fed.!$A$2:$J$1973,7,FALSE)," ")</f>
        <v>5</v>
      </c>
      <c r="H205" t="str">
        <f>IF(A205:A205&gt;0,VLOOKUP(A205,Fed.!$A$2:$J$1973,8,FALSE)," ")</f>
        <v>A-NSR</v>
      </c>
      <c r="I205" t="str">
        <f>IF(A205:A205&gt;0,VLOOKUP(A205,Fed.!$A$2:$J$1973,9,FALSE)," ")</f>
        <v>LIB2026</v>
      </c>
      <c r="J205" s="3">
        <f>IF(A205:A205&gt;0,VLOOKUP(A205,Fed.!$A$2:$J$1973,10,FALSE)," ")</f>
        <v>0</v>
      </c>
    </row>
    <row r="206" spans="1:10">
      <c r="A206" s="63" t="s">
        <v>212</v>
      </c>
      <c r="B206" t="str">
        <f>IF(A206:A206&gt;0,VLOOKUP(A206,Fed.!$A$2:$J$1973,2,FALSE)," ")</f>
        <v>SACAMOTO</v>
      </c>
      <c r="C206" t="str">
        <f>IF(A206:A206&gt;0,VLOOKUP(A206,Fed.!$A$2:$J$1973,3,FALSE)," ")</f>
        <v>MORIO</v>
      </c>
      <c r="D206" s="3" t="str">
        <f>IF(A206:A206&gt;0,VLOOKUP(A206,Fed.!$A$2:$J$1973,4,FALSE)," ")</f>
        <v>M</v>
      </c>
      <c r="E206" s="3" t="str">
        <f>IF(A206:A206&gt;0,VLOOKUP(A206,Fed.!$A$2:$J$1973,5,FALSE)," ")</f>
        <v>01. PIE</v>
      </c>
      <c r="F206" s="413">
        <f>IF(A206:A206&gt;0,VLOOKUP(A206,Fed.!$A$2:$J$1973,6,FALSE)," ")</f>
        <v>23045</v>
      </c>
      <c r="G206">
        <f>IF(A206:A206&gt;0,VLOOKUP(A206,Fed.!$A$2:$J$1973,7,FALSE)," ")</f>
        <v>5</v>
      </c>
      <c r="H206" t="str">
        <f>IF(A206:A206&gt;0,VLOOKUP(A206,Fed.!$A$2:$J$1973,8,FALSE)," ")</f>
        <v>A-NSR</v>
      </c>
      <c r="I206" t="str">
        <f>IF(A206:A206&gt;0,VLOOKUP(A206,Fed.!$A$2:$J$1973,9,FALSE)," ")</f>
        <v>LIB2026</v>
      </c>
      <c r="J206" s="3">
        <f>IF(A206:A206&gt;0,VLOOKUP(A206,Fed.!$A$2:$J$1973,10,FALSE)," ")</f>
        <v>0</v>
      </c>
    </row>
    <row r="207" spans="1:10">
      <c r="A207" s="582" t="s">
        <v>90</v>
      </c>
      <c r="B207">
        <f>IF(A207:A207&gt;0,VLOOKUP(A207,Fed.!$A$2:$J$1973,2,FALSE)," ")</f>
        <v>0</v>
      </c>
      <c r="C207">
        <f>IF(A207:A207&gt;0,VLOOKUP(A207,Fed.!$A$2:$J$1973,3,FALSE)," ")</f>
        <v>0</v>
      </c>
      <c r="D207" s="3">
        <f>IF(A207:A207&gt;0,VLOOKUP(A207,Fed.!$A$2:$J$1973,4,FALSE)," ")</f>
        <v>0</v>
      </c>
      <c r="E207" s="3">
        <f>IF(A207:A207&gt;0,VLOOKUP(A207,Fed.!$A$2:$J$1973,5,FALSE)," ")</f>
        <v>0</v>
      </c>
      <c r="F207" s="413">
        <f>IF(A207:A207&gt;0,VLOOKUP(A207,Fed.!$A$2:$J$1973,6,FALSE)," ")</f>
        <v>46368</v>
      </c>
      <c r="G207">
        <f>IF(A207:A207&gt;0,VLOOKUP(A207,Fed.!$A$2:$J$1973,7,FALSE)," ")</f>
        <v>13</v>
      </c>
      <c r="H207" t="str">
        <f>IF(A207:A207&gt;0,VLOOKUP(A207,Fed.!$A$2:$J$1973,8,FALSE)," ")</f>
        <v>D</v>
      </c>
      <c r="I207">
        <f>IF(A207:A207&gt;0,VLOOKUP(A207,Fed.!$A$2:$J$1973,9,FALSE)," ")</f>
        <v>0</v>
      </c>
      <c r="J207" s="3">
        <f>IF(A207:A207&gt;0,VLOOKUP(A207,Fed.!$A$2:$J$1973,10,FALSE)," ")</f>
        <v>0</v>
      </c>
    </row>
    <row r="208" spans="1:10">
      <c r="A208" s="63"/>
      <c r="B208" t="str">
        <f>IF(A208:A208&gt;0,VLOOKUP(A208,Fed.!$A$2:$J$1973,2,FALSE)," ")</f>
        <v xml:space="preserve"> </v>
      </c>
      <c r="C208" t="str">
        <f>IF(A208:A208&gt;0,VLOOKUP(A208,Fed.!$A$2:$J$1973,3,FALSE)," ")</f>
        <v xml:space="preserve"> </v>
      </c>
      <c r="D208" s="3" t="str">
        <f>IF(A208:A208&gt;0,VLOOKUP(A208,Fed.!$A$2:$J$1973,4,FALSE)," ")</f>
        <v xml:space="preserve"> </v>
      </c>
      <c r="E208" s="3" t="str">
        <f>IF(A208:A208&gt;0,VLOOKUP(A208,Fed.!$A$2:$J$1973,5,FALSE)," ")</f>
        <v xml:space="preserve"> </v>
      </c>
      <c r="F208" s="413" t="str">
        <f>IF(A208:A208&gt;0,VLOOKUP(A208,Fed.!$A$2:$J$1973,6,FALSE)," ")</f>
        <v xml:space="preserve"> </v>
      </c>
      <c r="G208" t="str">
        <f>IF(A208:A208&gt;0,VLOOKUP(A208,Fed.!$A$2:$J$1973,7,FALSE)," ")</f>
        <v xml:space="preserve"> </v>
      </c>
      <c r="H208" t="str">
        <f>IF(A208:A208&gt;0,VLOOKUP(A208,Fed.!$A$2:$J$1973,8,FALSE)," ")</f>
        <v xml:space="preserve"> </v>
      </c>
      <c r="I208" t="str">
        <f>IF(A208:A208&gt;0,VLOOKUP(A208,Fed.!$A$2:$J$1973,9,FALSE)," ")</f>
        <v xml:space="preserve"> </v>
      </c>
      <c r="J208" s="3" t="str">
        <f>IF(A208:A208&gt;0,VLOOKUP(A208,Fed.!$A$2:$J$1973,10,FALSE)," ")</f>
        <v xml:space="preserve"> </v>
      </c>
    </row>
    <row r="209" spans="1:10">
      <c r="A209" s="63"/>
      <c r="B209" t="str">
        <f>IF(A209:A209&gt;0,VLOOKUP(A209,Fed.!$A$2:$J$1973,2,FALSE)," ")</f>
        <v xml:space="preserve"> </v>
      </c>
      <c r="C209" t="str">
        <f>IF(A209:A209&gt;0,VLOOKUP(A209,Fed.!$A$2:$J$1973,3,FALSE)," ")</f>
        <v xml:space="preserve"> </v>
      </c>
      <c r="D209" s="3" t="str">
        <f>IF(A209:A209&gt;0,VLOOKUP(A209,Fed.!$A$2:$J$1973,4,FALSE)," ")</f>
        <v xml:space="preserve"> </v>
      </c>
      <c r="E209" s="3" t="str">
        <f>IF(A209:A209&gt;0,VLOOKUP(A209,Fed.!$A$2:$J$1973,5,FALSE)," ")</f>
        <v xml:space="preserve"> </v>
      </c>
      <c r="F209" s="413" t="str">
        <f>IF(A209:A209&gt;0,VLOOKUP(A209,Fed.!$A$2:$J$1973,6,FALSE)," ")</f>
        <v xml:space="preserve"> </v>
      </c>
      <c r="G209" t="str">
        <f>IF(A209:A209&gt;0,VLOOKUP(A209,Fed.!$A$2:$J$1973,7,FALSE)," ")</f>
        <v xml:space="preserve"> </v>
      </c>
      <c r="H209" t="str">
        <f>IF(A209:A209&gt;0,VLOOKUP(A209,Fed.!$A$2:$J$1973,8,FALSE)," ")</f>
        <v xml:space="preserve"> </v>
      </c>
      <c r="I209" t="str">
        <f>IF(A209:A209&gt;0,VLOOKUP(A209,Fed.!$A$2:$J$1973,9,FALSE)," ")</f>
        <v xml:space="preserve"> </v>
      </c>
      <c r="J209" s="3" t="str">
        <f>IF(A209:A209&gt;0,VLOOKUP(A209,Fed.!$A$2:$J$1973,10,FALSE)," ")</f>
        <v xml:space="preserve"> </v>
      </c>
    </row>
    <row r="210" spans="1:10">
      <c r="A210" s="63"/>
      <c r="B210" t="str">
        <f>IF(A210:A210&gt;0,VLOOKUP(A210,Fed.!$A$2:$J$1973,2,FALSE)," ")</f>
        <v xml:space="preserve"> </v>
      </c>
      <c r="C210" t="str">
        <f>IF(A210:A210&gt;0,VLOOKUP(A210,Fed.!$A$2:$J$1973,3,FALSE)," ")</f>
        <v xml:space="preserve"> </v>
      </c>
      <c r="D210" s="3" t="str">
        <f>IF(A210:A210&gt;0,VLOOKUP(A210,Fed.!$A$2:$J$1973,4,FALSE)," ")</f>
        <v xml:space="preserve"> </v>
      </c>
      <c r="E210" s="3" t="str">
        <f>IF(A210:A210&gt;0,VLOOKUP(A210,Fed.!$A$2:$J$1973,5,FALSE)," ")</f>
        <v xml:space="preserve"> </v>
      </c>
      <c r="F210" s="413" t="str">
        <f>IF(A210:A210&gt;0,VLOOKUP(A210,Fed.!$A$2:$J$1973,6,FALSE)," ")</f>
        <v xml:space="preserve"> </v>
      </c>
      <c r="G210" t="str">
        <f>IF(A210:A210&gt;0,VLOOKUP(A210,Fed.!$A$2:$J$1973,7,FALSE)," ")</f>
        <v xml:space="preserve"> </v>
      </c>
      <c r="H210" t="str">
        <f>IF(A210:A210&gt;0,VLOOKUP(A210,Fed.!$A$2:$J$1973,8,FALSE)," ")</f>
        <v xml:space="preserve"> </v>
      </c>
      <c r="I210" t="str">
        <f>IF(A210:A210&gt;0,VLOOKUP(A210,Fed.!$A$2:$J$1973,9,FALSE)," ")</f>
        <v xml:space="preserve"> </v>
      </c>
      <c r="J210" s="3" t="str">
        <f>IF(A210:A210&gt;0,VLOOKUP(A210,Fed.!$A$2:$J$1973,10,FALSE)," ")</f>
        <v xml:space="preserve"> </v>
      </c>
    </row>
    <row r="211" spans="1:10">
      <c r="A211" s="63"/>
      <c r="B211" t="str">
        <f>IF(A211:A211&gt;0,VLOOKUP(A211,Fed.!$A$2:$J$1973,2,FALSE)," ")</f>
        <v xml:space="preserve"> </v>
      </c>
      <c r="C211" t="str">
        <f>IF(A211:A211&gt;0,VLOOKUP(A211,Fed.!$A$2:$J$1973,3,FALSE)," ")</f>
        <v xml:space="preserve"> </v>
      </c>
      <c r="D211" s="3" t="str">
        <f>IF(A211:A211&gt;0,VLOOKUP(A211,Fed.!$A$2:$J$1973,4,FALSE)," ")</f>
        <v xml:space="preserve"> </v>
      </c>
      <c r="E211" s="3" t="str">
        <f>IF(A211:A211&gt;0,VLOOKUP(A211,Fed.!$A$2:$J$1973,5,FALSE)," ")</f>
        <v xml:space="preserve"> </v>
      </c>
      <c r="F211" s="413" t="str">
        <f>IF(A211:A211&gt;0,VLOOKUP(A211,Fed.!$A$2:$J$1973,6,FALSE)," ")</f>
        <v xml:space="preserve"> </v>
      </c>
      <c r="G211" t="str">
        <f>IF(A211:A211&gt;0,VLOOKUP(A211,Fed.!$A$2:$J$1973,7,FALSE)," ")</f>
        <v xml:space="preserve"> </v>
      </c>
      <c r="H211" t="str">
        <f>IF(A211:A211&gt;0,VLOOKUP(A211,Fed.!$A$2:$J$1973,8,FALSE)," ")</f>
        <v xml:space="preserve"> </v>
      </c>
      <c r="I211" t="str">
        <f>IF(A211:A211&gt;0,VLOOKUP(A211,Fed.!$A$2:$J$1973,9,FALSE)," ")</f>
        <v xml:space="preserve"> </v>
      </c>
      <c r="J211" s="3" t="str">
        <f>IF(A211:A211&gt;0,VLOOKUP(A211,Fed.!$A$2:$J$1973,10,FALSE)," ")</f>
        <v xml:space="preserve"> </v>
      </c>
    </row>
    <row r="212" spans="1:10">
      <c r="A212" s="63"/>
      <c r="B212" t="str">
        <f>IF(A212:A212&gt;0,VLOOKUP(A212,Fed.!$A$2:$J$1973,2,FALSE)," ")</f>
        <v xml:space="preserve"> </v>
      </c>
      <c r="C212" t="str">
        <f>IF(A212:A212&gt;0,VLOOKUP(A212,Fed.!$A$2:$J$1973,3,FALSE)," ")</f>
        <v xml:space="preserve"> </v>
      </c>
      <c r="D212" s="3" t="str">
        <f>IF(A212:A212&gt;0,VLOOKUP(A212,Fed.!$A$2:$J$1973,4,FALSE)," ")</f>
        <v xml:space="preserve"> </v>
      </c>
      <c r="E212" s="3" t="str">
        <f>IF(A212:A212&gt;0,VLOOKUP(A212,Fed.!$A$2:$J$1973,5,FALSE)," ")</f>
        <v xml:space="preserve"> </v>
      </c>
      <c r="F212" s="413" t="str">
        <f>IF(A212:A212&gt;0,VLOOKUP(A212,Fed.!$A$2:$J$1973,6,FALSE)," ")</f>
        <v xml:space="preserve"> </v>
      </c>
      <c r="G212" t="str">
        <f>IF(A212:A212&gt;0,VLOOKUP(A212,Fed.!$A$2:$J$1973,7,FALSE)," ")</f>
        <v xml:space="preserve"> </v>
      </c>
      <c r="H212" t="str">
        <f>IF(A212:A212&gt;0,VLOOKUP(A212,Fed.!$A$2:$J$1973,8,FALSE)," ")</f>
        <v xml:space="preserve"> </v>
      </c>
      <c r="I212" t="str">
        <f>IF(A212:A212&gt;0,VLOOKUP(A212,Fed.!$A$2:$J$1973,9,FALSE)," ")</f>
        <v xml:space="preserve"> </v>
      </c>
      <c r="J212" s="3" t="str">
        <f>IF(A212:A212&gt;0,VLOOKUP(A212,Fed.!$A$2:$J$1973,10,FALSE)," ")</f>
        <v xml:space="preserve"> </v>
      </c>
    </row>
    <row r="213" spans="1:10">
      <c r="A213" s="463"/>
      <c r="B213" t="str">
        <f>IF(A213:A213&gt;0,VLOOKUP(A213,Fed.!$A$2:$J$1973,2,FALSE)," ")</f>
        <v xml:space="preserve"> </v>
      </c>
      <c r="C213" t="str">
        <f>IF(A213:A213&gt;0,VLOOKUP(A213,Fed.!$A$2:$J$1973,3,FALSE)," ")</f>
        <v xml:space="preserve"> </v>
      </c>
      <c r="D213" s="3" t="str">
        <f>IF(A213:A213&gt;0,VLOOKUP(A213,Fed.!$A$2:$J$1973,4,FALSE)," ")</f>
        <v xml:space="preserve"> </v>
      </c>
      <c r="E213" s="3" t="str">
        <f>IF(A213:A213&gt;0,VLOOKUP(A213,Fed.!$A$2:$J$1973,5,FALSE)," ")</f>
        <v xml:space="preserve"> </v>
      </c>
      <c r="F213" s="413" t="str">
        <f>IF(A213:A213&gt;0,VLOOKUP(A213,Fed.!$A$2:$J$1973,6,FALSE)," ")</f>
        <v xml:space="preserve"> </v>
      </c>
      <c r="G213" t="str">
        <f>IF(A213:A213&gt;0,VLOOKUP(A213,Fed.!$A$2:$J$1973,7,FALSE)," ")</f>
        <v xml:space="preserve"> </v>
      </c>
      <c r="H213" t="str">
        <f>IF(A213:A213&gt;0,VLOOKUP(A213,Fed.!$A$2:$J$1973,8,FALSE)," ")</f>
        <v xml:space="preserve"> </v>
      </c>
      <c r="I213" t="str">
        <f>IF(A213:A213&gt;0,VLOOKUP(A213,Fed.!$A$2:$J$1973,9,FALSE)," ")</f>
        <v xml:space="preserve"> </v>
      </c>
      <c r="J213" s="3" t="str">
        <f>IF(A213:A213&gt;0,VLOOKUP(A213,Fed.!$A$2:$J$1973,10,FALSE)," ")</f>
        <v xml:space="preserve"> </v>
      </c>
    </row>
    <row r="214" spans="1:10">
      <c r="A214" s="63"/>
      <c r="B214" t="str">
        <f>IF(A214:A214&gt;0,VLOOKUP(A214,Fed.!$A$2:$J$1973,2,FALSE)," ")</f>
        <v xml:space="preserve"> </v>
      </c>
      <c r="C214" t="str">
        <f>IF(A214:A214&gt;0,VLOOKUP(A214,Fed.!$A$2:$J$1973,3,FALSE)," ")</f>
        <v xml:space="preserve"> </v>
      </c>
      <c r="D214" s="3" t="str">
        <f>IF(A214:A214&gt;0,VLOOKUP(A214,Fed.!$A$2:$J$1973,4,FALSE)," ")</f>
        <v xml:space="preserve"> </v>
      </c>
      <c r="E214" s="3" t="str">
        <f>IF(A214:A214&gt;0,VLOOKUP(A214,Fed.!$A$2:$J$1973,5,FALSE)," ")</f>
        <v xml:space="preserve"> </v>
      </c>
      <c r="F214" s="413" t="str">
        <f>IF(A214:A214&gt;0,VLOOKUP(A214,Fed.!$A$2:$J$1973,6,FALSE)," ")</f>
        <v xml:space="preserve"> </v>
      </c>
      <c r="G214" t="str">
        <f>IF(A214:A214&gt;0,VLOOKUP(A214,Fed.!$A$2:$J$1973,7,FALSE)," ")</f>
        <v xml:space="preserve"> </v>
      </c>
      <c r="H214" t="str">
        <f>IF(A214:A214&gt;0,VLOOKUP(A214,Fed.!$A$2:$J$1973,8,FALSE)," ")</f>
        <v xml:space="preserve"> </v>
      </c>
      <c r="I214" t="str">
        <f>IF(A214:A214&gt;0,VLOOKUP(A214,Fed.!$A$2:$J$1973,9,FALSE)," ")</f>
        <v xml:space="preserve"> </v>
      </c>
      <c r="J214" s="3" t="str">
        <f>IF(A214:A214&gt;0,VLOOKUP(A214,Fed.!$A$2:$J$1973,10,FALSE)," ")</f>
        <v xml:space="preserve"> </v>
      </c>
    </row>
    <row r="215" spans="1:10">
      <c r="A215" s="63"/>
      <c r="B215" t="str">
        <f>IF(A215:A215&gt;0,VLOOKUP(A215,Fed.!$A$2:$J$1973,2,FALSE)," ")</f>
        <v xml:space="preserve"> </v>
      </c>
      <c r="C215" t="str">
        <f>IF(A215:A215&gt;0,VLOOKUP(A215,Fed.!$A$2:$J$1973,3,FALSE)," ")</f>
        <v xml:space="preserve"> </v>
      </c>
      <c r="D215" s="3" t="str">
        <f>IF(A215:A215&gt;0,VLOOKUP(A215,Fed.!$A$2:$J$1973,4,FALSE)," ")</f>
        <v xml:space="preserve"> </v>
      </c>
      <c r="E215" s="3" t="str">
        <f>IF(A215:A215&gt;0,VLOOKUP(A215,Fed.!$A$2:$J$1973,5,FALSE)," ")</f>
        <v xml:space="preserve"> </v>
      </c>
      <c r="F215" s="413" t="str">
        <f>IF(A215:A215&gt;0,VLOOKUP(A215,Fed.!$A$2:$J$1973,6,FALSE)," ")</f>
        <v xml:space="preserve"> </v>
      </c>
      <c r="G215" t="str">
        <f>IF(A215:A215&gt;0,VLOOKUP(A215,Fed.!$A$2:$J$1973,7,FALSE)," ")</f>
        <v xml:space="preserve"> </v>
      </c>
      <c r="H215" t="str">
        <f>IF(A215:A215&gt;0,VLOOKUP(A215,Fed.!$A$2:$J$1973,8,FALSE)," ")</f>
        <v xml:space="preserve"> </v>
      </c>
      <c r="I215" t="str">
        <f>IF(A215:A215&gt;0,VLOOKUP(A215,Fed.!$A$2:$J$1973,9,FALSE)," ")</f>
        <v xml:space="preserve"> </v>
      </c>
      <c r="J215" s="3" t="str">
        <f>IF(A215:A215&gt;0,VLOOKUP(A215,Fed.!$A$2:$J$1973,10,FALSE)," ")</f>
        <v xml:space="preserve"> </v>
      </c>
    </row>
    <row r="216" spans="1:10">
      <c r="A216" s="63"/>
      <c r="B216" t="str">
        <f>IF(A216:A216&gt;0,VLOOKUP(A216,Fed.!$A$2:$J$1973,2,FALSE)," ")</f>
        <v xml:space="preserve"> </v>
      </c>
      <c r="C216" t="str">
        <f>IF(A216:A216&gt;0,VLOOKUP(A216,Fed.!$A$2:$J$1973,3,FALSE)," ")</f>
        <v xml:space="preserve"> </v>
      </c>
      <c r="D216" s="3" t="str">
        <f>IF(A216:A216&gt;0,VLOOKUP(A216,Fed.!$A$2:$J$1973,4,FALSE)," ")</f>
        <v xml:space="preserve"> </v>
      </c>
      <c r="E216" s="3" t="str">
        <f>IF(A216:A216&gt;0,VLOOKUP(A216,Fed.!$A$2:$J$1973,5,FALSE)," ")</f>
        <v xml:space="preserve"> </v>
      </c>
      <c r="F216" s="413" t="str">
        <f>IF(A216:A216&gt;0,VLOOKUP(A216,Fed.!$A$2:$J$1973,6,FALSE)," ")</f>
        <v xml:space="preserve"> </v>
      </c>
      <c r="G216" t="str">
        <f>IF(A216:A216&gt;0,VLOOKUP(A216,Fed.!$A$2:$J$1973,7,FALSE)," ")</f>
        <v xml:space="preserve"> </v>
      </c>
      <c r="H216" t="str">
        <f>IF(A216:A216&gt;0,VLOOKUP(A216,Fed.!$A$2:$J$1973,8,FALSE)," ")</f>
        <v xml:space="preserve"> </v>
      </c>
      <c r="I216" t="str">
        <f>IF(A216:A216&gt;0,VLOOKUP(A216,Fed.!$A$2:$J$1973,9,FALSE)," ")</f>
        <v xml:space="preserve"> </v>
      </c>
      <c r="J216" s="3" t="str">
        <f>IF(A216:A216&gt;0,VLOOKUP(A216,Fed.!$A$2:$J$1973,10,FALSE)," ")</f>
        <v xml:space="preserve"> </v>
      </c>
    </row>
    <row r="217" spans="1:10">
      <c r="A217" s="63"/>
      <c r="B217" t="str">
        <f>IF(A217:A217&gt;0,VLOOKUP(A217,Fed.!$A$2:$J$1973,2,FALSE)," ")</f>
        <v xml:space="preserve"> </v>
      </c>
      <c r="C217" t="str">
        <f>IF(A217:A217&gt;0,VLOOKUP(A217,Fed.!$A$2:$J$1973,3,FALSE)," ")</f>
        <v xml:space="preserve"> </v>
      </c>
      <c r="D217" s="3" t="str">
        <f>IF(A217:A217&gt;0,VLOOKUP(A217,Fed.!$A$2:$J$1973,4,FALSE)," ")</f>
        <v xml:space="preserve"> </v>
      </c>
      <c r="E217" s="3" t="str">
        <f>IF(A217:A217&gt;0,VLOOKUP(A217,Fed.!$A$2:$J$1973,5,FALSE)," ")</f>
        <v xml:space="preserve"> </v>
      </c>
      <c r="F217" s="413" t="str">
        <f>IF(A217:A217&gt;0,VLOOKUP(A217,Fed.!$A$2:$J$1973,6,FALSE)," ")</f>
        <v xml:space="preserve"> </v>
      </c>
      <c r="G217" t="str">
        <f>IF(A217:A217&gt;0,VLOOKUP(A217,Fed.!$A$2:$J$1973,7,FALSE)," ")</f>
        <v xml:space="preserve"> </v>
      </c>
      <c r="H217" t="str">
        <f>IF(A217:A217&gt;0,VLOOKUP(A217,Fed.!$A$2:$J$1973,8,FALSE)," ")</f>
        <v xml:space="preserve"> </v>
      </c>
      <c r="I217" t="str">
        <f>IF(A217:A217&gt;0,VLOOKUP(A217,Fed.!$A$2:$J$1973,9,FALSE)," ")</f>
        <v xml:space="preserve"> </v>
      </c>
      <c r="J217" s="3" t="str">
        <f>IF(A217:A217&gt;0,VLOOKUP(A217,Fed.!$A$2:$J$1973,10,FALSE)," ")</f>
        <v xml:space="preserve"> </v>
      </c>
    </row>
    <row r="218" spans="1:10">
      <c r="A218" s="63"/>
      <c r="B218" t="str">
        <f>IF(A218:A218&gt;0,VLOOKUP(A218,Fed.!$A$2:$J$1973,2,FALSE)," ")</f>
        <v xml:space="preserve"> </v>
      </c>
      <c r="C218" t="str">
        <f>IF(A218:A218&gt;0,VLOOKUP(A218,Fed.!$A$2:$J$1973,3,FALSE)," ")</f>
        <v xml:space="preserve"> </v>
      </c>
      <c r="D218" s="3" t="str">
        <f>IF(A218:A218&gt;0,VLOOKUP(A218,Fed.!$A$2:$J$1973,4,FALSE)," ")</f>
        <v xml:space="preserve"> </v>
      </c>
      <c r="E218" s="3" t="str">
        <f>IF(A218:A218&gt;0,VLOOKUP(A218,Fed.!$A$2:$J$1973,5,FALSE)," ")</f>
        <v xml:space="preserve"> </v>
      </c>
      <c r="F218" s="413" t="str">
        <f>IF(A218:A218&gt;0,VLOOKUP(A218,Fed.!$A$2:$J$1973,6,FALSE)," ")</f>
        <v xml:space="preserve"> </v>
      </c>
      <c r="G218" t="str">
        <f>IF(A218:A218&gt;0,VLOOKUP(A218,Fed.!$A$2:$J$1973,7,FALSE)," ")</f>
        <v xml:space="preserve"> </v>
      </c>
      <c r="H218" t="str">
        <f>IF(A218:A218&gt;0,VLOOKUP(A218,Fed.!$A$2:$J$1973,8,FALSE)," ")</f>
        <v xml:space="preserve"> </v>
      </c>
      <c r="I218" t="str">
        <f>IF(A218:A218&gt;0,VLOOKUP(A218,Fed.!$A$2:$J$1973,9,FALSE)," ")</f>
        <v xml:space="preserve"> </v>
      </c>
      <c r="J218" s="3" t="str">
        <f>IF(A218:A218&gt;0,VLOOKUP(A218,Fed.!$A$2:$J$1973,10,FALSE)," ")</f>
        <v xml:space="preserve"> </v>
      </c>
    </row>
    <row r="219" spans="1:10">
      <c r="A219" s="63"/>
      <c r="B219" t="str">
        <f>IF(A219:A219&gt;0,VLOOKUP(A219,Fed.!$A$2:$J$1973,2,FALSE)," ")</f>
        <v xml:space="preserve"> </v>
      </c>
      <c r="C219" t="str">
        <f>IF(A219:A219&gt;0,VLOOKUP(A219,Fed.!$A$2:$J$1973,3,FALSE)," ")</f>
        <v xml:space="preserve"> </v>
      </c>
      <c r="D219" s="3" t="str">
        <f>IF(A219:A219&gt;0,VLOOKUP(A219,Fed.!$A$2:$J$1973,4,FALSE)," ")</f>
        <v xml:space="preserve"> </v>
      </c>
      <c r="E219" s="3" t="str">
        <f>IF(A219:A219&gt;0,VLOOKUP(A219,Fed.!$A$2:$J$1973,5,FALSE)," ")</f>
        <v xml:space="preserve"> </v>
      </c>
      <c r="F219" s="413" t="str">
        <f>IF(A219:A219&gt;0,VLOOKUP(A219,Fed.!$A$2:$J$1973,6,FALSE)," ")</f>
        <v xml:space="preserve"> </v>
      </c>
      <c r="G219" t="str">
        <f>IF(A219:A219&gt;0,VLOOKUP(A219,Fed.!$A$2:$J$1973,7,FALSE)," ")</f>
        <v xml:space="preserve"> </v>
      </c>
      <c r="H219" t="str">
        <f>IF(A219:A219&gt;0,VLOOKUP(A219,Fed.!$A$2:$J$1973,8,FALSE)," ")</f>
        <v xml:space="preserve"> </v>
      </c>
      <c r="I219" t="str">
        <f>IF(A219:A219&gt;0,VLOOKUP(A219,Fed.!$A$2:$J$1973,9,FALSE)," ")</f>
        <v xml:space="preserve"> </v>
      </c>
      <c r="J219" s="3" t="str">
        <f>IF(A219:A219&gt;0,VLOOKUP(A219,Fed.!$A$2:$J$1973,10,FALSE)," ")</f>
        <v xml:space="preserve"> </v>
      </c>
    </row>
    <row r="220" spans="1:10">
      <c r="A220" s="63"/>
      <c r="B220" t="str">
        <f>IF(A220:A220&gt;0,VLOOKUP(A220,Fed.!$A$2:$J$1973,2,FALSE)," ")</f>
        <v xml:space="preserve"> </v>
      </c>
      <c r="C220" t="str">
        <f>IF(A220:A220&gt;0,VLOOKUP(A220,Fed.!$A$2:$J$1973,3,FALSE)," ")</f>
        <v xml:space="preserve"> </v>
      </c>
      <c r="D220" s="3" t="str">
        <f>IF(A220:A220&gt;0,VLOOKUP(A220,Fed.!$A$2:$J$1973,4,FALSE)," ")</f>
        <v xml:space="preserve"> </v>
      </c>
      <c r="E220" s="3" t="str">
        <f>IF(A220:A220&gt;0,VLOOKUP(A220,Fed.!$A$2:$J$1973,5,FALSE)," ")</f>
        <v xml:space="preserve"> </v>
      </c>
      <c r="F220" s="413" t="str">
        <f>IF(A220:A220&gt;0,VLOOKUP(A220,Fed.!$A$2:$J$1973,6,FALSE)," ")</f>
        <v xml:space="preserve"> </v>
      </c>
      <c r="G220" t="str">
        <f>IF(A220:A220&gt;0,VLOOKUP(A220,Fed.!$A$2:$J$1973,7,FALSE)," ")</f>
        <v xml:space="preserve"> </v>
      </c>
      <c r="H220" t="str">
        <f>IF(A220:A220&gt;0,VLOOKUP(A220,Fed.!$A$2:$J$1973,8,FALSE)," ")</f>
        <v xml:space="preserve"> </v>
      </c>
      <c r="I220" t="str">
        <f>IF(A220:A220&gt;0,VLOOKUP(A220,Fed.!$A$2:$J$1973,9,FALSE)," ")</f>
        <v xml:space="preserve"> </v>
      </c>
      <c r="J220" s="3" t="str">
        <f>IF(A220:A220&gt;0,VLOOKUP(A220,Fed.!$A$2:$J$1973,10,FALSE)," ")</f>
        <v xml:space="preserve"> </v>
      </c>
    </row>
    <row r="221" spans="1:10">
      <c r="A221" s="580"/>
      <c r="B221" t="str">
        <f>IF(A221:A221&gt;0,VLOOKUP(A221,Fed.!$A$2:$J$1973,2,FALSE)," ")</f>
        <v xml:space="preserve"> </v>
      </c>
      <c r="C221" t="str">
        <f>IF(A221:A221&gt;0,VLOOKUP(A221,Fed.!$A$2:$J$1973,3,FALSE)," ")</f>
        <v xml:space="preserve"> </v>
      </c>
      <c r="D221" s="3" t="str">
        <f>IF(A221:A221&gt;0,VLOOKUP(A221,Fed.!$A$2:$J$1973,4,FALSE)," ")</f>
        <v xml:space="preserve"> </v>
      </c>
      <c r="E221" s="3" t="str">
        <f>IF(A221:A221&gt;0,VLOOKUP(A221,Fed.!$A$2:$J$1973,5,FALSE)," ")</f>
        <v xml:space="preserve"> </v>
      </c>
      <c r="F221" s="413" t="str">
        <f>IF(A221:A221&gt;0,VLOOKUP(A221,Fed.!$A$2:$J$1973,6,FALSE)," ")</f>
        <v xml:space="preserve"> </v>
      </c>
      <c r="G221" t="str">
        <f>IF(A221:A221&gt;0,VLOOKUP(A221,Fed.!$A$2:$J$1973,7,FALSE)," ")</f>
        <v xml:space="preserve"> </v>
      </c>
      <c r="H221" t="str">
        <f>IF(A221:A221&gt;0,VLOOKUP(A221,Fed.!$A$2:$J$1973,8,FALSE)," ")</f>
        <v xml:space="preserve"> </v>
      </c>
      <c r="I221" t="str">
        <f>IF(A221:A221&gt;0,VLOOKUP(A221,Fed.!$A$2:$J$1973,9,FALSE)," ")</f>
        <v xml:space="preserve"> </v>
      </c>
      <c r="J221" s="3" t="str">
        <f>IF(A221:A221&gt;0,VLOOKUP(A221,Fed.!$A$2:$J$1973,10,FALSE)," ")</f>
        <v xml:space="preserve"> </v>
      </c>
    </row>
    <row r="222" spans="1:10">
      <c r="A222" s="63"/>
      <c r="B222" t="str">
        <f>IF(A222:A222&gt;0,VLOOKUP(A222,Fed.!$A$2:$J$1973,2,FALSE)," ")</f>
        <v xml:space="preserve"> </v>
      </c>
      <c r="C222" t="str">
        <f>IF(A222:A222&gt;0,VLOOKUP(A222,Fed.!$A$2:$J$1973,3,FALSE)," ")</f>
        <v xml:space="preserve"> </v>
      </c>
      <c r="D222" s="3" t="str">
        <f>IF(A222:A222&gt;0,VLOOKUP(A222,Fed.!$A$2:$J$1973,4,FALSE)," ")</f>
        <v xml:space="preserve"> </v>
      </c>
      <c r="E222" s="3" t="str">
        <f>IF(A222:A222&gt;0,VLOOKUP(A222,Fed.!$A$2:$J$1973,5,FALSE)," ")</f>
        <v xml:space="preserve"> </v>
      </c>
      <c r="F222" s="413" t="str">
        <f>IF(A222:A222&gt;0,VLOOKUP(A222,Fed.!$A$2:$J$1973,6,FALSE)," ")</f>
        <v xml:space="preserve"> </v>
      </c>
      <c r="G222" t="str">
        <f>IF(A222:A222&gt;0,VLOOKUP(A222,Fed.!$A$2:$J$1973,7,FALSE)," ")</f>
        <v xml:space="preserve"> </v>
      </c>
      <c r="H222" t="str">
        <f>IF(A222:A222&gt;0,VLOOKUP(A222,Fed.!$A$2:$J$1973,8,FALSE)," ")</f>
        <v xml:space="preserve"> </v>
      </c>
      <c r="I222" t="str">
        <f>IF(A222:A222&gt;0,VLOOKUP(A222,Fed.!$A$2:$J$1973,9,FALSE)," ")</f>
        <v xml:space="preserve"> </v>
      </c>
      <c r="J222" s="3" t="str">
        <f>IF(A222:A222&gt;0,VLOOKUP(A222,Fed.!$A$2:$J$1973,10,FALSE)," ")</f>
        <v xml:space="preserve"> </v>
      </c>
    </row>
    <row r="223" spans="1:10">
      <c r="A223" s="63"/>
      <c r="B223" t="str">
        <f>IF(A223:A223&gt;0,VLOOKUP(A223,Fed.!$A$2:$J$1973,2,FALSE)," ")</f>
        <v xml:space="preserve"> </v>
      </c>
      <c r="C223" t="str">
        <f>IF(A223:A223&gt;0,VLOOKUP(A223,Fed.!$A$2:$J$1973,3,FALSE)," ")</f>
        <v xml:space="preserve"> </v>
      </c>
      <c r="D223" s="3" t="str">
        <f>IF(A223:A223&gt;0,VLOOKUP(A223,Fed.!$A$2:$J$1973,4,FALSE)," ")</f>
        <v xml:space="preserve"> </v>
      </c>
      <c r="E223" s="3" t="str">
        <f>IF(A223:A223&gt;0,VLOOKUP(A223,Fed.!$A$2:$J$1973,5,FALSE)," ")</f>
        <v xml:space="preserve"> </v>
      </c>
      <c r="F223" s="413" t="str">
        <f>IF(A223:A223&gt;0,VLOOKUP(A223,Fed.!$A$2:$J$1973,6,FALSE)," ")</f>
        <v xml:space="preserve"> </v>
      </c>
      <c r="G223" t="str">
        <f>IF(A223:A223&gt;0,VLOOKUP(A223,Fed.!$A$2:$J$1973,7,FALSE)," ")</f>
        <v xml:space="preserve"> </v>
      </c>
      <c r="H223" t="str">
        <f>IF(A223:A223&gt;0,VLOOKUP(A223,Fed.!$A$2:$J$1973,8,FALSE)," ")</f>
        <v xml:space="preserve"> </v>
      </c>
      <c r="I223" t="str">
        <f>IF(A223:A223&gt;0,VLOOKUP(A223,Fed.!$A$2:$J$1973,9,FALSE)," ")</f>
        <v xml:space="preserve"> </v>
      </c>
      <c r="J223" s="3" t="str">
        <f>IF(A223:A223&gt;0,VLOOKUP(A223,Fed.!$A$2:$J$1973,10,FALSE)," ")</f>
        <v xml:space="preserve"> </v>
      </c>
    </row>
    <row r="224" spans="1:10">
      <c r="A224" s="579"/>
      <c r="B224" t="str">
        <f>IF(A224:A224&gt;0,VLOOKUP(A224,Fed.!$A$2:$J$1973,2,FALSE)," ")</f>
        <v xml:space="preserve"> </v>
      </c>
      <c r="C224" t="str">
        <f>IF(A224:A224&gt;0,VLOOKUP(A224,Fed.!$A$2:$J$1973,3,FALSE)," ")</f>
        <v xml:space="preserve"> </v>
      </c>
      <c r="D224" s="3" t="str">
        <f>IF(A224:A224&gt;0,VLOOKUP(A224,Fed.!$A$2:$J$1973,4,FALSE)," ")</f>
        <v xml:space="preserve"> </v>
      </c>
      <c r="E224" s="3" t="str">
        <f>IF(A224:A224&gt;0,VLOOKUP(A224,Fed.!$A$2:$J$1973,5,FALSE)," ")</f>
        <v xml:space="preserve"> </v>
      </c>
      <c r="F224" s="413" t="str">
        <f>IF(A224:A224&gt;0,VLOOKUP(A224,Fed.!$A$2:$J$1973,6,FALSE)," ")</f>
        <v xml:space="preserve"> </v>
      </c>
      <c r="G224" t="str">
        <f>IF(A224:A224&gt;0,VLOOKUP(A224,Fed.!$A$2:$J$1973,7,FALSE)," ")</f>
        <v xml:space="preserve"> </v>
      </c>
      <c r="H224" t="str">
        <f>IF(A224:A224&gt;0,VLOOKUP(A224,Fed.!$A$2:$J$1973,8,FALSE)," ")</f>
        <v xml:space="preserve"> </v>
      </c>
      <c r="I224" t="str">
        <f>IF(A224:A224&gt;0,VLOOKUP(A224,Fed.!$A$2:$J$1973,9,FALSE)," ")</f>
        <v xml:space="preserve"> </v>
      </c>
      <c r="J224" s="3" t="str">
        <f>IF(A224:A224&gt;0,VLOOKUP(A224,Fed.!$A$2:$J$1973,10,FALSE)," ")</f>
        <v xml:space="preserve"> </v>
      </c>
    </row>
    <row r="225" spans="1:10">
      <c r="A225" s="63"/>
      <c r="B225" t="str">
        <f>IF(A225:A225&gt;0,VLOOKUP(A225,Fed.!$A$2:$J$1973,2,FALSE)," ")</f>
        <v xml:space="preserve"> </v>
      </c>
      <c r="C225" t="str">
        <f>IF(A225:A225&gt;0,VLOOKUP(A225,Fed.!$A$2:$J$1973,3,FALSE)," ")</f>
        <v xml:space="preserve"> </v>
      </c>
      <c r="D225" s="3" t="str">
        <f>IF(A225:A225&gt;0,VLOOKUP(A225,Fed.!$A$2:$J$1973,4,FALSE)," ")</f>
        <v xml:space="preserve"> </v>
      </c>
      <c r="E225" s="3" t="str">
        <f>IF(A225:A225&gt;0,VLOOKUP(A225,Fed.!$A$2:$J$1973,5,FALSE)," ")</f>
        <v xml:space="preserve"> </v>
      </c>
      <c r="F225" s="413" t="str">
        <f>IF(A225:A225&gt;0,VLOOKUP(A225,Fed.!$A$2:$J$1973,6,FALSE)," ")</f>
        <v xml:space="preserve"> </v>
      </c>
      <c r="G225" t="str">
        <f>IF(A225:A225&gt;0,VLOOKUP(A225,Fed.!$A$2:$J$1973,7,FALSE)," ")</f>
        <v xml:space="preserve"> </v>
      </c>
      <c r="H225" t="str">
        <f>IF(A225:A225&gt;0,VLOOKUP(A225,Fed.!$A$2:$J$1973,8,FALSE)," ")</f>
        <v xml:space="preserve"> </v>
      </c>
      <c r="I225" t="str">
        <f>IF(A225:A225&gt;0,VLOOKUP(A225,Fed.!$A$2:$J$1973,9,FALSE)," ")</f>
        <v xml:space="preserve"> </v>
      </c>
      <c r="J225" s="3" t="str">
        <f>IF(A225:A225&gt;0,VLOOKUP(A225,Fed.!$A$2:$J$1973,10,FALSE)," ")</f>
        <v xml:space="preserve"> </v>
      </c>
    </row>
    <row r="226" spans="1:10">
      <c r="A226" s="63"/>
      <c r="B226" t="str">
        <f>IF(A226:A226&gt;0,VLOOKUP(A226,Fed.!$A$2:$J$1973,2,FALSE)," ")</f>
        <v xml:space="preserve"> </v>
      </c>
      <c r="C226" t="str">
        <f>IF(A226:A226&gt;0,VLOOKUP(A226,Fed.!$A$2:$J$1973,3,FALSE)," ")</f>
        <v xml:space="preserve"> </v>
      </c>
      <c r="D226" s="3" t="str">
        <f>IF(A226:A226&gt;0,VLOOKUP(A226,Fed.!$A$2:$J$1973,4,FALSE)," ")</f>
        <v xml:space="preserve"> </v>
      </c>
      <c r="E226" s="3" t="str">
        <f>IF(A226:A226&gt;0,VLOOKUP(A226,Fed.!$A$2:$J$1973,5,FALSE)," ")</f>
        <v xml:space="preserve"> </v>
      </c>
      <c r="F226" s="413" t="str">
        <f>IF(A226:A226&gt;0,VLOOKUP(A226,Fed.!$A$2:$J$1973,6,FALSE)," ")</f>
        <v xml:space="preserve"> </v>
      </c>
      <c r="G226" t="str">
        <f>IF(A226:A226&gt;0,VLOOKUP(A226,Fed.!$A$2:$J$1973,7,FALSE)," ")</f>
        <v xml:space="preserve"> </v>
      </c>
      <c r="H226" t="str">
        <f>IF(A226:A226&gt;0,VLOOKUP(A226,Fed.!$A$2:$J$1973,8,FALSE)," ")</f>
        <v xml:space="preserve"> </v>
      </c>
      <c r="I226" t="str">
        <f>IF(A226:A226&gt;0,VLOOKUP(A226,Fed.!$A$2:$J$1973,9,FALSE)," ")</f>
        <v xml:space="preserve"> </v>
      </c>
      <c r="J226" s="3" t="str">
        <f>IF(A226:A226&gt;0,VLOOKUP(A226,Fed.!$A$2:$J$1973,10,FALSE)," ")</f>
        <v xml:space="preserve"> </v>
      </c>
    </row>
    <row r="227" spans="1:10">
      <c r="A227" s="63"/>
      <c r="B227" t="str">
        <f>IF(A227:A227&gt;0,VLOOKUP(A227,Fed.!$A$2:$J$1973,2,FALSE)," ")</f>
        <v xml:space="preserve"> </v>
      </c>
      <c r="C227" t="str">
        <f>IF(A227:A227&gt;0,VLOOKUP(A227,Fed.!$A$2:$J$1973,3,FALSE)," ")</f>
        <v xml:space="preserve"> </v>
      </c>
      <c r="D227" s="3" t="str">
        <f>IF(A227:A227&gt;0,VLOOKUP(A227,Fed.!$A$2:$J$1973,4,FALSE)," ")</f>
        <v xml:space="preserve"> </v>
      </c>
      <c r="E227" s="3" t="str">
        <f>IF(A227:A227&gt;0,VLOOKUP(A227,Fed.!$A$2:$J$1973,5,FALSE)," ")</f>
        <v xml:space="preserve"> </v>
      </c>
      <c r="F227" s="413" t="str">
        <f>IF(A227:A227&gt;0,VLOOKUP(A227,Fed.!$A$2:$J$1973,6,FALSE)," ")</f>
        <v xml:space="preserve"> </v>
      </c>
      <c r="G227" t="str">
        <f>IF(A227:A227&gt;0,VLOOKUP(A227,Fed.!$A$2:$J$1973,7,FALSE)," ")</f>
        <v xml:space="preserve"> </v>
      </c>
      <c r="H227" t="str">
        <f>IF(A227:A227&gt;0,VLOOKUP(A227,Fed.!$A$2:$J$1973,8,FALSE)," ")</f>
        <v xml:space="preserve"> </v>
      </c>
      <c r="I227" t="str">
        <f>IF(A227:A227&gt;0,VLOOKUP(A227,Fed.!$A$2:$J$1973,9,FALSE)," ")</f>
        <v xml:space="preserve"> </v>
      </c>
      <c r="J227" s="3" t="str">
        <f>IF(A227:A227&gt;0,VLOOKUP(A227,Fed.!$A$2:$J$1973,10,FALSE)," ")</f>
        <v xml:space="preserve"> </v>
      </c>
    </row>
    <row r="228" spans="1:10">
      <c r="A228" s="63"/>
      <c r="B228" t="str">
        <f>IF(A228:A228&gt;0,VLOOKUP(A228,Fed.!$A$2:$J$1973,2,FALSE)," ")</f>
        <v xml:space="preserve"> </v>
      </c>
      <c r="C228" t="str">
        <f>IF(A228:A228&gt;0,VLOOKUP(A228,Fed.!$A$2:$J$1973,3,FALSE)," ")</f>
        <v xml:space="preserve"> </v>
      </c>
      <c r="D228" s="3" t="str">
        <f>IF(A228:A228&gt;0,VLOOKUP(A228,Fed.!$A$2:$J$1973,4,FALSE)," ")</f>
        <v xml:space="preserve"> </v>
      </c>
      <c r="E228" s="3" t="str">
        <f>IF(A228:A228&gt;0,VLOOKUP(A228,Fed.!$A$2:$J$1973,5,FALSE)," ")</f>
        <v xml:space="preserve"> </v>
      </c>
      <c r="F228" s="413" t="str">
        <f>IF(A228:A228&gt;0,VLOOKUP(A228,Fed.!$A$2:$J$1973,6,FALSE)," ")</f>
        <v xml:space="preserve"> </v>
      </c>
      <c r="G228" t="str">
        <f>IF(A228:A228&gt;0,VLOOKUP(A228,Fed.!$A$2:$J$1973,7,FALSE)," ")</f>
        <v xml:space="preserve"> </v>
      </c>
      <c r="H228" t="str">
        <f>IF(A228:A228&gt;0,VLOOKUP(A228,Fed.!$A$2:$J$1973,8,FALSE)," ")</f>
        <v xml:space="preserve"> </v>
      </c>
      <c r="I228" t="str">
        <f>IF(A228:A228&gt;0,VLOOKUP(A228,Fed.!$A$2:$J$1973,9,FALSE)," ")</f>
        <v xml:space="preserve"> </v>
      </c>
      <c r="J228" s="3" t="str">
        <f>IF(A228:A228&gt;0,VLOOKUP(A228,Fed.!$A$2:$J$1973,10,FALSE)," ")</f>
        <v xml:space="preserve"> </v>
      </c>
    </row>
    <row r="229" spans="1:10">
      <c r="A229" s="63"/>
      <c r="B229" t="str">
        <f>IF(A229:A229&gt;0,VLOOKUP(A229,Fed.!$A$2:$J$1973,2,FALSE)," ")</f>
        <v xml:space="preserve"> </v>
      </c>
      <c r="C229" t="str">
        <f>IF(A229:A229&gt;0,VLOOKUP(A229,Fed.!$A$2:$J$1973,3,FALSE)," ")</f>
        <v xml:space="preserve"> </v>
      </c>
      <c r="D229" s="3" t="str">
        <f>IF(A229:A229&gt;0,VLOOKUP(A229,Fed.!$A$2:$J$1973,4,FALSE)," ")</f>
        <v xml:space="preserve"> </v>
      </c>
      <c r="E229" s="3" t="str">
        <f>IF(A229:A229&gt;0,VLOOKUP(A229,Fed.!$A$2:$J$1973,5,FALSE)," ")</f>
        <v xml:space="preserve"> </v>
      </c>
      <c r="F229" s="413" t="str">
        <f>IF(A229:A229&gt;0,VLOOKUP(A229,Fed.!$A$2:$J$1973,6,FALSE)," ")</f>
        <v xml:space="preserve"> </v>
      </c>
      <c r="G229" t="str">
        <f>IF(A229:A229&gt;0,VLOOKUP(A229,Fed.!$A$2:$J$1973,7,FALSE)," ")</f>
        <v xml:space="preserve"> </v>
      </c>
      <c r="H229" t="str">
        <f>IF(A229:A229&gt;0,VLOOKUP(A229,Fed.!$A$2:$J$1973,8,FALSE)," ")</f>
        <v xml:space="preserve"> </v>
      </c>
      <c r="I229" t="str">
        <f>IF(A229:A229&gt;0,VLOOKUP(A229,Fed.!$A$2:$J$1973,9,FALSE)," ")</f>
        <v xml:space="preserve"> </v>
      </c>
      <c r="J229" s="3" t="str">
        <f>IF(A229:A229&gt;0,VLOOKUP(A229,Fed.!$A$2:$J$1973,10,FALSE)," ")</f>
        <v xml:space="preserve"> </v>
      </c>
    </row>
    <row r="230" spans="1:10">
      <c r="A230" s="63"/>
      <c r="B230" t="str">
        <f>IF(A230:A230&gt;0,VLOOKUP(A230,Fed.!$A$2:$J$1973,2,FALSE)," ")</f>
        <v xml:space="preserve"> </v>
      </c>
      <c r="C230" t="str">
        <f>IF(A230:A230&gt;0,VLOOKUP(A230,Fed.!$A$2:$J$1973,3,FALSE)," ")</f>
        <v xml:space="preserve"> </v>
      </c>
      <c r="D230" s="3" t="str">
        <f>IF(A230:A230&gt;0,VLOOKUP(A230,Fed.!$A$2:$J$1973,4,FALSE)," ")</f>
        <v xml:space="preserve"> </v>
      </c>
      <c r="E230" s="3" t="str">
        <f>IF(A230:A230&gt;0,VLOOKUP(A230,Fed.!$A$2:$J$1973,5,FALSE)," ")</f>
        <v xml:space="preserve"> </v>
      </c>
      <c r="F230" s="413" t="str">
        <f>IF(A230:A230&gt;0,VLOOKUP(A230,Fed.!$A$2:$J$1973,6,FALSE)," ")</f>
        <v xml:space="preserve"> </v>
      </c>
      <c r="G230" t="str">
        <f>IF(A230:A230&gt;0,VLOOKUP(A230,Fed.!$A$2:$J$1973,7,FALSE)," ")</f>
        <v xml:space="preserve"> </v>
      </c>
      <c r="H230" t="str">
        <f>IF(A230:A230&gt;0,VLOOKUP(A230,Fed.!$A$2:$J$1973,8,FALSE)," ")</f>
        <v xml:space="preserve"> </v>
      </c>
      <c r="I230" t="str">
        <f>IF(A230:A230&gt;0,VLOOKUP(A230,Fed.!$A$2:$J$1973,9,FALSE)," ")</f>
        <v xml:space="preserve"> </v>
      </c>
      <c r="J230" s="3" t="str">
        <f>IF(A230:A230&gt;0,VLOOKUP(A230,Fed.!$A$2:$J$1973,10,FALSE)," ")</f>
        <v xml:space="preserve"> </v>
      </c>
    </row>
    <row r="231" spans="1:10">
      <c r="A231" s="463"/>
      <c r="B231" t="str">
        <f>IF(A231:A231&gt;0,VLOOKUP(A231,Fed.!$A$2:$J$1973,2,FALSE)," ")</f>
        <v xml:space="preserve"> </v>
      </c>
      <c r="C231" t="str">
        <f>IF(A231:A231&gt;0,VLOOKUP(A231,Fed.!$A$2:$J$1973,3,FALSE)," ")</f>
        <v xml:space="preserve"> </v>
      </c>
      <c r="D231" s="3" t="str">
        <f>IF(A231:A231&gt;0,VLOOKUP(A231,Fed.!$A$2:$J$1973,4,FALSE)," ")</f>
        <v xml:space="preserve"> </v>
      </c>
      <c r="E231" s="3" t="str">
        <f>IF(A231:A231&gt;0,VLOOKUP(A231,Fed.!$A$2:$J$1973,5,FALSE)," ")</f>
        <v xml:space="preserve"> </v>
      </c>
      <c r="F231" s="413" t="str">
        <f>IF(A231:A231&gt;0,VLOOKUP(A231,Fed.!$A$2:$J$1973,6,FALSE)," ")</f>
        <v xml:space="preserve"> </v>
      </c>
      <c r="G231" t="str">
        <f>IF(A231:A231&gt;0,VLOOKUP(A231,Fed.!$A$2:$J$1973,7,FALSE)," ")</f>
        <v xml:space="preserve"> </v>
      </c>
      <c r="H231" t="str">
        <f>IF(A231:A231&gt;0,VLOOKUP(A231,Fed.!$A$2:$J$1973,8,FALSE)," ")</f>
        <v xml:space="preserve"> </v>
      </c>
      <c r="I231" t="str">
        <f>IF(A231:A231&gt;0,VLOOKUP(A231,Fed.!$A$2:$J$1973,9,FALSE)," ")</f>
        <v xml:space="preserve"> </v>
      </c>
      <c r="J231" s="3" t="str">
        <f>IF(A231:A231&gt;0,VLOOKUP(A231,Fed.!$A$2:$J$1973,10,FALSE)," ")</f>
        <v xml:space="preserve"> </v>
      </c>
    </row>
    <row r="232" spans="1:10">
      <c r="A232" s="63"/>
      <c r="B232" t="str">
        <f>IF(A232:A232&gt;0,VLOOKUP(A232,Fed.!$A$2:$J$1973,2,FALSE)," ")</f>
        <v xml:space="preserve"> </v>
      </c>
      <c r="C232" t="str">
        <f>IF(A232:A232&gt;0,VLOOKUP(A232,Fed.!$A$2:$J$1973,3,FALSE)," ")</f>
        <v xml:space="preserve"> </v>
      </c>
      <c r="D232" s="3" t="str">
        <f>IF(A232:A232&gt;0,VLOOKUP(A232,Fed.!$A$2:$J$1973,4,FALSE)," ")</f>
        <v xml:space="preserve"> </v>
      </c>
      <c r="E232" s="3" t="str">
        <f>IF(A232:A232&gt;0,VLOOKUP(A232,Fed.!$A$2:$J$1973,5,FALSE)," ")</f>
        <v xml:space="preserve"> </v>
      </c>
      <c r="F232" s="413" t="str">
        <f>IF(A232:A232&gt;0,VLOOKUP(A232,Fed.!$A$2:$J$1973,6,FALSE)," ")</f>
        <v xml:space="preserve"> </v>
      </c>
      <c r="G232" t="str">
        <f>IF(A232:A232&gt;0,VLOOKUP(A232,Fed.!$A$2:$J$1973,7,FALSE)," ")</f>
        <v xml:space="preserve"> </v>
      </c>
      <c r="H232" t="str">
        <f>IF(A232:A232&gt;0,VLOOKUP(A232,Fed.!$A$2:$J$1973,8,FALSE)," ")</f>
        <v xml:space="preserve"> </v>
      </c>
      <c r="I232" t="str">
        <f>IF(A232:A232&gt;0,VLOOKUP(A232,Fed.!$A$2:$J$1973,9,FALSE)," ")</f>
        <v xml:space="preserve"> </v>
      </c>
      <c r="J232" s="3" t="str">
        <f>IF(A232:A232&gt;0,VLOOKUP(A232,Fed.!$A$2:$J$1973,10,FALSE)," ")</f>
        <v xml:space="preserve"> </v>
      </c>
    </row>
    <row r="233" spans="1:10">
      <c r="A233" s="63"/>
      <c r="B233" t="str">
        <f>IF(A233:A233&gt;0,VLOOKUP(A233,Fed.!$A$2:$J$1973,2,FALSE)," ")</f>
        <v xml:space="preserve"> </v>
      </c>
      <c r="C233" t="str">
        <f>IF(A233:A233&gt;0,VLOOKUP(A233,Fed.!$A$2:$J$1973,3,FALSE)," ")</f>
        <v xml:space="preserve"> </v>
      </c>
      <c r="D233" s="3" t="str">
        <f>IF(A233:A233&gt;0,VLOOKUP(A233,Fed.!$A$2:$J$1973,4,FALSE)," ")</f>
        <v xml:space="preserve"> </v>
      </c>
      <c r="E233" s="3" t="str">
        <f>IF(A233:A233&gt;0,VLOOKUP(A233,Fed.!$A$2:$J$1973,5,FALSE)," ")</f>
        <v xml:space="preserve"> </v>
      </c>
      <c r="F233" s="413" t="str">
        <f>IF(A233:A233&gt;0,VLOOKUP(A233,Fed.!$A$2:$J$1973,6,FALSE)," ")</f>
        <v xml:space="preserve"> </v>
      </c>
      <c r="G233" t="str">
        <f>IF(A233:A233&gt;0,VLOOKUP(A233,Fed.!$A$2:$J$1973,7,FALSE)," ")</f>
        <v xml:space="preserve"> </v>
      </c>
      <c r="H233" t="str">
        <f>IF(A233:A233&gt;0,VLOOKUP(A233,Fed.!$A$2:$J$1973,8,FALSE)," ")</f>
        <v xml:space="preserve"> </v>
      </c>
      <c r="I233" t="str">
        <f>IF(A233:A233&gt;0,VLOOKUP(A233,Fed.!$A$2:$J$1973,9,FALSE)," ")</f>
        <v xml:space="preserve"> </v>
      </c>
      <c r="J233" s="3" t="str">
        <f>IF(A233:A233&gt;0,VLOOKUP(A233,Fed.!$A$2:$J$1973,10,FALSE)," ")</f>
        <v xml:space="preserve"> </v>
      </c>
    </row>
    <row r="234" spans="1:10">
      <c r="A234" s="63"/>
      <c r="B234" t="str">
        <f>IF(A234:A234&gt;0,VLOOKUP(A234,Fed.!$A$2:$J$1973,2,FALSE)," ")</f>
        <v xml:space="preserve"> </v>
      </c>
      <c r="C234" t="str">
        <f>IF(A234:A234&gt;0,VLOOKUP(A234,Fed.!$A$2:$J$1973,3,FALSE)," ")</f>
        <v xml:space="preserve"> </v>
      </c>
      <c r="D234" s="3" t="str">
        <f>IF(A234:A234&gt;0,VLOOKUP(A234,Fed.!$A$2:$J$1973,4,FALSE)," ")</f>
        <v xml:space="preserve"> </v>
      </c>
      <c r="E234" s="3" t="str">
        <f>IF(A234:A234&gt;0,VLOOKUP(A234,Fed.!$A$2:$J$1973,5,FALSE)," ")</f>
        <v xml:space="preserve"> </v>
      </c>
      <c r="F234" s="413" t="str">
        <f>IF(A234:A234&gt;0,VLOOKUP(A234,Fed.!$A$2:$J$1973,6,FALSE)," ")</f>
        <v xml:space="preserve"> </v>
      </c>
      <c r="G234" t="str">
        <f>IF(A234:A234&gt;0,VLOOKUP(A234,Fed.!$A$2:$J$1973,7,FALSE)," ")</f>
        <v xml:space="preserve"> </v>
      </c>
      <c r="H234" t="str">
        <f>IF(A234:A234&gt;0,VLOOKUP(A234,Fed.!$A$2:$J$1973,8,FALSE)," ")</f>
        <v xml:space="preserve"> </v>
      </c>
      <c r="I234" t="str">
        <f>IF(A234:A234&gt;0,VLOOKUP(A234,Fed.!$A$2:$J$1973,9,FALSE)," ")</f>
        <v xml:space="preserve"> </v>
      </c>
      <c r="J234" s="3" t="str">
        <f>IF(A234:A234&gt;0,VLOOKUP(A234,Fed.!$A$2:$J$1973,10,FALSE)," ")</f>
        <v xml:space="preserve"> </v>
      </c>
    </row>
    <row r="235" spans="1:10">
      <c r="A235" s="63"/>
      <c r="B235" t="str">
        <f>IF(A235:A235&gt;0,VLOOKUP(A235,Fed.!$A$2:$J$1973,2,FALSE)," ")</f>
        <v xml:space="preserve"> </v>
      </c>
      <c r="C235" t="str">
        <f>IF(A235:A235&gt;0,VLOOKUP(A235,Fed.!$A$2:$J$1973,3,FALSE)," ")</f>
        <v xml:space="preserve"> </v>
      </c>
      <c r="D235" s="3" t="str">
        <f>IF(A235:A235&gt;0,VLOOKUP(A235,Fed.!$A$2:$J$1973,4,FALSE)," ")</f>
        <v xml:space="preserve"> </v>
      </c>
      <c r="E235" s="3" t="str">
        <f>IF(A235:A235&gt;0,VLOOKUP(A235,Fed.!$A$2:$J$1973,5,FALSE)," ")</f>
        <v xml:space="preserve"> </v>
      </c>
      <c r="F235" s="413" t="str">
        <f>IF(A235:A235&gt;0,VLOOKUP(A235,Fed.!$A$2:$J$1973,6,FALSE)," ")</f>
        <v xml:space="preserve"> </v>
      </c>
      <c r="G235" t="str">
        <f>IF(A235:A235&gt;0,VLOOKUP(A235,Fed.!$A$2:$J$1973,7,FALSE)," ")</f>
        <v xml:space="preserve"> </v>
      </c>
      <c r="H235" t="str">
        <f>IF(A235:A235&gt;0,VLOOKUP(A235,Fed.!$A$2:$J$1973,8,FALSE)," ")</f>
        <v xml:space="preserve"> </v>
      </c>
      <c r="I235" t="str">
        <f>IF(A235:A235&gt;0,VLOOKUP(A235,Fed.!$A$2:$J$1973,9,FALSE)," ")</f>
        <v xml:space="preserve"> </v>
      </c>
      <c r="J235" s="3" t="str">
        <f>IF(A235:A235&gt;0,VLOOKUP(A235,Fed.!$A$2:$J$1973,10,FALSE)," ")</f>
        <v xml:space="preserve"> </v>
      </c>
    </row>
    <row r="236" spans="1:10">
      <c r="A236" s="63"/>
      <c r="B236" t="str">
        <f>IF(A236:A236&gt;0,VLOOKUP(A236,Fed.!$A$2:$J$1973,2,FALSE)," ")</f>
        <v xml:space="preserve"> </v>
      </c>
      <c r="C236" t="str">
        <f>IF(A236:A236&gt;0,VLOOKUP(A236,Fed.!$A$2:$J$1973,3,FALSE)," ")</f>
        <v xml:space="preserve"> </v>
      </c>
      <c r="D236" s="3" t="str">
        <f>IF(A236:A236&gt;0,VLOOKUP(A236,Fed.!$A$2:$J$1973,4,FALSE)," ")</f>
        <v xml:space="preserve"> </v>
      </c>
      <c r="E236" s="3" t="str">
        <f>IF(A236:A236&gt;0,VLOOKUP(A236,Fed.!$A$2:$J$1973,5,FALSE)," ")</f>
        <v xml:space="preserve"> </v>
      </c>
      <c r="F236" s="413" t="str">
        <f>IF(A236:A236&gt;0,VLOOKUP(A236,Fed.!$A$2:$J$1973,6,FALSE)," ")</f>
        <v xml:space="preserve"> </v>
      </c>
      <c r="G236" t="str">
        <f>IF(A236:A236&gt;0,VLOOKUP(A236,Fed.!$A$2:$J$1973,7,FALSE)," ")</f>
        <v xml:space="preserve"> </v>
      </c>
      <c r="H236" t="str">
        <f>IF(A236:A236&gt;0,VLOOKUP(A236,Fed.!$A$2:$J$1973,8,FALSE)," ")</f>
        <v xml:space="preserve"> </v>
      </c>
      <c r="I236" t="str">
        <f>IF(A236:A236&gt;0,VLOOKUP(A236,Fed.!$A$2:$J$1973,9,FALSE)," ")</f>
        <v xml:space="preserve"> </v>
      </c>
      <c r="J236" s="3" t="str">
        <f>IF(A236:A236&gt;0,VLOOKUP(A236,Fed.!$A$2:$J$1973,10,FALSE)," ")</f>
        <v xml:space="preserve"> </v>
      </c>
    </row>
    <row r="237" spans="1:10">
      <c r="A237" s="63"/>
      <c r="B237" t="str">
        <f>IF(A237:A237&gt;0,VLOOKUP(A237,Fed.!$A$2:$J$1973,2,FALSE)," ")</f>
        <v xml:space="preserve"> </v>
      </c>
      <c r="C237" t="str">
        <f>IF(A237:A237&gt;0,VLOOKUP(A237,Fed.!$A$2:$J$1973,3,FALSE)," ")</f>
        <v xml:space="preserve"> </v>
      </c>
      <c r="D237" s="3" t="str">
        <f>IF(A237:A237&gt;0,VLOOKUP(A237,Fed.!$A$2:$J$1973,4,FALSE)," ")</f>
        <v xml:space="preserve"> </v>
      </c>
      <c r="E237" s="3" t="str">
        <f>IF(A237:A237&gt;0,VLOOKUP(A237,Fed.!$A$2:$J$1973,5,FALSE)," ")</f>
        <v xml:space="preserve"> </v>
      </c>
      <c r="F237" s="413" t="str">
        <f>IF(A237:A237&gt;0,VLOOKUP(A237,Fed.!$A$2:$J$1973,6,FALSE)," ")</f>
        <v xml:space="preserve"> </v>
      </c>
      <c r="G237" t="str">
        <f>IF(A237:A237&gt;0,VLOOKUP(A237,Fed.!$A$2:$J$1973,7,FALSE)," ")</f>
        <v xml:space="preserve"> </v>
      </c>
      <c r="H237" t="str">
        <f>IF(A237:A237&gt;0,VLOOKUP(A237,Fed.!$A$2:$J$1973,8,FALSE)," ")</f>
        <v xml:space="preserve"> </v>
      </c>
      <c r="I237" t="str">
        <f>IF(A237:A237&gt;0,VLOOKUP(A237,Fed.!$A$2:$J$1973,9,FALSE)," ")</f>
        <v xml:space="preserve"> </v>
      </c>
      <c r="J237" s="3" t="str">
        <f>IF(A237:A237&gt;0,VLOOKUP(A237,Fed.!$A$2:$J$1973,10,FALSE)," ")</f>
        <v xml:space="preserve"> </v>
      </c>
    </row>
    <row r="238" spans="1:10">
      <c r="A238" s="63"/>
      <c r="B238" t="str">
        <f>IF(A238:A238&gt;0,VLOOKUP(A238,Fed.!$A$2:$J$1973,2,FALSE)," ")</f>
        <v xml:space="preserve"> </v>
      </c>
      <c r="C238" t="str">
        <f>IF(A238:A238&gt;0,VLOOKUP(A238,Fed.!$A$2:$J$1973,3,FALSE)," ")</f>
        <v xml:space="preserve"> </v>
      </c>
      <c r="D238" s="3" t="str">
        <f>IF(A238:A238&gt;0,VLOOKUP(A238,Fed.!$A$2:$J$1973,4,FALSE)," ")</f>
        <v xml:space="preserve"> </v>
      </c>
      <c r="E238" s="3" t="str">
        <f>IF(A238:A238&gt;0,VLOOKUP(A238,Fed.!$A$2:$J$1973,5,FALSE)," ")</f>
        <v xml:space="preserve"> </v>
      </c>
      <c r="F238" s="413" t="str">
        <f>IF(A238:A238&gt;0,VLOOKUP(A238,Fed.!$A$2:$J$1973,6,FALSE)," ")</f>
        <v xml:space="preserve"> </v>
      </c>
      <c r="G238" t="str">
        <f>IF(A238:A238&gt;0,VLOOKUP(A238,Fed.!$A$2:$J$1973,7,FALSE)," ")</f>
        <v xml:space="preserve"> </v>
      </c>
      <c r="H238" t="str">
        <f>IF(A238:A238&gt;0,VLOOKUP(A238,Fed.!$A$2:$J$1973,8,FALSE)," ")</f>
        <v xml:space="preserve"> </v>
      </c>
      <c r="I238" t="str">
        <f>IF(A238:A238&gt;0,VLOOKUP(A238,Fed.!$A$2:$J$1973,9,FALSE)," ")</f>
        <v xml:space="preserve"> </v>
      </c>
      <c r="J238" s="3" t="str">
        <f>IF(A238:A238&gt;0,VLOOKUP(A238,Fed.!$A$2:$J$1973,10,FALSE)," ")</f>
        <v xml:space="preserve"> </v>
      </c>
    </row>
    <row r="239" spans="1:10">
      <c r="A239" s="63"/>
      <c r="B239" t="str">
        <f>IF(A239:A239&gt;0,VLOOKUP(A239,Fed.!$A$2:$J$1973,2,FALSE)," ")</f>
        <v xml:space="preserve"> </v>
      </c>
      <c r="C239" t="str">
        <f>IF(A239:A239&gt;0,VLOOKUP(A239,Fed.!$A$2:$J$1973,3,FALSE)," ")</f>
        <v xml:space="preserve"> </v>
      </c>
      <c r="D239" s="3" t="str">
        <f>IF(A239:A239&gt;0,VLOOKUP(A239,Fed.!$A$2:$J$1973,4,FALSE)," ")</f>
        <v xml:space="preserve"> </v>
      </c>
      <c r="E239" s="3" t="str">
        <f>IF(A239:A239&gt;0,VLOOKUP(A239,Fed.!$A$2:$J$1973,5,FALSE)," ")</f>
        <v xml:space="preserve"> </v>
      </c>
      <c r="F239" s="413" t="str">
        <f>IF(A239:A239&gt;0,VLOOKUP(A239,Fed.!$A$2:$J$1973,6,FALSE)," ")</f>
        <v xml:space="preserve"> </v>
      </c>
      <c r="G239" t="str">
        <f>IF(A239:A239&gt;0,VLOOKUP(A239,Fed.!$A$2:$J$1973,7,FALSE)," ")</f>
        <v xml:space="preserve"> </v>
      </c>
      <c r="H239" t="str">
        <f>IF(A239:A239&gt;0,VLOOKUP(A239,Fed.!$A$2:$J$1973,8,FALSE)," ")</f>
        <v xml:space="preserve"> </v>
      </c>
      <c r="I239" t="str">
        <f>IF(A239:A239&gt;0,VLOOKUP(A239,Fed.!$A$2:$J$1973,9,FALSE)," ")</f>
        <v xml:space="preserve"> </v>
      </c>
      <c r="J239" s="3" t="str">
        <f>IF(A239:A239&gt;0,VLOOKUP(A239,Fed.!$A$2:$J$1973,10,FALSE)," ")</f>
        <v xml:space="preserve"> </v>
      </c>
    </row>
    <row r="240" spans="1:10">
      <c r="A240" s="63"/>
      <c r="B240" t="str">
        <f>IF(A240:A240&gt;0,VLOOKUP(A240,Fed.!$A$2:$J$1973,2,FALSE)," ")</f>
        <v xml:space="preserve"> </v>
      </c>
      <c r="C240" t="str">
        <f>IF(A240:A240&gt;0,VLOOKUP(A240,Fed.!$A$2:$J$1973,3,FALSE)," ")</f>
        <v xml:space="preserve"> </v>
      </c>
      <c r="D240" s="3" t="str">
        <f>IF(A240:A240&gt;0,VLOOKUP(A240,Fed.!$A$2:$J$1973,4,FALSE)," ")</f>
        <v xml:space="preserve"> </v>
      </c>
      <c r="E240" s="3" t="str">
        <f>IF(A240:A240&gt;0,VLOOKUP(A240,Fed.!$A$2:$J$1973,5,FALSE)," ")</f>
        <v xml:space="preserve"> </v>
      </c>
      <c r="F240" s="413" t="str">
        <f>IF(A240:A240&gt;0,VLOOKUP(A240,Fed.!$A$2:$J$1973,6,FALSE)," ")</f>
        <v xml:space="preserve"> </v>
      </c>
      <c r="G240" t="str">
        <f>IF(A240:A240&gt;0,VLOOKUP(A240,Fed.!$A$2:$J$1973,7,FALSE)," ")</f>
        <v xml:space="preserve"> </v>
      </c>
      <c r="H240" t="str">
        <f>IF(A240:A240&gt;0,VLOOKUP(A240,Fed.!$A$2:$J$1973,8,FALSE)," ")</f>
        <v xml:space="preserve"> </v>
      </c>
      <c r="I240" t="str">
        <f>IF(A240:A240&gt;0,VLOOKUP(A240,Fed.!$A$2:$J$1973,9,FALSE)," ")</f>
        <v xml:space="preserve"> </v>
      </c>
      <c r="J240" s="3" t="str">
        <f>IF(A240:A240&gt;0,VLOOKUP(A240,Fed.!$A$2:$J$1973,10,FALSE)," ")</f>
        <v xml:space="preserve"> </v>
      </c>
    </row>
    <row r="241" spans="1:10">
      <c r="A241" s="63"/>
      <c r="B241" t="str">
        <f>IF(A241:A241&gt;0,VLOOKUP(A241,Fed.!$A$2:$J$1973,2,FALSE)," ")</f>
        <v xml:space="preserve"> </v>
      </c>
      <c r="C241" t="str">
        <f>IF(A241:A241&gt;0,VLOOKUP(A241,Fed.!$A$2:$J$1973,3,FALSE)," ")</f>
        <v xml:space="preserve"> </v>
      </c>
      <c r="D241" s="3" t="str">
        <f>IF(A241:A241&gt;0,VLOOKUP(A241,Fed.!$A$2:$J$1973,4,FALSE)," ")</f>
        <v xml:space="preserve"> </v>
      </c>
      <c r="E241" s="3" t="str">
        <f>IF(A241:A241&gt;0,VLOOKUP(A241,Fed.!$A$2:$J$1973,5,FALSE)," ")</f>
        <v xml:space="preserve"> </v>
      </c>
      <c r="F241" s="413" t="str">
        <f>IF(A241:A241&gt;0,VLOOKUP(A241,Fed.!$A$2:$J$1973,6,FALSE)," ")</f>
        <v xml:space="preserve"> </v>
      </c>
      <c r="G241" t="str">
        <f>IF(A241:A241&gt;0,VLOOKUP(A241,Fed.!$A$2:$J$1973,7,FALSE)," ")</f>
        <v xml:space="preserve"> </v>
      </c>
      <c r="H241" t="str">
        <f>IF(A241:A241&gt;0,VLOOKUP(A241,Fed.!$A$2:$J$1973,8,FALSE)," ")</f>
        <v xml:space="preserve"> </v>
      </c>
      <c r="I241" t="str">
        <f>IF(A241:A241&gt;0,VLOOKUP(A241,Fed.!$A$2:$J$1973,9,FALSE)," ")</f>
        <v xml:space="preserve"> </v>
      </c>
      <c r="J241" s="3" t="str">
        <f>IF(A241:A241&gt;0,VLOOKUP(A241,Fed.!$A$2:$J$1973,10,FALSE)," ")</f>
        <v xml:space="preserve"> </v>
      </c>
    </row>
    <row r="242" spans="1:10">
      <c r="A242" s="63"/>
      <c r="B242" t="str">
        <f>IF(A242:A242&gt;0,VLOOKUP(A242,Fed.!$A$2:$J$1973,2,FALSE)," ")</f>
        <v xml:space="preserve"> </v>
      </c>
      <c r="C242" t="str">
        <f>IF(A242:A242&gt;0,VLOOKUP(A242,Fed.!$A$2:$J$1973,3,FALSE)," ")</f>
        <v xml:space="preserve"> </v>
      </c>
      <c r="D242" s="3" t="str">
        <f>IF(A242:A242&gt;0,VLOOKUP(A242,Fed.!$A$2:$J$1973,4,FALSE)," ")</f>
        <v xml:space="preserve"> </v>
      </c>
      <c r="E242" s="3" t="str">
        <f>IF(A242:A242&gt;0,VLOOKUP(A242,Fed.!$A$2:$J$1973,5,FALSE)," ")</f>
        <v xml:space="preserve"> </v>
      </c>
      <c r="F242" s="413" t="str">
        <f>IF(A242:A242&gt;0,VLOOKUP(A242,Fed.!$A$2:$J$1973,6,FALSE)," ")</f>
        <v xml:space="preserve"> </v>
      </c>
      <c r="G242" t="str">
        <f>IF(A242:A242&gt;0,VLOOKUP(A242,Fed.!$A$2:$J$1973,7,FALSE)," ")</f>
        <v xml:space="preserve"> </v>
      </c>
      <c r="H242" t="str">
        <f>IF(A242:A242&gt;0,VLOOKUP(A242,Fed.!$A$2:$J$1973,8,FALSE)," ")</f>
        <v xml:space="preserve"> </v>
      </c>
      <c r="I242" t="str">
        <f>IF(A242:A242&gt;0,VLOOKUP(A242,Fed.!$A$2:$J$1973,9,FALSE)," ")</f>
        <v xml:space="preserve"> </v>
      </c>
      <c r="J242" s="3" t="str">
        <f>IF(A242:A242&gt;0,VLOOKUP(A242,Fed.!$A$2:$J$1973,10,FALSE)," ")</f>
        <v xml:space="preserve"> </v>
      </c>
    </row>
    <row r="243" spans="1:10">
      <c r="A243" s="63"/>
      <c r="B243" t="str">
        <f>IF(A243:A243&gt;0,VLOOKUP(A243,Fed.!$A$2:$J$1973,2,FALSE)," ")</f>
        <v xml:space="preserve"> </v>
      </c>
      <c r="C243" t="str">
        <f>IF(A243:A243&gt;0,VLOOKUP(A243,Fed.!$A$2:$J$1973,3,FALSE)," ")</f>
        <v xml:space="preserve"> </v>
      </c>
      <c r="D243" s="3" t="str">
        <f>IF(A243:A243&gt;0,VLOOKUP(A243,Fed.!$A$2:$J$1973,4,FALSE)," ")</f>
        <v xml:space="preserve"> </v>
      </c>
      <c r="E243" s="3" t="str">
        <f>IF(A243:A243&gt;0,VLOOKUP(A243,Fed.!$A$2:$J$1973,5,FALSE)," ")</f>
        <v xml:space="preserve"> </v>
      </c>
      <c r="F243" s="413" t="str">
        <f>IF(A243:A243&gt;0,VLOOKUP(A243,Fed.!$A$2:$J$1973,6,FALSE)," ")</f>
        <v xml:space="preserve"> </v>
      </c>
      <c r="G243" t="str">
        <f>IF(A243:A243&gt;0,VLOOKUP(A243,Fed.!$A$2:$J$1973,7,FALSE)," ")</f>
        <v xml:space="preserve"> </v>
      </c>
      <c r="H243" t="str">
        <f>IF(A243:A243&gt;0,VLOOKUP(A243,Fed.!$A$2:$J$1973,8,FALSE)," ")</f>
        <v xml:space="preserve"> </v>
      </c>
      <c r="I243" t="str">
        <f>IF(A243:A243&gt;0,VLOOKUP(A243,Fed.!$A$2:$J$1973,9,FALSE)," ")</f>
        <v xml:space="preserve"> </v>
      </c>
      <c r="J243" s="3" t="str">
        <f>IF(A243:A243&gt;0,VLOOKUP(A243,Fed.!$A$2:$J$1973,10,FALSE)," ")</f>
        <v xml:space="preserve"> </v>
      </c>
    </row>
    <row r="244" spans="1:10">
      <c r="A244" s="463"/>
      <c r="B244" t="str">
        <f>IF(A244:A244&gt;0,VLOOKUP(A244,Fed.!$A$2:$J$1973,2,FALSE)," ")</f>
        <v xml:space="preserve"> </v>
      </c>
      <c r="C244" t="str">
        <f>IF(A244:A244&gt;0,VLOOKUP(A244,Fed.!$A$2:$J$1973,3,FALSE)," ")</f>
        <v xml:space="preserve"> </v>
      </c>
      <c r="D244" s="3" t="str">
        <f>IF(A244:A244&gt;0,VLOOKUP(A244,Fed.!$A$2:$J$1973,4,FALSE)," ")</f>
        <v xml:space="preserve"> </v>
      </c>
      <c r="E244" s="3" t="str">
        <f>IF(A244:A244&gt;0,VLOOKUP(A244,Fed.!$A$2:$J$1973,5,FALSE)," ")</f>
        <v xml:space="preserve"> </v>
      </c>
      <c r="F244" s="413" t="str">
        <f>IF(A244:A244&gt;0,VLOOKUP(A244,Fed.!$A$2:$J$1973,6,FALSE)," ")</f>
        <v xml:space="preserve"> </v>
      </c>
      <c r="G244" t="str">
        <f>IF(A244:A244&gt;0,VLOOKUP(A244,Fed.!$A$2:$J$1973,7,FALSE)," ")</f>
        <v xml:space="preserve"> </v>
      </c>
      <c r="H244" t="str">
        <f>IF(A244:A244&gt;0,VLOOKUP(A244,Fed.!$A$2:$J$1973,8,FALSE)," ")</f>
        <v xml:space="preserve"> </v>
      </c>
      <c r="I244" t="str">
        <f>IF(A244:A244&gt;0,VLOOKUP(A244,Fed.!$A$2:$J$1973,9,FALSE)," ")</f>
        <v xml:space="preserve"> </v>
      </c>
      <c r="J244" s="3" t="str">
        <f>IF(A244:A244&gt;0,VLOOKUP(A244,Fed.!$A$2:$J$1973,10,FALSE)," ")</f>
        <v xml:space="preserve"> </v>
      </c>
    </row>
    <row r="245" spans="1:10">
      <c r="A245" s="63"/>
      <c r="B245" t="str">
        <f>IF(A245:A245&gt;0,VLOOKUP(A245,Fed.!$A$2:$J$1973,2,FALSE)," ")</f>
        <v xml:space="preserve"> </v>
      </c>
      <c r="C245" t="str">
        <f>IF(A245:A245&gt;0,VLOOKUP(A245,Fed.!$A$2:$J$1973,3,FALSE)," ")</f>
        <v xml:space="preserve"> </v>
      </c>
      <c r="D245" s="3" t="str">
        <f>IF(A245:A245&gt;0,VLOOKUP(A245,Fed.!$A$2:$J$1973,4,FALSE)," ")</f>
        <v xml:space="preserve"> </v>
      </c>
      <c r="E245" s="3" t="str">
        <f>IF(A245:A245&gt;0,VLOOKUP(A245,Fed.!$A$2:$J$1973,5,FALSE)," ")</f>
        <v xml:space="preserve"> </v>
      </c>
      <c r="F245" s="413" t="str">
        <f>IF(A245:A245&gt;0,VLOOKUP(A245,Fed.!$A$2:$J$1973,6,FALSE)," ")</f>
        <v xml:space="preserve"> </v>
      </c>
      <c r="G245" t="str">
        <f>IF(A245:A245&gt;0,VLOOKUP(A245,Fed.!$A$2:$J$1973,7,FALSE)," ")</f>
        <v xml:space="preserve"> </v>
      </c>
      <c r="H245" t="str">
        <f>IF(A245:A245&gt;0,VLOOKUP(A245,Fed.!$A$2:$J$1973,8,FALSE)," ")</f>
        <v xml:space="preserve"> </v>
      </c>
      <c r="I245" t="str">
        <f>IF(A245:A245&gt;0,VLOOKUP(A245,Fed.!$A$2:$J$1973,9,FALSE)," ")</f>
        <v xml:space="preserve"> </v>
      </c>
      <c r="J245" s="3" t="str">
        <f>IF(A245:A245&gt;0,VLOOKUP(A245,Fed.!$A$2:$J$1973,10,FALSE)," ")</f>
        <v xml:space="preserve"> </v>
      </c>
    </row>
    <row r="246" spans="1:10">
      <c r="A246" s="63"/>
      <c r="B246" t="str">
        <f>IF(A246:A246&gt;0,VLOOKUP(A246,Fed.!$A$2:$J$1973,2,FALSE)," ")</f>
        <v xml:space="preserve"> </v>
      </c>
      <c r="C246" t="str">
        <f>IF(A246:A246&gt;0,VLOOKUP(A246,Fed.!$A$2:$J$1973,3,FALSE)," ")</f>
        <v xml:space="preserve"> </v>
      </c>
      <c r="D246" s="3" t="str">
        <f>IF(A246:A246&gt;0,VLOOKUP(A246,Fed.!$A$2:$J$1973,4,FALSE)," ")</f>
        <v xml:space="preserve"> </v>
      </c>
      <c r="E246" s="3" t="str">
        <f>IF(A246:A246&gt;0,VLOOKUP(A246,Fed.!$A$2:$J$1973,5,FALSE)," ")</f>
        <v xml:space="preserve"> </v>
      </c>
      <c r="F246" s="413" t="str">
        <f>IF(A246:A246&gt;0,VLOOKUP(A246,Fed.!$A$2:$J$1973,6,FALSE)," ")</f>
        <v xml:space="preserve"> </v>
      </c>
      <c r="G246" t="str">
        <f>IF(A246:A246&gt;0,VLOOKUP(A246,Fed.!$A$2:$J$1973,7,FALSE)," ")</f>
        <v xml:space="preserve"> </v>
      </c>
      <c r="H246" t="str">
        <f>IF(A246:A246&gt;0,VLOOKUP(A246,Fed.!$A$2:$J$1973,8,FALSE)," ")</f>
        <v xml:space="preserve"> </v>
      </c>
      <c r="I246" t="str">
        <f>IF(A246:A246&gt;0,VLOOKUP(A246,Fed.!$A$2:$J$1973,9,FALSE)," ")</f>
        <v xml:space="preserve"> </v>
      </c>
      <c r="J246" s="3" t="str">
        <f>IF(A246:A246&gt;0,VLOOKUP(A246,Fed.!$A$2:$J$1973,10,FALSE)," ")</f>
        <v xml:space="preserve"> </v>
      </c>
    </row>
    <row r="247" spans="1:10">
      <c r="A247" s="63"/>
      <c r="B247" t="str">
        <f>IF(A247:A247&gt;0,VLOOKUP(A247,Fed.!$A$2:$J$1973,2,FALSE)," ")</f>
        <v xml:space="preserve"> </v>
      </c>
      <c r="C247" t="str">
        <f>IF(A247:A247&gt;0,VLOOKUP(A247,Fed.!$A$2:$J$1973,3,FALSE)," ")</f>
        <v xml:space="preserve"> </v>
      </c>
      <c r="D247" s="3" t="str">
        <f>IF(A247:A247&gt;0,VLOOKUP(A247,Fed.!$A$2:$J$1973,4,FALSE)," ")</f>
        <v xml:space="preserve"> </v>
      </c>
      <c r="E247" s="3" t="str">
        <f>IF(A247:A247&gt;0,VLOOKUP(A247,Fed.!$A$2:$J$1973,5,FALSE)," ")</f>
        <v xml:space="preserve"> </v>
      </c>
      <c r="F247" s="413" t="str">
        <f>IF(A247:A247&gt;0,VLOOKUP(A247,Fed.!$A$2:$J$1973,6,FALSE)," ")</f>
        <v xml:space="preserve"> </v>
      </c>
      <c r="G247" t="str">
        <f>IF(A247:A247&gt;0,VLOOKUP(A247,Fed.!$A$2:$J$1973,7,FALSE)," ")</f>
        <v xml:space="preserve"> </v>
      </c>
      <c r="H247" t="str">
        <f>IF(A247:A247&gt;0,VLOOKUP(A247,Fed.!$A$2:$J$1973,8,FALSE)," ")</f>
        <v xml:space="preserve"> </v>
      </c>
      <c r="I247" t="str">
        <f>IF(A247:A247&gt;0,VLOOKUP(A247,Fed.!$A$2:$J$1973,9,FALSE)," ")</f>
        <v xml:space="preserve"> </v>
      </c>
      <c r="J247" s="3" t="str">
        <f>IF(A247:A247&gt;0,VLOOKUP(A247,Fed.!$A$2:$J$1973,10,FALSE)," ")</f>
        <v xml:space="preserve"> </v>
      </c>
    </row>
    <row r="248" spans="1:10">
      <c r="A248" s="63"/>
      <c r="B248" t="str">
        <f>IF(A248:A248&gt;0,VLOOKUP(A248,Fed.!$A$2:$J$1973,2,FALSE)," ")</f>
        <v xml:space="preserve"> </v>
      </c>
      <c r="C248" t="str">
        <f>IF(A248:A248&gt;0,VLOOKUP(A248,Fed.!$A$2:$J$1973,3,FALSE)," ")</f>
        <v xml:space="preserve"> </v>
      </c>
      <c r="D248" s="3" t="str">
        <f>IF(A248:A248&gt;0,VLOOKUP(A248,Fed.!$A$2:$J$1973,4,FALSE)," ")</f>
        <v xml:space="preserve"> </v>
      </c>
      <c r="E248" s="3" t="str">
        <f>IF(A248:A248&gt;0,VLOOKUP(A248,Fed.!$A$2:$J$1973,5,FALSE)," ")</f>
        <v xml:space="preserve"> </v>
      </c>
      <c r="F248" s="413" t="str">
        <f>IF(A248:A248&gt;0,VLOOKUP(A248,Fed.!$A$2:$J$1973,6,FALSE)," ")</f>
        <v xml:space="preserve"> </v>
      </c>
      <c r="G248" t="str">
        <f>IF(A248:A248&gt;0,VLOOKUP(A248,Fed.!$A$2:$J$1973,7,FALSE)," ")</f>
        <v xml:space="preserve"> </v>
      </c>
      <c r="H248" t="str">
        <f>IF(A248:A248&gt;0,VLOOKUP(A248,Fed.!$A$2:$J$1973,8,FALSE)," ")</f>
        <v xml:space="preserve"> </v>
      </c>
      <c r="I248" t="str">
        <f>IF(A248:A248&gt;0,VLOOKUP(A248,Fed.!$A$2:$J$1973,9,FALSE)," ")</f>
        <v xml:space="preserve"> </v>
      </c>
      <c r="J248" s="3" t="str">
        <f>IF(A248:A248&gt;0,VLOOKUP(A248,Fed.!$A$2:$J$1973,10,FALSE)," ")</f>
        <v xml:space="preserve"> </v>
      </c>
    </row>
    <row r="249" spans="1:10">
      <c r="A249" s="63"/>
      <c r="B249" t="str">
        <f>IF(A249:A249&gt;0,VLOOKUP(A249,Fed.!$A$2:$J$1973,2,FALSE)," ")</f>
        <v xml:space="preserve"> </v>
      </c>
      <c r="C249" t="str">
        <f>IF(A249:A249&gt;0,VLOOKUP(A249,Fed.!$A$2:$J$1973,3,FALSE)," ")</f>
        <v xml:space="preserve"> </v>
      </c>
      <c r="D249" s="3" t="str">
        <f>IF(A249:A249&gt;0,VLOOKUP(A249,Fed.!$A$2:$J$1973,4,FALSE)," ")</f>
        <v xml:space="preserve"> </v>
      </c>
      <c r="E249" s="3" t="str">
        <f>IF(A249:A249&gt;0,VLOOKUP(A249,Fed.!$A$2:$J$1973,5,FALSE)," ")</f>
        <v xml:space="preserve"> </v>
      </c>
      <c r="F249" s="413" t="str">
        <f>IF(A249:A249&gt;0,VLOOKUP(A249,Fed.!$A$2:$J$1973,6,FALSE)," ")</f>
        <v xml:space="preserve"> </v>
      </c>
      <c r="G249" t="str">
        <f>IF(A249:A249&gt;0,VLOOKUP(A249,Fed.!$A$2:$J$1973,7,FALSE)," ")</f>
        <v xml:space="preserve"> </v>
      </c>
      <c r="H249" t="str">
        <f>IF(A249:A249&gt;0,VLOOKUP(A249,Fed.!$A$2:$J$1973,8,FALSE)," ")</f>
        <v xml:space="preserve"> </v>
      </c>
      <c r="I249" t="str">
        <f>IF(A249:A249&gt;0,VLOOKUP(A249,Fed.!$A$2:$J$1973,9,FALSE)," ")</f>
        <v xml:space="preserve"> </v>
      </c>
      <c r="J249" s="3" t="str">
        <f>IF(A249:A249&gt;0,VLOOKUP(A249,Fed.!$A$2:$J$1973,10,FALSE)," ")</f>
        <v xml:space="preserve"> </v>
      </c>
    </row>
    <row r="250" spans="1:10">
      <c r="A250" s="63"/>
      <c r="B250" t="str">
        <f>IF(A250:A250&gt;0,VLOOKUP(A250,Fed.!$A$2:$J$1973,2,FALSE)," ")</f>
        <v xml:space="preserve"> </v>
      </c>
      <c r="C250" t="str">
        <f>IF(A250:A250&gt;0,VLOOKUP(A250,Fed.!$A$2:$J$1973,3,FALSE)," ")</f>
        <v xml:space="preserve"> </v>
      </c>
      <c r="D250" s="3" t="str">
        <f>IF(A250:A250&gt;0,VLOOKUP(A250,Fed.!$A$2:$J$1973,4,FALSE)," ")</f>
        <v xml:space="preserve"> </v>
      </c>
      <c r="E250" s="3" t="str">
        <f>IF(A250:A250&gt;0,VLOOKUP(A250,Fed.!$A$2:$J$1973,5,FALSE)," ")</f>
        <v xml:space="preserve"> </v>
      </c>
      <c r="F250" s="413" t="str">
        <f>IF(A250:A250&gt;0,VLOOKUP(A250,Fed.!$A$2:$J$1973,6,FALSE)," ")</f>
        <v xml:space="preserve"> </v>
      </c>
      <c r="G250" t="str">
        <f>IF(A250:A250&gt;0,VLOOKUP(A250,Fed.!$A$2:$J$1973,7,FALSE)," ")</f>
        <v xml:space="preserve"> </v>
      </c>
      <c r="H250" t="str">
        <f>IF(A250:A250&gt;0,VLOOKUP(A250,Fed.!$A$2:$J$1973,8,FALSE)," ")</f>
        <v xml:space="preserve"> </v>
      </c>
      <c r="I250" t="str">
        <f>IF(A250:A250&gt;0,VLOOKUP(A250,Fed.!$A$2:$J$1973,9,FALSE)," ")</f>
        <v xml:space="preserve"> </v>
      </c>
      <c r="J250" s="3" t="str">
        <f>IF(A250:A250&gt;0,VLOOKUP(A250,Fed.!$A$2:$J$1973,10,FALSE)," ")</f>
        <v xml:space="preserve"> </v>
      </c>
    </row>
    <row r="251" spans="1:10">
      <c r="A251" s="63"/>
      <c r="B251" t="str">
        <f>IF(A251:A251&gt;0,VLOOKUP(A251,Fed.!$A$2:$J$1973,2,FALSE)," ")</f>
        <v xml:space="preserve"> </v>
      </c>
      <c r="C251" t="str">
        <f>IF(A251:A251&gt;0,VLOOKUP(A251,Fed.!$A$2:$J$1973,3,FALSE)," ")</f>
        <v xml:space="preserve"> </v>
      </c>
      <c r="D251" s="3" t="str">
        <f>IF(A251:A251&gt;0,VLOOKUP(A251,Fed.!$A$2:$J$1973,4,FALSE)," ")</f>
        <v xml:space="preserve"> </v>
      </c>
      <c r="E251" s="3" t="str">
        <f>IF(A251:A251&gt;0,VLOOKUP(A251,Fed.!$A$2:$J$1973,5,FALSE)," ")</f>
        <v xml:space="preserve"> </v>
      </c>
      <c r="F251" s="413" t="str">
        <f>IF(A251:A251&gt;0,VLOOKUP(A251,Fed.!$A$2:$J$1973,6,FALSE)," ")</f>
        <v xml:space="preserve"> </v>
      </c>
      <c r="G251" t="str">
        <f>IF(A251:A251&gt;0,VLOOKUP(A251,Fed.!$A$2:$J$1973,7,FALSE)," ")</f>
        <v xml:space="preserve"> </v>
      </c>
      <c r="H251" t="str">
        <f>IF(A251:A251&gt;0,VLOOKUP(A251,Fed.!$A$2:$J$1973,8,FALSE)," ")</f>
        <v xml:space="preserve"> </v>
      </c>
      <c r="I251" t="str">
        <f>IF(A251:A251&gt;0,VLOOKUP(A251,Fed.!$A$2:$J$1973,9,FALSE)," ")</f>
        <v xml:space="preserve"> </v>
      </c>
      <c r="J251" s="3" t="str">
        <f>IF(A251:A251&gt;0,VLOOKUP(A251,Fed.!$A$2:$J$1973,10,FALSE)," ")</f>
        <v xml:space="preserve"> </v>
      </c>
    </row>
    <row r="252" spans="1:10">
      <c r="A252" s="63"/>
      <c r="B252" t="str">
        <f>IF(A252:A252&gt;0,VLOOKUP(A252,Fed.!$A$2:$J$1973,2,FALSE)," ")</f>
        <v xml:space="preserve"> </v>
      </c>
      <c r="C252" t="str">
        <f>IF(A252:A252&gt;0,VLOOKUP(A252,Fed.!$A$2:$J$1973,3,FALSE)," ")</f>
        <v xml:space="preserve"> </v>
      </c>
      <c r="D252" s="3" t="str">
        <f>IF(A252:A252&gt;0,VLOOKUP(A252,Fed.!$A$2:$J$1973,4,FALSE)," ")</f>
        <v xml:space="preserve"> </v>
      </c>
      <c r="E252" s="3" t="str">
        <f>IF(A252:A252&gt;0,VLOOKUP(A252,Fed.!$A$2:$J$1973,5,FALSE)," ")</f>
        <v xml:space="preserve"> </v>
      </c>
      <c r="F252" s="413" t="str">
        <f>IF(A252:A252&gt;0,VLOOKUP(A252,Fed.!$A$2:$J$1973,6,FALSE)," ")</f>
        <v xml:space="preserve"> </v>
      </c>
      <c r="G252" t="str">
        <f>IF(A252:A252&gt;0,VLOOKUP(A252,Fed.!$A$2:$J$1973,7,FALSE)," ")</f>
        <v xml:space="preserve"> </v>
      </c>
      <c r="H252" t="str">
        <f>IF(A252:A252&gt;0,VLOOKUP(A252,Fed.!$A$2:$J$1973,8,FALSE)," ")</f>
        <v xml:space="preserve"> </v>
      </c>
      <c r="I252" t="str">
        <f>IF(A252:A252&gt;0,VLOOKUP(A252,Fed.!$A$2:$J$1973,9,FALSE)," ")</f>
        <v xml:space="preserve"> </v>
      </c>
      <c r="J252" s="3" t="str">
        <f>IF(A252:A252&gt;0,VLOOKUP(A252,Fed.!$A$2:$J$1973,10,FALSE)," ")</f>
        <v xml:space="preserve"> </v>
      </c>
    </row>
    <row r="253" spans="1:10">
      <c r="A253" s="63"/>
      <c r="B253" t="str">
        <f>IF(A253:A253&gt;0,VLOOKUP(A253,Fed.!$A$2:$J$1973,2,FALSE)," ")</f>
        <v xml:space="preserve"> </v>
      </c>
      <c r="C253" t="str">
        <f>IF(A253:A253&gt;0,VLOOKUP(A253,Fed.!$A$2:$J$1973,3,FALSE)," ")</f>
        <v xml:space="preserve"> </v>
      </c>
      <c r="D253" s="3" t="str">
        <f>IF(A253:A253&gt;0,VLOOKUP(A253,Fed.!$A$2:$J$1973,4,FALSE)," ")</f>
        <v xml:space="preserve"> </v>
      </c>
      <c r="E253" s="3" t="str">
        <f>IF(A253:A253&gt;0,VLOOKUP(A253,Fed.!$A$2:$J$1973,5,FALSE)," ")</f>
        <v xml:space="preserve"> </v>
      </c>
      <c r="F253" s="413" t="str">
        <f>IF(A253:A253&gt;0,VLOOKUP(A253,Fed.!$A$2:$J$1973,6,FALSE)," ")</f>
        <v xml:space="preserve"> </v>
      </c>
      <c r="G253" t="str">
        <f>IF(A253:A253&gt;0,VLOOKUP(A253,Fed.!$A$2:$J$1973,7,FALSE)," ")</f>
        <v xml:space="preserve"> </v>
      </c>
      <c r="H253" t="str">
        <f>IF(A253:A253&gt;0,VLOOKUP(A253,Fed.!$A$2:$J$1973,8,FALSE)," ")</f>
        <v xml:space="preserve"> </v>
      </c>
      <c r="I253" t="str">
        <f>IF(A253:A253&gt;0,VLOOKUP(A253,Fed.!$A$2:$J$1973,9,FALSE)," ")</f>
        <v xml:space="preserve"> </v>
      </c>
      <c r="J253" s="3" t="str">
        <f>IF(A253:A253&gt;0,VLOOKUP(A253,Fed.!$A$2:$J$1973,10,FALSE)," ")</f>
        <v xml:space="preserve"> </v>
      </c>
    </row>
    <row r="254" spans="1:10">
      <c r="A254" s="63"/>
      <c r="B254" t="str">
        <f>IF(A254:A254&gt;0,VLOOKUP(A254,Fed.!$A$2:$J$1973,2,FALSE)," ")</f>
        <v xml:space="preserve"> </v>
      </c>
      <c r="C254" t="str">
        <f>IF(A254:A254&gt;0,VLOOKUP(A254,Fed.!$A$2:$J$1973,3,FALSE)," ")</f>
        <v xml:space="preserve"> </v>
      </c>
      <c r="D254" s="3" t="str">
        <f>IF(A254:A254&gt;0,VLOOKUP(A254,Fed.!$A$2:$J$1973,4,FALSE)," ")</f>
        <v xml:space="preserve"> </v>
      </c>
      <c r="E254" s="3" t="str">
        <f>IF(A254:A254&gt;0,VLOOKUP(A254,Fed.!$A$2:$J$1973,5,FALSE)," ")</f>
        <v xml:space="preserve"> </v>
      </c>
      <c r="F254" s="413" t="str">
        <f>IF(A254:A254&gt;0,VLOOKUP(A254,Fed.!$A$2:$J$1973,6,FALSE)," ")</f>
        <v xml:space="preserve"> </v>
      </c>
      <c r="G254" t="str">
        <f>IF(A254:A254&gt;0,VLOOKUP(A254,Fed.!$A$2:$J$1973,7,FALSE)," ")</f>
        <v xml:space="preserve"> </v>
      </c>
      <c r="H254" t="str">
        <f>IF(A254:A254&gt;0,VLOOKUP(A254,Fed.!$A$2:$J$1973,8,FALSE)," ")</f>
        <v xml:space="preserve"> </v>
      </c>
      <c r="I254" t="str">
        <f>IF(A254:A254&gt;0,VLOOKUP(A254,Fed.!$A$2:$J$1973,9,FALSE)," ")</f>
        <v xml:space="preserve"> </v>
      </c>
      <c r="J254" s="3" t="str">
        <f>IF(A254:A254&gt;0,VLOOKUP(A254,Fed.!$A$2:$J$1973,10,FALSE)," ")</f>
        <v xml:space="preserve"> </v>
      </c>
    </row>
    <row r="255" spans="1:10">
      <c r="A255" s="63"/>
      <c r="B255" t="str">
        <f>IF(A255:A255&gt;0,VLOOKUP(A255,Fed.!$A$2:$J$1973,2,FALSE)," ")</f>
        <v xml:space="preserve"> </v>
      </c>
      <c r="C255" t="str">
        <f>IF(A255:A255&gt;0,VLOOKUP(A255,Fed.!$A$2:$J$1973,3,FALSE)," ")</f>
        <v xml:space="preserve"> </v>
      </c>
      <c r="D255" s="3" t="str">
        <f>IF(A255:A255&gt;0,VLOOKUP(A255,Fed.!$A$2:$J$1973,4,FALSE)," ")</f>
        <v xml:space="preserve"> </v>
      </c>
      <c r="E255" s="3" t="str">
        <f>IF(A255:A255&gt;0,VLOOKUP(A255,Fed.!$A$2:$J$1973,5,FALSE)," ")</f>
        <v xml:space="preserve"> </v>
      </c>
      <c r="F255" s="413" t="str">
        <f>IF(A255:A255&gt;0,VLOOKUP(A255,Fed.!$A$2:$J$1973,6,FALSE)," ")</f>
        <v xml:space="preserve"> </v>
      </c>
      <c r="G255" t="str">
        <f>IF(A255:A255&gt;0,VLOOKUP(A255,Fed.!$A$2:$J$1973,7,FALSE)," ")</f>
        <v xml:space="preserve"> </v>
      </c>
      <c r="H255" t="str">
        <f>IF(A255:A255&gt;0,VLOOKUP(A255,Fed.!$A$2:$J$1973,8,FALSE)," ")</f>
        <v xml:space="preserve"> </v>
      </c>
      <c r="I255" t="str">
        <f>IF(A255:A255&gt;0,VLOOKUP(A255,Fed.!$A$2:$J$1973,9,FALSE)," ")</f>
        <v xml:space="preserve"> </v>
      </c>
      <c r="J255" s="3" t="str">
        <f>IF(A255:A255&gt;0,VLOOKUP(A255,Fed.!$A$2:$J$1973,10,FALSE)," ")</f>
        <v xml:space="preserve"> </v>
      </c>
    </row>
    <row r="256" spans="1:10">
      <c r="A256" s="63"/>
      <c r="B256" t="str">
        <f>IF(A256:A256&gt;0,VLOOKUP(A256,Fed.!$A$2:$J$1973,2,FALSE)," ")</f>
        <v xml:space="preserve"> </v>
      </c>
      <c r="C256" t="str">
        <f>IF(A256:A256&gt;0,VLOOKUP(A256,Fed.!$A$2:$J$1973,3,FALSE)," ")</f>
        <v xml:space="preserve"> </v>
      </c>
      <c r="D256" s="3" t="str">
        <f>IF(A256:A256&gt;0,VLOOKUP(A256,Fed.!$A$2:$J$1973,4,FALSE)," ")</f>
        <v xml:space="preserve"> </v>
      </c>
      <c r="E256" s="3" t="str">
        <f>IF(A256:A256&gt;0,VLOOKUP(A256,Fed.!$A$2:$J$1973,5,FALSE)," ")</f>
        <v xml:space="preserve"> </v>
      </c>
      <c r="F256" s="413" t="str">
        <f>IF(A256:A256&gt;0,VLOOKUP(A256,Fed.!$A$2:$J$1973,6,FALSE)," ")</f>
        <v xml:space="preserve"> </v>
      </c>
      <c r="G256" t="str">
        <f>IF(A256:A256&gt;0,VLOOKUP(A256,Fed.!$A$2:$J$1973,7,FALSE)," ")</f>
        <v xml:space="preserve"> </v>
      </c>
      <c r="H256" t="str">
        <f>IF(A256:A256&gt;0,VLOOKUP(A256,Fed.!$A$2:$J$1973,8,FALSE)," ")</f>
        <v xml:space="preserve"> </v>
      </c>
      <c r="I256" t="str">
        <f>IF(A256:A256&gt;0,VLOOKUP(A256,Fed.!$A$2:$J$1973,9,FALSE)," ")</f>
        <v xml:space="preserve"> </v>
      </c>
      <c r="J256" s="3" t="str">
        <f>IF(A256:A256&gt;0,VLOOKUP(A256,Fed.!$A$2:$J$1973,10,FALSE)," ")</f>
        <v xml:space="preserve"> </v>
      </c>
    </row>
    <row r="257" spans="1:10">
      <c r="A257" s="63"/>
      <c r="B257" t="str">
        <f>IF(A257:A257&gt;0,VLOOKUP(A257,Fed.!$A$2:$J$1973,2,FALSE)," ")</f>
        <v xml:space="preserve"> </v>
      </c>
      <c r="C257" t="str">
        <f>IF(A257:A257&gt;0,VLOOKUP(A257,Fed.!$A$2:$J$1973,3,FALSE)," ")</f>
        <v xml:space="preserve"> </v>
      </c>
      <c r="D257" s="3" t="str">
        <f>IF(A257:A257&gt;0,VLOOKUP(A257,Fed.!$A$2:$J$1973,4,FALSE)," ")</f>
        <v xml:space="preserve"> </v>
      </c>
      <c r="E257" s="3" t="str">
        <f>IF(A257:A257&gt;0,VLOOKUP(A257,Fed.!$A$2:$J$1973,5,FALSE)," ")</f>
        <v xml:space="preserve"> </v>
      </c>
      <c r="F257" s="413" t="str">
        <f>IF(A257:A257&gt;0,VLOOKUP(A257,Fed.!$A$2:$J$1973,6,FALSE)," ")</f>
        <v xml:space="preserve"> </v>
      </c>
      <c r="G257" t="str">
        <f>IF(A257:A257&gt;0,VLOOKUP(A257,Fed.!$A$2:$J$1973,7,FALSE)," ")</f>
        <v xml:space="preserve"> </v>
      </c>
      <c r="H257" t="str">
        <f>IF(A257:A257&gt;0,VLOOKUP(A257,Fed.!$A$2:$J$1973,8,FALSE)," ")</f>
        <v xml:space="preserve"> </v>
      </c>
      <c r="I257" t="str">
        <f>IF(A257:A257&gt;0,VLOOKUP(A257,Fed.!$A$2:$J$1973,9,FALSE)," ")</f>
        <v xml:space="preserve"> </v>
      </c>
      <c r="J257" s="3" t="str">
        <f>IF(A257:A257&gt;0,VLOOKUP(A257,Fed.!$A$2:$J$1973,10,FALSE)," ")</f>
        <v xml:space="preserve"> </v>
      </c>
    </row>
    <row r="258" spans="1:10">
      <c r="A258" s="63"/>
      <c r="B258" t="str">
        <f>IF(A258:A258&gt;0,VLOOKUP(A258,Fed.!$A$2:$J$1973,2,FALSE)," ")</f>
        <v xml:space="preserve"> </v>
      </c>
      <c r="C258" t="str">
        <f>IF(A258:A258&gt;0,VLOOKUP(A258,Fed.!$A$2:$J$1973,3,FALSE)," ")</f>
        <v xml:space="preserve"> </v>
      </c>
      <c r="D258" s="3" t="str">
        <f>IF(A258:A258&gt;0,VLOOKUP(A258,Fed.!$A$2:$J$1973,4,FALSE)," ")</f>
        <v xml:space="preserve"> </v>
      </c>
      <c r="E258" s="3" t="str">
        <f>IF(A258:A258&gt;0,VLOOKUP(A258,Fed.!$A$2:$J$1973,5,FALSE)," ")</f>
        <v xml:space="preserve"> </v>
      </c>
      <c r="F258" s="413" t="str">
        <f>IF(A258:A258&gt;0,VLOOKUP(A258,Fed.!$A$2:$J$1973,6,FALSE)," ")</f>
        <v xml:space="preserve"> </v>
      </c>
      <c r="G258" t="str">
        <f>IF(A258:A258&gt;0,VLOOKUP(A258,Fed.!$A$2:$J$1973,7,FALSE)," ")</f>
        <v xml:space="preserve"> </v>
      </c>
      <c r="H258" t="str">
        <f>IF(A258:A258&gt;0,VLOOKUP(A258,Fed.!$A$2:$J$1973,8,FALSE)," ")</f>
        <v xml:space="preserve"> </v>
      </c>
      <c r="I258" t="str">
        <f>IF(A258:A258&gt;0,VLOOKUP(A258,Fed.!$A$2:$J$1973,9,FALSE)," ")</f>
        <v xml:space="preserve"> </v>
      </c>
      <c r="J258" s="3" t="str">
        <f>IF(A258:A258&gt;0,VLOOKUP(A258,Fed.!$A$2:$J$1973,10,FALSE)," ")</f>
        <v xml:space="preserve"> </v>
      </c>
    </row>
    <row r="259" spans="1:10">
      <c r="A259" s="63"/>
      <c r="B259" t="str">
        <f>IF(A259:A259&gt;0,VLOOKUP(A259,Fed.!$A$2:$J$1973,2,FALSE)," ")</f>
        <v xml:space="preserve"> </v>
      </c>
      <c r="C259" t="str">
        <f>IF(A259:A259&gt;0,VLOOKUP(A259,Fed.!$A$2:$J$1973,3,FALSE)," ")</f>
        <v xml:space="preserve"> </v>
      </c>
      <c r="D259" s="3" t="str">
        <f>IF(A259:A259&gt;0,VLOOKUP(A259,Fed.!$A$2:$J$1973,4,FALSE)," ")</f>
        <v xml:space="preserve"> </v>
      </c>
      <c r="E259" s="3" t="str">
        <f>IF(A259:A259&gt;0,VLOOKUP(A259,Fed.!$A$2:$J$1973,5,FALSE)," ")</f>
        <v xml:space="preserve"> </v>
      </c>
      <c r="F259" s="413" t="str">
        <f>IF(A259:A259&gt;0,VLOOKUP(A259,Fed.!$A$2:$J$1973,6,FALSE)," ")</f>
        <v xml:space="preserve"> </v>
      </c>
      <c r="G259" t="str">
        <f>IF(A259:A259&gt;0,VLOOKUP(A259,Fed.!$A$2:$J$1973,7,FALSE)," ")</f>
        <v xml:space="preserve"> </v>
      </c>
      <c r="H259" t="str">
        <f>IF(A259:A259&gt;0,VLOOKUP(A259,Fed.!$A$2:$J$1973,8,FALSE)," ")</f>
        <v xml:space="preserve"> </v>
      </c>
      <c r="I259" t="str">
        <f>IF(A259:A259&gt;0,VLOOKUP(A259,Fed.!$A$2:$J$1973,9,FALSE)," ")</f>
        <v xml:space="preserve"> </v>
      </c>
      <c r="J259" s="3" t="str">
        <f>IF(A259:A259&gt;0,VLOOKUP(A259,Fed.!$A$2:$J$1973,10,FALSE)," ")</f>
        <v xml:space="preserve"> </v>
      </c>
    </row>
    <row r="260" spans="1:10">
      <c r="A260" s="63"/>
      <c r="B260" t="str">
        <f>IF(A260:A260&gt;0,VLOOKUP(A260,Fed.!$A$2:$J$1973,2,FALSE)," ")</f>
        <v xml:space="preserve"> </v>
      </c>
      <c r="C260" t="str">
        <f>IF(A260:A260&gt;0,VLOOKUP(A260,Fed.!$A$2:$J$1973,3,FALSE)," ")</f>
        <v xml:space="preserve"> </v>
      </c>
      <c r="D260" s="3" t="str">
        <f>IF(A260:A260&gt;0,VLOOKUP(A260,Fed.!$A$2:$J$1973,4,FALSE)," ")</f>
        <v xml:space="preserve"> </v>
      </c>
      <c r="E260" s="3" t="str">
        <f>IF(A260:A260&gt;0,VLOOKUP(A260,Fed.!$A$2:$J$1973,5,FALSE)," ")</f>
        <v xml:space="preserve"> </v>
      </c>
      <c r="F260" s="413" t="str">
        <f>IF(A260:A260&gt;0,VLOOKUP(A260,Fed.!$A$2:$J$1973,6,FALSE)," ")</f>
        <v xml:space="preserve"> </v>
      </c>
      <c r="G260" t="str">
        <f>IF(A260:A260&gt;0,VLOOKUP(A260,Fed.!$A$2:$J$1973,7,FALSE)," ")</f>
        <v xml:space="preserve"> </v>
      </c>
      <c r="H260" t="str">
        <f>IF(A260:A260&gt;0,VLOOKUP(A260,Fed.!$A$2:$J$1973,8,FALSE)," ")</f>
        <v xml:space="preserve"> </v>
      </c>
      <c r="I260" t="str">
        <f>IF(A260:A260&gt;0,VLOOKUP(A260,Fed.!$A$2:$J$1973,9,FALSE)," ")</f>
        <v xml:space="preserve"> </v>
      </c>
      <c r="J260" s="3" t="str">
        <f>IF(A260:A260&gt;0,VLOOKUP(A260,Fed.!$A$2:$J$1973,10,FALSE)," ")</f>
        <v xml:space="preserve"> </v>
      </c>
    </row>
    <row r="261" spans="1:10">
      <c r="A261" s="63"/>
      <c r="B261" t="str">
        <f>IF(A261:A261&gt;0,VLOOKUP(A261,Fed.!$A$2:$J$1973,2,FALSE)," ")</f>
        <v xml:space="preserve"> </v>
      </c>
      <c r="C261" t="str">
        <f>IF(A261:A261&gt;0,VLOOKUP(A261,Fed.!$A$2:$J$1973,3,FALSE)," ")</f>
        <v xml:space="preserve"> </v>
      </c>
      <c r="D261" s="3" t="str">
        <f>IF(A261:A261&gt;0,VLOOKUP(A261,Fed.!$A$2:$J$1973,4,FALSE)," ")</f>
        <v xml:space="preserve"> </v>
      </c>
      <c r="E261" s="3" t="str">
        <f>IF(A261:A261&gt;0,VLOOKUP(A261,Fed.!$A$2:$J$1973,5,FALSE)," ")</f>
        <v xml:space="preserve"> </v>
      </c>
      <c r="F261" s="413" t="str">
        <f>IF(A261:A261&gt;0,VLOOKUP(A261,Fed.!$A$2:$J$1973,6,FALSE)," ")</f>
        <v xml:space="preserve"> </v>
      </c>
      <c r="G261" t="str">
        <f>IF(A261:A261&gt;0,VLOOKUP(A261,Fed.!$A$2:$J$1973,7,FALSE)," ")</f>
        <v xml:space="preserve"> </v>
      </c>
      <c r="H261" t="str">
        <f>IF(A261:A261&gt;0,VLOOKUP(A261,Fed.!$A$2:$J$1973,8,FALSE)," ")</f>
        <v xml:space="preserve"> </v>
      </c>
      <c r="I261" t="str">
        <f>IF(A261:A261&gt;0,VLOOKUP(A261,Fed.!$A$2:$J$1973,9,FALSE)," ")</f>
        <v xml:space="preserve"> </v>
      </c>
      <c r="J261" s="3" t="str">
        <f>IF(A261:A261&gt;0,VLOOKUP(A261,Fed.!$A$2:$J$1973,10,FALSE)," ")</f>
        <v xml:space="preserve"> </v>
      </c>
    </row>
    <row r="262" spans="1:10">
      <c r="A262" s="63"/>
      <c r="B262" t="str">
        <f>IF(A262:A262&gt;0,VLOOKUP(A262,Fed.!$A$2:$J$1973,2,FALSE)," ")</f>
        <v xml:space="preserve"> </v>
      </c>
      <c r="C262" t="str">
        <f>IF(A262:A262&gt;0,VLOOKUP(A262,Fed.!$A$2:$J$1973,3,FALSE)," ")</f>
        <v xml:space="preserve"> </v>
      </c>
      <c r="D262" s="3" t="str">
        <f>IF(A262:A262&gt;0,VLOOKUP(A262,Fed.!$A$2:$J$1973,4,FALSE)," ")</f>
        <v xml:space="preserve"> </v>
      </c>
      <c r="E262" s="3" t="str">
        <f>IF(A262:A262&gt;0,VLOOKUP(A262,Fed.!$A$2:$J$1973,5,FALSE)," ")</f>
        <v xml:space="preserve"> </v>
      </c>
      <c r="F262" s="413" t="str">
        <f>IF(A262:A262&gt;0,VLOOKUP(A262,Fed.!$A$2:$J$1973,6,FALSE)," ")</f>
        <v xml:space="preserve"> </v>
      </c>
      <c r="G262" t="str">
        <f>IF(A262:A262&gt;0,VLOOKUP(A262,Fed.!$A$2:$J$1973,7,FALSE)," ")</f>
        <v xml:space="preserve"> </v>
      </c>
      <c r="H262" t="str">
        <f>IF(A262:A262&gt;0,VLOOKUP(A262,Fed.!$A$2:$J$1973,8,FALSE)," ")</f>
        <v xml:space="preserve"> </v>
      </c>
      <c r="I262" t="str">
        <f>IF(A262:A262&gt;0,VLOOKUP(A262,Fed.!$A$2:$J$1973,9,FALSE)," ")</f>
        <v xml:space="preserve"> </v>
      </c>
      <c r="J262" s="3" t="str">
        <f>IF(A262:A262&gt;0,VLOOKUP(A262,Fed.!$A$2:$J$1973,10,FALSE)," ")</f>
        <v xml:space="preserve"> </v>
      </c>
    </row>
    <row r="263" spans="1:10">
      <c r="A263" s="63"/>
      <c r="B263" t="str">
        <f>IF(A263:A263&gt;0,VLOOKUP(A263,Fed.!$A$2:$J$1973,2,FALSE)," ")</f>
        <v xml:space="preserve"> </v>
      </c>
      <c r="C263" t="str">
        <f>IF(A263:A263&gt;0,VLOOKUP(A263,Fed.!$A$2:$J$1973,3,FALSE)," ")</f>
        <v xml:space="preserve"> </v>
      </c>
      <c r="D263" s="3" t="str">
        <f>IF(A263:A263&gt;0,VLOOKUP(A263,Fed.!$A$2:$J$1973,4,FALSE)," ")</f>
        <v xml:space="preserve"> </v>
      </c>
      <c r="E263" s="3" t="str">
        <f>IF(A263:A263&gt;0,VLOOKUP(A263,Fed.!$A$2:$J$1973,5,FALSE)," ")</f>
        <v xml:space="preserve"> </v>
      </c>
      <c r="F263" s="413" t="str">
        <f>IF(A263:A263&gt;0,VLOOKUP(A263,Fed.!$A$2:$J$1973,6,FALSE)," ")</f>
        <v xml:space="preserve"> </v>
      </c>
      <c r="G263" t="str">
        <f>IF(A263:A263&gt;0,VLOOKUP(A263,Fed.!$A$2:$J$1973,7,FALSE)," ")</f>
        <v xml:space="preserve"> </v>
      </c>
      <c r="H263" t="str">
        <f>IF(A263:A263&gt;0,VLOOKUP(A263,Fed.!$A$2:$J$1973,8,FALSE)," ")</f>
        <v xml:space="preserve"> </v>
      </c>
      <c r="I263" t="str">
        <f>IF(A263:A263&gt;0,VLOOKUP(A263,Fed.!$A$2:$J$1973,9,FALSE)," ")</f>
        <v xml:space="preserve"> </v>
      </c>
      <c r="J263" s="3" t="str">
        <f>IF(A263:A263&gt;0,VLOOKUP(A263,Fed.!$A$2:$J$1973,10,FALSE)," ")</f>
        <v xml:space="preserve"> </v>
      </c>
    </row>
    <row r="264" spans="1:10">
      <c r="A264" s="63"/>
      <c r="B264" t="str">
        <f>IF(A264:A264&gt;0,VLOOKUP(A264,Fed.!$A$2:$J$1973,2,FALSE)," ")</f>
        <v xml:space="preserve"> </v>
      </c>
      <c r="C264" t="str">
        <f>IF(A264:A264&gt;0,VLOOKUP(A264,Fed.!$A$2:$J$1973,3,FALSE)," ")</f>
        <v xml:space="preserve"> </v>
      </c>
      <c r="D264" s="3" t="str">
        <f>IF(A264:A264&gt;0,VLOOKUP(A264,Fed.!$A$2:$J$1973,4,FALSE)," ")</f>
        <v xml:space="preserve"> </v>
      </c>
      <c r="E264" s="3" t="str">
        <f>IF(A264:A264&gt;0,VLOOKUP(A264,Fed.!$A$2:$J$1973,5,FALSE)," ")</f>
        <v xml:space="preserve"> </v>
      </c>
      <c r="F264" s="413" t="str">
        <f>IF(A264:A264&gt;0,VLOOKUP(A264,Fed.!$A$2:$J$1973,6,FALSE)," ")</f>
        <v xml:space="preserve"> </v>
      </c>
      <c r="G264" t="str">
        <f>IF(A264:A264&gt;0,VLOOKUP(A264,Fed.!$A$2:$J$1973,7,FALSE)," ")</f>
        <v xml:space="preserve"> </v>
      </c>
      <c r="H264" t="str">
        <f>IF(A264:A264&gt;0,VLOOKUP(A264,Fed.!$A$2:$J$1973,8,FALSE)," ")</f>
        <v xml:space="preserve"> </v>
      </c>
      <c r="I264" t="str">
        <f>IF(A264:A264&gt;0,VLOOKUP(A264,Fed.!$A$2:$J$1973,9,FALSE)," ")</f>
        <v xml:space="preserve"> </v>
      </c>
      <c r="J264" s="3" t="str">
        <f>IF(A264:A264&gt;0,VLOOKUP(A264,Fed.!$A$2:$J$1973,10,FALSE)," ")</f>
        <v xml:space="preserve"> </v>
      </c>
    </row>
    <row r="265" spans="1:10">
      <c r="A265" s="63"/>
      <c r="B265" t="str">
        <f>IF(A265:A265&gt;0,VLOOKUP(A265,Fed.!$A$2:$J$1973,2,FALSE)," ")</f>
        <v xml:space="preserve"> </v>
      </c>
      <c r="C265" t="str">
        <f>IF(A265:A265&gt;0,VLOOKUP(A265,Fed.!$A$2:$J$1973,3,FALSE)," ")</f>
        <v xml:space="preserve"> </v>
      </c>
      <c r="D265" s="3" t="str">
        <f>IF(A265:A265&gt;0,VLOOKUP(A265,Fed.!$A$2:$J$1973,4,FALSE)," ")</f>
        <v xml:space="preserve"> </v>
      </c>
      <c r="E265" s="3" t="str">
        <f>IF(A265:A265&gt;0,VLOOKUP(A265,Fed.!$A$2:$J$1973,5,FALSE)," ")</f>
        <v xml:space="preserve"> </v>
      </c>
      <c r="F265" s="413" t="str">
        <f>IF(A265:A265&gt;0,VLOOKUP(A265,Fed.!$A$2:$J$1973,6,FALSE)," ")</f>
        <v xml:space="preserve"> </v>
      </c>
      <c r="G265" t="str">
        <f>IF(A265:A265&gt;0,VLOOKUP(A265,Fed.!$A$2:$J$1973,7,FALSE)," ")</f>
        <v xml:space="preserve"> </v>
      </c>
      <c r="H265" t="str">
        <f>IF(A265:A265&gt;0,VLOOKUP(A265,Fed.!$A$2:$J$1973,8,FALSE)," ")</f>
        <v xml:space="preserve"> </v>
      </c>
      <c r="I265" t="str">
        <f>IF(A265:A265&gt;0,VLOOKUP(A265,Fed.!$A$2:$J$1973,9,FALSE)," ")</f>
        <v xml:space="preserve"> </v>
      </c>
      <c r="J265" s="3" t="str">
        <f>IF(A265:A265&gt;0,VLOOKUP(A265,Fed.!$A$2:$J$1973,10,FALSE)," ")</f>
        <v xml:space="preserve"> </v>
      </c>
    </row>
    <row r="266" spans="1:10">
      <c r="A266" s="63"/>
      <c r="B266" t="str">
        <f>IF(A266:A266&gt;0,VLOOKUP(A266,Fed.!$A$2:$J$1973,2,FALSE)," ")</f>
        <v xml:space="preserve"> </v>
      </c>
      <c r="C266" t="str">
        <f>IF(A266:A266&gt;0,VLOOKUP(A266,Fed.!$A$2:$J$1973,3,FALSE)," ")</f>
        <v xml:space="preserve"> </v>
      </c>
      <c r="D266" s="3" t="str">
        <f>IF(A266:A266&gt;0,VLOOKUP(A266,Fed.!$A$2:$J$1973,4,FALSE)," ")</f>
        <v xml:space="preserve"> </v>
      </c>
      <c r="E266" s="3" t="str">
        <f>IF(A266:A266&gt;0,VLOOKUP(A266,Fed.!$A$2:$J$1973,5,FALSE)," ")</f>
        <v xml:space="preserve"> </v>
      </c>
      <c r="F266" s="413" t="str">
        <f>IF(A266:A266&gt;0,VLOOKUP(A266,Fed.!$A$2:$J$1973,6,FALSE)," ")</f>
        <v xml:space="preserve"> </v>
      </c>
      <c r="G266" t="str">
        <f>IF(A266:A266&gt;0,VLOOKUP(A266,Fed.!$A$2:$J$1973,7,FALSE)," ")</f>
        <v xml:space="preserve"> </v>
      </c>
      <c r="H266" t="str">
        <f>IF(A266:A266&gt;0,VLOOKUP(A266,Fed.!$A$2:$J$1973,8,FALSE)," ")</f>
        <v xml:space="preserve"> </v>
      </c>
      <c r="I266" t="str">
        <f>IF(A266:A266&gt;0,VLOOKUP(A266,Fed.!$A$2:$J$1973,9,FALSE)," ")</f>
        <v xml:space="preserve"> </v>
      </c>
      <c r="J266" s="3" t="str">
        <f>IF(A266:A266&gt;0,VLOOKUP(A266,Fed.!$A$2:$J$1973,10,FALSE)," ")</f>
        <v xml:space="preserve"> </v>
      </c>
    </row>
    <row r="267" spans="1:10">
      <c r="A267" s="63"/>
      <c r="B267" t="str">
        <f>IF(A267:A267&gt;0,VLOOKUP(A267,Fed.!$A$2:$J$1973,2,FALSE)," ")</f>
        <v xml:space="preserve"> </v>
      </c>
      <c r="C267" t="str">
        <f>IF(A267:A267&gt;0,VLOOKUP(A267,Fed.!$A$2:$J$1973,3,FALSE)," ")</f>
        <v xml:space="preserve"> </v>
      </c>
      <c r="D267" s="3" t="str">
        <f>IF(A267:A267&gt;0,VLOOKUP(A267,Fed.!$A$2:$J$1973,4,FALSE)," ")</f>
        <v xml:space="preserve"> </v>
      </c>
      <c r="E267" s="3" t="str">
        <f>IF(A267:A267&gt;0,VLOOKUP(A267,Fed.!$A$2:$J$1973,5,FALSE)," ")</f>
        <v xml:space="preserve"> </v>
      </c>
      <c r="F267" s="413" t="str">
        <f>IF(A267:A267&gt;0,VLOOKUP(A267,Fed.!$A$2:$J$1973,6,FALSE)," ")</f>
        <v xml:space="preserve"> </v>
      </c>
      <c r="G267" t="str">
        <f>IF(A267:A267&gt;0,VLOOKUP(A267,Fed.!$A$2:$J$1973,7,FALSE)," ")</f>
        <v xml:space="preserve"> </v>
      </c>
      <c r="H267" t="str">
        <f>IF(A267:A267&gt;0,VLOOKUP(A267,Fed.!$A$2:$J$1973,8,FALSE)," ")</f>
        <v xml:space="preserve"> </v>
      </c>
      <c r="I267" t="str">
        <f>IF(A267:A267&gt;0,VLOOKUP(A267,Fed.!$A$2:$J$1973,9,FALSE)," ")</f>
        <v xml:space="preserve"> </v>
      </c>
      <c r="J267" s="3" t="str">
        <f>IF(A267:A267&gt;0,VLOOKUP(A267,Fed.!$A$2:$J$1973,10,FALSE)," ")</f>
        <v xml:space="preserve"> </v>
      </c>
    </row>
    <row r="268" spans="1:10">
      <c r="A268" s="63"/>
      <c r="B268" t="str">
        <f>IF(A268:A268&gt;0,VLOOKUP(A268,Fed.!$A$2:$J$1973,2,FALSE)," ")</f>
        <v xml:space="preserve"> </v>
      </c>
      <c r="C268" t="str">
        <f>IF(A268:A268&gt;0,VLOOKUP(A268,Fed.!$A$2:$J$1973,3,FALSE)," ")</f>
        <v xml:space="preserve"> </v>
      </c>
      <c r="D268" s="3" t="str">
        <f>IF(A268:A268&gt;0,VLOOKUP(A268,Fed.!$A$2:$J$1973,4,FALSE)," ")</f>
        <v xml:space="preserve"> </v>
      </c>
      <c r="E268" s="3" t="str">
        <f>IF(A268:A268&gt;0,VLOOKUP(A268,Fed.!$A$2:$J$1973,5,FALSE)," ")</f>
        <v xml:space="preserve"> </v>
      </c>
      <c r="F268" s="413" t="str">
        <f>IF(A268:A268&gt;0,VLOOKUP(A268,Fed.!$A$2:$J$1973,6,FALSE)," ")</f>
        <v xml:space="preserve"> </v>
      </c>
      <c r="G268" t="str">
        <f>IF(A268:A268&gt;0,VLOOKUP(A268,Fed.!$A$2:$J$1973,7,FALSE)," ")</f>
        <v xml:space="preserve"> </v>
      </c>
      <c r="H268" t="str">
        <f>IF(A268:A268&gt;0,VLOOKUP(A268,Fed.!$A$2:$J$1973,8,FALSE)," ")</f>
        <v xml:space="preserve"> </v>
      </c>
      <c r="I268" t="str">
        <f>IF(A268:A268&gt;0,VLOOKUP(A268,Fed.!$A$2:$J$1973,9,FALSE)," ")</f>
        <v xml:space="preserve"> </v>
      </c>
      <c r="J268" s="3" t="str">
        <f>IF(A268:A268&gt;0,VLOOKUP(A268,Fed.!$A$2:$J$1973,10,FALSE)," ")</f>
        <v xml:space="preserve"> </v>
      </c>
    </row>
    <row r="269" spans="1:10">
      <c r="A269" s="63"/>
      <c r="B269" t="str">
        <f>IF(A269:A269&gt;0,VLOOKUP(A269,Fed.!$A$2:$J$1973,2,FALSE)," ")</f>
        <v xml:space="preserve"> </v>
      </c>
      <c r="C269" t="str">
        <f>IF(A269:A269&gt;0,VLOOKUP(A269,Fed.!$A$2:$J$1973,3,FALSE)," ")</f>
        <v xml:space="preserve"> </v>
      </c>
      <c r="D269" s="3" t="str">
        <f>IF(A269:A269&gt;0,VLOOKUP(A269,Fed.!$A$2:$J$1973,4,FALSE)," ")</f>
        <v xml:space="preserve"> </v>
      </c>
      <c r="E269" s="3" t="str">
        <f>IF(A269:A269&gt;0,VLOOKUP(A269,Fed.!$A$2:$J$1973,5,FALSE)," ")</f>
        <v xml:space="preserve"> </v>
      </c>
      <c r="F269" s="413" t="str">
        <f>IF(A269:A269&gt;0,VLOOKUP(A269,Fed.!$A$2:$J$1973,6,FALSE)," ")</f>
        <v xml:space="preserve"> </v>
      </c>
      <c r="G269" t="str">
        <f>IF(A269:A269&gt;0,VLOOKUP(A269,Fed.!$A$2:$J$1973,7,FALSE)," ")</f>
        <v xml:space="preserve"> </v>
      </c>
      <c r="H269" t="str">
        <f>IF(A269:A269&gt;0,VLOOKUP(A269,Fed.!$A$2:$J$1973,8,FALSE)," ")</f>
        <v xml:space="preserve"> </v>
      </c>
      <c r="I269" t="str">
        <f>IF(A269:A269&gt;0,VLOOKUP(A269,Fed.!$A$2:$J$1973,9,FALSE)," ")</f>
        <v xml:space="preserve"> </v>
      </c>
      <c r="J269" s="3" t="str">
        <f>IF(A269:A269&gt;0,VLOOKUP(A269,Fed.!$A$2:$J$1973,10,FALSE)," ")</f>
        <v xml:space="preserve"> </v>
      </c>
    </row>
    <row r="270" spans="1:10">
      <c r="A270" s="63"/>
      <c r="B270" t="str">
        <f>IF(A270:A270&gt;0,VLOOKUP(A270,Fed.!$A$2:$J$1973,2,FALSE)," ")</f>
        <v xml:space="preserve"> </v>
      </c>
      <c r="C270" t="str">
        <f>IF(A270:A270&gt;0,VLOOKUP(A270,Fed.!$A$2:$J$1973,3,FALSE)," ")</f>
        <v xml:space="preserve"> </v>
      </c>
      <c r="D270" s="3" t="str">
        <f>IF(A270:A270&gt;0,VLOOKUP(A270,Fed.!$A$2:$J$1973,4,FALSE)," ")</f>
        <v xml:space="preserve"> </v>
      </c>
      <c r="E270" s="3" t="str">
        <f>IF(A270:A270&gt;0,VLOOKUP(A270,Fed.!$A$2:$J$1973,5,FALSE)," ")</f>
        <v xml:space="preserve"> </v>
      </c>
      <c r="F270" s="413" t="str">
        <f>IF(A270:A270&gt;0,VLOOKUP(A270,Fed.!$A$2:$J$1973,6,FALSE)," ")</f>
        <v xml:space="preserve"> </v>
      </c>
      <c r="G270" t="str">
        <f>IF(A270:A270&gt;0,VLOOKUP(A270,Fed.!$A$2:$J$1973,7,FALSE)," ")</f>
        <v xml:space="preserve"> </v>
      </c>
      <c r="H270" t="str">
        <f>IF(A270:A270&gt;0,VLOOKUP(A270,Fed.!$A$2:$J$1973,8,FALSE)," ")</f>
        <v xml:space="preserve"> </v>
      </c>
      <c r="I270" t="str">
        <f>IF(A270:A270&gt;0,VLOOKUP(A270,Fed.!$A$2:$J$1973,9,FALSE)," ")</f>
        <v xml:space="preserve"> </v>
      </c>
      <c r="J270" s="3" t="str">
        <f>IF(A270:A270&gt;0,VLOOKUP(A270,Fed.!$A$2:$J$1973,10,FALSE)," ")</f>
        <v xml:space="preserve"> </v>
      </c>
    </row>
    <row r="271" spans="1:10">
      <c r="A271" s="63"/>
      <c r="B271" t="str">
        <f>IF(A271:A271&gt;0,VLOOKUP(A271,Fed.!$A$2:$J$1973,2,FALSE)," ")</f>
        <v xml:space="preserve"> </v>
      </c>
      <c r="C271" t="str">
        <f>IF(A271:A271&gt;0,VLOOKUP(A271,Fed.!$A$2:$J$1973,3,FALSE)," ")</f>
        <v xml:space="preserve"> </v>
      </c>
      <c r="D271" s="3" t="str">
        <f>IF(A271:A271&gt;0,VLOOKUP(A271,Fed.!$A$2:$J$1973,4,FALSE)," ")</f>
        <v xml:space="preserve"> </v>
      </c>
      <c r="E271" s="3" t="str">
        <f>IF(A271:A271&gt;0,VLOOKUP(A271,Fed.!$A$2:$J$1973,5,FALSE)," ")</f>
        <v xml:space="preserve"> </v>
      </c>
      <c r="F271" s="413" t="str">
        <f>IF(A271:A271&gt;0,VLOOKUP(A271,Fed.!$A$2:$J$1973,6,FALSE)," ")</f>
        <v xml:space="preserve"> </v>
      </c>
      <c r="G271" t="str">
        <f>IF(A271:A271&gt;0,VLOOKUP(A271,Fed.!$A$2:$J$1973,7,FALSE)," ")</f>
        <v xml:space="preserve"> </v>
      </c>
      <c r="H271" t="str">
        <f>IF(A271:A271&gt;0,VLOOKUP(A271,Fed.!$A$2:$J$1973,8,FALSE)," ")</f>
        <v xml:space="preserve"> </v>
      </c>
      <c r="I271" t="str">
        <f>IF(A271:A271&gt;0,VLOOKUP(A271,Fed.!$A$2:$J$1973,9,FALSE)," ")</f>
        <v xml:space="preserve"> </v>
      </c>
      <c r="J271" s="3" t="str">
        <f>IF(A271:A271&gt;0,VLOOKUP(A271,Fed.!$A$2:$J$1973,10,FALSE)," ")</f>
        <v xml:space="preserve"> </v>
      </c>
    </row>
    <row r="272" spans="1:10">
      <c r="A272" s="63"/>
      <c r="B272" t="str">
        <f>IF(A272:A272&gt;0,VLOOKUP(A272,Fed.!$A$2:$J$1973,2,FALSE)," ")</f>
        <v xml:space="preserve"> </v>
      </c>
      <c r="C272" t="str">
        <f>IF(A272:A272&gt;0,VLOOKUP(A272,Fed.!$A$2:$J$1973,3,FALSE)," ")</f>
        <v xml:space="preserve"> </v>
      </c>
      <c r="D272" s="3" t="str">
        <f>IF(A272:A272&gt;0,VLOOKUP(A272,Fed.!$A$2:$J$1973,4,FALSE)," ")</f>
        <v xml:space="preserve"> </v>
      </c>
      <c r="E272" s="3" t="str">
        <f>IF(A272:A272&gt;0,VLOOKUP(A272,Fed.!$A$2:$J$1973,5,FALSE)," ")</f>
        <v xml:space="preserve"> </v>
      </c>
      <c r="F272" s="413" t="str">
        <f>IF(A272:A272&gt;0,VLOOKUP(A272,Fed.!$A$2:$J$1973,6,FALSE)," ")</f>
        <v xml:space="preserve"> </v>
      </c>
      <c r="G272" t="str">
        <f>IF(A272:A272&gt;0,VLOOKUP(A272,Fed.!$A$2:$J$1973,7,FALSE)," ")</f>
        <v xml:space="preserve"> </v>
      </c>
      <c r="H272" t="str">
        <f>IF(A272:A272&gt;0,VLOOKUP(A272,Fed.!$A$2:$J$1973,8,FALSE)," ")</f>
        <v xml:space="preserve"> </v>
      </c>
      <c r="I272" t="str">
        <f>IF(A272:A272&gt;0,VLOOKUP(A272,Fed.!$A$2:$J$1973,9,FALSE)," ")</f>
        <v xml:space="preserve"> </v>
      </c>
      <c r="J272" s="3" t="str">
        <f>IF(A272:A272&gt;0,VLOOKUP(A272,Fed.!$A$2:$J$1973,10,FALSE)," ")</f>
        <v xml:space="preserve"> </v>
      </c>
    </row>
    <row r="273" spans="1:10">
      <c r="A273" s="63"/>
      <c r="B273" t="str">
        <f>IF(A273:A273&gt;0,VLOOKUP(A273,Fed.!$A$2:$J$1973,2,FALSE)," ")</f>
        <v xml:space="preserve"> </v>
      </c>
      <c r="C273" t="str">
        <f>IF(A273:A273&gt;0,VLOOKUP(A273,Fed.!$A$2:$J$1973,3,FALSE)," ")</f>
        <v xml:space="preserve"> </v>
      </c>
      <c r="D273" s="3" t="str">
        <f>IF(A273:A273&gt;0,VLOOKUP(A273,Fed.!$A$2:$J$1973,4,FALSE)," ")</f>
        <v xml:space="preserve"> </v>
      </c>
      <c r="E273" s="3" t="str">
        <f>IF(A273:A273&gt;0,VLOOKUP(A273,Fed.!$A$2:$J$1973,5,FALSE)," ")</f>
        <v xml:space="preserve"> </v>
      </c>
      <c r="F273" s="413" t="str">
        <f>IF(A273:A273&gt;0,VLOOKUP(A273,Fed.!$A$2:$J$1973,6,FALSE)," ")</f>
        <v xml:space="preserve"> </v>
      </c>
      <c r="G273" t="str">
        <f>IF(A273:A273&gt;0,VLOOKUP(A273,Fed.!$A$2:$J$1973,7,FALSE)," ")</f>
        <v xml:space="preserve"> </v>
      </c>
      <c r="H273" t="str">
        <f>IF(A273:A273&gt;0,VLOOKUP(A273,Fed.!$A$2:$J$1973,8,FALSE)," ")</f>
        <v xml:space="preserve"> </v>
      </c>
      <c r="I273" t="str">
        <f>IF(A273:A273&gt;0,VLOOKUP(A273,Fed.!$A$2:$J$1973,9,FALSE)," ")</f>
        <v xml:space="preserve"> </v>
      </c>
      <c r="J273" s="3" t="str">
        <f>IF(A273:A273&gt;0,VLOOKUP(A273,Fed.!$A$2:$J$1973,10,FALSE)," ")</f>
        <v xml:space="preserve"> </v>
      </c>
    </row>
    <row r="274" spans="1:10">
      <c r="A274" s="63"/>
      <c r="B274" t="str">
        <f>IF(A274:A274&gt;0,VLOOKUP(A274,Fed.!$A$2:$J$1973,2,FALSE)," ")</f>
        <v xml:space="preserve"> </v>
      </c>
      <c r="C274" t="str">
        <f>IF(A274:A274&gt;0,VLOOKUP(A274,Fed.!$A$2:$J$1973,3,FALSE)," ")</f>
        <v xml:space="preserve"> </v>
      </c>
      <c r="D274" s="3" t="str">
        <f>IF(A274:A274&gt;0,VLOOKUP(A274,Fed.!$A$2:$J$1973,4,FALSE)," ")</f>
        <v xml:space="preserve"> </v>
      </c>
      <c r="E274" s="3" t="str">
        <f>IF(A274:A274&gt;0,VLOOKUP(A274,Fed.!$A$2:$J$1973,5,FALSE)," ")</f>
        <v xml:space="preserve"> </v>
      </c>
      <c r="F274" s="413" t="str">
        <f>IF(A274:A274&gt;0,VLOOKUP(A274,Fed.!$A$2:$J$1973,6,FALSE)," ")</f>
        <v xml:space="preserve"> </v>
      </c>
      <c r="G274" t="str">
        <f>IF(A274:A274&gt;0,VLOOKUP(A274,Fed.!$A$2:$J$1973,7,FALSE)," ")</f>
        <v xml:space="preserve"> </v>
      </c>
      <c r="H274" t="str">
        <f>IF(A274:A274&gt;0,VLOOKUP(A274,Fed.!$A$2:$J$1973,8,FALSE)," ")</f>
        <v xml:space="preserve"> </v>
      </c>
      <c r="I274" t="str">
        <f>IF(A274:A274&gt;0,VLOOKUP(A274,Fed.!$A$2:$J$1973,9,FALSE)," ")</f>
        <v xml:space="preserve"> </v>
      </c>
      <c r="J274" s="3" t="str">
        <f>IF(A274:A274&gt;0,VLOOKUP(A274,Fed.!$A$2:$J$1973,10,FALSE)," ")</f>
        <v xml:space="preserve"> </v>
      </c>
    </row>
    <row r="275" spans="1:10">
      <c r="A275" s="63"/>
      <c r="B275" t="str">
        <f>IF(A275:A275&gt;0,VLOOKUP(A275,Fed.!$A$2:$J$1973,2,FALSE)," ")</f>
        <v xml:space="preserve"> </v>
      </c>
      <c r="C275" t="str">
        <f>IF(A275:A275&gt;0,VLOOKUP(A275,Fed.!$A$2:$J$1973,3,FALSE)," ")</f>
        <v xml:space="preserve"> </v>
      </c>
      <c r="D275" s="3" t="str">
        <f>IF(A275:A275&gt;0,VLOOKUP(A275,Fed.!$A$2:$J$1973,4,FALSE)," ")</f>
        <v xml:space="preserve"> </v>
      </c>
      <c r="E275" s="3" t="str">
        <f>IF(A275:A275&gt;0,VLOOKUP(A275,Fed.!$A$2:$J$1973,5,FALSE)," ")</f>
        <v xml:space="preserve"> </v>
      </c>
      <c r="F275" s="413" t="str">
        <f>IF(A275:A275&gt;0,VLOOKUP(A275,Fed.!$A$2:$J$1973,6,FALSE)," ")</f>
        <v xml:space="preserve"> </v>
      </c>
      <c r="G275" t="str">
        <f>IF(A275:A275&gt;0,VLOOKUP(A275,Fed.!$A$2:$J$1973,7,FALSE)," ")</f>
        <v xml:space="preserve"> </v>
      </c>
      <c r="H275" t="str">
        <f>IF(A275:A275&gt;0,VLOOKUP(A275,Fed.!$A$2:$J$1973,8,FALSE)," ")</f>
        <v xml:space="preserve"> </v>
      </c>
      <c r="I275" t="str">
        <f>IF(A275:A275&gt;0,VLOOKUP(A275,Fed.!$A$2:$J$1973,9,FALSE)," ")</f>
        <v xml:space="preserve"> </v>
      </c>
      <c r="J275" s="3" t="str">
        <f>IF(A275:A275&gt;0,VLOOKUP(A275,Fed.!$A$2:$J$1973,10,FALSE)," ")</f>
        <v xml:space="preserve"> </v>
      </c>
    </row>
    <row r="276" spans="1:10">
      <c r="A276" s="63"/>
      <c r="B276" t="str">
        <f>IF(A276:A276&gt;0,VLOOKUP(A276,Fed.!$A$2:$J$1973,2,FALSE)," ")</f>
        <v xml:space="preserve"> </v>
      </c>
      <c r="C276" t="str">
        <f>IF(A276:A276&gt;0,VLOOKUP(A276,Fed.!$A$2:$J$1973,3,FALSE)," ")</f>
        <v xml:space="preserve"> </v>
      </c>
      <c r="D276" s="3" t="str">
        <f>IF(A276:A276&gt;0,VLOOKUP(A276,Fed.!$A$2:$J$1973,4,FALSE)," ")</f>
        <v xml:space="preserve"> </v>
      </c>
      <c r="E276" s="3" t="str">
        <f>IF(A276:A276&gt;0,VLOOKUP(A276,Fed.!$A$2:$J$1973,5,FALSE)," ")</f>
        <v xml:space="preserve"> </v>
      </c>
      <c r="F276" s="413" t="str">
        <f>IF(A276:A276&gt;0,VLOOKUP(A276,Fed.!$A$2:$J$1973,6,FALSE)," ")</f>
        <v xml:space="preserve"> </v>
      </c>
      <c r="G276" t="str">
        <f>IF(A276:A276&gt;0,VLOOKUP(A276,Fed.!$A$2:$J$1973,7,FALSE)," ")</f>
        <v xml:space="preserve"> </v>
      </c>
      <c r="H276" t="str">
        <f>IF(A276:A276&gt;0,VLOOKUP(A276,Fed.!$A$2:$J$1973,8,FALSE)," ")</f>
        <v xml:space="preserve"> </v>
      </c>
      <c r="I276" t="str">
        <f>IF(A276:A276&gt;0,VLOOKUP(A276,Fed.!$A$2:$J$1973,9,FALSE)," ")</f>
        <v xml:space="preserve"> </v>
      </c>
      <c r="J276" s="3" t="str">
        <f>IF(A276:A276&gt;0,VLOOKUP(A276,Fed.!$A$2:$J$1973,10,FALSE)," ")</f>
        <v xml:space="preserve"> </v>
      </c>
    </row>
    <row r="277" spans="1:10">
      <c r="A277" s="63"/>
      <c r="B277" t="str">
        <f>IF(A277:A277&gt;0,VLOOKUP(A277,Fed.!$A$2:$J$1973,2,FALSE)," ")</f>
        <v xml:space="preserve"> </v>
      </c>
      <c r="C277" t="str">
        <f>IF(A277:A277&gt;0,VLOOKUP(A277,Fed.!$A$2:$J$1973,3,FALSE)," ")</f>
        <v xml:space="preserve"> </v>
      </c>
      <c r="D277" s="3" t="str">
        <f>IF(A277:A277&gt;0,VLOOKUP(A277,Fed.!$A$2:$J$1973,4,FALSE)," ")</f>
        <v xml:space="preserve"> </v>
      </c>
      <c r="E277" s="3" t="str">
        <f>IF(A277:A277&gt;0,VLOOKUP(A277,Fed.!$A$2:$J$1973,5,FALSE)," ")</f>
        <v xml:space="preserve"> </v>
      </c>
      <c r="F277" s="413" t="str">
        <f>IF(A277:A277&gt;0,VLOOKUP(A277,Fed.!$A$2:$J$1973,6,FALSE)," ")</f>
        <v xml:space="preserve"> </v>
      </c>
      <c r="G277" t="str">
        <f>IF(A277:A277&gt;0,VLOOKUP(A277,Fed.!$A$2:$J$1973,7,FALSE)," ")</f>
        <v xml:space="preserve"> </v>
      </c>
      <c r="H277" t="str">
        <f>IF(A277:A277&gt;0,VLOOKUP(A277,Fed.!$A$2:$J$1973,8,FALSE)," ")</f>
        <v xml:space="preserve"> </v>
      </c>
      <c r="I277" t="str">
        <f>IF(A277:A277&gt;0,VLOOKUP(A277,Fed.!$A$2:$J$1973,9,FALSE)," ")</f>
        <v xml:space="preserve"> </v>
      </c>
      <c r="J277" s="3" t="str">
        <f>IF(A277:A277&gt;0,VLOOKUP(A277,Fed.!$A$2:$J$1973,10,FALSE)," ")</f>
        <v xml:space="preserve"> </v>
      </c>
    </row>
    <row r="278" spans="1:10">
      <c r="A278" s="63"/>
      <c r="B278" t="str">
        <f>IF(A278:A278&gt;0,VLOOKUP(A278,Fed.!$A$2:$J$1973,2,FALSE)," ")</f>
        <v xml:space="preserve"> </v>
      </c>
      <c r="C278" t="str">
        <f>IF(A278:A278&gt;0,VLOOKUP(A278,Fed.!$A$2:$J$1973,3,FALSE)," ")</f>
        <v xml:space="preserve"> </v>
      </c>
      <c r="D278" s="3" t="str">
        <f>IF(A278:A278&gt;0,VLOOKUP(A278,Fed.!$A$2:$J$1973,4,FALSE)," ")</f>
        <v xml:space="preserve"> </v>
      </c>
      <c r="E278" s="3" t="str">
        <f>IF(A278:A278&gt;0,VLOOKUP(A278,Fed.!$A$2:$J$1973,5,FALSE)," ")</f>
        <v xml:space="preserve"> </v>
      </c>
      <c r="F278" s="413" t="str">
        <f>IF(A278:A278&gt;0,VLOOKUP(A278,Fed.!$A$2:$J$1973,6,FALSE)," ")</f>
        <v xml:space="preserve"> </v>
      </c>
      <c r="G278" t="str">
        <f>IF(A278:A278&gt;0,VLOOKUP(A278,Fed.!$A$2:$J$1973,7,FALSE)," ")</f>
        <v xml:space="preserve"> </v>
      </c>
      <c r="H278" t="str">
        <f>IF(A278:A278&gt;0,VLOOKUP(A278,Fed.!$A$2:$J$1973,8,FALSE)," ")</f>
        <v xml:space="preserve"> </v>
      </c>
      <c r="I278" t="str">
        <f>IF(A278:A278&gt;0,VLOOKUP(A278,Fed.!$A$2:$J$1973,9,FALSE)," ")</f>
        <v xml:space="preserve"> </v>
      </c>
      <c r="J278" s="3" t="str">
        <f>IF(A278:A278&gt;0,VLOOKUP(A278,Fed.!$A$2:$J$1973,10,FALSE)," ")</f>
        <v xml:space="preserve"> </v>
      </c>
    </row>
    <row r="279" spans="1:10">
      <c r="A279" s="63"/>
      <c r="B279" t="str">
        <f>IF(A279:A279&gt;0,VLOOKUP(A279,Fed.!$A$2:$J$1973,2,FALSE)," ")</f>
        <v xml:space="preserve"> </v>
      </c>
      <c r="C279" t="str">
        <f>IF(A279:A279&gt;0,VLOOKUP(A279,Fed.!$A$2:$J$1973,3,FALSE)," ")</f>
        <v xml:space="preserve"> </v>
      </c>
      <c r="D279" s="3" t="str">
        <f>IF(A279:A279&gt;0,VLOOKUP(A279,Fed.!$A$2:$J$1973,4,FALSE)," ")</f>
        <v xml:space="preserve"> </v>
      </c>
      <c r="E279" s="3" t="str">
        <f>IF(A279:A279&gt;0,VLOOKUP(A279,Fed.!$A$2:$J$1973,5,FALSE)," ")</f>
        <v xml:space="preserve"> </v>
      </c>
      <c r="F279" s="413" t="str">
        <f>IF(A279:A279&gt;0,VLOOKUP(A279,Fed.!$A$2:$J$1973,6,FALSE)," ")</f>
        <v xml:space="preserve"> </v>
      </c>
      <c r="G279" t="str">
        <f>IF(A279:A279&gt;0,VLOOKUP(A279,Fed.!$A$2:$J$1973,7,FALSE)," ")</f>
        <v xml:space="preserve"> </v>
      </c>
      <c r="H279" t="str">
        <f>IF(A279:A279&gt;0,VLOOKUP(A279,Fed.!$A$2:$J$1973,8,FALSE)," ")</f>
        <v xml:space="preserve"> </v>
      </c>
      <c r="I279" t="str">
        <f>IF(A279:A279&gt;0,VLOOKUP(A279,Fed.!$A$2:$J$1973,9,FALSE)," ")</f>
        <v xml:space="preserve"> </v>
      </c>
      <c r="J279" s="3" t="str">
        <f>IF(A279:A279&gt;0,VLOOKUP(A279,Fed.!$A$2:$J$1973,10,FALSE)," ")</f>
        <v xml:space="preserve"> </v>
      </c>
    </row>
    <row r="280" spans="1:10">
      <c r="A280" s="63"/>
      <c r="B280" t="str">
        <f>IF(A280:A280&gt;0,VLOOKUP(A280,Fed.!$A$2:$J$1973,2,FALSE)," ")</f>
        <v xml:space="preserve"> </v>
      </c>
      <c r="C280" t="str">
        <f>IF(A280:A280&gt;0,VLOOKUP(A280,Fed.!$A$2:$J$1973,3,FALSE)," ")</f>
        <v xml:space="preserve"> </v>
      </c>
      <c r="D280" s="3" t="str">
        <f>IF(A280:A280&gt;0,VLOOKUP(A280,Fed.!$A$2:$J$1973,4,FALSE)," ")</f>
        <v xml:space="preserve"> </v>
      </c>
      <c r="E280" s="3" t="str">
        <f>IF(A280:A280&gt;0,VLOOKUP(A280,Fed.!$A$2:$J$1973,5,FALSE)," ")</f>
        <v xml:space="preserve"> </v>
      </c>
      <c r="F280" s="413" t="str">
        <f>IF(A280:A280&gt;0,VLOOKUP(A280,Fed.!$A$2:$J$1973,6,FALSE)," ")</f>
        <v xml:space="preserve"> </v>
      </c>
      <c r="G280" t="str">
        <f>IF(A280:A280&gt;0,VLOOKUP(A280,Fed.!$A$2:$J$1973,7,FALSE)," ")</f>
        <v xml:space="preserve"> </v>
      </c>
      <c r="H280" t="str">
        <f>IF(A280:A280&gt;0,VLOOKUP(A280,Fed.!$A$2:$J$1973,8,FALSE)," ")</f>
        <v xml:space="preserve"> </v>
      </c>
      <c r="I280" t="str">
        <f>IF(A280:A280&gt;0,VLOOKUP(A280,Fed.!$A$2:$J$1973,9,FALSE)," ")</f>
        <v xml:space="preserve"> </v>
      </c>
      <c r="J280" s="3" t="str">
        <f>IF(A280:A280&gt;0,VLOOKUP(A280,Fed.!$A$2:$J$1973,10,FALSE)," ")</f>
        <v xml:space="preserve"> </v>
      </c>
    </row>
    <row r="281" spans="1:10">
      <c r="A281" s="63"/>
      <c r="B281" t="str">
        <f>IF(A281:A281&gt;0,VLOOKUP(A281,Fed.!$A$2:$J$1973,2,FALSE)," ")</f>
        <v xml:space="preserve"> </v>
      </c>
      <c r="C281" t="str">
        <f>IF(A281:A281&gt;0,VLOOKUP(A281,Fed.!$A$2:$J$1973,3,FALSE)," ")</f>
        <v xml:space="preserve"> </v>
      </c>
      <c r="D281" s="3" t="str">
        <f>IF(A281:A281&gt;0,VLOOKUP(A281,Fed.!$A$2:$J$1973,4,FALSE)," ")</f>
        <v xml:space="preserve"> </v>
      </c>
      <c r="E281" s="3" t="str">
        <f>IF(A281:A281&gt;0,VLOOKUP(A281,Fed.!$A$2:$J$1973,5,FALSE)," ")</f>
        <v xml:space="preserve"> </v>
      </c>
      <c r="F281" s="413" t="str">
        <f>IF(A281:A281&gt;0,VLOOKUP(A281,Fed.!$A$2:$J$1973,6,FALSE)," ")</f>
        <v xml:space="preserve"> </v>
      </c>
      <c r="G281" t="str">
        <f>IF(A281:A281&gt;0,VLOOKUP(A281,Fed.!$A$2:$J$1973,7,FALSE)," ")</f>
        <v xml:space="preserve"> </v>
      </c>
      <c r="H281" t="str">
        <f>IF(A281:A281&gt;0,VLOOKUP(A281,Fed.!$A$2:$J$1973,8,FALSE)," ")</f>
        <v xml:space="preserve"> </v>
      </c>
      <c r="I281" t="str">
        <f>IF(A281:A281&gt;0,VLOOKUP(A281,Fed.!$A$2:$J$1973,9,FALSE)," ")</f>
        <v xml:space="preserve"> </v>
      </c>
      <c r="J281" s="3" t="str">
        <f>IF(A281:A281&gt;0,VLOOKUP(A281,Fed.!$A$2:$J$1973,10,FALSE)," ")</f>
        <v xml:space="preserve"> </v>
      </c>
    </row>
    <row r="282" spans="1:10">
      <c r="A282" s="63"/>
      <c r="B282" t="str">
        <f>IF(A282:A282&gt;0,VLOOKUP(A282,Fed.!$A$2:$J$1973,2,FALSE)," ")</f>
        <v xml:space="preserve"> </v>
      </c>
      <c r="C282" t="str">
        <f>IF(A282:A282&gt;0,VLOOKUP(A282,Fed.!$A$2:$J$1973,3,FALSE)," ")</f>
        <v xml:space="preserve"> </v>
      </c>
      <c r="D282" s="3" t="str">
        <f>IF(A282:A282&gt;0,VLOOKUP(A282,Fed.!$A$2:$J$1973,4,FALSE)," ")</f>
        <v xml:space="preserve"> </v>
      </c>
      <c r="E282" s="3" t="str">
        <f>IF(A282:A282&gt;0,VLOOKUP(A282,Fed.!$A$2:$J$1973,5,FALSE)," ")</f>
        <v xml:space="preserve"> </v>
      </c>
      <c r="F282" s="413" t="str">
        <f>IF(A282:A282&gt;0,VLOOKUP(A282,Fed.!$A$2:$J$1973,6,FALSE)," ")</f>
        <v xml:space="preserve"> </v>
      </c>
      <c r="G282" t="str">
        <f>IF(A282:A282&gt;0,VLOOKUP(A282,Fed.!$A$2:$J$1973,7,FALSE)," ")</f>
        <v xml:space="preserve"> </v>
      </c>
      <c r="H282" t="str">
        <f>IF(A282:A282&gt;0,VLOOKUP(A282,Fed.!$A$2:$J$1973,8,FALSE)," ")</f>
        <v xml:space="preserve"> </v>
      </c>
      <c r="I282" t="str">
        <f>IF(A282:A282&gt;0,VLOOKUP(A282,Fed.!$A$2:$J$1973,9,FALSE)," ")</f>
        <v xml:space="preserve"> </v>
      </c>
      <c r="J282" s="3" t="str">
        <f>IF(A282:A282&gt;0,VLOOKUP(A282,Fed.!$A$2:$J$1973,10,FALSE)," ")</f>
        <v xml:space="preserve"> </v>
      </c>
    </row>
    <row r="283" spans="1:10">
      <c r="A283" s="63"/>
      <c r="B283" t="str">
        <f>IF(A283:A283&gt;0,VLOOKUP(A283,Fed.!$A$2:$J$1973,2,FALSE)," ")</f>
        <v xml:space="preserve"> </v>
      </c>
      <c r="C283" t="str">
        <f>IF(A283:A283&gt;0,VLOOKUP(A283,Fed.!$A$2:$J$1973,3,FALSE)," ")</f>
        <v xml:space="preserve"> </v>
      </c>
      <c r="D283" s="3" t="str">
        <f>IF(A283:A283&gt;0,VLOOKUP(A283,Fed.!$A$2:$J$1973,4,FALSE)," ")</f>
        <v xml:space="preserve"> </v>
      </c>
      <c r="E283" s="3" t="str">
        <f>IF(A283:A283&gt;0,VLOOKUP(A283,Fed.!$A$2:$J$1973,5,FALSE)," ")</f>
        <v xml:space="preserve"> </v>
      </c>
      <c r="F283" s="413" t="str">
        <f>IF(A283:A283&gt;0,VLOOKUP(A283,Fed.!$A$2:$J$1973,6,FALSE)," ")</f>
        <v xml:space="preserve"> </v>
      </c>
      <c r="G283" t="str">
        <f>IF(A283:A283&gt;0,VLOOKUP(A283,Fed.!$A$2:$J$1973,7,FALSE)," ")</f>
        <v xml:space="preserve"> </v>
      </c>
      <c r="H283" t="str">
        <f>IF(A283:A283&gt;0,VLOOKUP(A283,Fed.!$A$2:$J$1973,8,FALSE)," ")</f>
        <v xml:space="preserve"> </v>
      </c>
      <c r="I283" t="str">
        <f>IF(A283:A283&gt;0,VLOOKUP(A283,Fed.!$A$2:$J$1973,9,FALSE)," ")</f>
        <v xml:space="preserve"> </v>
      </c>
      <c r="J283" s="3" t="str">
        <f>IF(A283:A283&gt;0,VLOOKUP(A283,Fed.!$A$2:$J$1973,10,FALSE)," ")</f>
        <v xml:space="preserve"> </v>
      </c>
    </row>
    <row r="284" spans="1:10">
      <c r="A284" s="63"/>
      <c r="B284" t="str">
        <f>IF(A284:A284&gt;0,VLOOKUP(A284,Fed.!$A$2:$J$1973,2,FALSE)," ")</f>
        <v xml:space="preserve"> </v>
      </c>
      <c r="C284" t="str">
        <f>IF(A284:A284&gt;0,VLOOKUP(A284,Fed.!$A$2:$J$1973,3,FALSE)," ")</f>
        <v xml:space="preserve"> </v>
      </c>
      <c r="D284" s="3" t="str">
        <f>IF(A284:A284&gt;0,VLOOKUP(A284,Fed.!$A$2:$J$1973,4,FALSE)," ")</f>
        <v xml:space="preserve"> </v>
      </c>
      <c r="E284" s="3" t="str">
        <f>IF(A284:A284&gt;0,VLOOKUP(A284,Fed.!$A$2:$J$1973,5,FALSE)," ")</f>
        <v xml:space="preserve"> </v>
      </c>
      <c r="F284" s="413" t="str">
        <f>IF(A284:A284&gt;0,VLOOKUP(A284,Fed.!$A$2:$J$1973,6,FALSE)," ")</f>
        <v xml:space="preserve"> </v>
      </c>
      <c r="G284" t="str">
        <f>IF(A284:A284&gt;0,VLOOKUP(A284,Fed.!$A$2:$J$1973,7,FALSE)," ")</f>
        <v xml:space="preserve"> </v>
      </c>
      <c r="H284" t="str">
        <f>IF(A284:A284&gt;0,VLOOKUP(A284,Fed.!$A$2:$J$1973,8,FALSE)," ")</f>
        <v xml:space="preserve"> </v>
      </c>
      <c r="I284" t="str">
        <f>IF(A284:A284&gt;0,VLOOKUP(A284,Fed.!$A$2:$J$1973,9,FALSE)," ")</f>
        <v xml:space="preserve"> </v>
      </c>
      <c r="J284" s="3" t="str">
        <f>IF(A284:A284&gt;0,VLOOKUP(A284,Fed.!$A$2:$J$1973,10,FALSE)," ")</f>
        <v xml:space="preserve"> </v>
      </c>
    </row>
    <row r="285" spans="1:10">
      <c r="A285" s="63"/>
      <c r="B285" t="str">
        <f>IF(A285:A285&gt;0,VLOOKUP(A285,Fed.!$A$2:$J$1973,2,FALSE)," ")</f>
        <v xml:space="preserve"> </v>
      </c>
      <c r="C285" t="str">
        <f>IF(A285:A285&gt;0,VLOOKUP(A285,Fed.!$A$2:$J$1973,3,FALSE)," ")</f>
        <v xml:space="preserve"> </v>
      </c>
      <c r="D285" s="3" t="str">
        <f>IF(A285:A285&gt;0,VLOOKUP(A285,Fed.!$A$2:$J$1973,4,FALSE)," ")</f>
        <v xml:space="preserve"> </v>
      </c>
      <c r="E285" s="3" t="str">
        <f>IF(A285:A285&gt;0,VLOOKUP(A285,Fed.!$A$2:$J$1973,5,FALSE)," ")</f>
        <v xml:space="preserve"> </v>
      </c>
      <c r="F285" s="413" t="str">
        <f>IF(A285:A285&gt;0,VLOOKUP(A285,Fed.!$A$2:$J$1973,6,FALSE)," ")</f>
        <v xml:space="preserve"> </v>
      </c>
      <c r="G285" t="str">
        <f>IF(A285:A285&gt;0,VLOOKUP(A285,Fed.!$A$2:$J$1973,7,FALSE)," ")</f>
        <v xml:space="preserve"> </v>
      </c>
      <c r="H285" t="str">
        <f>IF(A285:A285&gt;0,VLOOKUP(A285,Fed.!$A$2:$J$1973,8,FALSE)," ")</f>
        <v xml:space="preserve"> </v>
      </c>
      <c r="I285" t="str">
        <f>IF(A285:A285&gt;0,VLOOKUP(A285,Fed.!$A$2:$J$1973,9,FALSE)," ")</f>
        <v xml:space="preserve"> </v>
      </c>
      <c r="J285" s="3" t="str">
        <f>IF(A285:A285&gt;0,VLOOKUP(A285,Fed.!$A$2:$J$1973,10,FALSE)," ")</f>
        <v xml:space="preserve"> </v>
      </c>
    </row>
    <row r="286" spans="1:10">
      <c r="A286" s="63"/>
      <c r="B286" t="str">
        <f>IF(A286:A286&gt;0,VLOOKUP(A286,Fed.!$A$2:$J$1973,2,FALSE)," ")</f>
        <v xml:space="preserve"> </v>
      </c>
      <c r="C286" t="str">
        <f>IF(A286:A286&gt;0,VLOOKUP(A286,Fed.!$A$2:$J$1973,3,FALSE)," ")</f>
        <v xml:space="preserve"> </v>
      </c>
      <c r="D286" s="3" t="str">
        <f>IF(A286:A286&gt;0,VLOOKUP(A286,Fed.!$A$2:$J$1973,4,FALSE)," ")</f>
        <v xml:space="preserve"> </v>
      </c>
      <c r="E286" s="3" t="str">
        <f>IF(A286:A286&gt;0,VLOOKUP(A286,Fed.!$A$2:$J$1973,5,FALSE)," ")</f>
        <v xml:space="preserve"> </v>
      </c>
      <c r="F286" s="413" t="str">
        <f>IF(A286:A286&gt;0,VLOOKUP(A286,Fed.!$A$2:$J$1973,6,FALSE)," ")</f>
        <v xml:space="preserve"> </v>
      </c>
      <c r="G286" t="str">
        <f>IF(A286:A286&gt;0,VLOOKUP(A286,Fed.!$A$2:$J$1973,7,FALSE)," ")</f>
        <v xml:space="preserve"> </v>
      </c>
      <c r="H286" t="str">
        <f>IF(A286:A286&gt;0,VLOOKUP(A286,Fed.!$A$2:$J$1973,8,FALSE)," ")</f>
        <v xml:space="preserve"> </v>
      </c>
      <c r="I286" t="str">
        <f>IF(A286:A286&gt;0,VLOOKUP(A286,Fed.!$A$2:$J$1973,9,FALSE)," ")</f>
        <v xml:space="preserve"> </v>
      </c>
      <c r="J286" s="3" t="str">
        <f>IF(A286:A286&gt;0,VLOOKUP(A286,Fed.!$A$2:$J$1973,10,FALSE)," ")</f>
        <v xml:space="preserve"> </v>
      </c>
    </row>
    <row r="287" spans="1:10">
      <c r="A287" s="63"/>
      <c r="B287" t="str">
        <f>IF(A287:A287&gt;0,VLOOKUP(A287,Fed.!$A$2:$J$1973,2,FALSE)," ")</f>
        <v xml:space="preserve"> </v>
      </c>
      <c r="C287" t="str">
        <f>IF(A287:A287&gt;0,VLOOKUP(A287,Fed.!$A$2:$J$1973,3,FALSE)," ")</f>
        <v xml:space="preserve"> </v>
      </c>
      <c r="D287" s="3" t="str">
        <f>IF(A287:A287&gt;0,VLOOKUP(A287,Fed.!$A$2:$J$1973,4,FALSE)," ")</f>
        <v xml:space="preserve"> </v>
      </c>
      <c r="E287" s="3" t="str">
        <f>IF(A287:A287&gt;0,VLOOKUP(A287,Fed.!$A$2:$J$1973,5,FALSE)," ")</f>
        <v xml:space="preserve"> </v>
      </c>
      <c r="F287" s="413" t="str">
        <f>IF(A287:A287&gt;0,VLOOKUP(A287,Fed.!$A$2:$J$1973,6,FALSE)," ")</f>
        <v xml:space="preserve"> </v>
      </c>
      <c r="G287" t="str">
        <f>IF(A287:A287&gt;0,VLOOKUP(A287,Fed.!$A$2:$J$1973,7,FALSE)," ")</f>
        <v xml:space="preserve"> </v>
      </c>
      <c r="H287" t="str">
        <f>IF(A287:A287&gt;0,VLOOKUP(A287,Fed.!$A$2:$J$1973,8,FALSE)," ")</f>
        <v xml:space="preserve"> </v>
      </c>
      <c r="I287" t="str">
        <f>IF(A287:A287&gt;0,VLOOKUP(A287,Fed.!$A$2:$J$1973,9,FALSE)," ")</f>
        <v xml:space="preserve"> </v>
      </c>
      <c r="J287" s="3" t="str">
        <f>IF(A287:A287&gt;0,VLOOKUP(A287,Fed.!$A$2:$J$1973,10,FALSE)," ")</f>
        <v xml:space="preserve"> </v>
      </c>
    </row>
    <row r="288" spans="1:10">
      <c r="A288" s="63"/>
      <c r="B288" t="str">
        <f>IF(A288:A288&gt;0,VLOOKUP(A288,Fed.!$A$2:$J$1973,2,FALSE)," ")</f>
        <v xml:space="preserve"> </v>
      </c>
      <c r="C288" t="str">
        <f>IF(A288:A288&gt;0,VLOOKUP(A288,Fed.!$A$2:$J$1973,3,FALSE)," ")</f>
        <v xml:space="preserve"> </v>
      </c>
      <c r="D288" s="3" t="str">
        <f>IF(A288:A288&gt;0,VLOOKUP(A288,Fed.!$A$2:$J$1973,4,FALSE)," ")</f>
        <v xml:space="preserve"> </v>
      </c>
      <c r="E288" s="3" t="str">
        <f>IF(A288:A288&gt;0,VLOOKUP(A288,Fed.!$A$2:$J$1973,5,FALSE)," ")</f>
        <v xml:space="preserve"> </v>
      </c>
      <c r="F288" s="413" t="str">
        <f>IF(A288:A288&gt;0,VLOOKUP(A288,Fed.!$A$2:$J$1973,6,FALSE)," ")</f>
        <v xml:space="preserve"> </v>
      </c>
      <c r="G288" t="str">
        <f>IF(A288:A288&gt;0,VLOOKUP(A288,Fed.!$A$2:$J$1973,7,FALSE)," ")</f>
        <v xml:space="preserve"> </v>
      </c>
      <c r="H288" t="str">
        <f>IF(A288:A288&gt;0,VLOOKUP(A288,Fed.!$A$2:$J$1973,8,FALSE)," ")</f>
        <v xml:space="preserve"> </v>
      </c>
      <c r="I288" t="str">
        <f>IF(A288:A288&gt;0,VLOOKUP(A288,Fed.!$A$2:$J$1973,9,FALSE)," ")</f>
        <v xml:space="preserve"> </v>
      </c>
      <c r="J288" s="3" t="str">
        <f>IF(A288:A288&gt;0,VLOOKUP(A288,Fed.!$A$2:$J$1973,10,FALSE)," ")</f>
        <v xml:space="preserve"> </v>
      </c>
    </row>
    <row r="289" spans="1:10">
      <c r="A289" s="63"/>
      <c r="B289" t="str">
        <f>IF(A289:A289&gt;0,VLOOKUP(A289,Fed.!$A$2:$J$1973,2,FALSE)," ")</f>
        <v xml:space="preserve"> </v>
      </c>
      <c r="C289" t="str">
        <f>IF(A289:A289&gt;0,VLOOKUP(A289,Fed.!$A$2:$J$1973,3,FALSE)," ")</f>
        <v xml:space="preserve"> </v>
      </c>
      <c r="D289" s="3" t="str">
        <f>IF(A289:A289&gt;0,VLOOKUP(A289,Fed.!$A$2:$J$1973,4,FALSE)," ")</f>
        <v xml:space="preserve"> </v>
      </c>
      <c r="E289" s="3" t="str">
        <f>IF(A289:A289&gt;0,VLOOKUP(A289,Fed.!$A$2:$J$1973,5,FALSE)," ")</f>
        <v xml:space="preserve"> </v>
      </c>
      <c r="F289" s="413" t="str">
        <f>IF(A289:A289&gt;0,VLOOKUP(A289,Fed.!$A$2:$J$1973,6,FALSE)," ")</f>
        <v xml:space="preserve"> </v>
      </c>
      <c r="G289" t="str">
        <f>IF(A289:A289&gt;0,VLOOKUP(A289,Fed.!$A$2:$J$1973,7,FALSE)," ")</f>
        <v xml:space="preserve"> </v>
      </c>
      <c r="H289" t="str">
        <f>IF(A289:A289&gt;0,VLOOKUP(A289,Fed.!$A$2:$J$1973,8,FALSE)," ")</f>
        <v xml:space="preserve"> </v>
      </c>
      <c r="I289" t="str">
        <f>IF(A289:A289&gt;0,VLOOKUP(A289,Fed.!$A$2:$J$1973,9,FALSE)," ")</f>
        <v xml:space="preserve"> </v>
      </c>
      <c r="J289" s="3" t="str">
        <f>IF(A289:A289&gt;0,VLOOKUP(A289,Fed.!$A$2:$J$1973,10,FALSE)," ")</f>
        <v xml:space="preserve"> </v>
      </c>
    </row>
    <row r="290" spans="1:10">
      <c r="A290" s="63"/>
      <c r="B290" t="str">
        <f>IF(A290:A290&gt;0,VLOOKUP(A290,Fed.!$A$2:$J$1973,2,FALSE)," ")</f>
        <v xml:space="preserve"> </v>
      </c>
      <c r="C290" t="str">
        <f>IF(A290:A290&gt;0,VLOOKUP(A290,Fed.!$A$2:$J$1973,3,FALSE)," ")</f>
        <v xml:space="preserve"> </v>
      </c>
      <c r="D290" s="3" t="str">
        <f>IF(A290:A290&gt;0,VLOOKUP(A290,Fed.!$A$2:$J$1973,4,FALSE)," ")</f>
        <v xml:space="preserve"> </v>
      </c>
      <c r="E290" s="3" t="str">
        <f>IF(A290:A290&gt;0,VLOOKUP(A290,Fed.!$A$2:$J$1973,5,FALSE)," ")</f>
        <v xml:space="preserve"> </v>
      </c>
      <c r="F290" s="413" t="str">
        <f>IF(A290:A290&gt;0,VLOOKUP(A290,Fed.!$A$2:$J$1973,6,FALSE)," ")</f>
        <v xml:space="preserve"> </v>
      </c>
      <c r="G290" t="str">
        <f>IF(A290:A290&gt;0,VLOOKUP(A290,Fed.!$A$2:$J$1973,7,FALSE)," ")</f>
        <v xml:space="preserve"> </v>
      </c>
      <c r="H290" t="str">
        <f>IF(A290:A290&gt;0,VLOOKUP(A290,Fed.!$A$2:$J$1973,8,FALSE)," ")</f>
        <v xml:space="preserve"> </v>
      </c>
      <c r="I290" t="str">
        <f>IF(A290:A290&gt;0,VLOOKUP(A290,Fed.!$A$2:$J$1973,9,FALSE)," ")</f>
        <v xml:space="preserve"> </v>
      </c>
      <c r="J290" s="3" t="str">
        <f>IF(A290:A290&gt;0,VLOOKUP(A290,Fed.!$A$2:$J$1973,10,FALSE)," ")</f>
        <v xml:space="preserve"> </v>
      </c>
    </row>
    <row r="291" spans="1:10">
      <c r="A291" s="63"/>
      <c r="B291" t="str">
        <f>IF(A291:A291&gt;0,VLOOKUP(A291,Fed.!$A$2:$J$1973,2,FALSE)," ")</f>
        <v xml:space="preserve"> </v>
      </c>
      <c r="C291" t="str">
        <f>IF(A291:A291&gt;0,VLOOKUP(A291,Fed.!$A$2:$J$1973,3,FALSE)," ")</f>
        <v xml:space="preserve"> </v>
      </c>
      <c r="D291" s="3" t="str">
        <f>IF(A291:A291&gt;0,VLOOKUP(A291,Fed.!$A$2:$J$1973,4,FALSE)," ")</f>
        <v xml:space="preserve"> </v>
      </c>
      <c r="E291" s="3" t="str">
        <f>IF(A291:A291&gt;0,VLOOKUP(A291,Fed.!$A$2:$J$1973,5,FALSE)," ")</f>
        <v xml:space="preserve"> </v>
      </c>
      <c r="F291" s="413" t="str">
        <f>IF(A291:A291&gt;0,VLOOKUP(A291,Fed.!$A$2:$J$1973,6,FALSE)," ")</f>
        <v xml:space="preserve"> </v>
      </c>
      <c r="G291" t="str">
        <f>IF(A291:A291&gt;0,VLOOKUP(A291,Fed.!$A$2:$J$1973,7,FALSE)," ")</f>
        <v xml:space="preserve"> </v>
      </c>
      <c r="H291" t="str">
        <f>IF(A291:A291&gt;0,VLOOKUP(A291,Fed.!$A$2:$J$1973,8,FALSE)," ")</f>
        <v xml:space="preserve"> </v>
      </c>
      <c r="I291" t="str">
        <f>IF(A291:A291&gt;0,VLOOKUP(A291,Fed.!$A$2:$J$1973,9,FALSE)," ")</f>
        <v xml:space="preserve"> </v>
      </c>
      <c r="J291" s="3" t="str">
        <f>IF(A291:A291&gt;0,VLOOKUP(A291,Fed.!$A$2:$J$1973,10,FALSE)," ")</f>
        <v xml:space="preserve"> </v>
      </c>
    </row>
    <row r="292" spans="1:10">
      <c r="A292" s="63"/>
      <c r="B292" t="str">
        <f>IF(A292:A292&gt;0,VLOOKUP(A292,Fed.!$A$2:$J$1973,2,FALSE)," ")</f>
        <v xml:space="preserve"> </v>
      </c>
      <c r="C292" t="str">
        <f>IF(A292:A292&gt;0,VLOOKUP(A292,Fed.!$A$2:$J$1973,3,FALSE)," ")</f>
        <v xml:space="preserve"> </v>
      </c>
      <c r="D292" s="3" t="str">
        <f>IF(A292:A292&gt;0,VLOOKUP(A292,Fed.!$A$2:$J$1973,4,FALSE)," ")</f>
        <v xml:space="preserve"> </v>
      </c>
      <c r="E292" s="3" t="str">
        <f>IF(A292:A292&gt;0,VLOOKUP(A292,Fed.!$A$2:$J$1973,5,FALSE)," ")</f>
        <v xml:space="preserve"> </v>
      </c>
      <c r="F292" s="413" t="str">
        <f>IF(A292:A292&gt;0,VLOOKUP(A292,Fed.!$A$2:$J$1973,6,FALSE)," ")</f>
        <v xml:space="preserve"> </v>
      </c>
      <c r="G292" t="str">
        <f>IF(A292:A292&gt;0,VLOOKUP(A292,Fed.!$A$2:$J$1973,7,FALSE)," ")</f>
        <v xml:space="preserve"> </v>
      </c>
      <c r="H292" t="str">
        <f>IF(A292:A292&gt;0,VLOOKUP(A292,Fed.!$A$2:$J$1973,8,FALSE)," ")</f>
        <v xml:space="preserve"> </v>
      </c>
      <c r="I292" t="str">
        <f>IF(A292:A292&gt;0,VLOOKUP(A292,Fed.!$A$2:$J$1973,9,FALSE)," ")</f>
        <v xml:space="preserve"> </v>
      </c>
      <c r="J292" s="3" t="str">
        <f>IF(A292:A292&gt;0,VLOOKUP(A292,Fed.!$A$2:$J$1973,10,FALSE)," ")</f>
        <v xml:space="preserve"> </v>
      </c>
    </row>
    <row r="293" spans="1:10">
      <c r="A293" s="63"/>
      <c r="B293" t="str">
        <f>IF(A293:A293&gt;0,VLOOKUP(A293,Fed.!$A$2:$J$1973,2,FALSE)," ")</f>
        <v xml:space="preserve"> </v>
      </c>
      <c r="C293" t="str">
        <f>IF(A293:A293&gt;0,VLOOKUP(A293,Fed.!$A$2:$J$1973,3,FALSE)," ")</f>
        <v xml:space="preserve"> </v>
      </c>
      <c r="D293" s="3" t="str">
        <f>IF(A293:A293&gt;0,VLOOKUP(A293,Fed.!$A$2:$J$1973,4,FALSE)," ")</f>
        <v xml:space="preserve"> </v>
      </c>
      <c r="E293" s="3" t="str">
        <f>IF(A293:A293&gt;0,VLOOKUP(A293,Fed.!$A$2:$J$1973,5,FALSE)," ")</f>
        <v xml:space="preserve"> </v>
      </c>
      <c r="F293" s="413" t="str">
        <f>IF(A293:A293&gt;0,VLOOKUP(A293,Fed.!$A$2:$J$1973,6,FALSE)," ")</f>
        <v xml:space="preserve"> </v>
      </c>
      <c r="G293" t="str">
        <f>IF(A293:A293&gt;0,VLOOKUP(A293,Fed.!$A$2:$J$1973,7,FALSE)," ")</f>
        <v xml:space="preserve"> </v>
      </c>
      <c r="H293" t="str">
        <f>IF(A293:A293&gt;0,VLOOKUP(A293,Fed.!$A$2:$J$1973,8,FALSE)," ")</f>
        <v xml:space="preserve"> </v>
      </c>
      <c r="I293" t="str">
        <f>IF(A293:A293&gt;0,VLOOKUP(A293,Fed.!$A$2:$J$1973,9,FALSE)," ")</f>
        <v xml:space="preserve"> </v>
      </c>
      <c r="J293" s="3" t="str">
        <f>IF(A293:A293&gt;0,VLOOKUP(A293,Fed.!$A$2:$J$1973,10,FALSE)," ")</f>
        <v xml:space="preserve"> </v>
      </c>
    </row>
    <row r="294" spans="1:10">
      <c r="A294" s="63"/>
      <c r="B294" t="str">
        <f>IF(A294:A294&gt;0,VLOOKUP(A294,Fed.!$A$2:$J$1973,2,FALSE)," ")</f>
        <v xml:space="preserve"> </v>
      </c>
      <c r="C294" t="str">
        <f>IF(A294:A294&gt;0,VLOOKUP(A294,Fed.!$A$2:$J$1973,3,FALSE)," ")</f>
        <v xml:space="preserve"> </v>
      </c>
      <c r="D294" s="3" t="str">
        <f>IF(A294:A294&gt;0,VLOOKUP(A294,Fed.!$A$2:$J$1973,4,FALSE)," ")</f>
        <v xml:space="preserve"> </v>
      </c>
      <c r="E294" s="3" t="str">
        <f>IF(A294:A294&gt;0,VLOOKUP(A294,Fed.!$A$2:$J$1973,5,FALSE)," ")</f>
        <v xml:space="preserve"> </v>
      </c>
      <c r="F294" s="413" t="str">
        <f>IF(A294:A294&gt;0,VLOOKUP(A294,Fed.!$A$2:$J$1973,6,FALSE)," ")</f>
        <v xml:space="preserve"> </v>
      </c>
      <c r="G294" t="str">
        <f>IF(A294:A294&gt;0,VLOOKUP(A294,Fed.!$A$2:$J$1973,7,FALSE)," ")</f>
        <v xml:space="preserve"> </v>
      </c>
      <c r="H294" t="str">
        <f>IF(A294:A294&gt;0,VLOOKUP(A294,Fed.!$A$2:$J$1973,8,FALSE)," ")</f>
        <v xml:space="preserve"> </v>
      </c>
      <c r="I294" t="str">
        <f>IF(A294:A294&gt;0,VLOOKUP(A294,Fed.!$A$2:$J$1973,9,FALSE)," ")</f>
        <v xml:space="preserve"> </v>
      </c>
      <c r="J294" s="3" t="str">
        <f>IF(A294:A294&gt;0,VLOOKUP(A294,Fed.!$A$2:$J$1973,10,FALSE)," ")</f>
        <v xml:space="preserve"> </v>
      </c>
    </row>
    <row r="295" spans="1:10">
      <c r="A295" s="63"/>
      <c r="B295" t="str">
        <f>IF(A295:A295&gt;0,VLOOKUP(A295,Fed.!$A$2:$J$1973,2,FALSE)," ")</f>
        <v xml:space="preserve"> </v>
      </c>
      <c r="C295" t="str">
        <f>IF(A295:A295&gt;0,VLOOKUP(A295,Fed.!$A$2:$J$1973,3,FALSE)," ")</f>
        <v xml:space="preserve"> </v>
      </c>
      <c r="D295" s="3" t="str">
        <f>IF(A295:A295&gt;0,VLOOKUP(A295,Fed.!$A$2:$J$1973,4,FALSE)," ")</f>
        <v xml:space="preserve"> </v>
      </c>
      <c r="E295" s="3" t="str">
        <f>IF(A295:A295&gt;0,VLOOKUP(A295,Fed.!$A$2:$J$1973,5,FALSE)," ")</f>
        <v xml:space="preserve"> </v>
      </c>
      <c r="F295" s="413" t="str">
        <f>IF(A295:A295&gt;0,VLOOKUP(A295,Fed.!$A$2:$J$1973,6,FALSE)," ")</f>
        <v xml:space="preserve"> </v>
      </c>
      <c r="G295" t="str">
        <f>IF(A295:A295&gt;0,VLOOKUP(A295,Fed.!$A$2:$J$1973,7,FALSE)," ")</f>
        <v xml:space="preserve"> </v>
      </c>
      <c r="H295" t="str">
        <f>IF(A295:A295&gt;0,VLOOKUP(A295,Fed.!$A$2:$J$1973,8,FALSE)," ")</f>
        <v xml:space="preserve"> </v>
      </c>
      <c r="I295" t="str">
        <f>IF(A295:A295&gt;0,VLOOKUP(A295,Fed.!$A$2:$J$1973,9,FALSE)," ")</f>
        <v xml:space="preserve"> </v>
      </c>
      <c r="J295" s="3" t="str">
        <f>IF(A295:A295&gt;0,VLOOKUP(A295,Fed.!$A$2:$J$1973,10,FALSE)," ")</f>
        <v xml:space="preserve"> </v>
      </c>
    </row>
    <row r="296" spans="1:10">
      <c r="A296" s="63"/>
      <c r="B296" t="str">
        <f>IF(A296:A296&gt;0,VLOOKUP(A296,Fed.!$A$2:$J$1973,2,FALSE)," ")</f>
        <v xml:space="preserve"> </v>
      </c>
      <c r="C296" t="str">
        <f>IF(A296:A296&gt;0,VLOOKUP(A296,Fed.!$A$2:$J$1973,3,FALSE)," ")</f>
        <v xml:space="preserve"> </v>
      </c>
      <c r="D296" s="3" t="str">
        <f>IF(A296:A296&gt;0,VLOOKUP(A296,Fed.!$A$2:$J$1973,4,FALSE)," ")</f>
        <v xml:space="preserve"> </v>
      </c>
      <c r="E296" s="3" t="str">
        <f>IF(A296:A296&gt;0,VLOOKUP(A296,Fed.!$A$2:$J$1973,5,FALSE)," ")</f>
        <v xml:space="preserve"> </v>
      </c>
      <c r="F296" s="413" t="str">
        <f>IF(A296:A296&gt;0,VLOOKUP(A296,Fed.!$A$2:$J$1973,6,FALSE)," ")</f>
        <v xml:space="preserve"> </v>
      </c>
      <c r="G296" t="str">
        <f>IF(A296:A296&gt;0,VLOOKUP(A296,Fed.!$A$2:$J$1973,7,FALSE)," ")</f>
        <v xml:space="preserve"> </v>
      </c>
      <c r="H296" t="str">
        <f>IF(A296:A296&gt;0,VLOOKUP(A296,Fed.!$A$2:$J$1973,8,FALSE)," ")</f>
        <v xml:space="preserve"> </v>
      </c>
      <c r="I296" t="str">
        <f>IF(A296:A296&gt;0,VLOOKUP(A296,Fed.!$A$2:$J$1973,9,FALSE)," ")</f>
        <v xml:space="preserve"> </v>
      </c>
      <c r="J296" s="3" t="str">
        <f>IF(A296:A296&gt;0,VLOOKUP(A296,Fed.!$A$2:$J$1973,10,FALSE)," ")</f>
        <v xml:space="preserve"> </v>
      </c>
    </row>
    <row r="297" spans="1:10">
      <c r="A297" s="63"/>
      <c r="B297" t="str">
        <f>IF(A297:A297&gt;0,VLOOKUP(A297,Fed.!$A$2:$J$1973,2,FALSE)," ")</f>
        <v xml:space="preserve"> </v>
      </c>
      <c r="C297" t="str">
        <f>IF(A297:A297&gt;0,VLOOKUP(A297,Fed.!$A$2:$J$1973,3,FALSE)," ")</f>
        <v xml:space="preserve"> </v>
      </c>
      <c r="D297" s="3" t="str">
        <f>IF(A297:A297&gt;0,VLOOKUP(A297,Fed.!$A$2:$J$1973,4,FALSE)," ")</f>
        <v xml:space="preserve"> </v>
      </c>
      <c r="E297" s="3" t="str">
        <f>IF(A297:A297&gt;0,VLOOKUP(A297,Fed.!$A$2:$J$1973,5,FALSE)," ")</f>
        <v xml:space="preserve"> </v>
      </c>
      <c r="F297" s="413" t="str">
        <f>IF(A297:A297&gt;0,VLOOKUP(A297,Fed.!$A$2:$J$1973,6,FALSE)," ")</f>
        <v xml:space="preserve"> </v>
      </c>
      <c r="G297" t="str">
        <f>IF(A297:A297&gt;0,VLOOKUP(A297,Fed.!$A$2:$J$1973,7,FALSE)," ")</f>
        <v xml:space="preserve"> </v>
      </c>
      <c r="H297" t="str">
        <f>IF(A297:A297&gt;0,VLOOKUP(A297,Fed.!$A$2:$J$1973,8,FALSE)," ")</f>
        <v xml:space="preserve"> </v>
      </c>
      <c r="I297" t="str">
        <f>IF(A297:A297&gt;0,VLOOKUP(A297,Fed.!$A$2:$J$1973,9,FALSE)," ")</f>
        <v xml:space="preserve"> </v>
      </c>
      <c r="J297" s="3" t="str">
        <f>IF(A297:A297&gt;0,VLOOKUP(A297,Fed.!$A$2:$J$1973,10,FALSE)," ")</f>
        <v xml:space="preserve"> </v>
      </c>
    </row>
    <row r="298" spans="1:10">
      <c r="A298" s="63"/>
      <c r="B298" t="str">
        <f>IF(A298:A298&gt;0,VLOOKUP(A298,Fed.!$A$2:$J$1973,2,FALSE)," ")</f>
        <v xml:space="preserve"> </v>
      </c>
      <c r="C298" t="str">
        <f>IF(A298:A298&gt;0,VLOOKUP(A298,Fed.!$A$2:$J$1973,3,FALSE)," ")</f>
        <v xml:space="preserve"> </v>
      </c>
      <c r="D298" s="3" t="str">
        <f>IF(A298:A298&gt;0,VLOOKUP(A298,Fed.!$A$2:$J$1973,4,FALSE)," ")</f>
        <v xml:space="preserve"> </v>
      </c>
      <c r="E298" s="3" t="str">
        <f>IF(A298:A298&gt;0,VLOOKUP(A298,Fed.!$A$2:$J$1973,5,FALSE)," ")</f>
        <v xml:space="preserve"> </v>
      </c>
      <c r="F298" s="413" t="str">
        <f>IF(A298:A298&gt;0,VLOOKUP(A298,Fed.!$A$2:$J$1973,6,FALSE)," ")</f>
        <v xml:space="preserve"> </v>
      </c>
      <c r="G298" t="str">
        <f>IF(A298:A298&gt;0,VLOOKUP(A298,Fed.!$A$2:$J$1973,7,FALSE)," ")</f>
        <v xml:space="preserve"> </v>
      </c>
      <c r="H298" t="str">
        <f>IF(A298:A298&gt;0,VLOOKUP(A298,Fed.!$A$2:$J$1973,8,FALSE)," ")</f>
        <v xml:space="preserve"> </v>
      </c>
      <c r="I298" t="str">
        <f>IF(A298:A298&gt;0,VLOOKUP(A298,Fed.!$A$2:$J$1973,9,FALSE)," ")</f>
        <v xml:space="preserve"> </v>
      </c>
      <c r="J298" s="3" t="str">
        <f>IF(A298:A298&gt;0,VLOOKUP(A298,Fed.!$A$2:$J$1973,10,FALSE)," ")</f>
        <v xml:space="preserve"> </v>
      </c>
    </row>
    <row r="299" spans="1:10">
      <c r="A299" s="63"/>
      <c r="B299" t="str">
        <f>IF(A299:A299&gt;0,VLOOKUP(A299,Fed.!$A$2:$J$1973,2,FALSE)," ")</f>
        <v xml:space="preserve"> </v>
      </c>
      <c r="C299" t="str">
        <f>IF(A299:A299&gt;0,VLOOKUP(A299,Fed.!$A$2:$J$1973,3,FALSE)," ")</f>
        <v xml:space="preserve"> </v>
      </c>
      <c r="D299" s="3" t="str">
        <f>IF(A299:A299&gt;0,VLOOKUP(A299,Fed.!$A$2:$J$1973,4,FALSE)," ")</f>
        <v xml:space="preserve"> </v>
      </c>
      <c r="E299" s="3" t="str">
        <f>IF(A299:A299&gt;0,VLOOKUP(A299,Fed.!$A$2:$J$1973,5,FALSE)," ")</f>
        <v xml:space="preserve"> </v>
      </c>
      <c r="F299" s="413" t="str">
        <f>IF(A299:A299&gt;0,VLOOKUP(A299,Fed.!$A$2:$J$1973,6,FALSE)," ")</f>
        <v xml:space="preserve"> </v>
      </c>
      <c r="G299" t="str">
        <f>IF(A299:A299&gt;0,VLOOKUP(A299,Fed.!$A$2:$J$1973,7,FALSE)," ")</f>
        <v xml:space="preserve"> </v>
      </c>
      <c r="H299" t="str">
        <f>IF(A299:A299&gt;0,VLOOKUP(A299,Fed.!$A$2:$J$1973,8,FALSE)," ")</f>
        <v xml:space="preserve"> </v>
      </c>
      <c r="I299" t="str">
        <f>IF(A299:A299&gt;0,VLOOKUP(A299,Fed.!$A$2:$J$1973,9,FALSE)," ")</f>
        <v xml:space="preserve"> </v>
      </c>
      <c r="J299" s="3" t="str">
        <f>IF(A299:A299&gt;0,VLOOKUP(A299,Fed.!$A$2:$J$1973,10,FALSE)," ")</f>
        <v xml:space="preserve"> </v>
      </c>
    </row>
    <row r="300" spans="1:10">
      <c r="A300" s="63"/>
      <c r="B300" t="str">
        <f>IF(A300:A300&gt;0,VLOOKUP(A300,Fed.!$A$2:$J$1973,2,FALSE)," ")</f>
        <v xml:space="preserve"> </v>
      </c>
      <c r="C300" t="str">
        <f>IF(A300:A300&gt;0,VLOOKUP(A300,Fed.!$A$2:$J$1973,3,FALSE)," ")</f>
        <v xml:space="preserve"> </v>
      </c>
      <c r="D300" s="3" t="str">
        <f>IF(A300:A300&gt;0,VLOOKUP(A300,Fed.!$A$2:$J$1973,4,FALSE)," ")</f>
        <v xml:space="preserve"> </v>
      </c>
      <c r="E300" s="3" t="str">
        <f>IF(A300:A300&gt;0,VLOOKUP(A300,Fed.!$A$2:$J$1973,5,FALSE)," ")</f>
        <v xml:space="preserve"> </v>
      </c>
      <c r="F300" s="413" t="str">
        <f>IF(A300:A300&gt;0,VLOOKUP(A300,Fed.!$A$2:$J$1973,6,FALSE)," ")</f>
        <v xml:space="preserve"> </v>
      </c>
      <c r="G300" t="str">
        <f>IF(A300:A300&gt;0,VLOOKUP(A300,Fed.!$A$2:$J$1973,7,FALSE)," ")</f>
        <v xml:space="preserve"> </v>
      </c>
      <c r="H300" t="str">
        <f>IF(A300:A300&gt;0,VLOOKUP(A300,Fed.!$A$2:$J$1973,8,FALSE)," ")</f>
        <v xml:space="preserve"> </v>
      </c>
      <c r="I300" t="str">
        <f>IF(A300:A300&gt;0,VLOOKUP(A300,Fed.!$A$2:$J$1973,9,FALSE)," ")</f>
        <v xml:space="preserve"> </v>
      </c>
      <c r="J300" s="3" t="str">
        <f>IF(A300:A300&gt;0,VLOOKUP(A300,Fed.!$A$2:$J$1973,10,FALSE)," ")</f>
        <v xml:space="preserve"> </v>
      </c>
    </row>
    <row r="301" spans="1:10">
      <c r="A301" s="63"/>
      <c r="B301" t="str">
        <f>IF(A301:A301&gt;0,VLOOKUP(A301,Fed.!$A$2:$J$1973,2,FALSE)," ")</f>
        <v xml:space="preserve"> </v>
      </c>
      <c r="C301" t="str">
        <f>IF(A301:A301&gt;0,VLOOKUP(A301,Fed.!$A$2:$J$1973,3,FALSE)," ")</f>
        <v xml:space="preserve"> </v>
      </c>
      <c r="D301" s="3" t="str">
        <f>IF(A301:A301&gt;0,VLOOKUP(A301,Fed.!$A$2:$J$1973,4,FALSE)," ")</f>
        <v xml:space="preserve"> </v>
      </c>
      <c r="E301" s="3" t="str">
        <f>IF(A301:A301&gt;0,VLOOKUP(A301,Fed.!$A$2:$J$1973,5,FALSE)," ")</f>
        <v xml:space="preserve"> </v>
      </c>
      <c r="F301" s="413" t="str">
        <f>IF(A301:A301&gt;0,VLOOKUP(A301,Fed.!$A$2:$J$1973,6,FALSE)," ")</f>
        <v xml:space="preserve"> </v>
      </c>
      <c r="G301" t="str">
        <f>IF(A301:A301&gt;0,VLOOKUP(A301,Fed.!$A$2:$J$1973,7,FALSE)," ")</f>
        <v xml:space="preserve"> </v>
      </c>
      <c r="H301" t="str">
        <f>IF(A301:A301&gt;0,VLOOKUP(A301,Fed.!$A$2:$J$1973,8,FALSE)," ")</f>
        <v xml:space="preserve"> </v>
      </c>
      <c r="I301" t="str">
        <f>IF(A301:A301&gt;0,VLOOKUP(A301,Fed.!$A$2:$J$1973,9,FALSE)," ")</f>
        <v xml:space="preserve"> </v>
      </c>
      <c r="J301" s="3" t="str">
        <f>IF(A301:A301&gt;0,VLOOKUP(A301,Fed.!$A$2:$J$1973,10,FALSE)," ")</f>
        <v xml:space="preserve"> </v>
      </c>
    </row>
    <row r="302" spans="1:10">
      <c r="A302" s="63"/>
      <c r="B302" t="str">
        <f>IF(A302:A302&gt;0,VLOOKUP(A302,Fed.!$A$2:$J$1973,2,FALSE)," ")</f>
        <v xml:space="preserve"> </v>
      </c>
      <c r="C302" t="str">
        <f>IF(A302:A302&gt;0,VLOOKUP(A302,Fed.!$A$2:$J$1973,3,FALSE)," ")</f>
        <v xml:space="preserve"> </v>
      </c>
      <c r="D302" s="3" t="str">
        <f>IF(A302:A302&gt;0,VLOOKUP(A302,Fed.!$A$2:$J$1973,4,FALSE)," ")</f>
        <v xml:space="preserve"> </v>
      </c>
      <c r="E302" s="3" t="str">
        <f>IF(A302:A302&gt;0,VLOOKUP(A302,Fed.!$A$2:$J$1973,5,FALSE)," ")</f>
        <v xml:space="preserve"> </v>
      </c>
      <c r="F302" s="413" t="str">
        <f>IF(A302:A302&gt;0,VLOOKUP(A302,Fed.!$A$2:$J$1973,6,FALSE)," ")</f>
        <v xml:space="preserve"> </v>
      </c>
      <c r="G302" t="str">
        <f>IF(A302:A302&gt;0,VLOOKUP(A302,Fed.!$A$2:$J$1973,7,FALSE)," ")</f>
        <v xml:space="preserve"> </v>
      </c>
      <c r="H302" t="str">
        <f>IF(A302:A302&gt;0,VLOOKUP(A302,Fed.!$A$2:$J$1973,8,FALSE)," ")</f>
        <v xml:space="preserve"> </v>
      </c>
      <c r="I302" t="str">
        <f>IF(A302:A302&gt;0,VLOOKUP(A302,Fed.!$A$2:$J$1973,9,FALSE)," ")</f>
        <v xml:space="preserve"> </v>
      </c>
      <c r="J302" s="3" t="str">
        <f>IF(A302:A302&gt;0,VLOOKUP(A302,Fed.!$A$2:$J$1973,10,FALSE)," ")</f>
        <v xml:space="preserve"> </v>
      </c>
    </row>
    <row r="303" spans="1:10">
      <c r="A303" s="63"/>
      <c r="B303" t="str">
        <f>IF(A303:A303&gt;0,VLOOKUP(A303,Fed.!$A$2:$J$1973,2,FALSE)," ")</f>
        <v xml:space="preserve"> </v>
      </c>
      <c r="C303" t="str">
        <f>IF(A303:A303&gt;0,VLOOKUP(A303,Fed.!$A$2:$J$1973,3,FALSE)," ")</f>
        <v xml:space="preserve"> </v>
      </c>
      <c r="D303" s="3" t="str">
        <f>IF(A303:A303&gt;0,VLOOKUP(A303,Fed.!$A$2:$J$1973,4,FALSE)," ")</f>
        <v xml:space="preserve"> </v>
      </c>
      <c r="E303" s="3" t="str">
        <f>IF(A303:A303&gt;0,VLOOKUP(A303,Fed.!$A$2:$J$1973,5,FALSE)," ")</f>
        <v xml:space="preserve"> </v>
      </c>
      <c r="F303" s="413" t="str">
        <f>IF(A303:A303&gt;0,VLOOKUP(A303,Fed.!$A$2:$J$1973,6,FALSE)," ")</f>
        <v xml:space="preserve"> </v>
      </c>
      <c r="G303" t="str">
        <f>IF(A303:A303&gt;0,VLOOKUP(A303,Fed.!$A$2:$J$1973,7,FALSE)," ")</f>
        <v xml:space="preserve"> </v>
      </c>
      <c r="H303" t="str">
        <f>IF(A303:A303&gt;0,VLOOKUP(A303,Fed.!$A$2:$J$1973,8,FALSE)," ")</f>
        <v xml:space="preserve"> </v>
      </c>
      <c r="I303" t="str">
        <f>IF(A303:A303&gt;0,VLOOKUP(A303,Fed.!$A$2:$J$1973,9,FALSE)," ")</f>
        <v xml:space="preserve"> </v>
      </c>
      <c r="J303" s="3" t="str">
        <f>IF(A303:A303&gt;0,VLOOKUP(A303,Fed.!$A$2:$J$1973,10,FALSE)," ")</f>
        <v xml:space="preserve"> </v>
      </c>
    </row>
    <row r="304" spans="1:10">
      <c r="A304" s="63"/>
      <c r="B304" t="str">
        <f>IF(A304:A304&gt;0,VLOOKUP(A304,Fed.!$A$2:$J$1973,2,FALSE)," ")</f>
        <v xml:space="preserve"> </v>
      </c>
      <c r="C304" t="str">
        <f>IF(A304:A304&gt;0,VLOOKUP(A304,Fed.!$A$2:$J$1973,3,FALSE)," ")</f>
        <v xml:space="preserve"> </v>
      </c>
      <c r="D304" s="3" t="str">
        <f>IF(A304:A304&gt;0,VLOOKUP(A304,Fed.!$A$2:$J$1973,4,FALSE)," ")</f>
        <v xml:space="preserve"> </v>
      </c>
      <c r="E304" s="3" t="str">
        <f>IF(A304:A304&gt;0,VLOOKUP(A304,Fed.!$A$2:$J$1973,5,FALSE)," ")</f>
        <v xml:space="preserve"> </v>
      </c>
      <c r="F304" s="413" t="str">
        <f>IF(A304:A304&gt;0,VLOOKUP(A304,Fed.!$A$2:$J$1973,6,FALSE)," ")</f>
        <v xml:space="preserve"> </v>
      </c>
      <c r="G304" t="str">
        <f>IF(A304:A304&gt;0,VLOOKUP(A304,Fed.!$A$2:$J$1973,7,FALSE)," ")</f>
        <v xml:space="preserve"> </v>
      </c>
      <c r="H304" t="str">
        <f>IF(A304:A304&gt;0,VLOOKUP(A304,Fed.!$A$2:$J$1973,8,FALSE)," ")</f>
        <v xml:space="preserve"> </v>
      </c>
      <c r="I304" t="str">
        <f>IF(A304:A304&gt;0,VLOOKUP(A304,Fed.!$A$2:$J$1973,9,FALSE)," ")</f>
        <v xml:space="preserve"> </v>
      </c>
      <c r="J304" s="3" t="str">
        <f>IF(A304:A304&gt;0,VLOOKUP(A304,Fed.!$A$2:$J$1973,10,FALSE)," ")</f>
        <v xml:space="preserve"> </v>
      </c>
    </row>
    <row r="305" spans="1:10">
      <c r="A305" s="63"/>
      <c r="B305" t="str">
        <f>IF(A305:A305&gt;0,VLOOKUP(A305,Fed.!$A$2:$J$1973,2,FALSE)," ")</f>
        <v xml:space="preserve"> </v>
      </c>
      <c r="C305" t="str">
        <f>IF(A305:A305&gt;0,VLOOKUP(A305,Fed.!$A$2:$J$1973,3,FALSE)," ")</f>
        <v xml:space="preserve"> </v>
      </c>
      <c r="D305" s="3" t="str">
        <f>IF(A305:A305&gt;0,VLOOKUP(A305,Fed.!$A$2:$J$1973,4,FALSE)," ")</f>
        <v xml:space="preserve"> </v>
      </c>
      <c r="E305" s="3" t="str">
        <f>IF(A305:A305&gt;0,VLOOKUP(A305,Fed.!$A$2:$J$1973,5,FALSE)," ")</f>
        <v xml:space="preserve"> </v>
      </c>
      <c r="F305" s="413" t="str">
        <f>IF(A305:A305&gt;0,VLOOKUP(A305,Fed.!$A$2:$J$1973,6,FALSE)," ")</f>
        <v xml:space="preserve"> </v>
      </c>
      <c r="G305" t="str">
        <f>IF(A305:A305&gt;0,VLOOKUP(A305,Fed.!$A$2:$J$1973,7,FALSE)," ")</f>
        <v xml:space="preserve"> </v>
      </c>
      <c r="H305" t="str">
        <f>IF(A305:A305&gt;0,VLOOKUP(A305,Fed.!$A$2:$J$1973,8,FALSE)," ")</f>
        <v xml:space="preserve"> </v>
      </c>
      <c r="I305" t="str">
        <f>IF(A305:A305&gt;0,VLOOKUP(A305,Fed.!$A$2:$J$1973,9,FALSE)," ")</f>
        <v xml:space="preserve"> </v>
      </c>
      <c r="J305" s="3" t="str">
        <f>IF(A305:A305&gt;0,VLOOKUP(A305,Fed.!$A$2:$J$1973,10,FALSE)," ")</f>
        <v xml:space="preserve"> </v>
      </c>
    </row>
    <row r="306" spans="1:10">
      <c r="A306" s="63"/>
      <c r="B306" t="str">
        <f>IF(A306:A306&gt;0,VLOOKUP(A306,Fed.!$A$2:$J$1973,2,FALSE)," ")</f>
        <v xml:space="preserve"> </v>
      </c>
      <c r="C306" t="str">
        <f>IF(A306:A306&gt;0,VLOOKUP(A306,Fed.!$A$2:$J$1973,3,FALSE)," ")</f>
        <v xml:space="preserve"> </v>
      </c>
      <c r="D306" s="3" t="str">
        <f>IF(A306:A306&gt;0,VLOOKUP(A306,Fed.!$A$2:$J$1973,4,FALSE)," ")</f>
        <v xml:space="preserve"> </v>
      </c>
      <c r="E306" s="3" t="str">
        <f>IF(A306:A306&gt;0,VLOOKUP(A306,Fed.!$A$2:$J$1973,5,FALSE)," ")</f>
        <v xml:space="preserve"> </v>
      </c>
      <c r="F306" s="413" t="str">
        <f>IF(A306:A306&gt;0,VLOOKUP(A306,Fed.!$A$2:$J$1973,6,FALSE)," ")</f>
        <v xml:space="preserve"> </v>
      </c>
      <c r="G306" t="str">
        <f>IF(A306:A306&gt;0,VLOOKUP(A306,Fed.!$A$2:$J$1973,7,FALSE)," ")</f>
        <v xml:space="preserve"> </v>
      </c>
      <c r="H306" t="str">
        <f>IF(A306:A306&gt;0,VLOOKUP(A306,Fed.!$A$2:$J$1973,8,FALSE)," ")</f>
        <v xml:space="preserve"> </v>
      </c>
      <c r="I306" t="str">
        <f>IF(A306:A306&gt;0,VLOOKUP(A306,Fed.!$A$2:$J$1973,9,FALSE)," ")</f>
        <v xml:space="preserve"> </v>
      </c>
      <c r="J306" s="3" t="str">
        <f>IF(A306:A306&gt;0,VLOOKUP(A306,Fed.!$A$2:$J$1973,10,FALSE)," ")</f>
        <v xml:space="preserve"> </v>
      </c>
    </row>
    <row r="307" spans="1:10">
      <c r="A307" s="63"/>
      <c r="B307" t="str">
        <f>IF(A307:A307&gt;0,VLOOKUP(A307,Fed.!$A$2:$J$1973,2,FALSE)," ")</f>
        <v xml:space="preserve"> </v>
      </c>
      <c r="C307" t="str">
        <f>IF(A307:A307&gt;0,VLOOKUP(A307,Fed.!$A$2:$J$1973,3,FALSE)," ")</f>
        <v xml:space="preserve"> </v>
      </c>
      <c r="D307" s="3" t="str">
        <f>IF(A307:A307&gt;0,VLOOKUP(A307,Fed.!$A$2:$J$1973,4,FALSE)," ")</f>
        <v xml:space="preserve"> </v>
      </c>
      <c r="E307" s="3" t="str">
        <f>IF(A307:A307&gt;0,VLOOKUP(A307,Fed.!$A$2:$J$1973,5,FALSE)," ")</f>
        <v xml:space="preserve"> </v>
      </c>
      <c r="F307" s="413" t="str">
        <f>IF(A307:A307&gt;0,VLOOKUP(A307,Fed.!$A$2:$J$1973,6,FALSE)," ")</f>
        <v xml:space="preserve"> </v>
      </c>
      <c r="G307" t="str">
        <f>IF(A307:A307&gt;0,VLOOKUP(A307,Fed.!$A$2:$J$1973,7,FALSE)," ")</f>
        <v xml:space="preserve"> </v>
      </c>
      <c r="H307" t="str">
        <f>IF(A307:A307&gt;0,VLOOKUP(A307,Fed.!$A$2:$J$1973,8,FALSE)," ")</f>
        <v xml:space="preserve"> </v>
      </c>
      <c r="I307" t="str">
        <f>IF(A307:A307&gt;0,VLOOKUP(A307,Fed.!$A$2:$J$1973,9,FALSE)," ")</f>
        <v xml:space="preserve"> </v>
      </c>
      <c r="J307" s="3" t="str">
        <f>IF(A307:A307&gt;0,VLOOKUP(A307,Fed.!$A$2:$J$1973,10,FALSE)," ")</f>
        <v xml:space="preserve"> </v>
      </c>
    </row>
    <row r="308" spans="1:10">
      <c r="A308" s="63"/>
      <c r="B308" t="str">
        <f>IF(A308:A308&gt;0,VLOOKUP(A308,Fed.!$A$2:$J$1973,2,FALSE)," ")</f>
        <v xml:space="preserve"> </v>
      </c>
      <c r="C308" t="str">
        <f>IF(A308:A308&gt;0,VLOOKUP(A308,Fed.!$A$2:$J$1973,3,FALSE)," ")</f>
        <v xml:space="preserve"> </v>
      </c>
      <c r="D308" s="3" t="str">
        <f>IF(A308:A308&gt;0,VLOOKUP(A308,Fed.!$A$2:$J$1973,4,FALSE)," ")</f>
        <v xml:space="preserve"> </v>
      </c>
      <c r="E308" s="3" t="str">
        <f>IF(A308:A308&gt;0,VLOOKUP(A308,Fed.!$A$2:$J$1973,5,FALSE)," ")</f>
        <v xml:space="preserve"> </v>
      </c>
      <c r="F308" s="413" t="str">
        <f>IF(A308:A308&gt;0,VLOOKUP(A308,Fed.!$A$2:$J$1973,6,FALSE)," ")</f>
        <v xml:space="preserve"> </v>
      </c>
      <c r="G308" t="str">
        <f>IF(A308:A308&gt;0,VLOOKUP(A308,Fed.!$A$2:$J$1973,7,FALSE)," ")</f>
        <v xml:space="preserve"> </v>
      </c>
      <c r="H308" t="str">
        <f>IF(A308:A308&gt;0,VLOOKUP(A308,Fed.!$A$2:$J$1973,8,FALSE)," ")</f>
        <v xml:space="preserve"> </v>
      </c>
      <c r="I308" t="str">
        <f>IF(A308:A308&gt;0,VLOOKUP(A308,Fed.!$A$2:$J$1973,9,FALSE)," ")</f>
        <v xml:space="preserve"> </v>
      </c>
      <c r="J308" s="3" t="str">
        <f>IF(A308:A308&gt;0,VLOOKUP(A308,Fed.!$A$2:$J$1973,10,FALSE)," ")</f>
        <v xml:space="preserve"> </v>
      </c>
    </row>
    <row r="309" spans="1:10">
      <c r="A309" s="63"/>
      <c r="B309" t="str">
        <f>IF(A309:A309&gt;0,VLOOKUP(A309,Fed.!$A$2:$J$1973,2,FALSE)," ")</f>
        <v xml:space="preserve"> </v>
      </c>
      <c r="C309" t="str">
        <f>IF(A309:A309&gt;0,VLOOKUP(A309,Fed.!$A$2:$J$1973,3,FALSE)," ")</f>
        <v xml:space="preserve"> </v>
      </c>
      <c r="D309" s="3" t="str">
        <f>IF(A309:A309&gt;0,VLOOKUP(A309,Fed.!$A$2:$J$1973,4,FALSE)," ")</f>
        <v xml:space="preserve"> </v>
      </c>
      <c r="E309" s="3" t="str">
        <f>IF(A309:A309&gt;0,VLOOKUP(A309,Fed.!$A$2:$J$1973,5,FALSE)," ")</f>
        <v xml:space="preserve"> </v>
      </c>
      <c r="F309" s="413" t="str">
        <f>IF(A309:A309&gt;0,VLOOKUP(A309,Fed.!$A$2:$J$1973,6,FALSE)," ")</f>
        <v xml:space="preserve"> </v>
      </c>
      <c r="G309" t="str">
        <f>IF(A309:A309&gt;0,VLOOKUP(A309,Fed.!$A$2:$J$1973,7,FALSE)," ")</f>
        <v xml:space="preserve"> </v>
      </c>
      <c r="H309" t="str">
        <f>IF(A309:A309&gt;0,VLOOKUP(A309,Fed.!$A$2:$J$1973,8,FALSE)," ")</f>
        <v xml:space="preserve"> </v>
      </c>
      <c r="I309" t="str">
        <f>IF(A309:A309&gt;0,VLOOKUP(A309,Fed.!$A$2:$J$1973,9,FALSE)," ")</f>
        <v xml:space="preserve"> </v>
      </c>
      <c r="J309" s="3" t="str">
        <f>IF(A309:A309&gt;0,VLOOKUP(A309,Fed.!$A$2:$J$1973,10,FALSE)," ")</f>
        <v xml:space="preserve"> </v>
      </c>
    </row>
    <row r="310" spans="1:10">
      <c r="A310" s="63"/>
      <c r="B310" t="str">
        <f>IF(A310:A310&gt;0,VLOOKUP(A310,Fed.!$A$2:$J$1973,2,FALSE)," ")</f>
        <v xml:space="preserve"> </v>
      </c>
      <c r="C310" t="str">
        <f>IF(A310:A310&gt;0,VLOOKUP(A310,Fed.!$A$2:$J$1973,3,FALSE)," ")</f>
        <v xml:space="preserve"> </v>
      </c>
      <c r="D310" s="3" t="str">
        <f>IF(A310:A310&gt;0,VLOOKUP(A310,Fed.!$A$2:$J$1973,4,FALSE)," ")</f>
        <v xml:space="preserve"> </v>
      </c>
      <c r="E310" s="3" t="str">
        <f>IF(A310:A310&gt;0,VLOOKUP(A310,Fed.!$A$2:$J$1973,5,FALSE)," ")</f>
        <v xml:space="preserve"> </v>
      </c>
      <c r="F310" s="413" t="str">
        <f>IF(A310:A310&gt;0,VLOOKUP(A310,Fed.!$A$2:$J$1973,6,FALSE)," ")</f>
        <v xml:space="preserve"> </v>
      </c>
      <c r="G310" t="str">
        <f>IF(A310:A310&gt;0,VLOOKUP(A310,Fed.!$A$2:$J$1973,7,FALSE)," ")</f>
        <v xml:space="preserve"> </v>
      </c>
      <c r="H310" t="str">
        <f>IF(A310:A310&gt;0,VLOOKUP(A310,Fed.!$A$2:$J$1973,8,FALSE)," ")</f>
        <v xml:space="preserve"> </v>
      </c>
      <c r="I310" t="str">
        <f>IF(A310:A310&gt;0,VLOOKUP(A310,Fed.!$A$2:$J$1973,9,FALSE)," ")</f>
        <v xml:space="preserve"> </v>
      </c>
      <c r="J310" s="3" t="str">
        <f>IF(A310:A310&gt;0,VLOOKUP(A310,Fed.!$A$2:$J$1973,10,FALSE)," ")</f>
        <v xml:space="preserve"> </v>
      </c>
    </row>
    <row r="311" spans="1:10">
      <c r="A311" s="63"/>
      <c r="B311" t="str">
        <f>IF(A311:A311&gt;0,VLOOKUP(A311,Fed.!$A$2:$J$1973,2,FALSE)," ")</f>
        <v xml:space="preserve"> </v>
      </c>
      <c r="C311" t="str">
        <f>IF(A311:A311&gt;0,VLOOKUP(A311,Fed.!$A$2:$J$1973,3,FALSE)," ")</f>
        <v xml:space="preserve"> </v>
      </c>
      <c r="D311" s="3" t="str">
        <f>IF(A311:A311&gt;0,VLOOKUP(A311,Fed.!$A$2:$J$1973,4,FALSE)," ")</f>
        <v xml:space="preserve"> </v>
      </c>
      <c r="E311" s="3" t="str">
        <f>IF(A311:A311&gt;0,VLOOKUP(A311,Fed.!$A$2:$J$1973,5,FALSE)," ")</f>
        <v xml:space="preserve"> </v>
      </c>
      <c r="F311" s="413" t="str">
        <f>IF(A311:A311&gt;0,VLOOKUP(A311,Fed.!$A$2:$J$1973,6,FALSE)," ")</f>
        <v xml:space="preserve"> </v>
      </c>
      <c r="G311" t="str">
        <f>IF(A311:A311&gt;0,VLOOKUP(A311,Fed.!$A$2:$J$1973,7,FALSE)," ")</f>
        <v xml:space="preserve"> </v>
      </c>
      <c r="H311" t="str">
        <f>IF(A311:A311&gt;0,VLOOKUP(A311,Fed.!$A$2:$J$1973,8,FALSE)," ")</f>
        <v xml:space="preserve"> </v>
      </c>
      <c r="I311" t="str">
        <f>IF(A311:A311&gt;0,VLOOKUP(A311,Fed.!$A$2:$J$1973,9,FALSE)," ")</f>
        <v xml:space="preserve"> </v>
      </c>
      <c r="J311" s="3" t="str">
        <f>IF(A311:A311&gt;0,VLOOKUP(A311,Fed.!$A$2:$J$1973,10,FALSE)," ")</f>
        <v xml:space="preserve"> </v>
      </c>
    </row>
    <row r="312" spans="1:10">
      <c r="A312" s="63"/>
      <c r="B312" t="str">
        <f>IF(A312:A312&gt;0,VLOOKUP(A312,Fed.!$A$2:$J$1973,2,FALSE)," ")</f>
        <v xml:space="preserve"> </v>
      </c>
      <c r="C312" t="str">
        <f>IF(A312:A312&gt;0,VLOOKUP(A312,Fed.!$A$2:$J$1973,3,FALSE)," ")</f>
        <v xml:space="preserve"> </v>
      </c>
      <c r="D312" s="3" t="str">
        <f>IF(A312:A312&gt;0,VLOOKUP(A312,Fed.!$A$2:$J$1973,4,FALSE)," ")</f>
        <v xml:space="preserve"> </v>
      </c>
      <c r="E312" s="3" t="str">
        <f>IF(A312:A312&gt;0,VLOOKUP(A312,Fed.!$A$2:$J$1973,5,FALSE)," ")</f>
        <v xml:space="preserve"> </v>
      </c>
      <c r="F312" s="413" t="str">
        <f>IF(A312:A312&gt;0,VLOOKUP(A312,Fed.!$A$2:$J$1973,6,FALSE)," ")</f>
        <v xml:space="preserve"> </v>
      </c>
      <c r="G312" t="str">
        <f>IF(A312:A312&gt;0,VLOOKUP(A312,Fed.!$A$2:$J$1973,7,FALSE)," ")</f>
        <v xml:space="preserve"> </v>
      </c>
      <c r="H312" t="str">
        <f>IF(A312:A312&gt;0,VLOOKUP(A312,Fed.!$A$2:$J$1973,8,FALSE)," ")</f>
        <v xml:space="preserve"> </v>
      </c>
      <c r="I312" t="str">
        <f>IF(A312:A312&gt;0,VLOOKUP(A312,Fed.!$A$2:$J$1973,9,FALSE)," ")</f>
        <v xml:space="preserve"> </v>
      </c>
      <c r="J312" s="3" t="str">
        <f>IF(A312:A312&gt;0,VLOOKUP(A312,Fed.!$A$2:$J$1973,10,FALSE)," ")</f>
        <v xml:space="preserve"> </v>
      </c>
    </row>
    <row r="313" spans="1:10">
      <c r="A313" s="63"/>
      <c r="B313" t="str">
        <f>IF(A313:A313&gt;0,VLOOKUP(A313,Fed.!$A$2:$J$1973,2,FALSE)," ")</f>
        <v xml:space="preserve"> </v>
      </c>
      <c r="C313" t="str">
        <f>IF(A313:A313&gt;0,VLOOKUP(A313,Fed.!$A$2:$J$1973,3,FALSE)," ")</f>
        <v xml:space="preserve"> </v>
      </c>
      <c r="D313" s="3" t="str">
        <f>IF(A313:A313&gt;0,VLOOKUP(A313,Fed.!$A$2:$J$1973,4,FALSE)," ")</f>
        <v xml:space="preserve"> </v>
      </c>
      <c r="E313" s="3" t="str">
        <f>IF(A313:A313&gt;0,VLOOKUP(A313,Fed.!$A$2:$J$1973,5,FALSE)," ")</f>
        <v xml:space="preserve"> </v>
      </c>
      <c r="F313" s="413" t="str">
        <f>IF(A313:A313&gt;0,VLOOKUP(A313,Fed.!$A$2:$J$1973,6,FALSE)," ")</f>
        <v xml:space="preserve"> </v>
      </c>
      <c r="G313" t="str">
        <f>IF(A313:A313&gt;0,VLOOKUP(A313,Fed.!$A$2:$J$1973,7,FALSE)," ")</f>
        <v xml:space="preserve"> </v>
      </c>
      <c r="H313" t="str">
        <f>IF(A313:A313&gt;0,VLOOKUP(A313,Fed.!$A$2:$J$1973,8,FALSE)," ")</f>
        <v xml:space="preserve"> </v>
      </c>
      <c r="I313" t="str">
        <f>IF(A313:A313&gt;0,VLOOKUP(A313,Fed.!$A$2:$J$1973,9,FALSE)," ")</f>
        <v xml:space="preserve"> </v>
      </c>
      <c r="J313" s="3" t="str">
        <f>IF(A313:A313&gt;0,VLOOKUP(A313,Fed.!$A$2:$J$1973,10,FALSE)," ")</f>
        <v xml:space="preserve"> </v>
      </c>
    </row>
    <row r="314" spans="1:10">
      <c r="A314" s="63"/>
      <c r="B314" t="str">
        <f>IF(A314:A314&gt;0,VLOOKUP(A314,Fed.!$A$2:$J$1973,2,FALSE)," ")</f>
        <v xml:space="preserve"> </v>
      </c>
      <c r="C314" t="str">
        <f>IF(A314:A314&gt;0,VLOOKUP(A314,Fed.!$A$2:$J$1973,3,FALSE)," ")</f>
        <v xml:space="preserve"> </v>
      </c>
      <c r="D314" s="3" t="str">
        <f>IF(A314:A314&gt;0,VLOOKUP(A314,Fed.!$A$2:$J$1973,4,FALSE)," ")</f>
        <v xml:space="preserve"> </v>
      </c>
      <c r="E314" s="3" t="str">
        <f>IF(A314:A314&gt;0,VLOOKUP(A314,Fed.!$A$2:$J$1973,5,FALSE)," ")</f>
        <v xml:space="preserve"> </v>
      </c>
      <c r="F314" s="413" t="str">
        <f>IF(A314:A314&gt;0,VLOOKUP(A314,Fed.!$A$2:$J$1973,6,FALSE)," ")</f>
        <v xml:space="preserve"> </v>
      </c>
      <c r="G314" t="str">
        <f>IF(A314:A314&gt;0,VLOOKUP(A314,Fed.!$A$2:$J$1973,7,FALSE)," ")</f>
        <v xml:space="preserve"> </v>
      </c>
      <c r="H314" t="str">
        <f>IF(A314:A314&gt;0,VLOOKUP(A314,Fed.!$A$2:$J$1973,8,FALSE)," ")</f>
        <v xml:space="preserve"> </v>
      </c>
      <c r="I314" t="str">
        <f>IF(A314:A314&gt;0,VLOOKUP(A314,Fed.!$A$2:$J$1973,9,FALSE)," ")</f>
        <v xml:space="preserve"> </v>
      </c>
      <c r="J314" s="3" t="str">
        <f>IF(A314:A314&gt;0,VLOOKUP(A314,Fed.!$A$2:$J$1973,10,FALSE)," ")</f>
        <v xml:space="preserve"> </v>
      </c>
    </row>
    <row r="315" spans="1:10">
      <c r="A315" s="63"/>
      <c r="B315" t="str">
        <f>IF(A315:A315&gt;0,VLOOKUP(A315,Fed.!$A$2:$J$1973,2,FALSE)," ")</f>
        <v xml:space="preserve"> </v>
      </c>
      <c r="C315" t="str">
        <f>IF(A315:A315&gt;0,VLOOKUP(A315,Fed.!$A$2:$J$1973,3,FALSE)," ")</f>
        <v xml:space="preserve"> </v>
      </c>
      <c r="D315" s="3" t="str">
        <f>IF(A315:A315&gt;0,VLOOKUP(A315,Fed.!$A$2:$J$1973,4,FALSE)," ")</f>
        <v xml:space="preserve"> </v>
      </c>
      <c r="E315" s="3" t="str">
        <f>IF(A315:A315&gt;0,VLOOKUP(A315,Fed.!$A$2:$J$1973,5,FALSE)," ")</f>
        <v xml:space="preserve"> </v>
      </c>
      <c r="F315" s="413" t="str">
        <f>IF(A315:A315&gt;0,VLOOKUP(A315,Fed.!$A$2:$J$1973,6,FALSE)," ")</f>
        <v xml:space="preserve"> </v>
      </c>
      <c r="G315" t="str">
        <f>IF(A315:A315&gt;0,VLOOKUP(A315,Fed.!$A$2:$J$1973,7,FALSE)," ")</f>
        <v xml:space="preserve"> </v>
      </c>
      <c r="H315" t="str">
        <f>IF(A315:A315&gt;0,VLOOKUP(A315,Fed.!$A$2:$J$1973,8,FALSE)," ")</f>
        <v xml:space="preserve"> </v>
      </c>
      <c r="I315" t="str">
        <f>IF(A315:A315&gt;0,VLOOKUP(A315,Fed.!$A$2:$J$1973,9,FALSE)," ")</f>
        <v xml:space="preserve"> </v>
      </c>
      <c r="J315" s="3" t="str">
        <f>IF(A315:A315&gt;0,VLOOKUP(A315,Fed.!$A$2:$J$1973,10,FALSE)," ")</f>
        <v xml:space="preserve"> </v>
      </c>
    </row>
    <row r="316" spans="1:10">
      <c r="A316" s="63"/>
      <c r="B316" t="str">
        <f>IF(A316:A316&gt;0,VLOOKUP(A316,Fed.!$A$2:$J$1973,2,FALSE)," ")</f>
        <v xml:space="preserve"> </v>
      </c>
      <c r="C316" t="str">
        <f>IF(A316:A316&gt;0,VLOOKUP(A316,Fed.!$A$2:$J$1973,3,FALSE)," ")</f>
        <v xml:space="preserve"> </v>
      </c>
      <c r="D316" s="3" t="str">
        <f>IF(A316:A316&gt;0,VLOOKUP(A316,Fed.!$A$2:$J$1973,4,FALSE)," ")</f>
        <v xml:space="preserve"> </v>
      </c>
      <c r="E316" s="3" t="str">
        <f>IF(A316:A316&gt;0,VLOOKUP(A316,Fed.!$A$2:$J$1973,5,FALSE)," ")</f>
        <v xml:space="preserve"> </v>
      </c>
      <c r="F316" s="413" t="str">
        <f>IF(A316:A316&gt;0,VLOOKUP(A316,Fed.!$A$2:$J$1973,6,FALSE)," ")</f>
        <v xml:space="preserve"> </v>
      </c>
      <c r="G316" t="str">
        <f>IF(A316:A316&gt;0,VLOOKUP(A316,Fed.!$A$2:$J$1973,7,FALSE)," ")</f>
        <v xml:space="preserve"> </v>
      </c>
      <c r="H316" t="str">
        <f>IF(A316:A316&gt;0,VLOOKUP(A316,Fed.!$A$2:$J$1973,8,FALSE)," ")</f>
        <v xml:space="preserve"> </v>
      </c>
      <c r="I316" t="str">
        <f>IF(A316:A316&gt;0,VLOOKUP(A316,Fed.!$A$2:$J$1973,9,FALSE)," ")</f>
        <v xml:space="preserve"> </v>
      </c>
      <c r="J316" s="3" t="str">
        <f>IF(A316:A316&gt;0,VLOOKUP(A316,Fed.!$A$2:$J$1973,10,FALSE)," ")</f>
        <v xml:space="preserve"> </v>
      </c>
    </row>
    <row r="317" spans="1:10">
      <c r="A317" s="63"/>
      <c r="B317" t="str">
        <f>IF(A317:A317&gt;0,VLOOKUP(A317,Fed.!$A$2:$J$1973,2,FALSE)," ")</f>
        <v xml:space="preserve"> </v>
      </c>
      <c r="C317" t="str">
        <f>IF(A317:A317&gt;0,VLOOKUP(A317,Fed.!$A$2:$J$1973,3,FALSE)," ")</f>
        <v xml:space="preserve"> </v>
      </c>
      <c r="D317" s="3" t="str">
        <f>IF(A317:A317&gt;0,VLOOKUP(A317,Fed.!$A$2:$J$1973,4,FALSE)," ")</f>
        <v xml:space="preserve"> </v>
      </c>
      <c r="E317" s="3" t="str">
        <f>IF(A317:A317&gt;0,VLOOKUP(A317,Fed.!$A$2:$J$1973,5,FALSE)," ")</f>
        <v xml:space="preserve"> </v>
      </c>
      <c r="F317" s="413" t="str">
        <f>IF(A317:A317&gt;0,VLOOKUP(A317,Fed.!$A$2:$J$1973,6,FALSE)," ")</f>
        <v xml:space="preserve"> </v>
      </c>
      <c r="G317" t="str">
        <f>IF(A317:A317&gt;0,VLOOKUP(A317,Fed.!$A$2:$J$1973,7,FALSE)," ")</f>
        <v xml:space="preserve"> </v>
      </c>
      <c r="H317" t="str">
        <f>IF(A317:A317&gt;0,VLOOKUP(A317,Fed.!$A$2:$J$1973,8,FALSE)," ")</f>
        <v xml:space="preserve"> </v>
      </c>
      <c r="I317" t="str">
        <f>IF(A317:A317&gt;0,VLOOKUP(A317,Fed.!$A$2:$J$1973,9,FALSE)," ")</f>
        <v xml:space="preserve"> </v>
      </c>
      <c r="J317" s="3" t="str">
        <f>IF(A317:A317&gt;0,VLOOKUP(A317,Fed.!$A$2:$J$1973,10,FALSE)," ")</f>
        <v xml:space="preserve"> </v>
      </c>
    </row>
    <row r="318" spans="1:10">
      <c r="A318" s="63"/>
      <c r="B318" t="str">
        <f>IF(A318:A318&gt;0,VLOOKUP(A318,Fed.!$A$2:$J$1973,2,FALSE)," ")</f>
        <v xml:space="preserve"> </v>
      </c>
      <c r="C318" t="str">
        <f>IF(A318:A318&gt;0,VLOOKUP(A318,Fed.!$A$2:$J$1973,3,FALSE)," ")</f>
        <v xml:space="preserve"> </v>
      </c>
      <c r="D318" s="3" t="str">
        <f>IF(A318:A318&gt;0,VLOOKUP(A318,Fed.!$A$2:$J$1973,4,FALSE)," ")</f>
        <v xml:space="preserve"> </v>
      </c>
      <c r="E318" s="3" t="str">
        <f>IF(A318:A318&gt;0,VLOOKUP(A318,Fed.!$A$2:$J$1973,5,FALSE)," ")</f>
        <v xml:space="preserve"> </v>
      </c>
      <c r="F318" s="413" t="str">
        <f>IF(A318:A318&gt;0,VLOOKUP(A318,Fed.!$A$2:$J$1973,6,FALSE)," ")</f>
        <v xml:space="preserve"> </v>
      </c>
      <c r="G318" t="str">
        <f>IF(A318:A318&gt;0,VLOOKUP(A318,Fed.!$A$2:$J$1973,7,FALSE)," ")</f>
        <v xml:space="preserve"> </v>
      </c>
      <c r="H318" t="str">
        <f>IF(A318:A318&gt;0,VLOOKUP(A318,Fed.!$A$2:$J$1973,8,FALSE)," ")</f>
        <v xml:space="preserve"> </v>
      </c>
      <c r="I318" t="str">
        <f>IF(A318:A318&gt;0,VLOOKUP(A318,Fed.!$A$2:$J$1973,9,FALSE)," ")</f>
        <v xml:space="preserve"> </v>
      </c>
      <c r="J318" s="3" t="str">
        <f>IF(A318:A318&gt;0,VLOOKUP(A318,Fed.!$A$2:$J$1973,10,FALSE)," ")</f>
        <v xml:space="preserve"> </v>
      </c>
    </row>
    <row r="319" spans="1:10">
      <c r="A319" s="63"/>
      <c r="B319" t="str">
        <f>IF(A319:A319&gt;0,VLOOKUP(A319,Fed.!$A$2:$J$1973,2,FALSE)," ")</f>
        <v xml:space="preserve"> </v>
      </c>
      <c r="C319" t="str">
        <f>IF(A319:A319&gt;0,VLOOKUP(A319,Fed.!$A$2:$J$1973,3,FALSE)," ")</f>
        <v xml:space="preserve"> </v>
      </c>
      <c r="D319" s="3" t="str">
        <f>IF(A319:A319&gt;0,VLOOKUP(A319,Fed.!$A$2:$J$1973,4,FALSE)," ")</f>
        <v xml:space="preserve"> </v>
      </c>
      <c r="E319" s="3" t="str">
        <f>IF(A319:A319&gt;0,VLOOKUP(A319,Fed.!$A$2:$J$1973,5,FALSE)," ")</f>
        <v xml:space="preserve"> </v>
      </c>
      <c r="F319" s="413" t="str">
        <f>IF(A319:A319&gt;0,VLOOKUP(A319,Fed.!$A$2:$J$1973,6,FALSE)," ")</f>
        <v xml:space="preserve"> </v>
      </c>
      <c r="G319" t="str">
        <f>IF(A319:A319&gt;0,VLOOKUP(A319,Fed.!$A$2:$J$1973,7,FALSE)," ")</f>
        <v xml:space="preserve"> </v>
      </c>
      <c r="H319" t="str">
        <f>IF(A319:A319&gt;0,VLOOKUP(A319,Fed.!$A$2:$J$1973,8,FALSE)," ")</f>
        <v xml:space="preserve"> </v>
      </c>
      <c r="I319" t="str">
        <f>IF(A319:A319&gt;0,VLOOKUP(A319,Fed.!$A$2:$J$1973,9,FALSE)," ")</f>
        <v xml:space="preserve"> </v>
      </c>
      <c r="J319" s="3" t="str">
        <f>IF(A319:A319&gt;0,VLOOKUP(A319,Fed.!$A$2:$J$1973,10,FALSE)," ")</f>
        <v xml:space="preserve"> </v>
      </c>
    </row>
    <row r="320" spans="1:10">
      <c r="A320" s="63"/>
      <c r="B320" t="str">
        <f>IF(A320:A320&gt;0,VLOOKUP(A320,Fed.!$A$2:$J$1973,2,FALSE)," ")</f>
        <v xml:space="preserve"> </v>
      </c>
      <c r="C320" t="str">
        <f>IF(A320:A320&gt;0,VLOOKUP(A320,Fed.!$A$2:$J$1973,3,FALSE)," ")</f>
        <v xml:space="preserve"> </v>
      </c>
      <c r="D320" s="3" t="str">
        <f>IF(A320:A320&gt;0,VLOOKUP(A320,Fed.!$A$2:$J$1973,4,FALSE)," ")</f>
        <v xml:space="preserve"> </v>
      </c>
      <c r="E320" s="3" t="str">
        <f>IF(A320:A320&gt;0,VLOOKUP(A320,Fed.!$A$2:$J$1973,5,FALSE)," ")</f>
        <v xml:space="preserve"> </v>
      </c>
      <c r="F320" s="413" t="str">
        <f>IF(A320:A320&gt;0,VLOOKUP(A320,Fed.!$A$2:$J$1973,6,FALSE)," ")</f>
        <v xml:space="preserve"> </v>
      </c>
      <c r="G320" t="str">
        <f>IF(A320:A320&gt;0,VLOOKUP(A320,Fed.!$A$2:$J$1973,7,FALSE)," ")</f>
        <v xml:space="preserve"> </v>
      </c>
      <c r="H320" t="str">
        <f>IF(A320:A320&gt;0,VLOOKUP(A320,Fed.!$A$2:$J$1973,8,FALSE)," ")</f>
        <v xml:space="preserve"> </v>
      </c>
      <c r="I320" t="str">
        <f>IF(A320:A320&gt;0,VLOOKUP(A320,Fed.!$A$2:$J$1973,9,FALSE)," ")</f>
        <v xml:space="preserve"> </v>
      </c>
      <c r="J320" s="3" t="str">
        <f>IF(A320:A320&gt;0,VLOOKUP(A320,Fed.!$A$2:$J$1973,10,FALSE)," ")</f>
        <v xml:space="preserve"> </v>
      </c>
    </row>
    <row r="321" spans="1:10">
      <c r="A321" s="63"/>
      <c r="B321" t="str">
        <f>IF(A321:A321&gt;0,VLOOKUP(A321,Fed.!$A$2:$J$1973,2,FALSE)," ")</f>
        <v xml:space="preserve"> </v>
      </c>
      <c r="C321" t="str">
        <f>IF(A321:A321&gt;0,VLOOKUP(A321,Fed.!$A$2:$J$1973,3,FALSE)," ")</f>
        <v xml:space="preserve"> </v>
      </c>
      <c r="D321" s="3" t="str">
        <f>IF(A321:A321&gt;0,VLOOKUP(A321,Fed.!$A$2:$J$1973,4,FALSE)," ")</f>
        <v xml:space="preserve"> </v>
      </c>
      <c r="E321" s="3" t="str">
        <f>IF(A321:A321&gt;0,VLOOKUP(A321,Fed.!$A$2:$J$1973,5,FALSE)," ")</f>
        <v xml:space="preserve"> </v>
      </c>
      <c r="F321" s="413" t="str">
        <f>IF(A321:A321&gt;0,VLOOKUP(A321,Fed.!$A$2:$J$1973,6,FALSE)," ")</f>
        <v xml:space="preserve"> </v>
      </c>
      <c r="G321" t="str">
        <f>IF(A321:A321&gt;0,VLOOKUP(A321,Fed.!$A$2:$J$1973,7,FALSE)," ")</f>
        <v xml:space="preserve"> </v>
      </c>
      <c r="H321" t="str">
        <f>IF(A321:A321&gt;0,VLOOKUP(A321,Fed.!$A$2:$J$1973,8,FALSE)," ")</f>
        <v xml:space="preserve"> </v>
      </c>
      <c r="I321" t="str">
        <f>IF(A321:A321&gt;0,VLOOKUP(A321,Fed.!$A$2:$J$1973,9,FALSE)," ")</f>
        <v xml:space="preserve"> </v>
      </c>
      <c r="J321" s="3" t="str">
        <f>IF(A321:A321&gt;0,VLOOKUP(A321,Fed.!$A$2:$J$1973,10,FALSE)," ")</f>
        <v xml:space="preserve"> </v>
      </c>
    </row>
    <row r="322" spans="1:10">
      <c r="A322" s="63"/>
      <c r="B322" t="str">
        <f>IF(A322:A322&gt;0,VLOOKUP(A322,Fed.!$A$2:$J$1973,2,FALSE)," ")</f>
        <v xml:space="preserve"> </v>
      </c>
      <c r="C322" t="str">
        <f>IF(A322:A322&gt;0,VLOOKUP(A322,Fed.!$A$2:$J$1973,3,FALSE)," ")</f>
        <v xml:space="preserve"> </v>
      </c>
      <c r="D322" s="3" t="str">
        <f>IF(A322:A322&gt;0,VLOOKUP(A322,Fed.!$A$2:$J$1973,4,FALSE)," ")</f>
        <v xml:space="preserve"> </v>
      </c>
      <c r="E322" s="3" t="str">
        <f>IF(A322:A322&gt;0,VLOOKUP(A322,Fed.!$A$2:$J$1973,5,FALSE)," ")</f>
        <v xml:space="preserve"> </v>
      </c>
      <c r="F322" s="413" t="str">
        <f>IF(A322:A322&gt;0,VLOOKUP(A322,Fed.!$A$2:$J$1973,6,FALSE)," ")</f>
        <v xml:space="preserve"> </v>
      </c>
      <c r="G322" t="str">
        <f>IF(A322:A322&gt;0,VLOOKUP(A322,Fed.!$A$2:$J$1973,7,FALSE)," ")</f>
        <v xml:space="preserve"> </v>
      </c>
      <c r="H322" t="str">
        <f>IF(A322:A322&gt;0,VLOOKUP(A322,Fed.!$A$2:$J$1973,8,FALSE)," ")</f>
        <v xml:space="preserve"> </v>
      </c>
      <c r="I322" t="str">
        <f>IF(A322:A322&gt;0,VLOOKUP(A322,Fed.!$A$2:$J$1973,9,FALSE)," ")</f>
        <v xml:space="preserve"> </v>
      </c>
      <c r="J322" s="3" t="str">
        <f>IF(A322:A322&gt;0,VLOOKUP(A322,Fed.!$A$2:$J$1973,10,FALSE)," ")</f>
        <v xml:space="preserve"> </v>
      </c>
    </row>
    <row r="323" spans="1:10">
      <c r="A323" s="63"/>
      <c r="B323" t="str">
        <f>IF(A323:A323&gt;0,VLOOKUP(A323,Fed.!$A$2:$J$1973,2,FALSE)," ")</f>
        <v xml:space="preserve"> </v>
      </c>
      <c r="C323" t="str">
        <f>IF(A323:A323&gt;0,VLOOKUP(A323,Fed.!$A$2:$J$1973,3,FALSE)," ")</f>
        <v xml:space="preserve"> </v>
      </c>
      <c r="D323" s="3" t="str">
        <f>IF(A323:A323&gt;0,VLOOKUP(A323,Fed.!$A$2:$J$1973,4,FALSE)," ")</f>
        <v xml:space="preserve"> </v>
      </c>
      <c r="E323" s="3" t="str">
        <f>IF(A323:A323&gt;0,VLOOKUP(A323,Fed.!$A$2:$J$1973,5,FALSE)," ")</f>
        <v xml:space="preserve"> </v>
      </c>
      <c r="F323" s="413" t="str">
        <f>IF(A323:A323&gt;0,VLOOKUP(A323,Fed.!$A$2:$J$1973,6,FALSE)," ")</f>
        <v xml:space="preserve"> </v>
      </c>
      <c r="G323" t="str">
        <f>IF(A323:A323&gt;0,VLOOKUP(A323,Fed.!$A$2:$J$1973,7,FALSE)," ")</f>
        <v xml:space="preserve"> </v>
      </c>
      <c r="H323" t="str">
        <f>IF(A323:A323&gt;0,VLOOKUP(A323,Fed.!$A$2:$J$1973,8,FALSE)," ")</f>
        <v xml:space="preserve"> </v>
      </c>
      <c r="I323" t="str">
        <f>IF(A323:A323&gt;0,VLOOKUP(A323,Fed.!$A$2:$J$1973,9,FALSE)," ")</f>
        <v xml:space="preserve"> </v>
      </c>
      <c r="J323" s="3" t="str">
        <f>IF(A323:A323&gt;0,VLOOKUP(A323,Fed.!$A$2:$J$1973,10,FALSE)," ")</f>
        <v xml:space="preserve"> </v>
      </c>
    </row>
    <row r="324" spans="1:10">
      <c r="A324" s="63"/>
      <c r="B324" t="str">
        <f>IF(A324:A324&gt;0,VLOOKUP(A324,Fed.!$A$2:$J$1973,2,FALSE)," ")</f>
        <v xml:space="preserve"> </v>
      </c>
      <c r="C324" t="str">
        <f>IF(A324:A324&gt;0,VLOOKUP(A324,Fed.!$A$2:$J$1973,3,FALSE)," ")</f>
        <v xml:space="preserve"> </v>
      </c>
      <c r="D324" s="3" t="str">
        <f>IF(A324:A324&gt;0,VLOOKUP(A324,Fed.!$A$2:$J$1973,4,FALSE)," ")</f>
        <v xml:space="preserve"> </v>
      </c>
      <c r="E324" s="3" t="str">
        <f>IF(A324:A324&gt;0,VLOOKUP(A324,Fed.!$A$2:$J$1973,5,FALSE)," ")</f>
        <v xml:space="preserve"> </v>
      </c>
      <c r="F324" s="413" t="str">
        <f>IF(A324:A324&gt;0,VLOOKUP(A324,Fed.!$A$2:$J$1973,6,FALSE)," ")</f>
        <v xml:space="preserve"> </v>
      </c>
      <c r="G324" t="str">
        <f>IF(A324:A324&gt;0,VLOOKUP(A324,Fed.!$A$2:$J$1973,7,FALSE)," ")</f>
        <v xml:space="preserve"> </v>
      </c>
      <c r="H324" t="str">
        <f>IF(A324:A324&gt;0,VLOOKUP(A324,Fed.!$A$2:$J$1973,8,FALSE)," ")</f>
        <v xml:space="preserve"> </v>
      </c>
      <c r="I324" t="str">
        <f>IF(A324:A324&gt;0,VLOOKUP(A324,Fed.!$A$2:$J$1973,9,FALSE)," ")</f>
        <v xml:space="preserve"> </v>
      </c>
      <c r="J324" s="3" t="str">
        <f>IF(A324:A324&gt;0,VLOOKUP(A324,Fed.!$A$2:$J$1973,10,FALSE)," ")</f>
        <v xml:space="preserve"> </v>
      </c>
    </row>
    <row r="325" spans="1:10">
      <c r="A325" s="63"/>
      <c r="B325" t="str">
        <f>IF(A325:A325&gt;0,VLOOKUP(A325,Fed.!$A$2:$J$1973,2,FALSE)," ")</f>
        <v xml:space="preserve"> </v>
      </c>
      <c r="C325" t="str">
        <f>IF(A325:A325&gt;0,VLOOKUP(A325,Fed.!$A$2:$J$1973,3,FALSE)," ")</f>
        <v xml:space="preserve"> </v>
      </c>
      <c r="D325" s="3" t="str">
        <f>IF(A325:A325&gt;0,VLOOKUP(A325,Fed.!$A$2:$J$1973,4,FALSE)," ")</f>
        <v xml:space="preserve"> </v>
      </c>
      <c r="E325" s="3" t="str">
        <f>IF(A325:A325&gt;0,VLOOKUP(A325,Fed.!$A$2:$J$1973,5,FALSE)," ")</f>
        <v xml:space="preserve"> </v>
      </c>
      <c r="F325" s="413" t="str">
        <f>IF(A325:A325&gt;0,VLOOKUP(A325,Fed.!$A$2:$J$1973,6,FALSE)," ")</f>
        <v xml:space="preserve"> </v>
      </c>
      <c r="G325" t="str">
        <f>IF(A325:A325&gt;0,VLOOKUP(A325,Fed.!$A$2:$J$1973,7,FALSE)," ")</f>
        <v xml:space="preserve"> </v>
      </c>
      <c r="H325" t="str">
        <f>IF(A325:A325&gt;0,VLOOKUP(A325,Fed.!$A$2:$J$1973,8,FALSE)," ")</f>
        <v xml:space="preserve"> </v>
      </c>
      <c r="I325" t="str">
        <f>IF(A325:A325&gt;0,VLOOKUP(A325,Fed.!$A$2:$J$1973,9,FALSE)," ")</f>
        <v xml:space="preserve"> </v>
      </c>
      <c r="J325" s="3" t="str">
        <f>IF(A325:A325&gt;0,VLOOKUP(A325,Fed.!$A$2:$J$1973,10,FALSE)," ")</f>
        <v xml:space="preserve"> </v>
      </c>
    </row>
    <row r="326" spans="1:10">
      <c r="A326" s="63"/>
      <c r="B326" t="str">
        <f>IF(A326:A326&gt;0,VLOOKUP(A326,Fed.!$A$2:$J$1973,2,FALSE)," ")</f>
        <v xml:space="preserve"> </v>
      </c>
      <c r="C326" t="str">
        <f>IF(A326:A326&gt;0,VLOOKUP(A326,Fed.!$A$2:$J$1973,3,FALSE)," ")</f>
        <v xml:space="preserve"> </v>
      </c>
      <c r="D326" s="3" t="str">
        <f>IF(A326:A326&gt;0,VLOOKUP(A326,Fed.!$A$2:$J$1973,4,FALSE)," ")</f>
        <v xml:space="preserve"> </v>
      </c>
      <c r="E326" s="3" t="str">
        <f>IF(A326:A326&gt;0,VLOOKUP(A326,Fed.!$A$2:$J$1973,5,FALSE)," ")</f>
        <v xml:space="preserve"> </v>
      </c>
      <c r="F326" s="413" t="str">
        <f>IF(A326:A326&gt;0,VLOOKUP(A326,Fed.!$A$2:$J$1973,6,FALSE)," ")</f>
        <v xml:space="preserve"> </v>
      </c>
      <c r="G326" t="str">
        <f>IF(A326:A326&gt;0,VLOOKUP(A326,Fed.!$A$2:$J$1973,7,FALSE)," ")</f>
        <v xml:space="preserve"> </v>
      </c>
      <c r="H326" t="str">
        <f>IF(A326:A326&gt;0,VLOOKUP(A326,Fed.!$A$2:$J$1973,8,FALSE)," ")</f>
        <v xml:space="preserve"> </v>
      </c>
      <c r="I326" t="str">
        <f>IF(A326:A326&gt;0,VLOOKUP(A326,Fed.!$A$2:$J$1973,9,FALSE)," ")</f>
        <v xml:space="preserve"> </v>
      </c>
      <c r="J326" s="3" t="str">
        <f>IF(A326:A326&gt;0,VLOOKUP(A326,Fed.!$A$2:$J$1973,10,FALSE)," ")</f>
        <v xml:space="preserve"> </v>
      </c>
    </row>
    <row r="327" spans="1:10">
      <c r="A327" s="63"/>
      <c r="B327" t="str">
        <f>IF(A327:A327&gt;0,VLOOKUP(A327,Fed.!$A$2:$J$1973,2,FALSE)," ")</f>
        <v xml:space="preserve"> </v>
      </c>
      <c r="C327" t="str">
        <f>IF(A327:A327&gt;0,VLOOKUP(A327,Fed.!$A$2:$J$1973,3,FALSE)," ")</f>
        <v xml:space="preserve"> </v>
      </c>
      <c r="D327" s="3" t="str">
        <f>IF(A327:A327&gt;0,VLOOKUP(A327,Fed.!$A$2:$J$1973,4,FALSE)," ")</f>
        <v xml:space="preserve"> </v>
      </c>
      <c r="E327" s="3" t="str">
        <f>IF(A327:A327&gt;0,VLOOKUP(A327,Fed.!$A$2:$J$1973,5,FALSE)," ")</f>
        <v xml:space="preserve"> </v>
      </c>
      <c r="F327" s="413" t="str">
        <f>IF(A327:A327&gt;0,VLOOKUP(A327,Fed.!$A$2:$J$1973,6,FALSE)," ")</f>
        <v xml:space="preserve"> </v>
      </c>
      <c r="G327" t="str">
        <f>IF(A327:A327&gt;0,VLOOKUP(A327,Fed.!$A$2:$J$1973,7,FALSE)," ")</f>
        <v xml:space="preserve"> </v>
      </c>
      <c r="H327" t="str">
        <f>IF(A327:A327&gt;0,VLOOKUP(A327,Fed.!$A$2:$J$1973,8,FALSE)," ")</f>
        <v xml:space="preserve"> </v>
      </c>
      <c r="I327" t="str">
        <f>IF(A327:A327&gt;0,VLOOKUP(A327,Fed.!$A$2:$J$1973,9,FALSE)," ")</f>
        <v xml:space="preserve"> </v>
      </c>
      <c r="J327" s="3" t="str">
        <f>IF(A327:A327&gt;0,VLOOKUP(A327,Fed.!$A$2:$J$1973,10,FALSE)," ")</f>
        <v xml:space="preserve"> </v>
      </c>
    </row>
    <row r="328" spans="1:10">
      <c r="A328" s="63"/>
      <c r="B328" t="str">
        <f>IF(A328:A328&gt;0,VLOOKUP(A328,Fed.!$A$2:$J$1973,2,FALSE)," ")</f>
        <v xml:space="preserve"> </v>
      </c>
      <c r="C328" t="str">
        <f>IF(A328:A328&gt;0,VLOOKUP(A328,Fed.!$A$2:$J$1973,3,FALSE)," ")</f>
        <v xml:space="preserve"> </v>
      </c>
      <c r="D328" s="3" t="str">
        <f>IF(A328:A328&gt;0,VLOOKUP(A328,Fed.!$A$2:$J$1973,4,FALSE)," ")</f>
        <v xml:space="preserve"> </v>
      </c>
      <c r="E328" s="3" t="str">
        <f>IF(A328:A328&gt;0,VLOOKUP(A328,Fed.!$A$2:$J$1973,5,FALSE)," ")</f>
        <v xml:space="preserve"> </v>
      </c>
      <c r="F328" s="413" t="str">
        <f>IF(A328:A328&gt;0,VLOOKUP(A328,Fed.!$A$2:$J$1973,6,FALSE)," ")</f>
        <v xml:space="preserve"> </v>
      </c>
      <c r="G328" t="str">
        <f>IF(A328:A328&gt;0,VLOOKUP(A328,Fed.!$A$2:$J$1973,7,FALSE)," ")</f>
        <v xml:space="preserve"> </v>
      </c>
      <c r="H328" t="str">
        <f>IF(A328:A328&gt;0,VLOOKUP(A328,Fed.!$A$2:$J$1973,8,FALSE)," ")</f>
        <v xml:space="preserve"> </v>
      </c>
      <c r="I328" t="str">
        <f>IF(A328:A328&gt;0,VLOOKUP(A328,Fed.!$A$2:$J$1973,9,FALSE)," ")</f>
        <v xml:space="preserve"> </v>
      </c>
      <c r="J328" s="3" t="str">
        <f>IF(A328:A328&gt;0,VLOOKUP(A328,Fed.!$A$2:$J$1973,10,FALSE)," ")</f>
        <v xml:space="preserve"> </v>
      </c>
    </row>
    <row r="329" spans="1:10">
      <c r="A329" s="63"/>
      <c r="B329" t="str">
        <f>IF(A329:A329&gt;0,VLOOKUP(A329,Fed.!$A$2:$J$1973,2,FALSE)," ")</f>
        <v xml:space="preserve"> </v>
      </c>
      <c r="C329" t="str">
        <f>IF(A329:A329&gt;0,VLOOKUP(A329,Fed.!$A$2:$J$1973,3,FALSE)," ")</f>
        <v xml:space="preserve"> </v>
      </c>
      <c r="D329" s="3" t="str">
        <f>IF(A329:A329&gt;0,VLOOKUP(A329,Fed.!$A$2:$J$1973,4,FALSE)," ")</f>
        <v xml:space="preserve"> </v>
      </c>
      <c r="E329" s="3" t="str">
        <f>IF(A329:A329&gt;0,VLOOKUP(A329,Fed.!$A$2:$J$1973,5,FALSE)," ")</f>
        <v xml:space="preserve"> </v>
      </c>
      <c r="F329" s="413" t="str">
        <f>IF(A329:A329&gt;0,VLOOKUP(A329,Fed.!$A$2:$J$1973,6,FALSE)," ")</f>
        <v xml:space="preserve"> </v>
      </c>
      <c r="G329" t="str">
        <f>IF(A329:A329&gt;0,VLOOKUP(A329,Fed.!$A$2:$J$1973,7,FALSE)," ")</f>
        <v xml:space="preserve"> </v>
      </c>
      <c r="H329" t="str">
        <f>IF(A329:A329&gt;0,VLOOKUP(A329,Fed.!$A$2:$J$1973,8,FALSE)," ")</f>
        <v xml:space="preserve"> </v>
      </c>
      <c r="I329" t="str">
        <f>IF(A329:A329&gt;0,VLOOKUP(A329,Fed.!$A$2:$J$1973,9,FALSE)," ")</f>
        <v xml:space="preserve"> </v>
      </c>
      <c r="J329" s="3" t="str">
        <f>IF(A329:A329&gt;0,VLOOKUP(A329,Fed.!$A$2:$J$1973,10,FALSE)," ")</f>
        <v xml:space="preserve"> </v>
      </c>
    </row>
    <row r="330" spans="1:10">
      <c r="A330" s="63"/>
      <c r="B330" t="str">
        <f>IF(A330:A330&gt;0,VLOOKUP(A330,Fed.!$A$2:$J$1973,2,FALSE)," ")</f>
        <v xml:space="preserve"> </v>
      </c>
      <c r="C330" t="str">
        <f>IF(A330:A330&gt;0,VLOOKUP(A330,Fed.!$A$2:$J$1973,3,FALSE)," ")</f>
        <v xml:space="preserve"> </v>
      </c>
      <c r="D330" s="3" t="str">
        <f>IF(A330:A330&gt;0,VLOOKUP(A330,Fed.!$A$2:$J$1973,4,FALSE)," ")</f>
        <v xml:space="preserve"> </v>
      </c>
      <c r="E330" s="3" t="str">
        <f>IF(A330:A330&gt;0,VLOOKUP(A330,Fed.!$A$2:$J$1973,5,FALSE)," ")</f>
        <v xml:space="preserve"> </v>
      </c>
      <c r="F330" s="413" t="str">
        <f>IF(A330:A330&gt;0,VLOOKUP(A330,Fed.!$A$2:$J$1973,6,FALSE)," ")</f>
        <v xml:space="preserve"> </v>
      </c>
      <c r="G330" t="str">
        <f>IF(A330:A330&gt;0,VLOOKUP(A330,Fed.!$A$2:$J$1973,7,FALSE)," ")</f>
        <v xml:space="preserve"> </v>
      </c>
      <c r="H330" t="str">
        <f>IF(A330:A330&gt;0,VLOOKUP(A330,Fed.!$A$2:$J$1973,8,FALSE)," ")</f>
        <v xml:space="preserve"> </v>
      </c>
      <c r="I330" t="str">
        <f>IF(A330:A330&gt;0,VLOOKUP(A330,Fed.!$A$2:$J$1973,9,FALSE)," ")</f>
        <v xml:space="preserve"> </v>
      </c>
      <c r="J330" s="3" t="str">
        <f>IF(A330:A330&gt;0,VLOOKUP(A330,Fed.!$A$2:$J$1973,10,FALSE)," ")</f>
        <v xml:space="preserve"> </v>
      </c>
    </row>
    <row r="331" spans="1:10">
      <c r="A331" s="63"/>
      <c r="B331" t="str">
        <f>IF(A331:A331&gt;0,VLOOKUP(A331,Fed.!$A$2:$J$1973,2,FALSE)," ")</f>
        <v xml:space="preserve"> </v>
      </c>
      <c r="C331" t="str">
        <f>IF(A331:A331&gt;0,VLOOKUP(A331,Fed.!$A$2:$J$1973,3,FALSE)," ")</f>
        <v xml:space="preserve"> </v>
      </c>
      <c r="D331" s="3" t="str">
        <f>IF(A331:A331&gt;0,VLOOKUP(A331,Fed.!$A$2:$J$1973,4,FALSE)," ")</f>
        <v xml:space="preserve"> </v>
      </c>
      <c r="E331" s="3" t="str">
        <f>IF(A331:A331&gt;0,VLOOKUP(A331,Fed.!$A$2:$J$1973,5,FALSE)," ")</f>
        <v xml:space="preserve"> </v>
      </c>
      <c r="F331" s="413" t="str">
        <f>IF(A331:A331&gt;0,VLOOKUP(A331,Fed.!$A$2:$J$1973,6,FALSE)," ")</f>
        <v xml:space="preserve"> </v>
      </c>
      <c r="G331" t="str">
        <f>IF(A331:A331&gt;0,VLOOKUP(A331,Fed.!$A$2:$J$1973,7,FALSE)," ")</f>
        <v xml:space="preserve"> </v>
      </c>
      <c r="H331" t="str">
        <f>IF(A331:A331&gt;0,VLOOKUP(A331,Fed.!$A$2:$J$1973,8,FALSE)," ")</f>
        <v xml:space="preserve"> </v>
      </c>
      <c r="I331" t="str">
        <f>IF(A331:A331&gt;0,VLOOKUP(A331,Fed.!$A$2:$J$1973,9,FALSE)," ")</f>
        <v xml:space="preserve"> </v>
      </c>
      <c r="J331" s="3" t="str">
        <f>IF(A331:A331&gt;0,VLOOKUP(A331,Fed.!$A$2:$J$1973,10,FALSE)," ")</f>
        <v xml:space="preserve"> </v>
      </c>
    </row>
    <row r="332" spans="1:10">
      <c r="A332" s="63"/>
      <c r="B332" t="str">
        <f>IF(A332:A332&gt;0,VLOOKUP(A332,Fed.!$A$2:$J$1973,2,FALSE)," ")</f>
        <v xml:space="preserve"> </v>
      </c>
      <c r="C332" t="str">
        <f>IF(A332:A332&gt;0,VLOOKUP(A332,Fed.!$A$2:$J$1973,3,FALSE)," ")</f>
        <v xml:space="preserve"> </v>
      </c>
      <c r="D332" s="3" t="str">
        <f>IF(A332:A332&gt;0,VLOOKUP(A332,Fed.!$A$2:$J$1973,4,FALSE)," ")</f>
        <v xml:space="preserve"> </v>
      </c>
      <c r="E332" s="3" t="str">
        <f>IF(A332:A332&gt;0,VLOOKUP(A332,Fed.!$A$2:$J$1973,5,FALSE)," ")</f>
        <v xml:space="preserve"> </v>
      </c>
      <c r="F332" s="413" t="str">
        <f>IF(A332:A332&gt;0,VLOOKUP(A332,Fed.!$A$2:$J$1973,6,FALSE)," ")</f>
        <v xml:space="preserve"> </v>
      </c>
      <c r="G332" t="str">
        <f>IF(A332:A332&gt;0,VLOOKUP(A332,Fed.!$A$2:$J$1973,7,FALSE)," ")</f>
        <v xml:space="preserve"> </v>
      </c>
      <c r="H332" t="str">
        <f>IF(A332:A332&gt;0,VLOOKUP(A332,Fed.!$A$2:$J$1973,8,FALSE)," ")</f>
        <v xml:space="preserve"> </v>
      </c>
      <c r="I332" t="str">
        <f>IF(A332:A332&gt;0,VLOOKUP(A332,Fed.!$A$2:$J$1973,9,FALSE)," ")</f>
        <v xml:space="preserve"> </v>
      </c>
      <c r="J332" s="3" t="str">
        <f>IF(A332:A332&gt;0,VLOOKUP(A332,Fed.!$A$2:$J$1973,10,FALSE)," ")</f>
        <v xml:space="preserve"> </v>
      </c>
    </row>
    <row r="333" spans="1:10">
      <c r="A333" s="63"/>
      <c r="B333" t="str">
        <f>IF(A333:A333&gt;0,VLOOKUP(A333,Fed.!$A$2:$J$1973,2,FALSE)," ")</f>
        <v xml:space="preserve"> </v>
      </c>
      <c r="C333" t="str">
        <f>IF(A333:A333&gt;0,VLOOKUP(A333,Fed.!$A$2:$J$1973,3,FALSE)," ")</f>
        <v xml:space="preserve"> </v>
      </c>
      <c r="D333" s="3" t="str">
        <f>IF(A333:A333&gt;0,VLOOKUP(A333,Fed.!$A$2:$J$1973,4,FALSE)," ")</f>
        <v xml:space="preserve"> </v>
      </c>
      <c r="E333" s="3" t="str">
        <f>IF(A333:A333&gt;0,VLOOKUP(A333,Fed.!$A$2:$J$1973,5,FALSE)," ")</f>
        <v xml:space="preserve"> </v>
      </c>
      <c r="F333" s="413" t="str">
        <f>IF(A333:A333&gt;0,VLOOKUP(A333,Fed.!$A$2:$J$1973,6,FALSE)," ")</f>
        <v xml:space="preserve"> </v>
      </c>
      <c r="G333" t="str">
        <f>IF(A333:A333&gt;0,VLOOKUP(A333,Fed.!$A$2:$J$1973,7,FALSE)," ")</f>
        <v xml:space="preserve"> </v>
      </c>
      <c r="H333" t="str">
        <f>IF(A333:A333&gt;0,VLOOKUP(A333,Fed.!$A$2:$J$1973,8,FALSE)," ")</f>
        <v xml:space="preserve"> </v>
      </c>
      <c r="I333" t="str">
        <f>IF(A333:A333&gt;0,VLOOKUP(A333,Fed.!$A$2:$J$1973,9,FALSE)," ")</f>
        <v xml:space="preserve"> </v>
      </c>
      <c r="J333" s="3" t="str">
        <f>IF(A333:A333&gt;0,VLOOKUP(A333,Fed.!$A$2:$J$1973,10,FALSE)," ")</f>
        <v xml:space="preserve"> </v>
      </c>
    </row>
    <row r="334" spans="1:10">
      <c r="A334" s="63"/>
      <c r="B334" t="str">
        <f>IF(A334:A334&gt;0,VLOOKUP(A334,Fed.!$A$2:$J$1973,2,FALSE)," ")</f>
        <v xml:space="preserve"> </v>
      </c>
      <c r="C334" t="str">
        <f>IF(A334:A334&gt;0,VLOOKUP(A334,Fed.!$A$2:$J$1973,3,FALSE)," ")</f>
        <v xml:space="preserve"> </v>
      </c>
      <c r="D334" s="3" t="str">
        <f>IF(A334:A334&gt;0,VLOOKUP(A334,Fed.!$A$2:$J$1973,4,FALSE)," ")</f>
        <v xml:space="preserve"> </v>
      </c>
      <c r="E334" s="3" t="str">
        <f>IF(A334:A334&gt;0,VLOOKUP(A334,Fed.!$A$2:$J$1973,5,FALSE)," ")</f>
        <v xml:space="preserve"> </v>
      </c>
      <c r="F334" s="413" t="str">
        <f>IF(A334:A334&gt;0,VLOOKUP(A334,Fed.!$A$2:$J$1973,6,FALSE)," ")</f>
        <v xml:space="preserve"> </v>
      </c>
      <c r="G334" t="str">
        <f>IF(A334:A334&gt;0,VLOOKUP(A334,Fed.!$A$2:$J$1973,7,FALSE)," ")</f>
        <v xml:space="preserve"> </v>
      </c>
      <c r="H334" t="str">
        <f>IF(A334:A334&gt;0,VLOOKUP(A334,Fed.!$A$2:$J$1973,8,FALSE)," ")</f>
        <v xml:space="preserve"> </v>
      </c>
      <c r="I334" t="str">
        <f>IF(A334:A334&gt;0,VLOOKUP(A334,Fed.!$A$2:$J$1973,9,FALSE)," ")</f>
        <v xml:space="preserve"> </v>
      </c>
      <c r="J334" s="3" t="str">
        <f>IF(A334:A334&gt;0,VLOOKUP(A334,Fed.!$A$2:$J$1973,10,FALSE)," ")</f>
        <v xml:space="preserve"> </v>
      </c>
    </row>
    <row r="335" spans="1:10">
      <c r="A335" s="63"/>
      <c r="B335" t="str">
        <f>IF(A335:A335&gt;0,VLOOKUP(A335,Fed.!$A$2:$J$1973,2,FALSE)," ")</f>
        <v xml:space="preserve"> </v>
      </c>
      <c r="C335" t="str">
        <f>IF(A335:A335&gt;0,VLOOKUP(A335,Fed.!$A$2:$J$1973,3,FALSE)," ")</f>
        <v xml:space="preserve"> </v>
      </c>
      <c r="D335" s="3" t="str">
        <f>IF(A335:A335&gt;0,VLOOKUP(A335,Fed.!$A$2:$J$1973,4,FALSE)," ")</f>
        <v xml:space="preserve"> </v>
      </c>
      <c r="E335" s="3" t="str">
        <f>IF(A335:A335&gt;0,VLOOKUP(A335,Fed.!$A$2:$J$1973,5,FALSE)," ")</f>
        <v xml:space="preserve"> </v>
      </c>
      <c r="F335" s="413" t="str">
        <f>IF(A335:A335&gt;0,VLOOKUP(A335,Fed.!$A$2:$J$1973,6,FALSE)," ")</f>
        <v xml:space="preserve"> </v>
      </c>
      <c r="G335" t="str">
        <f>IF(A335:A335&gt;0,VLOOKUP(A335,Fed.!$A$2:$J$1973,7,FALSE)," ")</f>
        <v xml:space="preserve"> </v>
      </c>
      <c r="H335" t="str">
        <f>IF(A335:A335&gt;0,VLOOKUP(A335,Fed.!$A$2:$J$1973,8,FALSE)," ")</f>
        <v xml:space="preserve"> </v>
      </c>
      <c r="I335" t="str">
        <f>IF(A335:A335&gt;0,VLOOKUP(A335,Fed.!$A$2:$J$1973,9,FALSE)," ")</f>
        <v xml:space="preserve"> </v>
      </c>
      <c r="J335" s="3" t="str">
        <f>IF(A335:A335&gt;0,VLOOKUP(A335,Fed.!$A$2:$J$1973,10,FALSE)," ")</f>
        <v xml:space="preserve"> </v>
      </c>
    </row>
    <row r="336" spans="1:10">
      <c r="A336" s="63"/>
      <c r="B336" t="str">
        <f>IF(A336:A336&gt;0,VLOOKUP(A336,Fed.!$A$2:$J$1973,2,FALSE)," ")</f>
        <v xml:space="preserve"> </v>
      </c>
      <c r="C336" t="str">
        <f>IF(A336:A336&gt;0,VLOOKUP(A336,Fed.!$A$2:$J$1973,3,FALSE)," ")</f>
        <v xml:space="preserve"> </v>
      </c>
      <c r="D336" s="3" t="str">
        <f>IF(A336:A336&gt;0,VLOOKUP(A336,Fed.!$A$2:$J$1973,4,FALSE)," ")</f>
        <v xml:space="preserve"> </v>
      </c>
      <c r="E336" s="3" t="str">
        <f>IF(A336:A336&gt;0,VLOOKUP(A336,Fed.!$A$2:$J$1973,5,FALSE)," ")</f>
        <v xml:space="preserve"> </v>
      </c>
      <c r="F336" s="413" t="str">
        <f>IF(A336:A336&gt;0,VLOOKUP(A336,Fed.!$A$2:$J$1973,6,FALSE)," ")</f>
        <v xml:space="preserve"> </v>
      </c>
      <c r="G336" t="str">
        <f>IF(A336:A336&gt;0,VLOOKUP(A336,Fed.!$A$2:$J$1973,7,FALSE)," ")</f>
        <v xml:space="preserve"> </v>
      </c>
      <c r="H336" t="str">
        <f>IF(A336:A336&gt;0,VLOOKUP(A336,Fed.!$A$2:$J$1973,8,FALSE)," ")</f>
        <v xml:space="preserve"> </v>
      </c>
      <c r="I336" t="str">
        <f>IF(A336:A336&gt;0,VLOOKUP(A336,Fed.!$A$2:$J$1973,9,FALSE)," ")</f>
        <v xml:space="preserve"> </v>
      </c>
      <c r="J336" s="3" t="str">
        <f>IF(A336:A336&gt;0,VLOOKUP(A336,Fed.!$A$2:$J$1973,10,FALSE)," ")</f>
        <v xml:space="preserve"> </v>
      </c>
    </row>
    <row r="337" spans="1:10">
      <c r="A337" s="63"/>
      <c r="B337" t="str">
        <f>IF(A337:A337&gt;0,VLOOKUP(A337,Fed.!$A$2:$J$1973,2,FALSE)," ")</f>
        <v xml:space="preserve"> </v>
      </c>
      <c r="C337" t="str">
        <f>IF(A337:A337&gt;0,VLOOKUP(A337,Fed.!$A$2:$J$1973,3,FALSE)," ")</f>
        <v xml:space="preserve"> </v>
      </c>
      <c r="D337" s="3" t="str">
        <f>IF(A337:A337&gt;0,VLOOKUP(A337,Fed.!$A$2:$J$1973,4,FALSE)," ")</f>
        <v xml:space="preserve"> </v>
      </c>
      <c r="E337" s="3" t="str">
        <f>IF(A337:A337&gt;0,VLOOKUP(A337,Fed.!$A$2:$J$1973,5,FALSE)," ")</f>
        <v xml:space="preserve"> </v>
      </c>
      <c r="F337" s="413" t="str">
        <f>IF(A337:A337&gt;0,VLOOKUP(A337,Fed.!$A$2:$J$1973,6,FALSE)," ")</f>
        <v xml:space="preserve"> </v>
      </c>
      <c r="G337" t="str">
        <f>IF(A337:A337&gt;0,VLOOKUP(A337,Fed.!$A$2:$J$1973,7,FALSE)," ")</f>
        <v xml:space="preserve"> </v>
      </c>
      <c r="H337" t="str">
        <f>IF(A337:A337&gt;0,VLOOKUP(A337,Fed.!$A$2:$J$1973,8,FALSE)," ")</f>
        <v xml:space="preserve"> </v>
      </c>
      <c r="I337" t="str">
        <f>IF(A337:A337&gt;0,VLOOKUP(A337,Fed.!$A$2:$J$1973,9,FALSE)," ")</f>
        <v xml:space="preserve"> </v>
      </c>
      <c r="J337" s="3" t="str">
        <f>IF(A337:A337&gt;0,VLOOKUP(A337,Fed.!$A$2:$J$1973,10,FALSE)," ")</f>
        <v xml:space="preserve"> </v>
      </c>
    </row>
    <row r="338" spans="1:10">
      <c r="A338" s="63"/>
      <c r="B338" t="str">
        <f>IF(A338:A338&gt;0,VLOOKUP(A338,Fed.!$A$2:$J$1973,2,FALSE)," ")</f>
        <v xml:space="preserve"> </v>
      </c>
      <c r="C338" t="str">
        <f>IF(A338:A338&gt;0,VLOOKUP(A338,Fed.!$A$2:$J$1973,3,FALSE)," ")</f>
        <v xml:space="preserve"> </v>
      </c>
      <c r="D338" s="3" t="str">
        <f>IF(A338:A338&gt;0,VLOOKUP(A338,Fed.!$A$2:$J$1973,4,FALSE)," ")</f>
        <v xml:space="preserve"> </v>
      </c>
      <c r="E338" s="3" t="str">
        <f>IF(A338:A338&gt;0,VLOOKUP(A338,Fed.!$A$2:$J$1973,5,FALSE)," ")</f>
        <v xml:space="preserve"> </v>
      </c>
      <c r="F338" s="413" t="str">
        <f>IF(A338:A338&gt;0,VLOOKUP(A338,Fed.!$A$2:$J$1973,6,FALSE)," ")</f>
        <v xml:space="preserve"> </v>
      </c>
      <c r="G338" t="str">
        <f>IF(A338:A338&gt;0,VLOOKUP(A338,Fed.!$A$2:$J$1973,7,FALSE)," ")</f>
        <v xml:space="preserve"> </v>
      </c>
      <c r="H338" t="str">
        <f>IF(A338:A338&gt;0,VLOOKUP(A338,Fed.!$A$2:$J$1973,8,FALSE)," ")</f>
        <v xml:space="preserve"> </v>
      </c>
      <c r="I338" t="str">
        <f>IF(A338:A338&gt;0,VLOOKUP(A338,Fed.!$A$2:$J$1973,9,FALSE)," ")</f>
        <v xml:space="preserve"> </v>
      </c>
      <c r="J338" s="3" t="str">
        <f>IF(A338:A338&gt;0,VLOOKUP(A338,Fed.!$A$2:$J$1973,10,FALSE)," ")</f>
        <v xml:space="preserve"> </v>
      </c>
    </row>
    <row r="339" spans="1:10">
      <c r="A339" s="63"/>
      <c r="B339" t="str">
        <f>IF(A339:A339&gt;0,VLOOKUP(A339,Fed.!$A$2:$J$1973,2,FALSE)," ")</f>
        <v xml:space="preserve"> </v>
      </c>
      <c r="C339" t="str">
        <f>IF(A339:A339&gt;0,VLOOKUP(A339,Fed.!$A$2:$J$1973,3,FALSE)," ")</f>
        <v xml:space="preserve"> </v>
      </c>
      <c r="D339" s="3" t="str">
        <f>IF(A339:A339&gt;0,VLOOKUP(A339,Fed.!$A$2:$J$1973,4,FALSE)," ")</f>
        <v xml:space="preserve"> </v>
      </c>
      <c r="E339" s="3" t="str">
        <f>IF(A339:A339&gt;0,VLOOKUP(A339,Fed.!$A$2:$J$1973,5,FALSE)," ")</f>
        <v xml:space="preserve"> </v>
      </c>
      <c r="F339" s="413" t="str">
        <f>IF(A339:A339&gt;0,VLOOKUP(A339,Fed.!$A$2:$J$1973,6,FALSE)," ")</f>
        <v xml:space="preserve"> </v>
      </c>
      <c r="G339" t="str">
        <f>IF(A339:A339&gt;0,VLOOKUP(A339,Fed.!$A$2:$J$1973,7,FALSE)," ")</f>
        <v xml:space="preserve"> </v>
      </c>
      <c r="H339" t="str">
        <f>IF(A339:A339&gt;0,VLOOKUP(A339,Fed.!$A$2:$J$1973,8,FALSE)," ")</f>
        <v xml:space="preserve"> </v>
      </c>
      <c r="I339" t="str">
        <f>IF(A339:A339&gt;0,VLOOKUP(A339,Fed.!$A$2:$J$1973,9,FALSE)," ")</f>
        <v xml:space="preserve"> </v>
      </c>
      <c r="J339" s="3" t="str">
        <f>IF(A339:A339&gt;0,VLOOKUP(A339,Fed.!$A$2:$J$1973,10,FALSE)," ")</f>
        <v xml:space="preserve"> </v>
      </c>
    </row>
    <row r="340" spans="1:10">
      <c r="A340" s="63"/>
      <c r="B340" t="str">
        <f>IF(A340:A340&gt;0,VLOOKUP(A340,Fed.!$A$2:$J$1973,2,FALSE)," ")</f>
        <v xml:space="preserve"> </v>
      </c>
      <c r="C340" t="str">
        <f>IF(A340:A340&gt;0,VLOOKUP(A340,Fed.!$A$2:$J$1973,3,FALSE)," ")</f>
        <v xml:space="preserve"> </v>
      </c>
      <c r="D340" s="3" t="str">
        <f>IF(A340:A340&gt;0,VLOOKUP(A340,Fed.!$A$2:$J$1973,4,FALSE)," ")</f>
        <v xml:space="preserve"> </v>
      </c>
      <c r="E340" s="3" t="str">
        <f>IF(A340:A340&gt;0,VLOOKUP(A340,Fed.!$A$2:$J$1973,5,FALSE)," ")</f>
        <v xml:space="preserve"> </v>
      </c>
      <c r="F340" s="413" t="str">
        <f>IF(A340:A340&gt;0,VLOOKUP(A340,Fed.!$A$2:$J$1973,6,FALSE)," ")</f>
        <v xml:space="preserve"> </v>
      </c>
      <c r="G340" t="str">
        <f>IF(A340:A340&gt;0,VLOOKUP(A340,Fed.!$A$2:$J$1973,7,FALSE)," ")</f>
        <v xml:space="preserve"> </v>
      </c>
      <c r="H340" t="str">
        <f>IF(A340:A340&gt;0,VLOOKUP(A340,Fed.!$A$2:$J$1973,8,FALSE)," ")</f>
        <v xml:space="preserve"> </v>
      </c>
      <c r="I340" t="str">
        <f>IF(A340:A340&gt;0,VLOOKUP(A340,Fed.!$A$2:$J$1973,9,FALSE)," ")</f>
        <v xml:space="preserve"> </v>
      </c>
      <c r="J340" s="3" t="str">
        <f>IF(A340:A340&gt;0,VLOOKUP(A340,Fed.!$A$2:$J$1973,10,FALSE)," ")</f>
        <v xml:space="preserve"> </v>
      </c>
    </row>
    <row r="341" spans="1:10">
      <c r="A341" s="63"/>
      <c r="B341" t="str">
        <f>IF(A341:A341&gt;0,VLOOKUP(A341,Fed.!$A$2:$J$1973,2,FALSE)," ")</f>
        <v xml:space="preserve"> </v>
      </c>
      <c r="C341" t="str">
        <f>IF(A341:A341&gt;0,VLOOKUP(A341,Fed.!$A$2:$J$1973,3,FALSE)," ")</f>
        <v xml:space="preserve"> </v>
      </c>
      <c r="D341" s="3" t="str">
        <f>IF(A341:A341&gt;0,VLOOKUP(A341,Fed.!$A$2:$J$1973,4,FALSE)," ")</f>
        <v xml:space="preserve"> </v>
      </c>
      <c r="E341" s="3" t="str">
        <f>IF(A341:A341&gt;0,VLOOKUP(A341,Fed.!$A$2:$J$1973,5,FALSE)," ")</f>
        <v xml:space="preserve"> </v>
      </c>
      <c r="F341" s="413" t="str">
        <f>IF(A341:A341&gt;0,VLOOKUP(A341,Fed.!$A$2:$J$1973,6,FALSE)," ")</f>
        <v xml:space="preserve"> </v>
      </c>
      <c r="G341" t="str">
        <f>IF(A341:A341&gt;0,VLOOKUP(A341,Fed.!$A$2:$J$1973,7,FALSE)," ")</f>
        <v xml:space="preserve"> </v>
      </c>
      <c r="H341" t="str">
        <f>IF(A341:A341&gt;0,VLOOKUP(A341,Fed.!$A$2:$J$1973,8,FALSE)," ")</f>
        <v xml:space="preserve"> </v>
      </c>
      <c r="I341" t="str">
        <f>IF(A341:A341&gt;0,VLOOKUP(A341,Fed.!$A$2:$J$1973,9,FALSE)," ")</f>
        <v xml:space="preserve"> </v>
      </c>
      <c r="J341" s="3" t="str">
        <f>IF(A341:A341&gt;0,VLOOKUP(A341,Fed.!$A$2:$J$1973,10,FALSE)," ")</f>
        <v xml:space="preserve"> </v>
      </c>
    </row>
    <row r="342" spans="1:10">
      <c r="A342" s="63"/>
      <c r="B342" t="str">
        <f>IF(A342:A342&gt;0,VLOOKUP(A342,Fed.!$A$2:$J$1973,2,FALSE)," ")</f>
        <v xml:space="preserve"> </v>
      </c>
      <c r="C342" t="str">
        <f>IF(A342:A342&gt;0,VLOOKUP(A342,Fed.!$A$2:$J$1973,3,FALSE)," ")</f>
        <v xml:space="preserve"> </v>
      </c>
      <c r="D342" s="3" t="str">
        <f>IF(A342:A342&gt;0,VLOOKUP(A342,Fed.!$A$2:$J$1973,4,FALSE)," ")</f>
        <v xml:space="preserve"> </v>
      </c>
      <c r="E342" s="3" t="str">
        <f>IF(A342:A342&gt;0,VLOOKUP(A342,Fed.!$A$2:$J$1973,5,FALSE)," ")</f>
        <v xml:space="preserve"> </v>
      </c>
      <c r="F342" s="413" t="str">
        <f>IF(A342:A342&gt;0,VLOOKUP(A342,Fed.!$A$2:$J$1973,6,FALSE)," ")</f>
        <v xml:space="preserve"> </v>
      </c>
      <c r="G342" t="str">
        <f>IF(A342:A342&gt;0,VLOOKUP(A342,Fed.!$A$2:$J$1973,7,FALSE)," ")</f>
        <v xml:space="preserve"> </v>
      </c>
      <c r="H342" t="str">
        <f>IF(A342:A342&gt;0,VLOOKUP(A342,Fed.!$A$2:$J$1973,8,FALSE)," ")</f>
        <v xml:space="preserve"> </v>
      </c>
      <c r="I342" t="str">
        <f>IF(A342:A342&gt;0,VLOOKUP(A342,Fed.!$A$2:$J$1973,9,FALSE)," ")</f>
        <v xml:space="preserve"> </v>
      </c>
      <c r="J342" s="3" t="str">
        <f>IF(A342:A342&gt;0,VLOOKUP(A342,Fed.!$A$2:$J$1973,10,FALSE)," ")</f>
        <v xml:space="preserve"> </v>
      </c>
    </row>
    <row r="343" spans="1:10">
      <c r="A343" s="63"/>
      <c r="B343" t="str">
        <f>IF(A343:A343&gt;0,VLOOKUP(A343,Fed.!$A$2:$J$1973,2,FALSE)," ")</f>
        <v xml:space="preserve"> </v>
      </c>
      <c r="C343" t="str">
        <f>IF(A343:A343&gt;0,VLOOKUP(A343,Fed.!$A$2:$J$1973,3,FALSE)," ")</f>
        <v xml:space="preserve"> </v>
      </c>
      <c r="D343" s="3" t="str">
        <f>IF(A343:A343&gt;0,VLOOKUP(A343,Fed.!$A$2:$J$1973,4,FALSE)," ")</f>
        <v xml:space="preserve"> </v>
      </c>
      <c r="E343" s="3" t="str">
        <f>IF(A343:A343&gt;0,VLOOKUP(A343,Fed.!$A$2:$J$1973,5,FALSE)," ")</f>
        <v xml:space="preserve"> </v>
      </c>
      <c r="F343" s="413" t="str">
        <f>IF(A343:A343&gt;0,VLOOKUP(A343,Fed.!$A$2:$J$1973,6,FALSE)," ")</f>
        <v xml:space="preserve"> </v>
      </c>
      <c r="G343" t="str">
        <f>IF(A343:A343&gt;0,VLOOKUP(A343,Fed.!$A$2:$J$1973,7,FALSE)," ")</f>
        <v xml:space="preserve"> </v>
      </c>
      <c r="H343" t="str">
        <f>IF(A343:A343&gt;0,VLOOKUP(A343,Fed.!$A$2:$J$1973,8,FALSE)," ")</f>
        <v xml:space="preserve"> </v>
      </c>
      <c r="I343" t="str">
        <f>IF(A343:A343&gt;0,VLOOKUP(A343,Fed.!$A$2:$J$1973,9,FALSE)," ")</f>
        <v xml:space="preserve"> </v>
      </c>
      <c r="J343" s="3" t="str">
        <f>IF(A343:A343&gt;0,VLOOKUP(A343,Fed.!$A$2:$J$1973,10,FALSE)," ")</f>
        <v xml:space="preserve"> </v>
      </c>
    </row>
    <row r="344" spans="1:10">
      <c r="A344" s="63"/>
      <c r="B344" t="str">
        <f>IF(A344:A344&gt;0,VLOOKUP(A344,Fed.!$A$2:$J$1973,2,FALSE)," ")</f>
        <v xml:space="preserve"> </v>
      </c>
      <c r="C344" t="str">
        <f>IF(A344:A344&gt;0,VLOOKUP(A344,Fed.!$A$2:$J$1973,3,FALSE)," ")</f>
        <v xml:space="preserve"> </v>
      </c>
      <c r="D344" s="3" t="str">
        <f>IF(A344:A344&gt;0,VLOOKUP(A344,Fed.!$A$2:$J$1973,4,FALSE)," ")</f>
        <v xml:space="preserve"> </v>
      </c>
      <c r="E344" s="3" t="str">
        <f>IF(A344:A344&gt;0,VLOOKUP(A344,Fed.!$A$2:$J$1973,5,FALSE)," ")</f>
        <v xml:space="preserve"> </v>
      </c>
      <c r="F344" s="413" t="str">
        <f>IF(A344:A344&gt;0,VLOOKUP(A344,Fed.!$A$2:$J$1973,6,FALSE)," ")</f>
        <v xml:space="preserve"> </v>
      </c>
      <c r="G344" t="str">
        <f>IF(A344:A344&gt;0,VLOOKUP(A344,Fed.!$A$2:$J$1973,7,FALSE)," ")</f>
        <v xml:space="preserve"> </v>
      </c>
      <c r="H344" t="str">
        <f>IF(A344:A344&gt;0,VLOOKUP(A344,Fed.!$A$2:$J$1973,8,FALSE)," ")</f>
        <v xml:space="preserve"> </v>
      </c>
      <c r="I344" t="str">
        <f>IF(A344:A344&gt;0,VLOOKUP(A344,Fed.!$A$2:$J$1973,9,FALSE)," ")</f>
        <v xml:space="preserve"> </v>
      </c>
      <c r="J344" s="3" t="str">
        <f>IF(A344:A344&gt;0,VLOOKUP(A344,Fed.!$A$2:$J$1973,10,FALSE)," ")</f>
        <v xml:space="preserve"> </v>
      </c>
    </row>
    <row r="345" spans="1:10">
      <c r="A345" s="63"/>
      <c r="B345" t="str">
        <f>IF(A345:A345&gt;0,VLOOKUP(A345,Fed.!$A$2:$J$1973,2,FALSE)," ")</f>
        <v xml:space="preserve"> </v>
      </c>
      <c r="C345" t="str">
        <f>IF(A345:A345&gt;0,VLOOKUP(A345,Fed.!$A$2:$J$1973,3,FALSE)," ")</f>
        <v xml:space="preserve"> </v>
      </c>
      <c r="D345" s="3" t="str">
        <f>IF(A345:A345&gt;0,VLOOKUP(A345,Fed.!$A$2:$J$1973,4,FALSE)," ")</f>
        <v xml:space="preserve"> </v>
      </c>
      <c r="E345" s="3" t="str">
        <f>IF(A345:A345&gt;0,VLOOKUP(A345,Fed.!$A$2:$J$1973,5,FALSE)," ")</f>
        <v xml:space="preserve"> </v>
      </c>
      <c r="F345" s="413" t="str">
        <f>IF(A345:A345&gt;0,VLOOKUP(A345,Fed.!$A$2:$J$1973,6,FALSE)," ")</f>
        <v xml:space="preserve"> </v>
      </c>
      <c r="G345" t="str">
        <f>IF(A345:A345&gt;0,VLOOKUP(A345,Fed.!$A$2:$J$1973,7,FALSE)," ")</f>
        <v xml:space="preserve"> </v>
      </c>
      <c r="H345" t="str">
        <f>IF(A345:A345&gt;0,VLOOKUP(A345,Fed.!$A$2:$J$1973,8,FALSE)," ")</f>
        <v xml:space="preserve"> </v>
      </c>
      <c r="I345" t="str">
        <f>IF(A345:A345&gt;0,VLOOKUP(A345,Fed.!$A$2:$J$1973,9,FALSE)," ")</f>
        <v xml:space="preserve"> </v>
      </c>
      <c r="J345" s="3" t="str">
        <f>IF(A345:A345&gt;0,VLOOKUP(A345,Fed.!$A$2:$J$1973,10,FALSE)," ")</f>
        <v xml:space="preserve"> </v>
      </c>
    </row>
    <row r="346" spans="1:10">
      <c r="A346" s="63"/>
      <c r="B346" t="str">
        <f>IF(A346:A346&gt;0,VLOOKUP(A346,Fed.!$A$2:$J$1973,2,FALSE)," ")</f>
        <v xml:space="preserve"> </v>
      </c>
      <c r="C346" t="str">
        <f>IF(A346:A346&gt;0,VLOOKUP(A346,Fed.!$A$2:$J$1973,3,FALSE)," ")</f>
        <v xml:space="preserve"> </v>
      </c>
      <c r="D346" s="3" t="str">
        <f>IF(A346:A346&gt;0,VLOOKUP(A346,Fed.!$A$2:$J$1973,4,FALSE)," ")</f>
        <v xml:space="preserve"> </v>
      </c>
      <c r="E346" s="3" t="str">
        <f>IF(A346:A346&gt;0,VLOOKUP(A346,Fed.!$A$2:$J$1973,5,FALSE)," ")</f>
        <v xml:space="preserve"> </v>
      </c>
      <c r="F346" s="413" t="str">
        <f>IF(A346:A346&gt;0,VLOOKUP(A346,Fed.!$A$2:$J$1973,6,FALSE)," ")</f>
        <v xml:space="preserve"> </v>
      </c>
      <c r="G346" t="str">
        <f>IF(A346:A346&gt;0,VLOOKUP(A346,Fed.!$A$2:$J$1973,7,FALSE)," ")</f>
        <v xml:space="preserve"> </v>
      </c>
      <c r="H346" t="str">
        <f>IF(A346:A346&gt;0,VLOOKUP(A346,Fed.!$A$2:$J$1973,8,FALSE)," ")</f>
        <v xml:space="preserve"> </v>
      </c>
      <c r="I346" t="str">
        <f>IF(A346:A346&gt;0,VLOOKUP(A346,Fed.!$A$2:$J$1973,9,FALSE)," ")</f>
        <v xml:space="preserve"> </v>
      </c>
      <c r="J346" s="3" t="str">
        <f>IF(A346:A346&gt;0,VLOOKUP(A346,Fed.!$A$2:$J$1973,10,FALSE)," ")</f>
        <v xml:space="preserve"> </v>
      </c>
    </row>
    <row r="347" spans="1:10">
      <c r="A347" s="63"/>
      <c r="B347" t="str">
        <f>IF(A347:A347&gt;0,VLOOKUP(A347,Fed.!$A$2:$J$1973,2,FALSE)," ")</f>
        <v xml:space="preserve"> </v>
      </c>
      <c r="C347" t="str">
        <f>IF(A347:A347&gt;0,VLOOKUP(A347,Fed.!$A$2:$J$1973,3,FALSE)," ")</f>
        <v xml:space="preserve"> </v>
      </c>
      <c r="D347" s="3" t="str">
        <f>IF(A347:A347&gt;0,VLOOKUP(A347,Fed.!$A$2:$J$1973,4,FALSE)," ")</f>
        <v xml:space="preserve"> </v>
      </c>
      <c r="E347" s="3" t="str">
        <f>IF(A347:A347&gt;0,VLOOKUP(A347,Fed.!$A$2:$J$1973,5,FALSE)," ")</f>
        <v xml:space="preserve"> </v>
      </c>
      <c r="F347" s="413" t="str">
        <f>IF(A347:A347&gt;0,VLOOKUP(A347,Fed.!$A$2:$J$1973,6,FALSE)," ")</f>
        <v xml:space="preserve"> </v>
      </c>
      <c r="G347" t="str">
        <f>IF(A347:A347&gt;0,VLOOKUP(A347,Fed.!$A$2:$J$1973,7,FALSE)," ")</f>
        <v xml:space="preserve"> </v>
      </c>
      <c r="H347" t="str">
        <f>IF(A347:A347&gt;0,VLOOKUP(A347,Fed.!$A$2:$J$1973,8,FALSE)," ")</f>
        <v xml:space="preserve"> </v>
      </c>
      <c r="I347" t="str">
        <f>IF(A347:A347&gt;0,VLOOKUP(A347,Fed.!$A$2:$J$1973,9,FALSE)," ")</f>
        <v xml:space="preserve"> </v>
      </c>
      <c r="J347" s="3" t="str">
        <f>IF(A347:A347&gt;0,VLOOKUP(A347,Fed.!$A$2:$J$1973,10,FALSE)," ")</f>
        <v xml:space="preserve"> </v>
      </c>
    </row>
    <row r="348" spans="1:10">
      <c r="A348" s="63"/>
      <c r="B348" t="str">
        <f>IF(A348:A348&gt;0,VLOOKUP(A348,Fed.!$A$2:$J$1973,2,FALSE)," ")</f>
        <v xml:space="preserve"> </v>
      </c>
      <c r="C348" t="str">
        <f>IF(A348:A348&gt;0,VLOOKUP(A348,Fed.!$A$2:$J$1973,3,FALSE)," ")</f>
        <v xml:space="preserve"> </v>
      </c>
      <c r="D348" s="3" t="str">
        <f>IF(A348:A348&gt;0,VLOOKUP(A348,Fed.!$A$2:$J$1973,4,FALSE)," ")</f>
        <v xml:space="preserve"> </v>
      </c>
      <c r="E348" s="3" t="str">
        <f>IF(A348:A348&gt;0,VLOOKUP(A348,Fed.!$A$2:$J$1973,5,FALSE)," ")</f>
        <v xml:space="preserve"> </v>
      </c>
      <c r="F348" s="413" t="str">
        <f>IF(A348:A348&gt;0,VLOOKUP(A348,Fed.!$A$2:$J$1973,6,FALSE)," ")</f>
        <v xml:space="preserve"> </v>
      </c>
      <c r="G348" t="str">
        <f>IF(A348:A348&gt;0,VLOOKUP(A348,Fed.!$A$2:$J$1973,7,FALSE)," ")</f>
        <v xml:space="preserve"> </v>
      </c>
      <c r="H348" t="str">
        <f>IF(A348:A348&gt;0,VLOOKUP(A348,Fed.!$A$2:$J$1973,8,FALSE)," ")</f>
        <v xml:space="preserve"> </v>
      </c>
      <c r="I348" t="str">
        <f>IF(A348:A348&gt;0,VLOOKUP(A348,Fed.!$A$2:$J$1973,9,FALSE)," ")</f>
        <v xml:space="preserve"> </v>
      </c>
      <c r="J348" s="3" t="str">
        <f>IF(A348:A348&gt;0,VLOOKUP(A348,Fed.!$A$2:$J$1973,10,FALSE)," ")</f>
        <v xml:space="preserve"> </v>
      </c>
    </row>
    <row r="349" spans="1:10">
      <c r="A349" s="63"/>
      <c r="B349" t="str">
        <f>IF(A349:A349&gt;0,VLOOKUP(A349,Fed.!$A$2:$J$1973,2,FALSE)," ")</f>
        <v xml:space="preserve"> </v>
      </c>
      <c r="C349" t="str">
        <f>IF(A349:A349&gt;0,VLOOKUP(A349,Fed.!$A$2:$J$1973,3,FALSE)," ")</f>
        <v xml:space="preserve"> </v>
      </c>
      <c r="D349" s="3" t="str">
        <f>IF(A349:A349&gt;0,VLOOKUP(A349,Fed.!$A$2:$J$1973,4,FALSE)," ")</f>
        <v xml:space="preserve"> </v>
      </c>
      <c r="E349" s="3" t="str">
        <f>IF(A349:A349&gt;0,VLOOKUP(A349,Fed.!$A$2:$J$1973,5,FALSE)," ")</f>
        <v xml:space="preserve"> </v>
      </c>
      <c r="F349" s="413" t="str">
        <f>IF(A349:A349&gt;0,VLOOKUP(A349,Fed.!$A$2:$J$1973,6,FALSE)," ")</f>
        <v xml:space="preserve"> </v>
      </c>
      <c r="G349" t="str">
        <f>IF(A349:A349&gt;0,VLOOKUP(A349,Fed.!$A$2:$J$1973,7,FALSE)," ")</f>
        <v xml:space="preserve"> </v>
      </c>
      <c r="H349" t="str">
        <f>IF(A349:A349&gt;0,VLOOKUP(A349,Fed.!$A$2:$J$1973,8,FALSE)," ")</f>
        <v xml:space="preserve"> </v>
      </c>
      <c r="I349" t="str">
        <f>IF(A349:A349&gt;0,VLOOKUP(A349,Fed.!$A$2:$J$1973,9,FALSE)," ")</f>
        <v xml:space="preserve"> </v>
      </c>
      <c r="J349" s="3" t="str">
        <f>IF(A349:A349&gt;0,VLOOKUP(A349,Fed.!$A$2:$J$1973,10,FALSE)," ")</f>
        <v xml:space="preserve"> </v>
      </c>
    </row>
    <row r="350" spans="1:10">
      <c r="A350" s="63"/>
      <c r="B350" t="str">
        <f>IF(A350:A350&gt;0,VLOOKUP(A350,Fed.!$A$2:$J$1973,2,FALSE)," ")</f>
        <v xml:space="preserve"> </v>
      </c>
      <c r="C350" t="str">
        <f>IF(A350:A350&gt;0,VLOOKUP(A350,Fed.!$A$2:$J$1973,3,FALSE)," ")</f>
        <v xml:space="preserve"> </v>
      </c>
      <c r="D350" s="3" t="str">
        <f>IF(A350:A350&gt;0,VLOOKUP(A350,Fed.!$A$2:$J$1973,4,FALSE)," ")</f>
        <v xml:space="preserve"> </v>
      </c>
      <c r="E350" s="3" t="str">
        <f>IF(A350:A350&gt;0,VLOOKUP(A350,Fed.!$A$2:$J$1973,5,FALSE)," ")</f>
        <v xml:space="preserve"> </v>
      </c>
      <c r="F350" s="413" t="str">
        <f>IF(A350:A350&gt;0,VLOOKUP(A350,Fed.!$A$2:$J$1973,6,FALSE)," ")</f>
        <v xml:space="preserve"> </v>
      </c>
      <c r="G350" t="str">
        <f>IF(A350:A350&gt;0,VLOOKUP(A350,Fed.!$A$2:$J$1973,7,FALSE)," ")</f>
        <v xml:space="preserve"> </v>
      </c>
      <c r="H350" t="str">
        <f>IF(A350:A350&gt;0,VLOOKUP(A350,Fed.!$A$2:$J$1973,8,FALSE)," ")</f>
        <v xml:space="preserve"> </v>
      </c>
      <c r="I350" t="str">
        <f>IF(A350:A350&gt;0,VLOOKUP(A350,Fed.!$A$2:$J$1973,9,FALSE)," ")</f>
        <v xml:space="preserve"> </v>
      </c>
      <c r="J350" s="3" t="str">
        <f>IF(A350:A350&gt;0,VLOOKUP(A350,Fed.!$A$2:$J$1973,10,FALSE)," ")</f>
        <v xml:space="preserve"> </v>
      </c>
    </row>
    <row r="351" spans="1:10">
      <c r="A351" s="63"/>
      <c r="B351" t="str">
        <f>IF(A351:A351&gt;0,VLOOKUP(A351,Fed.!$A$2:$J$1973,2,FALSE)," ")</f>
        <v xml:space="preserve"> </v>
      </c>
      <c r="C351" t="str">
        <f>IF(A351:A351&gt;0,VLOOKUP(A351,Fed.!$A$2:$J$1973,3,FALSE)," ")</f>
        <v xml:space="preserve"> </v>
      </c>
      <c r="D351" s="3" t="str">
        <f>IF(A351:A351&gt;0,VLOOKUP(A351,Fed.!$A$2:$J$1973,4,FALSE)," ")</f>
        <v xml:space="preserve"> </v>
      </c>
      <c r="E351" s="3" t="str">
        <f>IF(A351:A351&gt;0,VLOOKUP(A351,Fed.!$A$2:$J$1973,5,FALSE)," ")</f>
        <v xml:space="preserve"> </v>
      </c>
      <c r="F351" s="413" t="str">
        <f>IF(A351:A351&gt;0,VLOOKUP(A351,Fed.!$A$2:$J$1973,6,FALSE)," ")</f>
        <v xml:space="preserve"> </v>
      </c>
      <c r="G351" t="str">
        <f>IF(A351:A351&gt;0,VLOOKUP(A351,Fed.!$A$2:$J$1973,7,FALSE)," ")</f>
        <v xml:space="preserve"> </v>
      </c>
      <c r="H351" t="str">
        <f>IF(A351:A351&gt;0,VLOOKUP(A351,Fed.!$A$2:$J$1973,8,FALSE)," ")</f>
        <v xml:space="preserve"> </v>
      </c>
      <c r="I351" t="str">
        <f>IF(A351:A351&gt;0,VLOOKUP(A351,Fed.!$A$2:$J$1973,9,FALSE)," ")</f>
        <v xml:space="preserve"> </v>
      </c>
      <c r="J351" s="3" t="str">
        <f>IF(A351:A351&gt;0,VLOOKUP(A351,Fed.!$A$2:$J$1973,10,FALSE)," ")</f>
        <v xml:space="preserve"> </v>
      </c>
    </row>
    <row r="352" spans="1:10">
      <c r="A352" s="63"/>
      <c r="B352" t="str">
        <f>IF(A352:A352&gt;0,VLOOKUP(A352,Fed.!$A$2:$J$1973,2,FALSE)," ")</f>
        <v xml:space="preserve"> </v>
      </c>
      <c r="C352" t="str">
        <f>IF(A352:A352&gt;0,VLOOKUP(A352,Fed.!$A$2:$J$1973,3,FALSE)," ")</f>
        <v xml:space="preserve"> </v>
      </c>
      <c r="D352" s="3" t="str">
        <f>IF(A352:A352&gt;0,VLOOKUP(A352,Fed.!$A$2:$J$1973,4,FALSE)," ")</f>
        <v xml:space="preserve"> </v>
      </c>
      <c r="E352" s="3" t="str">
        <f>IF(A352:A352&gt;0,VLOOKUP(A352,Fed.!$A$2:$J$1973,5,FALSE)," ")</f>
        <v xml:space="preserve"> </v>
      </c>
      <c r="F352" s="413" t="str">
        <f>IF(A352:A352&gt;0,VLOOKUP(A352,Fed.!$A$2:$J$1973,6,FALSE)," ")</f>
        <v xml:space="preserve"> </v>
      </c>
      <c r="G352" t="str">
        <f>IF(A352:A352&gt;0,VLOOKUP(A352,Fed.!$A$2:$J$1973,7,FALSE)," ")</f>
        <v xml:space="preserve"> </v>
      </c>
      <c r="H352" t="str">
        <f>IF(A352:A352&gt;0,VLOOKUP(A352,Fed.!$A$2:$J$1973,8,FALSE)," ")</f>
        <v xml:space="preserve"> </v>
      </c>
      <c r="I352" t="str">
        <f>IF(A352:A352&gt;0,VLOOKUP(A352,Fed.!$A$2:$J$1973,9,FALSE)," ")</f>
        <v xml:space="preserve"> </v>
      </c>
      <c r="J352" s="3" t="str">
        <f>IF(A352:A352&gt;0,VLOOKUP(A352,Fed.!$A$2:$J$1973,10,FALSE)," ")</f>
        <v xml:space="preserve"> </v>
      </c>
    </row>
    <row r="353" spans="1:10">
      <c r="A353" s="63"/>
      <c r="B353" t="str">
        <f>IF(A353:A353&gt;0,VLOOKUP(A353,Fed.!$A$2:$J$1973,2,FALSE)," ")</f>
        <v xml:space="preserve"> </v>
      </c>
      <c r="C353" t="str">
        <f>IF(A353:A353&gt;0,VLOOKUP(A353,Fed.!$A$2:$J$1973,3,FALSE)," ")</f>
        <v xml:space="preserve"> </v>
      </c>
      <c r="D353" s="3" t="str">
        <f>IF(A353:A353&gt;0,VLOOKUP(A353,Fed.!$A$2:$J$1973,4,FALSE)," ")</f>
        <v xml:space="preserve"> </v>
      </c>
      <c r="E353" s="3" t="str">
        <f>IF(A353:A353&gt;0,VLOOKUP(A353,Fed.!$A$2:$J$1973,5,FALSE)," ")</f>
        <v xml:space="preserve"> </v>
      </c>
      <c r="F353" s="413" t="str">
        <f>IF(A353:A353&gt;0,VLOOKUP(A353,Fed.!$A$2:$J$1973,6,FALSE)," ")</f>
        <v xml:space="preserve"> </v>
      </c>
      <c r="G353" t="str">
        <f>IF(A353:A353&gt;0,VLOOKUP(A353,Fed.!$A$2:$J$1973,7,FALSE)," ")</f>
        <v xml:space="preserve"> </v>
      </c>
      <c r="H353" t="str">
        <f>IF(A353:A353&gt;0,VLOOKUP(A353,Fed.!$A$2:$J$1973,8,FALSE)," ")</f>
        <v xml:space="preserve"> </v>
      </c>
      <c r="I353" t="str">
        <f>IF(A353:A353&gt;0,VLOOKUP(A353,Fed.!$A$2:$J$1973,9,FALSE)," ")</f>
        <v xml:space="preserve"> </v>
      </c>
      <c r="J353" s="3" t="str">
        <f>IF(A353:A353&gt;0,VLOOKUP(A353,Fed.!$A$2:$J$1973,10,FALSE)," ")</f>
        <v xml:space="preserve"> </v>
      </c>
    </row>
    <row r="354" spans="1:10">
      <c r="A354" s="63"/>
      <c r="B354" t="str">
        <f>IF(A354:A354&gt;0,VLOOKUP(A354,Fed.!$A$2:$J$1973,2,FALSE)," ")</f>
        <v xml:space="preserve"> </v>
      </c>
      <c r="C354" t="str">
        <f>IF(A354:A354&gt;0,VLOOKUP(A354,Fed.!$A$2:$J$1973,3,FALSE)," ")</f>
        <v xml:space="preserve"> </v>
      </c>
      <c r="D354" s="3" t="str">
        <f>IF(A354:A354&gt;0,VLOOKUP(A354,Fed.!$A$2:$J$1973,4,FALSE)," ")</f>
        <v xml:space="preserve"> </v>
      </c>
      <c r="E354" s="3" t="str">
        <f>IF(A354:A354&gt;0,VLOOKUP(A354,Fed.!$A$2:$J$1973,5,FALSE)," ")</f>
        <v xml:space="preserve"> </v>
      </c>
      <c r="F354" s="413" t="str">
        <f>IF(A354:A354&gt;0,VLOOKUP(A354,Fed.!$A$2:$J$1973,6,FALSE)," ")</f>
        <v xml:space="preserve"> </v>
      </c>
      <c r="G354" t="str">
        <f>IF(A354:A354&gt;0,VLOOKUP(A354,Fed.!$A$2:$J$1973,7,FALSE)," ")</f>
        <v xml:space="preserve"> </v>
      </c>
      <c r="H354" t="str">
        <f>IF(A354:A354&gt;0,VLOOKUP(A354,Fed.!$A$2:$J$1973,8,FALSE)," ")</f>
        <v xml:space="preserve"> </v>
      </c>
      <c r="I354" t="str">
        <f>IF(A354:A354&gt;0,VLOOKUP(A354,Fed.!$A$2:$J$1973,9,FALSE)," ")</f>
        <v xml:space="preserve"> </v>
      </c>
      <c r="J354" s="3" t="str">
        <f>IF(A354:A354&gt;0,VLOOKUP(A354,Fed.!$A$2:$J$1973,10,FALSE)," ")</f>
        <v xml:space="preserve"> </v>
      </c>
    </row>
    <row r="355" spans="1:10">
      <c r="A355" s="63"/>
      <c r="B355" t="str">
        <f>IF(A355:A355&gt;0,VLOOKUP(A355,Fed.!$A$2:$J$1973,2,FALSE)," ")</f>
        <v xml:space="preserve"> </v>
      </c>
      <c r="C355" t="str">
        <f>IF(A355:A355&gt;0,VLOOKUP(A355,Fed.!$A$2:$J$1973,3,FALSE)," ")</f>
        <v xml:space="preserve"> </v>
      </c>
      <c r="D355" s="3" t="str">
        <f>IF(A355:A355&gt;0,VLOOKUP(A355,Fed.!$A$2:$J$1973,4,FALSE)," ")</f>
        <v xml:space="preserve"> </v>
      </c>
      <c r="E355" s="3" t="str">
        <f>IF(A355:A355&gt;0,VLOOKUP(A355,Fed.!$A$2:$J$1973,5,FALSE)," ")</f>
        <v xml:space="preserve"> </v>
      </c>
      <c r="F355" s="413" t="str">
        <f>IF(A355:A355&gt;0,VLOOKUP(A355,Fed.!$A$2:$J$1973,6,FALSE)," ")</f>
        <v xml:space="preserve"> </v>
      </c>
      <c r="G355" t="str">
        <f>IF(A355:A355&gt;0,VLOOKUP(A355,Fed.!$A$2:$J$1973,7,FALSE)," ")</f>
        <v xml:space="preserve"> </v>
      </c>
      <c r="H355" t="str">
        <f>IF(A355:A355&gt;0,VLOOKUP(A355,Fed.!$A$2:$J$1973,8,FALSE)," ")</f>
        <v xml:space="preserve"> </v>
      </c>
      <c r="I355" t="str">
        <f>IF(A355:A355&gt;0,VLOOKUP(A355,Fed.!$A$2:$J$1973,9,FALSE)," ")</f>
        <v xml:space="preserve"> </v>
      </c>
      <c r="J355" s="3" t="str">
        <f>IF(A355:A355&gt;0,VLOOKUP(A355,Fed.!$A$2:$J$1973,10,FALSE)," ")</f>
        <v xml:space="preserve"> </v>
      </c>
    </row>
    <row r="356" spans="1:10">
      <c r="A356" s="63"/>
      <c r="B356" t="str">
        <f>IF(A356:A356&gt;0,VLOOKUP(A356,Fed.!$A$2:$J$1973,2,FALSE)," ")</f>
        <v xml:space="preserve"> </v>
      </c>
      <c r="C356" t="str">
        <f>IF(A356:A356&gt;0,VLOOKUP(A356,Fed.!$A$2:$J$1973,3,FALSE)," ")</f>
        <v xml:space="preserve"> </v>
      </c>
      <c r="D356" s="3" t="str">
        <f>IF(A356:A356&gt;0,VLOOKUP(A356,Fed.!$A$2:$J$1973,4,FALSE)," ")</f>
        <v xml:space="preserve"> </v>
      </c>
      <c r="E356" s="3" t="str">
        <f>IF(A356:A356&gt;0,VLOOKUP(A356,Fed.!$A$2:$J$1973,5,FALSE)," ")</f>
        <v xml:space="preserve"> </v>
      </c>
      <c r="F356" s="413" t="str">
        <f>IF(A356:A356&gt;0,VLOOKUP(A356,Fed.!$A$2:$J$1973,6,FALSE)," ")</f>
        <v xml:space="preserve"> </v>
      </c>
      <c r="G356" t="str">
        <f>IF(A356:A356&gt;0,VLOOKUP(A356,Fed.!$A$2:$J$1973,7,FALSE)," ")</f>
        <v xml:space="preserve"> </v>
      </c>
      <c r="H356" t="str">
        <f>IF(A356:A356&gt;0,VLOOKUP(A356,Fed.!$A$2:$J$1973,8,FALSE)," ")</f>
        <v xml:space="preserve"> </v>
      </c>
      <c r="I356" t="str">
        <f>IF(A356:A356&gt;0,VLOOKUP(A356,Fed.!$A$2:$J$1973,9,FALSE)," ")</f>
        <v xml:space="preserve"> </v>
      </c>
      <c r="J356" s="3" t="str">
        <f>IF(A356:A356&gt;0,VLOOKUP(A356,Fed.!$A$2:$J$1973,10,FALSE)," ")</f>
        <v xml:space="preserve"> </v>
      </c>
    </row>
    <row r="357" spans="1:10">
      <c r="A357" s="63"/>
      <c r="B357" t="str">
        <f>IF(A357:A357&gt;0,VLOOKUP(A357,Fed.!$A$2:$J$1973,2,FALSE)," ")</f>
        <v xml:space="preserve"> </v>
      </c>
      <c r="C357" t="str">
        <f>IF(A357:A357&gt;0,VLOOKUP(A357,Fed.!$A$2:$J$1973,3,FALSE)," ")</f>
        <v xml:space="preserve"> </v>
      </c>
      <c r="D357" s="3" t="str">
        <f>IF(A357:A357&gt;0,VLOOKUP(A357,Fed.!$A$2:$J$1973,4,FALSE)," ")</f>
        <v xml:space="preserve"> </v>
      </c>
      <c r="E357" s="3" t="str">
        <f>IF(A357:A357&gt;0,VLOOKUP(A357,Fed.!$A$2:$J$1973,5,FALSE)," ")</f>
        <v xml:space="preserve"> </v>
      </c>
      <c r="F357" s="413" t="str">
        <f>IF(A357:A357&gt;0,VLOOKUP(A357,Fed.!$A$2:$J$1973,6,FALSE)," ")</f>
        <v xml:space="preserve"> </v>
      </c>
      <c r="G357" t="str">
        <f>IF(A357:A357&gt;0,VLOOKUP(A357,Fed.!$A$2:$J$1973,7,FALSE)," ")</f>
        <v xml:space="preserve"> </v>
      </c>
      <c r="H357" t="str">
        <f>IF(A357:A357&gt;0,VLOOKUP(A357,Fed.!$A$2:$J$1973,8,FALSE)," ")</f>
        <v xml:space="preserve"> </v>
      </c>
      <c r="I357" t="str">
        <f>IF(A357:A357&gt;0,VLOOKUP(A357,Fed.!$A$2:$J$1973,9,FALSE)," ")</f>
        <v xml:space="preserve"> </v>
      </c>
      <c r="J357" s="3" t="str">
        <f>IF(A357:A357&gt;0,VLOOKUP(A357,Fed.!$A$2:$J$1973,10,FALSE)," ")</f>
        <v xml:space="preserve"> </v>
      </c>
    </row>
    <row r="358" spans="1:10">
      <c r="A358" s="63"/>
      <c r="B358" t="str">
        <f>IF(A358:A358&gt;0,VLOOKUP(A358,Fed.!$A$2:$J$1973,2,FALSE)," ")</f>
        <v xml:space="preserve"> </v>
      </c>
      <c r="C358" t="str">
        <f>IF(A358:A358&gt;0,VLOOKUP(A358,Fed.!$A$2:$J$1973,3,FALSE)," ")</f>
        <v xml:space="preserve"> </v>
      </c>
      <c r="D358" s="3" t="str">
        <f>IF(A358:A358&gt;0,VLOOKUP(A358,Fed.!$A$2:$J$1973,4,FALSE)," ")</f>
        <v xml:space="preserve"> </v>
      </c>
      <c r="E358" s="3" t="str">
        <f>IF(A358:A358&gt;0,VLOOKUP(A358,Fed.!$A$2:$J$1973,5,FALSE)," ")</f>
        <v xml:space="preserve"> </v>
      </c>
      <c r="F358" s="413" t="str">
        <f>IF(A358:A358&gt;0,VLOOKUP(A358,Fed.!$A$2:$J$1973,6,FALSE)," ")</f>
        <v xml:space="preserve"> </v>
      </c>
      <c r="G358" t="str">
        <f>IF(A358:A358&gt;0,VLOOKUP(A358,Fed.!$A$2:$J$1973,7,FALSE)," ")</f>
        <v xml:space="preserve"> </v>
      </c>
      <c r="H358" t="str">
        <f>IF(A358:A358&gt;0,VLOOKUP(A358,Fed.!$A$2:$J$1973,8,FALSE)," ")</f>
        <v xml:space="preserve"> </v>
      </c>
      <c r="I358" t="str">
        <f>IF(A358:A358&gt;0,VLOOKUP(A358,Fed.!$A$2:$J$1973,9,FALSE)," ")</f>
        <v xml:space="preserve"> </v>
      </c>
      <c r="J358" s="3" t="str">
        <f>IF(A358:A358&gt;0,VLOOKUP(A358,Fed.!$A$2:$J$1973,10,FALSE)," ")</f>
        <v xml:space="preserve"> </v>
      </c>
    </row>
    <row r="359" spans="1:10">
      <c r="A359" s="63"/>
      <c r="B359" t="str">
        <f>IF(A359:A359&gt;0,VLOOKUP(A359,Fed.!$A$2:$J$1973,2,FALSE)," ")</f>
        <v xml:space="preserve"> </v>
      </c>
      <c r="C359" t="str">
        <f>IF(A359:A359&gt;0,VLOOKUP(A359,Fed.!$A$2:$J$1973,3,FALSE)," ")</f>
        <v xml:space="preserve"> </v>
      </c>
      <c r="D359" s="3" t="str">
        <f>IF(A359:A359&gt;0,VLOOKUP(A359,Fed.!$A$2:$J$1973,4,FALSE)," ")</f>
        <v xml:space="preserve"> </v>
      </c>
      <c r="E359" s="3" t="str">
        <f>IF(A359:A359&gt;0,VLOOKUP(A359,Fed.!$A$2:$J$1973,5,FALSE)," ")</f>
        <v xml:space="preserve"> </v>
      </c>
      <c r="F359" s="413" t="str">
        <f>IF(A359:A359&gt;0,VLOOKUP(A359,Fed.!$A$2:$J$1973,6,FALSE)," ")</f>
        <v xml:space="preserve"> </v>
      </c>
      <c r="G359" t="str">
        <f>IF(A359:A359&gt;0,VLOOKUP(A359,Fed.!$A$2:$J$1973,7,FALSE)," ")</f>
        <v xml:space="preserve"> </v>
      </c>
      <c r="H359" t="str">
        <f>IF(A359:A359&gt;0,VLOOKUP(A359,Fed.!$A$2:$J$1973,8,FALSE)," ")</f>
        <v xml:space="preserve"> </v>
      </c>
      <c r="I359" t="str">
        <f>IF(A359:A359&gt;0,VLOOKUP(A359,Fed.!$A$2:$J$1973,9,FALSE)," ")</f>
        <v xml:space="preserve"> </v>
      </c>
      <c r="J359" s="3" t="str">
        <f>IF(A359:A359&gt;0,VLOOKUP(A359,Fed.!$A$2:$J$1973,10,FALSE)," ")</f>
        <v xml:space="preserve"> </v>
      </c>
    </row>
    <row r="360" spans="1:10">
      <c r="A360" s="63"/>
      <c r="B360" t="str">
        <f>IF(A360:A360&gt;0,VLOOKUP(A360,Fed.!$A$2:$J$1973,2,FALSE)," ")</f>
        <v xml:space="preserve"> </v>
      </c>
      <c r="C360" t="str">
        <f>IF(A360:A360&gt;0,VLOOKUP(A360,Fed.!$A$2:$J$1973,3,FALSE)," ")</f>
        <v xml:space="preserve"> </v>
      </c>
      <c r="D360" s="3" t="str">
        <f>IF(A360:A360&gt;0,VLOOKUP(A360,Fed.!$A$2:$J$1973,4,FALSE)," ")</f>
        <v xml:space="preserve"> </v>
      </c>
      <c r="E360" s="3" t="str">
        <f>IF(A360:A360&gt;0,VLOOKUP(A360,Fed.!$A$2:$J$1973,5,FALSE)," ")</f>
        <v xml:space="preserve"> </v>
      </c>
      <c r="F360" s="413" t="str">
        <f>IF(A360:A360&gt;0,VLOOKUP(A360,Fed.!$A$2:$J$1973,6,FALSE)," ")</f>
        <v xml:space="preserve"> </v>
      </c>
      <c r="G360" t="str">
        <f>IF(A360:A360&gt;0,VLOOKUP(A360,Fed.!$A$2:$J$1973,7,FALSE)," ")</f>
        <v xml:space="preserve"> </v>
      </c>
      <c r="H360" t="str">
        <f>IF(A360:A360&gt;0,VLOOKUP(A360,Fed.!$A$2:$J$1973,8,FALSE)," ")</f>
        <v xml:space="preserve"> </v>
      </c>
      <c r="I360" t="str">
        <f>IF(A360:A360&gt;0,VLOOKUP(A360,Fed.!$A$2:$J$1973,9,FALSE)," ")</f>
        <v xml:space="preserve"> </v>
      </c>
      <c r="J360" s="3" t="str">
        <f>IF(A360:A360&gt;0,VLOOKUP(A360,Fed.!$A$2:$J$1973,10,FALSE)," ")</f>
        <v xml:space="preserve"> </v>
      </c>
    </row>
    <row r="361" spans="1:10">
      <c r="A361" s="63"/>
      <c r="B361" t="str">
        <f>IF(A361:A361&gt;0,VLOOKUP(A361,Fed.!$A$2:$J$1973,2,FALSE)," ")</f>
        <v xml:space="preserve"> </v>
      </c>
      <c r="C361" t="str">
        <f>IF(A361:A361&gt;0,VLOOKUP(A361,Fed.!$A$2:$J$1973,3,FALSE)," ")</f>
        <v xml:space="preserve"> </v>
      </c>
      <c r="D361" s="3" t="str">
        <f>IF(A361:A361&gt;0,VLOOKUP(A361,Fed.!$A$2:$J$1973,4,FALSE)," ")</f>
        <v xml:space="preserve"> </v>
      </c>
      <c r="E361" s="3" t="str">
        <f>IF(A361:A361&gt;0,VLOOKUP(A361,Fed.!$A$2:$J$1973,5,FALSE)," ")</f>
        <v xml:space="preserve"> </v>
      </c>
      <c r="F361" s="413" t="str">
        <f>IF(A361:A361&gt;0,VLOOKUP(A361,Fed.!$A$2:$J$1973,6,FALSE)," ")</f>
        <v xml:space="preserve"> </v>
      </c>
      <c r="G361" t="str">
        <f>IF(A361:A361&gt;0,VLOOKUP(A361,Fed.!$A$2:$J$1973,7,FALSE)," ")</f>
        <v xml:space="preserve"> </v>
      </c>
      <c r="H361" t="str">
        <f>IF(A361:A361&gt;0,VLOOKUP(A361,Fed.!$A$2:$J$1973,8,FALSE)," ")</f>
        <v xml:space="preserve"> </v>
      </c>
      <c r="I361" t="str">
        <f>IF(A361:A361&gt;0,VLOOKUP(A361,Fed.!$A$2:$J$1973,9,FALSE)," ")</f>
        <v xml:space="preserve"> </v>
      </c>
      <c r="J361" s="3" t="str">
        <f>IF(A361:A361&gt;0,VLOOKUP(A361,Fed.!$A$2:$J$1973,10,FALSE)," ")</f>
        <v xml:space="preserve"> </v>
      </c>
    </row>
    <row r="362" spans="1:10">
      <c r="A362" s="63"/>
      <c r="B362" t="str">
        <f>IF(A362:A362&gt;0,VLOOKUP(A362,Fed.!$A$2:$J$1973,2,FALSE)," ")</f>
        <v xml:space="preserve"> </v>
      </c>
      <c r="C362" t="str">
        <f>IF(A362:A362&gt;0,VLOOKUP(A362,Fed.!$A$2:$J$1973,3,FALSE)," ")</f>
        <v xml:space="preserve"> </v>
      </c>
      <c r="D362" s="3" t="str">
        <f>IF(A362:A362&gt;0,VLOOKUP(A362,Fed.!$A$2:$J$1973,4,FALSE)," ")</f>
        <v xml:space="preserve"> </v>
      </c>
      <c r="E362" s="3" t="str">
        <f>IF(A362:A362&gt;0,VLOOKUP(A362,Fed.!$A$2:$J$1973,5,FALSE)," ")</f>
        <v xml:space="preserve"> </v>
      </c>
      <c r="F362" s="413" t="str">
        <f>IF(A362:A362&gt;0,VLOOKUP(A362,Fed.!$A$2:$J$1973,6,FALSE)," ")</f>
        <v xml:space="preserve"> </v>
      </c>
      <c r="G362" t="str">
        <f>IF(A362:A362&gt;0,VLOOKUP(A362,Fed.!$A$2:$J$1973,7,FALSE)," ")</f>
        <v xml:space="preserve"> </v>
      </c>
      <c r="H362" t="str">
        <f>IF(A362:A362&gt;0,VLOOKUP(A362,Fed.!$A$2:$J$1973,8,FALSE)," ")</f>
        <v xml:space="preserve"> </v>
      </c>
      <c r="I362" t="str">
        <f>IF(A362:A362&gt;0,VLOOKUP(A362,Fed.!$A$2:$J$1973,9,FALSE)," ")</f>
        <v xml:space="preserve"> </v>
      </c>
      <c r="J362" s="3" t="str">
        <f>IF(A362:A362&gt;0,VLOOKUP(A362,Fed.!$A$2:$J$1973,10,FALSE)," ")</f>
        <v xml:space="preserve"> </v>
      </c>
    </row>
    <row r="363" spans="1:10">
      <c r="A363" s="63"/>
      <c r="B363" t="str">
        <f>IF(A363:A363&gt;0,VLOOKUP(A363,Fed.!$A$2:$J$1973,2,FALSE)," ")</f>
        <v xml:space="preserve"> </v>
      </c>
      <c r="C363" t="str">
        <f>IF(A363:A363&gt;0,VLOOKUP(A363,Fed.!$A$2:$J$1973,3,FALSE)," ")</f>
        <v xml:space="preserve"> </v>
      </c>
      <c r="D363" s="3" t="str">
        <f>IF(A363:A363&gt;0,VLOOKUP(A363,Fed.!$A$2:$J$1973,4,FALSE)," ")</f>
        <v xml:space="preserve"> </v>
      </c>
      <c r="E363" s="3" t="str">
        <f>IF(A363:A363&gt;0,VLOOKUP(A363,Fed.!$A$2:$J$1973,5,FALSE)," ")</f>
        <v xml:space="preserve"> </v>
      </c>
      <c r="F363" s="413" t="str">
        <f>IF(A363:A363&gt;0,VLOOKUP(A363,Fed.!$A$2:$J$1973,6,FALSE)," ")</f>
        <v xml:space="preserve"> </v>
      </c>
      <c r="G363" t="str">
        <f>IF(A363:A363&gt;0,VLOOKUP(A363,Fed.!$A$2:$J$1973,7,FALSE)," ")</f>
        <v xml:space="preserve"> </v>
      </c>
      <c r="H363" t="str">
        <f>IF(A363:A363&gt;0,VLOOKUP(A363,Fed.!$A$2:$J$1973,8,FALSE)," ")</f>
        <v xml:space="preserve"> </v>
      </c>
      <c r="I363" t="str">
        <f>IF(A363:A363&gt;0,VLOOKUP(A363,Fed.!$A$2:$J$1973,9,FALSE)," ")</f>
        <v xml:space="preserve"> </v>
      </c>
      <c r="J363" s="3" t="str">
        <f>IF(A363:A363&gt;0,VLOOKUP(A363,Fed.!$A$2:$J$1973,10,FALSE)," ")</f>
        <v xml:space="preserve"> </v>
      </c>
    </row>
    <row r="364" spans="1:10">
      <c r="A364" s="63"/>
      <c r="B364" t="str">
        <f>IF(A364:A364&gt;0,VLOOKUP(A364,Fed.!$A$2:$J$1973,2,FALSE)," ")</f>
        <v xml:space="preserve"> </v>
      </c>
      <c r="C364" t="str">
        <f>IF(A364:A364&gt;0,VLOOKUP(A364,Fed.!$A$2:$J$1973,3,FALSE)," ")</f>
        <v xml:space="preserve"> </v>
      </c>
      <c r="D364" s="3" t="str">
        <f>IF(A364:A364&gt;0,VLOOKUP(A364,Fed.!$A$2:$J$1973,4,FALSE)," ")</f>
        <v xml:space="preserve"> </v>
      </c>
      <c r="E364" s="3" t="str">
        <f>IF(A364:A364&gt;0,VLOOKUP(A364,Fed.!$A$2:$J$1973,5,FALSE)," ")</f>
        <v xml:space="preserve"> </v>
      </c>
      <c r="F364" s="413" t="str">
        <f>IF(A364:A364&gt;0,VLOOKUP(A364,Fed.!$A$2:$J$1973,6,FALSE)," ")</f>
        <v xml:space="preserve"> </v>
      </c>
      <c r="G364" t="str">
        <f>IF(A364:A364&gt;0,VLOOKUP(A364,Fed.!$A$2:$J$1973,7,FALSE)," ")</f>
        <v xml:space="preserve"> </v>
      </c>
      <c r="H364" t="str">
        <f>IF(A364:A364&gt;0,VLOOKUP(A364,Fed.!$A$2:$J$1973,8,FALSE)," ")</f>
        <v xml:space="preserve"> </v>
      </c>
      <c r="I364" t="str">
        <f>IF(A364:A364&gt;0,VLOOKUP(A364,Fed.!$A$2:$J$1973,9,FALSE)," ")</f>
        <v xml:space="preserve"> </v>
      </c>
      <c r="J364" s="3" t="str">
        <f>IF(A364:A364&gt;0,VLOOKUP(A364,Fed.!$A$2:$J$1973,10,FALSE)," ")</f>
        <v xml:space="preserve"> </v>
      </c>
    </row>
    <row r="365" spans="1:10">
      <c r="A365" s="63"/>
      <c r="B365" t="str">
        <f>IF(A365:A365&gt;0,VLOOKUP(A365,Fed.!$A$2:$J$1973,2,FALSE)," ")</f>
        <v xml:space="preserve"> </v>
      </c>
      <c r="C365" t="str">
        <f>IF(A365:A365&gt;0,VLOOKUP(A365,Fed.!$A$2:$J$1973,3,FALSE)," ")</f>
        <v xml:space="preserve"> </v>
      </c>
      <c r="D365" s="3" t="str">
        <f>IF(A365:A365&gt;0,VLOOKUP(A365,Fed.!$A$2:$J$1973,4,FALSE)," ")</f>
        <v xml:space="preserve"> </v>
      </c>
      <c r="E365" s="3" t="str">
        <f>IF(A365:A365&gt;0,VLOOKUP(A365,Fed.!$A$2:$J$1973,5,FALSE)," ")</f>
        <v xml:space="preserve"> </v>
      </c>
      <c r="F365" s="413" t="str">
        <f>IF(A365:A365&gt;0,VLOOKUP(A365,Fed.!$A$2:$J$1973,6,FALSE)," ")</f>
        <v xml:space="preserve"> </v>
      </c>
      <c r="G365" t="str">
        <f>IF(A365:A365&gt;0,VLOOKUP(A365,Fed.!$A$2:$J$1973,7,FALSE)," ")</f>
        <v xml:space="preserve"> </v>
      </c>
      <c r="H365" t="str">
        <f>IF(A365:A365&gt;0,VLOOKUP(A365,Fed.!$A$2:$J$1973,8,FALSE)," ")</f>
        <v xml:space="preserve"> </v>
      </c>
      <c r="I365" t="str">
        <f>IF(A365:A365&gt;0,VLOOKUP(A365,Fed.!$A$2:$J$1973,9,FALSE)," ")</f>
        <v xml:space="preserve"> </v>
      </c>
      <c r="J365" s="3" t="str">
        <f>IF(A365:A365&gt;0,VLOOKUP(A365,Fed.!$A$2:$J$1973,10,FALSE)," ")</f>
        <v xml:space="preserve"> </v>
      </c>
    </row>
    <row r="366" spans="1:10">
      <c r="A366" s="63"/>
      <c r="B366" t="str">
        <f>IF(A366:A366&gt;0,VLOOKUP(A366,Fed.!$A$2:$J$1973,2,FALSE)," ")</f>
        <v xml:space="preserve"> </v>
      </c>
      <c r="C366" t="str">
        <f>IF(A366:A366&gt;0,VLOOKUP(A366,Fed.!$A$2:$J$1973,3,FALSE)," ")</f>
        <v xml:space="preserve"> </v>
      </c>
      <c r="D366" s="3" t="str">
        <f>IF(A366:A366&gt;0,VLOOKUP(A366,Fed.!$A$2:$J$1973,4,FALSE)," ")</f>
        <v xml:space="preserve"> </v>
      </c>
      <c r="E366" s="3" t="str">
        <f>IF(A366:A366&gt;0,VLOOKUP(A366,Fed.!$A$2:$J$1973,5,FALSE)," ")</f>
        <v xml:space="preserve"> </v>
      </c>
      <c r="F366" s="413" t="str">
        <f>IF(A366:A366&gt;0,VLOOKUP(A366,Fed.!$A$2:$J$1973,6,FALSE)," ")</f>
        <v xml:space="preserve"> </v>
      </c>
      <c r="G366" t="str">
        <f>IF(A366:A366&gt;0,VLOOKUP(A366,Fed.!$A$2:$J$1973,7,FALSE)," ")</f>
        <v xml:space="preserve"> </v>
      </c>
      <c r="H366" t="str">
        <f>IF(A366:A366&gt;0,VLOOKUP(A366,Fed.!$A$2:$J$1973,8,FALSE)," ")</f>
        <v xml:space="preserve"> </v>
      </c>
      <c r="I366" t="str">
        <f>IF(A366:A366&gt;0,VLOOKUP(A366,Fed.!$A$2:$J$1973,9,FALSE)," ")</f>
        <v xml:space="preserve"> </v>
      </c>
      <c r="J366" s="3" t="str">
        <f>IF(A366:A366&gt;0,VLOOKUP(A366,Fed.!$A$2:$J$1973,10,FALSE)," ")</f>
        <v xml:space="preserve"> </v>
      </c>
    </row>
    <row r="367" spans="1:10">
      <c r="A367" s="63"/>
      <c r="B367" t="str">
        <f>IF(A367:A367&gt;0,VLOOKUP(A367,Fed.!$A$2:$J$1973,2,FALSE)," ")</f>
        <v xml:space="preserve"> </v>
      </c>
      <c r="C367" t="str">
        <f>IF(A367:A367&gt;0,VLOOKUP(A367,Fed.!$A$2:$J$1973,3,FALSE)," ")</f>
        <v xml:space="preserve"> </v>
      </c>
      <c r="D367" s="3" t="str">
        <f>IF(A367:A367&gt;0,VLOOKUP(A367,Fed.!$A$2:$J$1973,4,FALSE)," ")</f>
        <v xml:space="preserve"> </v>
      </c>
      <c r="E367" s="3" t="str">
        <f>IF(A367:A367&gt;0,VLOOKUP(A367,Fed.!$A$2:$J$1973,5,FALSE)," ")</f>
        <v xml:space="preserve"> </v>
      </c>
      <c r="F367" s="413" t="str">
        <f>IF(A367:A367&gt;0,VLOOKUP(A367,Fed.!$A$2:$J$1973,6,FALSE)," ")</f>
        <v xml:space="preserve"> </v>
      </c>
      <c r="G367" t="str">
        <f>IF(A367:A367&gt;0,VLOOKUP(A367,Fed.!$A$2:$J$1973,7,FALSE)," ")</f>
        <v xml:space="preserve"> </v>
      </c>
      <c r="H367" t="str">
        <f>IF(A367:A367&gt;0,VLOOKUP(A367,Fed.!$A$2:$J$1973,8,FALSE)," ")</f>
        <v xml:space="preserve"> </v>
      </c>
      <c r="I367" t="str">
        <f>IF(A367:A367&gt;0,VLOOKUP(A367,Fed.!$A$2:$J$1973,9,FALSE)," ")</f>
        <v xml:space="preserve"> </v>
      </c>
      <c r="J367" s="3" t="str">
        <f>IF(A367:A367&gt;0,VLOOKUP(A367,Fed.!$A$2:$J$1973,10,FALSE)," ")</f>
        <v xml:space="preserve"> </v>
      </c>
    </row>
    <row r="368" spans="1:10">
      <c r="A368" s="63"/>
      <c r="B368" t="str">
        <f>IF(A368:A368&gt;0,VLOOKUP(A368,Fed.!$A$2:$J$1973,2,FALSE)," ")</f>
        <v xml:space="preserve"> </v>
      </c>
      <c r="C368" t="str">
        <f>IF(A368:A368&gt;0,VLOOKUP(A368,Fed.!$A$2:$J$1973,3,FALSE)," ")</f>
        <v xml:space="preserve"> </v>
      </c>
      <c r="D368" s="3" t="str">
        <f>IF(A368:A368&gt;0,VLOOKUP(A368,Fed.!$A$2:$J$1973,4,FALSE)," ")</f>
        <v xml:space="preserve"> </v>
      </c>
      <c r="E368" s="3" t="str">
        <f>IF(A368:A368&gt;0,VLOOKUP(A368,Fed.!$A$2:$J$1973,5,FALSE)," ")</f>
        <v xml:space="preserve"> </v>
      </c>
      <c r="F368" s="413" t="str">
        <f>IF(A368:A368&gt;0,VLOOKUP(A368,Fed.!$A$2:$J$1973,6,FALSE)," ")</f>
        <v xml:space="preserve"> </v>
      </c>
      <c r="G368" t="str">
        <f>IF(A368:A368&gt;0,VLOOKUP(A368,Fed.!$A$2:$J$1973,7,FALSE)," ")</f>
        <v xml:space="preserve"> </v>
      </c>
      <c r="H368" t="str">
        <f>IF(A368:A368&gt;0,VLOOKUP(A368,Fed.!$A$2:$J$1973,8,FALSE)," ")</f>
        <v xml:space="preserve"> </v>
      </c>
      <c r="I368" t="str">
        <f>IF(A368:A368&gt;0,VLOOKUP(A368,Fed.!$A$2:$J$1973,9,FALSE)," ")</f>
        <v xml:space="preserve"> </v>
      </c>
      <c r="J368" s="3" t="str">
        <f>IF(A368:A368&gt;0,VLOOKUP(A368,Fed.!$A$2:$J$1973,10,FALSE)," ")</f>
        <v xml:space="preserve"> </v>
      </c>
    </row>
    <row r="369" spans="1:10">
      <c r="A369" s="63"/>
      <c r="B369" t="str">
        <f>IF(A369:A369&gt;0,VLOOKUP(A369,Fed.!$A$2:$J$1973,2,FALSE)," ")</f>
        <v xml:space="preserve"> </v>
      </c>
      <c r="C369" t="str">
        <f>IF(A369:A369&gt;0,VLOOKUP(A369,Fed.!$A$2:$J$1973,3,FALSE)," ")</f>
        <v xml:space="preserve"> </v>
      </c>
      <c r="D369" s="3" t="str">
        <f>IF(A369:A369&gt;0,VLOOKUP(A369,Fed.!$A$2:$J$1973,4,FALSE)," ")</f>
        <v xml:space="preserve"> </v>
      </c>
      <c r="E369" s="3" t="str">
        <f>IF(A369:A369&gt;0,VLOOKUP(A369,Fed.!$A$2:$J$1973,5,FALSE)," ")</f>
        <v xml:space="preserve"> </v>
      </c>
      <c r="F369" s="413" t="str">
        <f>IF(A369:A369&gt;0,VLOOKUP(A369,Fed.!$A$2:$J$1973,6,FALSE)," ")</f>
        <v xml:space="preserve"> </v>
      </c>
      <c r="G369" t="str">
        <f>IF(A369:A369&gt;0,VLOOKUP(A369,Fed.!$A$2:$J$1973,7,FALSE)," ")</f>
        <v xml:space="preserve"> </v>
      </c>
      <c r="H369" t="str">
        <f>IF(A369:A369&gt;0,VLOOKUP(A369,Fed.!$A$2:$J$1973,8,FALSE)," ")</f>
        <v xml:space="preserve"> </v>
      </c>
      <c r="I369" t="str">
        <f>IF(A369:A369&gt;0,VLOOKUP(A369,Fed.!$A$2:$J$1973,9,FALSE)," ")</f>
        <v xml:space="preserve"> </v>
      </c>
      <c r="J369" s="3" t="str">
        <f>IF(A369:A369&gt;0,VLOOKUP(A369,Fed.!$A$2:$J$1973,10,FALSE)," ")</f>
        <v xml:space="preserve"> </v>
      </c>
    </row>
    <row r="370" spans="1:10">
      <c r="A370" s="63"/>
      <c r="B370" t="str">
        <f>IF(A370:A370&gt;0,VLOOKUP(A370,Fed.!$A$2:$J$1973,2,FALSE)," ")</f>
        <v xml:space="preserve"> </v>
      </c>
      <c r="C370" t="str">
        <f>IF(A370:A370&gt;0,VLOOKUP(A370,Fed.!$A$2:$J$1973,3,FALSE)," ")</f>
        <v xml:space="preserve"> </v>
      </c>
      <c r="D370" s="3" t="str">
        <f>IF(A370:A370&gt;0,VLOOKUP(A370,Fed.!$A$2:$J$1973,4,FALSE)," ")</f>
        <v xml:space="preserve"> </v>
      </c>
      <c r="E370" s="3" t="str">
        <f>IF(A370:A370&gt;0,VLOOKUP(A370,Fed.!$A$2:$J$1973,5,FALSE)," ")</f>
        <v xml:space="preserve"> </v>
      </c>
      <c r="F370" s="413" t="str">
        <f>IF(A370:A370&gt;0,VLOOKUP(A370,Fed.!$A$2:$J$1973,6,FALSE)," ")</f>
        <v xml:space="preserve"> </v>
      </c>
      <c r="G370" t="str">
        <f>IF(A370:A370&gt;0,VLOOKUP(A370,Fed.!$A$2:$J$1973,7,FALSE)," ")</f>
        <v xml:space="preserve"> </v>
      </c>
      <c r="H370" t="str">
        <f>IF(A370:A370&gt;0,VLOOKUP(A370,Fed.!$A$2:$J$1973,8,FALSE)," ")</f>
        <v xml:space="preserve"> </v>
      </c>
      <c r="I370" t="str">
        <f>IF(A370:A370&gt;0,VLOOKUP(A370,Fed.!$A$2:$J$1973,9,FALSE)," ")</f>
        <v xml:space="preserve"> </v>
      </c>
      <c r="J370" s="3" t="str">
        <f>IF(A370:A370&gt;0,VLOOKUP(A370,Fed.!$A$2:$J$1973,10,FALSE)," ")</f>
        <v xml:space="preserve"> </v>
      </c>
    </row>
    <row r="371" spans="1:10">
      <c r="A371" s="63"/>
      <c r="B371" t="str">
        <f>IF(A371:A371&gt;0,VLOOKUP(A371,Fed.!$A$2:$J$1973,2,FALSE)," ")</f>
        <v xml:space="preserve"> </v>
      </c>
      <c r="C371" t="str">
        <f>IF(A371:A371&gt;0,VLOOKUP(A371,Fed.!$A$2:$J$1973,3,FALSE)," ")</f>
        <v xml:space="preserve"> </v>
      </c>
      <c r="D371" s="3" t="str">
        <f>IF(A371:A371&gt;0,VLOOKUP(A371,Fed.!$A$2:$J$1973,4,FALSE)," ")</f>
        <v xml:space="preserve"> </v>
      </c>
      <c r="E371" s="3" t="str">
        <f>IF(A371:A371&gt;0,VLOOKUP(A371,Fed.!$A$2:$J$1973,5,FALSE)," ")</f>
        <v xml:space="preserve"> </v>
      </c>
      <c r="F371" s="413" t="str">
        <f>IF(A371:A371&gt;0,VLOOKUP(A371,Fed.!$A$2:$J$1973,6,FALSE)," ")</f>
        <v xml:space="preserve"> </v>
      </c>
      <c r="G371" t="str">
        <f>IF(A371:A371&gt;0,VLOOKUP(A371,Fed.!$A$2:$J$1973,7,FALSE)," ")</f>
        <v xml:space="preserve"> </v>
      </c>
      <c r="H371" t="str">
        <f>IF(A371:A371&gt;0,VLOOKUP(A371,Fed.!$A$2:$J$1973,8,FALSE)," ")</f>
        <v xml:space="preserve"> </v>
      </c>
      <c r="I371" t="str">
        <f>IF(A371:A371&gt;0,VLOOKUP(A371,Fed.!$A$2:$J$1973,9,FALSE)," ")</f>
        <v xml:space="preserve"> </v>
      </c>
      <c r="J371" s="3" t="str">
        <f>IF(A371:A371&gt;0,VLOOKUP(A371,Fed.!$A$2:$J$1973,10,FALSE)," ")</f>
        <v xml:space="preserve"> </v>
      </c>
    </row>
    <row r="372" spans="1:10">
      <c r="A372" s="63"/>
      <c r="B372" t="str">
        <f>IF(A372:A372&gt;0,VLOOKUP(A372,Fed.!$A$2:$J$1973,2,FALSE)," ")</f>
        <v xml:space="preserve"> </v>
      </c>
      <c r="C372" t="str">
        <f>IF(A372:A372&gt;0,VLOOKUP(A372,Fed.!$A$2:$J$1973,3,FALSE)," ")</f>
        <v xml:space="preserve"> </v>
      </c>
      <c r="D372" s="3" t="str">
        <f>IF(A372:A372&gt;0,VLOOKUP(A372,Fed.!$A$2:$J$1973,4,FALSE)," ")</f>
        <v xml:space="preserve"> </v>
      </c>
      <c r="E372" s="3" t="str">
        <f>IF(A372:A372&gt;0,VLOOKUP(A372,Fed.!$A$2:$J$1973,5,FALSE)," ")</f>
        <v xml:space="preserve"> </v>
      </c>
      <c r="F372" s="413" t="str">
        <f>IF(A372:A372&gt;0,VLOOKUP(A372,Fed.!$A$2:$J$1973,6,FALSE)," ")</f>
        <v xml:space="preserve"> </v>
      </c>
      <c r="G372" t="str">
        <f>IF(A372:A372&gt;0,VLOOKUP(A372,Fed.!$A$2:$J$1973,7,FALSE)," ")</f>
        <v xml:space="preserve"> </v>
      </c>
      <c r="H372" t="str">
        <f>IF(A372:A372&gt;0,VLOOKUP(A372,Fed.!$A$2:$J$1973,8,FALSE)," ")</f>
        <v xml:space="preserve"> </v>
      </c>
      <c r="I372" t="str">
        <f>IF(A372:A372&gt;0,VLOOKUP(A372,Fed.!$A$2:$J$1973,9,FALSE)," ")</f>
        <v xml:space="preserve"> </v>
      </c>
      <c r="J372" s="3" t="str">
        <f>IF(A372:A372&gt;0,VLOOKUP(A372,Fed.!$A$2:$J$1973,10,FALSE)," ")</f>
        <v xml:space="preserve"> </v>
      </c>
    </row>
    <row r="373" spans="1:10">
      <c r="A373" s="63"/>
      <c r="B373" t="str">
        <f>IF(A373:A373&gt;0,VLOOKUP(A373,Fed.!$A$2:$J$1973,2,FALSE)," ")</f>
        <v xml:space="preserve"> </v>
      </c>
      <c r="C373" t="str">
        <f>IF(A373:A373&gt;0,VLOOKUP(A373,Fed.!$A$2:$J$1973,3,FALSE)," ")</f>
        <v xml:space="preserve"> </v>
      </c>
      <c r="D373" s="3" t="str">
        <f>IF(A373:A373&gt;0,VLOOKUP(A373,Fed.!$A$2:$J$1973,4,FALSE)," ")</f>
        <v xml:space="preserve"> </v>
      </c>
      <c r="E373" s="3" t="str">
        <f>IF(A373:A373&gt;0,VLOOKUP(A373,Fed.!$A$2:$J$1973,5,FALSE)," ")</f>
        <v xml:space="preserve"> </v>
      </c>
      <c r="F373" s="413" t="str">
        <f>IF(A373:A373&gt;0,VLOOKUP(A373,Fed.!$A$2:$J$1973,6,FALSE)," ")</f>
        <v xml:space="preserve"> </v>
      </c>
      <c r="G373" t="str">
        <f>IF(A373:A373&gt;0,VLOOKUP(A373,Fed.!$A$2:$J$1973,7,FALSE)," ")</f>
        <v xml:space="preserve"> </v>
      </c>
      <c r="H373" t="str">
        <f>IF(A373:A373&gt;0,VLOOKUP(A373,Fed.!$A$2:$J$1973,8,FALSE)," ")</f>
        <v xml:space="preserve"> </v>
      </c>
      <c r="I373" t="str">
        <f>IF(A373:A373&gt;0,VLOOKUP(A373,Fed.!$A$2:$J$1973,9,FALSE)," ")</f>
        <v xml:space="preserve"> </v>
      </c>
      <c r="J373" s="3" t="str">
        <f>IF(A373:A373&gt;0,VLOOKUP(A373,Fed.!$A$2:$J$1973,10,FALSE)," ")</f>
        <v xml:space="preserve"> </v>
      </c>
    </row>
    <row r="374" spans="1:10">
      <c r="A374" s="63"/>
      <c r="B374" t="str">
        <f>IF(A374:A374&gt;0,VLOOKUP(A374,Fed.!$A$2:$J$1973,2,FALSE)," ")</f>
        <v xml:space="preserve"> </v>
      </c>
      <c r="C374" t="str">
        <f>IF(A374:A374&gt;0,VLOOKUP(A374,Fed.!$A$2:$J$1973,3,FALSE)," ")</f>
        <v xml:space="preserve"> </v>
      </c>
      <c r="D374" s="3" t="str">
        <f>IF(A374:A374&gt;0,VLOOKUP(A374,Fed.!$A$2:$J$1973,4,FALSE)," ")</f>
        <v xml:space="preserve"> </v>
      </c>
      <c r="E374" s="3" t="str">
        <f>IF(A374:A374&gt;0,VLOOKUP(A374,Fed.!$A$2:$J$1973,5,FALSE)," ")</f>
        <v xml:space="preserve"> </v>
      </c>
      <c r="F374" s="413" t="str">
        <f>IF(A374:A374&gt;0,VLOOKUP(A374,Fed.!$A$2:$J$1973,6,FALSE)," ")</f>
        <v xml:space="preserve"> </v>
      </c>
      <c r="G374" t="str">
        <f>IF(A374:A374&gt;0,VLOOKUP(A374,Fed.!$A$2:$J$1973,7,FALSE)," ")</f>
        <v xml:space="preserve"> </v>
      </c>
      <c r="H374" t="str">
        <f>IF(A374:A374&gt;0,VLOOKUP(A374,Fed.!$A$2:$J$1973,8,FALSE)," ")</f>
        <v xml:space="preserve"> </v>
      </c>
      <c r="I374" t="str">
        <f>IF(A374:A374&gt;0,VLOOKUP(A374,Fed.!$A$2:$J$1973,9,FALSE)," ")</f>
        <v xml:space="preserve"> </v>
      </c>
      <c r="J374" s="3" t="str">
        <f>IF(A374:A374&gt;0,VLOOKUP(A374,Fed.!$A$2:$J$1973,10,FALSE)," ")</f>
        <v xml:space="preserve"> </v>
      </c>
    </row>
    <row r="375" spans="1:10">
      <c r="A375" s="63"/>
      <c r="B375" t="str">
        <f>IF(A375:A375&gt;0,VLOOKUP(A375,Fed.!$A$2:$J$1973,2,FALSE)," ")</f>
        <v xml:space="preserve"> </v>
      </c>
      <c r="C375" t="str">
        <f>IF(A375:A375&gt;0,VLOOKUP(A375,Fed.!$A$2:$J$1973,3,FALSE)," ")</f>
        <v xml:space="preserve"> </v>
      </c>
      <c r="D375" s="3" t="str">
        <f>IF(A375:A375&gt;0,VLOOKUP(A375,Fed.!$A$2:$J$1973,4,FALSE)," ")</f>
        <v xml:space="preserve"> </v>
      </c>
      <c r="E375" s="3" t="str">
        <f>IF(A375:A375&gt;0,VLOOKUP(A375,Fed.!$A$2:$J$1973,5,FALSE)," ")</f>
        <v xml:space="preserve"> </v>
      </c>
      <c r="F375" s="413" t="str">
        <f>IF(A375:A375&gt;0,VLOOKUP(A375,Fed.!$A$2:$J$1973,6,FALSE)," ")</f>
        <v xml:space="preserve"> </v>
      </c>
      <c r="G375" t="str">
        <f>IF(A375:A375&gt;0,VLOOKUP(A375,Fed.!$A$2:$J$1973,7,FALSE)," ")</f>
        <v xml:space="preserve"> </v>
      </c>
      <c r="H375" t="str">
        <f>IF(A375:A375&gt;0,VLOOKUP(A375,Fed.!$A$2:$J$1973,8,FALSE)," ")</f>
        <v xml:space="preserve"> </v>
      </c>
      <c r="I375" t="str">
        <f>IF(A375:A375&gt;0,VLOOKUP(A375,Fed.!$A$2:$J$1973,9,FALSE)," ")</f>
        <v xml:space="preserve"> </v>
      </c>
      <c r="J375" s="3" t="str">
        <f>IF(A375:A375&gt;0,VLOOKUP(A375,Fed.!$A$2:$J$1973,10,FALSE)," ")</f>
        <v xml:space="preserve"> </v>
      </c>
    </row>
    <row r="376" spans="1:10">
      <c r="A376" s="63"/>
      <c r="B376" t="str">
        <f>IF(A376:A376&gt;0,VLOOKUP(A376,Fed.!$A$2:$J$1973,2,FALSE)," ")</f>
        <v xml:space="preserve"> </v>
      </c>
      <c r="C376" t="str">
        <f>IF(A376:A376&gt;0,VLOOKUP(A376,Fed.!$A$2:$J$1973,3,FALSE)," ")</f>
        <v xml:space="preserve"> </v>
      </c>
      <c r="D376" s="3" t="str">
        <f>IF(A376:A376&gt;0,VLOOKUP(A376,Fed.!$A$2:$J$1973,4,FALSE)," ")</f>
        <v xml:space="preserve"> </v>
      </c>
      <c r="E376" s="3" t="str">
        <f>IF(A376:A376&gt;0,VLOOKUP(A376,Fed.!$A$2:$J$1973,5,FALSE)," ")</f>
        <v xml:space="preserve"> </v>
      </c>
      <c r="F376" s="413" t="str">
        <f>IF(A376:A376&gt;0,VLOOKUP(A376,Fed.!$A$2:$J$1973,6,FALSE)," ")</f>
        <v xml:space="preserve"> </v>
      </c>
      <c r="G376" t="str">
        <f>IF(A376:A376&gt;0,VLOOKUP(A376,Fed.!$A$2:$J$1973,7,FALSE)," ")</f>
        <v xml:space="preserve"> </v>
      </c>
      <c r="H376" t="str">
        <f>IF(A376:A376&gt;0,VLOOKUP(A376,Fed.!$A$2:$J$1973,8,FALSE)," ")</f>
        <v xml:space="preserve"> </v>
      </c>
      <c r="I376" t="str">
        <f>IF(A376:A376&gt;0,VLOOKUP(A376,Fed.!$A$2:$J$1973,9,FALSE)," ")</f>
        <v xml:space="preserve"> </v>
      </c>
      <c r="J376" s="3" t="str">
        <f>IF(A376:A376&gt;0,VLOOKUP(A376,Fed.!$A$2:$J$1973,10,FALSE)," ")</f>
        <v xml:space="preserve"> </v>
      </c>
    </row>
    <row r="377" spans="1:10">
      <c r="A377" s="63"/>
      <c r="B377" t="str">
        <f>IF(A377:A377&gt;0,VLOOKUP(A377,Fed.!$A$2:$J$1973,2,FALSE)," ")</f>
        <v xml:space="preserve"> </v>
      </c>
      <c r="C377" t="str">
        <f>IF(A377:A377&gt;0,VLOOKUP(A377,Fed.!$A$2:$J$1973,3,FALSE)," ")</f>
        <v xml:space="preserve"> </v>
      </c>
      <c r="D377" s="3" t="str">
        <f>IF(A377:A377&gt;0,VLOOKUP(A377,Fed.!$A$2:$J$1973,4,FALSE)," ")</f>
        <v xml:space="preserve"> </v>
      </c>
      <c r="E377" s="3" t="str">
        <f>IF(A377:A377&gt;0,VLOOKUP(A377,Fed.!$A$2:$J$1973,5,FALSE)," ")</f>
        <v xml:space="preserve"> </v>
      </c>
      <c r="F377" s="413" t="str">
        <f>IF(A377:A377&gt;0,VLOOKUP(A377,Fed.!$A$2:$J$1973,6,FALSE)," ")</f>
        <v xml:space="preserve"> </v>
      </c>
      <c r="G377" t="str">
        <f>IF(A377:A377&gt;0,VLOOKUP(A377,Fed.!$A$2:$J$1973,7,FALSE)," ")</f>
        <v xml:space="preserve"> </v>
      </c>
      <c r="H377" t="str">
        <f>IF(A377:A377&gt;0,VLOOKUP(A377,Fed.!$A$2:$J$1973,8,FALSE)," ")</f>
        <v xml:space="preserve"> </v>
      </c>
      <c r="I377" t="str">
        <f>IF(A377:A377&gt;0,VLOOKUP(A377,Fed.!$A$2:$J$1973,9,FALSE)," ")</f>
        <v xml:space="preserve"> </v>
      </c>
      <c r="J377" s="3" t="str">
        <f>IF(A377:A377&gt;0,VLOOKUP(A377,Fed.!$A$2:$J$1973,10,FALSE)," ")</f>
        <v xml:space="preserve"> </v>
      </c>
    </row>
    <row r="378" spans="1:10">
      <c r="A378" s="63"/>
      <c r="B378" t="str">
        <f>IF(A378:A378&gt;0,VLOOKUP(A378,Fed.!$A$2:$J$1973,2,FALSE)," ")</f>
        <v xml:space="preserve"> </v>
      </c>
      <c r="C378" t="str">
        <f>IF(A378:A378&gt;0,VLOOKUP(A378,Fed.!$A$2:$J$1973,3,FALSE)," ")</f>
        <v xml:space="preserve"> </v>
      </c>
      <c r="D378" s="3" t="str">
        <f>IF(A378:A378&gt;0,VLOOKUP(A378,Fed.!$A$2:$J$1973,4,FALSE)," ")</f>
        <v xml:space="preserve"> </v>
      </c>
      <c r="E378" s="3" t="str">
        <f>IF(A378:A378&gt;0,VLOOKUP(A378,Fed.!$A$2:$J$1973,5,FALSE)," ")</f>
        <v xml:space="preserve"> </v>
      </c>
      <c r="F378" s="413" t="str">
        <f>IF(A378:A378&gt;0,VLOOKUP(A378,Fed.!$A$2:$J$1973,6,FALSE)," ")</f>
        <v xml:space="preserve"> </v>
      </c>
      <c r="G378" t="str">
        <f>IF(A378:A378&gt;0,VLOOKUP(A378,Fed.!$A$2:$J$1973,7,FALSE)," ")</f>
        <v xml:space="preserve"> </v>
      </c>
      <c r="H378" t="str">
        <f>IF(A378:A378&gt;0,VLOOKUP(A378,Fed.!$A$2:$J$1973,8,FALSE)," ")</f>
        <v xml:space="preserve"> </v>
      </c>
      <c r="I378" t="str">
        <f>IF(A378:A378&gt;0,VLOOKUP(A378,Fed.!$A$2:$J$1973,9,FALSE)," ")</f>
        <v xml:space="preserve"> </v>
      </c>
      <c r="J378" s="3" t="str">
        <f>IF(A378:A378&gt;0,VLOOKUP(A378,Fed.!$A$2:$J$1973,10,FALSE)," ")</f>
        <v xml:space="preserve"> </v>
      </c>
    </row>
    <row r="379" spans="1:10">
      <c r="A379" s="63"/>
      <c r="B379" t="str">
        <f>IF(A379:A379&gt;0,VLOOKUP(A379,Fed.!$A$2:$J$1973,2,FALSE)," ")</f>
        <v xml:space="preserve"> </v>
      </c>
      <c r="C379" t="str">
        <f>IF(A379:A379&gt;0,VLOOKUP(A379,Fed.!$A$2:$J$1973,3,FALSE)," ")</f>
        <v xml:space="preserve"> </v>
      </c>
      <c r="D379" s="3" t="str">
        <f>IF(A379:A379&gt;0,VLOOKUP(A379,Fed.!$A$2:$J$1973,4,FALSE)," ")</f>
        <v xml:space="preserve"> </v>
      </c>
      <c r="E379" s="3" t="str">
        <f>IF(A379:A379&gt;0,VLOOKUP(A379,Fed.!$A$2:$J$1973,5,FALSE)," ")</f>
        <v xml:space="preserve"> </v>
      </c>
      <c r="F379" s="413" t="str">
        <f>IF(A379:A379&gt;0,VLOOKUP(A379,Fed.!$A$2:$J$1973,6,FALSE)," ")</f>
        <v xml:space="preserve"> </v>
      </c>
      <c r="G379" t="str">
        <f>IF(A379:A379&gt;0,VLOOKUP(A379,Fed.!$A$2:$J$1973,7,FALSE)," ")</f>
        <v xml:space="preserve"> </v>
      </c>
      <c r="H379" t="str">
        <f>IF(A379:A379&gt;0,VLOOKUP(A379,Fed.!$A$2:$J$1973,8,FALSE)," ")</f>
        <v xml:space="preserve"> </v>
      </c>
      <c r="I379" t="str">
        <f>IF(A379:A379&gt;0,VLOOKUP(A379,Fed.!$A$2:$J$1973,9,FALSE)," ")</f>
        <v xml:space="preserve"> </v>
      </c>
      <c r="J379" s="3" t="str">
        <f>IF(A379:A379&gt;0,VLOOKUP(A379,Fed.!$A$2:$J$1973,10,FALSE)," ")</f>
        <v xml:space="preserve"> </v>
      </c>
    </row>
    <row r="380" spans="1:10">
      <c r="A380" s="63"/>
      <c r="B380" t="str">
        <f>IF(A380:A380&gt;0,VLOOKUP(A380,Fed.!$A$2:$J$1973,2,FALSE)," ")</f>
        <v xml:space="preserve"> </v>
      </c>
      <c r="C380" t="str">
        <f>IF(A380:A380&gt;0,VLOOKUP(A380,Fed.!$A$2:$J$1973,3,FALSE)," ")</f>
        <v xml:space="preserve"> </v>
      </c>
      <c r="D380" s="3" t="str">
        <f>IF(A380:A380&gt;0,VLOOKUP(A380,Fed.!$A$2:$J$1973,4,FALSE)," ")</f>
        <v xml:space="preserve"> </v>
      </c>
      <c r="E380" s="3" t="str">
        <f>IF(A380:A380&gt;0,VLOOKUP(A380,Fed.!$A$2:$J$1973,5,FALSE)," ")</f>
        <v xml:space="preserve"> </v>
      </c>
      <c r="F380" s="413" t="str">
        <f>IF(A380:A380&gt;0,VLOOKUP(A380,Fed.!$A$2:$J$1973,6,FALSE)," ")</f>
        <v xml:space="preserve"> </v>
      </c>
      <c r="G380" t="str">
        <f>IF(A380:A380&gt;0,VLOOKUP(A380,Fed.!$A$2:$J$1973,7,FALSE)," ")</f>
        <v xml:space="preserve"> </v>
      </c>
      <c r="H380" t="str">
        <f>IF(A380:A380&gt;0,VLOOKUP(A380,Fed.!$A$2:$J$1973,8,FALSE)," ")</f>
        <v xml:space="preserve"> </v>
      </c>
      <c r="I380" t="str">
        <f>IF(A380:A380&gt;0,VLOOKUP(A380,Fed.!$A$2:$J$1973,9,FALSE)," ")</f>
        <v xml:space="preserve"> </v>
      </c>
      <c r="J380" s="3" t="str">
        <f>IF(A380:A380&gt;0,VLOOKUP(A380,Fed.!$A$2:$J$1973,10,FALSE)," ")</f>
        <v xml:space="preserve"> </v>
      </c>
    </row>
    <row r="381" spans="1:10">
      <c r="A381" s="63"/>
      <c r="B381" t="str">
        <f>IF(A381:A381&gt;0,VLOOKUP(A381,Fed.!$A$2:$J$1973,2,FALSE)," ")</f>
        <v xml:space="preserve"> </v>
      </c>
      <c r="C381" t="str">
        <f>IF(A381:A381&gt;0,VLOOKUP(A381,Fed.!$A$2:$J$1973,3,FALSE)," ")</f>
        <v xml:space="preserve"> </v>
      </c>
      <c r="D381" s="3" t="str">
        <f>IF(A381:A381&gt;0,VLOOKUP(A381,Fed.!$A$2:$J$1973,4,FALSE)," ")</f>
        <v xml:space="preserve"> </v>
      </c>
      <c r="E381" s="3" t="str">
        <f>IF(A381:A381&gt;0,VLOOKUP(A381,Fed.!$A$2:$J$1973,5,FALSE)," ")</f>
        <v xml:space="preserve"> </v>
      </c>
      <c r="F381" s="413" t="str">
        <f>IF(A381:A381&gt;0,VLOOKUP(A381,Fed.!$A$2:$J$1973,6,FALSE)," ")</f>
        <v xml:space="preserve"> </v>
      </c>
      <c r="G381" t="str">
        <f>IF(A381:A381&gt;0,VLOOKUP(A381,Fed.!$A$2:$J$1973,7,FALSE)," ")</f>
        <v xml:space="preserve"> </v>
      </c>
      <c r="H381" t="str">
        <f>IF(A381:A381&gt;0,VLOOKUP(A381,Fed.!$A$2:$J$1973,8,FALSE)," ")</f>
        <v xml:space="preserve"> </v>
      </c>
      <c r="I381" t="str">
        <f>IF(A381:A381&gt;0,VLOOKUP(A381,Fed.!$A$2:$J$1973,9,FALSE)," ")</f>
        <v xml:space="preserve"> </v>
      </c>
      <c r="J381" s="3" t="str">
        <f>IF(A381:A381&gt;0,VLOOKUP(A381,Fed.!$A$2:$J$1973,10,FALSE)," ")</f>
        <v xml:space="preserve"> </v>
      </c>
    </row>
    <row r="382" spans="1:10">
      <c r="A382" s="63"/>
      <c r="B382" t="str">
        <f>IF(A382:A382&gt;0,VLOOKUP(A382,Fed.!$A$2:$J$1973,2,FALSE)," ")</f>
        <v xml:space="preserve"> </v>
      </c>
      <c r="C382" t="str">
        <f>IF(A382:A382&gt;0,VLOOKUP(A382,Fed.!$A$2:$J$1973,3,FALSE)," ")</f>
        <v xml:space="preserve"> </v>
      </c>
      <c r="D382" s="3" t="str">
        <f>IF(A382:A382&gt;0,VLOOKUP(A382,Fed.!$A$2:$J$1973,4,FALSE)," ")</f>
        <v xml:space="preserve"> </v>
      </c>
      <c r="E382" s="3" t="str">
        <f>IF(A382:A382&gt;0,VLOOKUP(A382,Fed.!$A$2:$J$1973,5,FALSE)," ")</f>
        <v xml:space="preserve"> </v>
      </c>
      <c r="F382" s="413" t="str">
        <f>IF(A382:A382&gt;0,VLOOKUP(A382,Fed.!$A$2:$J$1973,6,FALSE)," ")</f>
        <v xml:space="preserve"> </v>
      </c>
      <c r="G382" t="str">
        <f>IF(A382:A382&gt;0,VLOOKUP(A382,Fed.!$A$2:$J$1973,7,FALSE)," ")</f>
        <v xml:space="preserve"> </v>
      </c>
      <c r="H382" t="str">
        <f>IF(A382:A382&gt;0,VLOOKUP(A382,Fed.!$A$2:$J$1973,8,FALSE)," ")</f>
        <v xml:space="preserve"> </v>
      </c>
      <c r="I382" t="str">
        <f>IF(A382:A382&gt;0,VLOOKUP(A382,Fed.!$A$2:$J$1973,9,FALSE)," ")</f>
        <v xml:space="preserve"> </v>
      </c>
      <c r="J382" s="3" t="str">
        <f>IF(A382:A382&gt;0,VLOOKUP(A382,Fed.!$A$2:$J$1973,10,FALSE)," ")</f>
        <v xml:space="preserve"> </v>
      </c>
    </row>
    <row r="383" spans="1:10">
      <c r="A383" s="63"/>
      <c r="B383" t="str">
        <f>IF(A383:A383&gt;0,VLOOKUP(A383,Fed.!$A$2:$J$1973,2,FALSE)," ")</f>
        <v xml:space="preserve"> </v>
      </c>
      <c r="C383" t="str">
        <f>IF(A383:A383&gt;0,VLOOKUP(A383,Fed.!$A$2:$J$1973,3,FALSE)," ")</f>
        <v xml:space="preserve"> </v>
      </c>
      <c r="D383" s="3" t="str">
        <f>IF(A383:A383&gt;0,VLOOKUP(A383,Fed.!$A$2:$J$1973,4,FALSE)," ")</f>
        <v xml:space="preserve"> </v>
      </c>
      <c r="E383" s="3" t="str">
        <f>IF(A383:A383&gt;0,VLOOKUP(A383,Fed.!$A$2:$J$1973,5,FALSE)," ")</f>
        <v xml:space="preserve"> </v>
      </c>
      <c r="F383" s="413" t="str">
        <f>IF(A383:A383&gt;0,VLOOKUP(A383,Fed.!$A$2:$J$1973,6,FALSE)," ")</f>
        <v xml:space="preserve"> </v>
      </c>
      <c r="G383" t="str">
        <f>IF(A383:A383&gt;0,VLOOKUP(A383,Fed.!$A$2:$J$1973,7,FALSE)," ")</f>
        <v xml:space="preserve"> </v>
      </c>
      <c r="H383" t="str">
        <f>IF(A383:A383&gt;0,VLOOKUP(A383,Fed.!$A$2:$J$1973,8,FALSE)," ")</f>
        <v xml:space="preserve"> </v>
      </c>
      <c r="I383" t="str">
        <f>IF(A383:A383&gt;0,VLOOKUP(A383,Fed.!$A$2:$J$1973,9,FALSE)," ")</f>
        <v xml:space="preserve"> </v>
      </c>
      <c r="J383" s="3" t="str">
        <f>IF(A383:A383&gt;0,VLOOKUP(A383,Fed.!$A$2:$J$1973,10,FALSE)," ")</f>
        <v xml:space="preserve"> </v>
      </c>
    </row>
    <row r="384" spans="1:10">
      <c r="A384" s="63"/>
      <c r="B384" t="str">
        <f>IF(A384:A384&gt;0,VLOOKUP(A384,Fed.!$A$2:$J$1973,2,FALSE)," ")</f>
        <v xml:space="preserve"> </v>
      </c>
      <c r="C384" t="str">
        <f>IF(A384:A384&gt;0,VLOOKUP(A384,Fed.!$A$2:$J$1973,3,FALSE)," ")</f>
        <v xml:space="preserve"> </v>
      </c>
      <c r="D384" s="3" t="str">
        <f>IF(A384:A384&gt;0,VLOOKUP(A384,Fed.!$A$2:$J$1973,4,FALSE)," ")</f>
        <v xml:space="preserve"> </v>
      </c>
      <c r="E384" s="3" t="str">
        <f>IF(A384:A384&gt;0,VLOOKUP(A384,Fed.!$A$2:$J$1973,5,FALSE)," ")</f>
        <v xml:space="preserve"> </v>
      </c>
      <c r="F384" s="413" t="str">
        <f>IF(A384:A384&gt;0,VLOOKUP(A384,Fed.!$A$2:$J$1973,6,FALSE)," ")</f>
        <v xml:space="preserve"> </v>
      </c>
      <c r="G384" t="str">
        <f>IF(A384:A384&gt;0,VLOOKUP(A384,Fed.!$A$2:$J$1973,7,FALSE)," ")</f>
        <v xml:space="preserve"> </v>
      </c>
      <c r="H384" t="str">
        <f>IF(A384:A384&gt;0,VLOOKUP(A384,Fed.!$A$2:$J$1973,8,FALSE)," ")</f>
        <v xml:space="preserve"> </v>
      </c>
      <c r="I384" t="str">
        <f>IF(A384:A384&gt;0,VLOOKUP(A384,Fed.!$A$2:$J$1973,9,FALSE)," ")</f>
        <v xml:space="preserve"> </v>
      </c>
      <c r="J384" s="3" t="str">
        <f>IF(A384:A384&gt;0,VLOOKUP(A384,Fed.!$A$2:$J$1973,10,FALSE)," ")</f>
        <v xml:space="preserve"> </v>
      </c>
    </row>
    <row r="385" spans="1:10">
      <c r="A385" s="63"/>
      <c r="B385" t="str">
        <f>IF(A385:A385&gt;0,VLOOKUP(A385,Fed.!$A$2:$J$1973,2,FALSE)," ")</f>
        <v xml:space="preserve"> </v>
      </c>
      <c r="C385" t="str">
        <f>IF(A385:A385&gt;0,VLOOKUP(A385,Fed.!$A$2:$J$1973,3,FALSE)," ")</f>
        <v xml:space="preserve"> </v>
      </c>
      <c r="D385" s="3" t="str">
        <f>IF(A385:A385&gt;0,VLOOKUP(A385,Fed.!$A$2:$J$1973,4,FALSE)," ")</f>
        <v xml:space="preserve"> </v>
      </c>
      <c r="E385" s="3" t="str">
        <f>IF(A385:A385&gt;0,VLOOKUP(A385,Fed.!$A$2:$J$1973,5,FALSE)," ")</f>
        <v xml:space="preserve"> </v>
      </c>
      <c r="F385" s="413" t="str">
        <f>IF(A385:A385&gt;0,VLOOKUP(A385,Fed.!$A$2:$J$1973,6,FALSE)," ")</f>
        <v xml:space="preserve"> </v>
      </c>
      <c r="G385" t="str">
        <f>IF(A385:A385&gt;0,VLOOKUP(A385,Fed.!$A$2:$J$1973,7,FALSE)," ")</f>
        <v xml:space="preserve"> </v>
      </c>
      <c r="H385" t="str">
        <f>IF(A385:A385&gt;0,VLOOKUP(A385,Fed.!$A$2:$J$1973,8,FALSE)," ")</f>
        <v xml:space="preserve"> </v>
      </c>
      <c r="I385" t="str">
        <f>IF(A385:A385&gt;0,VLOOKUP(A385,Fed.!$A$2:$J$1973,9,FALSE)," ")</f>
        <v xml:space="preserve"> </v>
      </c>
      <c r="J385" s="3" t="str">
        <f>IF(A385:A385&gt;0,VLOOKUP(A385,Fed.!$A$2:$J$1973,10,FALSE)," ")</f>
        <v xml:space="preserve"> </v>
      </c>
    </row>
    <row r="386" spans="1:10">
      <c r="A386" s="63"/>
      <c r="B386" t="str">
        <f>IF(A386:A386&gt;0,VLOOKUP(A386,Fed.!$A$2:$J$1973,2,FALSE)," ")</f>
        <v xml:space="preserve"> </v>
      </c>
      <c r="C386" t="str">
        <f>IF(A386:A386&gt;0,VLOOKUP(A386,Fed.!$A$2:$J$1973,3,FALSE)," ")</f>
        <v xml:space="preserve"> </v>
      </c>
      <c r="D386" s="3" t="str">
        <f>IF(A386:A386&gt;0,VLOOKUP(A386,Fed.!$A$2:$J$1973,4,FALSE)," ")</f>
        <v xml:space="preserve"> </v>
      </c>
      <c r="E386" s="3" t="str">
        <f>IF(A386:A386&gt;0,VLOOKUP(A386,Fed.!$A$2:$J$1973,5,FALSE)," ")</f>
        <v xml:space="preserve"> </v>
      </c>
      <c r="F386" s="413" t="str">
        <f>IF(A386:A386&gt;0,VLOOKUP(A386,Fed.!$A$2:$J$1973,6,FALSE)," ")</f>
        <v xml:space="preserve"> </v>
      </c>
      <c r="G386" t="str">
        <f>IF(A386:A386&gt;0,VLOOKUP(A386,Fed.!$A$2:$J$1973,7,FALSE)," ")</f>
        <v xml:space="preserve"> </v>
      </c>
      <c r="H386" t="str">
        <f>IF(A386:A386&gt;0,VLOOKUP(A386,Fed.!$A$2:$J$1973,8,FALSE)," ")</f>
        <v xml:space="preserve"> </v>
      </c>
      <c r="I386" t="str">
        <f>IF(A386:A386&gt;0,VLOOKUP(A386,Fed.!$A$2:$J$1973,9,FALSE)," ")</f>
        <v xml:space="preserve"> </v>
      </c>
      <c r="J386" s="3" t="str">
        <f>IF(A386:A386&gt;0,VLOOKUP(A386,Fed.!$A$2:$J$1973,10,FALSE)," ")</f>
        <v xml:space="preserve"> </v>
      </c>
    </row>
    <row r="387" spans="1:10">
      <c r="A387" s="63"/>
      <c r="B387" t="str">
        <f>IF(A387:A387&gt;0,VLOOKUP(A387,Fed.!$A$2:$J$1973,2,FALSE)," ")</f>
        <v xml:space="preserve"> </v>
      </c>
      <c r="C387" t="str">
        <f>IF(A387:A387&gt;0,VLOOKUP(A387,Fed.!$A$2:$J$1973,3,FALSE)," ")</f>
        <v xml:space="preserve"> </v>
      </c>
      <c r="D387" s="3" t="str">
        <f>IF(A387:A387&gt;0,VLOOKUP(A387,Fed.!$A$2:$J$1973,4,FALSE)," ")</f>
        <v xml:space="preserve"> </v>
      </c>
      <c r="E387" s="3" t="str">
        <f>IF(A387:A387&gt;0,VLOOKUP(A387,Fed.!$A$2:$J$1973,5,FALSE)," ")</f>
        <v xml:space="preserve"> </v>
      </c>
      <c r="F387" s="413" t="str">
        <f>IF(A387:A387&gt;0,VLOOKUP(A387,Fed.!$A$2:$J$1973,6,FALSE)," ")</f>
        <v xml:space="preserve"> </v>
      </c>
      <c r="G387" t="str">
        <f>IF(A387:A387&gt;0,VLOOKUP(A387,Fed.!$A$2:$J$1973,7,FALSE)," ")</f>
        <v xml:space="preserve"> </v>
      </c>
      <c r="H387" t="str">
        <f>IF(A387:A387&gt;0,VLOOKUP(A387,Fed.!$A$2:$J$1973,8,FALSE)," ")</f>
        <v xml:space="preserve"> </v>
      </c>
      <c r="I387" t="str">
        <f>IF(A387:A387&gt;0,VLOOKUP(A387,Fed.!$A$2:$J$1973,9,FALSE)," ")</f>
        <v xml:space="preserve"> </v>
      </c>
      <c r="J387" s="3" t="str">
        <f>IF(A387:A387&gt;0,VLOOKUP(A387,Fed.!$A$2:$J$1973,10,FALSE)," ")</f>
        <v xml:space="preserve"> </v>
      </c>
    </row>
    <row r="388" spans="1:10">
      <c r="A388" s="63"/>
      <c r="B388" t="str">
        <f>IF(A388:A388&gt;0,VLOOKUP(A388,Fed.!$A$2:$J$1973,2,FALSE)," ")</f>
        <v xml:space="preserve"> </v>
      </c>
      <c r="C388" t="str">
        <f>IF(A388:A388&gt;0,VLOOKUP(A388,Fed.!$A$2:$J$1973,3,FALSE)," ")</f>
        <v xml:space="preserve"> </v>
      </c>
      <c r="D388" s="3" t="str">
        <f>IF(A388:A388&gt;0,VLOOKUP(A388,Fed.!$A$2:$J$1973,4,FALSE)," ")</f>
        <v xml:space="preserve"> </v>
      </c>
      <c r="E388" s="3" t="str">
        <f>IF(A388:A388&gt;0,VLOOKUP(A388,Fed.!$A$2:$J$1973,5,FALSE)," ")</f>
        <v xml:space="preserve"> </v>
      </c>
      <c r="F388" s="413" t="str">
        <f>IF(A388:A388&gt;0,VLOOKUP(A388,Fed.!$A$2:$J$1973,6,FALSE)," ")</f>
        <v xml:space="preserve"> </v>
      </c>
      <c r="G388" t="str">
        <f>IF(A388:A388&gt;0,VLOOKUP(A388,Fed.!$A$2:$J$1973,7,FALSE)," ")</f>
        <v xml:space="preserve"> </v>
      </c>
      <c r="H388" t="str">
        <f>IF(A388:A388&gt;0,VLOOKUP(A388,Fed.!$A$2:$J$1973,8,FALSE)," ")</f>
        <v xml:space="preserve"> </v>
      </c>
      <c r="I388" t="str">
        <f>IF(A388:A388&gt;0,VLOOKUP(A388,Fed.!$A$2:$J$1973,9,FALSE)," ")</f>
        <v xml:space="preserve"> </v>
      </c>
      <c r="J388" s="3" t="str">
        <f>IF(A388:A388&gt;0,VLOOKUP(A388,Fed.!$A$2:$J$1973,10,FALSE)," ")</f>
        <v xml:space="preserve"> </v>
      </c>
    </row>
    <row r="389" spans="1:10">
      <c r="A389" s="63"/>
      <c r="B389" t="str">
        <f>IF(A389:A389&gt;0,VLOOKUP(A389,Fed.!$A$2:$J$1973,2,FALSE)," ")</f>
        <v xml:space="preserve"> </v>
      </c>
      <c r="C389" t="str">
        <f>IF(A389:A389&gt;0,VLOOKUP(A389,Fed.!$A$2:$J$1973,3,FALSE)," ")</f>
        <v xml:space="preserve"> </v>
      </c>
      <c r="D389" s="3" t="str">
        <f>IF(A389:A389&gt;0,VLOOKUP(A389,Fed.!$A$2:$J$1973,4,FALSE)," ")</f>
        <v xml:space="preserve"> </v>
      </c>
      <c r="E389" s="3" t="str">
        <f>IF(A389:A389&gt;0,VLOOKUP(A389,Fed.!$A$2:$J$1973,5,FALSE)," ")</f>
        <v xml:space="preserve"> </v>
      </c>
      <c r="F389" s="413" t="str">
        <f>IF(A389:A389&gt;0,VLOOKUP(A389,Fed.!$A$2:$J$1973,6,FALSE)," ")</f>
        <v xml:space="preserve"> </v>
      </c>
      <c r="G389" t="str">
        <f>IF(A389:A389&gt;0,VLOOKUP(A389,Fed.!$A$2:$J$1973,7,FALSE)," ")</f>
        <v xml:space="preserve"> </v>
      </c>
      <c r="H389" t="str">
        <f>IF(A389:A389&gt;0,VLOOKUP(A389,Fed.!$A$2:$J$1973,8,FALSE)," ")</f>
        <v xml:space="preserve"> </v>
      </c>
      <c r="I389" t="str">
        <f>IF(A389:A389&gt;0,VLOOKUP(A389,Fed.!$A$2:$J$1973,9,FALSE)," ")</f>
        <v xml:space="preserve"> </v>
      </c>
      <c r="J389" s="3" t="str">
        <f>IF(A389:A389&gt;0,VLOOKUP(A389,Fed.!$A$2:$J$1973,10,FALSE)," ")</f>
        <v xml:space="preserve"> </v>
      </c>
    </row>
    <row r="390" spans="1:10">
      <c r="A390" s="63"/>
      <c r="B390" t="str">
        <f>IF(A390:A390&gt;0,VLOOKUP(A390,Fed.!$A$2:$J$1973,2,FALSE)," ")</f>
        <v xml:space="preserve"> </v>
      </c>
      <c r="C390" t="str">
        <f>IF(A390:A390&gt;0,VLOOKUP(A390,Fed.!$A$2:$J$1973,3,FALSE)," ")</f>
        <v xml:space="preserve"> </v>
      </c>
      <c r="D390" s="3" t="str">
        <f>IF(A390:A390&gt;0,VLOOKUP(A390,Fed.!$A$2:$J$1973,4,FALSE)," ")</f>
        <v xml:space="preserve"> </v>
      </c>
      <c r="E390" s="3" t="str">
        <f>IF(A390:A390&gt;0,VLOOKUP(A390,Fed.!$A$2:$J$1973,5,FALSE)," ")</f>
        <v xml:space="preserve"> </v>
      </c>
      <c r="F390" s="413" t="str">
        <f>IF(A390:A390&gt;0,VLOOKUP(A390,Fed.!$A$2:$J$1973,6,FALSE)," ")</f>
        <v xml:space="preserve"> </v>
      </c>
      <c r="G390" t="str">
        <f>IF(A390:A390&gt;0,VLOOKUP(A390,Fed.!$A$2:$J$1973,7,FALSE)," ")</f>
        <v xml:space="preserve"> </v>
      </c>
      <c r="H390" t="str">
        <f>IF(A390:A390&gt;0,VLOOKUP(A390,Fed.!$A$2:$J$1973,8,FALSE)," ")</f>
        <v xml:space="preserve"> </v>
      </c>
      <c r="I390" t="str">
        <f>IF(A390:A390&gt;0,VLOOKUP(A390,Fed.!$A$2:$J$1973,9,FALSE)," ")</f>
        <v xml:space="preserve"> </v>
      </c>
      <c r="J390" s="3" t="str">
        <f>IF(A390:A390&gt;0,VLOOKUP(A390,Fed.!$A$2:$J$1973,10,FALSE)," ")</f>
        <v xml:space="preserve"> </v>
      </c>
    </row>
    <row r="391" spans="1:10">
      <c r="A391" s="63"/>
      <c r="B391" t="str">
        <f>IF(A391:A391&gt;0,VLOOKUP(A391,Fed.!$A$2:$J$1973,2,FALSE)," ")</f>
        <v xml:space="preserve"> </v>
      </c>
      <c r="C391" t="str">
        <f>IF(A391:A391&gt;0,VLOOKUP(A391,Fed.!$A$2:$J$1973,3,FALSE)," ")</f>
        <v xml:space="preserve"> </v>
      </c>
      <c r="D391" s="3" t="str">
        <f>IF(A391:A391&gt;0,VLOOKUP(A391,Fed.!$A$2:$J$1973,4,FALSE)," ")</f>
        <v xml:space="preserve"> </v>
      </c>
      <c r="E391" s="3" t="str">
        <f>IF(A391:A391&gt;0,VLOOKUP(A391,Fed.!$A$2:$J$1973,5,FALSE)," ")</f>
        <v xml:space="preserve"> </v>
      </c>
      <c r="F391" s="413" t="str">
        <f>IF(A391:A391&gt;0,VLOOKUP(A391,Fed.!$A$2:$J$1973,6,FALSE)," ")</f>
        <v xml:space="preserve"> </v>
      </c>
      <c r="G391" t="str">
        <f>IF(A391:A391&gt;0,VLOOKUP(A391,Fed.!$A$2:$J$1973,7,FALSE)," ")</f>
        <v xml:space="preserve"> </v>
      </c>
      <c r="H391" t="str">
        <f>IF(A391:A391&gt;0,VLOOKUP(A391,Fed.!$A$2:$J$1973,8,FALSE)," ")</f>
        <v xml:space="preserve"> </v>
      </c>
      <c r="I391" t="str">
        <f>IF(A391:A391&gt;0,VLOOKUP(A391,Fed.!$A$2:$J$1973,9,FALSE)," ")</f>
        <v xml:space="preserve"> </v>
      </c>
      <c r="J391" s="3" t="str">
        <f>IF(A391:A391&gt;0,VLOOKUP(A391,Fed.!$A$2:$J$1973,10,FALSE)," ")</f>
        <v xml:space="preserve"> </v>
      </c>
    </row>
    <row r="392" spans="1:10">
      <c r="A392" s="63"/>
      <c r="B392" t="str">
        <f>IF(A392:A392&gt;0,VLOOKUP(A392,Fed.!$A$2:$J$1973,2,FALSE)," ")</f>
        <v xml:space="preserve"> </v>
      </c>
      <c r="C392" t="str">
        <f>IF(A392:A392&gt;0,VLOOKUP(A392,Fed.!$A$2:$J$1973,3,FALSE)," ")</f>
        <v xml:space="preserve"> </v>
      </c>
      <c r="D392" s="3" t="str">
        <f>IF(A392:A392&gt;0,VLOOKUP(A392,Fed.!$A$2:$J$1973,4,FALSE)," ")</f>
        <v xml:space="preserve"> </v>
      </c>
      <c r="E392" s="3" t="str">
        <f>IF(A392:A392&gt;0,VLOOKUP(A392,Fed.!$A$2:$J$1973,5,FALSE)," ")</f>
        <v xml:space="preserve"> </v>
      </c>
      <c r="F392" s="413" t="str">
        <f>IF(A392:A392&gt;0,VLOOKUP(A392,Fed.!$A$2:$J$1973,6,FALSE)," ")</f>
        <v xml:space="preserve"> </v>
      </c>
      <c r="G392" t="str">
        <f>IF(A392:A392&gt;0,VLOOKUP(A392,Fed.!$A$2:$J$1973,7,FALSE)," ")</f>
        <v xml:space="preserve"> </v>
      </c>
      <c r="H392" t="str">
        <f>IF(A392:A392&gt;0,VLOOKUP(A392,Fed.!$A$2:$J$1973,8,FALSE)," ")</f>
        <v xml:space="preserve"> </v>
      </c>
      <c r="I392" t="str">
        <f>IF(A392:A392&gt;0,VLOOKUP(A392,Fed.!$A$2:$J$1973,9,FALSE)," ")</f>
        <v xml:space="preserve"> </v>
      </c>
      <c r="J392" s="3" t="str">
        <f>IF(A392:A392&gt;0,VLOOKUP(A392,Fed.!$A$2:$J$1973,10,FALSE)," ")</f>
        <v xml:space="preserve"> </v>
      </c>
    </row>
    <row r="393" spans="1:10">
      <c r="A393" s="63"/>
      <c r="B393" t="str">
        <f>IF(A393:A393&gt;0,VLOOKUP(A393,Fed.!$A$2:$J$1973,2,FALSE)," ")</f>
        <v xml:space="preserve"> </v>
      </c>
      <c r="C393" t="str">
        <f>IF(A393:A393&gt;0,VLOOKUP(A393,Fed.!$A$2:$J$1973,3,FALSE)," ")</f>
        <v xml:space="preserve"> </v>
      </c>
      <c r="D393" s="3" t="str">
        <f>IF(A393:A393&gt;0,VLOOKUP(A393,Fed.!$A$2:$J$1973,4,FALSE)," ")</f>
        <v xml:space="preserve"> </v>
      </c>
      <c r="E393" s="3" t="str">
        <f>IF(A393:A393&gt;0,VLOOKUP(A393,Fed.!$A$2:$J$1973,5,FALSE)," ")</f>
        <v xml:space="preserve"> </v>
      </c>
      <c r="F393" s="413" t="str">
        <f>IF(A393:A393&gt;0,VLOOKUP(A393,Fed.!$A$2:$J$1973,6,FALSE)," ")</f>
        <v xml:space="preserve"> </v>
      </c>
      <c r="G393" t="str">
        <f>IF(A393:A393&gt;0,VLOOKUP(A393,Fed.!$A$2:$J$1973,7,FALSE)," ")</f>
        <v xml:space="preserve"> </v>
      </c>
      <c r="H393" t="str">
        <f>IF(A393:A393&gt;0,VLOOKUP(A393,Fed.!$A$2:$J$1973,8,FALSE)," ")</f>
        <v xml:space="preserve"> </v>
      </c>
      <c r="I393" t="str">
        <f>IF(A393:A393&gt;0,VLOOKUP(A393,Fed.!$A$2:$J$1973,9,FALSE)," ")</f>
        <v xml:space="preserve"> </v>
      </c>
      <c r="J393" s="3" t="str">
        <f>IF(A393:A393&gt;0,VLOOKUP(A393,Fed.!$A$2:$J$1973,10,FALSE)," ")</f>
        <v xml:space="preserve"> </v>
      </c>
    </row>
    <row r="394" spans="1:10">
      <c r="A394" s="63"/>
      <c r="B394" t="str">
        <f>IF(A394:A394&gt;0,VLOOKUP(A394,Fed.!$A$2:$J$1973,2,FALSE)," ")</f>
        <v xml:space="preserve"> </v>
      </c>
      <c r="C394" t="str">
        <f>IF(A394:A394&gt;0,VLOOKUP(A394,Fed.!$A$2:$J$1973,3,FALSE)," ")</f>
        <v xml:space="preserve"> </v>
      </c>
      <c r="D394" s="3" t="str">
        <f>IF(A394:A394&gt;0,VLOOKUP(A394,Fed.!$A$2:$J$1973,4,FALSE)," ")</f>
        <v xml:space="preserve"> </v>
      </c>
      <c r="E394" s="3" t="str">
        <f>IF(A394:A394&gt;0,VLOOKUP(A394,Fed.!$A$2:$J$1973,5,FALSE)," ")</f>
        <v xml:space="preserve"> </v>
      </c>
      <c r="F394" s="413" t="str">
        <f>IF(A394:A394&gt;0,VLOOKUP(A394,Fed.!$A$2:$J$1973,6,FALSE)," ")</f>
        <v xml:space="preserve"> </v>
      </c>
      <c r="G394" t="str">
        <f>IF(A394:A394&gt;0,VLOOKUP(A394,Fed.!$A$2:$J$1973,7,FALSE)," ")</f>
        <v xml:space="preserve"> </v>
      </c>
      <c r="H394" t="str">
        <f>IF(A394:A394&gt;0,VLOOKUP(A394,Fed.!$A$2:$J$1973,8,FALSE)," ")</f>
        <v xml:space="preserve"> </v>
      </c>
      <c r="I394" t="str">
        <f>IF(A394:A394&gt;0,VLOOKUP(A394,Fed.!$A$2:$J$1973,9,FALSE)," ")</f>
        <v xml:space="preserve"> </v>
      </c>
      <c r="J394" s="3" t="str">
        <f>IF(A394:A394&gt;0,VLOOKUP(A394,Fed.!$A$2:$J$1973,10,FALSE)," ")</f>
        <v xml:space="preserve"> </v>
      </c>
    </row>
    <row r="395" spans="1:10">
      <c r="A395" s="63"/>
      <c r="B395" t="str">
        <f>IF(A395:A395&gt;0,VLOOKUP(A395,Fed.!$A$2:$J$1973,2,FALSE)," ")</f>
        <v xml:space="preserve"> </v>
      </c>
      <c r="C395" t="str">
        <f>IF(A395:A395&gt;0,VLOOKUP(A395,Fed.!$A$2:$J$1973,3,FALSE)," ")</f>
        <v xml:space="preserve"> </v>
      </c>
      <c r="D395" s="3" t="str">
        <f>IF(A395:A395&gt;0,VLOOKUP(A395,Fed.!$A$2:$J$1973,4,FALSE)," ")</f>
        <v xml:space="preserve"> </v>
      </c>
      <c r="E395" s="3" t="str">
        <f>IF(A395:A395&gt;0,VLOOKUP(A395,Fed.!$A$2:$J$1973,5,FALSE)," ")</f>
        <v xml:space="preserve"> </v>
      </c>
      <c r="F395" s="413" t="str">
        <f>IF(A395:A395&gt;0,VLOOKUP(A395,Fed.!$A$2:$J$1973,6,FALSE)," ")</f>
        <v xml:space="preserve"> </v>
      </c>
      <c r="G395" t="str">
        <f>IF(A395:A395&gt;0,VLOOKUP(A395,Fed.!$A$2:$J$1973,7,FALSE)," ")</f>
        <v xml:space="preserve"> </v>
      </c>
      <c r="H395" t="str">
        <f>IF(A395:A395&gt;0,VLOOKUP(A395,Fed.!$A$2:$J$1973,8,FALSE)," ")</f>
        <v xml:space="preserve"> </v>
      </c>
      <c r="I395" t="str">
        <f>IF(A395:A395&gt;0,VLOOKUP(A395,Fed.!$A$2:$J$1973,9,FALSE)," ")</f>
        <v xml:space="preserve"> </v>
      </c>
      <c r="J395" s="3" t="str">
        <f>IF(A395:A395&gt;0,VLOOKUP(A395,Fed.!$A$2:$J$1973,10,FALSE)," ")</f>
        <v xml:space="preserve"> </v>
      </c>
    </row>
    <row r="396" spans="1:10">
      <c r="A396" s="63"/>
      <c r="B396" t="str">
        <f>IF(A396:A396&gt;0,VLOOKUP(A396,Fed.!$A$2:$J$1973,2,FALSE)," ")</f>
        <v xml:space="preserve"> </v>
      </c>
      <c r="C396" t="str">
        <f>IF(A396:A396&gt;0,VLOOKUP(A396,Fed.!$A$2:$J$1973,3,FALSE)," ")</f>
        <v xml:space="preserve"> </v>
      </c>
      <c r="D396" s="3" t="str">
        <f>IF(A396:A396&gt;0,VLOOKUP(A396,Fed.!$A$2:$J$1973,4,FALSE)," ")</f>
        <v xml:space="preserve"> </v>
      </c>
      <c r="E396" s="3" t="str">
        <f>IF(A396:A396&gt;0,VLOOKUP(A396,Fed.!$A$2:$J$1973,5,FALSE)," ")</f>
        <v xml:space="preserve"> </v>
      </c>
      <c r="F396" s="413" t="str">
        <f>IF(A396:A396&gt;0,VLOOKUP(A396,Fed.!$A$2:$J$1973,6,FALSE)," ")</f>
        <v xml:space="preserve"> </v>
      </c>
      <c r="G396" t="str">
        <f>IF(A396:A396&gt;0,VLOOKUP(A396,Fed.!$A$2:$J$1973,7,FALSE)," ")</f>
        <v xml:space="preserve"> </v>
      </c>
      <c r="H396" t="str">
        <f>IF(A396:A396&gt;0,VLOOKUP(A396,Fed.!$A$2:$J$1973,8,FALSE)," ")</f>
        <v xml:space="preserve"> </v>
      </c>
      <c r="I396" t="str">
        <f>IF(A396:A396&gt;0,VLOOKUP(A396,Fed.!$A$2:$J$1973,9,FALSE)," ")</f>
        <v xml:space="preserve"> </v>
      </c>
      <c r="J396" s="3" t="str">
        <f>IF(A396:A396&gt;0,VLOOKUP(A396,Fed.!$A$2:$J$1973,10,FALSE)," ")</f>
        <v xml:space="preserve"> </v>
      </c>
    </row>
    <row r="397" spans="1:10">
      <c r="A397" s="63"/>
      <c r="B397" t="str">
        <f>IF(A397:A397&gt;0,VLOOKUP(A397,Fed.!$A$2:$J$1973,2,FALSE)," ")</f>
        <v xml:space="preserve"> </v>
      </c>
      <c r="C397" t="str">
        <f>IF(A397:A397&gt;0,VLOOKUP(A397,Fed.!$A$2:$J$1973,3,FALSE)," ")</f>
        <v xml:space="preserve"> </v>
      </c>
      <c r="D397" s="3" t="str">
        <f>IF(A397:A397&gt;0,VLOOKUP(A397,Fed.!$A$2:$J$1973,4,FALSE)," ")</f>
        <v xml:space="preserve"> </v>
      </c>
      <c r="E397" s="3" t="str">
        <f>IF(A397:A397&gt;0,VLOOKUP(A397,Fed.!$A$2:$J$1973,5,FALSE)," ")</f>
        <v xml:space="preserve"> </v>
      </c>
      <c r="F397" s="413" t="str">
        <f>IF(A397:A397&gt;0,VLOOKUP(A397,Fed.!$A$2:$J$1973,6,FALSE)," ")</f>
        <v xml:space="preserve"> </v>
      </c>
      <c r="G397" t="str">
        <f>IF(A397:A397&gt;0,VLOOKUP(A397,Fed.!$A$2:$J$1973,7,FALSE)," ")</f>
        <v xml:space="preserve"> </v>
      </c>
      <c r="H397" t="str">
        <f>IF(A397:A397&gt;0,VLOOKUP(A397,Fed.!$A$2:$J$1973,8,FALSE)," ")</f>
        <v xml:space="preserve"> </v>
      </c>
      <c r="I397" t="str">
        <f>IF(A397:A397&gt;0,VLOOKUP(A397,Fed.!$A$2:$J$1973,9,FALSE)," ")</f>
        <v xml:space="preserve"> </v>
      </c>
      <c r="J397" s="3" t="str">
        <f>IF(A397:A397&gt;0,VLOOKUP(A397,Fed.!$A$2:$J$1973,10,FALSE)," ")</f>
        <v xml:space="preserve"> </v>
      </c>
    </row>
    <row r="398" spans="1:10">
      <c r="A398" s="63"/>
      <c r="B398" t="str">
        <f>IF(A398:A398&gt;0,VLOOKUP(A398,Fed.!$A$2:$J$1973,2,FALSE)," ")</f>
        <v xml:space="preserve"> </v>
      </c>
      <c r="C398" t="str">
        <f>IF(A398:A398&gt;0,VLOOKUP(A398,Fed.!$A$2:$J$1973,3,FALSE)," ")</f>
        <v xml:space="preserve"> </v>
      </c>
      <c r="D398" s="3" t="str">
        <f>IF(A398:A398&gt;0,VLOOKUP(A398,Fed.!$A$2:$J$1973,4,FALSE)," ")</f>
        <v xml:space="preserve"> </v>
      </c>
      <c r="E398" s="3" t="str">
        <f>IF(A398:A398&gt;0,VLOOKUP(A398,Fed.!$A$2:$J$1973,5,FALSE)," ")</f>
        <v xml:space="preserve"> </v>
      </c>
      <c r="F398" s="413" t="str">
        <f>IF(A398:A398&gt;0,VLOOKUP(A398,Fed.!$A$2:$J$1973,6,FALSE)," ")</f>
        <v xml:space="preserve"> </v>
      </c>
      <c r="G398" t="str">
        <f>IF(A398:A398&gt;0,VLOOKUP(A398,Fed.!$A$2:$J$1973,7,FALSE)," ")</f>
        <v xml:space="preserve"> </v>
      </c>
      <c r="H398" t="str">
        <f>IF(A398:A398&gt;0,VLOOKUP(A398,Fed.!$A$2:$J$1973,8,FALSE)," ")</f>
        <v xml:space="preserve"> </v>
      </c>
      <c r="I398" t="str">
        <f>IF(A398:A398&gt;0,VLOOKUP(A398,Fed.!$A$2:$J$1973,9,FALSE)," ")</f>
        <v xml:space="preserve"> </v>
      </c>
      <c r="J398" s="3" t="str">
        <f>IF(A398:A398&gt;0,VLOOKUP(A398,Fed.!$A$2:$J$1973,10,FALSE)," ")</f>
        <v xml:space="preserve"> </v>
      </c>
    </row>
    <row r="399" spans="1:10">
      <c r="A399" s="63"/>
      <c r="B399" t="str">
        <f>IF(A399:A399&gt;0,VLOOKUP(A399,Fed.!$A$2:$J$1973,2,FALSE)," ")</f>
        <v xml:space="preserve"> </v>
      </c>
      <c r="C399" t="str">
        <f>IF(A399:A399&gt;0,VLOOKUP(A399,Fed.!$A$2:$J$1973,3,FALSE)," ")</f>
        <v xml:space="preserve"> </v>
      </c>
      <c r="D399" s="3" t="str">
        <f>IF(A399:A399&gt;0,VLOOKUP(A399,Fed.!$A$2:$J$1973,4,FALSE)," ")</f>
        <v xml:space="preserve"> </v>
      </c>
      <c r="E399" s="3" t="str">
        <f>IF(A399:A399&gt;0,VLOOKUP(A399,Fed.!$A$2:$J$1973,5,FALSE)," ")</f>
        <v xml:space="preserve"> </v>
      </c>
      <c r="F399" s="413" t="str">
        <f>IF(A399:A399&gt;0,VLOOKUP(A399,Fed.!$A$2:$J$1973,6,FALSE)," ")</f>
        <v xml:space="preserve"> </v>
      </c>
      <c r="G399" t="str">
        <f>IF(A399:A399&gt;0,VLOOKUP(A399,Fed.!$A$2:$J$1973,7,FALSE)," ")</f>
        <v xml:space="preserve"> </v>
      </c>
      <c r="H399" t="str">
        <f>IF(A399:A399&gt;0,VLOOKUP(A399,Fed.!$A$2:$J$1973,8,FALSE)," ")</f>
        <v xml:space="preserve"> </v>
      </c>
      <c r="I399" t="str">
        <f>IF(A399:A399&gt;0,VLOOKUP(A399,Fed.!$A$2:$J$1973,9,FALSE)," ")</f>
        <v xml:space="preserve"> </v>
      </c>
      <c r="J399" s="3" t="str">
        <f>IF(A399:A399&gt;0,VLOOKUP(A399,Fed.!$A$2:$J$1973,10,FALSE)," ")</f>
        <v xml:space="preserve"> </v>
      </c>
    </row>
    <row r="400" spans="1:10">
      <c r="A400" s="63"/>
      <c r="B400" t="str">
        <f>IF(A400:A400&gt;0,VLOOKUP(A400,Fed.!$A$2:$J$1973,2,FALSE)," ")</f>
        <v xml:space="preserve"> </v>
      </c>
      <c r="C400" t="str">
        <f>IF(A400:A400&gt;0,VLOOKUP(A400,Fed.!$A$2:$J$1973,3,FALSE)," ")</f>
        <v xml:space="preserve"> </v>
      </c>
      <c r="D400" s="3" t="str">
        <f>IF(A400:A400&gt;0,VLOOKUP(A400,Fed.!$A$2:$J$1973,4,FALSE)," ")</f>
        <v xml:space="preserve"> </v>
      </c>
      <c r="E400" s="3" t="str">
        <f>IF(A400:A400&gt;0,VLOOKUP(A400,Fed.!$A$2:$J$1973,5,FALSE)," ")</f>
        <v xml:space="preserve"> </v>
      </c>
      <c r="F400" s="413" t="str">
        <f>IF(A400:A400&gt;0,VLOOKUP(A400,Fed.!$A$2:$J$1973,6,FALSE)," ")</f>
        <v xml:space="preserve"> </v>
      </c>
      <c r="G400" t="str">
        <f>IF(A400:A400&gt;0,VLOOKUP(A400,Fed.!$A$2:$J$1973,7,FALSE)," ")</f>
        <v xml:space="preserve"> </v>
      </c>
      <c r="H400" t="str">
        <f>IF(A400:A400&gt;0,VLOOKUP(A400,Fed.!$A$2:$J$1973,8,FALSE)," ")</f>
        <v xml:space="preserve"> </v>
      </c>
      <c r="I400" t="str">
        <f>IF(A400:A400&gt;0,VLOOKUP(A400,Fed.!$A$2:$J$1973,9,FALSE)," ")</f>
        <v xml:space="preserve"> </v>
      </c>
      <c r="J400" s="3" t="str">
        <f>IF(A400:A400&gt;0,VLOOKUP(A400,Fed.!$A$2:$J$1973,10,FALSE)," ")</f>
        <v xml:space="preserve"> </v>
      </c>
    </row>
    <row r="401" spans="1:10">
      <c r="A401" s="63"/>
      <c r="B401" t="str">
        <f>IF(A401:A401&gt;0,VLOOKUP(A401,Fed.!$A$2:$J$1973,2,FALSE)," ")</f>
        <v xml:space="preserve"> </v>
      </c>
      <c r="C401" t="str">
        <f>IF(A401:A401&gt;0,VLOOKUP(A401,Fed.!$A$2:$J$1973,3,FALSE)," ")</f>
        <v xml:space="preserve"> </v>
      </c>
      <c r="D401" s="3" t="str">
        <f>IF(A401:A401&gt;0,VLOOKUP(A401,Fed.!$A$2:$J$1973,4,FALSE)," ")</f>
        <v xml:space="preserve"> </v>
      </c>
      <c r="E401" s="3" t="str">
        <f>IF(A401:A401&gt;0,VLOOKUP(A401,Fed.!$A$2:$J$1973,5,FALSE)," ")</f>
        <v xml:space="preserve"> </v>
      </c>
      <c r="F401" s="413" t="str">
        <f>IF(A401:A401&gt;0,VLOOKUP(A401,Fed.!$A$2:$J$1973,6,FALSE)," ")</f>
        <v xml:space="preserve"> </v>
      </c>
      <c r="G401" t="str">
        <f>IF(A401:A401&gt;0,VLOOKUP(A401,Fed.!$A$2:$J$1973,7,FALSE)," ")</f>
        <v xml:space="preserve"> </v>
      </c>
      <c r="H401" t="str">
        <f>IF(A401:A401&gt;0,VLOOKUP(A401,Fed.!$A$2:$J$1973,8,FALSE)," ")</f>
        <v xml:space="preserve"> </v>
      </c>
      <c r="I401" t="str">
        <f>IF(A401:A401&gt;0,VLOOKUP(A401,Fed.!$A$2:$J$1973,9,FALSE)," ")</f>
        <v xml:space="preserve"> </v>
      </c>
      <c r="J401" s="3" t="str">
        <f>IF(A401:A401&gt;0,VLOOKUP(A401,Fed.!$A$2:$J$1973,10,FALSE)," ")</f>
        <v xml:space="preserve"> </v>
      </c>
    </row>
    <row r="402" spans="1:10">
      <c r="A402" s="63"/>
      <c r="B402" t="str">
        <f>IF(A402:A402&gt;0,VLOOKUP(A402,Fed.!$A$2:$J$1973,2,FALSE)," ")</f>
        <v xml:space="preserve"> </v>
      </c>
      <c r="C402" t="str">
        <f>IF(A402:A402&gt;0,VLOOKUP(A402,Fed.!$A$2:$J$1973,3,FALSE)," ")</f>
        <v xml:space="preserve"> </v>
      </c>
      <c r="D402" s="3" t="str">
        <f>IF(A402:A402&gt;0,VLOOKUP(A402,Fed.!$A$2:$J$1973,4,FALSE)," ")</f>
        <v xml:space="preserve"> </v>
      </c>
      <c r="E402" s="3" t="str">
        <f>IF(A402:A402&gt;0,VLOOKUP(A402,Fed.!$A$2:$J$1973,5,FALSE)," ")</f>
        <v xml:space="preserve"> </v>
      </c>
      <c r="F402" s="413" t="str">
        <f>IF(A402:A402&gt;0,VLOOKUP(A402,Fed.!$A$2:$J$1973,6,FALSE)," ")</f>
        <v xml:space="preserve"> </v>
      </c>
      <c r="G402" t="str">
        <f>IF(A402:A402&gt;0,VLOOKUP(A402,Fed.!$A$2:$J$1973,7,FALSE)," ")</f>
        <v xml:space="preserve"> </v>
      </c>
      <c r="H402" t="str">
        <f>IF(A402:A402&gt;0,VLOOKUP(A402,Fed.!$A$2:$J$1973,8,FALSE)," ")</f>
        <v xml:space="preserve"> </v>
      </c>
      <c r="I402" t="str">
        <f>IF(A402:A402&gt;0,VLOOKUP(A402,Fed.!$A$2:$J$1973,9,FALSE)," ")</f>
        <v xml:space="preserve"> </v>
      </c>
      <c r="J402" s="3" t="str">
        <f>IF(A402:A402&gt;0,VLOOKUP(A402,Fed.!$A$2:$J$1973,10,FALSE)," ")</f>
        <v xml:space="preserve"> </v>
      </c>
    </row>
    <row r="403" spans="1:10">
      <c r="A403" s="63"/>
      <c r="B403" t="str">
        <f>IF(A403:A403&gt;0,VLOOKUP(A403,Fed.!$A$2:$J$1973,2,FALSE)," ")</f>
        <v xml:space="preserve"> </v>
      </c>
      <c r="C403" t="str">
        <f>IF(A403:A403&gt;0,VLOOKUP(A403,Fed.!$A$2:$J$1973,3,FALSE)," ")</f>
        <v xml:space="preserve"> </v>
      </c>
      <c r="D403" s="3" t="str">
        <f>IF(A403:A403&gt;0,VLOOKUP(A403,Fed.!$A$2:$J$1973,4,FALSE)," ")</f>
        <v xml:space="preserve"> </v>
      </c>
      <c r="E403" s="3" t="str">
        <f>IF(A403:A403&gt;0,VLOOKUP(A403,Fed.!$A$2:$J$1973,5,FALSE)," ")</f>
        <v xml:space="preserve"> </v>
      </c>
      <c r="F403" s="413" t="str">
        <f>IF(A403:A403&gt;0,VLOOKUP(A403,Fed.!$A$2:$J$1973,6,FALSE)," ")</f>
        <v xml:space="preserve"> </v>
      </c>
      <c r="G403" t="str">
        <f>IF(A403:A403&gt;0,VLOOKUP(A403,Fed.!$A$2:$J$1973,7,FALSE)," ")</f>
        <v xml:space="preserve"> </v>
      </c>
      <c r="H403" t="str">
        <f>IF(A403:A403&gt;0,VLOOKUP(A403,Fed.!$A$2:$J$1973,8,FALSE)," ")</f>
        <v xml:space="preserve"> </v>
      </c>
      <c r="I403" t="str">
        <f>IF(A403:A403&gt;0,VLOOKUP(A403,Fed.!$A$2:$J$1973,9,FALSE)," ")</f>
        <v xml:space="preserve"> </v>
      </c>
      <c r="J403" s="3" t="str">
        <f>IF(A403:A403&gt;0,VLOOKUP(A403,Fed.!$A$2:$J$1973,10,FALSE)," ")</f>
        <v xml:space="preserve"> </v>
      </c>
    </row>
    <row r="404" spans="1:10">
      <c r="A404" s="63"/>
      <c r="B404" t="str">
        <f>IF(A404:A404&gt;0,VLOOKUP(A404,Fed.!$A$2:$J$1973,2,FALSE)," ")</f>
        <v xml:space="preserve"> </v>
      </c>
      <c r="C404" t="str">
        <f>IF(A404:A404&gt;0,VLOOKUP(A404,Fed.!$A$2:$J$1973,3,FALSE)," ")</f>
        <v xml:space="preserve"> </v>
      </c>
      <c r="D404" s="3" t="str">
        <f>IF(A404:A404&gt;0,VLOOKUP(A404,Fed.!$A$2:$J$1973,4,FALSE)," ")</f>
        <v xml:space="preserve"> </v>
      </c>
      <c r="E404" s="3" t="str">
        <f>IF(A404:A404&gt;0,VLOOKUP(A404,Fed.!$A$2:$J$1973,5,FALSE)," ")</f>
        <v xml:space="preserve"> </v>
      </c>
      <c r="F404" s="413" t="str">
        <f>IF(A404:A404&gt;0,VLOOKUP(A404,Fed.!$A$2:$J$1973,6,FALSE)," ")</f>
        <v xml:space="preserve"> </v>
      </c>
      <c r="G404" t="str">
        <f>IF(A404:A404&gt;0,VLOOKUP(A404,Fed.!$A$2:$J$1973,7,FALSE)," ")</f>
        <v xml:space="preserve"> </v>
      </c>
      <c r="H404" t="str">
        <f>IF(A404:A404&gt;0,VLOOKUP(A404,Fed.!$A$2:$J$1973,8,FALSE)," ")</f>
        <v xml:space="preserve"> </v>
      </c>
      <c r="I404" t="str">
        <f>IF(A404:A404&gt;0,VLOOKUP(A404,Fed.!$A$2:$J$1973,9,FALSE)," ")</f>
        <v xml:space="preserve"> </v>
      </c>
      <c r="J404" s="3" t="str">
        <f>IF(A404:A404&gt;0,VLOOKUP(A404,Fed.!$A$2:$J$1973,10,FALSE)," ")</f>
        <v xml:space="preserve"> </v>
      </c>
    </row>
    <row r="405" spans="1:10">
      <c r="A405" s="63"/>
      <c r="B405" t="str">
        <f>IF(A405:A405&gt;0,VLOOKUP(A405,Fed.!$A$2:$J$1973,2,FALSE)," ")</f>
        <v xml:space="preserve"> </v>
      </c>
      <c r="C405" t="str">
        <f>IF(A405:A405&gt;0,VLOOKUP(A405,Fed.!$A$2:$J$1973,3,FALSE)," ")</f>
        <v xml:space="preserve"> </v>
      </c>
      <c r="D405" s="3" t="str">
        <f>IF(A405:A405&gt;0,VLOOKUP(A405,Fed.!$A$2:$J$1973,4,FALSE)," ")</f>
        <v xml:space="preserve"> </v>
      </c>
      <c r="E405" s="3" t="str">
        <f>IF(A405:A405&gt;0,VLOOKUP(A405,Fed.!$A$2:$J$1973,5,FALSE)," ")</f>
        <v xml:space="preserve"> </v>
      </c>
      <c r="F405" s="413" t="str">
        <f>IF(A405:A405&gt;0,VLOOKUP(A405,Fed.!$A$2:$J$1973,6,FALSE)," ")</f>
        <v xml:space="preserve"> </v>
      </c>
      <c r="G405" t="str">
        <f>IF(A405:A405&gt;0,VLOOKUP(A405,Fed.!$A$2:$J$1973,7,FALSE)," ")</f>
        <v xml:space="preserve"> </v>
      </c>
      <c r="H405" t="str">
        <f>IF(A405:A405&gt;0,VLOOKUP(A405,Fed.!$A$2:$J$1973,8,FALSE)," ")</f>
        <v xml:space="preserve"> </v>
      </c>
      <c r="I405" t="str">
        <f>IF(A405:A405&gt;0,VLOOKUP(A405,Fed.!$A$2:$J$1973,9,FALSE)," ")</f>
        <v xml:space="preserve"> </v>
      </c>
      <c r="J405" s="3" t="str">
        <f>IF(A405:A405&gt;0,VLOOKUP(A405,Fed.!$A$2:$J$1973,10,FALSE)," ")</f>
        <v xml:space="preserve"> </v>
      </c>
    </row>
    <row r="406" spans="1:10">
      <c r="A406" s="63"/>
      <c r="B406" t="str">
        <f>IF(A406:A406&gt;0,VLOOKUP(A406,Fed.!$A$2:$J$1973,2,FALSE)," ")</f>
        <v xml:space="preserve"> </v>
      </c>
      <c r="C406" t="str">
        <f>IF(A406:A406&gt;0,VLOOKUP(A406,Fed.!$A$2:$J$1973,3,FALSE)," ")</f>
        <v xml:space="preserve"> </v>
      </c>
      <c r="D406" s="3" t="str">
        <f>IF(A406:A406&gt;0,VLOOKUP(A406,Fed.!$A$2:$J$1973,4,FALSE)," ")</f>
        <v xml:space="preserve"> </v>
      </c>
      <c r="E406" s="3" t="str">
        <f>IF(A406:A406&gt;0,VLOOKUP(A406,Fed.!$A$2:$J$1973,5,FALSE)," ")</f>
        <v xml:space="preserve"> </v>
      </c>
      <c r="F406" s="413" t="str">
        <f>IF(A406:A406&gt;0,VLOOKUP(A406,Fed.!$A$2:$J$1973,6,FALSE)," ")</f>
        <v xml:space="preserve"> </v>
      </c>
      <c r="G406" t="str">
        <f>IF(A406:A406&gt;0,VLOOKUP(A406,Fed.!$A$2:$J$1973,7,FALSE)," ")</f>
        <v xml:space="preserve"> </v>
      </c>
      <c r="H406" t="str">
        <f>IF(A406:A406&gt;0,VLOOKUP(A406,Fed.!$A$2:$J$1973,8,FALSE)," ")</f>
        <v xml:space="preserve"> </v>
      </c>
      <c r="I406" t="str">
        <f>IF(A406:A406&gt;0,VLOOKUP(A406,Fed.!$A$2:$J$1973,9,FALSE)," ")</f>
        <v xml:space="preserve"> </v>
      </c>
      <c r="J406" s="3" t="str">
        <f>IF(A406:A406&gt;0,VLOOKUP(A406,Fed.!$A$2:$J$1973,10,FALSE)," ")</f>
        <v xml:space="preserve"> </v>
      </c>
    </row>
    <row r="407" spans="1:10">
      <c r="A407" s="63"/>
      <c r="B407" t="str">
        <f>IF(A407:A407&gt;0,VLOOKUP(A407,Fed.!$A$2:$J$1973,2,FALSE)," ")</f>
        <v xml:space="preserve"> </v>
      </c>
      <c r="C407" t="str">
        <f>IF(A407:A407&gt;0,VLOOKUP(A407,Fed.!$A$2:$J$1973,3,FALSE)," ")</f>
        <v xml:space="preserve"> </v>
      </c>
      <c r="D407" s="3" t="str">
        <f>IF(A407:A407&gt;0,VLOOKUP(A407,Fed.!$A$2:$J$1973,4,FALSE)," ")</f>
        <v xml:space="preserve"> </v>
      </c>
      <c r="E407" s="3" t="str">
        <f>IF(A407:A407&gt;0,VLOOKUP(A407,Fed.!$A$2:$J$1973,5,FALSE)," ")</f>
        <v xml:space="preserve"> </v>
      </c>
      <c r="F407" s="413" t="str">
        <f>IF(A407:A407&gt;0,VLOOKUP(A407,Fed.!$A$2:$J$1973,6,FALSE)," ")</f>
        <v xml:space="preserve"> </v>
      </c>
      <c r="G407" t="str">
        <f>IF(A407:A407&gt;0,VLOOKUP(A407,Fed.!$A$2:$J$1973,7,FALSE)," ")</f>
        <v xml:space="preserve"> </v>
      </c>
      <c r="H407" t="str">
        <f>IF(A407:A407&gt;0,VLOOKUP(A407,Fed.!$A$2:$J$1973,8,FALSE)," ")</f>
        <v xml:space="preserve"> </v>
      </c>
      <c r="I407" t="str">
        <f>IF(A407:A407&gt;0,VLOOKUP(A407,Fed.!$A$2:$J$1973,9,FALSE)," ")</f>
        <v xml:space="preserve"> </v>
      </c>
      <c r="J407" s="3" t="str">
        <f>IF(A407:A407&gt;0,VLOOKUP(A407,Fed.!$A$2:$J$1973,10,FALSE)," ")</f>
        <v xml:space="preserve"> </v>
      </c>
    </row>
    <row r="408" spans="1:10">
      <c r="A408" s="63"/>
      <c r="B408" t="str">
        <f>IF(A408:A408&gt;0,VLOOKUP(A408,Fed.!$A$2:$J$1973,2,FALSE)," ")</f>
        <v xml:space="preserve"> </v>
      </c>
      <c r="C408" t="str">
        <f>IF(A408:A408&gt;0,VLOOKUP(A408,Fed.!$A$2:$J$1973,3,FALSE)," ")</f>
        <v xml:space="preserve"> </v>
      </c>
      <c r="D408" s="3" t="str">
        <f>IF(A408:A408&gt;0,VLOOKUP(A408,Fed.!$A$2:$J$1973,4,FALSE)," ")</f>
        <v xml:space="preserve"> </v>
      </c>
      <c r="E408" s="3" t="str">
        <f>IF(A408:A408&gt;0,VLOOKUP(A408,Fed.!$A$2:$J$1973,5,FALSE)," ")</f>
        <v xml:space="preserve"> </v>
      </c>
      <c r="F408" s="413" t="str">
        <f>IF(A408:A408&gt;0,VLOOKUP(A408,Fed.!$A$2:$J$1973,6,FALSE)," ")</f>
        <v xml:space="preserve"> </v>
      </c>
      <c r="G408" t="str">
        <f>IF(A408:A408&gt;0,VLOOKUP(A408,Fed.!$A$2:$J$1973,7,FALSE)," ")</f>
        <v xml:space="preserve"> </v>
      </c>
      <c r="H408" t="str">
        <f>IF(A408:A408&gt;0,VLOOKUP(A408,Fed.!$A$2:$J$1973,8,FALSE)," ")</f>
        <v xml:space="preserve"> </v>
      </c>
      <c r="I408" t="str">
        <f>IF(A408:A408&gt;0,VLOOKUP(A408,Fed.!$A$2:$J$1973,9,FALSE)," ")</f>
        <v xml:space="preserve"> </v>
      </c>
      <c r="J408" s="3" t="str">
        <f>IF(A408:A408&gt;0,VLOOKUP(A408,Fed.!$A$2:$J$1973,10,FALSE)," ")</f>
        <v xml:space="preserve"> </v>
      </c>
    </row>
    <row r="409" spans="1:10">
      <c r="A409" s="63"/>
      <c r="B409" t="str">
        <f>IF(A409:A409&gt;0,VLOOKUP(A409,Fed.!$A$2:$J$1973,2,FALSE)," ")</f>
        <v xml:space="preserve"> </v>
      </c>
      <c r="C409" t="str">
        <f>IF(A409:A409&gt;0,VLOOKUP(A409,Fed.!$A$2:$J$1973,3,FALSE)," ")</f>
        <v xml:space="preserve"> </v>
      </c>
      <c r="D409" s="3" t="str">
        <f>IF(A409:A409&gt;0,VLOOKUP(A409,Fed.!$A$2:$J$1973,4,FALSE)," ")</f>
        <v xml:space="preserve"> </v>
      </c>
      <c r="E409" s="3" t="str">
        <f>IF(A409:A409&gt;0,VLOOKUP(A409,Fed.!$A$2:$J$1973,5,FALSE)," ")</f>
        <v xml:space="preserve"> </v>
      </c>
      <c r="F409" s="413" t="str">
        <f>IF(A409:A409&gt;0,VLOOKUP(A409,Fed.!$A$2:$J$1973,6,FALSE)," ")</f>
        <v xml:space="preserve"> </v>
      </c>
      <c r="G409" t="str">
        <f>IF(A409:A409&gt;0,VLOOKUP(A409,Fed.!$A$2:$J$1973,7,FALSE)," ")</f>
        <v xml:space="preserve"> </v>
      </c>
      <c r="H409" t="str">
        <f>IF(A409:A409&gt;0,VLOOKUP(A409,Fed.!$A$2:$J$1973,8,FALSE)," ")</f>
        <v xml:space="preserve"> </v>
      </c>
      <c r="I409" t="str">
        <f>IF(A409:A409&gt;0,VLOOKUP(A409,Fed.!$A$2:$J$1973,9,FALSE)," ")</f>
        <v xml:space="preserve"> </v>
      </c>
      <c r="J409" s="3" t="str">
        <f>IF(A409:A409&gt;0,VLOOKUP(A409,Fed.!$A$2:$J$1973,10,FALSE)," ")</f>
        <v xml:space="preserve"> </v>
      </c>
    </row>
    <row r="410" spans="1:10">
      <c r="A410" s="63"/>
      <c r="B410" t="str">
        <f>IF(A410:A410&gt;0,VLOOKUP(A410,Fed.!$A$2:$J$1973,2,FALSE)," ")</f>
        <v xml:space="preserve"> </v>
      </c>
      <c r="C410" t="str">
        <f>IF(A410:A410&gt;0,VLOOKUP(A410,Fed.!$A$2:$J$1973,3,FALSE)," ")</f>
        <v xml:space="preserve"> </v>
      </c>
      <c r="D410" s="3" t="str">
        <f>IF(A410:A410&gt;0,VLOOKUP(A410,Fed.!$A$2:$J$1973,4,FALSE)," ")</f>
        <v xml:space="preserve"> </v>
      </c>
      <c r="E410" s="3" t="str">
        <f>IF(A410:A410&gt;0,VLOOKUP(A410,Fed.!$A$2:$J$1973,5,FALSE)," ")</f>
        <v xml:space="preserve"> </v>
      </c>
      <c r="F410" s="413" t="str">
        <f>IF(A410:A410&gt;0,VLOOKUP(A410,Fed.!$A$2:$J$1973,6,FALSE)," ")</f>
        <v xml:space="preserve"> </v>
      </c>
      <c r="G410" t="str">
        <f>IF(A410:A410&gt;0,VLOOKUP(A410,Fed.!$A$2:$J$1973,7,FALSE)," ")</f>
        <v xml:space="preserve"> </v>
      </c>
      <c r="H410" t="str">
        <f>IF(A410:A410&gt;0,VLOOKUP(A410,Fed.!$A$2:$J$1973,8,FALSE)," ")</f>
        <v xml:space="preserve"> </v>
      </c>
      <c r="I410" t="str">
        <f>IF(A410:A410&gt;0,VLOOKUP(A410,Fed.!$A$2:$J$1973,9,FALSE)," ")</f>
        <v xml:space="preserve"> </v>
      </c>
      <c r="J410" s="3" t="str">
        <f>IF(A410:A410&gt;0,VLOOKUP(A410,Fed.!$A$2:$J$1973,10,FALSE)," ")</f>
        <v xml:space="preserve"> </v>
      </c>
    </row>
    <row r="411" spans="1:10">
      <c r="A411" s="63"/>
      <c r="B411" t="str">
        <f>IF(A411:A411&gt;0,VLOOKUP(A411,Fed.!$A$2:$J$1973,2,FALSE)," ")</f>
        <v xml:space="preserve"> </v>
      </c>
      <c r="C411" t="str">
        <f>IF(A411:A411&gt;0,VLOOKUP(A411,Fed.!$A$2:$J$1973,3,FALSE)," ")</f>
        <v xml:space="preserve"> </v>
      </c>
      <c r="D411" s="3" t="str">
        <f>IF(A411:A411&gt;0,VLOOKUP(A411,Fed.!$A$2:$J$1973,4,FALSE)," ")</f>
        <v xml:space="preserve"> </v>
      </c>
      <c r="E411" s="3" t="str">
        <f>IF(A411:A411&gt;0,VLOOKUP(A411,Fed.!$A$2:$J$1973,5,FALSE)," ")</f>
        <v xml:space="preserve"> </v>
      </c>
      <c r="F411" s="413" t="str">
        <f>IF(A411:A411&gt;0,VLOOKUP(A411,Fed.!$A$2:$J$1973,6,FALSE)," ")</f>
        <v xml:space="preserve"> </v>
      </c>
      <c r="G411" t="str">
        <f>IF(A411:A411&gt;0,VLOOKUP(A411,Fed.!$A$2:$J$1973,7,FALSE)," ")</f>
        <v xml:space="preserve"> </v>
      </c>
      <c r="H411" t="str">
        <f>IF(A411:A411&gt;0,VLOOKUP(A411,Fed.!$A$2:$J$1973,8,FALSE)," ")</f>
        <v xml:space="preserve"> </v>
      </c>
      <c r="I411" t="str">
        <f>IF(A411:A411&gt;0,VLOOKUP(A411,Fed.!$A$2:$J$1973,9,FALSE)," ")</f>
        <v xml:space="preserve"> </v>
      </c>
      <c r="J411" s="3" t="str">
        <f>IF(A411:A411&gt;0,VLOOKUP(A411,Fed.!$A$2:$J$1973,10,FALSE)," ")</f>
        <v xml:space="preserve"> </v>
      </c>
    </row>
    <row r="412" spans="1:10">
      <c r="A412" s="63"/>
      <c r="B412" t="str">
        <f>IF(A412:A412&gt;0,VLOOKUP(A412,Fed.!$A$2:$J$1973,2,FALSE)," ")</f>
        <v xml:space="preserve"> </v>
      </c>
      <c r="C412" t="str">
        <f>IF(A412:A412&gt;0,VLOOKUP(A412,Fed.!$A$2:$J$1973,3,FALSE)," ")</f>
        <v xml:space="preserve"> </v>
      </c>
      <c r="D412" s="3" t="str">
        <f>IF(A412:A412&gt;0,VLOOKUP(A412,Fed.!$A$2:$J$1973,4,FALSE)," ")</f>
        <v xml:space="preserve"> </v>
      </c>
      <c r="E412" s="3" t="str">
        <f>IF(A412:A412&gt;0,VLOOKUP(A412,Fed.!$A$2:$J$1973,5,FALSE)," ")</f>
        <v xml:space="preserve"> </v>
      </c>
      <c r="F412" s="413" t="str">
        <f>IF(A412:A412&gt;0,VLOOKUP(A412,Fed.!$A$2:$J$1973,6,FALSE)," ")</f>
        <v xml:space="preserve"> </v>
      </c>
      <c r="G412" t="str">
        <f>IF(A412:A412&gt;0,VLOOKUP(A412,Fed.!$A$2:$J$1973,7,FALSE)," ")</f>
        <v xml:space="preserve"> </v>
      </c>
      <c r="H412" t="str">
        <f>IF(A412:A412&gt;0,VLOOKUP(A412,Fed.!$A$2:$J$1973,8,FALSE)," ")</f>
        <v xml:space="preserve"> </v>
      </c>
      <c r="I412" t="str">
        <f>IF(A412:A412&gt;0,VLOOKUP(A412,Fed.!$A$2:$J$1973,9,FALSE)," ")</f>
        <v xml:space="preserve"> </v>
      </c>
      <c r="J412" s="3" t="str">
        <f>IF(A412:A412&gt;0,VLOOKUP(A412,Fed.!$A$2:$J$1973,10,FALSE)," ")</f>
        <v xml:space="preserve"> </v>
      </c>
    </row>
    <row r="413" spans="1:10">
      <c r="A413" s="63"/>
      <c r="B413" t="str">
        <f>IF(A413:A413&gt;0,VLOOKUP(A413,Fed.!$A$2:$J$1973,2,FALSE)," ")</f>
        <v xml:space="preserve"> </v>
      </c>
      <c r="C413" t="str">
        <f>IF(A413:A413&gt;0,VLOOKUP(A413,Fed.!$A$2:$J$1973,3,FALSE)," ")</f>
        <v xml:space="preserve"> </v>
      </c>
      <c r="D413" s="3" t="str">
        <f>IF(A413:A413&gt;0,VLOOKUP(A413,Fed.!$A$2:$J$1973,4,FALSE)," ")</f>
        <v xml:space="preserve"> </v>
      </c>
      <c r="E413" s="3" t="str">
        <f>IF(A413:A413&gt;0,VLOOKUP(A413,Fed.!$A$2:$J$1973,5,FALSE)," ")</f>
        <v xml:space="preserve"> </v>
      </c>
      <c r="F413" s="413" t="str">
        <f>IF(A413:A413&gt;0,VLOOKUP(A413,Fed.!$A$2:$J$1973,6,FALSE)," ")</f>
        <v xml:space="preserve"> </v>
      </c>
      <c r="G413" t="str">
        <f>IF(A413:A413&gt;0,VLOOKUP(A413,Fed.!$A$2:$J$1973,7,FALSE)," ")</f>
        <v xml:space="preserve"> </v>
      </c>
      <c r="H413" t="str">
        <f>IF(A413:A413&gt;0,VLOOKUP(A413,Fed.!$A$2:$J$1973,8,FALSE)," ")</f>
        <v xml:space="preserve"> </v>
      </c>
      <c r="I413" t="str">
        <f>IF(A413:A413&gt;0,VLOOKUP(A413,Fed.!$A$2:$J$1973,9,FALSE)," ")</f>
        <v xml:space="preserve"> </v>
      </c>
      <c r="J413" s="3" t="str">
        <f>IF(A413:A413&gt;0,VLOOKUP(A413,Fed.!$A$2:$J$1973,10,FALSE)," ")</f>
        <v xml:space="preserve"> </v>
      </c>
    </row>
    <row r="414" spans="1:10">
      <c r="A414" s="63"/>
      <c r="B414" t="str">
        <f>IF(A414:A414&gt;0,VLOOKUP(A414,Fed.!$A$2:$J$1973,2,FALSE)," ")</f>
        <v xml:space="preserve"> </v>
      </c>
      <c r="C414" t="str">
        <f>IF(A414:A414&gt;0,VLOOKUP(A414,Fed.!$A$2:$J$1973,3,FALSE)," ")</f>
        <v xml:space="preserve"> </v>
      </c>
      <c r="D414" s="3" t="str">
        <f>IF(A414:A414&gt;0,VLOOKUP(A414,Fed.!$A$2:$J$1973,4,FALSE)," ")</f>
        <v xml:space="preserve"> </v>
      </c>
      <c r="E414" s="3" t="str">
        <f>IF(A414:A414&gt;0,VLOOKUP(A414,Fed.!$A$2:$J$1973,5,FALSE)," ")</f>
        <v xml:space="preserve"> </v>
      </c>
      <c r="F414" s="413" t="str">
        <f>IF(A414:A414&gt;0,VLOOKUP(A414,Fed.!$A$2:$J$1973,6,FALSE)," ")</f>
        <v xml:space="preserve"> </v>
      </c>
      <c r="G414" t="str">
        <f>IF(A414:A414&gt;0,VLOOKUP(A414,Fed.!$A$2:$J$1973,7,FALSE)," ")</f>
        <v xml:space="preserve"> </v>
      </c>
      <c r="H414" t="str">
        <f>IF(A414:A414&gt;0,VLOOKUP(A414,Fed.!$A$2:$J$1973,8,FALSE)," ")</f>
        <v xml:space="preserve"> </v>
      </c>
      <c r="I414" t="str">
        <f>IF(A414:A414&gt;0,VLOOKUP(A414,Fed.!$A$2:$J$1973,9,FALSE)," ")</f>
        <v xml:space="preserve"> </v>
      </c>
      <c r="J414" s="3" t="str">
        <f>IF(A414:A414&gt;0,VLOOKUP(A414,Fed.!$A$2:$J$1973,10,FALSE)," ")</f>
        <v xml:space="preserve"> </v>
      </c>
    </row>
    <row r="415" spans="1:10">
      <c r="A415" s="63"/>
      <c r="B415" t="str">
        <f>IF(A415:A415&gt;0,VLOOKUP(A415,Fed.!$A$2:$J$1973,2,FALSE)," ")</f>
        <v xml:space="preserve"> </v>
      </c>
      <c r="C415" t="str">
        <f>IF(A415:A415&gt;0,VLOOKUP(A415,Fed.!$A$2:$J$1973,3,FALSE)," ")</f>
        <v xml:space="preserve"> </v>
      </c>
      <c r="D415" s="3" t="str">
        <f>IF(A415:A415&gt;0,VLOOKUP(A415,Fed.!$A$2:$J$1973,4,FALSE)," ")</f>
        <v xml:space="preserve"> </v>
      </c>
      <c r="E415" s="3" t="str">
        <f>IF(A415:A415&gt;0,VLOOKUP(A415,Fed.!$A$2:$J$1973,5,FALSE)," ")</f>
        <v xml:space="preserve"> </v>
      </c>
      <c r="F415" s="413" t="str">
        <f>IF(A415:A415&gt;0,VLOOKUP(A415,Fed.!$A$2:$J$1973,6,FALSE)," ")</f>
        <v xml:space="preserve"> </v>
      </c>
      <c r="G415" t="str">
        <f>IF(A415:A415&gt;0,VLOOKUP(A415,Fed.!$A$2:$J$1973,7,FALSE)," ")</f>
        <v xml:space="preserve"> </v>
      </c>
      <c r="H415" t="str">
        <f>IF(A415:A415&gt;0,VLOOKUP(A415,Fed.!$A$2:$J$1973,8,FALSE)," ")</f>
        <v xml:space="preserve"> </v>
      </c>
      <c r="I415" t="str">
        <f>IF(A415:A415&gt;0,VLOOKUP(A415,Fed.!$A$2:$J$1973,9,FALSE)," ")</f>
        <v xml:space="preserve"> </v>
      </c>
      <c r="J415" s="3" t="str">
        <f>IF(A415:A415&gt;0,VLOOKUP(A415,Fed.!$A$2:$J$1973,10,FALSE)," ")</f>
        <v xml:space="preserve"> </v>
      </c>
    </row>
    <row r="416" spans="1:10">
      <c r="A416" s="63"/>
      <c r="B416" t="str">
        <f>IF(A416:A416&gt;0,VLOOKUP(A416,Fed.!$A$2:$J$1973,2,FALSE)," ")</f>
        <v xml:space="preserve"> </v>
      </c>
      <c r="C416" t="str">
        <f>IF(A416:A416&gt;0,VLOOKUP(A416,Fed.!$A$2:$J$1973,3,FALSE)," ")</f>
        <v xml:space="preserve"> </v>
      </c>
      <c r="D416" s="3" t="str">
        <f>IF(A416:A416&gt;0,VLOOKUP(A416,Fed.!$A$2:$J$1973,4,FALSE)," ")</f>
        <v xml:space="preserve"> </v>
      </c>
      <c r="E416" s="3" t="str">
        <f>IF(A416:A416&gt;0,VLOOKUP(A416,Fed.!$A$2:$J$1973,5,FALSE)," ")</f>
        <v xml:space="preserve"> </v>
      </c>
      <c r="F416" s="413" t="str">
        <f>IF(A416:A416&gt;0,VLOOKUP(A416,Fed.!$A$2:$J$1973,6,FALSE)," ")</f>
        <v xml:space="preserve"> </v>
      </c>
      <c r="G416" t="str">
        <f>IF(A416:A416&gt;0,VLOOKUP(A416,Fed.!$A$2:$J$1973,7,FALSE)," ")</f>
        <v xml:space="preserve"> </v>
      </c>
      <c r="H416" t="str">
        <f>IF(A416:A416&gt;0,VLOOKUP(A416,Fed.!$A$2:$J$1973,8,FALSE)," ")</f>
        <v xml:space="preserve"> </v>
      </c>
      <c r="I416" t="str">
        <f>IF(A416:A416&gt;0,VLOOKUP(A416,Fed.!$A$2:$J$1973,9,FALSE)," ")</f>
        <v xml:space="preserve"> </v>
      </c>
      <c r="J416" s="3" t="str">
        <f>IF(A416:A416&gt;0,VLOOKUP(A416,Fed.!$A$2:$J$1973,10,FALSE)," ")</f>
        <v xml:space="preserve"> </v>
      </c>
    </row>
    <row r="417" spans="1:10">
      <c r="A417" s="63"/>
      <c r="B417" t="str">
        <f>IF(A417:A417&gt;0,VLOOKUP(A417,Fed.!$A$2:$J$1973,2,FALSE)," ")</f>
        <v xml:space="preserve"> </v>
      </c>
      <c r="C417" t="str">
        <f>IF(A417:A417&gt;0,VLOOKUP(A417,Fed.!$A$2:$J$1973,3,FALSE)," ")</f>
        <v xml:space="preserve"> </v>
      </c>
      <c r="D417" s="3" t="str">
        <f>IF(A417:A417&gt;0,VLOOKUP(A417,Fed.!$A$2:$J$1973,4,FALSE)," ")</f>
        <v xml:space="preserve"> </v>
      </c>
      <c r="E417" s="3" t="str">
        <f>IF(A417:A417&gt;0,VLOOKUP(A417,Fed.!$A$2:$J$1973,5,FALSE)," ")</f>
        <v xml:space="preserve"> </v>
      </c>
      <c r="F417" s="413" t="str">
        <f>IF(A417:A417&gt;0,VLOOKUP(A417,Fed.!$A$2:$J$1973,6,FALSE)," ")</f>
        <v xml:space="preserve"> </v>
      </c>
      <c r="G417" t="str">
        <f>IF(A417:A417&gt;0,VLOOKUP(A417,Fed.!$A$2:$J$1973,7,FALSE)," ")</f>
        <v xml:space="preserve"> </v>
      </c>
      <c r="H417" t="str">
        <f>IF(A417:A417&gt;0,VLOOKUP(A417,Fed.!$A$2:$J$1973,8,FALSE)," ")</f>
        <v xml:space="preserve"> </v>
      </c>
      <c r="I417" t="str">
        <f>IF(A417:A417&gt;0,VLOOKUP(A417,Fed.!$A$2:$J$1973,9,FALSE)," ")</f>
        <v xml:space="preserve"> </v>
      </c>
      <c r="J417" s="3" t="str">
        <f>IF(A417:A417&gt;0,VLOOKUP(A417,Fed.!$A$2:$J$1973,10,FALSE)," ")</f>
        <v xml:space="preserve"> </v>
      </c>
    </row>
    <row r="418" spans="1:10">
      <c r="A418" s="63"/>
      <c r="B418" t="str">
        <f>IF(A418:A418&gt;0,VLOOKUP(A418,Fed.!$A$2:$J$1973,2,FALSE)," ")</f>
        <v xml:space="preserve"> </v>
      </c>
      <c r="C418" t="str">
        <f>IF(A418:A418&gt;0,VLOOKUP(A418,Fed.!$A$2:$J$1973,3,FALSE)," ")</f>
        <v xml:space="preserve"> </v>
      </c>
      <c r="D418" s="3" t="str">
        <f>IF(A418:A418&gt;0,VLOOKUP(A418,Fed.!$A$2:$J$1973,4,FALSE)," ")</f>
        <v xml:space="preserve"> </v>
      </c>
      <c r="E418" s="3" t="str">
        <f>IF(A418:A418&gt;0,VLOOKUP(A418,Fed.!$A$2:$J$1973,5,FALSE)," ")</f>
        <v xml:space="preserve"> </v>
      </c>
      <c r="F418" s="413" t="str">
        <f>IF(A418:A418&gt;0,VLOOKUP(A418,Fed.!$A$2:$J$1973,6,FALSE)," ")</f>
        <v xml:space="preserve"> </v>
      </c>
      <c r="G418" t="str">
        <f>IF(A418:A418&gt;0,VLOOKUP(A418,Fed.!$A$2:$J$1973,7,FALSE)," ")</f>
        <v xml:space="preserve"> </v>
      </c>
      <c r="H418" t="str">
        <f>IF(A418:A418&gt;0,VLOOKUP(A418,Fed.!$A$2:$J$1973,8,FALSE)," ")</f>
        <v xml:space="preserve"> </v>
      </c>
      <c r="I418" t="str">
        <f>IF(A418:A418&gt;0,VLOOKUP(A418,Fed.!$A$2:$J$1973,9,FALSE)," ")</f>
        <v xml:space="preserve"> </v>
      </c>
      <c r="J418" s="3" t="str">
        <f>IF(A418:A418&gt;0,VLOOKUP(A418,Fed.!$A$2:$J$1973,10,FALSE)," ")</f>
        <v xml:space="preserve"> </v>
      </c>
    </row>
    <row r="419" spans="1:10">
      <c r="A419" s="63"/>
      <c r="B419" t="str">
        <f>IF(A419:A419&gt;0,VLOOKUP(A419,Fed.!$A$2:$J$1973,2,FALSE)," ")</f>
        <v xml:space="preserve"> </v>
      </c>
      <c r="C419" t="str">
        <f>IF(A419:A419&gt;0,VLOOKUP(A419,Fed.!$A$2:$J$1973,3,FALSE)," ")</f>
        <v xml:space="preserve"> </v>
      </c>
      <c r="D419" s="3" t="str">
        <f>IF(A419:A419&gt;0,VLOOKUP(A419,Fed.!$A$2:$J$1973,4,FALSE)," ")</f>
        <v xml:space="preserve"> </v>
      </c>
      <c r="E419" s="3" t="str">
        <f>IF(A419:A419&gt;0,VLOOKUP(A419,Fed.!$A$2:$J$1973,5,FALSE)," ")</f>
        <v xml:space="preserve"> </v>
      </c>
      <c r="F419" s="413" t="str">
        <f>IF(A419:A419&gt;0,VLOOKUP(A419,Fed.!$A$2:$J$1973,6,FALSE)," ")</f>
        <v xml:space="preserve"> </v>
      </c>
      <c r="G419" t="str">
        <f>IF(A419:A419&gt;0,VLOOKUP(A419,Fed.!$A$2:$J$1973,7,FALSE)," ")</f>
        <v xml:space="preserve"> </v>
      </c>
      <c r="H419" t="str">
        <f>IF(A419:A419&gt;0,VLOOKUP(A419,Fed.!$A$2:$J$1973,8,FALSE)," ")</f>
        <v xml:space="preserve"> </v>
      </c>
      <c r="I419" t="str">
        <f>IF(A419:A419&gt;0,VLOOKUP(A419,Fed.!$A$2:$J$1973,9,FALSE)," ")</f>
        <v xml:space="preserve"> </v>
      </c>
      <c r="J419" s="3" t="str">
        <f>IF(A419:A419&gt;0,VLOOKUP(A419,Fed.!$A$2:$J$1973,10,FALSE)," ")</f>
        <v xml:space="preserve"> </v>
      </c>
    </row>
    <row r="420" spans="1:10">
      <c r="A420" s="63"/>
      <c r="B420" t="str">
        <f>IF(A420:A420&gt;0,VLOOKUP(A420,Fed.!$A$2:$J$1973,2,FALSE)," ")</f>
        <v xml:space="preserve"> </v>
      </c>
      <c r="C420" t="str">
        <f>IF(A420:A420&gt;0,VLOOKUP(A420,Fed.!$A$2:$J$1973,3,FALSE)," ")</f>
        <v xml:space="preserve"> </v>
      </c>
      <c r="D420" s="3" t="str">
        <f>IF(A420:A420&gt;0,VLOOKUP(A420,Fed.!$A$2:$J$1973,4,FALSE)," ")</f>
        <v xml:space="preserve"> </v>
      </c>
      <c r="E420" s="3" t="str">
        <f>IF(A420:A420&gt;0,VLOOKUP(A420,Fed.!$A$2:$J$1973,5,FALSE)," ")</f>
        <v xml:space="preserve"> </v>
      </c>
      <c r="F420" s="413" t="str">
        <f>IF(A420:A420&gt;0,VLOOKUP(A420,Fed.!$A$2:$J$1973,6,FALSE)," ")</f>
        <v xml:space="preserve"> </v>
      </c>
      <c r="G420" t="str">
        <f>IF(A420:A420&gt;0,VLOOKUP(A420,Fed.!$A$2:$J$1973,7,FALSE)," ")</f>
        <v xml:space="preserve"> </v>
      </c>
      <c r="H420" t="str">
        <f>IF(A420:A420&gt;0,VLOOKUP(A420,Fed.!$A$2:$J$1973,8,FALSE)," ")</f>
        <v xml:space="preserve"> </v>
      </c>
      <c r="I420" t="str">
        <f>IF(A420:A420&gt;0,VLOOKUP(A420,Fed.!$A$2:$J$1973,9,FALSE)," ")</f>
        <v xml:space="preserve"> </v>
      </c>
      <c r="J420" s="3" t="str">
        <f>IF(A420:A420&gt;0,VLOOKUP(A420,Fed.!$A$2:$J$1973,10,FALSE)," ")</f>
        <v xml:space="preserve"> </v>
      </c>
    </row>
    <row r="421" spans="1:10">
      <c r="A421" s="63"/>
      <c r="B421" t="str">
        <f>IF(A421:A421&gt;0,VLOOKUP(A421,Fed.!$A$2:$J$1973,2,FALSE)," ")</f>
        <v xml:space="preserve"> </v>
      </c>
      <c r="C421" t="str">
        <f>IF(A421:A421&gt;0,VLOOKUP(A421,Fed.!$A$2:$J$1973,3,FALSE)," ")</f>
        <v xml:space="preserve"> </v>
      </c>
      <c r="D421" s="3" t="str">
        <f>IF(A421:A421&gt;0,VLOOKUP(A421,Fed.!$A$2:$J$1973,4,FALSE)," ")</f>
        <v xml:space="preserve"> </v>
      </c>
      <c r="E421" s="3" t="str">
        <f>IF(A421:A421&gt;0,VLOOKUP(A421,Fed.!$A$2:$J$1973,5,FALSE)," ")</f>
        <v xml:space="preserve"> </v>
      </c>
      <c r="F421" s="413" t="str">
        <f>IF(A421:A421&gt;0,VLOOKUP(A421,Fed.!$A$2:$J$1973,6,FALSE)," ")</f>
        <v xml:space="preserve"> </v>
      </c>
      <c r="G421" t="str">
        <f>IF(A421:A421&gt;0,VLOOKUP(A421,Fed.!$A$2:$J$1973,7,FALSE)," ")</f>
        <v xml:space="preserve"> </v>
      </c>
      <c r="H421" t="str">
        <f>IF(A421:A421&gt;0,VLOOKUP(A421,Fed.!$A$2:$J$1973,8,FALSE)," ")</f>
        <v xml:space="preserve"> </v>
      </c>
      <c r="I421" t="str">
        <f>IF(A421:A421&gt;0,VLOOKUP(A421,Fed.!$A$2:$J$1973,9,FALSE)," ")</f>
        <v xml:space="preserve"> </v>
      </c>
      <c r="J421" s="3" t="str">
        <f>IF(A421:A421&gt;0,VLOOKUP(A421,Fed.!$A$2:$J$1973,10,FALSE)," ")</f>
        <v xml:space="preserve"> </v>
      </c>
    </row>
    <row r="422" spans="1:10">
      <c r="A422" s="63"/>
      <c r="B422" t="str">
        <f>IF(A422:A422&gt;0,VLOOKUP(A422,Fed.!$A$2:$J$1973,2,FALSE)," ")</f>
        <v xml:space="preserve"> </v>
      </c>
      <c r="C422" t="str">
        <f>IF(A422:A422&gt;0,VLOOKUP(A422,Fed.!$A$2:$J$1973,3,FALSE)," ")</f>
        <v xml:space="preserve"> </v>
      </c>
      <c r="D422" s="3" t="str">
        <f>IF(A422:A422&gt;0,VLOOKUP(A422,Fed.!$A$2:$J$1973,4,FALSE)," ")</f>
        <v xml:space="preserve"> </v>
      </c>
      <c r="E422" s="3" t="str">
        <f>IF(A422:A422&gt;0,VLOOKUP(A422,Fed.!$A$2:$J$1973,5,FALSE)," ")</f>
        <v xml:space="preserve"> </v>
      </c>
      <c r="F422" s="413" t="str">
        <f>IF(A422:A422&gt;0,VLOOKUP(A422,Fed.!$A$2:$J$1973,6,FALSE)," ")</f>
        <v xml:space="preserve"> </v>
      </c>
      <c r="G422" t="str">
        <f>IF(A422:A422&gt;0,VLOOKUP(A422,Fed.!$A$2:$J$1973,7,FALSE)," ")</f>
        <v xml:space="preserve"> </v>
      </c>
      <c r="H422" t="str">
        <f>IF(A422:A422&gt;0,VLOOKUP(A422,Fed.!$A$2:$J$1973,8,FALSE)," ")</f>
        <v xml:space="preserve"> </v>
      </c>
      <c r="I422" t="str">
        <f>IF(A422:A422&gt;0,VLOOKUP(A422,Fed.!$A$2:$J$1973,9,FALSE)," ")</f>
        <v xml:space="preserve"> </v>
      </c>
      <c r="J422" s="3" t="str">
        <f>IF(A422:A422&gt;0,VLOOKUP(A422,Fed.!$A$2:$J$1973,10,FALSE)," ")</f>
        <v xml:space="preserve"> </v>
      </c>
    </row>
    <row r="423" spans="1:10">
      <c r="A423" s="63"/>
      <c r="B423" t="str">
        <f>IF(A423:A423&gt;0,VLOOKUP(A423,Fed.!$A$2:$J$1973,2,FALSE)," ")</f>
        <v xml:space="preserve"> </v>
      </c>
      <c r="C423" t="str">
        <f>IF(A423:A423&gt;0,VLOOKUP(A423,Fed.!$A$2:$J$1973,3,FALSE)," ")</f>
        <v xml:space="preserve"> </v>
      </c>
      <c r="D423" s="3" t="str">
        <f>IF(A423:A423&gt;0,VLOOKUP(A423,Fed.!$A$2:$J$1973,4,FALSE)," ")</f>
        <v xml:space="preserve"> </v>
      </c>
      <c r="E423" s="3" t="str">
        <f>IF(A423:A423&gt;0,VLOOKUP(A423,Fed.!$A$2:$J$1973,5,FALSE)," ")</f>
        <v xml:space="preserve"> </v>
      </c>
      <c r="F423" s="413" t="str">
        <f>IF(A423:A423&gt;0,VLOOKUP(A423,Fed.!$A$2:$J$1973,6,FALSE)," ")</f>
        <v xml:space="preserve"> </v>
      </c>
      <c r="G423" t="str">
        <f>IF(A423:A423&gt;0,VLOOKUP(A423,Fed.!$A$2:$J$1973,7,FALSE)," ")</f>
        <v xml:space="preserve"> </v>
      </c>
      <c r="H423" t="str">
        <f>IF(A423:A423&gt;0,VLOOKUP(A423,Fed.!$A$2:$J$1973,8,FALSE)," ")</f>
        <v xml:space="preserve"> </v>
      </c>
      <c r="I423" t="str">
        <f>IF(A423:A423&gt;0,VLOOKUP(A423,Fed.!$A$2:$J$1973,9,FALSE)," ")</f>
        <v xml:space="preserve"> </v>
      </c>
      <c r="J423" s="3" t="str">
        <f>IF(A423:A423&gt;0,VLOOKUP(A423,Fed.!$A$2:$J$1973,10,FALSE)," ")</f>
        <v xml:space="preserve"> </v>
      </c>
    </row>
    <row r="424" spans="1:10">
      <c r="A424" s="63"/>
      <c r="B424" t="str">
        <f>IF(A424:A424&gt;0,VLOOKUP(A424,Fed.!$A$2:$J$1973,2,FALSE)," ")</f>
        <v xml:space="preserve"> </v>
      </c>
      <c r="C424" t="str">
        <f>IF(A424:A424&gt;0,VLOOKUP(A424,Fed.!$A$2:$J$1973,3,FALSE)," ")</f>
        <v xml:space="preserve"> </v>
      </c>
      <c r="D424" s="3" t="str">
        <f>IF(A424:A424&gt;0,VLOOKUP(A424,Fed.!$A$2:$J$1973,4,FALSE)," ")</f>
        <v xml:space="preserve"> </v>
      </c>
      <c r="E424" s="3" t="str">
        <f>IF(A424:A424&gt;0,VLOOKUP(A424,Fed.!$A$2:$J$1973,5,FALSE)," ")</f>
        <v xml:space="preserve"> </v>
      </c>
      <c r="F424" s="413" t="str">
        <f>IF(A424:A424&gt;0,VLOOKUP(A424,Fed.!$A$2:$J$1973,6,FALSE)," ")</f>
        <v xml:space="preserve"> </v>
      </c>
      <c r="G424" t="str">
        <f>IF(A424:A424&gt;0,VLOOKUP(A424,Fed.!$A$2:$J$1973,7,FALSE)," ")</f>
        <v xml:space="preserve"> </v>
      </c>
      <c r="H424" t="str">
        <f>IF(A424:A424&gt;0,VLOOKUP(A424,Fed.!$A$2:$J$1973,8,FALSE)," ")</f>
        <v xml:space="preserve"> </v>
      </c>
      <c r="I424" t="str">
        <f>IF(A424:A424&gt;0,VLOOKUP(A424,Fed.!$A$2:$J$1973,9,FALSE)," ")</f>
        <v xml:space="preserve"> </v>
      </c>
      <c r="J424" s="3" t="str">
        <f>IF(A424:A424&gt;0,VLOOKUP(A424,Fed.!$A$2:$J$1973,10,FALSE)," ")</f>
        <v xml:space="preserve"> </v>
      </c>
    </row>
    <row r="425" spans="1:10">
      <c r="A425" s="63"/>
      <c r="B425" t="str">
        <f>IF(A425:A425&gt;0,VLOOKUP(A425,Fed.!$A$2:$J$1973,2,FALSE)," ")</f>
        <v xml:space="preserve"> </v>
      </c>
      <c r="C425" t="str">
        <f>IF(A425:A425&gt;0,VLOOKUP(A425,Fed.!$A$2:$J$1973,3,FALSE)," ")</f>
        <v xml:space="preserve"> </v>
      </c>
      <c r="D425" s="3" t="str">
        <f>IF(A425:A425&gt;0,VLOOKUP(A425,Fed.!$A$2:$J$1973,4,FALSE)," ")</f>
        <v xml:space="preserve"> </v>
      </c>
      <c r="E425" s="3" t="str">
        <f>IF(A425:A425&gt;0,VLOOKUP(A425,Fed.!$A$2:$J$1973,5,FALSE)," ")</f>
        <v xml:space="preserve"> </v>
      </c>
      <c r="F425" s="413" t="str">
        <f>IF(A425:A425&gt;0,VLOOKUP(A425,Fed.!$A$2:$J$1973,6,FALSE)," ")</f>
        <v xml:space="preserve"> </v>
      </c>
      <c r="G425" t="str">
        <f>IF(A425:A425&gt;0,VLOOKUP(A425,Fed.!$A$2:$J$1973,7,FALSE)," ")</f>
        <v xml:space="preserve"> </v>
      </c>
      <c r="H425" t="str">
        <f>IF(A425:A425&gt;0,VLOOKUP(A425,Fed.!$A$2:$J$1973,8,FALSE)," ")</f>
        <v xml:space="preserve"> </v>
      </c>
      <c r="I425" t="str">
        <f>IF(A425:A425&gt;0,VLOOKUP(A425,Fed.!$A$2:$J$1973,9,FALSE)," ")</f>
        <v xml:space="preserve"> </v>
      </c>
      <c r="J425" s="3" t="str">
        <f>IF(A425:A425&gt;0,VLOOKUP(A425,Fed.!$A$2:$J$1973,10,FALSE)," ")</f>
        <v xml:space="preserve"> </v>
      </c>
    </row>
    <row r="426" spans="1:10">
      <c r="A426" s="63"/>
      <c r="B426" t="str">
        <f>IF(A426:A426&gt;0,VLOOKUP(A426,Fed.!$A$2:$J$1973,2,FALSE)," ")</f>
        <v xml:space="preserve"> </v>
      </c>
      <c r="C426" t="str">
        <f>IF(A426:A426&gt;0,VLOOKUP(A426,Fed.!$A$2:$J$1973,3,FALSE)," ")</f>
        <v xml:space="preserve"> </v>
      </c>
      <c r="D426" s="3" t="str">
        <f>IF(A426:A426&gt;0,VLOOKUP(A426,Fed.!$A$2:$J$1973,4,FALSE)," ")</f>
        <v xml:space="preserve"> </v>
      </c>
      <c r="E426" s="3" t="str">
        <f>IF(A426:A426&gt;0,VLOOKUP(A426,Fed.!$A$2:$J$1973,5,FALSE)," ")</f>
        <v xml:space="preserve"> </v>
      </c>
      <c r="F426" s="413" t="str">
        <f>IF(A426:A426&gt;0,VLOOKUP(A426,Fed.!$A$2:$J$1973,6,FALSE)," ")</f>
        <v xml:space="preserve"> </v>
      </c>
      <c r="G426" t="str">
        <f>IF(A426:A426&gt;0,VLOOKUP(A426,Fed.!$A$2:$J$1973,7,FALSE)," ")</f>
        <v xml:space="preserve"> </v>
      </c>
      <c r="H426" t="str">
        <f>IF(A426:A426&gt;0,VLOOKUP(A426,Fed.!$A$2:$J$1973,8,FALSE)," ")</f>
        <v xml:space="preserve"> </v>
      </c>
      <c r="I426" t="str">
        <f>IF(A426:A426&gt;0,VLOOKUP(A426,Fed.!$A$2:$J$1973,9,FALSE)," ")</f>
        <v xml:space="preserve"> </v>
      </c>
      <c r="J426" s="3" t="str">
        <f>IF(A426:A426&gt;0,VLOOKUP(A426,Fed.!$A$2:$J$1973,10,FALSE)," ")</f>
        <v xml:space="preserve"> </v>
      </c>
    </row>
    <row r="427" spans="1:10">
      <c r="A427" s="63"/>
      <c r="B427" t="str">
        <f>IF(A427:A427&gt;0,VLOOKUP(A427,Fed.!$A$2:$J$1973,2,FALSE)," ")</f>
        <v xml:space="preserve"> </v>
      </c>
      <c r="C427" t="str">
        <f>IF(A427:A427&gt;0,VLOOKUP(A427,Fed.!$A$2:$J$1973,3,FALSE)," ")</f>
        <v xml:space="preserve"> </v>
      </c>
      <c r="D427" s="3" t="str">
        <f>IF(A427:A427&gt;0,VLOOKUP(A427,Fed.!$A$2:$J$1973,4,FALSE)," ")</f>
        <v xml:space="preserve"> </v>
      </c>
      <c r="E427" s="3" t="str">
        <f>IF(A427:A427&gt;0,VLOOKUP(A427,Fed.!$A$2:$J$1973,5,FALSE)," ")</f>
        <v xml:space="preserve"> </v>
      </c>
      <c r="F427" s="413" t="str">
        <f>IF(A427:A427&gt;0,VLOOKUP(A427,Fed.!$A$2:$J$1973,6,FALSE)," ")</f>
        <v xml:space="preserve"> </v>
      </c>
      <c r="G427" t="str">
        <f>IF(A427:A427&gt;0,VLOOKUP(A427,Fed.!$A$2:$J$1973,7,FALSE)," ")</f>
        <v xml:space="preserve"> </v>
      </c>
      <c r="H427" t="str">
        <f>IF(A427:A427&gt;0,VLOOKUP(A427,Fed.!$A$2:$J$1973,8,FALSE)," ")</f>
        <v xml:space="preserve"> </v>
      </c>
      <c r="I427" t="str">
        <f>IF(A427:A427&gt;0,VLOOKUP(A427,Fed.!$A$2:$J$1973,9,FALSE)," ")</f>
        <v xml:space="preserve"> </v>
      </c>
      <c r="J427" s="3" t="str">
        <f>IF(A427:A427&gt;0,VLOOKUP(A427,Fed.!$A$2:$J$1973,10,FALSE)," ")</f>
        <v xml:space="preserve"> </v>
      </c>
    </row>
    <row r="428" spans="1:10">
      <c r="A428" s="63"/>
      <c r="B428" t="str">
        <f>IF(A428:A428&gt;0,VLOOKUP(A428,Fed.!$A$2:$J$1973,2,FALSE)," ")</f>
        <v xml:space="preserve"> </v>
      </c>
      <c r="C428" t="str">
        <f>IF(A428:A428&gt;0,VLOOKUP(A428,Fed.!$A$2:$J$1973,3,FALSE)," ")</f>
        <v xml:space="preserve"> </v>
      </c>
      <c r="D428" s="3" t="str">
        <f>IF(A428:A428&gt;0,VLOOKUP(A428,Fed.!$A$2:$J$1973,4,FALSE)," ")</f>
        <v xml:space="preserve"> </v>
      </c>
      <c r="E428" s="3" t="str">
        <f>IF(A428:A428&gt;0,VLOOKUP(A428,Fed.!$A$2:$J$1973,5,FALSE)," ")</f>
        <v xml:space="preserve"> </v>
      </c>
      <c r="F428" s="413" t="str">
        <f>IF(A428:A428&gt;0,VLOOKUP(A428,Fed.!$A$2:$J$1973,6,FALSE)," ")</f>
        <v xml:space="preserve"> </v>
      </c>
      <c r="G428" t="str">
        <f>IF(A428:A428&gt;0,VLOOKUP(A428,Fed.!$A$2:$J$1973,7,FALSE)," ")</f>
        <v xml:space="preserve"> </v>
      </c>
      <c r="H428" t="str">
        <f>IF(A428:A428&gt;0,VLOOKUP(A428,Fed.!$A$2:$J$1973,8,FALSE)," ")</f>
        <v xml:space="preserve"> </v>
      </c>
      <c r="I428" t="str">
        <f>IF(A428:A428&gt;0,VLOOKUP(A428,Fed.!$A$2:$J$1973,9,FALSE)," ")</f>
        <v xml:space="preserve"> </v>
      </c>
      <c r="J428" s="3" t="str">
        <f>IF(A428:A428&gt;0,VLOOKUP(A428,Fed.!$A$2:$J$1973,10,FALSE)," ")</f>
        <v xml:space="preserve"> </v>
      </c>
    </row>
    <row r="429" spans="1:10">
      <c r="A429" s="63"/>
      <c r="B429" t="str">
        <f>IF(A429:A429&gt;0,VLOOKUP(A429,Fed.!$A$2:$J$1973,2,FALSE)," ")</f>
        <v xml:space="preserve"> </v>
      </c>
      <c r="C429" t="str">
        <f>IF(A429:A429&gt;0,VLOOKUP(A429,Fed.!$A$2:$J$1973,3,FALSE)," ")</f>
        <v xml:space="preserve"> </v>
      </c>
      <c r="D429" s="3" t="str">
        <f>IF(A429:A429&gt;0,VLOOKUP(A429,Fed.!$A$2:$J$1973,4,FALSE)," ")</f>
        <v xml:space="preserve"> </v>
      </c>
      <c r="E429" s="3" t="str">
        <f>IF(A429:A429&gt;0,VLOOKUP(A429,Fed.!$A$2:$J$1973,5,FALSE)," ")</f>
        <v xml:space="preserve"> </v>
      </c>
      <c r="F429" s="413" t="str">
        <f>IF(A429:A429&gt;0,VLOOKUP(A429,Fed.!$A$2:$J$1973,6,FALSE)," ")</f>
        <v xml:space="preserve"> </v>
      </c>
      <c r="G429" t="str">
        <f>IF(A429:A429&gt;0,VLOOKUP(A429,Fed.!$A$2:$J$1973,7,FALSE)," ")</f>
        <v xml:space="preserve"> </v>
      </c>
      <c r="H429" t="str">
        <f>IF(A429:A429&gt;0,VLOOKUP(A429,Fed.!$A$2:$J$1973,8,FALSE)," ")</f>
        <v xml:space="preserve"> </v>
      </c>
      <c r="I429" t="str">
        <f>IF(A429:A429&gt;0,VLOOKUP(A429,Fed.!$A$2:$J$1973,9,FALSE)," ")</f>
        <v xml:space="preserve"> </v>
      </c>
      <c r="J429" s="3" t="str">
        <f>IF(A429:A429&gt;0,VLOOKUP(A429,Fed.!$A$2:$J$1973,10,FALSE)," ")</f>
        <v xml:space="preserve"> </v>
      </c>
    </row>
    <row r="430" spans="1:10">
      <c r="A430" s="63"/>
      <c r="B430" t="str">
        <f>IF(A430:A430&gt;0,VLOOKUP(A430,Fed.!$A$2:$J$1973,2,FALSE)," ")</f>
        <v xml:space="preserve"> </v>
      </c>
      <c r="C430" t="str">
        <f>IF(A430:A430&gt;0,VLOOKUP(A430,Fed.!$A$2:$J$1973,3,FALSE)," ")</f>
        <v xml:space="preserve"> </v>
      </c>
      <c r="D430" s="3" t="str">
        <f>IF(A430:A430&gt;0,VLOOKUP(A430,Fed.!$A$2:$J$1973,4,FALSE)," ")</f>
        <v xml:space="preserve"> </v>
      </c>
      <c r="E430" s="3" t="str">
        <f>IF(A430:A430&gt;0,VLOOKUP(A430,Fed.!$A$2:$J$1973,5,FALSE)," ")</f>
        <v xml:space="preserve"> </v>
      </c>
      <c r="F430" s="413" t="str">
        <f>IF(A430:A430&gt;0,VLOOKUP(A430,Fed.!$A$2:$J$1973,6,FALSE)," ")</f>
        <v xml:space="preserve"> </v>
      </c>
      <c r="G430" t="str">
        <f>IF(A430:A430&gt;0,VLOOKUP(A430,Fed.!$A$2:$J$1973,7,FALSE)," ")</f>
        <v xml:space="preserve"> </v>
      </c>
      <c r="H430" t="str">
        <f>IF(A430:A430&gt;0,VLOOKUP(A430,Fed.!$A$2:$J$1973,8,FALSE)," ")</f>
        <v xml:space="preserve"> </v>
      </c>
      <c r="I430" t="str">
        <f>IF(A430:A430&gt;0,VLOOKUP(A430,Fed.!$A$2:$J$1973,9,FALSE)," ")</f>
        <v xml:space="preserve"> </v>
      </c>
      <c r="J430" s="3" t="str">
        <f>IF(A430:A430&gt;0,VLOOKUP(A430,Fed.!$A$2:$J$1973,10,FALSE)," ")</f>
        <v xml:space="preserve"> </v>
      </c>
    </row>
    <row r="431" spans="1:10">
      <c r="A431" s="63"/>
      <c r="B431" t="str">
        <f>IF(A431:A431&gt;0,VLOOKUP(A431,Fed.!$A$2:$J$1973,2,FALSE)," ")</f>
        <v xml:space="preserve"> </v>
      </c>
      <c r="C431" t="str">
        <f>IF(A431:A431&gt;0,VLOOKUP(A431,Fed.!$A$2:$J$1973,3,FALSE)," ")</f>
        <v xml:space="preserve"> </v>
      </c>
      <c r="D431" s="3" t="str">
        <f>IF(A431:A431&gt;0,VLOOKUP(A431,Fed.!$A$2:$J$1973,4,FALSE)," ")</f>
        <v xml:space="preserve"> </v>
      </c>
      <c r="E431" s="3" t="str">
        <f>IF(A431:A431&gt;0,VLOOKUP(A431,Fed.!$A$2:$J$1973,5,FALSE)," ")</f>
        <v xml:space="preserve"> </v>
      </c>
      <c r="F431" s="413" t="str">
        <f>IF(A431:A431&gt;0,VLOOKUP(A431,Fed.!$A$2:$J$1973,6,FALSE)," ")</f>
        <v xml:space="preserve"> </v>
      </c>
      <c r="G431" t="str">
        <f>IF(A431:A431&gt;0,VLOOKUP(A431,Fed.!$A$2:$J$1973,7,FALSE)," ")</f>
        <v xml:space="preserve"> </v>
      </c>
      <c r="H431" t="str">
        <f>IF(A431:A431&gt;0,VLOOKUP(A431,Fed.!$A$2:$J$1973,8,FALSE)," ")</f>
        <v xml:space="preserve"> </v>
      </c>
      <c r="I431" t="str">
        <f>IF(A431:A431&gt;0,VLOOKUP(A431,Fed.!$A$2:$J$1973,9,FALSE)," ")</f>
        <v xml:space="preserve"> </v>
      </c>
      <c r="J431" s="3" t="str">
        <f>IF(A431:A431&gt;0,VLOOKUP(A431,Fed.!$A$2:$J$1973,10,FALSE)," ")</f>
        <v xml:space="preserve"> </v>
      </c>
    </row>
    <row r="432" spans="1:10">
      <c r="A432" s="63"/>
      <c r="B432" t="str">
        <f>IF(A432:A432&gt;0,VLOOKUP(A432,Fed.!$A$2:$J$1973,2,FALSE)," ")</f>
        <v xml:space="preserve"> </v>
      </c>
      <c r="C432" t="str">
        <f>IF(A432:A432&gt;0,VLOOKUP(A432,Fed.!$A$2:$J$1973,3,FALSE)," ")</f>
        <v xml:space="preserve"> </v>
      </c>
      <c r="D432" s="3" t="str">
        <f>IF(A432:A432&gt;0,VLOOKUP(A432,Fed.!$A$2:$J$1973,4,FALSE)," ")</f>
        <v xml:space="preserve"> </v>
      </c>
      <c r="E432" s="3" t="str">
        <f>IF(A432:A432&gt;0,VLOOKUP(A432,Fed.!$A$2:$J$1973,5,FALSE)," ")</f>
        <v xml:space="preserve"> </v>
      </c>
      <c r="F432" s="413" t="str">
        <f>IF(A432:A432&gt;0,VLOOKUP(A432,Fed.!$A$2:$J$1973,6,FALSE)," ")</f>
        <v xml:space="preserve"> </v>
      </c>
      <c r="G432" t="str">
        <f>IF(A432:A432&gt;0,VLOOKUP(A432,Fed.!$A$2:$J$1973,7,FALSE)," ")</f>
        <v xml:space="preserve"> </v>
      </c>
      <c r="H432" t="str">
        <f>IF(A432:A432&gt;0,VLOOKUP(A432,Fed.!$A$2:$J$1973,8,FALSE)," ")</f>
        <v xml:space="preserve"> </v>
      </c>
      <c r="I432" t="str">
        <f>IF(A432:A432&gt;0,VLOOKUP(A432,Fed.!$A$2:$J$1973,9,FALSE)," ")</f>
        <v xml:space="preserve"> </v>
      </c>
      <c r="J432" s="3" t="str">
        <f>IF(A432:A432&gt;0,VLOOKUP(A432,Fed.!$A$2:$J$1973,10,FALSE)," ")</f>
        <v xml:space="preserve"> </v>
      </c>
    </row>
    <row r="433" spans="1:10">
      <c r="A433" s="63"/>
      <c r="B433" t="str">
        <f>IF(A433:A433&gt;0,VLOOKUP(A433,Fed.!$A$2:$J$1973,2,FALSE)," ")</f>
        <v xml:space="preserve"> </v>
      </c>
      <c r="C433" t="str">
        <f>IF(A433:A433&gt;0,VLOOKUP(A433,Fed.!$A$2:$J$1973,3,FALSE)," ")</f>
        <v xml:space="preserve"> </v>
      </c>
      <c r="D433" s="3" t="str">
        <f>IF(A433:A433&gt;0,VLOOKUP(A433,Fed.!$A$2:$J$1973,4,FALSE)," ")</f>
        <v xml:space="preserve"> </v>
      </c>
      <c r="E433" s="3" t="str">
        <f>IF(A433:A433&gt;0,VLOOKUP(A433,Fed.!$A$2:$J$1973,5,FALSE)," ")</f>
        <v xml:space="preserve"> </v>
      </c>
      <c r="F433" s="413" t="str">
        <f>IF(A433:A433&gt;0,VLOOKUP(A433,Fed.!$A$2:$J$1973,6,FALSE)," ")</f>
        <v xml:space="preserve"> </v>
      </c>
      <c r="G433" t="str">
        <f>IF(A433:A433&gt;0,VLOOKUP(A433,Fed.!$A$2:$J$1973,7,FALSE)," ")</f>
        <v xml:space="preserve"> </v>
      </c>
      <c r="H433" t="str">
        <f>IF(A433:A433&gt;0,VLOOKUP(A433,Fed.!$A$2:$J$1973,8,FALSE)," ")</f>
        <v xml:space="preserve"> </v>
      </c>
      <c r="I433" t="str">
        <f>IF(A433:A433&gt;0,VLOOKUP(A433,Fed.!$A$2:$J$1973,9,FALSE)," ")</f>
        <v xml:space="preserve"> </v>
      </c>
      <c r="J433" s="3" t="str">
        <f>IF(A433:A433&gt;0,VLOOKUP(A433,Fed.!$A$2:$J$1973,10,FALSE)," ")</f>
        <v xml:space="preserve"> </v>
      </c>
    </row>
    <row r="434" spans="1:10">
      <c r="A434" s="63"/>
      <c r="B434" t="str">
        <f>IF(A434:A434&gt;0,VLOOKUP(A434,Fed.!$A$2:$J$1973,2,FALSE)," ")</f>
        <v xml:space="preserve"> </v>
      </c>
      <c r="C434" t="str">
        <f>IF(A434:A434&gt;0,VLOOKUP(A434,Fed.!$A$2:$J$1973,3,FALSE)," ")</f>
        <v xml:space="preserve"> </v>
      </c>
      <c r="D434" s="3" t="str">
        <f>IF(A434:A434&gt;0,VLOOKUP(A434,Fed.!$A$2:$J$1973,4,FALSE)," ")</f>
        <v xml:space="preserve"> </v>
      </c>
      <c r="E434" s="3" t="str">
        <f>IF(A434:A434&gt;0,VLOOKUP(A434,Fed.!$A$2:$J$1973,5,FALSE)," ")</f>
        <v xml:space="preserve"> </v>
      </c>
      <c r="F434" s="413" t="str">
        <f>IF(A434:A434&gt;0,VLOOKUP(A434,Fed.!$A$2:$J$1973,6,FALSE)," ")</f>
        <v xml:space="preserve"> </v>
      </c>
      <c r="G434" t="str">
        <f>IF(A434:A434&gt;0,VLOOKUP(A434,Fed.!$A$2:$J$1973,7,FALSE)," ")</f>
        <v xml:space="preserve"> </v>
      </c>
      <c r="H434" t="str">
        <f>IF(A434:A434&gt;0,VLOOKUP(A434,Fed.!$A$2:$J$1973,8,FALSE)," ")</f>
        <v xml:space="preserve"> </v>
      </c>
      <c r="I434" t="str">
        <f>IF(A434:A434&gt;0,VLOOKUP(A434,Fed.!$A$2:$J$1973,9,FALSE)," ")</f>
        <v xml:space="preserve"> </v>
      </c>
      <c r="J434" s="3" t="str">
        <f>IF(A434:A434&gt;0,VLOOKUP(A434,Fed.!$A$2:$J$1973,10,FALSE)," ")</f>
        <v xml:space="preserve"> </v>
      </c>
    </row>
    <row r="435" spans="1:10">
      <c r="A435" s="63"/>
      <c r="B435" t="str">
        <f>IF(A435:A435&gt;0,VLOOKUP(A435,Fed.!$A$2:$J$1973,2,FALSE)," ")</f>
        <v xml:space="preserve"> </v>
      </c>
      <c r="C435" t="str">
        <f>IF(A435:A435&gt;0,VLOOKUP(A435,Fed.!$A$2:$J$1973,3,FALSE)," ")</f>
        <v xml:space="preserve"> </v>
      </c>
      <c r="D435" s="3" t="str">
        <f>IF(A435:A435&gt;0,VLOOKUP(A435,Fed.!$A$2:$J$1973,4,FALSE)," ")</f>
        <v xml:space="preserve"> </v>
      </c>
      <c r="E435" s="3" t="str">
        <f>IF(A435:A435&gt;0,VLOOKUP(A435,Fed.!$A$2:$J$1973,5,FALSE)," ")</f>
        <v xml:space="preserve"> </v>
      </c>
      <c r="F435" s="413" t="str">
        <f>IF(A435:A435&gt;0,VLOOKUP(A435,Fed.!$A$2:$J$1973,6,FALSE)," ")</f>
        <v xml:space="preserve"> </v>
      </c>
      <c r="G435" t="str">
        <f>IF(A435:A435&gt;0,VLOOKUP(A435,Fed.!$A$2:$J$1973,7,FALSE)," ")</f>
        <v xml:space="preserve"> </v>
      </c>
      <c r="H435" t="str">
        <f>IF(A435:A435&gt;0,VLOOKUP(A435,Fed.!$A$2:$J$1973,8,FALSE)," ")</f>
        <v xml:space="preserve"> </v>
      </c>
      <c r="I435" t="str">
        <f>IF(A435:A435&gt;0,VLOOKUP(A435,Fed.!$A$2:$J$1973,9,FALSE)," ")</f>
        <v xml:space="preserve"> </v>
      </c>
      <c r="J435" s="3" t="str">
        <f>IF(A435:A435&gt;0,VLOOKUP(A435,Fed.!$A$2:$J$1973,10,FALSE)," ")</f>
        <v xml:space="preserve"> </v>
      </c>
    </row>
    <row r="436" spans="1:10">
      <c r="A436" s="63"/>
      <c r="B436" t="str">
        <f>IF(A436:A436&gt;0,VLOOKUP(A436,Fed.!$A$2:$J$1973,2,FALSE)," ")</f>
        <v xml:space="preserve"> </v>
      </c>
      <c r="C436" t="str">
        <f>IF(A436:A436&gt;0,VLOOKUP(A436,Fed.!$A$2:$J$1973,3,FALSE)," ")</f>
        <v xml:space="preserve"> </v>
      </c>
      <c r="D436" s="3" t="str">
        <f>IF(A436:A436&gt;0,VLOOKUP(A436,Fed.!$A$2:$J$1973,4,FALSE)," ")</f>
        <v xml:space="preserve"> </v>
      </c>
      <c r="E436" s="3" t="str">
        <f>IF(A436:A436&gt;0,VLOOKUP(A436,Fed.!$A$2:$J$1973,5,FALSE)," ")</f>
        <v xml:space="preserve"> </v>
      </c>
      <c r="F436" s="413" t="str">
        <f>IF(A436:A436&gt;0,VLOOKUP(A436,Fed.!$A$2:$J$1973,6,FALSE)," ")</f>
        <v xml:space="preserve"> </v>
      </c>
      <c r="G436" t="str">
        <f>IF(A436:A436&gt;0,VLOOKUP(A436,Fed.!$A$2:$J$1973,7,FALSE)," ")</f>
        <v xml:space="preserve"> </v>
      </c>
      <c r="H436" t="str">
        <f>IF(A436:A436&gt;0,VLOOKUP(A436,Fed.!$A$2:$J$1973,8,FALSE)," ")</f>
        <v xml:space="preserve"> </v>
      </c>
      <c r="I436" t="str">
        <f>IF(A436:A436&gt;0,VLOOKUP(A436,Fed.!$A$2:$J$1973,9,FALSE)," ")</f>
        <v xml:space="preserve"> </v>
      </c>
      <c r="J436" s="3" t="str">
        <f>IF(A436:A436&gt;0,VLOOKUP(A436,Fed.!$A$2:$J$1973,10,FALSE)," ")</f>
        <v xml:space="preserve"> </v>
      </c>
    </row>
    <row r="437" spans="1:10">
      <c r="A437" s="63"/>
      <c r="B437" t="str">
        <f>IF(A437:A437&gt;0,VLOOKUP(A437,Fed.!$A$2:$J$1973,2,FALSE)," ")</f>
        <v xml:space="preserve"> </v>
      </c>
      <c r="C437" t="str">
        <f>IF(A437:A437&gt;0,VLOOKUP(A437,Fed.!$A$2:$J$1973,3,FALSE)," ")</f>
        <v xml:space="preserve"> </v>
      </c>
      <c r="D437" s="3" t="str">
        <f>IF(A437:A437&gt;0,VLOOKUP(A437,Fed.!$A$2:$J$1973,4,FALSE)," ")</f>
        <v xml:space="preserve"> </v>
      </c>
      <c r="E437" s="3" t="str">
        <f>IF(A437:A437&gt;0,VLOOKUP(A437,Fed.!$A$2:$J$1973,5,FALSE)," ")</f>
        <v xml:space="preserve"> </v>
      </c>
      <c r="F437" s="413" t="str">
        <f>IF(A437:A437&gt;0,VLOOKUP(A437,Fed.!$A$2:$J$1973,6,FALSE)," ")</f>
        <v xml:space="preserve"> </v>
      </c>
      <c r="G437" t="str">
        <f>IF(A437:A437&gt;0,VLOOKUP(A437,Fed.!$A$2:$J$1973,7,FALSE)," ")</f>
        <v xml:space="preserve"> </v>
      </c>
      <c r="H437" t="str">
        <f>IF(A437:A437&gt;0,VLOOKUP(A437,Fed.!$A$2:$J$1973,8,FALSE)," ")</f>
        <v xml:space="preserve"> </v>
      </c>
      <c r="I437" t="str">
        <f>IF(A437:A437&gt;0,VLOOKUP(A437,Fed.!$A$2:$J$1973,9,FALSE)," ")</f>
        <v xml:space="preserve"> </v>
      </c>
      <c r="J437" s="3" t="str">
        <f>IF(A437:A437&gt;0,VLOOKUP(A437,Fed.!$A$2:$J$1973,10,FALSE)," ")</f>
        <v xml:space="preserve"> </v>
      </c>
    </row>
    <row r="438" spans="1:10">
      <c r="A438" s="63"/>
      <c r="B438" t="str">
        <f>IF(A438:A438&gt;0,VLOOKUP(A438,Fed.!$A$2:$J$1973,2,FALSE)," ")</f>
        <v xml:space="preserve"> </v>
      </c>
      <c r="C438" t="str">
        <f>IF(A438:A438&gt;0,VLOOKUP(A438,Fed.!$A$2:$J$1973,3,FALSE)," ")</f>
        <v xml:space="preserve"> </v>
      </c>
      <c r="D438" s="3" t="str">
        <f>IF(A438:A438&gt;0,VLOOKUP(A438,Fed.!$A$2:$J$1973,4,FALSE)," ")</f>
        <v xml:space="preserve"> </v>
      </c>
      <c r="E438" s="3" t="str">
        <f>IF(A438:A438&gt;0,VLOOKUP(A438,Fed.!$A$2:$J$1973,5,FALSE)," ")</f>
        <v xml:space="preserve"> </v>
      </c>
      <c r="F438" s="413" t="str">
        <f>IF(A438:A438&gt;0,VLOOKUP(A438,Fed.!$A$2:$J$1973,6,FALSE)," ")</f>
        <v xml:space="preserve"> </v>
      </c>
      <c r="G438" t="str">
        <f>IF(A438:A438&gt;0,VLOOKUP(A438,Fed.!$A$2:$J$1973,7,FALSE)," ")</f>
        <v xml:space="preserve"> </v>
      </c>
      <c r="H438" t="str">
        <f>IF(A438:A438&gt;0,VLOOKUP(A438,Fed.!$A$2:$J$1973,8,FALSE)," ")</f>
        <v xml:space="preserve"> </v>
      </c>
      <c r="I438" t="str">
        <f>IF(A438:A438&gt;0,VLOOKUP(A438,Fed.!$A$2:$J$1973,9,FALSE)," ")</f>
        <v xml:space="preserve"> </v>
      </c>
      <c r="J438" s="3" t="str">
        <f>IF(A438:A438&gt;0,VLOOKUP(A438,Fed.!$A$2:$J$1973,10,FALSE)," ")</f>
        <v xml:space="preserve"> </v>
      </c>
    </row>
    <row r="439" spans="1:10">
      <c r="A439" s="63"/>
      <c r="B439" t="str">
        <f>IF(A439:A439&gt;0,VLOOKUP(A439,Fed.!$A$2:$J$1973,2,FALSE)," ")</f>
        <v xml:space="preserve"> </v>
      </c>
      <c r="C439" t="str">
        <f>IF(A439:A439&gt;0,VLOOKUP(A439,Fed.!$A$2:$J$1973,3,FALSE)," ")</f>
        <v xml:space="preserve"> </v>
      </c>
      <c r="D439" s="3" t="str">
        <f>IF(A439:A439&gt;0,VLOOKUP(A439,Fed.!$A$2:$J$1973,4,FALSE)," ")</f>
        <v xml:space="preserve"> </v>
      </c>
      <c r="E439" s="3" t="str">
        <f>IF(A439:A439&gt;0,VLOOKUP(A439,Fed.!$A$2:$J$1973,5,FALSE)," ")</f>
        <v xml:space="preserve"> </v>
      </c>
      <c r="F439" s="413" t="str">
        <f>IF(A439:A439&gt;0,VLOOKUP(A439,Fed.!$A$2:$J$1973,6,FALSE)," ")</f>
        <v xml:space="preserve"> </v>
      </c>
      <c r="G439" t="str">
        <f>IF(A439:A439&gt;0,VLOOKUP(A439,Fed.!$A$2:$J$1973,7,FALSE)," ")</f>
        <v xml:space="preserve"> </v>
      </c>
      <c r="H439" t="str">
        <f>IF(A439:A439&gt;0,VLOOKUP(A439,Fed.!$A$2:$J$1973,8,FALSE)," ")</f>
        <v xml:space="preserve"> </v>
      </c>
      <c r="I439" t="str">
        <f>IF(A439:A439&gt;0,VLOOKUP(A439,Fed.!$A$2:$J$1973,9,FALSE)," ")</f>
        <v xml:space="preserve"> </v>
      </c>
      <c r="J439" s="3" t="str">
        <f>IF(A439:A439&gt;0,VLOOKUP(A439,Fed.!$A$2:$J$1973,10,FALSE)," ")</f>
        <v xml:space="preserve"> </v>
      </c>
    </row>
    <row r="440" spans="1:10">
      <c r="A440" s="63"/>
      <c r="B440" t="str">
        <f>IF(A440:A440&gt;0,VLOOKUP(A440,Fed.!$A$2:$J$1973,2,FALSE)," ")</f>
        <v xml:space="preserve"> </v>
      </c>
      <c r="C440" t="str">
        <f>IF(A440:A440&gt;0,VLOOKUP(A440,Fed.!$A$2:$J$1973,3,FALSE)," ")</f>
        <v xml:space="preserve"> </v>
      </c>
      <c r="D440" s="3" t="str">
        <f>IF(A440:A440&gt;0,VLOOKUP(A440,Fed.!$A$2:$J$1973,4,FALSE)," ")</f>
        <v xml:space="preserve"> </v>
      </c>
      <c r="E440" s="3" t="str">
        <f>IF(A440:A440&gt;0,VLOOKUP(A440,Fed.!$A$2:$J$1973,5,FALSE)," ")</f>
        <v xml:space="preserve"> </v>
      </c>
      <c r="F440" s="413" t="str">
        <f>IF(A440:A440&gt;0,VLOOKUP(A440,Fed.!$A$2:$J$1973,6,FALSE)," ")</f>
        <v xml:space="preserve"> </v>
      </c>
      <c r="G440" t="str">
        <f>IF(A440:A440&gt;0,VLOOKUP(A440,Fed.!$A$2:$J$1973,7,FALSE)," ")</f>
        <v xml:space="preserve"> </v>
      </c>
      <c r="H440" t="str">
        <f>IF(A440:A440&gt;0,VLOOKUP(A440,Fed.!$A$2:$J$1973,8,FALSE)," ")</f>
        <v xml:space="preserve"> </v>
      </c>
      <c r="I440" t="str">
        <f>IF(A440:A440&gt;0,VLOOKUP(A440,Fed.!$A$2:$J$1973,9,FALSE)," ")</f>
        <v xml:space="preserve"> </v>
      </c>
      <c r="J440" s="3" t="str">
        <f>IF(A440:A440&gt;0,VLOOKUP(A440,Fed.!$A$2:$J$1973,10,FALSE)," ")</f>
        <v xml:space="preserve"> </v>
      </c>
    </row>
    <row r="441" spans="1:10">
      <c r="A441" s="63"/>
      <c r="B441" t="str">
        <f>IF(A441:A441&gt;0,VLOOKUP(A441,Fed.!$A$2:$J$1973,2,FALSE)," ")</f>
        <v xml:space="preserve"> </v>
      </c>
      <c r="C441" t="str">
        <f>IF(A441:A441&gt;0,VLOOKUP(A441,Fed.!$A$2:$J$1973,3,FALSE)," ")</f>
        <v xml:space="preserve"> </v>
      </c>
      <c r="D441" s="3" t="str">
        <f>IF(A441:A441&gt;0,VLOOKUP(A441,Fed.!$A$2:$J$1973,4,FALSE)," ")</f>
        <v xml:space="preserve"> </v>
      </c>
      <c r="E441" s="3" t="str">
        <f>IF(A441:A441&gt;0,VLOOKUP(A441,Fed.!$A$2:$J$1973,5,FALSE)," ")</f>
        <v xml:space="preserve"> </v>
      </c>
      <c r="F441" s="413" t="str">
        <f>IF(A441:A441&gt;0,VLOOKUP(A441,Fed.!$A$2:$J$1973,6,FALSE)," ")</f>
        <v xml:space="preserve"> </v>
      </c>
      <c r="G441" t="str">
        <f>IF(A441:A441&gt;0,VLOOKUP(A441,Fed.!$A$2:$J$1973,7,FALSE)," ")</f>
        <v xml:space="preserve"> </v>
      </c>
      <c r="H441" t="str">
        <f>IF(A441:A441&gt;0,VLOOKUP(A441,Fed.!$A$2:$J$1973,8,FALSE)," ")</f>
        <v xml:space="preserve"> </v>
      </c>
      <c r="I441" t="str">
        <f>IF(A441:A441&gt;0,VLOOKUP(A441,Fed.!$A$2:$J$1973,9,FALSE)," ")</f>
        <v xml:space="preserve"> </v>
      </c>
      <c r="J441" s="3" t="str">
        <f>IF(A441:A441&gt;0,VLOOKUP(A441,Fed.!$A$2:$J$1973,10,FALSE)," ")</f>
        <v xml:space="preserve"> </v>
      </c>
    </row>
    <row r="442" spans="1:10">
      <c r="A442" s="63"/>
      <c r="B442" t="str">
        <f>IF(A442:A442&gt;0,VLOOKUP(A442,Fed.!$A$2:$J$1973,2,FALSE)," ")</f>
        <v xml:space="preserve"> </v>
      </c>
      <c r="C442" t="str">
        <f>IF(A442:A442&gt;0,VLOOKUP(A442,Fed.!$A$2:$J$1973,3,FALSE)," ")</f>
        <v xml:space="preserve"> </v>
      </c>
      <c r="D442" s="3" t="str">
        <f>IF(A442:A442&gt;0,VLOOKUP(A442,Fed.!$A$2:$J$1973,4,FALSE)," ")</f>
        <v xml:space="preserve"> </v>
      </c>
      <c r="E442" s="3" t="str">
        <f>IF(A442:A442&gt;0,VLOOKUP(A442,Fed.!$A$2:$J$1973,5,FALSE)," ")</f>
        <v xml:space="preserve"> </v>
      </c>
      <c r="F442" s="413" t="str">
        <f>IF(A442:A442&gt;0,VLOOKUP(A442,Fed.!$A$2:$J$1973,6,FALSE)," ")</f>
        <v xml:space="preserve"> </v>
      </c>
      <c r="G442" t="str">
        <f>IF(A442:A442&gt;0,VLOOKUP(A442,Fed.!$A$2:$J$1973,7,FALSE)," ")</f>
        <v xml:space="preserve"> </v>
      </c>
      <c r="H442" t="str">
        <f>IF(A442:A442&gt;0,VLOOKUP(A442,Fed.!$A$2:$J$1973,8,FALSE)," ")</f>
        <v xml:space="preserve"> </v>
      </c>
      <c r="I442" t="str">
        <f>IF(A442:A442&gt;0,VLOOKUP(A442,Fed.!$A$2:$J$1973,9,FALSE)," ")</f>
        <v xml:space="preserve"> </v>
      </c>
      <c r="J442" s="3" t="str">
        <f>IF(A442:A442&gt;0,VLOOKUP(A442,Fed.!$A$2:$J$1973,10,FALSE)," ")</f>
        <v xml:space="preserve"> </v>
      </c>
    </row>
    <row r="443" spans="1:10">
      <c r="A443" s="63"/>
      <c r="B443" t="str">
        <f>IF(A443:A443&gt;0,VLOOKUP(A443,Fed.!$A$2:$J$1973,2,FALSE)," ")</f>
        <v xml:space="preserve"> </v>
      </c>
      <c r="C443" t="str">
        <f>IF(A443:A443&gt;0,VLOOKUP(A443,Fed.!$A$2:$J$1973,3,FALSE)," ")</f>
        <v xml:space="preserve"> </v>
      </c>
      <c r="D443" s="3" t="str">
        <f>IF(A443:A443&gt;0,VLOOKUP(A443,Fed.!$A$2:$J$1973,4,FALSE)," ")</f>
        <v xml:space="preserve"> </v>
      </c>
      <c r="E443" s="3" t="str">
        <f>IF(A443:A443&gt;0,VLOOKUP(A443,Fed.!$A$2:$J$1973,5,FALSE)," ")</f>
        <v xml:space="preserve"> </v>
      </c>
      <c r="F443" s="413" t="str">
        <f>IF(A443:A443&gt;0,VLOOKUP(A443,Fed.!$A$2:$J$1973,6,FALSE)," ")</f>
        <v xml:space="preserve"> </v>
      </c>
      <c r="G443" t="str">
        <f>IF(A443:A443&gt;0,VLOOKUP(A443,Fed.!$A$2:$J$1973,7,FALSE)," ")</f>
        <v xml:space="preserve"> </v>
      </c>
      <c r="H443" t="str">
        <f>IF(A443:A443&gt;0,VLOOKUP(A443,Fed.!$A$2:$J$1973,8,FALSE)," ")</f>
        <v xml:space="preserve"> </v>
      </c>
      <c r="I443" t="str">
        <f>IF(A443:A443&gt;0,VLOOKUP(A443,Fed.!$A$2:$J$1973,9,FALSE)," ")</f>
        <v xml:space="preserve"> </v>
      </c>
      <c r="J443" s="3" t="str">
        <f>IF(A443:A443&gt;0,VLOOKUP(A443,Fed.!$A$2:$J$1973,10,FALSE)," ")</f>
        <v xml:space="preserve"> </v>
      </c>
    </row>
    <row r="444" spans="1:10">
      <c r="A444" s="63"/>
      <c r="B444" t="str">
        <f>IF(A444:A444&gt;0,VLOOKUP(A444,Fed.!$A$2:$J$1973,2,FALSE)," ")</f>
        <v xml:space="preserve"> </v>
      </c>
      <c r="C444" t="str">
        <f>IF(A444:A444&gt;0,VLOOKUP(A444,Fed.!$A$2:$J$1973,3,FALSE)," ")</f>
        <v xml:space="preserve"> </v>
      </c>
      <c r="D444" s="3" t="str">
        <f>IF(A444:A444&gt;0,VLOOKUP(A444,Fed.!$A$2:$J$1973,4,FALSE)," ")</f>
        <v xml:space="preserve"> </v>
      </c>
      <c r="E444" s="3" t="str">
        <f>IF(A444:A444&gt;0,VLOOKUP(A444,Fed.!$A$2:$J$1973,5,FALSE)," ")</f>
        <v xml:space="preserve"> </v>
      </c>
      <c r="F444" s="413" t="str">
        <f>IF(A444:A444&gt;0,VLOOKUP(A444,Fed.!$A$2:$J$1973,6,FALSE)," ")</f>
        <v xml:space="preserve"> </v>
      </c>
      <c r="G444" t="str">
        <f>IF(A444:A444&gt;0,VLOOKUP(A444,Fed.!$A$2:$J$1973,7,FALSE)," ")</f>
        <v xml:space="preserve"> </v>
      </c>
      <c r="H444" t="str">
        <f>IF(A444:A444&gt;0,VLOOKUP(A444,Fed.!$A$2:$J$1973,8,FALSE)," ")</f>
        <v xml:space="preserve"> </v>
      </c>
      <c r="I444" t="str">
        <f>IF(A444:A444&gt;0,VLOOKUP(A444,Fed.!$A$2:$J$1973,9,FALSE)," ")</f>
        <v xml:space="preserve"> </v>
      </c>
      <c r="J444" s="3" t="str">
        <f>IF(A444:A444&gt;0,VLOOKUP(A444,Fed.!$A$2:$J$1973,10,FALSE)," ")</f>
        <v xml:space="preserve"> </v>
      </c>
    </row>
    <row r="445" spans="1:10">
      <c r="A445" s="63"/>
      <c r="B445" t="str">
        <f>IF(A445:A445&gt;0,VLOOKUP(A445,Fed.!$A$2:$J$1973,2,FALSE)," ")</f>
        <v xml:space="preserve"> </v>
      </c>
      <c r="C445" t="str">
        <f>IF(A445:A445&gt;0,VLOOKUP(A445,Fed.!$A$2:$J$1973,3,FALSE)," ")</f>
        <v xml:space="preserve"> </v>
      </c>
      <c r="D445" s="3" t="str">
        <f>IF(A445:A445&gt;0,VLOOKUP(A445,Fed.!$A$2:$J$1973,4,FALSE)," ")</f>
        <v xml:space="preserve"> </v>
      </c>
      <c r="E445" s="3" t="str">
        <f>IF(A445:A445&gt;0,VLOOKUP(A445,Fed.!$A$2:$J$1973,5,FALSE)," ")</f>
        <v xml:space="preserve"> </v>
      </c>
      <c r="F445" s="413" t="str">
        <f>IF(A445:A445&gt;0,VLOOKUP(A445,Fed.!$A$2:$J$1973,6,FALSE)," ")</f>
        <v xml:space="preserve"> </v>
      </c>
      <c r="G445" t="str">
        <f>IF(A445:A445&gt;0,VLOOKUP(A445,Fed.!$A$2:$J$1973,7,FALSE)," ")</f>
        <v xml:space="preserve"> </v>
      </c>
      <c r="H445" t="str">
        <f>IF(A445:A445&gt;0,VLOOKUP(A445,Fed.!$A$2:$J$1973,8,FALSE)," ")</f>
        <v xml:space="preserve"> </v>
      </c>
      <c r="I445" t="str">
        <f>IF(A445:A445&gt;0,VLOOKUP(A445,Fed.!$A$2:$J$1973,9,FALSE)," ")</f>
        <v xml:space="preserve"> </v>
      </c>
      <c r="J445" s="3" t="str">
        <f>IF(A445:A445&gt;0,VLOOKUP(A445,Fed.!$A$2:$J$1973,10,FALSE)," ")</f>
        <v xml:space="preserve"> </v>
      </c>
    </row>
    <row r="446" spans="1:10">
      <c r="A446" s="63"/>
      <c r="B446" t="str">
        <f>IF(A446:A446&gt;0,VLOOKUP(A446,Fed.!$A$2:$J$1973,2,FALSE)," ")</f>
        <v xml:space="preserve"> </v>
      </c>
      <c r="C446" t="str">
        <f>IF(A446:A446&gt;0,VLOOKUP(A446,Fed.!$A$2:$J$1973,3,FALSE)," ")</f>
        <v xml:space="preserve"> </v>
      </c>
      <c r="D446" s="3" t="str">
        <f>IF(A446:A446&gt;0,VLOOKUP(A446,Fed.!$A$2:$J$1973,4,FALSE)," ")</f>
        <v xml:space="preserve"> </v>
      </c>
      <c r="E446" s="3" t="str">
        <f>IF(A446:A446&gt;0,VLOOKUP(A446,Fed.!$A$2:$J$1973,5,FALSE)," ")</f>
        <v xml:space="preserve"> </v>
      </c>
      <c r="F446" s="413" t="str">
        <f>IF(A446:A446&gt;0,VLOOKUP(A446,Fed.!$A$2:$J$1973,6,FALSE)," ")</f>
        <v xml:space="preserve"> </v>
      </c>
      <c r="G446" t="str">
        <f>IF(A446:A446&gt;0,VLOOKUP(A446,Fed.!$A$2:$J$1973,7,FALSE)," ")</f>
        <v xml:space="preserve"> </v>
      </c>
      <c r="H446" t="str">
        <f>IF(A446:A446&gt;0,VLOOKUP(A446,Fed.!$A$2:$J$1973,8,FALSE)," ")</f>
        <v xml:space="preserve"> </v>
      </c>
      <c r="I446" t="str">
        <f>IF(A446:A446&gt;0,VLOOKUP(A446,Fed.!$A$2:$J$1973,9,FALSE)," ")</f>
        <v xml:space="preserve"> </v>
      </c>
      <c r="J446" s="3" t="str">
        <f>IF(A446:A446&gt;0,VLOOKUP(A446,Fed.!$A$2:$J$1973,10,FALSE)," ")</f>
        <v xml:space="preserve"> </v>
      </c>
    </row>
    <row r="447" spans="1:10">
      <c r="A447" s="63"/>
      <c r="B447" t="str">
        <f>IF(A447:A447&gt;0,VLOOKUP(A447,Fed.!$A$2:$J$1973,2,FALSE)," ")</f>
        <v xml:space="preserve"> </v>
      </c>
      <c r="C447" t="str">
        <f>IF(A447:A447&gt;0,VLOOKUP(A447,Fed.!$A$2:$J$1973,3,FALSE)," ")</f>
        <v xml:space="preserve"> </v>
      </c>
      <c r="D447" s="3" t="str">
        <f>IF(A447:A447&gt;0,VLOOKUP(A447,Fed.!$A$2:$J$1973,4,FALSE)," ")</f>
        <v xml:space="preserve"> </v>
      </c>
      <c r="E447" s="3" t="str">
        <f>IF(A447:A447&gt;0,VLOOKUP(A447,Fed.!$A$2:$J$1973,5,FALSE)," ")</f>
        <v xml:space="preserve"> </v>
      </c>
      <c r="F447" s="413" t="str">
        <f>IF(A447:A447&gt;0,VLOOKUP(A447,Fed.!$A$2:$J$1973,6,FALSE)," ")</f>
        <v xml:space="preserve"> </v>
      </c>
      <c r="G447" t="str">
        <f>IF(A447:A447&gt;0,VLOOKUP(A447,Fed.!$A$2:$J$1973,7,FALSE)," ")</f>
        <v xml:space="preserve"> </v>
      </c>
      <c r="H447" t="str">
        <f>IF(A447:A447&gt;0,VLOOKUP(A447,Fed.!$A$2:$J$1973,8,FALSE)," ")</f>
        <v xml:space="preserve"> </v>
      </c>
      <c r="I447" t="str">
        <f>IF(A447:A447&gt;0,VLOOKUP(A447,Fed.!$A$2:$J$1973,9,FALSE)," ")</f>
        <v xml:space="preserve"> </v>
      </c>
      <c r="J447" s="3" t="str">
        <f>IF(A447:A447&gt;0,VLOOKUP(A447,Fed.!$A$2:$J$1973,10,FALSE)," ")</f>
        <v xml:space="preserve"> </v>
      </c>
    </row>
    <row r="448" spans="1:10">
      <c r="A448" s="63"/>
      <c r="B448" t="str">
        <f>IF(A448:A448&gt;0,VLOOKUP(A448,Fed.!$A$2:$J$1973,2,FALSE)," ")</f>
        <v xml:space="preserve"> </v>
      </c>
      <c r="C448" t="str">
        <f>IF(A448:A448&gt;0,VLOOKUP(A448,Fed.!$A$2:$J$1973,3,FALSE)," ")</f>
        <v xml:space="preserve"> </v>
      </c>
      <c r="D448" s="3" t="str">
        <f>IF(A448:A448&gt;0,VLOOKUP(A448,Fed.!$A$2:$J$1973,4,FALSE)," ")</f>
        <v xml:space="preserve"> </v>
      </c>
      <c r="E448" s="3" t="str">
        <f>IF(A448:A448&gt;0,VLOOKUP(A448,Fed.!$A$2:$J$1973,5,FALSE)," ")</f>
        <v xml:space="preserve"> </v>
      </c>
      <c r="F448" s="413" t="str">
        <f>IF(A448:A448&gt;0,VLOOKUP(A448,Fed.!$A$2:$J$1973,6,FALSE)," ")</f>
        <v xml:space="preserve"> </v>
      </c>
      <c r="G448" t="str">
        <f>IF(A448:A448&gt;0,VLOOKUP(A448,Fed.!$A$2:$J$1973,7,FALSE)," ")</f>
        <v xml:space="preserve"> </v>
      </c>
      <c r="H448" t="str">
        <f>IF(A448:A448&gt;0,VLOOKUP(A448,Fed.!$A$2:$J$1973,8,FALSE)," ")</f>
        <v xml:space="preserve"> </v>
      </c>
      <c r="I448" t="str">
        <f>IF(A448:A448&gt;0,VLOOKUP(A448,Fed.!$A$2:$J$1973,9,FALSE)," ")</f>
        <v xml:space="preserve"> </v>
      </c>
      <c r="J448" s="3" t="str">
        <f>IF(A448:A448&gt;0,VLOOKUP(A448,Fed.!$A$2:$J$1973,10,FALSE)," ")</f>
        <v xml:space="preserve"> </v>
      </c>
    </row>
    <row r="449" spans="1:10">
      <c r="A449" s="63"/>
      <c r="B449" t="str">
        <f>IF(A449:A449&gt;0,VLOOKUP(A449,Fed.!$A$2:$J$1973,2,FALSE)," ")</f>
        <v xml:space="preserve"> </v>
      </c>
      <c r="C449" t="str">
        <f>IF(A449:A449&gt;0,VLOOKUP(A449,Fed.!$A$2:$J$1973,3,FALSE)," ")</f>
        <v xml:space="preserve"> </v>
      </c>
      <c r="D449" s="3" t="str">
        <f>IF(A449:A449&gt;0,VLOOKUP(A449,Fed.!$A$2:$J$1973,4,FALSE)," ")</f>
        <v xml:space="preserve"> </v>
      </c>
      <c r="E449" s="3" t="str">
        <f>IF(A449:A449&gt;0,VLOOKUP(A449,Fed.!$A$2:$J$1973,5,FALSE)," ")</f>
        <v xml:space="preserve"> </v>
      </c>
      <c r="F449" s="413" t="str">
        <f>IF(A449:A449&gt;0,VLOOKUP(A449,Fed.!$A$2:$J$1973,6,FALSE)," ")</f>
        <v xml:space="preserve"> </v>
      </c>
      <c r="G449" t="str">
        <f>IF(A449:A449&gt;0,VLOOKUP(A449,Fed.!$A$2:$J$1973,7,FALSE)," ")</f>
        <v xml:space="preserve"> </v>
      </c>
      <c r="H449" t="str">
        <f>IF(A449:A449&gt;0,VLOOKUP(A449,Fed.!$A$2:$J$1973,8,FALSE)," ")</f>
        <v xml:space="preserve"> </v>
      </c>
      <c r="I449" t="str">
        <f>IF(A449:A449&gt;0,VLOOKUP(A449,Fed.!$A$2:$J$1973,9,FALSE)," ")</f>
        <v xml:space="preserve"> </v>
      </c>
      <c r="J449" s="3" t="str">
        <f>IF(A449:A449&gt;0,VLOOKUP(A449,Fed.!$A$2:$J$1973,10,FALSE)," ")</f>
        <v xml:space="preserve"> </v>
      </c>
    </row>
    <row r="450" spans="1:10">
      <c r="A450" s="63"/>
      <c r="B450" t="str">
        <f>IF(A450:A450&gt;0,VLOOKUP(A450,Fed.!$A$2:$J$1973,2,FALSE)," ")</f>
        <v xml:space="preserve"> </v>
      </c>
      <c r="C450" t="str">
        <f>IF(A450:A450&gt;0,VLOOKUP(A450,Fed.!$A$2:$J$1973,3,FALSE)," ")</f>
        <v xml:space="preserve"> </v>
      </c>
      <c r="D450" s="3" t="str">
        <f>IF(A450:A450&gt;0,VLOOKUP(A450,Fed.!$A$2:$J$1973,4,FALSE)," ")</f>
        <v xml:space="preserve"> </v>
      </c>
      <c r="E450" s="3" t="str">
        <f>IF(A450:A450&gt;0,VLOOKUP(A450,Fed.!$A$2:$J$1973,5,FALSE)," ")</f>
        <v xml:space="preserve"> </v>
      </c>
      <c r="F450" s="413" t="str">
        <f>IF(A450:A450&gt;0,VLOOKUP(A450,Fed.!$A$2:$J$1973,6,FALSE)," ")</f>
        <v xml:space="preserve"> </v>
      </c>
      <c r="G450" t="str">
        <f>IF(A450:A450&gt;0,VLOOKUP(A450,Fed.!$A$2:$J$1973,7,FALSE)," ")</f>
        <v xml:space="preserve"> </v>
      </c>
      <c r="H450" t="str">
        <f>IF(A450:A450&gt;0,VLOOKUP(A450,Fed.!$A$2:$J$1973,8,FALSE)," ")</f>
        <v xml:space="preserve"> </v>
      </c>
      <c r="I450" t="str">
        <f>IF(A450:A450&gt;0,VLOOKUP(A450,Fed.!$A$2:$J$1973,9,FALSE)," ")</f>
        <v xml:space="preserve"> </v>
      </c>
      <c r="J450" s="3" t="str">
        <f>IF(A450:A450&gt;0,VLOOKUP(A450,Fed.!$A$2:$J$1973,10,FALSE)," ")</f>
        <v xml:space="preserve"> </v>
      </c>
    </row>
    <row r="451" spans="1:10">
      <c r="A451" s="63"/>
      <c r="B451" t="str">
        <f>IF(A451:A451&gt;0,VLOOKUP(A451,Fed.!$A$2:$J$1973,2,FALSE)," ")</f>
        <v xml:space="preserve"> </v>
      </c>
      <c r="C451" t="str">
        <f>IF(A451:A451&gt;0,VLOOKUP(A451,Fed.!$A$2:$J$1973,3,FALSE)," ")</f>
        <v xml:space="preserve"> </v>
      </c>
      <c r="D451" s="3" t="str">
        <f>IF(A451:A451&gt;0,VLOOKUP(A451,Fed.!$A$2:$J$1973,4,FALSE)," ")</f>
        <v xml:space="preserve"> </v>
      </c>
      <c r="E451" s="3" t="str">
        <f>IF(A451:A451&gt;0,VLOOKUP(A451,Fed.!$A$2:$J$1973,5,FALSE)," ")</f>
        <v xml:space="preserve"> </v>
      </c>
      <c r="F451" s="413" t="str">
        <f>IF(A451:A451&gt;0,VLOOKUP(A451,Fed.!$A$2:$J$1973,6,FALSE)," ")</f>
        <v xml:space="preserve"> </v>
      </c>
      <c r="G451" t="str">
        <f>IF(A451:A451&gt;0,VLOOKUP(A451,Fed.!$A$2:$J$1973,7,FALSE)," ")</f>
        <v xml:space="preserve"> </v>
      </c>
      <c r="H451" t="str">
        <f>IF(A451:A451&gt;0,VLOOKUP(A451,Fed.!$A$2:$J$1973,8,FALSE)," ")</f>
        <v xml:space="preserve"> </v>
      </c>
      <c r="I451" t="str">
        <f>IF(A451:A451&gt;0,VLOOKUP(A451,Fed.!$A$2:$J$1973,9,FALSE)," ")</f>
        <v xml:space="preserve"> </v>
      </c>
      <c r="J451" s="3" t="str">
        <f>IF(A451:A451&gt;0,VLOOKUP(A451,Fed.!$A$2:$J$1973,10,FALSE)," ")</f>
        <v xml:space="preserve"> </v>
      </c>
    </row>
    <row r="452" spans="1:10">
      <c r="A452" s="63"/>
      <c r="B452" t="str">
        <f>IF(A452:A452&gt;0,VLOOKUP(A452,Fed.!$A$2:$J$1973,2,FALSE)," ")</f>
        <v xml:space="preserve"> </v>
      </c>
      <c r="C452" t="str">
        <f>IF(A452:A452&gt;0,VLOOKUP(A452,Fed.!$A$2:$J$1973,3,FALSE)," ")</f>
        <v xml:space="preserve"> </v>
      </c>
      <c r="D452" s="3" t="str">
        <f>IF(A452:A452&gt;0,VLOOKUP(A452,Fed.!$A$2:$J$1973,4,FALSE)," ")</f>
        <v xml:space="preserve"> </v>
      </c>
      <c r="E452" s="3" t="str">
        <f>IF(A452:A452&gt;0,VLOOKUP(A452,Fed.!$A$2:$J$1973,5,FALSE)," ")</f>
        <v xml:space="preserve"> </v>
      </c>
      <c r="F452" s="413" t="str">
        <f>IF(A452:A452&gt;0,VLOOKUP(A452,Fed.!$A$2:$J$1973,6,FALSE)," ")</f>
        <v xml:space="preserve"> </v>
      </c>
      <c r="G452" t="str">
        <f>IF(A452:A452&gt;0,VLOOKUP(A452,Fed.!$A$2:$J$1973,7,FALSE)," ")</f>
        <v xml:space="preserve"> </v>
      </c>
      <c r="H452" t="str">
        <f>IF(A452:A452&gt;0,VLOOKUP(A452,Fed.!$A$2:$J$1973,8,FALSE)," ")</f>
        <v xml:space="preserve"> </v>
      </c>
      <c r="I452" t="str">
        <f>IF(A452:A452&gt;0,VLOOKUP(A452,Fed.!$A$2:$J$1973,9,FALSE)," ")</f>
        <v xml:space="preserve"> </v>
      </c>
      <c r="J452" s="3" t="str">
        <f>IF(A452:A452&gt;0,VLOOKUP(A452,Fed.!$A$2:$J$1973,10,FALSE)," ")</f>
        <v xml:space="preserve"> </v>
      </c>
    </row>
    <row r="453" spans="1:10">
      <c r="A453" s="63"/>
      <c r="B453" t="str">
        <f>IF(A453:A453&gt;0,VLOOKUP(A453,Fed.!$A$2:$J$1973,2,FALSE)," ")</f>
        <v xml:space="preserve"> </v>
      </c>
      <c r="C453" t="str">
        <f>IF(A453:A453&gt;0,VLOOKUP(A453,Fed.!$A$2:$J$1973,3,FALSE)," ")</f>
        <v xml:space="preserve"> </v>
      </c>
      <c r="D453" s="3" t="str">
        <f>IF(A453:A453&gt;0,VLOOKUP(A453,Fed.!$A$2:$J$1973,4,FALSE)," ")</f>
        <v xml:space="preserve"> </v>
      </c>
      <c r="E453" s="3" t="str">
        <f>IF(A453:A453&gt;0,VLOOKUP(A453,Fed.!$A$2:$J$1973,5,FALSE)," ")</f>
        <v xml:space="preserve"> </v>
      </c>
      <c r="F453" s="413" t="str">
        <f>IF(A453:A453&gt;0,VLOOKUP(A453,Fed.!$A$2:$J$1973,6,FALSE)," ")</f>
        <v xml:space="preserve"> </v>
      </c>
      <c r="G453" t="str">
        <f>IF(A453:A453&gt;0,VLOOKUP(A453,Fed.!$A$2:$J$1973,7,FALSE)," ")</f>
        <v xml:space="preserve"> </v>
      </c>
      <c r="H453" t="str">
        <f>IF(A453:A453&gt;0,VLOOKUP(A453,Fed.!$A$2:$J$1973,8,FALSE)," ")</f>
        <v xml:space="preserve"> </v>
      </c>
      <c r="I453" t="str">
        <f>IF(A453:A453&gt;0,VLOOKUP(A453,Fed.!$A$2:$J$1973,9,FALSE)," ")</f>
        <v xml:space="preserve"> </v>
      </c>
      <c r="J453" s="3" t="str">
        <f>IF(A453:A453&gt;0,VLOOKUP(A453,Fed.!$A$2:$J$1973,10,FALSE)," ")</f>
        <v xml:space="preserve"> </v>
      </c>
    </row>
    <row r="454" spans="1:10">
      <c r="A454" s="63"/>
      <c r="B454" t="str">
        <f>IF(A454:A454&gt;0,VLOOKUP(A454,Fed.!$A$2:$J$1973,2,FALSE)," ")</f>
        <v xml:space="preserve"> </v>
      </c>
      <c r="C454" t="str">
        <f>IF(A454:A454&gt;0,VLOOKUP(A454,Fed.!$A$2:$J$1973,3,FALSE)," ")</f>
        <v xml:space="preserve"> </v>
      </c>
      <c r="D454" s="3" t="str">
        <f>IF(A454:A454&gt;0,VLOOKUP(A454,Fed.!$A$2:$J$1973,4,FALSE)," ")</f>
        <v xml:space="preserve"> </v>
      </c>
      <c r="E454" s="3" t="str">
        <f>IF(A454:A454&gt;0,VLOOKUP(A454,Fed.!$A$2:$J$1973,5,FALSE)," ")</f>
        <v xml:space="preserve"> </v>
      </c>
      <c r="F454" s="413" t="str">
        <f>IF(A454:A454&gt;0,VLOOKUP(A454,Fed.!$A$2:$J$1973,6,FALSE)," ")</f>
        <v xml:space="preserve"> </v>
      </c>
      <c r="G454" t="str">
        <f>IF(A454:A454&gt;0,VLOOKUP(A454,Fed.!$A$2:$J$1973,7,FALSE)," ")</f>
        <v xml:space="preserve"> </v>
      </c>
      <c r="H454" t="str">
        <f>IF(A454:A454&gt;0,VLOOKUP(A454,Fed.!$A$2:$J$1973,8,FALSE)," ")</f>
        <v xml:space="preserve"> </v>
      </c>
      <c r="I454" t="str">
        <f>IF(A454:A454&gt;0,VLOOKUP(A454,Fed.!$A$2:$J$1973,9,FALSE)," ")</f>
        <v xml:space="preserve"> </v>
      </c>
      <c r="J454" s="3" t="str">
        <f>IF(A454:A454&gt;0,VLOOKUP(A454,Fed.!$A$2:$J$1973,10,FALSE)," ")</f>
        <v xml:space="preserve"> </v>
      </c>
    </row>
    <row r="455" spans="1:10">
      <c r="A455" s="63"/>
      <c r="B455" t="str">
        <f>IF(A455:A455&gt;0,VLOOKUP(A455,Fed.!$A$2:$J$1973,2,FALSE)," ")</f>
        <v xml:space="preserve"> </v>
      </c>
      <c r="C455" t="str">
        <f>IF(A455:A455&gt;0,VLOOKUP(A455,Fed.!$A$2:$J$1973,3,FALSE)," ")</f>
        <v xml:space="preserve"> </v>
      </c>
      <c r="D455" s="3" t="str">
        <f>IF(A455:A455&gt;0,VLOOKUP(A455,Fed.!$A$2:$J$1973,4,FALSE)," ")</f>
        <v xml:space="preserve"> </v>
      </c>
      <c r="E455" s="3" t="str">
        <f>IF(A455:A455&gt;0,VLOOKUP(A455,Fed.!$A$2:$J$1973,5,FALSE)," ")</f>
        <v xml:space="preserve"> </v>
      </c>
      <c r="F455" s="413" t="str">
        <f>IF(A455:A455&gt;0,VLOOKUP(A455,Fed.!$A$2:$J$1973,6,FALSE)," ")</f>
        <v xml:space="preserve"> </v>
      </c>
      <c r="G455" t="str">
        <f>IF(A455:A455&gt;0,VLOOKUP(A455,Fed.!$A$2:$J$1973,7,FALSE)," ")</f>
        <v xml:space="preserve"> </v>
      </c>
      <c r="H455" t="str">
        <f>IF(A455:A455&gt;0,VLOOKUP(A455,Fed.!$A$2:$J$1973,8,FALSE)," ")</f>
        <v xml:space="preserve"> </v>
      </c>
      <c r="I455" t="str">
        <f>IF(A455:A455&gt;0,VLOOKUP(A455,Fed.!$A$2:$J$1973,9,FALSE)," ")</f>
        <v xml:space="preserve"> </v>
      </c>
      <c r="J455" s="3" t="str">
        <f>IF(A455:A455&gt;0,VLOOKUP(A455,Fed.!$A$2:$J$1973,10,FALSE)," ")</f>
        <v xml:space="preserve"> </v>
      </c>
    </row>
    <row r="456" spans="1:10">
      <c r="A456" s="63"/>
      <c r="B456" t="str">
        <f>IF(A456:A456&gt;0,VLOOKUP(A456,Fed.!$A$2:$J$1973,2,FALSE)," ")</f>
        <v xml:space="preserve"> </v>
      </c>
      <c r="C456" t="str">
        <f>IF(A456:A456&gt;0,VLOOKUP(A456,Fed.!$A$2:$J$1973,3,FALSE)," ")</f>
        <v xml:space="preserve"> </v>
      </c>
      <c r="D456" s="3" t="str">
        <f>IF(A456:A456&gt;0,VLOOKUP(A456,Fed.!$A$2:$J$1973,4,FALSE)," ")</f>
        <v xml:space="preserve"> </v>
      </c>
      <c r="E456" s="3" t="str">
        <f>IF(A456:A456&gt;0,VLOOKUP(A456,Fed.!$A$2:$J$1973,5,FALSE)," ")</f>
        <v xml:space="preserve"> </v>
      </c>
      <c r="F456" s="413" t="str">
        <f>IF(A456:A456&gt;0,VLOOKUP(A456,Fed.!$A$2:$J$1973,6,FALSE)," ")</f>
        <v xml:space="preserve"> </v>
      </c>
      <c r="G456" t="str">
        <f>IF(A456:A456&gt;0,VLOOKUP(A456,Fed.!$A$2:$J$1973,7,FALSE)," ")</f>
        <v xml:space="preserve"> </v>
      </c>
      <c r="H456" t="str">
        <f>IF(A456:A456&gt;0,VLOOKUP(A456,Fed.!$A$2:$J$1973,8,FALSE)," ")</f>
        <v xml:space="preserve"> </v>
      </c>
      <c r="I456" t="str">
        <f>IF(A456:A456&gt;0,VLOOKUP(A456,Fed.!$A$2:$J$1973,9,FALSE)," ")</f>
        <v xml:space="preserve"> </v>
      </c>
      <c r="J456" s="3" t="str">
        <f>IF(A456:A456&gt;0,VLOOKUP(A456,Fed.!$A$2:$J$1973,10,FALSE)," ")</f>
        <v xml:space="preserve"> </v>
      </c>
    </row>
    <row r="457" spans="1:10">
      <c r="A457" s="63"/>
      <c r="B457" t="str">
        <f>IF(A457:A457&gt;0,VLOOKUP(A457,Fed.!$A$2:$J$1973,2,FALSE)," ")</f>
        <v xml:space="preserve"> </v>
      </c>
      <c r="C457" t="str">
        <f>IF(A457:A457&gt;0,VLOOKUP(A457,Fed.!$A$2:$J$1973,3,FALSE)," ")</f>
        <v xml:space="preserve"> </v>
      </c>
      <c r="D457" s="3" t="str">
        <f>IF(A457:A457&gt;0,VLOOKUP(A457,Fed.!$A$2:$J$1973,4,FALSE)," ")</f>
        <v xml:space="preserve"> </v>
      </c>
      <c r="E457" s="3" t="str">
        <f>IF(A457:A457&gt;0,VLOOKUP(A457,Fed.!$A$2:$J$1973,5,FALSE)," ")</f>
        <v xml:space="preserve"> </v>
      </c>
      <c r="F457" s="413" t="str">
        <f>IF(A457:A457&gt;0,VLOOKUP(A457,Fed.!$A$2:$J$1973,6,FALSE)," ")</f>
        <v xml:space="preserve"> </v>
      </c>
      <c r="G457" t="str">
        <f>IF(A457:A457&gt;0,VLOOKUP(A457,Fed.!$A$2:$J$1973,7,FALSE)," ")</f>
        <v xml:space="preserve"> </v>
      </c>
      <c r="H457" t="str">
        <f>IF(A457:A457&gt;0,VLOOKUP(A457,Fed.!$A$2:$J$1973,8,FALSE)," ")</f>
        <v xml:space="preserve"> </v>
      </c>
      <c r="I457" t="str">
        <f>IF(A457:A457&gt;0,VLOOKUP(A457,Fed.!$A$2:$J$1973,9,FALSE)," ")</f>
        <v xml:space="preserve"> </v>
      </c>
      <c r="J457" s="3" t="str">
        <f>IF(A457:A457&gt;0,VLOOKUP(A457,Fed.!$A$2:$J$1973,10,FALSE)," ")</f>
        <v xml:space="preserve"> </v>
      </c>
    </row>
    <row r="458" spans="1:10">
      <c r="A458" s="63"/>
      <c r="B458" t="str">
        <f>IF(A458:A458&gt;0,VLOOKUP(A458,Fed.!$A$2:$J$1973,2,FALSE)," ")</f>
        <v xml:space="preserve"> </v>
      </c>
      <c r="C458" t="str">
        <f>IF(A458:A458&gt;0,VLOOKUP(A458,Fed.!$A$2:$J$1973,3,FALSE)," ")</f>
        <v xml:space="preserve"> </v>
      </c>
      <c r="D458" s="3" t="str">
        <f>IF(A458:A458&gt;0,VLOOKUP(A458,Fed.!$A$2:$J$1973,4,FALSE)," ")</f>
        <v xml:space="preserve"> </v>
      </c>
      <c r="E458" s="3" t="str">
        <f>IF(A458:A458&gt;0,VLOOKUP(A458,Fed.!$A$2:$J$1973,5,FALSE)," ")</f>
        <v xml:space="preserve"> </v>
      </c>
      <c r="F458" s="413" t="str">
        <f>IF(A458:A458&gt;0,VLOOKUP(A458,Fed.!$A$2:$J$1973,6,FALSE)," ")</f>
        <v xml:space="preserve"> </v>
      </c>
      <c r="G458" t="str">
        <f>IF(A458:A458&gt;0,VLOOKUP(A458,Fed.!$A$2:$J$1973,7,FALSE)," ")</f>
        <v xml:space="preserve"> </v>
      </c>
      <c r="H458" t="str">
        <f>IF(A458:A458&gt;0,VLOOKUP(A458,Fed.!$A$2:$J$1973,8,FALSE)," ")</f>
        <v xml:space="preserve"> </v>
      </c>
      <c r="I458" t="str">
        <f>IF(A458:A458&gt;0,VLOOKUP(A458,Fed.!$A$2:$J$1973,9,FALSE)," ")</f>
        <v xml:space="preserve"> </v>
      </c>
      <c r="J458" s="3" t="str">
        <f>IF(A458:A458&gt;0,VLOOKUP(A458,Fed.!$A$2:$J$1973,10,FALSE)," ")</f>
        <v xml:space="preserve"> </v>
      </c>
    </row>
    <row r="459" spans="1:10">
      <c r="A459" s="63"/>
      <c r="B459" t="str">
        <f>IF(A459:A459&gt;0,VLOOKUP(A459,Fed.!$A$2:$J$1973,2,FALSE)," ")</f>
        <v xml:space="preserve"> </v>
      </c>
      <c r="C459" t="str">
        <f>IF(A459:A459&gt;0,VLOOKUP(A459,Fed.!$A$2:$J$1973,3,FALSE)," ")</f>
        <v xml:space="preserve"> </v>
      </c>
      <c r="D459" s="3" t="str">
        <f>IF(A459:A459&gt;0,VLOOKUP(A459,Fed.!$A$2:$J$1973,4,FALSE)," ")</f>
        <v xml:space="preserve"> </v>
      </c>
      <c r="E459" s="3" t="str">
        <f>IF(A459:A459&gt;0,VLOOKUP(A459,Fed.!$A$2:$J$1973,5,FALSE)," ")</f>
        <v xml:space="preserve"> </v>
      </c>
      <c r="F459" s="413" t="str">
        <f>IF(A459:A459&gt;0,VLOOKUP(A459,Fed.!$A$2:$J$1973,6,FALSE)," ")</f>
        <v xml:space="preserve"> </v>
      </c>
      <c r="G459" t="str">
        <f>IF(A459:A459&gt;0,VLOOKUP(A459,Fed.!$A$2:$J$1973,7,FALSE)," ")</f>
        <v xml:space="preserve"> </v>
      </c>
      <c r="H459" t="str">
        <f>IF(A459:A459&gt;0,VLOOKUP(A459,Fed.!$A$2:$J$1973,8,FALSE)," ")</f>
        <v xml:space="preserve"> </v>
      </c>
      <c r="I459" t="str">
        <f>IF(A459:A459&gt;0,VLOOKUP(A459,Fed.!$A$2:$J$1973,9,FALSE)," ")</f>
        <v xml:space="preserve"> </v>
      </c>
      <c r="J459" s="3" t="str">
        <f>IF(A459:A459&gt;0,VLOOKUP(A459,Fed.!$A$2:$J$1973,10,FALSE)," ")</f>
        <v xml:space="preserve"> </v>
      </c>
    </row>
    <row r="460" spans="1:10">
      <c r="A460" s="63"/>
      <c r="B460" t="str">
        <f>IF(A460:A460&gt;0,VLOOKUP(A460,Fed.!$A$2:$J$1973,2,FALSE)," ")</f>
        <v xml:space="preserve"> </v>
      </c>
      <c r="C460" t="str">
        <f>IF(A460:A460&gt;0,VLOOKUP(A460,Fed.!$A$2:$J$1973,3,FALSE)," ")</f>
        <v xml:space="preserve"> </v>
      </c>
      <c r="D460" s="3" t="str">
        <f>IF(A460:A460&gt;0,VLOOKUP(A460,Fed.!$A$2:$J$1973,4,FALSE)," ")</f>
        <v xml:space="preserve"> </v>
      </c>
      <c r="E460" s="3" t="str">
        <f>IF(A460:A460&gt;0,VLOOKUP(A460,Fed.!$A$2:$J$1973,5,FALSE)," ")</f>
        <v xml:space="preserve"> </v>
      </c>
      <c r="F460" s="413" t="str">
        <f>IF(A460:A460&gt;0,VLOOKUP(A460,Fed.!$A$2:$J$1973,6,FALSE)," ")</f>
        <v xml:space="preserve"> </v>
      </c>
      <c r="G460" t="str">
        <f>IF(A460:A460&gt;0,VLOOKUP(A460,Fed.!$A$2:$J$1973,7,FALSE)," ")</f>
        <v xml:space="preserve"> </v>
      </c>
      <c r="H460" t="str">
        <f>IF(A460:A460&gt;0,VLOOKUP(A460,Fed.!$A$2:$J$1973,8,FALSE)," ")</f>
        <v xml:space="preserve"> </v>
      </c>
      <c r="I460" t="str">
        <f>IF(A460:A460&gt;0,VLOOKUP(A460,Fed.!$A$2:$J$1973,9,FALSE)," ")</f>
        <v xml:space="preserve"> </v>
      </c>
      <c r="J460" s="3" t="str">
        <f>IF(A460:A460&gt;0,VLOOKUP(A460,Fed.!$A$2:$J$1973,10,FALSE)," ")</f>
        <v xml:space="preserve"> </v>
      </c>
    </row>
    <row r="461" spans="1:10">
      <c r="A461" s="63"/>
      <c r="B461" t="str">
        <f>IF(A461:A461&gt;0,VLOOKUP(A461,Fed.!$A$2:$J$1973,2,FALSE)," ")</f>
        <v xml:space="preserve"> </v>
      </c>
      <c r="C461" t="str">
        <f>IF(A461:A461&gt;0,VLOOKUP(A461,Fed.!$A$2:$J$1973,3,FALSE)," ")</f>
        <v xml:space="preserve"> </v>
      </c>
      <c r="D461" s="3" t="str">
        <f>IF(A461:A461&gt;0,VLOOKUP(A461,Fed.!$A$2:$J$1973,4,FALSE)," ")</f>
        <v xml:space="preserve"> </v>
      </c>
      <c r="E461" s="3" t="str">
        <f>IF(A461:A461&gt;0,VLOOKUP(A461,Fed.!$A$2:$J$1973,5,FALSE)," ")</f>
        <v xml:space="preserve"> </v>
      </c>
      <c r="F461" s="413" t="str">
        <f>IF(A461:A461&gt;0,VLOOKUP(A461,Fed.!$A$2:$J$1973,6,FALSE)," ")</f>
        <v xml:space="preserve"> </v>
      </c>
      <c r="G461" t="str">
        <f>IF(A461:A461&gt;0,VLOOKUP(A461,Fed.!$A$2:$J$1973,7,FALSE)," ")</f>
        <v xml:space="preserve"> </v>
      </c>
      <c r="H461" t="str">
        <f>IF(A461:A461&gt;0,VLOOKUP(A461,Fed.!$A$2:$J$1973,8,FALSE)," ")</f>
        <v xml:space="preserve"> </v>
      </c>
      <c r="I461" t="str">
        <f>IF(A461:A461&gt;0,VLOOKUP(A461,Fed.!$A$2:$J$1973,9,FALSE)," ")</f>
        <v xml:space="preserve"> </v>
      </c>
      <c r="J461" s="3" t="str">
        <f>IF(A461:A461&gt;0,VLOOKUP(A461,Fed.!$A$2:$J$1973,10,FALSE)," ")</f>
        <v xml:space="preserve"> </v>
      </c>
    </row>
    <row r="462" spans="1:10">
      <c r="A462" s="63"/>
      <c r="B462" t="str">
        <f>IF(A462:A462&gt;0,VLOOKUP(A462,Fed.!$A$2:$J$1973,2,FALSE)," ")</f>
        <v xml:space="preserve"> </v>
      </c>
      <c r="C462" t="str">
        <f>IF(A462:A462&gt;0,VLOOKUP(A462,Fed.!$A$2:$J$1973,3,FALSE)," ")</f>
        <v xml:space="preserve"> </v>
      </c>
      <c r="D462" s="3" t="str">
        <f>IF(A462:A462&gt;0,VLOOKUP(A462,Fed.!$A$2:$J$1973,4,FALSE)," ")</f>
        <v xml:space="preserve"> </v>
      </c>
      <c r="E462" s="3" t="str">
        <f>IF(A462:A462&gt;0,VLOOKUP(A462,Fed.!$A$2:$J$1973,5,FALSE)," ")</f>
        <v xml:space="preserve"> </v>
      </c>
      <c r="F462" s="413" t="str">
        <f>IF(A462:A462&gt;0,VLOOKUP(A462,Fed.!$A$2:$J$1973,6,FALSE)," ")</f>
        <v xml:space="preserve"> </v>
      </c>
      <c r="G462" t="str">
        <f>IF(A462:A462&gt;0,VLOOKUP(A462,Fed.!$A$2:$J$1973,7,FALSE)," ")</f>
        <v xml:space="preserve"> </v>
      </c>
      <c r="H462" t="str">
        <f>IF(A462:A462&gt;0,VLOOKUP(A462,Fed.!$A$2:$J$1973,8,FALSE)," ")</f>
        <v xml:space="preserve"> </v>
      </c>
      <c r="I462" t="str">
        <f>IF(A462:A462&gt;0,VLOOKUP(A462,Fed.!$A$2:$J$1973,9,FALSE)," ")</f>
        <v xml:space="preserve"> </v>
      </c>
      <c r="J462" s="3" t="str">
        <f>IF(A462:A462&gt;0,VLOOKUP(A462,Fed.!$A$2:$J$1973,10,FALSE)," ")</f>
        <v xml:space="preserve"> </v>
      </c>
    </row>
    <row r="463" spans="1:10">
      <c r="A463" s="63"/>
      <c r="B463" t="str">
        <f>IF(A463:A463&gt;0,VLOOKUP(A463,Fed.!$A$2:$J$1973,2,FALSE)," ")</f>
        <v xml:space="preserve"> </v>
      </c>
      <c r="C463" t="str">
        <f>IF(A463:A463&gt;0,VLOOKUP(A463,Fed.!$A$2:$J$1973,3,FALSE)," ")</f>
        <v xml:space="preserve"> </v>
      </c>
      <c r="D463" s="3" t="str">
        <f>IF(A463:A463&gt;0,VLOOKUP(A463,Fed.!$A$2:$J$1973,4,FALSE)," ")</f>
        <v xml:space="preserve"> </v>
      </c>
      <c r="E463" s="3" t="str">
        <f>IF(A463:A463&gt;0,VLOOKUP(A463,Fed.!$A$2:$J$1973,5,FALSE)," ")</f>
        <v xml:space="preserve"> </v>
      </c>
      <c r="F463" s="413" t="str">
        <f>IF(A463:A463&gt;0,VLOOKUP(A463,Fed.!$A$2:$J$1973,6,FALSE)," ")</f>
        <v xml:space="preserve"> </v>
      </c>
      <c r="G463" t="str">
        <f>IF(A463:A463&gt;0,VLOOKUP(A463,Fed.!$A$2:$J$1973,7,FALSE)," ")</f>
        <v xml:space="preserve"> </v>
      </c>
      <c r="H463" t="str">
        <f>IF(A463:A463&gt;0,VLOOKUP(A463,Fed.!$A$2:$J$1973,8,FALSE)," ")</f>
        <v xml:space="preserve"> </v>
      </c>
      <c r="I463" t="str">
        <f>IF(A463:A463&gt;0,VLOOKUP(A463,Fed.!$A$2:$J$1973,9,FALSE)," ")</f>
        <v xml:space="preserve"> </v>
      </c>
      <c r="J463" s="3" t="str">
        <f>IF(A463:A463&gt;0,VLOOKUP(A463,Fed.!$A$2:$J$1973,10,FALSE)," ")</f>
        <v xml:space="preserve"> </v>
      </c>
    </row>
    <row r="464" spans="1:10">
      <c r="A464" s="63"/>
      <c r="B464" t="str">
        <f>IF(A464:A464&gt;0,VLOOKUP(A464,Fed.!$A$2:$J$1973,2,FALSE)," ")</f>
        <v xml:space="preserve"> </v>
      </c>
      <c r="C464" t="str">
        <f>IF(A464:A464&gt;0,VLOOKUP(A464,Fed.!$A$2:$J$1973,3,FALSE)," ")</f>
        <v xml:space="preserve"> </v>
      </c>
      <c r="D464" s="3" t="str">
        <f>IF(A464:A464&gt;0,VLOOKUP(A464,Fed.!$A$2:$J$1973,4,FALSE)," ")</f>
        <v xml:space="preserve"> </v>
      </c>
      <c r="E464" s="3" t="str">
        <f>IF(A464:A464&gt;0,VLOOKUP(A464,Fed.!$A$2:$J$1973,5,FALSE)," ")</f>
        <v xml:space="preserve"> </v>
      </c>
      <c r="F464" s="413" t="str">
        <f>IF(A464:A464&gt;0,VLOOKUP(A464,Fed.!$A$2:$J$1973,6,FALSE)," ")</f>
        <v xml:space="preserve"> </v>
      </c>
      <c r="G464" t="str">
        <f>IF(A464:A464&gt;0,VLOOKUP(A464,Fed.!$A$2:$J$1973,7,FALSE)," ")</f>
        <v xml:space="preserve"> </v>
      </c>
      <c r="H464" t="str">
        <f>IF(A464:A464&gt;0,VLOOKUP(A464,Fed.!$A$2:$J$1973,8,FALSE)," ")</f>
        <v xml:space="preserve"> </v>
      </c>
      <c r="I464" t="str">
        <f>IF(A464:A464&gt;0,VLOOKUP(A464,Fed.!$A$2:$J$1973,9,FALSE)," ")</f>
        <v xml:space="preserve"> </v>
      </c>
      <c r="J464" s="3" t="str">
        <f>IF(A464:A464&gt;0,VLOOKUP(A464,Fed.!$A$2:$J$1973,10,FALSE)," ")</f>
        <v xml:space="preserve"> </v>
      </c>
    </row>
    <row r="465" spans="1:10">
      <c r="A465" s="63"/>
      <c r="B465" t="str">
        <f>IF(A465:A465&gt;0,VLOOKUP(A465,Fed.!$A$2:$J$1973,2,FALSE)," ")</f>
        <v xml:space="preserve"> </v>
      </c>
      <c r="C465" t="str">
        <f>IF(A465:A465&gt;0,VLOOKUP(A465,Fed.!$A$2:$J$1973,3,FALSE)," ")</f>
        <v xml:space="preserve"> </v>
      </c>
      <c r="D465" s="3" t="str">
        <f>IF(A465:A465&gt;0,VLOOKUP(A465,Fed.!$A$2:$J$1973,4,FALSE)," ")</f>
        <v xml:space="preserve"> </v>
      </c>
      <c r="E465" s="3" t="str">
        <f>IF(A465:A465&gt;0,VLOOKUP(A465,Fed.!$A$2:$J$1973,5,FALSE)," ")</f>
        <v xml:space="preserve"> </v>
      </c>
      <c r="F465" s="413" t="str">
        <f>IF(A465:A465&gt;0,VLOOKUP(A465,Fed.!$A$2:$J$1973,6,FALSE)," ")</f>
        <v xml:space="preserve"> </v>
      </c>
      <c r="G465" t="str">
        <f>IF(A465:A465&gt;0,VLOOKUP(A465,Fed.!$A$2:$J$1973,7,FALSE)," ")</f>
        <v xml:space="preserve"> </v>
      </c>
      <c r="H465" t="str">
        <f>IF(A465:A465&gt;0,VLOOKUP(A465,Fed.!$A$2:$J$1973,8,FALSE)," ")</f>
        <v xml:space="preserve"> </v>
      </c>
      <c r="I465" t="str">
        <f>IF(A465:A465&gt;0,VLOOKUP(A465,Fed.!$A$2:$J$1973,9,FALSE)," ")</f>
        <v xml:space="preserve"> </v>
      </c>
      <c r="J465" s="3" t="str">
        <f>IF(A465:A465&gt;0,VLOOKUP(A465,Fed.!$A$2:$J$1973,10,FALSE)," ")</f>
        <v xml:space="preserve"> </v>
      </c>
    </row>
    <row r="466" spans="1:10">
      <c r="A466" s="63"/>
      <c r="B466" t="str">
        <f>IF(A466:A466&gt;0,VLOOKUP(A466,Fed.!$A$2:$J$1973,2,FALSE)," ")</f>
        <v xml:space="preserve"> </v>
      </c>
      <c r="C466" t="str">
        <f>IF(A466:A466&gt;0,VLOOKUP(A466,Fed.!$A$2:$J$1973,3,FALSE)," ")</f>
        <v xml:space="preserve"> </v>
      </c>
      <c r="D466" s="3" t="str">
        <f>IF(A466:A466&gt;0,VLOOKUP(A466,Fed.!$A$2:$J$1973,4,FALSE)," ")</f>
        <v xml:space="preserve"> </v>
      </c>
      <c r="E466" s="3" t="str">
        <f>IF(A466:A466&gt;0,VLOOKUP(A466,Fed.!$A$2:$J$1973,5,FALSE)," ")</f>
        <v xml:space="preserve"> </v>
      </c>
      <c r="F466" s="413" t="str">
        <f>IF(A466:A466&gt;0,VLOOKUP(A466,Fed.!$A$2:$J$1973,6,FALSE)," ")</f>
        <v xml:space="preserve"> </v>
      </c>
      <c r="G466" t="str">
        <f>IF(A466:A466&gt;0,VLOOKUP(A466,Fed.!$A$2:$J$1973,7,FALSE)," ")</f>
        <v xml:space="preserve"> </v>
      </c>
      <c r="H466" t="str">
        <f>IF(A466:A466&gt;0,VLOOKUP(A466,Fed.!$A$2:$J$1973,8,FALSE)," ")</f>
        <v xml:space="preserve"> </v>
      </c>
      <c r="I466" t="str">
        <f>IF(A466:A466&gt;0,VLOOKUP(A466,Fed.!$A$2:$J$1973,9,FALSE)," ")</f>
        <v xml:space="preserve"> </v>
      </c>
      <c r="J466" s="3" t="str">
        <f>IF(A466:A466&gt;0,VLOOKUP(A466,Fed.!$A$2:$J$1973,10,FALSE)," ")</f>
        <v xml:space="preserve"> </v>
      </c>
    </row>
    <row r="467" spans="1:10">
      <c r="A467" s="63"/>
      <c r="B467" t="str">
        <f>IF(A467:A467&gt;0,VLOOKUP(A467,Fed.!$A$2:$J$1973,2,FALSE)," ")</f>
        <v xml:space="preserve"> </v>
      </c>
      <c r="C467" t="str">
        <f>IF(A467:A467&gt;0,VLOOKUP(A467,Fed.!$A$2:$J$1973,3,FALSE)," ")</f>
        <v xml:space="preserve"> </v>
      </c>
      <c r="D467" s="3" t="str">
        <f>IF(A467:A467&gt;0,VLOOKUP(A467,Fed.!$A$2:$J$1973,4,FALSE)," ")</f>
        <v xml:space="preserve"> </v>
      </c>
      <c r="E467" s="3" t="str">
        <f>IF(A467:A467&gt;0,VLOOKUP(A467,Fed.!$A$2:$J$1973,5,FALSE)," ")</f>
        <v xml:space="preserve"> </v>
      </c>
      <c r="F467" s="413" t="str">
        <f>IF(A467:A467&gt;0,VLOOKUP(A467,Fed.!$A$2:$J$1973,6,FALSE)," ")</f>
        <v xml:space="preserve"> </v>
      </c>
      <c r="G467" t="str">
        <f>IF(A467:A467&gt;0,VLOOKUP(A467,Fed.!$A$2:$J$1973,7,FALSE)," ")</f>
        <v xml:space="preserve"> </v>
      </c>
      <c r="H467" t="str">
        <f>IF(A467:A467&gt;0,VLOOKUP(A467,Fed.!$A$2:$J$1973,8,FALSE)," ")</f>
        <v xml:space="preserve"> </v>
      </c>
      <c r="I467" t="str">
        <f>IF(A467:A467&gt;0,VLOOKUP(A467,Fed.!$A$2:$J$1973,9,FALSE)," ")</f>
        <v xml:space="preserve"> </v>
      </c>
      <c r="J467" s="3" t="str">
        <f>IF(A467:A467&gt;0,VLOOKUP(A467,Fed.!$A$2:$J$1973,10,FALSE)," ")</f>
        <v xml:space="preserve"> </v>
      </c>
    </row>
    <row r="468" spans="1:10">
      <c r="A468" s="63"/>
      <c r="B468" t="str">
        <f>IF(A468:A468&gt;0,VLOOKUP(A468,Fed.!$A$2:$J$1973,2,FALSE)," ")</f>
        <v xml:space="preserve"> </v>
      </c>
      <c r="C468" t="str">
        <f>IF(A468:A468&gt;0,VLOOKUP(A468,Fed.!$A$2:$J$1973,3,FALSE)," ")</f>
        <v xml:space="preserve"> </v>
      </c>
      <c r="D468" s="3" t="str">
        <f>IF(A468:A468&gt;0,VLOOKUP(A468,Fed.!$A$2:$J$1973,4,FALSE)," ")</f>
        <v xml:space="preserve"> </v>
      </c>
      <c r="E468" s="3" t="str">
        <f>IF(A468:A468&gt;0,VLOOKUP(A468,Fed.!$A$2:$J$1973,5,FALSE)," ")</f>
        <v xml:space="preserve"> </v>
      </c>
      <c r="F468" s="413" t="str">
        <f>IF(A468:A468&gt;0,VLOOKUP(A468,Fed.!$A$2:$J$1973,6,FALSE)," ")</f>
        <v xml:space="preserve"> </v>
      </c>
      <c r="G468" t="str">
        <f>IF(A468:A468&gt;0,VLOOKUP(A468,Fed.!$A$2:$J$1973,7,FALSE)," ")</f>
        <v xml:space="preserve"> </v>
      </c>
      <c r="H468" t="str">
        <f>IF(A468:A468&gt;0,VLOOKUP(A468,Fed.!$A$2:$J$1973,8,FALSE)," ")</f>
        <v xml:space="preserve"> </v>
      </c>
      <c r="I468" t="str">
        <f>IF(A468:A468&gt;0,VLOOKUP(A468,Fed.!$A$2:$J$1973,9,FALSE)," ")</f>
        <v xml:space="preserve"> </v>
      </c>
      <c r="J468" s="3" t="str">
        <f>IF(A468:A468&gt;0,VLOOKUP(A468,Fed.!$A$2:$J$1973,10,FALSE)," ")</f>
        <v xml:space="preserve"> </v>
      </c>
    </row>
    <row r="469" spans="1:10">
      <c r="A469" s="63"/>
      <c r="B469" t="str">
        <f>IF(A469:A469&gt;0,VLOOKUP(A469,Fed.!$A$2:$J$1973,2,FALSE)," ")</f>
        <v xml:space="preserve"> </v>
      </c>
      <c r="C469" t="str">
        <f>IF(A469:A469&gt;0,VLOOKUP(A469,Fed.!$A$2:$J$1973,3,FALSE)," ")</f>
        <v xml:space="preserve"> </v>
      </c>
      <c r="D469" s="3" t="str">
        <f>IF(A469:A469&gt;0,VLOOKUP(A469,Fed.!$A$2:$J$1973,4,FALSE)," ")</f>
        <v xml:space="preserve"> </v>
      </c>
      <c r="E469" s="3" t="str">
        <f>IF(A469:A469&gt;0,VLOOKUP(A469,Fed.!$A$2:$J$1973,5,FALSE)," ")</f>
        <v xml:space="preserve"> </v>
      </c>
      <c r="F469" s="413" t="str">
        <f>IF(A469:A469&gt;0,VLOOKUP(A469,Fed.!$A$2:$J$1973,6,FALSE)," ")</f>
        <v xml:space="preserve"> </v>
      </c>
      <c r="G469" t="str">
        <f>IF(A469:A469&gt;0,VLOOKUP(A469,Fed.!$A$2:$J$1973,7,FALSE)," ")</f>
        <v xml:space="preserve"> </v>
      </c>
      <c r="H469" t="str">
        <f>IF(A469:A469&gt;0,VLOOKUP(A469,Fed.!$A$2:$J$1973,8,FALSE)," ")</f>
        <v xml:space="preserve"> </v>
      </c>
      <c r="I469" t="str">
        <f>IF(A469:A469&gt;0,VLOOKUP(A469,Fed.!$A$2:$J$1973,9,FALSE)," ")</f>
        <v xml:space="preserve"> </v>
      </c>
      <c r="J469" s="3" t="str">
        <f>IF(A469:A469&gt;0,VLOOKUP(A469,Fed.!$A$2:$J$1973,10,FALSE)," ")</f>
        <v xml:space="preserve"> </v>
      </c>
    </row>
    <row r="470" spans="1:10">
      <c r="A470" s="63"/>
      <c r="B470" t="str">
        <f>IF(A470:A470&gt;0,VLOOKUP(A470,Fed.!$A$2:$J$1973,2,FALSE)," ")</f>
        <v xml:space="preserve"> </v>
      </c>
      <c r="C470" t="str">
        <f>IF(A470:A470&gt;0,VLOOKUP(A470,Fed.!$A$2:$J$1973,3,FALSE)," ")</f>
        <v xml:space="preserve"> </v>
      </c>
      <c r="D470" s="3" t="str">
        <f>IF(A470:A470&gt;0,VLOOKUP(A470,Fed.!$A$2:$J$1973,4,FALSE)," ")</f>
        <v xml:space="preserve"> </v>
      </c>
      <c r="E470" s="3" t="str">
        <f>IF(A470:A470&gt;0,VLOOKUP(A470,Fed.!$A$2:$J$1973,5,FALSE)," ")</f>
        <v xml:space="preserve"> </v>
      </c>
      <c r="F470" s="413" t="str">
        <f>IF(A470:A470&gt;0,VLOOKUP(A470,Fed.!$A$2:$J$1973,6,FALSE)," ")</f>
        <v xml:space="preserve"> </v>
      </c>
      <c r="G470" t="str">
        <f>IF(A470:A470&gt;0,VLOOKUP(A470,Fed.!$A$2:$J$1973,7,FALSE)," ")</f>
        <v xml:space="preserve"> </v>
      </c>
      <c r="H470" t="str">
        <f>IF(A470:A470&gt;0,VLOOKUP(A470,Fed.!$A$2:$J$1973,8,FALSE)," ")</f>
        <v xml:space="preserve"> </v>
      </c>
      <c r="I470" t="str">
        <f>IF(A470:A470&gt;0,VLOOKUP(A470,Fed.!$A$2:$J$1973,9,FALSE)," ")</f>
        <v xml:space="preserve"> </v>
      </c>
      <c r="J470" s="3" t="str">
        <f>IF(A470:A470&gt;0,VLOOKUP(A470,Fed.!$A$2:$J$1973,10,FALSE)," ")</f>
        <v xml:space="preserve"> </v>
      </c>
    </row>
    <row r="471" spans="1:10">
      <c r="A471" s="63"/>
      <c r="B471" t="str">
        <f>IF(A471:A471&gt;0,VLOOKUP(A471,Fed.!$A$2:$J$1973,2,FALSE)," ")</f>
        <v xml:space="preserve"> </v>
      </c>
      <c r="C471" t="str">
        <f>IF(A471:A471&gt;0,VLOOKUP(A471,Fed.!$A$2:$J$1973,3,FALSE)," ")</f>
        <v xml:space="preserve"> </v>
      </c>
      <c r="D471" s="3" t="str">
        <f>IF(A471:A471&gt;0,VLOOKUP(A471,Fed.!$A$2:$J$1973,4,FALSE)," ")</f>
        <v xml:space="preserve"> </v>
      </c>
      <c r="E471" s="3" t="str">
        <f>IF(A471:A471&gt;0,VLOOKUP(A471,Fed.!$A$2:$J$1973,5,FALSE)," ")</f>
        <v xml:space="preserve"> </v>
      </c>
      <c r="F471" s="413" t="str">
        <f>IF(A471:A471&gt;0,VLOOKUP(A471,Fed.!$A$2:$J$1973,6,FALSE)," ")</f>
        <v xml:space="preserve"> </v>
      </c>
      <c r="G471" t="str">
        <f>IF(A471:A471&gt;0,VLOOKUP(A471,Fed.!$A$2:$J$1973,7,FALSE)," ")</f>
        <v xml:space="preserve"> </v>
      </c>
      <c r="H471" t="str">
        <f>IF(A471:A471&gt;0,VLOOKUP(A471,Fed.!$A$2:$J$1973,8,FALSE)," ")</f>
        <v xml:space="preserve"> </v>
      </c>
      <c r="I471" t="str">
        <f>IF(A471:A471&gt;0,VLOOKUP(A471,Fed.!$A$2:$J$1973,9,FALSE)," ")</f>
        <v xml:space="preserve"> </v>
      </c>
      <c r="J471" s="3" t="str">
        <f>IF(A471:A471&gt;0,VLOOKUP(A471,Fed.!$A$2:$J$1973,10,FALSE)," ")</f>
        <v xml:space="preserve"> </v>
      </c>
    </row>
    <row r="472" spans="1:10">
      <c r="A472" s="63"/>
      <c r="B472" t="str">
        <f>IF(A472:A472&gt;0,VLOOKUP(A472,Fed.!$A$2:$J$1973,2,FALSE)," ")</f>
        <v xml:space="preserve"> </v>
      </c>
      <c r="C472" t="str">
        <f>IF(A472:A472&gt;0,VLOOKUP(A472,Fed.!$A$2:$J$1973,3,FALSE)," ")</f>
        <v xml:space="preserve"> </v>
      </c>
      <c r="D472" s="3" t="str">
        <f>IF(A472:A472&gt;0,VLOOKUP(A472,Fed.!$A$2:$J$1973,4,FALSE)," ")</f>
        <v xml:space="preserve"> </v>
      </c>
      <c r="E472" s="3" t="str">
        <f>IF(A472:A472&gt;0,VLOOKUP(A472,Fed.!$A$2:$J$1973,5,FALSE)," ")</f>
        <v xml:space="preserve"> </v>
      </c>
      <c r="F472" s="413" t="str">
        <f>IF(A472:A472&gt;0,VLOOKUP(A472,Fed.!$A$2:$J$1973,6,FALSE)," ")</f>
        <v xml:space="preserve"> </v>
      </c>
      <c r="G472" t="str">
        <f>IF(A472:A472&gt;0,VLOOKUP(A472,Fed.!$A$2:$J$1973,7,FALSE)," ")</f>
        <v xml:space="preserve"> </v>
      </c>
      <c r="H472" t="str">
        <f>IF(A472:A472&gt;0,VLOOKUP(A472,Fed.!$A$2:$J$1973,8,FALSE)," ")</f>
        <v xml:space="preserve"> </v>
      </c>
      <c r="I472" t="str">
        <f>IF(A472:A472&gt;0,VLOOKUP(A472,Fed.!$A$2:$J$1973,9,FALSE)," ")</f>
        <v xml:space="preserve"> </v>
      </c>
      <c r="J472" s="3" t="str">
        <f>IF(A472:A472&gt;0,VLOOKUP(A472,Fed.!$A$2:$J$1973,10,FALSE)," ")</f>
        <v xml:space="preserve"> </v>
      </c>
    </row>
    <row r="473" spans="1:10">
      <c r="A473" s="63"/>
      <c r="B473" t="str">
        <f>IF(A473:A473&gt;0,VLOOKUP(A473,Fed.!$A$2:$J$1973,2,FALSE)," ")</f>
        <v xml:space="preserve"> </v>
      </c>
      <c r="C473" t="str">
        <f>IF(A473:A473&gt;0,VLOOKUP(A473,Fed.!$A$2:$J$1973,3,FALSE)," ")</f>
        <v xml:space="preserve"> </v>
      </c>
      <c r="D473" s="3" t="str">
        <f>IF(A473:A473&gt;0,VLOOKUP(A473,Fed.!$A$2:$J$1973,4,FALSE)," ")</f>
        <v xml:space="preserve"> </v>
      </c>
      <c r="E473" s="3" t="str">
        <f>IF(A473:A473&gt;0,VLOOKUP(A473,Fed.!$A$2:$J$1973,5,FALSE)," ")</f>
        <v xml:space="preserve"> </v>
      </c>
      <c r="F473" s="413" t="str">
        <f>IF(A473:A473&gt;0,VLOOKUP(A473,Fed.!$A$2:$J$1973,6,FALSE)," ")</f>
        <v xml:space="preserve"> </v>
      </c>
      <c r="G473" t="str">
        <f>IF(A473:A473&gt;0,VLOOKUP(A473,Fed.!$A$2:$J$1973,7,FALSE)," ")</f>
        <v xml:space="preserve"> </v>
      </c>
      <c r="H473" t="str">
        <f>IF(A473:A473&gt;0,VLOOKUP(A473,Fed.!$A$2:$J$1973,8,FALSE)," ")</f>
        <v xml:space="preserve"> </v>
      </c>
      <c r="I473" t="str">
        <f>IF(A473:A473&gt;0,VLOOKUP(A473,Fed.!$A$2:$J$1973,9,FALSE)," ")</f>
        <v xml:space="preserve"> </v>
      </c>
      <c r="J473" s="3" t="str">
        <f>IF(A473:A473&gt;0,VLOOKUP(A473,Fed.!$A$2:$J$1973,10,FALSE)," ")</f>
        <v xml:space="preserve"> </v>
      </c>
    </row>
    <row r="474" spans="1:10">
      <c r="A474" s="63"/>
      <c r="B474" t="str">
        <f>IF(A474:A474&gt;0,VLOOKUP(A474,Fed.!$A$2:$J$1973,2,FALSE)," ")</f>
        <v xml:space="preserve"> </v>
      </c>
      <c r="C474" t="str">
        <f>IF(A474:A474&gt;0,VLOOKUP(A474,Fed.!$A$2:$J$1973,3,FALSE)," ")</f>
        <v xml:space="preserve"> </v>
      </c>
      <c r="D474" s="3" t="str">
        <f>IF(A474:A474&gt;0,VLOOKUP(A474,Fed.!$A$2:$J$1973,4,FALSE)," ")</f>
        <v xml:space="preserve"> </v>
      </c>
      <c r="E474" s="3" t="str">
        <f>IF(A474:A474&gt;0,VLOOKUP(A474,Fed.!$A$2:$J$1973,5,FALSE)," ")</f>
        <v xml:space="preserve"> </v>
      </c>
      <c r="F474" s="413" t="str">
        <f>IF(A474:A474&gt;0,VLOOKUP(A474,Fed.!$A$2:$J$1973,6,FALSE)," ")</f>
        <v xml:space="preserve"> </v>
      </c>
      <c r="G474" t="str">
        <f>IF(A474:A474&gt;0,VLOOKUP(A474,Fed.!$A$2:$J$1973,7,FALSE)," ")</f>
        <v xml:space="preserve"> </v>
      </c>
      <c r="H474" t="str">
        <f>IF(A474:A474&gt;0,VLOOKUP(A474,Fed.!$A$2:$J$1973,8,FALSE)," ")</f>
        <v xml:space="preserve"> </v>
      </c>
      <c r="I474" t="str">
        <f>IF(A474:A474&gt;0,VLOOKUP(A474,Fed.!$A$2:$J$1973,9,FALSE)," ")</f>
        <v xml:space="preserve"> </v>
      </c>
      <c r="J474" s="3" t="str">
        <f>IF(A474:A474&gt;0,VLOOKUP(A474,Fed.!$A$2:$J$1973,10,FALSE)," ")</f>
        <v xml:space="preserve"> </v>
      </c>
    </row>
    <row r="475" spans="1:10">
      <c r="A475" s="63"/>
      <c r="B475" t="str">
        <f>IF(A475:A475&gt;0,VLOOKUP(A475,Fed.!$A$2:$J$1973,2,FALSE)," ")</f>
        <v xml:space="preserve"> </v>
      </c>
      <c r="C475" t="str">
        <f>IF(A475:A475&gt;0,VLOOKUP(A475,Fed.!$A$2:$J$1973,3,FALSE)," ")</f>
        <v xml:space="preserve"> </v>
      </c>
      <c r="D475" s="3" t="str">
        <f>IF(A475:A475&gt;0,VLOOKUP(A475,Fed.!$A$2:$J$1973,4,FALSE)," ")</f>
        <v xml:space="preserve"> </v>
      </c>
      <c r="E475" s="3" t="str">
        <f>IF(A475:A475&gt;0,VLOOKUP(A475,Fed.!$A$2:$J$1973,5,FALSE)," ")</f>
        <v xml:space="preserve"> </v>
      </c>
      <c r="F475" s="413" t="str">
        <f>IF(A475:A475&gt;0,VLOOKUP(A475,Fed.!$A$2:$J$1973,6,FALSE)," ")</f>
        <v xml:space="preserve"> </v>
      </c>
      <c r="G475" t="str">
        <f>IF(A475:A475&gt;0,VLOOKUP(A475,Fed.!$A$2:$J$1973,7,FALSE)," ")</f>
        <v xml:space="preserve"> </v>
      </c>
      <c r="H475" t="str">
        <f>IF(A475:A475&gt;0,VLOOKUP(A475,Fed.!$A$2:$J$1973,8,FALSE)," ")</f>
        <v xml:space="preserve"> </v>
      </c>
      <c r="I475" t="str">
        <f>IF(A475:A475&gt;0,VLOOKUP(A475,Fed.!$A$2:$J$1973,9,FALSE)," ")</f>
        <v xml:space="preserve"> </v>
      </c>
      <c r="J475" s="3" t="str">
        <f>IF(A475:A475&gt;0,VLOOKUP(A475,Fed.!$A$2:$J$1973,10,FALSE)," ")</f>
        <v xml:space="preserve"> </v>
      </c>
    </row>
    <row r="476" spans="1:10">
      <c r="A476" s="63"/>
      <c r="B476" t="str">
        <f>IF(A476:A476&gt;0,VLOOKUP(A476,Fed.!$A$2:$J$1973,2,FALSE)," ")</f>
        <v xml:space="preserve"> </v>
      </c>
      <c r="C476" t="str">
        <f>IF(A476:A476&gt;0,VLOOKUP(A476,Fed.!$A$2:$J$1973,3,FALSE)," ")</f>
        <v xml:space="preserve"> </v>
      </c>
      <c r="D476" s="3" t="str">
        <f>IF(A476:A476&gt;0,VLOOKUP(A476,Fed.!$A$2:$J$1973,4,FALSE)," ")</f>
        <v xml:space="preserve"> </v>
      </c>
      <c r="E476" s="3" t="str">
        <f>IF(A476:A476&gt;0,VLOOKUP(A476,Fed.!$A$2:$J$1973,5,FALSE)," ")</f>
        <v xml:space="preserve"> </v>
      </c>
      <c r="F476" s="413" t="str">
        <f>IF(A476:A476&gt;0,VLOOKUP(A476,Fed.!$A$2:$J$1973,6,FALSE)," ")</f>
        <v xml:space="preserve"> </v>
      </c>
      <c r="G476" t="str">
        <f>IF(A476:A476&gt;0,VLOOKUP(A476,Fed.!$A$2:$J$1973,7,FALSE)," ")</f>
        <v xml:space="preserve"> </v>
      </c>
      <c r="H476" t="str">
        <f>IF(A476:A476&gt;0,VLOOKUP(A476,Fed.!$A$2:$J$1973,8,FALSE)," ")</f>
        <v xml:space="preserve"> </v>
      </c>
      <c r="I476" t="str">
        <f>IF(A476:A476&gt;0,VLOOKUP(A476,Fed.!$A$2:$J$1973,9,FALSE)," ")</f>
        <v xml:space="preserve"> </v>
      </c>
      <c r="J476" s="3" t="str">
        <f>IF(A476:A476&gt;0,VLOOKUP(A476,Fed.!$A$2:$J$1973,10,FALSE)," ")</f>
        <v xml:space="preserve"> </v>
      </c>
    </row>
    <row r="477" spans="1:10">
      <c r="A477" s="63"/>
      <c r="B477" t="str">
        <f>IF(A477:A477&gt;0,VLOOKUP(A477,Fed.!$A$2:$J$1973,2,FALSE)," ")</f>
        <v xml:space="preserve"> </v>
      </c>
      <c r="C477" t="str">
        <f>IF(A477:A477&gt;0,VLOOKUP(A477,Fed.!$A$2:$J$1973,3,FALSE)," ")</f>
        <v xml:space="preserve"> </v>
      </c>
      <c r="D477" s="3" t="str">
        <f>IF(A477:A477&gt;0,VLOOKUP(A477,Fed.!$A$2:$J$1973,4,FALSE)," ")</f>
        <v xml:space="preserve"> </v>
      </c>
      <c r="E477" s="3" t="str">
        <f>IF(A477:A477&gt;0,VLOOKUP(A477,Fed.!$A$2:$J$1973,5,FALSE)," ")</f>
        <v xml:space="preserve"> </v>
      </c>
      <c r="F477" s="413" t="str">
        <f>IF(A477:A477&gt;0,VLOOKUP(A477,Fed.!$A$2:$J$1973,6,FALSE)," ")</f>
        <v xml:space="preserve"> </v>
      </c>
      <c r="G477" t="str">
        <f>IF(A477:A477&gt;0,VLOOKUP(A477,Fed.!$A$2:$J$1973,7,FALSE)," ")</f>
        <v xml:space="preserve"> </v>
      </c>
      <c r="H477" t="str">
        <f>IF(A477:A477&gt;0,VLOOKUP(A477,Fed.!$A$2:$J$1973,8,FALSE)," ")</f>
        <v xml:space="preserve"> </v>
      </c>
      <c r="I477" t="str">
        <f>IF(A477:A477&gt;0,VLOOKUP(A477,Fed.!$A$2:$J$1973,9,FALSE)," ")</f>
        <v xml:space="preserve"> </v>
      </c>
      <c r="J477" s="3" t="str">
        <f>IF(A477:A477&gt;0,VLOOKUP(A477,Fed.!$A$2:$J$1973,10,FALSE)," ")</f>
        <v xml:space="preserve"> </v>
      </c>
    </row>
    <row r="478" spans="1:10">
      <c r="A478" s="63"/>
      <c r="B478" t="str">
        <f>IF(A478:A478&gt;0,VLOOKUP(A478,Fed.!$A$2:$J$1973,2,FALSE)," ")</f>
        <v xml:space="preserve"> </v>
      </c>
      <c r="C478" t="str">
        <f>IF(A478:A478&gt;0,VLOOKUP(A478,Fed.!$A$2:$J$1973,3,FALSE)," ")</f>
        <v xml:space="preserve"> </v>
      </c>
      <c r="D478" s="3" t="str">
        <f>IF(A478:A478&gt;0,VLOOKUP(A478,Fed.!$A$2:$J$1973,4,FALSE)," ")</f>
        <v xml:space="preserve"> </v>
      </c>
      <c r="E478" s="3" t="str">
        <f>IF(A478:A478&gt;0,VLOOKUP(A478,Fed.!$A$2:$J$1973,5,FALSE)," ")</f>
        <v xml:space="preserve"> </v>
      </c>
      <c r="F478" s="413" t="str">
        <f>IF(A478:A478&gt;0,VLOOKUP(A478,Fed.!$A$2:$J$1973,6,FALSE)," ")</f>
        <v xml:space="preserve"> </v>
      </c>
      <c r="G478" t="str">
        <f>IF(A478:A478&gt;0,VLOOKUP(A478,Fed.!$A$2:$J$1973,7,FALSE)," ")</f>
        <v xml:space="preserve"> </v>
      </c>
      <c r="H478" t="str">
        <f>IF(A478:A478&gt;0,VLOOKUP(A478,Fed.!$A$2:$J$1973,8,FALSE)," ")</f>
        <v xml:space="preserve"> </v>
      </c>
      <c r="I478" t="str">
        <f>IF(A478:A478&gt;0,VLOOKUP(A478,Fed.!$A$2:$J$1973,9,FALSE)," ")</f>
        <v xml:space="preserve"> </v>
      </c>
      <c r="J478" s="3" t="str">
        <f>IF(A478:A478&gt;0,VLOOKUP(A478,Fed.!$A$2:$J$1973,10,FALSE)," ")</f>
        <v xml:space="preserve"> </v>
      </c>
    </row>
    <row r="479" spans="1:10">
      <c r="A479" s="63"/>
      <c r="B479" t="str">
        <f>IF(A479:A479&gt;0,VLOOKUP(A479,Fed.!$A$2:$J$1973,2,FALSE)," ")</f>
        <v xml:space="preserve"> </v>
      </c>
      <c r="C479" t="str">
        <f>IF(A479:A479&gt;0,VLOOKUP(A479,Fed.!$A$2:$J$1973,3,FALSE)," ")</f>
        <v xml:space="preserve"> </v>
      </c>
      <c r="D479" s="3" t="str">
        <f>IF(A479:A479&gt;0,VLOOKUP(A479,Fed.!$A$2:$J$1973,4,FALSE)," ")</f>
        <v xml:space="preserve"> </v>
      </c>
      <c r="E479" s="3" t="str">
        <f>IF(A479:A479&gt;0,VLOOKUP(A479,Fed.!$A$2:$J$1973,5,FALSE)," ")</f>
        <v xml:space="preserve"> </v>
      </c>
      <c r="F479" s="413" t="str">
        <f>IF(A479:A479&gt;0,VLOOKUP(A479,Fed.!$A$2:$J$1973,6,FALSE)," ")</f>
        <v xml:space="preserve"> </v>
      </c>
      <c r="G479" t="str">
        <f>IF(A479:A479&gt;0,VLOOKUP(A479,Fed.!$A$2:$J$1973,7,FALSE)," ")</f>
        <v xml:space="preserve"> </v>
      </c>
      <c r="H479" t="str">
        <f>IF(A479:A479&gt;0,VLOOKUP(A479,Fed.!$A$2:$J$1973,8,FALSE)," ")</f>
        <v xml:space="preserve"> </v>
      </c>
      <c r="I479" t="str">
        <f>IF(A479:A479&gt;0,VLOOKUP(A479,Fed.!$A$2:$J$1973,9,FALSE)," ")</f>
        <v xml:space="preserve"> </v>
      </c>
      <c r="J479" s="3" t="str">
        <f>IF(A479:A479&gt;0,VLOOKUP(A479,Fed.!$A$2:$J$1973,10,FALSE)," ")</f>
        <v xml:space="preserve"> </v>
      </c>
    </row>
    <row r="480" spans="1:10">
      <c r="A480" s="63"/>
      <c r="B480" t="str">
        <f>IF(A480:A480&gt;0,VLOOKUP(A480,Fed.!$A$2:$J$1973,2,FALSE)," ")</f>
        <v xml:space="preserve"> </v>
      </c>
      <c r="C480" t="str">
        <f>IF(A480:A480&gt;0,VLOOKUP(A480,Fed.!$A$2:$J$1973,3,FALSE)," ")</f>
        <v xml:space="preserve"> </v>
      </c>
      <c r="D480" s="3" t="str">
        <f>IF(A480:A480&gt;0,VLOOKUP(A480,Fed.!$A$2:$J$1973,4,FALSE)," ")</f>
        <v xml:space="preserve"> </v>
      </c>
      <c r="E480" s="3" t="str">
        <f>IF(A480:A480&gt;0,VLOOKUP(A480,Fed.!$A$2:$J$1973,5,FALSE)," ")</f>
        <v xml:space="preserve"> </v>
      </c>
      <c r="F480" s="413" t="str">
        <f>IF(A480:A480&gt;0,VLOOKUP(A480,Fed.!$A$2:$J$1973,6,FALSE)," ")</f>
        <v xml:space="preserve"> </v>
      </c>
      <c r="G480" t="str">
        <f>IF(A480:A480&gt;0,VLOOKUP(A480,Fed.!$A$2:$J$1973,7,FALSE)," ")</f>
        <v xml:space="preserve"> </v>
      </c>
      <c r="H480" t="str">
        <f>IF(A480:A480&gt;0,VLOOKUP(A480,Fed.!$A$2:$J$1973,8,FALSE)," ")</f>
        <v xml:space="preserve"> </v>
      </c>
      <c r="I480" t="str">
        <f>IF(A480:A480&gt;0,VLOOKUP(A480,Fed.!$A$2:$J$1973,9,FALSE)," ")</f>
        <v xml:space="preserve"> </v>
      </c>
      <c r="J480" s="3" t="str">
        <f>IF(A480:A480&gt;0,VLOOKUP(A480,Fed.!$A$2:$J$1973,10,FALSE)," ")</f>
        <v xml:space="preserve"> </v>
      </c>
    </row>
    <row r="481" spans="1:10">
      <c r="A481" s="63"/>
      <c r="B481" t="str">
        <f>IF(A481:A481&gt;0,VLOOKUP(A481,Fed.!$A$2:$J$1973,2,FALSE)," ")</f>
        <v xml:space="preserve"> </v>
      </c>
      <c r="C481" t="str">
        <f>IF(A481:A481&gt;0,VLOOKUP(A481,Fed.!$A$2:$J$1973,3,FALSE)," ")</f>
        <v xml:space="preserve"> </v>
      </c>
      <c r="D481" s="3" t="str">
        <f>IF(A481:A481&gt;0,VLOOKUP(A481,Fed.!$A$2:$J$1973,4,FALSE)," ")</f>
        <v xml:space="preserve"> </v>
      </c>
      <c r="E481" s="3" t="str">
        <f>IF(A481:A481&gt;0,VLOOKUP(A481,Fed.!$A$2:$J$1973,5,FALSE)," ")</f>
        <v xml:space="preserve"> </v>
      </c>
      <c r="F481" s="413" t="str">
        <f>IF(A481:A481&gt;0,VLOOKUP(A481,Fed.!$A$2:$J$1973,6,FALSE)," ")</f>
        <v xml:space="preserve"> </v>
      </c>
      <c r="G481" t="str">
        <f>IF(A481:A481&gt;0,VLOOKUP(A481,Fed.!$A$2:$J$1973,7,FALSE)," ")</f>
        <v xml:space="preserve"> </v>
      </c>
      <c r="H481" t="str">
        <f>IF(A481:A481&gt;0,VLOOKUP(A481,Fed.!$A$2:$J$1973,8,FALSE)," ")</f>
        <v xml:space="preserve"> </v>
      </c>
      <c r="I481" t="str">
        <f>IF(A481:A481&gt;0,VLOOKUP(A481,Fed.!$A$2:$J$1973,9,FALSE)," ")</f>
        <v xml:space="preserve"> </v>
      </c>
      <c r="J481" s="3" t="str">
        <f>IF(A481:A481&gt;0,VLOOKUP(A481,Fed.!$A$2:$J$1973,10,FALSE)," ")</f>
        <v xml:space="preserve"> </v>
      </c>
    </row>
    <row r="482" spans="1:10">
      <c r="A482" s="63"/>
      <c r="B482" t="str">
        <f>IF(A482:A482&gt;0,VLOOKUP(A482,Fed.!$A$2:$J$1973,2,FALSE)," ")</f>
        <v xml:space="preserve"> </v>
      </c>
      <c r="C482" t="str">
        <f>IF(A482:A482&gt;0,VLOOKUP(A482,Fed.!$A$2:$J$1973,3,FALSE)," ")</f>
        <v xml:space="preserve"> </v>
      </c>
      <c r="D482" s="3" t="str">
        <f>IF(A482:A482&gt;0,VLOOKUP(A482,Fed.!$A$2:$J$1973,4,FALSE)," ")</f>
        <v xml:space="preserve"> </v>
      </c>
      <c r="E482" s="3" t="str">
        <f>IF(A482:A482&gt;0,VLOOKUP(A482,Fed.!$A$2:$J$1973,5,FALSE)," ")</f>
        <v xml:space="preserve"> </v>
      </c>
      <c r="F482" s="413" t="str">
        <f>IF(A482:A482&gt;0,VLOOKUP(A482,Fed.!$A$2:$J$1973,6,FALSE)," ")</f>
        <v xml:space="preserve"> </v>
      </c>
      <c r="G482" t="str">
        <f>IF(A482:A482&gt;0,VLOOKUP(A482,Fed.!$A$2:$J$1973,7,FALSE)," ")</f>
        <v xml:space="preserve"> </v>
      </c>
      <c r="H482" t="str">
        <f>IF(A482:A482&gt;0,VLOOKUP(A482,Fed.!$A$2:$J$1973,8,FALSE)," ")</f>
        <v xml:space="preserve"> </v>
      </c>
      <c r="I482" t="str">
        <f>IF(A482:A482&gt;0,VLOOKUP(A482,Fed.!$A$2:$J$1973,9,FALSE)," ")</f>
        <v xml:space="preserve"> </v>
      </c>
      <c r="J482" s="3" t="str">
        <f>IF(A482:A482&gt;0,VLOOKUP(A482,Fed.!$A$2:$J$1973,10,FALSE)," ")</f>
        <v xml:space="preserve"> </v>
      </c>
    </row>
    <row r="483" spans="1:10">
      <c r="A483" s="63"/>
      <c r="B483" t="str">
        <f>IF(A483:A483&gt;0,VLOOKUP(A483,Fed.!$A$2:$J$1973,2,FALSE)," ")</f>
        <v xml:space="preserve"> </v>
      </c>
      <c r="C483" t="str">
        <f>IF(A483:A483&gt;0,VLOOKUP(A483,Fed.!$A$2:$J$1973,3,FALSE)," ")</f>
        <v xml:space="preserve"> </v>
      </c>
      <c r="D483" s="3" t="str">
        <f>IF(A483:A483&gt;0,VLOOKUP(A483,Fed.!$A$2:$J$1973,4,FALSE)," ")</f>
        <v xml:space="preserve"> </v>
      </c>
      <c r="E483" s="3" t="str">
        <f>IF(A483:A483&gt;0,VLOOKUP(A483,Fed.!$A$2:$J$1973,5,FALSE)," ")</f>
        <v xml:space="preserve"> </v>
      </c>
      <c r="F483" s="413" t="str">
        <f>IF(A483:A483&gt;0,VLOOKUP(A483,Fed.!$A$2:$J$1973,6,FALSE)," ")</f>
        <v xml:space="preserve"> </v>
      </c>
      <c r="G483" t="str">
        <f>IF(A483:A483&gt;0,VLOOKUP(A483,Fed.!$A$2:$J$1973,7,FALSE)," ")</f>
        <v xml:space="preserve"> </v>
      </c>
      <c r="H483" t="str">
        <f>IF(A483:A483&gt;0,VLOOKUP(A483,Fed.!$A$2:$J$1973,8,FALSE)," ")</f>
        <v xml:space="preserve"> </v>
      </c>
      <c r="I483" t="str">
        <f>IF(A483:A483&gt;0,VLOOKUP(A483,Fed.!$A$2:$J$1973,9,FALSE)," ")</f>
        <v xml:space="preserve"> </v>
      </c>
      <c r="J483" s="3" t="str">
        <f>IF(A483:A483&gt;0,VLOOKUP(A483,Fed.!$A$2:$J$1973,10,FALSE)," ")</f>
        <v xml:space="preserve"> </v>
      </c>
    </row>
    <row r="484" spans="1:10">
      <c r="A484" s="63"/>
      <c r="B484" t="str">
        <f>IF(A484:A484&gt;0,VLOOKUP(A484,Fed.!$A$2:$J$1973,2,FALSE)," ")</f>
        <v xml:space="preserve"> </v>
      </c>
      <c r="C484" t="str">
        <f>IF(A484:A484&gt;0,VLOOKUP(A484,Fed.!$A$2:$J$1973,3,FALSE)," ")</f>
        <v xml:space="preserve"> </v>
      </c>
      <c r="D484" s="3" t="str">
        <f>IF(A484:A484&gt;0,VLOOKUP(A484,Fed.!$A$2:$J$1973,4,FALSE)," ")</f>
        <v xml:space="preserve"> </v>
      </c>
      <c r="E484" s="3" t="str">
        <f>IF(A484:A484&gt;0,VLOOKUP(A484,Fed.!$A$2:$J$1973,5,FALSE)," ")</f>
        <v xml:space="preserve"> </v>
      </c>
      <c r="F484" s="413" t="str">
        <f>IF(A484:A484&gt;0,VLOOKUP(A484,Fed.!$A$2:$J$1973,6,FALSE)," ")</f>
        <v xml:space="preserve"> </v>
      </c>
      <c r="G484" t="str">
        <f>IF(A484:A484&gt;0,VLOOKUP(A484,Fed.!$A$2:$J$1973,7,FALSE)," ")</f>
        <v xml:space="preserve"> </v>
      </c>
      <c r="H484" t="str">
        <f>IF(A484:A484&gt;0,VLOOKUP(A484,Fed.!$A$2:$J$1973,8,FALSE)," ")</f>
        <v xml:space="preserve"> </v>
      </c>
      <c r="I484" t="str">
        <f>IF(A484:A484&gt;0,VLOOKUP(A484,Fed.!$A$2:$J$1973,9,FALSE)," ")</f>
        <v xml:space="preserve"> </v>
      </c>
      <c r="J484" s="3" t="str">
        <f>IF(A484:A484&gt;0,VLOOKUP(A484,Fed.!$A$2:$J$1973,10,FALSE)," ")</f>
        <v xml:space="preserve"> </v>
      </c>
    </row>
    <row r="485" spans="1:10">
      <c r="A485" s="63"/>
      <c r="B485" t="str">
        <f>IF(A485:A485&gt;0,VLOOKUP(A485,Fed.!$A$2:$J$1973,2,FALSE)," ")</f>
        <v xml:space="preserve"> </v>
      </c>
      <c r="C485" t="str">
        <f>IF(A485:A485&gt;0,VLOOKUP(A485,Fed.!$A$2:$J$1973,3,FALSE)," ")</f>
        <v xml:space="preserve"> </v>
      </c>
      <c r="D485" s="3" t="str">
        <f>IF(A485:A485&gt;0,VLOOKUP(A485,Fed.!$A$2:$J$1973,4,FALSE)," ")</f>
        <v xml:space="preserve"> </v>
      </c>
      <c r="E485" s="3" t="str">
        <f>IF(A485:A485&gt;0,VLOOKUP(A485,Fed.!$A$2:$J$1973,5,FALSE)," ")</f>
        <v xml:space="preserve"> </v>
      </c>
      <c r="F485" s="413" t="str">
        <f>IF(A485:A485&gt;0,VLOOKUP(A485,Fed.!$A$2:$J$1973,6,FALSE)," ")</f>
        <v xml:space="preserve"> </v>
      </c>
      <c r="G485" t="str">
        <f>IF(A485:A485&gt;0,VLOOKUP(A485,Fed.!$A$2:$J$1973,7,FALSE)," ")</f>
        <v xml:space="preserve"> </v>
      </c>
      <c r="H485" t="str">
        <f>IF(A485:A485&gt;0,VLOOKUP(A485,Fed.!$A$2:$J$1973,8,FALSE)," ")</f>
        <v xml:space="preserve"> </v>
      </c>
      <c r="I485" t="str">
        <f>IF(A485:A485&gt;0,VLOOKUP(A485,Fed.!$A$2:$J$1973,9,FALSE)," ")</f>
        <v xml:space="preserve"> </v>
      </c>
      <c r="J485" s="3" t="str">
        <f>IF(A485:A485&gt;0,VLOOKUP(A485,Fed.!$A$2:$J$1973,10,FALSE)," ")</f>
        <v xml:space="preserve"> </v>
      </c>
    </row>
    <row r="486" spans="1:10">
      <c r="A486" s="63"/>
      <c r="B486" t="str">
        <f>IF(A486:A486&gt;0,VLOOKUP(A486,Fed.!$A$2:$J$1973,2,FALSE)," ")</f>
        <v xml:space="preserve"> </v>
      </c>
      <c r="C486" t="str">
        <f>IF(A486:A486&gt;0,VLOOKUP(A486,Fed.!$A$2:$J$1973,3,FALSE)," ")</f>
        <v xml:space="preserve"> </v>
      </c>
      <c r="D486" s="3" t="str">
        <f>IF(A486:A486&gt;0,VLOOKUP(A486,Fed.!$A$2:$J$1973,4,FALSE)," ")</f>
        <v xml:space="preserve"> </v>
      </c>
      <c r="E486" s="3" t="str">
        <f>IF(A486:A486&gt;0,VLOOKUP(A486,Fed.!$A$2:$J$1973,5,FALSE)," ")</f>
        <v xml:space="preserve"> </v>
      </c>
      <c r="F486" s="413" t="str">
        <f>IF(A486:A486&gt;0,VLOOKUP(A486,Fed.!$A$2:$J$1973,6,FALSE)," ")</f>
        <v xml:space="preserve"> </v>
      </c>
      <c r="G486" t="str">
        <f>IF(A486:A486&gt;0,VLOOKUP(A486,Fed.!$A$2:$J$1973,7,FALSE)," ")</f>
        <v xml:space="preserve"> </v>
      </c>
      <c r="H486" t="str">
        <f>IF(A486:A486&gt;0,VLOOKUP(A486,Fed.!$A$2:$J$1973,8,FALSE)," ")</f>
        <v xml:space="preserve"> </v>
      </c>
      <c r="I486" t="str">
        <f>IF(A486:A486&gt;0,VLOOKUP(A486,Fed.!$A$2:$J$1973,9,FALSE)," ")</f>
        <v xml:space="preserve"> </v>
      </c>
      <c r="J486" s="3" t="str">
        <f>IF(A486:A486&gt;0,VLOOKUP(A486,Fed.!$A$2:$J$1973,10,FALSE)," ")</f>
        <v xml:space="preserve"> </v>
      </c>
    </row>
    <row r="487" spans="1:10">
      <c r="A487" s="63"/>
      <c r="B487" t="str">
        <f>IF(A487:A487&gt;0,VLOOKUP(A487,Fed.!$A$2:$J$1973,2,FALSE)," ")</f>
        <v xml:space="preserve"> </v>
      </c>
      <c r="C487" t="str">
        <f>IF(A487:A487&gt;0,VLOOKUP(A487,Fed.!$A$2:$J$1973,3,FALSE)," ")</f>
        <v xml:space="preserve"> </v>
      </c>
      <c r="D487" s="3" t="str">
        <f>IF(A487:A487&gt;0,VLOOKUP(A487,Fed.!$A$2:$J$1973,4,FALSE)," ")</f>
        <v xml:space="preserve"> </v>
      </c>
      <c r="E487" s="3" t="str">
        <f>IF(A487:A487&gt;0,VLOOKUP(A487,Fed.!$A$2:$J$1973,5,FALSE)," ")</f>
        <v xml:space="preserve"> </v>
      </c>
      <c r="F487" s="413" t="str">
        <f>IF(A487:A487&gt;0,VLOOKUP(A487,Fed.!$A$2:$J$1973,6,FALSE)," ")</f>
        <v xml:space="preserve"> </v>
      </c>
      <c r="G487" t="str">
        <f>IF(A487:A487&gt;0,VLOOKUP(A487,Fed.!$A$2:$J$1973,7,FALSE)," ")</f>
        <v xml:space="preserve"> </v>
      </c>
      <c r="H487" t="str">
        <f>IF(A487:A487&gt;0,VLOOKUP(A487,Fed.!$A$2:$J$1973,8,FALSE)," ")</f>
        <v xml:space="preserve"> </v>
      </c>
      <c r="I487" t="str">
        <f>IF(A487:A487&gt;0,VLOOKUP(A487,Fed.!$A$2:$J$1973,9,FALSE)," ")</f>
        <v xml:space="preserve"> </v>
      </c>
      <c r="J487" s="3" t="str">
        <f>IF(A487:A487&gt;0,VLOOKUP(A487,Fed.!$A$2:$J$1973,10,FALSE)," ")</f>
        <v xml:space="preserve"> </v>
      </c>
    </row>
    <row r="488" spans="1:10">
      <c r="A488" s="63"/>
      <c r="B488" t="str">
        <f>IF(A488:A488&gt;0,VLOOKUP(A488,Fed.!$A$2:$J$1973,2,FALSE)," ")</f>
        <v xml:space="preserve"> </v>
      </c>
      <c r="C488" t="str">
        <f>IF(A488:A488&gt;0,VLOOKUP(A488,Fed.!$A$2:$J$1973,3,FALSE)," ")</f>
        <v xml:space="preserve"> </v>
      </c>
      <c r="D488" s="3" t="str">
        <f>IF(A488:A488&gt;0,VLOOKUP(A488,Fed.!$A$2:$J$1973,4,FALSE)," ")</f>
        <v xml:space="preserve"> </v>
      </c>
      <c r="E488" s="3" t="str">
        <f>IF(A488:A488&gt;0,VLOOKUP(A488,Fed.!$A$2:$J$1973,5,FALSE)," ")</f>
        <v xml:space="preserve"> </v>
      </c>
      <c r="F488" s="413" t="str">
        <f>IF(A488:A488&gt;0,VLOOKUP(A488,Fed.!$A$2:$J$1973,6,FALSE)," ")</f>
        <v xml:space="preserve"> </v>
      </c>
      <c r="G488" t="str">
        <f>IF(A488:A488&gt;0,VLOOKUP(A488,Fed.!$A$2:$J$1973,7,FALSE)," ")</f>
        <v xml:space="preserve"> </v>
      </c>
      <c r="H488" t="str">
        <f>IF(A488:A488&gt;0,VLOOKUP(A488,Fed.!$A$2:$J$1973,8,FALSE)," ")</f>
        <v xml:space="preserve"> </v>
      </c>
      <c r="I488" t="str">
        <f>IF(A488:A488&gt;0,VLOOKUP(A488,Fed.!$A$2:$J$1973,9,FALSE)," ")</f>
        <v xml:space="preserve"> </v>
      </c>
      <c r="J488" s="3" t="str">
        <f>IF(A488:A488&gt;0,VLOOKUP(A488,Fed.!$A$2:$J$1973,10,FALSE)," ")</f>
        <v xml:space="preserve"> </v>
      </c>
    </row>
    <row r="489" spans="1:10">
      <c r="A489" s="63"/>
      <c r="B489" t="str">
        <f>IF(A489:A489&gt;0,VLOOKUP(A489,Fed.!$A$2:$J$1973,2,FALSE)," ")</f>
        <v xml:space="preserve"> </v>
      </c>
      <c r="C489" t="str">
        <f>IF(A489:A489&gt;0,VLOOKUP(A489,Fed.!$A$2:$J$1973,3,FALSE)," ")</f>
        <v xml:space="preserve"> </v>
      </c>
      <c r="D489" s="3" t="str">
        <f>IF(A489:A489&gt;0,VLOOKUP(A489,Fed.!$A$2:$J$1973,4,FALSE)," ")</f>
        <v xml:space="preserve"> </v>
      </c>
      <c r="E489" s="3" t="str">
        <f>IF(A489:A489&gt;0,VLOOKUP(A489,Fed.!$A$2:$J$1973,5,FALSE)," ")</f>
        <v xml:space="preserve"> </v>
      </c>
      <c r="F489" s="413" t="str">
        <f>IF(A489:A489&gt;0,VLOOKUP(A489,Fed.!$A$2:$J$1973,6,FALSE)," ")</f>
        <v xml:space="preserve"> </v>
      </c>
      <c r="G489" t="str">
        <f>IF(A489:A489&gt;0,VLOOKUP(A489,Fed.!$A$2:$J$1973,7,FALSE)," ")</f>
        <v xml:space="preserve"> </v>
      </c>
      <c r="H489" t="str">
        <f>IF(A489:A489&gt;0,VLOOKUP(A489,Fed.!$A$2:$J$1973,8,FALSE)," ")</f>
        <v xml:space="preserve"> </v>
      </c>
      <c r="I489" t="str">
        <f>IF(A489:A489&gt;0,VLOOKUP(A489,Fed.!$A$2:$J$1973,9,FALSE)," ")</f>
        <v xml:space="preserve"> </v>
      </c>
      <c r="J489" s="3" t="str">
        <f>IF(A489:A489&gt;0,VLOOKUP(A489,Fed.!$A$2:$J$1973,10,FALSE)," ")</f>
        <v xml:space="preserve"> </v>
      </c>
    </row>
    <row r="490" spans="1:10">
      <c r="A490" s="63"/>
      <c r="B490" t="str">
        <f>IF(A490:A490&gt;0,VLOOKUP(A490,Fed.!$A$2:$J$1973,2,FALSE)," ")</f>
        <v xml:space="preserve"> </v>
      </c>
      <c r="C490" t="str">
        <f>IF(A490:A490&gt;0,VLOOKUP(A490,Fed.!$A$2:$J$1973,3,FALSE)," ")</f>
        <v xml:space="preserve"> </v>
      </c>
      <c r="D490" s="3" t="str">
        <f>IF(A490:A490&gt;0,VLOOKUP(A490,Fed.!$A$2:$J$1973,4,FALSE)," ")</f>
        <v xml:space="preserve"> </v>
      </c>
      <c r="E490" s="3" t="str">
        <f>IF(A490:A490&gt;0,VLOOKUP(A490,Fed.!$A$2:$J$1973,5,FALSE)," ")</f>
        <v xml:space="preserve"> </v>
      </c>
      <c r="F490" s="413" t="str">
        <f>IF(A490:A490&gt;0,VLOOKUP(A490,Fed.!$A$2:$J$1973,6,FALSE)," ")</f>
        <v xml:space="preserve"> </v>
      </c>
      <c r="G490" t="str">
        <f>IF(A490:A490&gt;0,VLOOKUP(A490,Fed.!$A$2:$J$1973,7,FALSE)," ")</f>
        <v xml:space="preserve"> </v>
      </c>
      <c r="H490" t="str">
        <f>IF(A490:A490&gt;0,VLOOKUP(A490,Fed.!$A$2:$J$1973,8,FALSE)," ")</f>
        <v xml:space="preserve"> </v>
      </c>
      <c r="I490" t="str">
        <f>IF(A490:A490&gt;0,VLOOKUP(A490,Fed.!$A$2:$J$1973,9,FALSE)," ")</f>
        <v xml:space="preserve"> </v>
      </c>
      <c r="J490" s="3" t="str">
        <f>IF(A490:A490&gt;0,VLOOKUP(A490,Fed.!$A$2:$J$1973,10,FALSE)," ")</f>
        <v xml:space="preserve"> </v>
      </c>
    </row>
    <row r="491" spans="1:10">
      <c r="A491" s="63"/>
      <c r="B491" t="str">
        <f>IF(A491:A491&gt;0,VLOOKUP(A491,Fed.!$A$2:$J$1973,2,FALSE)," ")</f>
        <v xml:space="preserve"> </v>
      </c>
      <c r="C491" t="str">
        <f>IF(A491:A491&gt;0,VLOOKUP(A491,Fed.!$A$2:$J$1973,3,FALSE)," ")</f>
        <v xml:space="preserve"> </v>
      </c>
      <c r="D491" s="3" t="str">
        <f>IF(A491:A491&gt;0,VLOOKUP(A491,Fed.!$A$2:$J$1973,4,FALSE)," ")</f>
        <v xml:space="preserve"> </v>
      </c>
      <c r="E491" s="3" t="str">
        <f>IF(A491:A491&gt;0,VLOOKUP(A491,Fed.!$A$2:$J$1973,5,FALSE)," ")</f>
        <v xml:space="preserve"> </v>
      </c>
      <c r="F491" s="413" t="str">
        <f>IF(A491:A491&gt;0,VLOOKUP(A491,Fed.!$A$2:$J$1973,6,FALSE)," ")</f>
        <v xml:space="preserve"> </v>
      </c>
      <c r="G491" t="str">
        <f>IF(A491:A491&gt;0,VLOOKUP(A491,Fed.!$A$2:$J$1973,7,FALSE)," ")</f>
        <v xml:space="preserve"> </v>
      </c>
      <c r="H491" t="str">
        <f>IF(A491:A491&gt;0,VLOOKUP(A491,Fed.!$A$2:$J$1973,8,FALSE)," ")</f>
        <v xml:space="preserve"> </v>
      </c>
      <c r="I491" t="str">
        <f>IF(A491:A491&gt;0,VLOOKUP(A491,Fed.!$A$2:$J$1973,9,FALSE)," ")</f>
        <v xml:space="preserve"> </v>
      </c>
      <c r="J491" s="3" t="str">
        <f>IF(A491:A491&gt;0,VLOOKUP(A491,Fed.!$A$2:$J$1973,10,FALSE)," ")</f>
        <v xml:space="preserve"> </v>
      </c>
    </row>
    <row r="492" spans="1:10">
      <c r="A492" s="63"/>
      <c r="B492" t="str">
        <f>IF(A492:A492&gt;0,VLOOKUP(A492,Fed.!$A$2:$J$1973,2,FALSE)," ")</f>
        <v xml:space="preserve"> </v>
      </c>
      <c r="C492" t="str">
        <f>IF(A492:A492&gt;0,VLOOKUP(A492,Fed.!$A$2:$J$1973,3,FALSE)," ")</f>
        <v xml:space="preserve"> </v>
      </c>
      <c r="D492" s="3" t="str">
        <f>IF(A492:A492&gt;0,VLOOKUP(A492,Fed.!$A$2:$J$1973,4,FALSE)," ")</f>
        <v xml:space="preserve"> </v>
      </c>
      <c r="E492" s="3" t="str">
        <f>IF(A492:A492&gt;0,VLOOKUP(A492,Fed.!$A$2:$J$1973,5,FALSE)," ")</f>
        <v xml:space="preserve"> </v>
      </c>
      <c r="F492" s="413" t="str">
        <f>IF(A492:A492&gt;0,VLOOKUP(A492,Fed.!$A$2:$J$1973,6,FALSE)," ")</f>
        <v xml:space="preserve"> </v>
      </c>
      <c r="G492" t="str">
        <f>IF(A492:A492&gt;0,VLOOKUP(A492,Fed.!$A$2:$J$1973,7,FALSE)," ")</f>
        <v xml:space="preserve"> </v>
      </c>
      <c r="H492" t="str">
        <f>IF(A492:A492&gt;0,VLOOKUP(A492,Fed.!$A$2:$J$1973,8,FALSE)," ")</f>
        <v xml:space="preserve"> </v>
      </c>
      <c r="I492" t="str">
        <f>IF(A492:A492&gt;0,VLOOKUP(A492,Fed.!$A$2:$J$1973,9,FALSE)," ")</f>
        <v xml:space="preserve"> </v>
      </c>
      <c r="J492" s="3" t="str">
        <f>IF(A492:A492&gt;0,VLOOKUP(A492,Fed.!$A$2:$J$1973,10,FALSE)," ")</f>
        <v xml:space="preserve"> </v>
      </c>
    </row>
    <row r="493" spans="1:10">
      <c r="A493" s="63"/>
      <c r="B493" t="str">
        <f>IF(A493:A493&gt;0,VLOOKUP(A493,Fed.!$A$2:$J$1973,2,FALSE)," ")</f>
        <v xml:space="preserve"> </v>
      </c>
      <c r="C493" t="str">
        <f>IF(A493:A493&gt;0,VLOOKUP(A493,Fed.!$A$2:$J$1973,3,FALSE)," ")</f>
        <v xml:space="preserve"> </v>
      </c>
      <c r="D493" s="3" t="str">
        <f>IF(A493:A493&gt;0,VLOOKUP(A493,Fed.!$A$2:$J$1973,4,FALSE)," ")</f>
        <v xml:space="preserve"> </v>
      </c>
      <c r="E493" s="3" t="str">
        <f>IF(A493:A493&gt;0,VLOOKUP(A493,Fed.!$A$2:$J$1973,5,FALSE)," ")</f>
        <v xml:space="preserve"> </v>
      </c>
      <c r="F493" s="413" t="str">
        <f>IF(A493:A493&gt;0,VLOOKUP(A493,Fed.!$A$2:$J$1973,6,FALSE)," ")</f>
        <v xml:space="preserve"> </v>
      </c>
      <c r="G493" t="str">
        <f>IF(A493:A493&gt;0,VLOOKUP(A493,Fed.!$A$2:$J$1973,7,FALSE)," ")</f>
        <v xml:space="preserve"> </v>
      </c>
      <c r="H493" t="str">
        <f>IF(A493:A493&gt;0,VLOOKUP(A493,Fed.!$A$2:$J$1973,8,FALSE)," ")</f>
        <v xml:space="preserve"> </v>
      </c>
      <c r="I493" t="str">
        <f>IF(A493:A493&gt;0,VLOOKUP(A493,Fed.!$A$2:$J$1973,9,FALSE)," ")</f>
        <v xml:space="preserve"> </v>
      </c>
      <c r="J493" s="3" t="str">
        <f>IF(A493:A493&gt;0,VLOOKUP(A493,Fed.!$A$2:$J$1973,10,FALSE)," ")</f>
        <v xml:space="preserve"> </v>
      </c>
    </row>
    <row r="494" spans="1:10">
      <c r="A494" s="63"/>
      <c r="B494" t="str">
        <f>IF(A494:A494&gt;0,VLOOKUP(A494,Fed.!$A$2:$J$1973,2,FALSE)," ")</f>
        <v xml:space="preserve"> </v>
      </c>
      <c r="C494" t="str">
        <f>IF(A494:A494&gt;0,VLOOKUP(A494,Fed.!$A$2:$J$1973,3,FALSE)," ")</f>
        <v xml:space="preserve"> </v>
      </c>
      <c r="D494" s="3" t="str">
        <f>IF(A494:A494&gt;0,VLOOKUP(A494,Fed.!$A$2:$J$1973,4,FALSE)," ")</f>
        <v xml:space="preserve"> </v>
      </c>
      <c r="E494" s="3" t="str">
        <f>IF(A494:A494&gt;0,VLOOKUP(A494,Fed.!$A$2:$J$1973,5,FALSE)," ")</f>
        <v xml:space="preserve"> </v>
      </c>
      <c r="F494" s="413" t="str">
        <f>IF(A494:A494&gt;0,VLOOKUP(A494,Fed.!$A$2:$J$1973,6,FALSE)," ")</f>
        <v xml:space="preserve"> </v>
      </c>
      <c r="G494" t="str">
        <f>IF(A494:A494&gt;0,VLOOKUP(A494,Fed.!$A$2:$J$1973,7,FALSE)," ")</f>
        <v xml:space="preserve"> </v>
      </c>
      <c r="H494" t="str">
        <f>IF(A494:A494&gt;0,VLOOKUP(A494,Fed.!$A$2:$J$1973,8,FALSE)," ")</f>
        <v xml:space="preserve"> </v>
      </c>
      <c r="I494" t="str">
        <f>IF(A494:A494&gt;0,VLOOKUP(A494,Fed.!$A$2:$J$1973,9,FALSE)," ")</f>
        <v xml:space="preserve"> </v>
      </c>
      <c r="J494" s="3" t="str">
        <f>IF(A494:A494&gt;0,VLOOKUP(A494,Fed.!$A$2:$J$1973,10,FALSE)," ")</f>
        <v xml:space="preserve"> </v>
      </c>
    </row>
    <row r="495" spans="1:10">
      <c r="A495" s="63"/>
      <c r="B495" t="str">
        <f>IF(A495:A495&gt;0,VLOOKUP(A495,Fed.!$A$2:$J$1973,2,FALSE)," ")</f>
        <v xml:space="preserve"> </v>
      </c>
      <c r="C495" t="str">
        <f>IF(A495:A495&gt;0,VLOOKUP(A495,Fed.!$A$2:$J$1973,3,FALSE)," ")</f>
        <v xml:space="preserve"> </v>
      </c>
      <c r="D495" s="3" t="str">
        <f>IF(A495:A495&gt;0,VLOOKUP(A495,Fed.!$A$2:$J$1973,4,FALSE)," ")</f>
        <v xml:space="preserve"> </v>
      </c>
      <c r="E495" s="3" t="str">
        <f>IF(A495:A495&gt;0,VLOOKUP(A495,Fed.!$A$2:$J$1973,5,FALSE)," ")</f>
        <v xml:space="preserve"> </v>
      </c>
      <c r="F495" s="413" t="str">
        <f>IF(A495:A495&gt;0,VLOOKUP(A495,Fed.!$A$2:$J$1973,6,FALSE)," ")</f>
        <v xml:space="preserve"> </v>
      </c>
      <c r="G495" t="str">
        <f>IF(A495:A495&gt;0,VLOOKUP(A495,Fed.!$A$2:$J$1973,7,FALSE)," ")</f>
        <v xml:space="preserve"> </v>
      </c>
      <c r="H495" t="str">
        <f>IF(A495:A495&gt;0,VLOOKUP(A495,Fed.!$A$2:$J$1973,8,FALSE)," ")</f>
        <v xml:space="preserve"> </v>
      </c>
      <c r="I495" t="str">
        <f>IF(A495:A495&gt;0,VLOOKUP(A495,Fed.!$A$2:$J$1973,9,FALSE)," ")</f>
        <v xml:space="preserve"> </v>
      </c>
      <c r="J495" s="3" t="str">
        <f>IF(A495:A495&gt;0,VLOOKUP(A495,Fed.!$A$2:$J$1973,10,FALSE)," ")</f>
        <v xml:space="preserve"> </v>
      </c>
    </row>
    <row r="496" spans="1:10">
      <c r="A496" s="63"/>
      <c r="B496" t="str">
        <f>IF(A496:A496&gt;0,VLOOKUP(A496,Fed.!$A$2:$J$1973,2,FALSE)," ")</f>
        <v xml:space="preserve"> </v>
      </c>
      <c r="C496" t="str">
        <f>IF(A496:A496&gt;0,VLOOKUP(A496,Fed.!$A$2:$J$1973,3,FALSE)," ")</f>
        <v xml:space="preserve"> </v>
      </c>
      <c r="D496" s="3" t="str">
        <f>IF(A496:A496&gt;0,VLOOKUP(A496,Fed.!$A$2:$J$1973,4,FALSE)," ")</f>
        <v xml:space="preserve"> </v>
      </c>
      <c r="E496" s="3" t="str">
        <f>IF(A496:A496&gt;0,VLOOKUP(A496,Fed.!$A$2:$J$1973,5,FALSE)," ")</f>
        <v xml:space="preserve"> </v>
      </c>
      <c r="F496" s="413" t="str">
        <f>IF(A496:A496&gt;0,VLOOKUP(A496,Fed.!$A$2:$J$1973,6,FALSE)," ")</f>
        <v xml:space="preserve"> </v>
      </c>
      <c r="G496" t="str">
        <f>IF(A496:A496&gt;0,VLOOKUP(A496,Fed.!$A$2:$J$1973,7,FALSE)," ")</f>
        <v xml:space="preserve"> </v>
      </c>
      <c r="H496" t="str">
        <f>IF(A496:A496&gt;0,VLOOKUP(A496,Fed.!$A$2:$J$1973,8,FALSE)," ")</f>
        <v xml:space="preserve"> </v>
      </c>
      <c r="I496" t="str">
        <f>IF(A496:A496&gt;0,VLOOKUP(A496,Fed.!$A$2:$J$1973,9,FALSE)," ")</f>
        <v xml:space="preserve"> </v>
      </c>
      <c r="J496" s="3" t="str">
        <f>IF(A496:A496&gt;0,VLOOKUP(A496,Fed.!$A$2:$J$1973,10,FALSE)," ")</f>
        <v xml:space="preserve"> </v>
      </c>
    </row>
    <row r="497" spans="1:10">
      <c r="A497" s="63"/>
      <c r="B497" t="str">
        <f>IF(A497:A497&gt;0,VLOOKUP(A497,Fed.!$A$2:$J$1973,2,FALSE)," ")</f>
        <v xml:space="preserve"> </v>
      </c>
      <c r="C497" t="str">
        <f>IF(A497:A497&gt;0,VLOOKUP(A497,Fed.!$A$2:$J$1973,3,FALSE)," ")</f>
        <v xml:space="preserve"> </v>
      </c>
      <c r="D497" s="3" t="str">
        <f>IF(A497:A497&gt;0,VLOOKUP(A497,Fed.!$A$2:$J$1973,4,FALSE)," ")</f>
        <v xml:space="preserve"> </v>
      </c>
      <c r="E497" s="3" t="str">
        <f>IF(A497:A497&gt;0,VLOOKUP(A497,Fed.!$A$2:$J$1973,5,FALSE)," ")</f>
        <v xml:space="preserve"> </v>
      </c>
      <c r="F497" s="413" t="str">
        <f>IF(A497:A497&gt;0,VLOOKUP(A497,Fed.!$A$2:$J$1973,6,FALSE)," ")</f>
        <v xml:space="preserve"> </v>
      </c>
      <c r="G497" t="str">
        <f>IF(A497:A497&gt;0,VLOOKUP(A497,Fed.!$A$2:$J$1973,7,FALSE)," ")</f>
        <v xml:space="preserve"> </v>
      </c>
      <c r="H497" t="str">
        <f>IF(A497:A497&gt;0,VLOOKUP(A497,Fed.!$A$2:$J$1973,8,FALSE)," ")</f>
        <v xml:space="preserve"> </v>
      </c>
      <c r="I497" t="str">
        <f>IF(A497:A497&gt;0,VLOOKUP(A497,Fed.!$A$2:$J$1973,9,FALSE)," ")</f>
        <v xml:space="preserve"> </v>
      </c>
      <c r="J497" s="3" t="str">
        <f>IF(A497:A497&gt;0,VLOOKUP(A497,Fed.!$A$2:$J$1973,10,FALSE)," ")</f>
        <v xml:space="preserve"> </v>
      </c>
    </row>
    <row r="498" spans="1:10">
      <c r="A498" s="63"/>
      <c r="B498" t="str">
        <f>IF(A498:A498&gt;0,VLOOKUP(A498,Fed.!$A$2:$J$1973,2,FALSE)," ")</f>
        <v xml:space="preserve"> </v>
      </c>
      <c r="C498" t="str">
        <f>IF(A498:A498&gt;0,VLOOKUP(A498,Fed.!$A$2:$J$1973,3,FALSE)," ")</f>
        <v xml:space="preserve"> </v>
      </c>
      <c r="D498" s="3" t="str">
        <f>IF(A498:A498&gt;0,VLOOKUP(A498,Fed.!$A$2:$J$1973,4,FALSE)," ")</f>
        <v xml:space="preserve"> </v>
      </c>
      <c r="E498" s="3" t="str">
        <f>IF(A498:A498&gt;0,VLOOKUP(A498,Fed.!$A$2:$J$1973,5,FALSE)," ")</f>
        <v xml:space="preserve"> </v>
      </c>
      <c r="F498" s="413" t="str">
        <f>IF(A498:A498&gt;0,VLOOKUP(A498,Fed.!$A$2:$J$1973,6,FALSE)," ")</f>
        <v xml:space="preserve"> </v>
      </c>
      <c r="G498" t="str">
        <f>IF(A498:A498&gt;0,VLOOKUP(A498,Fed.!$A$2:$J$1973,7,FALSE)," ")</f>
        <v xml:space="preserve"> </v>
      </c>
      <c r="H498" t="str">
        <f>IF(A498:A498&gt;0,VLOOKUP(A498,Fed.!$A$2:$J$1973,8,FALSE)," ")</f>
        <v xml:space="preserve"> </v>
      </c>
      <c r="I498" t="str">
        <f>IF(A498:A498&gt;0,VLOOKUP(A498,Fed.!$A$2:$J$1973,9,FALSE)," ")</f>
        <v xml:space="preserve"> </v>
      </c>
      <c r="J498" s="3" t="str">
        <f>IF(A498:A498&gt;0,VLOOKUP(A498,Fed.!$A$2:$J$1973,10,FALSE)," ")</f>
        <v xml:space="preserve"> </v>
      </c>
    </row>
    <row r="499" spans="1:10">
      <c r="A499" s="63"/>
      <c r="B499" t="str">
        <f>IF(A499:A499&gt;0,VLOOKUP(A499,Fed.!$A$2:$J$1973,2,FALSE)," ")</f>
        <v xml:space="preserve"> </v>
      </c>
      <c r="C499" t="str">
        <f>IF(A499:A499&gt;0,VLOOKUP(A499,Fed.!$A$2:$J$1973,3,FALSE)," ")</f>
        <v xml:space="preserve"> </v>
      </c>
      <c r="D499" s="3" t="str">
        <f>IF(A499:A499&gt;0,VLOOKUP(A499,Fed.!$A$2:$J$1973,4,FALSE)," ")</f>
        <v xml:space="preserve"> </v>
      </c>
      <c r="E499" s="3" t="str">
        <f>IF(A499:A499&gt;0,VLOOKUP(A499,Fed.!$A$2:$J$1973,5,FALSE)," ")</f>
        <v xml:space="preserve"> </v>
      </c>
      <c r="F499" s="413" t="str">
        <f>IF(A499:A499&gt;0,VLOOKUP(A499,Fed.!$A$2:$J$1973,6,FALSE)," ")</f>
        <v xml:space="preserve"> </v>
      </c>
      <c r="G499" t="str">
        <f>IF(A499:A499&gt;0,VLOOKUP(A499,Fed.!$A$2:$J$1973,7,FALSE)," ")</f>
        <v xml:space="preserve"> </v>
      </c>
      <c r="H499" t="str">
        <f>IF(A499:A499&gt;0,VLOOKUP(A499,Fed.!$A$2:$J$1973,8,FALSE)," ")</f>
        <v xml:space="preserve"> </v>
      </c>
      <c r="I499" t="str">
        <f>IF(A499:A499&gt;0,VLOOKUP(A499,Fed.!$A$2:$J$1973,9,FALSE)," ")</f>
        <v xml:space="preserve"> </v>
      </c>
      <c r="J499" s="3" t="str">
        <f>IF(A499:A499&gt;0,VLOOKUP(A499,Fed.!$A$2:$J$1973,10,FALSE)," ")</f>
        <v xml:space="preserve"> </v>
      </c>
    </row>
    <row r="500" spans="1:10">
      <c r="A500" s="63"/>
      <c r="B500" t="str">
        <f>IF(A500:A500&gt;0,VLOOKUP(A500,Fed.!$A$2:$J$1973,2,FALSE)," ")</f>
        <v xml:space="preserve"> </v>
      </c>
      <c r="C500" t="str">
        <f>IF(A500:A500&gt;0,VLOOKUP(A500,Fed.!$A$2:$J$1973,3,FALSE)," ")</f>
        <v xml:space="preserve"> </v>
      </c>
      <c r="D500" s="3" t="str">
        <f>IF(A500:A500&gt;0,VLOOKUP(A500,Fed.!$A$2:$J$1973,4,FALSE)," ")</f>
        <v xml:space="preserve"> </v>
      </c>
      <c r="E500" s="3" t="str">
        <f>IF(A500:A500&gt;0,VLOOKUP(A500,Fed.!$A$2:$J$1973,5,FALSE)," ")</f>
        <v xml:space="preserve"> </v>
      </c>
      <c r="F500" s="413" t="str">
        <f>IF(A500:A500&gt;0,VLOOKUP(A500,Fed.!$A$2:$J$1973,6,FALSE)," ")</f>
        <v xml:space="preserve"> </v>
      </c>
      <c r="G500" t="str">
        <f>IF(A500:A500&gt;0,VLOOKUP(A500,Fed.!$A$2:$J$1973,7,FALSE)," ")</f>
        <v xml:space="preserve"> </v>
      </c>
      <c r="H500" t="str">
        <f>IF(A500:A500&gt;0,VLOOKUP(A500,Fed.!$A$2:$J$1973,8,FALSE)," ")</f>
        <v xml:space="preserve"> </v>
      </c>
      <c r="I500" t="str">
        <f>IF(A500:A500&gt;0,VLOOKUP(A500,Fed.!$A$2:$J$1973,9,FALSE)," ")</f>
        <v xml:space="preserve"> </v>
      </c>
      <c r="J500" s="3" t="str">
        <f>IF(A500:A500&gt;0,VLOOKUP(A500,Fed.!$A$2:$J$1973,10,FALSE)," ")</f>
        <v xml:space="preserve"> </v>
      </c>
    </row>
    <row r="501" spans="1:10">
      <c r="A501" s="63"/>
      <c r="B501" t="str">
        <f>IF(A501:A501&gt;0,VLOOKUP(A501,Fed.!$A$2:$J$1973,2,FALSE)," ")</f>
        <v xml:space="preserve"> </v>
      </c>
      <c r="C501" t="str">
        <f>IF(A501:A501&gt;0,VLOOKUP(A501,Fed.!$A$2:$J$1973,3,FALSE)," ")</f>
        <v xml:space="preserve"> </v>
      </c>
      <c r="D501" s="3" t="str">
        <f>IF(A501:A501&gt;0,VLOOKUP(A501,Fed.!$A$2:$J$1973,4,FALSE)," ")</f>
        <v xml:space="preserve"> </v>
      </c>
      <c r="E501" s="3" t="str">
        <f>IF(A501:A501&gt;0,VLOOKUP(A501,Fed.!$A$2:$J$1973,5,FALSE)," ")</f>
        <v xml:space="preserve"> </v>
      </c>
      <c r="F501" s="413" t="str">
        <f>IF(A501:A501&gt;0,VLOOKUP(A501,Fed.!$A$2:$J$1973,6,FALSE)," ")</f>
        <v xml:space="preserve"> </v>
      </c>
      <c r="G501" t="str">
        <f>IF(A501:A501&gt;0,VLOOKUP(A501,Fed.!$A$2:$J$1973,7,FALSE)," ")</f>
        <v xml:space="preserve"> </v>
      </c>
      <c r="H501" t="str">
        <f>IF(A501:A501&gt;0,VLOOKUP(A501,Fed.!$A$2:$J$1973,8,FALSE)," ")</f>
        <v xml:space="preserve"> </v>
      </c>
      <c r="I501" t="str">
        <f>IF(A501:A501&gt;0,VLOOKUP(A501,Fed.!$A$2:$J$1973,9,FALSE)," ")</f>
        <v xml:space="preserve"> </v>
      </c>
      <c r="J501" s="3" t="str">
        <f>IF(A501:A501&gt;0,VLOOKUP(A501,Fed.!$A$2:$J$1973,10,FALSE)," ")</f>
        <v xml:space="preserve"> </v>
      </c>
    </row>
    <row r="502" spans="1:10">
      <c r="A502" s="63"/>
      <c r="B502" t="str">
        <f>IF(A502:A502&gt;0,VLOOKUP(A502,Fed.!$A$2:$J$1973,2,FALSE)," ")</f>
        <v xml:space="preserve"> </v>
      </c>
      <c r="C502" t="str">
        <f>IF(A502:A502&gt;0,VLOOKUP(A502,Fed.!$A$2:$J$1973,3,FALSE)," ")</f>
        <v xml:space="preserve"> </v>
      </c>
      <c r="D502" s="3" t="str">
        <f>IF(A502:A502&gt;0,VLOOKUP(A502,Fed.!$A$2:$J$1973,4,FALSE)," ")</f>
        <v xml:space="preserve"> </v>
      </c>
      <c r="E502" s="3" t="str">
        <f>IF(A502:A502&gt;0,VLOOKUP(A502,Fed.!$A$2:$J$1973,5,FALSE)," ")</f>
        <v xml:space="preserve"> </v>
      </c>
      <c r="F502" s="413" t="str">
        <f>IF(A502:A502&gt;0,VLOOKUP(A502,Fed.!$A$2:$J$1973,6,FALSE)," ")</f>
        <v xml:space="preserve"> </v>
      </c>
      <c r="G502" t="str">
        <f>IF(A502:A502&gt;0,VLOOKUP(A502,Fed.!$A$2:$J$1973,7,FALSE)," ")</f>
        <v xml:space="preserve"> </v>
      </c>
      <c r="H502" t="str">
        <f>IF(A502:A502&gt;0,VLOOKUP(A502,Fed.!$A$2:$J$1973,8,FALSE)," ")</f>
        <v xml:space="preserve"> </v>
      </c>
      <c r="I502" t="str">
        <f>IF(A502:A502&gt;0,VLOOKUP(A502,Fed.!$A$2:$J$1973,9,FALSE)," ")</f>
        <v xml:space="preserve"> </v>
      </c>
      <c r="J502" s="3" t="str">
        <f>IF(A502:A502&gt;0,VLOOKUP(A502,Fed.!$A$2:$J$1973,10,FALSE)," ")</f>
        <v xml:space="preserve"> </v>
      </c>
    </row>
    <row r="503" spans="1:10">
      <c r="A503" s="63"/>
      <c r="B503" t="str">
        <f>IF(A503:A503&gt;0,VLOOKUP(A503,Fed.!$A$2:$J$1973,2,FALSE)," ")</f>
        <v xml:space="preserve"> </v>
      </c>
      <c r="C503" t="str">
        <f>IF(A503:A503&gt;0,VLOOKUP(A503,Fed.!$A$2:$J$1973,3,FALSE)," ")</f>
        <v xml:space="preserve"> </v>
      </c>
      <c r="D503" s="3" t="str">
        <f>IF(A503:A503&gt;0,VLOOKUP(A503,Fed.!$A$2:$J$1973,4,FALSE)," ")</f>
        <v xml:space="preserve"> </v>
      </c>
      <c r="E503" s="3" t="str">
        <f>IF(A503:A503&gt;0,VLOOKUP(A503,Fed.!$A$2:$J$1973,5,FALSE)," ")</f>
        <v xml:space="preserve"> </v>
      </c>
      <c r="F503" s="413" t="str">
        <f>IF(A503:A503&gt;0,VLOOKUP(A503,Fed.!$A$2:$J$1973,6,FALSE)," ")</f>
        <v xml:space="preserve"> </v>
      </c>
      <c r="G503" t="str">
        <f>IF(A503:A503&gt;0,VLOOKUP(A503,Fed.!$A$2:$J$1973,7,FALSE)," ")</f>
        <v xml:space="preserve"> </v>
      </c>
      <c r="H503" t="str">
        <f>IF(A503:A503&gt;0,VLOOKUP(A503,Fed.!$A$2:$J$1973,8,FALSE)," ")</f>
        <v xml:space="preserve"> </v>
      </c>
      <c r="I503" t="str">
        <f>IF(A503:A503&gt;0,VLOOKUP(A503,Fed.!$A$2:$J$1973,9,FALSE)," ")</f>
        <v xml:space="preserve"> </v>
      </c>
      <c r="J503" s="3" t="str">
        <f>IF(A503:A503&gt;0,VLOOKUP(A503,Fed.!$A$2:$J$1973,10,FALSE)," ")</f>
        <v xml:space="preserve"> </v>
      </c>
    </row>
    <row r="504" spans="1:10">
      <c r="A504" s="63"/>
      <c r="B504" t="str">
        <f>IF(A504:A504&gt;0,VLOOKUP(A504,Fed.!$A$2:$J$1973,2,FALSE)," ")</f>
        <v xml:space="preserve"> </v>
      </c>
      <c r="C504" t="str">
        <f>IF(A504:A504&gt;0,VLOOKUP(A504,Fed.!$A$2:$J$1973,3,FALSE)," ")</f>
        <v xml:space="preserve"> </v>
      </c>
      <c r="D504" s="3" t="str">
        <f>IF(A504:A504&gt;0,VLOOKUP(A504,Fed.!$A$2:$J$1973,4,FALSE)," ")</f>
        <v xml:space="preserve"> </v>
      </c>
      <c r="E504" s="3" t="str">
        <f>IF(A504:A504&gt;0,VLOOKUP(A504,Fed.!$A$2:$J$1973,5,FALSE)," ")</f>
        <v xml:space="preserve"> </v>
      </c>
      <c r="F504" s="413" t="str">
        <f>IF(A504:A504&gt;0,VLOOKUP(A504,Fed.!$A$2:$J$1973,6,FALSE)," ")</f>
        <v xml:space="preserve"> </v>
      </c>
      <c r="G504" t="str">
        <f>IF(A504:A504&gt;0,VLOOKUP(A504,Fed.!$A$2:$J$1973,7,FALSE)," ")</f>
        <v xml:space="preserve"> </v>
      </c>
      <c r="H504" t="str">
        <f>IF(A504:A504&gt;0,VLOOKUP(A504,Fed.!$A$2:$J$1973,8,FALSE)," ")</f>
        <v xml:space="preserve"> </v>
      </c>
      <c r="I504" t="str">
        <f>IF(A504:A504&gt;0,VLOOKUP(A504,Fed.!$A$2:$J$1973,9,FALSE)," ")</f>
        <v xml:space="preserve"> </v>
      </c>
      <c r="J504" s="3" t="str">
        <f>IF(A504:A504&gt;0,VLOOKUP(A504,Fed.!$A$2:$J$1973,10,FALSE)," ")</f>
        <v xml:space="preserve"> </v>
      </c>
    </row>
    <row r="505" spans="1:10">
      <c r="A505" s="63"/>
      <c r="B505" t="str">
        <f>IF(A505:A505&gt;0,VLOOKUP(A505,Fed.!$A$2:$J$1973,2,FALSE)," ")</f>
        <v xml:space="preserve"> </v>
      </c>
      <c r="C505" t="str">
        <f>IF(A505:A505&gt;0,VLOOKUP(A505,Fed.!$A$2:$J$1973,3,FALSE)," ")</f>
        <v xml:space="preserve"> </v>
      </c>
      <c r="D505" s="3" t="str">
        <f>IF(A505:A505&gt;0,VLOOKUP(A505,Fed.!$A$2:$J$1973,4,FALSE)," ")</f>
        <v xml:space="preserve"> </v>
      </c>
      <c r="E505" s="3" t="str">
        <f>IF(A505:A505&gt;0,VLOOKUP(A505,Fed.!$A$2:$J$1973,5,FALSE)," ")</f>
        <v xml:space="preserve"> </v>
      </c>
      <c r="F505" s="413" t="str">
        <f>IF(A505:A505&gt;0,VLOOKUP(A505,Fed.!$A$2:$J$1973,6,FALSE)," ")</f>
        <v xml:space="preserve"> </v>
      </c>
      <c r="G505" t="str">
        <f>IF(A505:A505&gt;0,VLOOKUP(A505,Fed.!$A$2:$J$1973,7,FALSE)," ")</f>
        <v xml:space="preserve"> </v>
      </c>
      <c r="H505" t="str">
        <f>IF(A505:A505&gt;0,VLOOKUP(A505,Fed.!$A$2:$J$1973,8,FALSE)," ")</f>
        <v xml:space="preserve"> </v>
      </c>
      <c r="I505" t="str">
        <f>IF(A505:A505&gt;0,VLOOKUP(A505,Fed.!$A$2:$J$1973,9,FALSE)," ")</f>
        <v xml:space="preserve"> </v>
      </c>
      <c r="J505" s="3" t="str">
        <f>IF(A505:A505&gt;0,VLOOKUP(A505,Fed.!$A$2:$J$1973,10,FALSE)," ")</f>
        <v xml:space="preserve"> </v>
      </c>
    </row>
    <row r="506" spans="1:10">
      <c r="A506" s="63"/>
      <c r="B506" t="str">
        <f>IF(A506:A506&gt;0,VLOOKUP(A506,Fed.!$A$2:$J$1973,2,FALSE)," ")</f>
        <v xml:space="preserve"> </v>
      </c>
      <c r="C506" t="str">
        <f>IF(A506:A506&gt;0,VLOOKUP(A506,Fed.!$A$2:$J$1973,3,FALSE)," ")</f>
        <v xml:space="preserve"> </v>
      </c>
      <c r="D506" s="3" t="str">
        <f>IF(A506:A506&gt;0,VLOOKUP(A506,Fed.!$A$2:$J$1973,4,FALSE)," ")</f>
        <v xml:space="preserve"> </v>
      </c>
      <c r="E506" s="3" t="str">
        <f>IF(A506:A506&gt;0,VLOOKUP(A506,Fed.!$A$2:$J$1973,5,FALSE)," ")</f>
        <v xml:space="preserve"> </v>
      </c>
      <c r="F506" s="413" t="str">
        <f>IF(A506:A506&gt;0,VLOOKUP(A506,Fed.!$A$2:$J$1973,6,FALSE)," ")</f>
        <v xml:space="preserve"> </v>
      </c>
      <c r="G506" t="str">
        <f>IF(A506:A506&gt;0,VLOOKUP(A506,Fed.!$A$2:$J$1973,7,FALSE)," ")</f>
        <v xml:space="preserve"> </v>
      </c>
      <c r="H506" t="str">
        <f>IF(A506:A506&gt;0,VLOOKUP(A506,Fed.!$A$2:$J$1973,8,FALSE)," ")</f>
        <v xml:space="preserve"> </v>
      </c>
      <c r="I506" t="str">
        <f>IF(A506:A506&gt;0,VLOOKUP(A506,Fed.!$A$2:$J$1973,9,FALSE)," ")</f>
        <v xml:space="preserve"> </v>
      </c>
      <c r="J506" s="3" t="str">
        <f>IF(A506:A506&gt;0,VLOOKUP(A506,Fed.!$A$2:$J$1973,10,FALSE)," ")</f>
        <v xml:space="preserve"> </v>
      </c>
    </row>
    <row r="507" spans="1:10">
      <c r="A507" s="63"/>
      <c r="B507" t="str">
        <f>IF(A507:A507&gt;0,VLOOKUP(A507,Fed.!$A$2:$J$1973,2,FALSE)," ")</f>
        <v xml:space="preserve"> </v>
      </c>
      <c r="C507" t="str">
        <f>IF(A507:A507&gt;0,VLOOKUP(A507,Fed.!$A$2:$J$1973,3,FALSE)," ")</f>
        <v xml:space="preserve"> </v>
      </c>
      <c r="D507" s="3" t="str">
        <f>IF(A507:A507&gt;0,VLOOKUP(A507,Fed.!$A$2:$J$1973,4,FALSE)," ")</f>
        <v xml:space="preserve"> </v>
      </c>
      <c r="E507" s="3" t="str">
        <f>IF(A507:A507&gt;0,VLOOKUP(A507,Fed.!$A$2:$J$1973,5,FALSE)," ")</f>
        <v xml:space="preserve"> </v>
      </c>
      <c r="F507" s="413" t="str">
        <f>IF(A507:A507&gt;0,VLOOKUP(A507,Fed.!$A$2:$J$1973,6,FALSE)," ")</f>
        <v xml:space="preserve"> </v>
      </c>
      <c r="G507" t="str">
        <f>IF(A507:A507&gt;0,VLOOKUP(A507,Fed.!$A$2:$J$1973,7,FALSE)," ")</f>
        <v xml:space="preserve"> </v>
      </c>
      <c r="H507" t="str">
        <f>IF(A507:A507&gt;0,VLOOKUP(A507,Fed.!$A$2:$J$1973,8,FALSE)," ")</f>
        <v xml:space="preserve"> </v>
      </c>
      <c r="I507" t="str">
        <f>IF(A507:A507&gt;0,VLOOKUP(A507,Fed.!$A$2:$J$1973,9,FALSE)," ")</f>
        <v xml:space="preserve"> </v>
      </c>
      <c r="J507" s="3" t="str">
        <f>IF(A507:A507&gt;0,VLOOKUP(A507,Fed.!$A$2:$J$1973,10,FALSE)," ")</f>
        <v xml:space="preserve"> </v>
      </c>
    </row>
    <row r="508" spans="1:10">
      <c r="A508" s="63"/>
      <c r="B508" t="str">
        <f>IF(A508:A508&gt;0,VLOOKUP(A508,Fed.!$A$2:$J$1973,2,FALSE)," ")</f>
        <v xml:space="preserve"> </v>
      </c>
      <c r="C508" t="str">
        <f>IF(A508:A508&gt;0,VLOOKUP(A508,Fed.!$A$2:$J$1973,3,FALSE)," ")</f>
        <v xml:space="preserve"> </v>
      </c>
      <c r="D508" s="3" t="str">
        <f>IF(A508:A508&gt;0,VLOOKUP(A508,Fed.!$A$2:$J$1973,4,FALSE)," ")</f>
        <v xml:space="preserve"> </v>
      </c>
      <c r="E508" s="3" t="str">
        <f>IF(A508:A508&gt;0,VLOOKUP(A508,Fed.!$A$2:$J$1973,5,FALSE)," ")</f>
        <v xml:space="preserve"> </v>
      </c>
      <c r="F508" s="413" t="str">
        <f>IF(A508:A508&gt;0,VLOOKUP(A508,Fed.!$A$2:$J$1973,6,FALSE)," ")</f>
        <v xml:space="preserve"> </v>
      </c>
      <c r="G508" t="str">
        <f>IF(A508:A508&gt;0,VLOOKUP(A508,Fed.!$A$2:$J$1973,7,FALSE)," ")</f>
        <v xml:space="preserve"> </v>
      </c>
      <c r="H508" t="str">
        <f>IF(A508:A508&gt;0,VLOOKUP(A508,Fed.!$A$2:$J$1973,8,FALSE)," ")</f>
        <v xml:space="preserve"> </v>
      </c>
      <c r="I508" t="str">
        <f>IF(A508:A508&gt;0,VLOOKUP(A508,Fed.!$A$2:$J$1973,9,FALSE)," ")</f>
        <v xml:space="preserve"> </v>
      </c>
      <c r="J508" s="3" t="str">
        <f>IF(A508:A508&gt;0,VLOOKUP(A508,Fed.!$A$2:$J$1973,10,FALSE)," ")</f>
        <v xml:space="preserve"> </v>
      </c>
    </row>
    <row r="509" spans="1:10">
      <c r="A509" s="63"/>
      <c r="B509" t="str">
        <f>IF(A509:A509&gt;0,VLOOKUP(A509,Fed.!$A$2:$J$1973,2,FALSE)," ")</f>
        <v xml:space="preserve"> </v>
      </c>
      <c r="C509" t="str">
        <f>IF(A509:A509&gt;0,VLOOKUP(A509,Fed.!$A$2:$J$1973,3,FALSE)," ")</f>
        <v xml:space="preserve"> </v>
      </c>
      <c r="D509" s="3" t="str">
        <f>IF(A509:A509&gt;0,VLOOKUP(A509,Fed.!$A$2:$J$1973,4,FALSE)," ")</f>
        <v xml:space="preserve"> </v>
      </c>
      <c r="E509" s="3" t="str">
        <f>IF(A509:A509&gt;0,VLOOKUP(A509,Fed.!$A$2:$J$1973,5,FALSE)," ")</f>
        <v xml:space="preserve"> </v>
      </c>
      <c r="F509" s="413" t="str">
        <f>IF(A509:A509&gt;0,VLOOKUP(A509,Fed.!$A$2:$J$1973,6,FALSE)," ")</f>
        <v xml:space="preserve"> </v>
      </c>
      <c r="G509" t="str">
        <f>IF(A509:A509&gt;0,VLOOKUP(A509,Fed.!$A$2:$J$1973,7,FALSE)," ")</f>
        <v xml:space="preserve"> </v>
      </c>
      <c r="H509" t="str">
        <f>IF(A509:A509&gt;0,VLOOKUP(A509,Fed.!$A$2:$J$1973,8,FALSE)," ")</f>
        <v xml:space="preserve"> </v>
      </c>
      <c r="I509" t="str">
        <f>IF(A509:A509&gt;0,VLOOKUP(A509,Fed.!$A$2:$J$1973,9,FALSE)," ")</f>
        <v xml:space="preserve"> </v>
      </c>
      <c r="J509" s="3" t="str">
        <f>IF(A509:A509&gt;0,VLOOKUP(A509,Fed.!$A$2:$J$1973,10,FALSE)," ")</f>
        <v xml:space="preserve"> </v>
      </c>
    </row>
    <row r="510" spans="1:10">
      <c r="A510" s="63"/>
      <c r="B510" t="str">
        <f>IF(A510:A510&gt;0,VLOOKUP(A510,Fed.!$A$2:$J$1973,2,FALSE)," ")</f>
        <v xml:space="preserve"> </v>
      </c>
      <c r="C510" t="str">
        <f>IF(A510:A510&gt;0,VLOOKUP(A510,Fed.!$A$2:$J$1973,3,FALSE)," ")</f>
        <v xml:space="preserve"> </v>
      </c>
      <c r="D510" s="3" t="str">
        <f>IF(A510:A510&gt;0,VLOOKUP(A510,Fed.!$A$2:$J$1973,4,FALSE)," ")</f>
        <v xml:space="preserve"> </v>
      </c>
      <c r="E510" s="3" t="str">
        <f>IF(A510:A510&gt;0,VLOOKUP(A510,Fed.!$A$2:$J$1973,5,FALSE)," ")</f>
        <v xml:space="preserve"> </v>
      </c>
      <c r="F510" s="413" t="str">
        <f>IF(A510:A510&gt;0,VLOOKUP(A510,Fed.!$A$2:$J$1973,6,FALSE)," ")</f>
        <v xml:space="preserve"> </v>
      </c>
      <c r="G510" t="str">
        <f>IF(A510:A510&gt;0,VLOOKUP(A510,Fed.!$A$2:$J$1973,7,FALSE)," ")</f>
        <v xml:space="preserve"> </v>
      </c>
      <c r="H510" t="str">
        <f>IF(A510:A510&gt;0,VLOOKUP(A510,Fed.!$A$2:$J$1973,8,FALSE)," ")</f>
        <v xml:space="preserve"> </v>
      </c>
      <c r="I510" t="str">
        <f>IF(A510:A510&gt;0,VLOOKUP(A510,Fed.!$A$2:$J$1973,9,FALSE)," ")</f>
        <v xml:space="preserve"> </v>
      </c>
      <c r="J510" s="3" t="str">
        <f>IF(A510:A510&gt;0,VLOOKUP(A510,Fed.!$A$2:$J$1973,10,FALSE)," ")</f>
        <v xml:space="preserve"> </v>
      </c>
    </row>
    <row r="511" spans="1:10">
      <c r="A511" s="63"/>
      <c r="B511" t="str">
        <f>IF(A511:A511&gt;0,VLOOKUP(A511,Fed.!$A$2:$J$1973,2,FALSE)," ")</f>
        <v xml:space="preserve"> </v>
      </c>
      <c r="C511" t="str">
        <f>IF(A511:A511&gt;0,VLOOKUP(A511,Fed.!$A$2:$J$1973,3,FALSE)," ")</f>
        <v xml:space="preserve"> </v>
      </c>
      <c r="D511" s="3" t="str">
        <f>IF(A511:A511&gt;0,VLOOKUP(A511,Fed.!$A$2:$J$1973,4,FALSE)," ")</f>
        <v xml:space="preserve"> </v>
      </c>
      <c r="E511" s="3" t="str">
        <f>IF(A511:A511&gt;0,VLOOKUP(A511,Fed.!$A$2:$J$1973,5,FALSE)," ")</f>
        <v xml:space="preserve"> </v>
      </c>
      <c r="F511" s="413" t="str">
        <f>IF(A511:A511&gt;0,VLOOKUP(A511,Fed.!$A$2:$J$1973,6,FALSE)," ")</f>
        <v xml:space="preserve"> </v>
      </c>
      <c r="G511" t="str">
        <f>IF(A511:A511&gt;0,VLOOKUP(A511,Fed.!$A$2:$J$1973,7,FALSE)," ")</f>
        <v xml:space="preserve"> </v>
      </c>
      <c r="H511" t="str">
        <f>IF(A511:A511&gt;0,VLOOKUP(A511,Fed.!$A$2:$J$1973,8,FALSE)," ")</f>
        <v xml:space="preserve"> </v>
      </c>
      <c r="I511" t="str">
        <f>IF(A511:A511&gt;0,VLOOKUP(A511,Fed.!$A$2:$J$1973,9,FALSE)," ")</f>
        <v xml:space="preserve"> </v>
      </c>
      <c r="J511" s="3" t="str">
        <f>IF(A511:A511&gt;0,VLOOKUP(A511,Fed.!$A$2:$J$1973,10,FALSE)," ")</f>
        <v xml:space="preserve"> </v>
      </c>
    </row>
    <row r="512" spans="1:10">
      <c r="A512" s="63"/>
      <c r="B512" t="str">
        <f>IF(A512:A512&gt;0,VLOOKUP(A512,Fed.!$A$2:$J$1973,2,FALSE)," ")</f>
        <v xml:space="preserve"> </v>
      </c>
      <c r="C512" t="str">
        <f>IF(A512:A512&gt;0,VLOOKUP(A512,Fed.!$A$2:$J$1973,3,FALSE)," ")</f>
        <v xml:space="preserve"> </v>
      </c>
      <c r="D512" s="3" t="str">
        <f>IF(A512:A512&gt;0,VLOOKUP(A512,Fed.!$A$2:$J$1973,4,FALSE)," ")</f>
        <v xml:space="preserve"> </v>
      </c>
      <c r="E512" s="3" t="str">
        <f>IF(A512:A512&gt;0,VLOOKUP(A512,Fed.!$A$2:$J$1973,5,FALSE)," ")</f>
        <v xml:space="preserve"> </v>
      </c>
      <c r="F512" s="413" t="str">
        <f>IF(A512:A512&gt;0,VLOOKUP(A512,Fed.!$A$2:$J$1973,6,FALSE)," ")</f>
        <v xml:space="preserve"> </v>
      </c>
      <c r="G512" t="str">
        <f>IF(A512:A512&gt;0,VLOOKUP(A512,Fed.!$A$2:$J$1973,7,FALSE)," ")</f>
        <v xml:space="preserve"> </v>
      </c>
      <c r="H512" t="str">
        <f>IF(A512:A512&gt;0,VLOOKUP(A512,Fed.!$A$2:$J$1973,8,FALSE)," ")</f>
        <v xml:space="preserve"> </v>
      </c>
      <c r="I512" t="str">
        <f>IF(A512:A512&gt;0,VLOOKUP(A512,Fed.!$A$2:$J$1973,9,FALSE)," ")</f>
        <v xml:space="preserve"> </v>
      </c>
      <c r="J512" s="3" t="str">
        <f>IF(A512:A512&gt;0,VLOOKUP(A512,Fed.!$A$2:$J$1973,10,FALSE)," ")</f>
        <v xml:space="preserve"> </v>
      </c>
    </row>
    <row r="513" spans="1:10">
      <c r="A513" s="63"/>
      <c r="B513" t="str">
        <f>IF(A513:A513&gt;0,VLOOKUP(A513,Fed.!$A$2:$J$1973,2,FALSE)," ")</f>
        <v xml:space="preserve"> </v>
      </c>
      <c r="C513" t="str">
        <f>IF(A513:A513&gt;0,VLOOKUP(A513,Fed.!$A$2:$J$1973,3,FALSE)," ")</f>
        <v xml:space="preserve"> </v>
      </c>
      <c r="D513" s="3" t="str">
        <f>IF(A513:A513&gt;0,VLOOKUP(A513,Fed.!$A$2:$J$1973,4,FALSE)," ")</f>
        <v xml:space="preserve"> </v>
      </c>
      <c r="E513" s="3" t="str">
        <f>IF(A513:A513&gt;0,VLOOKUP(A513,Fed.!$A$2:$J$1973,5,FALSE)," ")</f>
        <v xml:space="preserve"> </v>
      </c>
      <c r="F513" s="413" t="str">
        <f>IF(A513:A513&gt;0,VLOOKUP(A513,Fed.!$A$2:$J$1973,6,FALSE)," ")</f>
        <v xml:space="preserve"> </v>
      </c>
      <c r="G513" t="str">
        <f>IF(A513:A513&gt;0,VLOOKUP(A513,Fed.!$A$2:$J$1973,7,FALSE)," ")</f>
        <v xml:space="preserve"> </v>
      </c>
      <c r="H513" t="str">
        <f>IF(A513:A513&gt;0,VLOOKUP(A513,Fed.!$A$2:$J$1973,8,FALSE)," ")</f>
        <v xml:space="preserve"> </v>
      </c>
      <c r="I513" t="str">
        <f>IF(A513:A513&gt;0,VLOOKUP(A513,Fed.!$A$2:$J$1973,9,FALSE)," ")</f>
        <v xml:space="preserve"> </v>
      </c>
      <c r="J513" s="3" t="str">
        <f>IF(A513:A513&gt;0,VLOOKUP(A513,Fed.!$A$2:$J$1973,10,FALSE)," ")</f>
        <v xml:space="preserve"> </v>
      </c>
    </row>
    <row r="514" spans="1:10">
      <c r="A514" s="63"/>
      <c r="B514" t="str">
        <f>IF(A514:A514&gt;0,VLOOKUP(A514,Fed.!$A$2:$J$1973,2,FALSE)," ")</f>
        <v xml:space="preserve"> </v>
      </c>
      <c r="C514" t="str">
        <f>IF(A514:A514&gt;0,VLOOKUP(A514,Fed.!$A$2:$J$1973,3,FALSE)," ")</f>
        <v xml:space="preserve"> </v>
      </c>
      <c r="D514" s="3" t="str">
        <f>IF(A514:A514&gt;0,VLOOKUP(A514,Fed.!$A$2:$J$1973,4,FALSE)," ")</f>
        <v xml:space="preserve"> </v>
      </c>
      <c r="E514" s="3" t="str">
        <f>IF(A514:A514&gt;0,VLOOKUP(A514,Fed.!$A$2:$J$1973,5,FALSE)," ")</f>
        <v xml:space="preserve"> </v>
      </c>
      <c r="F514" s="413" t="str">
        <f>IF(A514:A514&gt;0,VLOOKUP(A514,Fed.!$A$2:$J$1973,6,FALSE)," ")</f>
        <v xml:space="preserve"> </v>
      </c>
      <c r="G514" t="str">
        <f>IF(A514:A514&gt;0,VLOOKUP(A514,Fed.!$A$2:$J$1973,7,FALSE)," ")</f>
        <v xml:space="preserve"> </v>
      </c>
      <c r="H514" t="str">
        <f>IF(A514:A514&gt;0,VLOOKUP(A514,Fed.!$A$2:$J$1973,8,FALSE)," ")</f>
        <v xml:space="preserve"> </v>
      </c>
      <c r="I514" t="str">
        <f>IF(A514:A514&gt;0,VLOOKUP(A514,Fed.!$A$2:$J$1973,9,FALSE)," ")</f>
        <v xml:space="preserve"> </v>
      </c>
      <c r="J514" s="3" t="str">
        <f>IF(A514:A514&gt;0,VLOOKUP(A514,Fed.!$A$2:$J$1973,10,FALSE)," ")</f>
        <v xml:space="preserve"> </v>
      </c>
    </row>
    <row r="515" spans="1:10">
      <c r="A515" s="63"/>
      <c r="B515" t="str">
        <f>IF(A515:A515&gt;0,VLOOKUP(A515,Fed.!$A$2:$J$1973,2,FALSE)," ")</f>
        <v xml:space="preserve"> </v>
      </c>
      <c r="C515" t="str">
        <f>IF(A515:A515&gt;0,VLOOKUP(A515,Fed.!$A$2:$J$1973,3,FALSE)," ")</f>
        <v xml:space="preserve"> </v>
      </c>
      <c r="D515" s="3" t="str">
        <f>IF(A515:A515&gt;0,VLOOKUP(A515,Fed.!$A$2:$J$1973,4,FALSE)," ")</f>
        <v xml:space="preserve"> </v>
      </c>
      <c r="E515" s="3" t="str">
        <f>IF(A515:A515&gt;0,VLOOKUP(A515,Fed.!$A$2:$J$1973,5,FALSE)," ")</f>
        <v xml:space="preserve"> </v>
      </c>
      <c r="F515" s="413" t="str">
        <f>IF(A515:A515&gt;0,VLOOKUP(A515,Fed.!$A$2:$J$1973,6,FALSE)," ")</f>
        <v xml:space="preserve"> </v>
      </c>
      <c r="G515" t="str">
        <f>IF(A515:A515&gt;0,VLOOKUP(A515,Fed.!$A$2:$J$1973,7,FALSE)," ")</f>
        <v xml:space="preserve"> </v>
      </c>
      <c r="H515" t="str">
        <f>IF(A515:A515&gt;0,VLOOKUP(A515,Fed.!$A$2:$J$1973,8,FALSE)," ")</f>
        <v xml:space="preserve"> </v>
      </c>
      <c r="I515" t="str">
        <f>IF(A515:A515&gt;0,VLOOKUP(A515,Fed.!$A$2:$J$1973,9,FALSE)," ")</f>
        <v xml:space="preserve"> </v>
      </c>
      <c r="J515" s="3" t="str">
        <f>IF(A515:A515&gt;0,VLOOKUP(A515,Fed.!$A$2:$J$1973,10,FALSE)," ")</f>
        <v xml:space="preserve"> </v>
      </c>
    </row>
    <row r="516" spans="1:10">
      <c r="A516" s="63"/>
      <c r="B516" t="str">
        <f>IF(A516:A516&gt;0,VLOOKUP(A516,Fed.!$A$2:$J$1973,2,FALSE)," ")</f>
        <v xml:space="preserve"> </v>
      </c>
      <c r="C516" t="str">
        <f>IF(A516:A516&gt;0,VLOOKUP(A516,Fed.!$A$2:$J$1973,3,FALSE)," ")</f>
        <v xml:space="preserve"> </v>
      </c>
      <c r="D516" s="3" t="str">
        <f>IF(A516:A516&gt;0,VLOOKUP(A516,Fed.!$A$2:$J$1973,4,FALSE)," ")</f>
        <v xml:space="preserve"> </v>
      </c>
      <c r="E516" s="3" t="str">
        <f>IF(A516:A516&gt;0,VLOOKUP(A516,Fed.!$A$2:$J$1973,5,FALSE)," ")</f>
        <v xml:space="preserve"> </v>
      </c>
      <c r="F516" s="413" t="str">
        <f>IF(A516:A516&gt;0,VLOOKUP(A516,Fed.!$A$2:$J$1973,6,FALSE)," ")</f>
        <v xml:space="preserve"> </v>
      </c>
      <c r="G516" t="str">
        <f>IF(A516:A516&gt;0,VLOOKUP(A516,Fed.!$A$2:$J$1973,7,FALSE)," ")</f>
        <v xml:space="preserve"> </v>
      </c>
      <c r="H516" t="str">
        <f>IF(A516:A516&gt;0,VLOOKUP(A516,Fed.!$A$2:$J$1973,8,FALSE)," ")</f>
        <v xml:space="preserve"> </v>
      </c>
      <c r="I516" t="str">
        <f>IF(A516:A516&gt;0,VLOOKUP(A516,Fed.!$A$2:$J$1973,9,FALSE)," ")</f>
        <v xml:space="preserve"> </v>
      </c>
      <c r="J516" s="3" t="str">
        <f>IF(A516:A516&gt;0,VLOOKUP(A516,Fed.!$A$2:$J$1973,10,FALSE)," ")</f>
        <v xml:space="preserve"> </v>
      </c>
    </row>
    <row r="517" spans="1:10">
      <c r="A517" s="63"/>
      <c r="B517" t="str">
        <f>IF(A517:A517&gt;0,VLOOKUP(A517,Fed.!$A$2:$J$1973,2,FALSE)," ")</f>
        <v xml:space="preserve"> </v>
      </c>
      <c r="C517" t="str">
        <f>IF(A517:A517&gt;0,VLOOKUP(A517,Fed.!$A$2:$J$1973,3,FALSE)," ")</f>
        <v xml:space="preserve"> </v>
      </c>
      <c r="D517" s="3" t="str">
        <f>IF(A517:A517&gt;0,VLOOKUP(A517,Fed.!$A$2:$J$1973,4,FALSE)," ")</f>
        <v xml:space="preserve"> </v>
      </c>
      <c r="E517" s="3" t="str">
        <f>IF(A517:A517&gt;0,VLOOKUP(A517,Fed.!$A$2:$J$1973,5,FALSE)," ")</f>
        <v xml:space="preserve"> </v>
      </c>
      <c r="F517" s="413" t="str">
        <f>IF(A517:A517&gt;0,VLOOKUP(A517,Fed.!$A$2:$J$1973,6,FALSE)," ")</f>
        <v xml:space="preserve"> </v>
      </c>
      <c r="G517" t="str">
        <f>IF(A517:A517&gt;0,VLOOKUP(A517,Fed.!$A$2:$J$1973,7,FALSE)," ")</f>
        <v xml:space="preserve"> </v>
      </c>
      <c r="H517" t="str">
        <f>IF(A517:A517&gt;0,VLOOKUP(A517,Fed.!$A$2:$J$1973,8,FALSE)," ")</f>
        <v xml:space="preserve"> </v>
      </c>
      <c r="I517" t="str">
        <f>IF(A517:A517&gt;0,VLOOKUP(A517,Fed.!$A$2:$J$1973,9,FALSE)," ")</f>
        <v xml:space="preserve"> </v>
      </c>
      <c r="J517" s="3" t="str">
        <f>IF(A517:A517&gt;0,VLOOKUP(A517,Fed.!$A$2:$J$1973,10,FALSE)," ")</f>
        <v xml:space="preserve"> </v>
      </c>
    </row>
    <row r="518" spans="1:10">
      <c r="A518" s="63"/>
      <c r="B518" t="str">
        <f>IF(A518:A518&gt;0,VLOOKUP(A518,Fed.!$A$2:$J$1973,2,FALSE)," ")</f>
        <v xml:space="preserve"> </v>
      </c>
      <c r="C518" t="str">
        <f>IF(A518:A518&gt;0,VLOOKUP(A518,Fed.!$A$2:$J$1973,3,FALSE)," ")</f>
        <v xml:space="preserve"> </v>
      </c>
      <c r="D518" s="3" t="str">
        <f>IF(A518:A518&gt;0,VLOOKUP(A518,Fed.!$A$2:$J$1973,4,FALSE)," ")</f>
        <v xml:space="preserve"> </v>
      </c>
      <c r="E518" s="3" t="str">
        <f>IF(A518:A518&gt;0,VLOOKUP(A518,Fed.!$A$2:$J$1973,5,FALSE)," ")</f>
        <v xml:space="preserve"> </v>
      </c>
      <c r="F518" s="413" t="str">
        <f>IF(A518:A518&gt;0,VLOOKUP(A518,Fed.!$A$2:$J$1973,6,FALSE)," ")</f>
        <v xml:space="preserve"> </v>
      </c>
      <c r="G518" t="str">
        <f>IF(A518:A518&gt;0,VLOOKUP(A518,Fed.!$A$2:$J$1973,7,FALSE)," ")</f>
        <v xml:space="preserve"> </v>
      </c>
      <c r="H518" t="str">
        <f>IF(A518:A518&gt;0,VLOOKUP(A518,Fed.!$A$2:$J$1973,8,FALSE)," ")</f>
        <v xml:space="preserve"> </v>
      </c>
      <c r="I518" t="str">
        <f>IF(A518:A518&gt;0,VLOOKUP(A518,Fed.!$A$2:$J$1973,9,FALSE)," ")</f>
        <v xml:space="preserve"> </v>
      </c>
      <c r="J518" s="3" t="str">
        <f>IF(A518:A518&gt;0,VLOOKUP(A518,Fed.!$A$2:$J$1973,10,FALSE)," ")</f>
        <v xml:space="preserve"> </v>
      </c>
    </row>
    <row r="519" spans="1:10">
      <c r="A519" s="63"/>
      <c r="B519" t="str">
        <f>IF(A519:A519&gt;0,VLOOKUP(A519,Fed.!$A$2:$J$1973,2,FALSE)," ")</f>
        <v xml:space="preserve"> </v>
      </c>
      <c r="C519" t="str">
        <f>IF(A519:A519&gt;0,VLOOKUP(A519,Fed.!$A$2:$J$1973,3,FALSE)," ")</f>
        <v xml:space="preserve"> </v>
      </c>
      <c r="D519" s="3" t="str">
        <f>IF(A519:A519&gt;0,VLOOKUP(A519,Fed.!$A$2:$J$1973,4,FALSE)," ")</f>
        <v xml:space="preserve"> </v>
      </c>
      <c r="E519" s="3" t="str">
        <f>IF(A519:A519&gt;0,VLOOKUP(A519,Fed.!$A$2:$J$1973,5,FALSE)," ")</f>
        <v xml:space="preserve"> </v>
      </c>
      <c r="F519" s="413" t="str">
        <f>IF(A519:A519&gt;0,VLOOKUP(A519,Fed.!$A$2:$J$1973,6,FALSE)," ")</f>
        <v xml:space="preserve"> </v>
      </c>
      <c r="G519" t="str">
        <f>IF(A519:A519&gt;0,VLOOKUP(A519,Fed.!$A$2:$J$1973,7,FALSE)," ")</f>
        <v xml:space="preserve"> </v>
      </c>
      <c r="H519" t="str">
        <f>IF(A519:A519&gt;0,VLOOKUP(A519,Fed.!$A$2:$J$1973,8,FALSE)," ")</f>
        <v xml:space="preserve"> </v>
      </c>
      <c r="I519" t="str">
        <f>IF(A519:A519&gt;0,VLOOKUP(A519,Fed.!$A$2:$J$1973,9,FALSE)," ")</f>
        <v xml:space="preserve"> </v>
      </c>
      <c r="J519" s="3" t="str">
        <f>IF(A519:A519&gt;0,VLOOKUP(A519,Fed.!$A$2:$J$1973,10,FALSE)," ")</f>
        <v xml:space="preserve"> </v>
      </c>
    </row>
    <row r="520" spans="1:10">
      <c r="A520" s="63"/>
      <c r="B520" t="str">
        <f>IF(A520:A520&gt;0,VLOOKUP(A520,Fed.!$A$2:$J$1973,2,FALSE)," ")</f>
        <v xml:space="preserve"> </v>
      </c>
      <c r="C520" t="str">
        <f>IF(A520:A520&gt;0,VLOOKUP(A520,Fed.!$A$2:$J$1973,3,FALSE)," ")</f>
        <v xml:space="preserve"> </v>
      </c>
      <c r="D520" s="3" t="str">
        <f>IF(A520:A520&gt;0,VLOOKUP(A520,Fed.!$A$2:$J$1973,4,FALSE)," ")</f>
        <v xml:space="preserve"> </v>
      </c>
      <c r="E520" s="3" t="str">
        <f>IF(A520:A520&gt;0,VLOOKUP(A520,Fed.!$A$2:$J$1973,5,FALSE)," ")</f>
        <v xml:space="preserve"> </v>
      </c>
      <c r="F520" s="413" t="str">
        <f>IF(A520:A520&gt;0,VLOOKUP(A520,Fed.!$A$2:$J$1973,6,FALSE)," ")</f>
        <v xml:space="preserve"> </v>
      </c>
      <c r="G520" t="str">
        <f>IF(A520:A520&gt;0,VLOOKUP(A520,Fed.!$A$2:$J$1973,7,FALSE)," ")</f>
        <v xml:space="preserve"> </v>
      </c>
      <c r="H520" t="str">
        <f>IF(A520:A520&gt;0,VLOOKUP(A520,Fed.!$A$2:$J$1973,8,FALSE)," ")</f>
        <v xml:space="preserve"> </v>
      </c>
      <c r="I520" t="str">
        <f>IF(A520:A520&gt;0,VLOOKUP(A520,Fed.!$A$2:$J$1973,9,FALSE)," ")</f>
        <v xml:space="preserve"> </v>
      </c>
      <c r="J520" s="3" t="str">
        <f>IF(A520:A520&gt;0,VLOOKUP(A520,Fed.!$A$2:$J$1973,10,FALSE)," ")</f>
        <v xml:space="preserve"> </v>
      </c>
    </row>
    <row r="521" spans="1:10">
      <c r="A521" s="63"/>
      <c r="B521" t="str">
        <f>IF(A521:A521&gt;0,VLOOKUP(A521,Fed.!$A$2:$J$1973,2,FALSE)," ")</f>
        <v xml:space="preserve"> </v>
      </c>
      <c r="C521" t="str">
        <f>IF(A521:A521&gt;0,VLOOKUP(A521,Fed.!$A$2:$J$1973,3,FALSE)," ")</f>
        <v xml:space="preserve"> </v>
      </c>
      <c r="D521" s="3" t="str">
        <f>IF(A521:A521&gt;0,VLOOKUP(A521,Fed.!$A$2:$J$1973,4,FALSE)," ")</f>
        <v xml:space="preserve"> </v>
      </c>
      <c r="E521" s="3" t="str">
        <f>IF(A521:A521&gt;0,VLOOKUP(A521,Fed.!$A$2:$J$1973,5,FALSE)," ")</f>
        <v xml:space="preserve"> </v>
      </c>
      <c r="F521" s="413" t="str">
        <f>IF(A521:A521&gt;0,VLOOKUP(A521,Fed.!$A$2:$J$1973,6,FALSE)," ")</f>
        <v xml:space="preserve"> </v>
      </c>
      <c r="G521" t="str">
        <f>IF(A521:A521&gt;0,VLOOKUP(A521,Fed.!$A$2:$J$1973,7,FALSE)," ")</f>
        <v xml:space="preserve"> </v>
      </c>
      <c r="H521" t="str">
        <f>IF(A521:A521&gt;0,VLOOKUP(A521,Fed.!$A$2:$J$1973,8,FALSE)," ")</f>
        <v xml:space="preserve"> </v>
      </c>
      <c r="I521" t="str">
        <f>IF(A521:A521&gt;0,VLOOKUP(A521,Fed.!$A$2:$J$1973,9,FALSE)," ")</f>
        <v xml:space="preserve"> </v>
      </c>
      <c r="J521" s="3" t="str">
        <f>IF(A521:A521&gt;0,VLOOKUP(A521,Fed.!$A$2:$J$1973,10,FALSE)," ")</f>
        <v xml:space="preserve"> </v>
      </c>
    </row>
    <row r="522" spans="1:10">
      <c r="A522" s="63"/>
      <c r="B522" t="str">
        <f>IF(A522:A522&gt;0,VLOOKUP(A522,Fed.!$A$2:$J$1973,2,FALSE)," ")</f>
        <v xml:space="preserve"> </v>
      </c>
      <c r="C522" t="str">
        <f>IF(A522:A522&gt;0,VLOOKUP(A522,Fed.!$A$2:$J$1973,3,FALSE)," ")</f>
        <v xml:space="preserve"> </v>
      </c>
      <c r="D522" s="3" t="str">
        <f>IF(A522:A522&gt;0,VLOOKUP(A522,Fed.!$A$2:$J$1973,4,FALSE)," ")</f>
        <v xml:space="preserve"> </v>
      </c>
      <c r="E522" s="3" t="str">
        <f>IF(A522:A522&gt;0,VLOOKUP(A522,Fed.!$A$2:$J$1973,5,FALSE)," ")</f>
        <v xml:space="preserve"> </v>
      </c>
      <c r="F522" s="413" t="str">
        <f>IF(A522:A522&gt;0,VLOOKUP(A522,Fed.!$A$2:$J$1973,6,FALSE)," ")</f>
        <v xml:space="preserve"> </v>
      </c>
      <c r="G522" t="str">
        <f>IF(A522:A522&gt;0,VLOOKUP(A522,Fed.!$A$2:$J$1973,7,FALSE)," ")</f>
        <v xml:space="preserve"> </v>
      </c>
      <c r="H522" t="str">
        <f>IF(A522:A522&gt;0,VLOOKUP(A522,Fed.!$A$2:$J$1973,8,FALSE)," ")</f>
        <v xml:space="preserve"> </v>
      </c>
      <c r="I522" t="str">
        <f>IF(A522:A522&gt;0,VLOOKUP(A522,Fed.!$A$2:$J$1973,9,FALSE)," ")</f>
        <v xml:space="preserve"> </v>
      </c>
      <c r="J522" s="3" t="str">
        <f>IF(A522:A522&gt;0,VLOOKUP(A522,Fed.!$A$2:$J$1973,10,FALSE)," ")</f>
        <v xml:space="preserve"> </v>
      </c>
    </row>
    <row r="523" spans="1:10">
      <c r="A523" s="63"/>
      <c r="B523" t="str">
        <f>IF(A523:A523&gt;0,VLOOKUP(A523,Fed.!$A$2:$J$1973,2,FALSE)," ")</f>
        <v xml:space="preserve"> </v>
      </c>
      <c r="C523" t="str">
        <f>IF(A523:A523&gt;0,VLOOKUP(A523,Fed.!$A$2:$J$1973,3,FALSE)," ")</f>
        <v xml:space="preserve"> </v>
      </c>
      <c r="D523" s="3" t="str">
        <f>IF(A523:A523&gt;0,VLOOKUP(A523,Fed.!$A$2:$J$1973,4,FALSE)," ")</f>
        <v xml:space="preserve"> </v>
      </c>
      <c r="E523" s="3" t="str">
        <f>IF(A523:A523&gt;0,VLOOKUP(A523,Fed.!$A$2:$J$1973,5,FALSE)," ")</f>
        <v xml:space="preserve"> </v>
      </c>
      <c r="F523" s="413" t="str">
        <f>IF(A523:A523&gt;0,VLOOKUP(A523,Fed.!$A$2:$J$1973,6,FALSE)," ")</f>
        <v xml:space="preserve"> </v>
      </c>
      <c r="G523" t="str">
        <f>IF(A523:A523&gt;0,VLOOKUP(A523,Fed.!$A$2:$J$1973,7,FALSE)," ")</f>
        <v xml:space="preserve"> </v>
      </c>
      <c r="H523" t="str">
        <f>IF(A523:A523&gt;0,VLOOKUP(A523,Fed.!$A$2:$J$1973,8,FALSE)," ")</f>
        <v xml:space="preserve"> </v>
      </c>
      <c r="I523" t="str">
        <f>IF(A523:A523&gt;0,VLOOKUP(A523,Fed.!$A$2:$J$1973,9,FALSE)," ")</f>
        <v xml:space="preserve"> </v>
      </c>
      <c r="J523" s="3" t="str">
        <f>IF(A523:A523&gt;0,VLOOKUP(A523,Fed.!$A$2:$J$1973,10,FALSE)," ")</f>
        <v xml:space="preserve"> </v>
      </c>
    </row>
    <row r="524" spans="1:10">
      <c r="A524" s="63"/>
      <c r="B524" t="str">
        <f>IF(A524:A524&gt;0,VLOOKUP(A524,Fed.!$A$2:$J$1973,2,FALSE)," ")</f>
        <v xml:space="preserve"> </v>
      </c>
      <c r="C524" t="str">
        <f>IF(A524:A524&gt;0,VLOOKUP(A524,Fed.!$A$2:$J$1973,3,FALSE)," ")</f>
        <v xml:space="preserve"> </v>
      </c>
      <c r="D524" s="3" t="str">
        <f>IF(A524:A524&gt;0,VLOOKUP(A524,Fed.!$A$2:$J$1973,4,FALSE)," ")</f>
        <v xml:space="preserve"> </v>
      </c>
      <c r="E524" s="3" t="str">
        <f>IF(A524:A524&gt;0,VLOOKUP(A524,Fed.!$A$2:$J$1973,5,FALSE)," ")</f>
        <v xml:space="preserve"> </v>
      </c>
      <c r="F524" s="413" t="str">
        <f>IF(A524:A524&gt;0,VLOOKUP(A524,Fed.!$A$2:$J$1973,6,FALSE)," ")</f>
        <v xml:space="preserve"> </v>
      </c>
      <c r="G524" t="str">
        <f>IF(A524:A524&gt;0,VLOOKUP(A524,Fed.!$A$2:$J$1973,7,FALSE)," ")</f>
        <v xml:space="preserve"> </v>
      </c>
      <c r="H524" t="str">
        <f>IF(A524:A524&gt;0,VLOOKUP(A524,Fed.!$A$2:$J$1973,8,FALSE)," ")</f>
        <v xml:space="preserve"> </v>
      </c>
      <c r="I524" t="str">
        <f>IF(A524:A524&gt;0,VLOOKUP(A524,Fed.!$A$2:$J$1973,9,FALSE)," ")</f>
        <v xml:space="preserve"> </v>
      </c>
      <c r="J524" s="3" t="str">
        <f>IF(A524:A524&gt;0,VLOOKUP(A524,Fed.!$A$2:$J$1973,10,FALSE)," ")</f>
        <v xml:space="preserve"> </v>
      </c>
    </row>
    <row r="525" spans="1:10">
      <c r="A525" s="63"/>
      <c r="B525" t="str">
        <f>IF(A525:A525&gt;0,VLOOKUP(A525,Fed.!$A$2:$J$1973,2,FALSE)," ")</f>
        <v xml:space="preserve"> </v>
      </c>
      <c r="C525" t="str">
        <f>IF(A525:A525&gt;0,VLOOKUP(A525,Fed.!$A$2:$J$1973,3,FALSE)," ")</f>
        <v xml:space="preserve"> </v>
      </c>
      <c r="D525" s="3" t="str">
        <f>IF(A525:A525&gt;0,VLOOKUP(A525,Fed.!$A$2:$J$1973,4,FALSE)," ")</f>
        <v xml:space="preserve"> </v>
      </c>
      <c r="E525" s="3" t="str">
        <f>IF(A525:A525&gt;0,VLOOKUP(A525,Fed.!$A$2:$J$1973,5,FALSE)," ")</f>
        <v xml:space="preserve"> </v>
      </c>
      <c r="F525" s="413" t="str">
        <f>IF(A525:A525&gt;0,VLOOKUP(A525,Fed.!$A$2:$J$1973,6,FALSE)," ")</f>
        <v xml:space="preserve"> </v>
      </c>
      <c r="G525" t="str">
        <f>IF(A525:A525&gt;0,VLOOKUP(A525,Fed.!$A$2:$J$1973,7,FALSE)," ")</f>
        <v xml:space="preserve"> </v>
      </c>
      <c r="H525" t="str">
        <f>IF(A525:A525&gt;0,VLOOKUP(A525,Fed.!$A$2:$J$1973,8,FALSE)," ")</f>
        <v xml:space="preserve"> </v>
      </c>
      <c r="I525" t="str">
        <f>IF(A525:A525&gt;0,VLOOKUP(A525,Fed.!$A$2:$J$1973,9,FALSE)," ")</f>
        <v xml:space="preserve"> </v>
      </c>
      <c r="J525" s="3" t="str">
        <f>IF(A525:A525&gt;0,VLOOKUP(A525,Fed.!$A$2:$J$1973,10,FALSE)," ")</f>
        <v xml:space="preserve"> </v>
      </c>
    </row>
    <row r="526" spans="1:10">
      <c r="A526" s="63"/>
      <c r="B526" t="str">
        <f>IF(A526:A526&gt;0,VLOOKUP(A526,Fed.!$A$2:$J$1973,2,FALSE)," ")</f>
        <v xml:space="preserve"> </v>
      </c>
      <c r="C526" t="str">
        <f>IF(A526:A526&gt;0,VLOOKUP(A526,Fed.!$A$2:$J$1973,3,FALSE)," ")</f>
        <v xml:space="preserve"> </v>
      </c>
      <c r="D526" s="3" t="str">
        <f>IF(A526:A526&gt;0,VLOOKUP(A526,Fed.!$A$2:$J$1973,4,FALSE)," ")</f>
        <v xml:space="preserve"> </v>
      </c>
      <c r="E526" s="3" t="str">
        <f>IF(A526:A526&gt;0,VLOOKUP(A526,Fed.!$A$2:$J$1973,5,FALSE)," ")</f>
        <v xml:space="preserve"> </v>
      </c>
      <c r="F526" s="413" t="str">
        <f>IF(A526:A526&gt;0,VLOOKUP(A526,Fed.!$A$2:$J$1973,6,FALSE)," ")</f>
        <v xml:space="preserve"> </v>
      </c>
      <c r="G526" t="str">
        <f>IF(A526:A526&gt;0,VLOOKUP(A526,Fed.!$A$2:$J$1973,7,FALSE)," ")</f>
        <v xml:space="preserve"> </v>
      </c>
      <c r="H526" t="str">
        <f>IF(A526:A526&gt;0,VLOOKUP(A526,Fed.!$A$2:$J$1973,8,FALSE)," ")</f>
        <v xml:space="preserve"> </v>
      </c>
      <c r="I526" t="str">
        <f>IF(A526:A526&gt;0,VLOOKUP(A526,Fed.!$A$2:$J$1973,9,FALSE)," ")</f>
        <v xml:space="preserve"> </v>
      </c>
      <c r="J526" s="3" t="str">
        <f>IF(A526:A526&gt;0,VLOOKUP(A526,Fed.!$A$2:$J$1973,10,FALSE)," ")</f>
        <v xml:space="preserve"> </v>
      </c>
    </row>
    <row r="527" spans="1:10">
      <c r="A527" s="63"/>
      <c r="B527" t="str">
        <f>IF(A527:A527&gt;0,VLOOKUP(A527,Fed.!$A$2:$J$1973,2,FALSE)," ")</f>
        <v xml:space="preserve"> </v>
      </c>
      <c r="C527" t="str">
        <f>IF(A527:A527&gt;0,VLOOKUP(A527,Fed.!$A$2:$J$1973,3,FALSE)," ")</f>
        <v xml:space="preserve"> </v>
      </c>
      <c r="D527" s="3" t="str">
        <f>IF(A527:A527&gt;0,VLOOKUP(A527,Fed.!$A$2:$J$1973,4,FALSE)," ")</f>
        <v xml:space="preserve"> </v>
      </c>
      <c r="E527" s="3" t="str">
        <f>IF(A527:A527&gt;0,VLOOKUP(A527,Fed.!$A$2:$J$1973,5,FALSE)," ")</f>
        <v xml:space="preserve"> </v>
      </c>
      <c r="F527" s="413" t="str">
        <f>IF(A527:A527&gt;0,VLOOKUP(A527,Fed.!$A$2:$J$1973,6,FALSE)," ")</f>
        <v xml:space="preserve"> </v>
      </c>
      <c r="G527" t="str">
        <f>IF(A527:A527&gt;0,VLOOKUP(A527,Fed.!$A$2:$J$1973,7,FALSE)," ")</f>
        <v xml:space="preserve"> </v>
      </c>
      <c r="H527" t="str">
        <f>IF(A527:A527&gt;0,VLOOKUP(A527,Fed.!$A$2:$J$1973,8,FALSE)," ")</f>
        <v xml:space="preserve"> </v>
      </c>
      <c r="I527" t="str">
        <f>IF(A527:A527&gt;0,VLOOKUP(A527,Fed.!$A$2:$J$1973,9,FALSE)," ")</f>
        <v xml:space="preserve"> </v>
      </c>
      <c r="J527" s="3" t="str">
        <f>IF(A527:A527&gt;0,VLOOKUP(A527,Fed.!$A$2:$J$1973,10,FALSE)," ")</f>
        <v xml:space="preserve"> </v>
      </c>
    </row>
    <row r="528" spans="1:10">
      <c r="A528" s="63"/>
      <c r="B528" t="str">
        <f>IF(A528:A528&gt;0,VLOOKUP(A528,Fed.!$A$2:$J$1973,2,FALSE)," ")</f>
        <v xml:space="preserve"> </v>
      </c>
      <c r="C528" t="str">
        <f>IF(A528:A528&gt;0,VLOOKUP(A528,Fed.!$A$2:$J$1973,3,FALSE)," ")</f>
        <v xml:space="preserve"> </v>
      </c>
      <c r="D528" s="3" t="str">
        <f>IF(A528:A528&gt;0,VLOOKUP(A528,Fed.!$A$2:$J$1973,4,FALSE)," ")</f>
        <v xml:space="preserve"> </v>
      </c>
      <c r="E528" s="3" t="str">
        <f>IF(A528:A528&gt;0,VLOOKUP(A528,Fed.!$A$2:$J$1973,5,FALSE)," ")</f>
        <v xml:space="preserve"> </v>
      </c>
      <c r="F528" s="413" t="str">
        <f>IF(A528:A528&gt;0,VLOOKUP(A528,Fed.!$A$2:$J$1973,6,FALSE)," ")</f>
        <v xml:space="preserve"> </v>
      </c>
      <c r="G528" t="str">
        <f>IF(A528:A528&gt;0,VLOOKUP(A528,Fed.!$A$2:$J$1973,7,FALSE)," ")</f>
        <v xml:space="preserve"> </v>
      </c>
      <c r="H528" t="str">
        <f>IF(A528:A528&gt;0,VLOOKUP(A528,Fed.!$A$2:$J$1973,8,FALSE)," ")</f>
        <v xml:space="preserve"> </v>
      </c>
      <c r="I528" t="str">
        <f>IF(A528:A528&gt;0,VLOOKUP(A528,Fed.!$A$2:$J$1973,9,FALSE)," ")</f>
        <v xml:space="preserve"> </v>
      </c>
      <c r="J528" s="3" t="str">
        <f>IF(A528:A528&gt;0,VLOOKUP(A528,Fed.!$A$2:$J$1973,10,FALSE)," ")</f>
        <v xml:space="preserve"> </v>
      </c>
    </row>
    <row r="529" spans="1:10">
      <c r="A529" s="63"/>
      <c r="B529" t="str">
        <f>IF(A529:A529&gt;0,VLOOKUP(A529,Fed.!$A$2:$J$1973,2,FALSE)," ")</f>
        <v xml:space="preserve"> </v>
      </c>
      <c r="C529" t="str">
        <f>IF(A529:A529&gt;0,VLOOKUP(A529,Fed.!$A$2:$J$1973,3,FALSE)," ")</f>
        <v xml:space="preserve"> </v>
      </c>
      <c r="D529" s="3" t="str">
        <f>IF(A529:A529&gt;0,VLOOKUP(A529,Fed.!$A$2:$J$1973,4,FALSE)," ")</f>
        <v xml:space="preserve"> </v>
      </c>
      <c r="E529" s="3" t="str">
        <f>IF(A529:A529&gt;0,VLOOKUP(A529,Fed.!$A$2:$J$1973,5,FALSE)," ")</f>
        <v xml:space="preserve"> </v>
      </c>
      <c r="F529" s="413" t="str">
        <f>IF(A529:A529&gt;0,VLOOKUP(A529,Fed.!$A$2:$J$1973,6,FALSE)," ")</f>
        <v xml:space="preserve"> </v>
      </c>
      <c r="G529" t="str">
        <f>IF(A529:A529&gt;0,VLOOKUP(A529,Fed.!$A$2:$J$1973,7,FALSE)," ")</f>
        <v xml:space="preserve"> </v>
      </c>
      <c r="H529" t="str">
        <f>IF(A529:A529&gt;0,VLOOKUP(A529,Fed.!$A$2:$J$1973,8,FALSE)," ")</f>
        <v xml:space="preserve"> </v>
      </c>
      <c r="I529" t="str">
        <f>IF(A529:A529&gt;0,VLOOKUP(A529,Fed.!$A$2:$J$1973,9,FALSE)," ")</f>
        <v xml:space="preserve"> </v>
      </c>
      <c r="J529" s="3" t="str">
        <f>IF(A529:A529&gt;0,VLOOKUP(A529,Fed.!$A$2:$J$1973,10,FALSE)," ")</f>
        <v xml:space="preserve"> </v>
      </c>
    </row>
    <row r="530" spans="1:10">
      <c r="A530" s="63"/>
      <c r="B530" t="str">
        <f>IF(A530:A530&gt;0,VLOOKUP(A530,Fed.!$A$2:$J$1973,2,FALSE)," ")</f>
        <v xml:space="preserve"> </v>
      </c>
      <c r="C530" t="str">
        <f>IF(A530:A530&gt;0,VLOOKUP(A530,Fed.!$A$2:$J$1973,3,FALSE)," ")</f>
        <v xml:space="preserve"> </v>
      </c>
      <c r="D530" s="3" t="str">
        <f>IF(A530:A530&gt;0,VLOOKUP(A530,Fed.!$A$2:$J$1973,4,FALSE)," ")</f>
        <v xml:space="preserve"> </v>
      </c>
      <c r="E530" s="3" t="str">
        <f>IF(A530:A530&gt;0,VLOOKUP(A530,Fed.!$A$2:$J$1973,5,FALSE)," ")</f>
        <v xml:space="preserve"> </v>
      </c>
      <c r="F530" s="413" t="str">
        <f>IF(A530:A530&gt;0,VLOOKUP(A530,Fed.!$A$2:$J$1973,6,FALSE)," ")</f>
        <v xml:space="preserve"> </v>
      </c>
      <c r="G530" t="str">
        <f>IF(A530:A530&gt;0,VLOOKUP(A530,Fed.!$A$2:$J$1973,7,FALSE)," ")</f>
        <v xml:space="preserve"> </v>
      </c>
      <c r="H530" t="str">
        <f>IF(A530:A530&gt;0,VLOOKUP(A530,Fed.!$A$2:$J$1973,8,FALSE)," ")</f>
        <v xml:space="preserve"> </v>
      </c>
      <c r="I530" t="str">
        <f>IF(A530:A530&gt;0,VLOOKUP(A530,Fed.!$A$2:$J$1973,9,FALSE)," ")</f>
        <v xml:space="preserve"> </v>
      </c>
      <c r="J530" s="3" t="str">
        <f>IF(A530:A530&gt;0,VLOOKUP(A530,Fed.!$A$2:$J$1973,10,FALSE)," ")</f>
        <v xml:space="preserve"> </v>
      </c>
    </row>
    <row r="531" spans="1:10">
      <c r="A531" s="63"/>
      <c r="B531" t="str">
        <f>IF(A531:A531&gt;0,VLOOKUP(A531,Fed.!$A$2:$J$1973,2,FALSE)," ")</f>
        <v xml:space="preserve"> </v>
      </c>
      <c r="C531" t="str">
        <f>IF(A531:A531&gt;0,VLOOKUP(A531,Fed.!$A$2:$J$1973,3,FALSE)," ")</f>
        <v xml:space="preserve"> </v>
      </c>
      <c r="D531" s="3" t="str">
        <f>IF(A531:A531&gt;0,VLOOKUP(A531,Fed.!$A$2:$J$1973,4,FALSE)," ")</f>
        <v xml:space="preserve"> </v>
      </c>
      <c r="E531" s="3" t="str">
        <f>IF(A531:A531&gt;0,VLOOKUP(A531,Fed.!$A$2:$J$1973,5,FALSE)," ")</f>
        <v xml:space="preserve"> </v>
      </c>
      <c r="F531" s="413" t="str">
        <f>IF(A531:A531&gt;0,VLOOKUP(A531,Fed.!$A$2:$J$1973,6,FALSE)," ")</f>
        <v xml:space="preserve"> </v>
      </c>
      <c r="G531" t="str">
        <f>IF(A531:A531&gt;0,VLOOKUP(A531,Fed.!$A$2:$J$1973,7,FALSE)," ")</f>
        <v xml:space="preserve"> </v>
      </c>
      <c r="H531" t="str">
        <f>IF(A531:A531&gt;0,VLOOKUP(A531,Fed.!$A$2:$J$1973,8,FALSE)," ")</f>
        <v xml:space="preserve"> </v>
      </c>
      <c r="I531" t="str">
        <f>IF(A531:A531&gt;0,VLOOKUP(A531,Fed.!$A$2:$J$1973,9,FALSE)," ")</f>
        <v xml:space="preserve"> </v>
      </c>
      <c r="J531" s="3" t="str">
        <f>IF(A531:A531&gt;0,VLOOKUP(A531,Fed.!$A$2:$J$1973,10,FALSE)," ")</f>
        <v xml:space="preserve"> </v>
      </c>
    </row>
    <row r="532" spans="1:10">
      <c r="A532" s="63"/>
      <c r="B532" t="str">
        <f>IF(A532:A532&gt;0,VLOOKUP(A532,Fed.!$A$2:$J$1973,2,FALSE)," ")</f>
        <v xml:space="preserve"> </v>
      </c>
      <c r="C532" t="str">
        <f>IF(A532:A532&gt;0,VLOOKUP(A532,Fed.!$A$2:$J$1973,3,FALSE)," ")</f>
        <v xml:space="preserve"> </v>
      </c>
      <c r="D532" s="3" t="str">
        <f>IF(A532:A532&gt;0,VLOOKUP(A532,Fed.!$A$2:$J$1973,4,FALSE)," ")</f>
        <v xml:space="preserve"> </v>
      </c>
      <c r="E532" s="3" t="str">
        <f>IF(A532:A532&gt;0,VLOOKUP(A532,Fed.!$A$2:$J$1973,5,FALSE)," ")</f>
        <v xml:space="preserve"> </v>
      </c>
      <c r="F532" s="413" t="str">
        <f>IF(A532:A532&gt;0,VLOOKUP(A532,Fed.!$A$2:$J$1973,6,FALSE)," ")</f>
        <v xml:space="preserve"> </v>
      </c>
      <c r="G532" t="str">
        <f>IF(A532:A532&gt;0,VLOOKUP(A532,Fed.!$A$2:$J$1973,7,FALSE)," ")</f>
        <v xml:space="preserve"> </v>
      </c>
      <c r="H532" t="str">
        <f>IF(A532:A532&gt;0,VLOOKUP(A532,Fed.!$A$2:$J$1973,8,FALSE)," ")</f>
        <v xml:space="preserve"> </v>
      </c>
      <c r="I532" t="str">
        <f>IF(A532:A532&gt;0,VLOOKUP(A532,Fed.!$A$2:$J$1973,9,FALSE)," ")</f>
        <v xml:space="preserve"> </v>
      </c>
      <c r="J532" s="3" t="str">
        <f>IF(A532:A532&gt;0,VLOOKUP(A532,Fed.!$A$2:$J$1973,10,FALSE)," ")</f>
        <v xml:space="preserve"> </v>
      </c>
    </row>
    <row r="533" spans="1:10">
      <c r="A533" s="63"/>
      <c r="B533" t="str">
        <f>IF(A533:A533&gt;0,VLOOKUP(A533,Fed.!$A$2:$J$1973,2,FALSE)," ")</f>
        <v xml:space="preserve"> </v>
      </c>
      <c r="C533" t="str">
        <f>IF(A533:A533&gt;0,VLOOKUP(A533,Fed.!$A$2:$J$1973,3,FALSE)," ")</f>
        <v xml:space="preserve"> </v>
      </c>
      <c r="D533" s="3" t="str">
        <f>IF(A533:A533&gt;0,VLOOKUP(A533,Fed.!$A$2:$J$1973,4,FALSE)," ")</f>
        <v xml:space="preserve"> </v>
      </c>
      <c r="E533" s="3" t="str">
        <f>IF(A533:A533&gt;0,VLOOKUP(A533,Fed.!$A$2:$J$1973,5,FALSE)," ")</f>
        <v xml:space="preserve"> </v>
      </c>
      <c r="F533" s="413" t="str">
        <f>IF(A533:A533&gt;0,VLOOKUP(A533,Fed.!$A$2:$J$1973,6,FALSE)," ")</f>
        <v xml:space="preserve"> </v>
      </c>
      <c r="G533" t="str">
        <f>IF(A533:A533&gt;0,VLOOKUP(A533,Fed.!$A$2:$J$1973,7,FALSE)," ")</f>
        <v xml:space="preserve"> </v>
      </c>
      <c r="H533" t="str">
        <f>IF(A533:A533&gt;0,VLOOKUP(A533,Fed.!$A$2:$J$1973,8,FALSE)," ")</f>
        <v xml:space="preserve"> </v>
      </c>
      <c r="I533" t="str">
        <f>IF(A533:A533&gt;0,VLOOKUP(A533,Fed.!$A$2:$J$1973,9,FALSE)," ")</f>
        <v xml:space="preserve"> </v>
      </c>
      <c r="J533" s="3" t="str">
        <f>IF(A533:A533&gt;0,VLOOKUP(A533,Fed.!$A$2:$J$1973,10,FALSE)," ")</f>
        <v xml:space="preserve"> </v>
      </c>
    </row>
    <row r="534" spans="1:10">
      <c r="A534" s="63"/>
      <c r="B534" t="str">
        <f>IF(A534:A534&gt;0,VLOOKUP(A534,Fed.!$A$2:$J$1973,2,FALSE)," ")</f>
        <v xml:space="preserve"> </v>
      </c>
      <c r="C534" t="str">
        <f>IF(A534:A534&gt;0,VLOOKUP(A534,Fed.!$A$2:$J$1973,3,FALSE)," ")</f>
        <v xml:space="preserve"> </v>
      </c>
      <c r="D534" s="3" t="str">
        <f>IF(A534:A534&gt;0,VLOOKUP(A534,Fed.!$A$2:$J$1973,4,FALSE)," ")</f>
        <v xml:space="preserve"> </v>
      </c>
      <c r="E534" s="3" t="str">
        <f>IF(A534:A534&gt;0,VLOOKUP(A534,Fed.!$A$2:$J$1973,5,FALSE)," ")</f>
        <v xml:space="preserve"> </v>
      </c>
      <c r="F534" s="413" t="str">
        <f>IF(A534:A534&gt;0,VLOOKUP(A534,Fed.!$A$2:$J$1973,6,FALSE)," ")</f>
        <v xml:space="preserve"> </v>
      </c>
      <c r="G534" t="str">
        <f>IF(A534:A534&gt;0,VLOOKUP(A534,Fed.!$A$2:$J$1973,7,FALSE)," ")</f>
        <v xml:space="preserve"> </v>
      </c>
      <c r="H534" t="str">
        <f>IF(A534:A534&gt;0,VLOOKUP(A534,Fed.!$A$2:$J$1973,8,FALSE)," ")</f>
        <v xml:space="preserve"> </v>
      </c>
      <c r="I534" t="str">
        <f>IF(A534:A534&gt;0,VLOOKUP(A534,Fed.!$A$2:$J$1973,9,FALSE)," ")</f>
        <v xml:space="preserve"> </v>
      </c>
      <c r="J534" s="3" t="str">
        <f>IF(A534:A534&gt;0,VLOOKUP(A534,Fed.!$A$2:$J$1973,10,FALSE)," ")</f>
        <v xml:space="preserve"> </v>
      </c>
    </row>
    <row r="535" spans="1:10">
      <c r="A535" s="63"/>
      <c r="B535" t="str">
        <f>IF(A535:A535&gt;0,VLOOKUP(A535,Fed.!$A$2:$J$1973,2,FALSE)," ")</f>
        <v xml:space="preserve"> </v>
      </c>
      <c r="C535" t="str">
        <f>IF(A535:A535&gt;0,VLOOKUP(A535,Fed.!$A$2:$J$1973,3,FALSE)," ")</f>
        <v xml:space="preserve"> </v>
      </c>
      <c r="D535" s="3" t="str">
        <f>IF(A535:A535&gt;0,VLOOKUP(A535,Fed.!$A$2:$J$1973,4,FALSE)," ")</f>
        <v xml:space="preserve"> </v>
      </c>
      <c r="E535" s="3" t="str">
        <f>IF(A535:A535&gt;0,VLOOKUP(A535,Fed.!$A$2:$J$1973,5,FALSE)," ")</f>
        <v xml:space="preserve"> </v>
      </c>
      <c r="F535" s="413" t="str">
        <f>IF(A535:A535&gt;0,VLOOKUP(A535,Fed.!$A$2:$J$1973,6,FALSE)," ")</f>
        <v xml:space="preserve"> </v>
      </c>
      <c r="G535" t="str">
        <f>IF(A535:A535&gt;0,VLOOKUP(A535,Fed.!$A$2:$J$1973,7,FALSE)," ")</f>
        <v xml:space="preserve"> </v>
      </c>
      <c r="H535" t="str">
        <f>IF(A535:A535&gt;0,VLOOKUP(A535,Fed.!$A$2:$J$1973,8,FALSE)," ")</f>
        <v xml:space="preserve"> </v>
      </c>
      <c r="I535" t="str">
        <f>IF(A535:A535&gt;0,VLOOKUP(A535,Fed.!$A$2:$J$1973,9,FALSE)," ")</f>
        <v xml:space="preserve"> </v>
      </c>
      <c r="J535" s="3" t="str">
        <f>IF(A535:A535&gt;0,VLOOKUP(A535,Fed.!$A$2:$J$1973,10,FALSE)," ")</f>
        <v xml:space="preserve"> </v>
      </c>
    </row>
    <row r="536" spans="1:10">
      <c r="A536" s="63"/>
      <c r="B536" t="str">
        <f>IF(A536:A536&gt;0,VLOOKUP(A536,Fed.!$A$2:$J$1973,2,FALSE)," ")</f>
        <v xml:space="preserve"> </v>
      </c>
      <c r="C536" t="str">
        <f>IF(A536:A536&gt;0,VLOOKUP(A536,Fed.!$A$2:$J$1973,3,FALSE)," ")</f>
        <v xml:space="preserve"> </v>
      </c>
      <c r="D536" s="3" t="str">
        <f>IF(A536:A536&gt;0,VLOOKUP(A536,Fed.!$A$2:$J$1973,4,FALSE)," ")</f>
        <v xml:space="preserve"> </v>
      </c>
      <c r="E536" s="3" t="str">
        <f>IF(A536:A536&gt;0,VLOOKUP(A536,Fed.!$A$2:$J$1973,5,FALSE)," ")</f>
        <v xml:space="preserve"> </v>
      </c>
      <c r="F536" s="413" t="str">
        <f>IF(A536:A536&gt;0,VLOOKUP(A536,Fed.!$A$2:$J$1973,6,FALSE)," ")</f>
        <v xml:space="preserve"> </v>
      </c>
      <c r="G536" t="str">
        <f>IF(A536:A536&gt;0,VLOOKUP(A536,Fed.!$A$2:$J$1973,7,FALSE)," ")</f>
        <v xml:space="preserve"> </v>
      </c>
      <c r="H536" t="str">
        <f>IF(A536:A536&gt;0,VLOOKUP(A536,Fed.!$A$2:$J$1973,8,FALSE)," ")</f>
        <v xml:space="preserve"> </v>
      </c>
      <c r="I536" t="str">
        <f>IF(A536:A536&gt;0,VLOOKUP(A536,Fed.!$A$2:$J$1973,9,FALSE)," ")</f>
        <v xml:space="preserve"> </v>
      </c>
      <c r="J536" s="3" t="str">
        <f>IF(A536:A536&gt;0,VLOOKUP(A536,Fed.!$A$2:$J$1973,10,FALSE)," ")</f>
        <v xml:space="preserve"> </v>
      </c>
    </row>
    <row r="537" spans="1:10">
      <c r="A537" s="63"/>
      <c r="B537" t="str">
        <f>IF(A537:A537&gt;0,VLOOKUP(A537,Fed.!$A$2:$J$1973,2,FALSE)," ")</f>
        <v xml:space="preserve"> </v>
      </c>
      <c r="C537" t="str">
        <f>IF(A537:A537&gt;0,VLOOKUP(A537,Fed.!$A$2:$J$1973,3,FALSE)," ")</f>
        <v xml:space="preserve"> </v>
      </c>
      <c r="D537" s="3" t="str">
        <f>IF(A537:A537&gt;0,VLOOKUP(A537,Fed.!$A$2:$J$1973,4,FALSE)," ")</f>
        <v xml:space="preserve"> </v>
      </c>
      <c r="E537" s="3" t="str">
        <f>IF(A537:A537&gt;0,VLOOKUP(A537,Fed.!$A$2:$J$1973,5,FALSE)," ")</f>
        <v xml:space="preserve"> </v>
      </c>
      <c r="F537" s="413" t="str">
        <f>IF(A537:A537&gt;0,VLOOKUP(A537,Fed.!$A$2:$J$1973,6,FALSE)," ")</f>
        <v xml:space="preserve"> </v>
      </c>
      <c r="G537" t="str">
        <f>IF(A537:A537&gt;0,VLOOKUP(A537,Fed.!$A$2:$J$1973,7,FALSE)," ")</f>
        <v xml:space="preserve"> </v>
      </c>
      <c r="H537" t="str">
        <f>IF(A537:A537&gt;0,VLOOKUP(A537,Fed.!$A$2:$J$1973,8,FALSE)," ")</f>
        <v xml:space="preserve"> </v>
      </c>
      <c r="I537" t="str">
        <f>IF(A537:A537&gt;0,VLOOKUP(A537,Fed.!$A$2:$J$1973,9,FALSE)," ")</f>
        <v xml:space="preserve"> </v>
      </c>
      <c r="J537" s="3" t="str">
        <f>IF(A537:A537&gt;0,VLOOKUP(A537,Fed.!$A$2:$J$1973,10,FALSE)," ")</f>
        <v xml:space="preserve"> </v>
      </c>
    </row>
    <row r="538" spans="1:10">
      <c r="A538" s="63"/>
      <c r="B538" t="str">
        <f>IF(A538:A538&gt;0,VLOOKUP(A538,Fed.!$A$2:$J$1973,2,FALSE)," ")</f>
        <v xml:space="preserve"> </v>
      </c>
      <c r="C538" t="str">
        <f>IF(A538:A538&gt;0,VLOOKUP(A538,Fed.!$A$2:$J$1973,3,FALSE)," ")</f>
        <v xml:space="preserve"> </v>
      </c>
      <c r="D538" s="3" t="str">
        <f>IF(A538:A538&gt;0,VLOOKUP(A538,Fed.!$A$2:$J$1973,4,FALSE)," ")</f>
        <v xml:space="preserve"> </v>
      </c>
      <c r="E538" s="3" t="str">
        <f>IF(A538:A538&gt;0,VLOOKUP(A538,Fed.!$A$2:$J$1973,5,FALSE)," ")</f>
        <v xml:space="preserve"> </v>
      </c>
      <c r="F538" s="413" t="str">
        <f>IF(A538:A538&gt;0,VLOOKUP(A538,Fed.!$A$2:$J$1973,6,FALSE)," ")</f>
        <v xml:space="preserve"> </v>
      </c>
      <c r="G538" t="str">
        <f>IF(A538:A538&gt;0,VLOOKUP(A538,Fed.!$A$2:$J$1973,7,FALSE)," ")</f>
        <v xml:space="preserve"> </v>
      </c>
      <c r="H538" t="str">
        <f>IF(A538:A538&gt;0,VLOOKUP(A538,Fed.!$A$2:$J$1973,8,FALSE)," ")</f>
        <v xml:space="preserve"> </v>
      </c>
      <c r="I538" t="str">
        <f>IF(A538:A538&gt;0,VLOOKUP(A538,Fed.!$A$2:$J$1973,9,FALSE)," ")</f>
        <v xml:space="preserve"> </v>
      </c>
      <c r="J538" s="3" t="str">
        <f>IF(A538:A538&gt;0,VLOOKUP(A538,Fed.!$A$2:$J$1973,10,FALSE)," ")</f>
        <v xml:space="preserve"> </v>
      </c>
    </row>
    <row r="539" spans="1:10">
      <c r="A539" s="63"/>
      <c r="B539" t="str">
        <f>IF(A539:A539&gt;0,VLOOKUP(A539,Fed.!$A$2:$J$1973,2,FALSE)," ")</f>
        <v xml:space="preserve"> </v>
      </c>
      <c r="C539" t="str">
        <f>IF(A539:A539&gt;0,VLOOKUP(A539,Fed.!$A$2:$J$1973,3,FALSE)," ")</f>
        <v xml:space="preserve"> </v>
      </c>
      <c r="D539" s="3" t="str">
        <f>IF(A539:A539&gt;0,VLOOKUP(A539,Fed.!$A$2:$J$1973,4,FALSE)," ")</f>
        <v xml:space="preserve"> </v>
      </c>
      <c r="E539" s="3" t="str">
        <f>IF(A539:A539&gt;0,VLOOKUP(A539,Fed.!$A$2:$J$1973,5,FALSE)," ")</f>
        <v xml:space="preserve"> </v>
      </c>
      <c r="F539" s="413" t="str">
        <f>IF(A539:A539&gt;0,VLOOKUP(A539,Fed.!$A$2:$J$1973,6,FALSE)," ")</f>
        <v xml:space="preserve"> </v>
      </c>
      <c r="G539" t="str">
        <f>IF(A539:A539&gt;0,VLOOKUP(A539,Fed.!$A$2:$J$1973,7,FALSE)," ")</f>
        <v xml:space="preserve"> </v>
      </c>
      <c r="H539" t="str">
        <f>IF(A539:A539&gt;0,VLOOKUP(A539,Fed.!$A$2:$J$1973,8,FALSE)," ")</f>
        <v xml:space="preserve"> </v>
      </c>
      <c r="I539" t="str">
        <f>IF(A539:A539&gt;0,VLOOKUP(A539,Fed.!$A$2:$J$1973,9,FALSE)," ")</f>
        <v xml:space="preserve"> </v>
      </c>
      <c r="J539" s="3" t="str">
        <f>IF(A539:A539&gt;0,VLOOKUP(A539,Fed.!$A$2:$J$1973,10,FALSE)," ")</f>
        <v xml:space="preserve"> </v>
      </c>
    </row>
    <row r="540" spans="1:10">
      <c r="A540" s="63"/>
      <c r="B540" t="str">
        <f>IF(A540:A540&gt;0,VLOOKUP(A540,Fed.!$A$2:$J$1973,2,FALSE)," ")</f>
        <v xml:space="preserve"> </v>
      </c>
      <c r="C540" t="str">
        <f>IF(A540:A540&gt;0,VLOOKUP(A540,Fed.!$A$2:$J$1973,3,FALSE)," ")</f>
        <v xml:space="preserve"> </v>
      </c>
      <c r="D540" s="3" t="str">
        <f>IF(A540:A540&gt;0,VLOOKUP(A540,Fed.!$A$2:$J$1973,4,FALSE)," ")</f>
        <v xml:space="preserve"> </v>
      </c>
      <c r="E540" s="3" t="str">
        <f>IF(A540:A540&gt;0,VLOOKUP(A540,Fed.!$A$2:$J$1973,5,FALSE)," ")</f>
        <v xml:space="preserve"> </v>
      </c>
      <c r="F540" s="413" t="str">
        <f>IF(A540:A540&gt;0,VLOOKUP(A540,Fed.!$A$2:$J$1973,6,FALSE)," ")</f>
        <v xml:space="preserve"> </v>
      </c>
      <c r="G540" t="str">
        <f>IF(A540:A540&gt;0,VLOOKUP(A540,Fed.!$A$2:$J$1973,7,FALSE)," ")</f>
        <v xml:space="preserve"> </v>
      </c>
      <c r="H540" t="str">
        <f>IF(A540:A540&gt;0,VLOOKUP(A540,Fed.!$A$2:$J$1973,8,FALSE)," ")</f>
        <v xml:space="preserve"> </v>
      </c>
      <c r="I540" t="str">
        <f>IF(A540:A540&gt;0,VLOOKUP(A540,Fed.!$A$2:$J$1973,9,FALSE)," ")</f>
        <v xml:space="preserve"> </v>
      </c>
      <c r="J540" s="3" t="str">
        <f>IF(A540:A540&gt;0,VLOOKUP(A540,Fed.!$A$2:$J$1973,10,FALSE)," ")</f>
        <v xml:space="preserve"> </v>
      </c>
    </row>
    <row r="541" spans="1:10">
      <c r="A541" s="63"/>
      <c r="B541" t="str">
        <f>IF(A541:A541&gt;0,VLOOKUP(A541,Fed.!$A$2:$J$1973,2,FALSE)," ")</f>
        <v xml:space="preserve"> </v>
      </c>
      <c r="C541" t="str">
        <f>IF(A541:A541&gt;0,VLOOKUP(A541,Fed.!$A$2:$J$1973,3,FALSE)," ")</f>
        <v xml:space="preserve"> </v>
      </c>
      <c r="D541" s="3" t="str">
        <f>IF(A541:A541&gt;0,VLOOKUP(A541,Fed.!$A$2:$J$1973,4,FALSE)," ")</f>
        <v xml:space="preserve"> </v>
      </c>
      <c r="E541" s="3" t="str">
        <f>IF(A541:A541&gt;0,VLOOKUP(A541,Fed.!$A$2:$J$1973,5,FALSE)," ")</f>
        <v xml:space="preserve"> </v>
      </c>
      <c r="F541" s="413" t="str">
        <f>IF(A541:A541&gt;0,VLOOKUP(A541,Fed.!$A$2:$J$1973,6,FALSE)," ")</f>
        <v xml:space="preserve"> </v>
      </c>
      <c r="G541" t="str">
        <f>IF(A541:A541&gt;0,VLOOKUP(A541,Fed.!$A$2:$J$1973,7,FALSE)," ")</f>
        <v xml:space="preserve"> </v>
      </c>
      <c r="H541" t="str">
        <f>IF(A541:A541&gt;0,VLOOKUP(A541,Fed.!$A$2:$J$1973,8,FALSE)," ")</f>
        <v xml:space="preserve"> </v>
      </c>
      <c r="I541" t="str">
        <f>IF(A541:A541&gt;0,VLOOKUP(A541,Fed.!$A$2:$J$1973,9,FALSE)," ")</f>
        <v xml:space="preserve"> </v>
      </c>
      <c r="J541" s="3" t="str">
        <f>IF(A541:A541&gt;0,VLOOKUP(A541,Fed.!$A$2:$J$1973,10,FALSE)," ")</f>
        <v xml:space="preserve"> </v>
      </c>
    </row>
    <row r="542" spans="1:10">
      <c r="A542" s="63"/>
      <c r="B542" t="str">
        <f>IF(A542:A542&gt;0,VLOOKUP(A542,Fed.!$A$2:$J$1973,2,FALSE)," ")</f>
        <v xml:space="preserve"> </v>
      </c>
      <c r="C542" t="str">
        <f>IF(A542:A542&gt;0,VLOOKUP(A542,Fed.!$A$2:$J$1973,3,FALSE)," ")</f>
        <v xml:space="preserve"> </v>
      </c>
      <c r="D542" s="3" t="str">
        <f>IF(A542:A542&gt;0,VLOOKUP(A542,Fed.!$A$2:$J$1973,4,FALSE)," ")</f>
        <v xml:space="preserve"> </v>
      </c>
      <c r="E542" s="3" t="str">
        <f>IF(A542:A542&gt;0,VLOOKUP(A542,Fed.!$A$2:$J$1973,5,FALSE)," ")</f>
        <v xml:space="preserve"> </v>
      </c>
      <c r="F542" s="413" t="str">
        <f>IF(A542:A542&gt;0,VLOOKUP(A542,Fed.!$A$2:$J$1973,6,FALSE)," ")</f>
        <v xml:space="preserve"> </v>
      </c>
      <c r="G542" t="str">
        <f>IF(A542:A542&gt;0,VLOOKUP(A542,Fed.!$A$2:$J$1973,7,FALSE)," ")</f>
        <v xml:space="preserve"> </v>
      </c>
      <c r="H542" t="str">
        <f>IF(A542:A542&gt;0,VLOOKUP(A542,Fed.!$A$2:$J$1973,8,FALSE)," ")</f>
        <v xml:space="preserve"> </v>
      </c>
      <c r="I542" t="str">
        <f>IF(A542:A542&gt;0,VLOOKUP(A542,Fed.!$A$2:$J$1973,9,FALSE)," ")</f>
        <v xml:space="preserve"> </v>
      </c>
      <c r="J542" s="3" t="str">
        <f>IF(A542:A542&gt;0,VLOOKUP(A542,Fed.!$A$2:$J$1973,10,FALSE)," ")</f>
        <v xml:space="preserve"> </v>
      </c>
    </row>
    <row r="543" spans="1:10">
      <c r="A543" s="63"/>
      <c r="B543" t="str">
        <f>IF(A543:A543&gt;0,VLOOKUP(A543,Fed.!$A$2:$J$1973,2,FALSE)," ")</f>
        <v xml:space="preserve"> </v>
      </c>
      <c r="C543" t="str">
        <f>IF(A543:A543&gt;0,VLOOKUP(A543,Fed.!$A$2:$J$1973,3,FALSE)," ")</f>
        <v xml:space="preserve"> </v>
      </c>
      <c r="D543" s="3" t="str">
        <f>IF(A543:A543&gt;0,VLOOKUP(A543,Fed.!$A$2:$J$1973,4,FALSE)," ")</f>
        <v xml:space="preserve"> </v>
      </c>
      <c r="E543" s="3" t="str">
        <f>IF(A543:A543&gt;0,VLOOKUP(A543,Fed.!$A$2:$J$1973,5,FALSE)," ")</f>
        <v xml:space="preserve"> </v>
      </c>
      <c r="F543" s="413" t="str">
        <f>IF(A543:A543&gt;0,VLOOKUP(A543,Fed.!$A$2:$J$1973,6,FALSE)," ")</f>
        <v xml:space="preserve"> </v>
      </c>
      <c r="G543" t="str">
        <f>IF(A543:A543&gt;0,VLOOKUP(A543,Fed.!$A$2:$J$1973,7,FALSE)," ")</f>
        <v xml:space="preserve"> </v>
      </c>
      <c r="H543" t="str">
        <f>IF(A543:A543&gt;0,VLOOKUP(A543,Fed.!$A$2:$J$1973,8,FALSE)," ")</f>
        <v xml:space="preserve"> </v>
      </c>
      <c r="I543" t="str">
        <f>IF(A543:A543&gt;0,VLOOKUP(A543,Fed.!$A$2:$J$1973,9,FALSE)," ")</f>
        <v xml:space="preserve"> </v>
      </c>
      <c r="J543" s="3" t="str">
        <f>IF(A543:A543&gt;0,VLOOKUP(A543,Fed.!$A$2:$J$1973,10,FALSE)," ")</f>
        <v xml:space="preserve"> </v>
      </c>
    </row>
    <row r="544" spans="1:10">
      <c r="A544" s="63"/>
      <c r="B544" t="str">
        <f>IF(A544:A544&gt;0,VLOOKUP(A544,Fed.!$A$2:$J$1973,2,FALSE)," ")</f>
        <v xml:space="preserve"> </v>
      </c>
      <c r="C544" t="str">
        <f>IF(A544:A544&gt;0,VLOOKUP(A544,Fed.!$A$2:$J$1973,3,FALSE)," ")</f>
        <v xml:space="preserve"> </v>
      </c>
      <c r="D544" s="3" t="str">
        <f>IF(A544:A544&gt;0,VLOOKUP(A544,Fed.!$A$2:$J$1973,4,FALSE)," ")</f>
        <v xml:space="preserve"> </v>
      </c>
      <c r="E544" s="3" t="str">
        <f>IF(A544:A544&gt;0,VLOOKUP(A544,Fed.!$A$2:$J$1973,5,FALSE)," ")</f>
        <v xml:space="preserve"> </v>
      </c>
      <c r="F544" s="413" t="str">
        <f>IF(A544:A544&gt;0,VLOOKUP(A544,Fed.!$A$2:$J$1973,6,FALSE)," ")</f>
        <v xml:space="preserve"> </v>
      </c>
      <c r="G544" t="str">
        <f>IF(A544:A544&gt;0,VLOOKUP(A544,Fed.!$A$2:$J$1973,7,FALSE)," ")</f>
        <v xml:space="preserve"> </v>
      </c>
      <c r="H544" t="str">
        <f>IF(A544:A544&gt;0,VLOOKUP(A544,Fed.!$A$2:$J$1973,8,FALSE)," ")</f>
        <v xml:space="preserve"> </v>
      </c>
      <c r="I544" t="str">
        <f>IF(A544:A544&gt;0,VLOOKUP(A544,Fed.!$A$2:$J$1973,9,FALSE)," ")</f>
        <v xml:space="preserve"> </v>
      </c>
      <c r="J544" s="3" t="str">
        <f>IF(A544:A544&gt;0,VLOOKUP(A544,Fed.!$A$2:$J$1973,10,FALSE)," ")</f>
        <v xml:space="preserve"> </v>
      </c>
    </row>
    <row r="545" spans="1:10">
      <c r="A545" s="63"/>
      <c r="B545" t="str">
        <f>IF(A545:A545&gt;0,VLOOKUP(A545,Fed.!$A$2:$J$1973,2,FALSE)," ")</f>
        <v xml:space="preserve"> </v>
      </c>
      <c r="C545" t="str">
        <f>IF(A545:A545&gt;0,VLOOKUP(A545,Fed.!$A$2:$J$1973,3,FALSE)," ")</f>
        <v xml:space="preserve"> </v>
      </c>
      <c r="D545" s="3" t="str">
        <f>IF(A545:A545&gt;0,VLOOKUP(A545,Fed.!$A$2:$J$1973,4,FALSE)," ")</f>
        <v xml:space="preserve"> </v>
      </c>
      <c r="E545" s="3" t="str">
        <f>IF(A545:A545&gt;0,VLOOKUP(A545,Fed.!$A$2:$J$1973,5,FALSE)," ")</f>
        <v xml:space="preserve"> </v>
      </c>
      <c r="F545" s="413" t="str">
        <f>IF(A545:A545&gt;0,VLOOKUP(A545,Fed.!$A$2:$J$1973,6,FALSE)," ")</f>
        <v xml:space="preserve"> </v>
      </c>
      <c r="G545" t="str">
        <f>IF(A545:A545&gt;0,VLOOKUP(A545,Fed.!$A$2:$J$1973,7,FALSE)," ")</f>
        <v xml:space="preserve"> </v>
      </c>
      <c r="H545" t="str">
        <f>IF(A545:A545&gt;0,VLOOKUP(A545,Fed.!$A$2:$J$1973,8,FALSE)," ")</f>
        <v xml:space="preserve"> </v>
      </c>
      <c r="I545" t="str">
        <f>IF(A545:A545&gt;0,VLOOKUP(A545,Fed.!$A$2:$J$1973,9,FALSE)," ")</f>
        <v xml:space="preserve"> </v>
      </c>
      <c r="J545" s="3" t="str">
        <f>IF(A545:A545&gt;0,VLOOKUP(A545,Fed.!$A$2:$J$1973,10,FALSE)," ")</f>
        <v xml:space="preserve"> </v>
      </c>
    </row>
    <row r="546" spans="1:10">
      <c r="A546" s="63"/>
      <c r="B546" t="str">
        <f>IF(A546:A546&gt;0,VLOOKUP(A546,Fed.!$A$2:$J$1973,2,FALSE)," ")</f>
        <v xml:space="preserve"> </v>
      </c>
      <c r="C546" t="str">
        <f>IF(A546:A546&gt;0,VLOOKUP(A546,Fed.!$A$2:$J$1973,3,FALSE)," ")</f>
        <v xml:space="preserve"> </v>
      </c>
      <c r="D546" s="3" t="str">
        <f>IF(A546:A546&gt;0,VLOOKUP(A546,Fed.!$A$2:$J$1973,4,FALSE)," ")</f>
        <v xml:space="preserve"> </v>
      </c>
      <c r="E546" s="3" t="str">
        <f>IF(A546:A546&gt;0,VLOOKUP(A546,Fed.!$A$2:$J$1973,5,FALSE)," ")</f>
        <v xml:space="preserve"> </v>
      </c>
      <c r="F546" s="413" t="str">
        <f>IF(A546:A546&gt;0,VLOOKUP(A546,Fed.!$A$2:$J$1973,6,FALSE)," ")</f>
        <v xml:space="preserve"> </v>
      </c>
      <c r="G546" t="str">
        <f>IF(A546:A546&gt;0,VLOOKUP(A546,Fed.!$A$2:$J$1973,7,FALSE)," ")</f>
        <v xml:space="preserve"> </v>
      </c>
      <c r="H546" t="str">
        <f>IF(A546:A546&gt;0,VLOOKUP(A546,Fed.!$A$2:$J$1973,8,FALSE)," ")</f>
        <v xml:space="preserve"> </v>
      </c>
      <c r="I546" t="str">
        <f>IF(A546:A546&gt;0,VLOOKUP(A546,Fed.!$A$2:$J$1973,9,FALSE)," ")</f>
        <v xml:space="preserve"> </v>
      </c>
      <c r="J546" s="3" t="str">
        <f>IF(A546:A546&gt;0,VLOOKUP(A546,Fed.!$A$2:$J$1973,10,FALSE)," ")</f>
        <v xml:space="preserve"> </v>
      </c>
    </row>
    <row r="547" spans="1:10">
      <c r="A547" s="63"/>
      <c r="B547" t="str">
        <f>IF(A547:A547&gt;0,VLOOKUP(A547,Fed.!$A$2:$J$1973,2,FALSE)," ")</f>
        <v xml:space="preserve"> </v>
      </c>
      <c r="C547" t="str">
        <f>IF(A547:A547&gt;0,VLOOKUP(A547,Fed.!$A$2:$J$1973,3,FALSE)," ")</f>
        <v xml:space="preserve"> </v>
      </c>
      <c r="D547" s="3" t="str">
        <f>IF(A547:A547&gt;0,VLOOKUP(A547,Fed.!$A$2:$J$1973,4,FALSE)," ")</f>
        <v xml:space="preserve"> </v>
      </c>
      <c r="E547" s="3" t="str">
        <f>IF(A547:A547&gt;0,VLOOKUP(A547,Fed.!$A$2:$J$1973,5,FALSE)," ")</f>
        <v xml:space="preserve"> </v>
      </c>
      <c r="F547" s="413" t="str">
        <f>IF(A547:A547&gt;0,VLOOKUP(A547,Fed.!$A$2:$J$1973,6,FALSE)," ")</f>
        <v xml:space="preserve"> </v>
      </c>
      <c r="G547" t="str">
        <f>IF(A547:A547&gt;0,VLOOKUP(A547,Fed.!$A$2:$J$1973,7,FALSE)," ")</f>
        <v xml:space="preserve"> </v>
      </c>
      <c r="H547" t="str">
        <f>IF(A547:A547&gt;0,VLOOKUP(A547,Fed.!$A$2:$J$1973,8,FALSE)," ")</f>
        <v xml:space="preserve"> </v>
      </c>
      <c r="I547" t="str">
        <f>IF(A547:A547&gt;0,VLOOKUP(A547,Fed.!$A$2:$J$1973,9,FALSE)," ")</f>
        <v xml:space="preserve"> </v>
      </c>
      <c r="J547" s="3" t="str">
        <f>IF(A547:A547&gt;0,VLOOKUP(A547,Fed.!$A$2:$J$1973,10,FALSE)," ")</f>
        <v xml:space="preserve"> </v>
      </c>
    </row>
    <row r="548" spans="1:10">
      <c r="A548" s="63"/>
      <c r="B548" t="str">
        <f>IF(A548:A548&gt;0,VLOOKUP(A548,Fed.!$A$2:$J$1973,2,FALSE)," ")</f>
        <v xml:space="preserve"> </v>
      </c>
      <c r="C548" t="str">
        <f>IF(A548:A548&gt;0,VLOOKUP(A548,Fed.!$A$2:$J$1973,3,FALSE)," ")</f>
        <v xml:space="preserve"> </v>
      </c>
      <c r="D548" s="3" t="str">
        <f>IF(A548:A548&gt;0,VLOOKUP(A548,Fed.!$A$2:$J$1973,4,FALSE)," ")</f>
        <v xml:space="preserve"> </v>
      </c>
      <c r="E548" s="3" t="str">
        <f>IF(A548:A548&gt;0,VLOOKUP(A548,Fed.!$A$2:$J$1973,5,FALSE)," ")</f>
        <v xml:space="preserve"> </v>
      </c>
      <c r="F548" s="413" t="str">
        <f>IF(A548:A548&gt;0,VLOOKUP(A548,Fed.!$A$2:$J$1973,6,FALSE)," ")</f>
        <v xml:space="preserve"> </v>
      </c>
      <c r="G548" t="str">
        <f>IF(A548:A548&gt;0,VLOOKUP(A548,Fed.!$A$2:$J$1973,7,FALSE)," ")</f>
        <v xml:space="preserve"> </v>
      </c>
      <c r="H548" t="str">
        <f>IF(A548:A548&gt;0,VLOOKUP(A548,Fed.!$A$2:$J$1973,8,FALSE)," ")</f>
        <v xml:space="preserve"> </v>
      </c>
      <c r="I548" t="str">
        <f>IF(A548:A548&gt;0,VLOOKUP(A548,Fed.!$A$2:$J$1973,9,FALSE)," ")</f>
        <v xml:space="preserve"> </v>
      </c>
      <c r="J548" s="3" t="str">
        <f>IF(A548:A548&gt;0,VLOOKUP(A548,Fed.!$A$2:$J$1973,10,FALSE)," ")</f>
        <v xml:space="preserve"> </v>
      </c>
    </row>
    <row r="549" spans="1:10">
      <c r="A549" s="63"/>
      <c r="B549" t="str">
        <f>IF(A549:A549&gt;0,VLOOKUP(A549,Fed.!$A$2:$J$1973,2,FALSE)," ")</f>
        <v xml:space="preserve"> </v>
      </c>
      <c r="C549" t="str">
        <f>IF(A549:A549&gt;0,VLOOKUP(A549,Fed.!$A$2:$J$1973,3,FALSE)," ")</f>
        <v xml:space="preserve"> </v>
      </c>
      <c r="D549" s="3" t="str">
        <f>IF(A549:A549&gt;0,VLOOKUP(A549,Fed.!$A$2:$J$1973,4,FALSE)," ")</f>
        <v xml:space="preserve"> </v>
      </c>
      <c r="E549" s="3" t="str">
        <f>IF(A549:A549&gt;0,VLOOKUP(A549,Fed.!$A$2:$J$1973,5,FALSE)," ")</f>
        <v xml:space="preserve"> </v>
      </c>
      <c r="F549" s="413" t="str">
        <f>IF(A549:A549&gt;0,VLOOKUP(A549,Fed.!$A$2:$J$1973,6,FALSE)," ")</f>
        <v xml:space="preserve"> </v>
      </c>
      <c r="G549" t="str">
        <f>IF(A549:A549&gt;0,VLOOKUP(A549,Fed.!$A$2:$J$1973,7,FALSE)," ")</f>
        <v xml:space="preserve"> </v>
      </c>
      <c r="H549" t="str">
        <f>IF(A549:A549&gt;0,VLOOKUP(A549,Fed.!$A$2:$J$1973,8,FALSE)," ")</f>
        <v xml:space="preserve"> </v>
      </c>
      <c r="I549" t="str">
        <f>IF(A549:A549&gt;0,VLOOKUP(A549,Fed.!$A$2:$J$1973,9,FALSE)," ")</f>
        <v xml:space="preserve"> </v>
      </c>
      <c r="J549" s="3" t="str">
        <f>IF(A549:A549&gt;0,VLOOKUP(A549,Fed.!$A$2:$J$1973,10,FALSE)," ")</f>
        <v xml:space="preserve"> </v>
      </c>
    </row>
    <row r="550" spans="1:10">
      <c r="A550" s="63"/>
      <c r="B550" t="str">
        <f>IF(A550:A550&gt;0,VLOOKUP(A550,Fed.!$A$2:$J$1973,2,FALSE)," ")</f>
        <v xml:space="preserve"> </v>
      </c>
      <c r="C550" t="str">
        <f>IF(A550:A550&gt;0,VLOOKUP(A550,Fed.!$A$2:$J$1973,3,FALSE)," ")</f>
        <v xml:space="preserve"> </v>
      </c>
      <c r="D550" s="3" t="str">
        <f>IF(A550:A550&gt;0,VLOOKUP(A550,Fed.!$A$2:$J$1973,4,FALSE)," ")</f>
        <v xml:space="preserve"> </v>
      </c>
      <c r="E550" s="3" t="str">
        <f>IF(A550:A550&gt;0,VLOOKUP(A550,Fed.!$A$2:$J$1973,5,FALSE)," ")</f>
        <v xml:space="preserve"> </v>
      </c>
      <c r="F550" s="413" t="str">
        <f>IF(A550:A550&gt;0,VLOOKUP(A550,Fed.!$A$2:$J$1973,6,FALSE)," ")</f>
        <v xml:space="preserve"> </v>
      </c>
      <c r="G550" t="str">
        <f>IF(A550:A550&gt;0,VLOOKUP(A550,Fed.!$A$2:$J$1973,7,FALSE)," ")</f>
        <v xml:space="preserve"> </v>
      </c>
      <c r="H550" t="str">
        <f>IF(A550:A550&gt;0,VLOOKUP(A550,Fed.!$A$2:$J$1973,8,FALSE)," ")</f>
        <v xml:space="preserve"> </v>
      </c>
      <c r="I550" t="str">
        <f>IF(A550:A550&gt;0,VLOOKUP(A550,Fed.!$A$2:$J$1973,9,FALSE)," ")</f>
        <v xml:space="preserve"> </v>
      </c>
      <c r="J550" s="3" t="str">
        <f>IF(A550:A550&gt;0,VLOOKUP(A550,Fed.!$A$2:$J$1973,10,FALSE)," ")</f>
        <v xml:space="preserve"> </v>
      </c>
    </row>
    <row r="551" spans="1:10">
      <c r="A551" s="63"/>
      <c r="B551" t="str">
        <f>IF(A551:A551&gt;0,VLOOKUP(A551,Fed.!$A$2:$J$1973,2,FALSE)," ")</f>
        <v xml:space="preserve"> </v>
      </c>
      <c r="C551" t="str">
        <f>IF(A551:A551&gt;0,VLOOKUP(A551,Fed.!$A$2:$J$1973,3,FALSE)," ")</f>
        <v xml:space="preserve"> </v>
      </c>
      <c r="D551" s="3" t="str">
        <f>IF(A551:A551&gt;0,VLOOKUP(A551,Fed.!$A$2:$J$1973,4,FALSE)," ")</f>
        <v xml:space="preserve"> </v>
      </c>
      <c r="E551" s="3" t="str">
        <f>IF(A551:A551&gt;0,VLOOKUP(A551,Fed.!$A$2:$J$1973,5,FALSE)," ")</f>
        <v xml:space="preserve"> </v>
      </c>
      <c r="F551" s="413" t="str">
        <f>IF(A551:A551&gt;0,VLOOKUP(A551,Fed.!$A$2:$J$1973,6,FALSE)," ")</f>
        <v xml:space="preserve"> </v>
      </c>
      <c r="G551" t="str">
        <f>IF(A551:A551&gt;0,VLOOKUP(A551,Fed.!$A$2:$J$1973,7,FALSE)," ")</f>
        <v xml:space="preserve"> </v>
      </c>
      <c r="H551" t="str">
        <f>IF(A551:A551&gt;0,VLOOKUP(A551,Fed.!$A$2:$J$1973,8,FALSE)," ")</f>
        <v xml:space="preserve"> </v>
      </c>
      <c r="I551" t="str">
        <f>IF(A551:A551&gt;0,VLOOKUP(A551,Fed.!$A$2:$J$1973,9,FALSE)," ")</f>
        <v xml:space="preserve"> </v>
      </c>
      <c r="J551" s="3" t="str">
        <f>IF(A551:A551&gt;0,VLOOKUP(A551,Fed.!$A$2:$J$1973,10,FALSE)," ")</f>
        <v xml:space="preserve"> </v>
      </c>
    </row>
    <row r="552" spans="1:10">
      <c r="A552" s="63"/>
      <c r="B552" t="str">
        <f>IF(A552:A552&gt;0,VLOOKUP(A552,Fed.!$A$2:$J$1973,2,FALSE)," ")</f>
        <v xml:space="preserve"> </v>
      </c>
      <c r="C552" t="str">
        <f>IF(A552:A552&gt;0,VLOOKUP(A552,Fed.!$A$2:$J$1973,3,FALSE)," ")</f>
        <v xml:space="preserve"> </v>
      </c>
      <c r="D552" s="3" t="str">
        <f>IF(A552:A552&gt;0,VLOOKUP(A552,Fed.!$A$2:$J$1973,4,FALSE)," ")</f>
        <v xml:space="preserve"> </v>
      </c>
      <c r="E552" s="3" t="str">
        <f>IF(A552:A552&gt;0,VLOOKUP(A552,Fed.!$A$2:$J$1973,5,FALSE)," ")</f>
        <v xml:space="preserve"> </v>
      </c>
      <c r="F552" s="413" t="str">
        <f>IF(A552:A552&gt;0,VLOOKUP(A552,Fed.!$A$2:$J$1973,6,FALSE)," ")</f>
        <v xml:space="preserve"> </v>
      </c>
      <c r="G552" t="str">
        <f>IF(A552:A552&gt;0,VLOOKUP(A552,Fed.!$A$2:$J$1973,7,FALSE)," ")</f>
        <v xml:space="preserve"> </v>
      </c>
      <c r="H552" t="str">
        <f>IF(A552:A552&gt;0,VLOOKUP(A552,Fed.!$A$2:$J$1973,8,FALSE)," ")</f>
        <v xml:space="preserve"> </v>
      </c>
      <c r="I552" t="str">
        <f>IF(A552:A552&gt;0,VLOOKUP(A552,Fed.!$A$2:$J$1973,9,FALSE)," ")</f>
        <v xml:space="preserve"> </v>
      </c>
      <c r="J552" s="3" t="str">
        <f>IF(A552:A552&gt;0,VLOOKUP(A552,Fed.!$A$2:$J$1973,10,FALSE)," ")</f>
        <v xml:space="preserve"> </v>
      </c>
    </row>
    <row r="553" spans="1:10">
      <c r="A553" s="63"/>
      <c r="B553" t="str">
        <f>IF(A553:A553&gt;0,VLOOKUP(A553,Fed.!$A$2:$J$1973,2,FALSE)," ")</f>
        <v xml:space="preserve"> </v>
      </c>
      <c r="C553" t="str">
        <f>IF(A553:A553&gt;0,VLOOKUP(A553,Fed.!$A$2:$J$1973,3,FALSE)," ")</f>
        <v xml:space="preserve"> </v>
      </c>
      <c r="D553" s="3" t="str">
        <f>IF(A553:A553&gt;0,VLOOKUP(A553,Fed.!$A$2:$J$1973,4,FALSE)," ")</f>
        <v xml:space="preserve"> </v>
      </c>
      <c r="E553" s="3" t="str">
        <f>IF(A553:A553&gt;0,VLOOKUP(A553,Fed.!$A$2:$J$1973,5,FALSE)," ")</f>
        <v xml:space="preserve"> </v>
      </c>
      <c r="F553" s="413" t="str">
        <f>IF(A553:A553&gt;0,VLOOKUP(A553,Fed.!$A$2:$J$1973,6,FALSE)," ")</f>
        <v xml:space="preserve"> </v>
      </c>
      <c r="G553" t="str">
        <f>IF(A553:A553&gt;0,VLOOKUP(A553,Fed.!$A$2:$J$1973,7,FALSE)," ")</f>
        <v xml:space="preserve"> </v>
      </c>
      <c r="H553" t="str">
        <f>IF(A553:A553&gt;0,VLOOKUP(A553,Fed.!$A$2:$J$1973,8,FALSE)," ")</f>
        <v xml:space="preserve"> </v>
      </c>
      <c r="I553" t="str">
        <f>IF(A553:A553&gt;0,VLOOKUP(A553,Fed.!$A$2:$J$1973,9,FALSE)," ")</f>
        <v xml:space="preserve"> </v>
      </c>
      <c r="J553" s="3" t="str">
        <f>IF(A553:A553&gt;0,VLOOKUP(A553,Fed.!$A$2:$J$1973,10,FALSE)," ")</f>
        <v xml:space="preserve"> </v>
      </c>
    </row>
    <row r="554" spans="1:10">
      <c r="A554" s="63"/>
      <c r="B554" t="str">
        <f>IF(A554:A554&gt;0,VLOOKUP(A554,Fed.!$A$2:$J$1973,2,FALSE)," ")</f>
        <v xml:space="preserve"> </v>
      </c>
      <c r="C554" t="str">
        <f>IF(A554:A554&gt;0,VLOOKUP(A554,Fed.!$A$2:$J$1973,3,FALSE)," ")</f>
        <v xml:space="preserve"> </v>
      </c>
      <c r="D554" s="3" t="str">
        <f>IF(A554:A554&gt;0,VLOOKUP(A554,Fed.!$A$2:$J$1973,4,FALSE)," ")</f>
        <v xml:space="preserve"> </v>
      </c>
      <c r="E554" s="3" t="str">
        <f>IF(A554:A554&gt;0,VLOOKUP(A554,Fed.!$A$2:$J$1973,5,FALSE)," ")</f>
        <v xml:space="preserve"> </v>
      </c>
      <c r="F554" s="413" t="str">
        <f>IF(A554:A554&gt;0,VLOOKUP(A554,Fed.!$A$2:$J$1973,6,FALSE)," ")</f>
        <v xml:space="preserve"> </v>
      </c>
      <c r="G554" t="str">
        <f>IF(A554:A554&gt;0,VLOOKUP(A554,Fed.!$A$2:$J$1973,7,FALSE)," ")</f>
        <v xml:space="preserve"> </v>
      </c>
      <c r="H554" t="str">
        <f>IF(A554:A554&gt;0,VLOOKUP(A554,Fed.!$A$2:$J$1973,8,FALSE)," ")</f>
        <v xml:space="preserve"> </v>
      </c>
      <c r="I554" t="str">
        <f>IF(A554:A554&gt;0,VLOOKUP(A554,Fed.!$A$2:$J$1973,9,FALSE)," ")</f>
        <v xml:space="preserve"> </v>
      </c>
      <c r="J554" s="3" t="str">
        <f>IF(A554:A554&gt;0,VLOOKUP(A554,Fed.!$A$2:$J$1973,10,FALSE)," ")</f>
        <v xml:space="preserve"> </v>
      </c>
    </row>
    <row r="555" spans="1:10">
      <c r="A555" s="63"/>
      <c r="B555" t="str">
        <f>IF(A555:A555&gt;0,VLOOKUP(A555,Fed.!$A$2:$J$1973,2,FALSE)," ")</f>
        <v xml:space="preserve"> </v>
      </c>
      <c r="C555" t="str">
        <f>IF(A555:A555&gt;0,VLOOKUP(A555,Fed.!$A$2:$J$1973,3,FALSE)," ")</f>
        <v xml:space="preserve"> </v>
      </c>
      <c r="D555" s="3" t="str">
        <f>IF(A555:A555&gt;0,VLOOKUP(A555,Fed.!$A$2:$J$1973,4,FALSE)," ")</f>
        <v xml:space="preserve"> </v>
      </c>
      <c r="E555" s="3" t="str">
        <f>IF(A555:A555&gt;0,VLOOKUP(A555,Fed.!$A$2:$J$1973,5,FALSE)," ")</f>
        <v xml:space="preserve"> </v>
      </c>
      <c r="F555" s="413" t="str">
        <f>IF(A555:A555&gt;0,VLOOKUP(A555,Fed.!$A$2:$J$1973,6,FALSE)," ")</f>
        <v xml:space="preserve"> </v>
      </c>
      <c r="G555" t="str">
        <f>IF(A555:A555&gt;0,VLOOKUP(A555,Fed.!$A$2:$J$1973,7,FALSE)," ")</f>
        <v xml:space="preserve"> </v>
      </c>
      <c r="H555" t="str">
        <f>IF(A555:A555&gt;0,VLOOKUP(A555,Fed.!$A$2:$J$1973,8,FALSE)," ")</f>
        <v xml:space="preserve"> </v>
      </c>
      <c r="I555" t="str">
        <f>IF(A555:A555&gt;0,VLOOKUP(A555,Fed.!$A$2:$J$1973,9,FALSE)," ")</f>
        <v xml:space="preserve"> </v>
      </c>
      <c r="J555" s="3" t="str">
        <f>IF(A555:A555&gt;0,VLOOKUP(A555,Fed.!$A$2:$J$1973,10,FALSE)," ")</f>
        <v xml:space="preserve"> </v>
      </c>
    </row>
    <row r="556" spans="1:10">
      <c r="A556" s="63"/>
      <c r="B556" t="str">
        <f>IF(A556:A556&gt;0,VLOOKUP(A556,Fed.!$A$2:$J$1973,2,FALSE)," ")</f>
        <v xml:space="preserve"> </v>
      </c>
      <c r="C556" t="str">
        <f>IF(A556:A556&gt;0,VLOOKUP(A556,Fed.!$A$2:$J$1973,3,FALSE)," ")</f>
        <v xml:space="preserve"> </v>
      </c>
      <c r="D556" s="3" t="str">
        <f>IF(A556:A556&gt;0,VLOOKUP(A556,Fed.!$A$2:$J$1973,4,FALSE)," ")</f>
        <v xml:space="preserve"> </v>
      </c>
      <c r="E556" s="3" t="str">
        <f>IF(A556:A556&gt;0,VLOOKUP(A556,Fed.!$A$2:$J$1973,5,FALSE)," ")</f>
        <v xml:space="preserve"> </v>
      </c>
      <c r="F556" s="413" t="str">
        <f>IF(A556:A556&gt;0,VLOOKUP(A556,Fed.!$A$2:$J$1973,6,FALSE)," ")</f>
        <v xml:space="preserve"> </v>
      </c>
      <c r="G556" t="str">
        <f>IF(A556:A556&gt;0,VLOOKUP(A556,Fed.!$A$2:$J$1973,7,FALSE)," ")</f>
        <v xml:space="preserve"> </v>
      </c>
      <c r="H556" t="str">
        <f>IF(A556:A556&gt;0,VLOOKUP(A556,Fed.!$A$2:$J$1973,8,FALSE)," ")</f>
        <v xml:space="preserve"> </v>
      </c>
      <c r="I556" t="str">
        <f>IF(A556:A556&gt;0,VLOOKUP(A556,Fed.!$A$2:$J$1973,9,FALSE)," ")</f>
        <v xml:space="preserve"> </v>
      </c>
      <c r="J556" s="3" t="str">
        <f>IF(A556:A556&gt;0,VLOOKUP(A556,Fed.!$A$2:$J$1973,10,FALSE)," ")</f>
        <v xml:space="preserve"> </v>
      </c>
    </row>
    <row r="557" spans="1:10">
      <c r="A557" s="63"/>
      <c r="B557" t="str">
        <f>IF(A557:A557&gt;0,VLOOKUP(A557,Fed.!$A$2:$J$1973,2,FALSE)," ")</f>
        <v xml:space="preserve"> </v>
      </c>
      <c r="C557" t="str">
        <f>IF(A557:A557&gt;0,VLOOKUP(A557,Fed.!$A$2:$J$1973,3,FALSE)," ")</f>
        <v xml:space="preserve"> </v>
      </c>
      <c r="D557" s="3" t="str">
        <f>IF(A557:A557&gt;0,VLOOKUP(A557,Fed.!$A$2:$J$1973,4,FALSE)," ")</f>
        <v xml:space="preserve"> </v>
      </c>
      <c r="E557" s="3" t="str">
        <f>IF(A557:A557&gt;0,VLOOKUP(A557,Fed.!$A$2:$J$1973,5,FALSE)," ")</f>
        <v xml:space="preserve"> </v>
      </c>
      <c r="F557" s="413" t="str">
        <f>IF(A557:A557&gt;0,VLOOKUP(A557,Fed.!$A$2:$J$1973,6,FALSE)," ")</f>
        <v xml:space="preserve"> </v>
      </c>
      <c r="G557" t="str">
        <f>IF(A557:A557&gt;0,VLOOKUP(A557,Fed.!$A$2:$J$1973,7,FALSE)," ")</f>
        <v xml:space="preserve"> </v>
      </c>
      <c r="H557" t="str">
        <f>IF(A557:A557&gt;0,VLOOKUP(A557,Fed.!$A$2:$J$1973,8,FALSE)," ")</f>
        <v xml:space="preserve"> </v>
      </c>
      <c r="I557" t="str">
        <f>IF(A557:A557&gt;0,VLOOKUP(A557,Fed.!$A$2:$J$1973,9,FALSE)," ")</f>
        <v xml:space="preserve"> </v>
      </c>
      <c r="J557" s="3" t="str">
        <f>IF(A557:A557&gt;0,VLOOKUP(A557,Fed.!$A$2:$J$1973,10,FALSE)," ")</f>
        <v xml:space="preserve"> </v>
      </c>
    </row>
    <row r="558" spans="1:10">
      <c r="A558" s="63"/>
      <c r="B558" t="str">
        <f>IF(A558:A558&gt;0,VLOOKUP(A558,Fed.!$A$2:$J$1973,2,FALSE)," ")</f>
        <v xml:space="preserve"> </v>
      </c>
      <c r="C558" t="str">
        <f>IF(A558:A558&gt;0,VLOOKUP(A558,Fed.!$A$2:$J$1973,3,FALSE)," ")</f>
        <v xml:space="preserve"> </v>
      </c>
      <c r="D558" s="3" t="str">
        <f>IF(A558:A558&gt;0,VLOOKUP(A558,Fed.!$A$2:$J$1973,4,FALSE)," ")</f>
        <v xml:space="preserve"> </v>
      </c>
      <c r="E558" s="3" t="str">
        <f>IF(A558:A558&gt;0,VLOOKUP(A558,Fed.!$A$2:$J$1973,5,FALSE)," ")</f>
        <v xml:space="preserve"> </v>
      </c>
      <c r="F558" s="413" t="str">
        <f>IF(A558:A558&gt;0,VLOOKUP(A558,Fed.!$A$2:$J$1973,6,FALSE)," ")</f>
        <v xml:space="preserve"> </v>
      </c>
      <c r="G558" t="str">
        <f>IF(A558:A558&gt;0,VLOOKUP(A558,Fed.!$A$2:$J$1973,7,FALSE)," ")</f>
        <v xml:space="preserve"> </v>
      </c>
      <c r="H558" t="str">
        <f>IF(A558:A558&gt;0,VLOOKUP(A558,Fed.!$A$2:$J$1973,8,FALSE)," ")</f>
        <v xml:space="preserve"> </v>
      </c>
      <c r="I558" t="str">
        <f>IF(A558:A558&gt;0,VLOOKUP(A558,Fed.!$A$2:$J$1973,9,FALSE)," ")</f>
        <v xml:space="preserve"> </v>
      </c>
      <c r="J558" s="3" t="str">
        <f>IF(A558:A558&gt;0,VLOOKUP(A558,Fed.!$A$2:$J$1973,10,FALSE)," ")</f>
        <v xml:space="preserve"> </v>
      </c>
    </row>
    <row r="559" spans="1:10">
      <c r="A559" s="63"/>
      <c r="B559" t="str">
        <f>IF(A559:A559&gt;0,VLOOKUP(A559,Fed.!$A$2:$J$1973,2,FALSE)," ")</f>
        <v xml:space="preserve"> </v>
      </c>
      <c r="C559" t="str">
        <f>IF(A559:A559&gt;0,VLOOKUP(A559,Fed.!$A$2:$J$1973,3,FALSE)," ")</f>
        <v xml:space="preserve"> </v>
      </c>
      <c r="D559" s="3" t="str">
        <f>IF(A559:A559&gt;0,VLOOKUP(A559,Fed.!$A$2:$J$1973,4,FALSE)," ")</f>
        <v xml:space="preserve"> </v>
      </c>
      <c r="E559" s="3" t="str">
        <f>IF(A559:A559&gt;0,VLOOKUP(A559,Fed.!$A$2:$J$1973,5,FALSE)," ")</f>
        <v xml:space="preserve"> </v>
      </c>
      <c r="F559" s="413" t="str">
        <f>IF(A559:A559&gt;0,VLOOKUP(A559,Fed.!$A$2:$J$1973,6,FALSE)," ")</f>
        <v xml:space="preserve"> </v>
      </c>
      <c r="G559" t="str">
        <f>IF(A559:A559&gt;0,VLOOKUP(A559,Fed.!$A$2:$J$1973,7,FALSE)," ")</f>
        <v xml:space="preserve"> </v>
      </c>
      <c r="H559" t="str">
        <f>IF(A559:A559&gt;0,VLOOKUP(A559,Fed.!$A$2:$J$1973,8,FALSE)," ")</f>
        <v xml:space="preserve"> </v>
      </c>
      <c r="I559" t="str">
        <f>IF(A559:A559&gt;0,VLOOKUP(A559,Fed.!$A$2:$J$1973,9,FALSE)," ")</f>
        <v xml:space="preserve"> </v>
      </c>
      <c r="J559" s="3" t="str">
        <f>IF(A559:A559&gt;0,VLOOKUP(A559,Fed.!$A$2:$J$1973,10,FALSE)," ")</f>
        <v xml:space="preserve"> </v>
      </c>
    </row>
    <row r="560" spans="1:10">
      <c r="A560" s="63"/>
      <c r="B560" t="str">
        <f>IF(A560:A560&gt;0,VLOOKUP(A560,Fed.!$A$2:$J$1973,2,FALSE)," ")</f>
        <v xml:space="preserve"> </v>
      </c>
      <c r="C560" t="str">
        <f>IF(A560:A560&gt;0,VLOOKUP(A560,Fed.!$A$2:$J$1973,3,FALSE)," ")</f>
        <v xml:space="preserve"> </v>
      </c>
      <c r="D560" s="3" t="str">
        <f>IF(A560:A560&gt;0,VLOOKUP(A560,Fed.!$A$2:$J$1973,4,FALSE)," ")</f>
        <v xml:space="preserve"> </v>
      </c>
      <c r="E560" s="3" t="str">
        <f>IF(A560:A560&gt;0,VLOOKUP(A560,Fed.!$A$2:$J$1973,5,FALSE)," ")</f>
        <v xml:space="preserve"> </v>
      </c>
      <c r="F560" s="413" t="str">
        <f>IF(A560:A560&gt;0,VLOOKUP(A560,Fed.!$A$2:$J$1973,6,FALSE)," ")</f>
        <v xml:space="preserve"> </v>
      </c>
      <c r="G560" t="str">
        <f>IF(A560:A560&gt;0,VLOOKUP(A560,Fed.!$A$2:$J$1973,7,FALSE)," ")</f>
        <v xml:space="preserve"> </v>
      </c>
      <c r="H560" t="str">
        <f>IF(A560:A560&gt;0,VLOOKUP(A560,Fed.!$A$2:$J$1973,8,FALSE)," ")</f>
        <v xml:space="preserve"> </v>
      </c>
      <c r="I560" t="str">
        <f>IF(A560:A560&gt;0,VLOOKUP(A560,Fed.!$A$2:$J$1973,9,FALSE)," ")</f>
        <v xml:space="preserve"> </v>
      </c>
      <c r="J560" s="3" t="str">
        <f>IF(A560:A560&gt;0,VLOOKUP(A560,Fed.!$A$2:$J$1973,10,FALSE)," ")</f>
        <v xml:space="preserve"> </v>
      </c>
    </row>
    <row r="561" spans="1:10">
      <c r="A561" s="63"/>
      <c r="B561" t="str">
        <f>IF(A561:A561&gt;0,VLOOKUP(A561,Fed.!$A$2:$J$1973,2,FALSE)," ")</f>
        <v xml:space="preserve"> </v>
      </c>
      <c r="C561" t="str">
        <f>IF(A561:A561&gt;0,VLOOKUP(A561,Fed.!$A$2:$J$1973,3,FALSE)," ")</f>
        <v xml:space="preserve"> </v>
      </c>
      <c r="D561" s="3" t="str">
        <f>IF(A561:A561&gt;0,VLOOKUP(A561,Fed.!$A$2:$J$1973,4,FALSE)," ")</f>
        <v xml:space="preserve"> </v>
      </c>
      <c r="E561" s="3" t="str">
        <f>IF(A561:A561&gt;0,VLOOKUP(A561,Fed.!$A$2:$J$1973,5,FALSE)," ")</f>
        <v xml:space="preserve"> </v>
      </c>
      <c r="F561" s="413" t="str">
        <f>IF(A561:A561&gt;0,VLOOKUP(A561,Fed.!$A$2:$J$1973,6,FALSE)," ")</f>
        <v xml:space="preserve"> </v>
      </c>
      <c r="G561" t="str">
        <f>IF(A561:A561&gt;0,VLOOKUP(A561,Fed.!$A$2:$J$1973,7,FALSE)," ")</f>
        <v xml:space="preserve"> </v>
      </c>
      <c r="H561" t="str">
        <f>IF(A561:A561&gt;0,VLOOKUP(A561,Fed.!$A$2:$J$1973,8,FALSE)," ")</f>
        <v xml:space="preserve"> </v>
      </c>
      <c r="I561" t="str">
        <f>IF(A561:A561&gt;0,VLOOKUP(A561,Fed.!$A$2:$J$1973,9,FALSE)," ")</f>
        <v xml:space="preserve"> </v>
      </c>
      <c r="J561" s="3" t="str">
        <f>IF(A561:A561&gt;0,VLOOKUP(A561,Fed.!$A$2:$J$1973,10,FALSE)," ")</f>
        <v xml:space="preserve"> </v>
      </c>
    </row>
    <row r="562" spans="1:10">
      <c r="A562" s="63"/>
      <c r="B562" t="str">
        <f>IF(A562:A562&gt;0,VLOOKUP(A562,Fed.!$A$2:$J$1973,2,FALSE)," ")</f>
        <v xml:space="preserve"> </v>
      </c>
      <c r="C562" t="str">
        <f>IF(A562:A562&gt;0,VLOOKUP(A562,Fed.!$A$2:$J$1973,3,FALSE)," ")</f>
        <v xml:space="preserve"> </v>
      </c>
      <c r="D562" s="3" t="str">
        <f>IF(A562:A562&gt;0,VLOOKUP(A562,Fed.!$A$2:$J$1973,4,FALSE)," ")</f>
        <v xml:space="preserve"> </v>
      </c>
      <c r="E562" s="3" t="str">
        <f>IF(A562:A562&gt;0,VLOOKUP(A562,Fed.!$A$2:$J$1973,5,FALSE)," ")</f>
        <v xml:space="preserve"> </v>
      </c>
      <c r="F562" s="413" t="str">
        <f>IF(A562:A562&gt;0,VLOOKUP(A562,Fed.!$A$2:$J$1973,6,FALSE)," ")</f>
        <v xml:space="preserve"> </v>
      </c>
      <c r="G562" t="str">
        <f>IF(A562:A562&gt;0,VLOOKUP(A562,Fed.!$A$2:$J$1973,7,FALSE)," ")</f>
        <v xml:space="preserve"> </v>
      </c>
      <c r="H562" t="str">
        <f>IF(A562:A562&gt;0,VLOOKUP(A562,Fed.!$A$2:$J$1973,8,FALSE)," ")</f>
        <v xml:space="preserve"> </v>
      </c>
      <c r="I562" t="str">
        <f>IF(A562:A562&gt;0,VLOOKUP(A562,Fed.!$A$2:$J$1973,9,FALSE)," ")</f>
        <v xml:space="preserve"> </v>
      </c>
      <c r="J562" s="3" t="str">
        <f>IF(A562:A562&gt;0,VLOOKUP(A562,Fed.!$A$2:$J$1973,10,FALSE)," ")</f>
        <v xml:space="preserve"> </v>
      </c>
    </row>
    <row r="563" spans="1:10">
      <c r="A563" s="63"/>
      <c r="B563" t="str">
        <f>IF(A563:A563&gt;0,VLOOKUP(A563,Fed.!$A$2:$J$1973,2,FALSE)," ")</f>
        <v xml:space="preserve"> </v>
      </c>
      <c r="C563" t="str">
        <f>IF(A563:A563&gt;0,VLOOKUP(A563,Fed.!$A$2:$J$1973,3,FALSE)," ")</f>
        <v xml:space="preserve"> </v>
      </c>
      <c r="D563" s="3" t="str">
        <f>IF(A563:A563&gt;0,VLOOKUP(A563,Fed.!$A$2:$J$1973,4,FALSE)," ")</f>
        <v xml:space="preserve"> </v>
      </c>
      <c r="E563" s="3" t="str">
        <f>IF(A563:A563&gt;0,VLOOKUP(A563,Fed.!$A$2:$J$1973,5,FALSE)," ")</f>
        <v xml:space="preserve"> </v>
      </c>
      <c r="F563" s="413" t="str">
        <f>IF(A563:A563&gt;0,VLOOKUP(A563,Fed.!$A$2:$J$1973,6,FALSE)," ")</f>
        <v xml:space="preserve"> </v>
      </c>
      <c r="G563" t="str">
        <f>IF(A563:A563&gt;0,VLOOKUP(A563,Fed.!$A$2:$J$1973,7,FALSE)," ")</f>
        <v xml:space="preserve"> </v>
      </c>
      <c r="H563" t="str">
        <f>IF(A563:A563&gt;0,VLOOKUP(A563,Fed.!$A$2:$J$1973,8,FALSE)," ")</f>
        <v xml:space="preserve"> </v>
      </c>
      <c r="I563" t="str">
        <f>IF(A563:A563&gt;0,VLOOKUP(A563,Fed.!$A$2:$J$1973,9,FALSE)," ")</f>
        <v xml:space="preserve"> </v>
      </c>
      <c r="J563" s="3" t="str">
        <f>IF(A563:A563&gt;0,VLOOKUP(A563,Fed.!$A$2:$J$1973,10,FALSE)," ")</f>
        <v xml:space="preserve"> </v>
      </c>
    </row>
    <row r="564" spans="1:10">
      <c r="A564" s="63"/>
      <c r="B564" t="str">
        <f>IF(A564:A564&gt;0,VLOOKUP(A564,Fed.!$A$2:$J$1973,2,FALSE)," ")</f>
        <v xml:space="preserve"> </v>
      </c>
      <c r="C564" t="str">
        <f>IF(A564:A564&gt;0,VLOOKUP(A564,Fed.!$A$2:$J$1973,3,FALSE)," ")</f>
        <v xml:space="preserve"> </v>
      </c>
      <c r="D564" s="3" t="str">
        <f>IF(A564:A564&gt;0,VLOOKUP(A564,Fed.!$A$2:$J$1973,4,FALSE)," ")</f>
        <v xml:space="preserve"> </v>
      </c>
      <c r="E564" s="3" t="str">
        <f>IF(A564:A564&gt;0,VLOOKUP(A564,Fed.!$A$2:$J$1973,5,FALSE)," ")</f>
        <v xml:space="preserve"> </v>
      </c>
      <c r="F564" s="413" t="str">
        <f>IF(A564:A564&gt;0,VLOOKUP(A564,Fed.!$A$2:$J$1973,6,FALSE)," ")</f>
        <v xml:space="preserve"> </v>
      </c>
      <c r="G564" t="str">
        <f>IF(A564:A564&gt;0,VLOOKUP(A564,Fed.!$A$2:$J$1973,7,FALSE)," ")</f>
        <v xml:space="preserve"> </v>
      </c>
      <c r="H564" t="str">
        <f>IF(A564:A564&gt;0,VLOOKUP(A564,Fed.!$A$2:$J$1973,8,FALSE)," ")</f>
        <v xml:space="preserve"> </v>
      </c>
      <c r="I564" t="str">
        <f>IF(A564:A564&gt;0,VLOOKUP(A564,Fed.!$A$2:$J$1973,9,FALSE)," ")</f>
        <v xml:space="preserve"> </v>
      </c>
      <c r="J564" s="3" t="str">
        <f>IF(A564:A564&gt;0,VLOOKUP(A564,Fed.!$A$2:$J$1973,10,FALSE)," ")</f>
        <v xml:space="preserve"> </v>
      </c>
    </row>
    <row r="565" spans="1:10">
      <c r="A565" s="63"/>
      <c r="B565" t="str">
        <f>IF(A565:A565&gt;0,VLOOKUP(A565,Fed.!$A$2:$J$1973,2,FALSE)," ")</f>
        <v xml:space="preserve"> </v>
      </c>
      <c r="C565" t="str">
        <f>IF(A565:A565&gt;0,VLOOKUP(A565,Fed.!$A$2:$J$1973,3,FALSE)," ")</f>
        <v xml:space="preserve"> </v>
      </c>
      <c r="D565" s="3" t="str">
        <f>IF(A565:A565&gt;0,VLOOKUP(A565,Fed.!$A$2:$J$1973,4,FALSE)," ")</f>
        <v xml:space="preserve"> </v>
      </c>
      <c r="E565" s="3" t="str">
        <f>IF(A565:A565&gt;0,VLOOKUP(A565,Fed.!$A$2:$J$1973,5,FALSE)," ")</f>
        <v xml:space="preserve"> </v>
      </c>
      <c r="F565" s="413" t="str">
        <f>IF(A565:A565&gt;0,VLOOKUP(A565,Fed.!$A$2:$J$1973,6,FALSE)," ")</f>
        <v xml:space="preserve"> </v>
      </c>
      <c r="G565" t="str">
        <f>IF(A565:A565&gt;0,VLOOKUP(A565,Fed.!$A$2:$J$1973,7,FALSE)," ")</f>
        <v xml:space="preserve"> </v>
      </c>
      <c r="H565" t="str">
        <f>IF(A565:A565&gt;0,VLOOKUP(A565,Fed.!$A$2:$J$1973,8,FALSE)," ")</f>
        <v xml:space="preserve"> </v>
      </c>
      <c r="I565" t="str">
        <f>IF(A565:A565&gt;0,VLOOKUP(A565,Fed.!$A$2:$J$1973,9,FALSE)," ")</f>
        <v xml:space="preserve"> </v>
      </c>
      <c r="J565" s="3" t="str">
        <f>IF(A565:A565&gt;0,VLOOKUP(A565,Fed.!$A$2:$J$1973,10,FALSE)," ")</f>
        <v xml:space="preserve"> </v>
      </c>
    </row>
    <row r="566" spans="1:10">
      <c r="A566" s="63"/>
      <c r="B566" t="str">
        <f>IF(A566:A566&gt;0,VLOOKUP(A566,Fed.!$A$2:$J$1973,2,FALSE)," ")</f>
        <v xml:space="preserve"> </v>
      </c>
      <c r="C566" t="str">
        <f>IF(A566:A566&gt;0,VLOOKUP(A566,Fed.!$A$2:$J$1973,3,FALSE)," ")</f>
        <v xml:space="preserve"> </v>
      </c>
      <c r="D566" s="3" t="str">
        <f>IF(A566:A566&gt;0,VLOOKUP(A566,Fed.!$A$2:$J$1973,4,FALSE)," ")</f>
        <v xml:space="preserve"> </v>
      </c>
      <c r="E566" s="3" t="str">
        <f>IF(A566:A566&gt;0,VLOOKUP(A566,Fed.!$A$2:$J$1973,5,FALSE)," ")</f>
        <v xml:space="preserve"> </v>
      </c>
      <c r="F566" s="413" t="str">
        <f>IF(A566:A566&gt;0,VLOOKUP(A566,Fed.!$A$2:$J$1973,6,FALSE)," ")</f>
        <v xml:space="preserve"> </v>
      </c>
      <c r="G566" t="str">
        <f>IF(A566:A566&gt;0,VLOOKUP(A566,Fed.!$A$2:$J$1973,7,FALSE)," ")</f>
        <v xml:space="preserve"> </v>
      </c>
      <c r="H566" t="str">
        <f>IF(A566:A566&gt;0,VLOOKUP(A566,Fed.!$A$2:$J$1973,8,FALSE)," ")</f>
        <v xml:space="preserve"> </v>
      </c>
      <c r="I566" t="str">
        <f>IF(A566:A566&gt;0,VLOOKUP(A566,Fed.!$A$2:$J$1973,9,FALSE)," ")</f>
        <v xml:space="preserve"> </v>
      </c>
      <c r="J566" s="3" t="str">
        <f>IF(A566:A566&gt;0,VLOOKUP(A566,Fed.!$A$2:$J$1973,10,FALSE)," ")</f>
        <v xml:space="preserve"> </v>
      </c>
    </row>
    <row r="567" spans="1:10">
      <c r="A567" s="63"/>
      <c r="B567" t="str">
        <f>IF(A567:A567&gt;0,VLOOKUP(A567,Fed.!$A$2:$J$1973,2,FALSE)," ")</f>
        <v xml:space="preserve"> </v>
      </c>
      <c r="C567" t="str">
        <f>IF(A567:A567&gt;0,VLOOKUP(A567,Fed.!$A$2:$J$1973,3,FALSE)," ")</f>
        <v xml:space="preserve"> </v>
      </c>
      <c r="D567" s="3" t="str">
        <f>IF(A567:A567&gt;0,VLOOKUP(A567,Fed.!$A$2:$J$1973,4,FALSE)," ")</f>
        <v xml:space="preserve"> </v>
      </c>
      <c r="E567" s="3" t="str">
        <f>IF(A567:A567&gt;0,VLOOKUP(A567,Fed.!$A$2:$J$1973,5,FALSE)," ")</f>
        <v xml:space="preserve"> </v>
      </c>
      <c r="F567" s="413" t="str">
        <f>IF(A567:A567&gt;0,VLOOKUP(A567,Fed.!$A$2:$J$1973,6,FALSE)," ")</f>
        <v xml:space="preserve"> </v>
      </c>
      <c r="G567" t="str">
        <f>IF(A567:A567&gt;0,VLOOKUP(A567,Fed.!$A$2:$J$1973,7,FALSE)," ")</f>
        <v xml:space="preserve"> </v>
      </c>
      <c r="H567" t="str">
        <f>IF(A567:A567&gt;0,VLOOKUP(A567,Fed.!$A$2:$J$1973,8,FALSE)," ")</f>
        <v xml:space="preserve"> </v>
      </c>
      <c r="I567" t="str">
        <f>IF(A567:A567&gt;0,VLOOKUP(A567,Fed.!$A$2:$J$1973,9,FALSE)," ")</f>
        <v xml:space="preserve"> </v>
      </c>
      <c r="J567" s="3" t="str">
        <f>IF(A567:A567&gt;0,VLOOKUP(A567,Fed.!$A$2:$J$1973,10,FALSE)," ")</f>
        <v xml:space="preserve"> </v>
      </c>
    </row>
    <row r="568" spans="1:10">
      <c r="A568" s="63"/>
      <c r="B568" t="str">
        <f>IF(A568:A568&gt;0,VLOOKUP(A568,Fed.!$A$2:$J$1973,2,FALSE)," ")</f>
        <v xml:space="preserve"> </v>
      </c>
      <c r="C568" t="str">
        <f>IF(A568:A568&gt;0,VLOOKUP(A568,Fed.!$A$2:$J$1973,3,FALSE)," ")</f>
        <v xml:space="preserve"> </v>
      </c>
      <c r="D568" s="3" t="str">
        <f>IF(A568:A568&gt;0,VLOOKUP(A568,Fed.!$A$2:$J$1973,4,FALSE)," ")</f>
        <v xml:space="preserve"> </v>
      </c>
      <c r="E568" s="3" t="str">
        <f>IF(A568:A568&gt;0,VLOOKUP(A568,Fed.!$A$2:$J$1973,5,FALSE)," ")</f>
        <v xml:space="preserve"> </v>
      </c>
      <c r="F568" s="413" t="str">
        <f>IF(A568:A568&gt;0,VLOOKUP(A568,Fed.!$A$2:$J$1973,6,FALSE)," ")</f>
        <v xml:space="preserve"> </v>
      </c>
      <c r="G568" t="str">
        <f>IF(A568:A568&gt;0,VLOOKUP(A568,Fed.!$A$2:$J$1973,7,FALSE)," ")</f>
        <v xml:space="preserve"> </v>
      </c>
      <c r="H568" t="str">
        <f>IF(A568:A568&gt;0,VLOOKUP(A568,Fed.!$A$2:$J$1973,8,FALSE)," ")</f>
        <v xml:space="preserve"> </v>
      </c>
      <c r="I568" t="str">
        <f>IF(A568:A568&gt;0,VLOOKUP(A568,Fed.!$A$2:$J$1973,9,FALSE)," ")</f>
        <v xml:space="preserve"> </v>
      </c>
      <c r="J568" s="3" t="str">
        <f>IF(A568:A568&gt;0,VLOOKUP(A568,Fed.!$A$2:$J$1973,10,FALSE)," ")</f>
        <v xml:space="preserve"> </v>
      </c>
    </row>
    <row r="569" spans="1:10">
      <c r="A569" s="63"/>
      <c r="B569" t="str">
        <f>IF(A569:A569&gt;0,VLOOKUP(A569,Fed.!$A$2:$J$1973,2,FALSE)," ")</f>
        <v xml:space="preserve"> </v>
      </c>
      <c r="C569" t="str">
        <f>IF(A569:A569&gt;0,VLOOKUP(A569,Fed.!$A$2:$J$1973,3,FALSE)," ")</f>
        <v xml:space="preserve"> </v>
      </c>
      <c r="D569" s="3" t="str">
        <f>IF(A569:A569&gt;0,VLOOKUP(A569,Fed.!$A$2:$J$1973,4,FALSE)," ")</f>
        <v xml:space="preserve"> </v>
      </c>
      <c r="E569" s="3" t="str">
        <f>IF(A569:A569&gt;0,VLOOKUP(A569,Fed.!$A$2:$J$1973,5,FALSE)," ")</f>
        <v xml:space="preserve"> </v>
      </c>
      <c r="F569" s="413" t="str">
        <f>IF(A569:A569&gt;0,VLOOKUP(A569,Fed.!$A$2:$J$1973,6,FALSE)," ")</f>
        <v xml:space="preserve"> </v>
      </c>
      <c r="G569" t="str">
        <f>IF(A569:A569&gt;0,VLOOKUP(A569,Fed.!$A$2:$J$1973,7,FALSE)," ")</f>
        <v xml:space="preserve"> </v>
      </c>
      <c r="H569" t="str">
        <f>IF(A569:A569&gt;0,VLOOKUP(A569,Fed.!$A$2:$J$1973,8,FALSE)," ")</f>
        <v xml:space="preserve"> </v>
      </c>
      <c r="I569" t="str">
        <f>IF(A569:A569&gt;0,VLOOKUP(A569,Fed.!$A$2:$J$1973,9,FALSE)," ")</f>
        <v xml:space="preserve"> </v>
      </c>
      <c r="J569" s="3" t="str">
        <f>IF(A569:A569&gt;0,VLOOKUP(A569,Fed.!$A$2:$J$1973,10,FALSE)," ")</f>
        <v xml:space="preserve"> </v>
      </c>
    </row>
    <row r="570" spans="1:10">
      <c r="A570" s="63"/>
      <c r="B570" t="str">
        <f>IF(A570:A570&gt;0,VLOOKUP(A570,Fed.!$A$2:$J$1973,2,FALSE)," ")</f>
        <v xml:space="preserve"> </v>
      </c>
      <c r="C570" t="str">
        <f>IF(A570:A570&gt;0,VLOOKUP(A570,Fed.!$A$2:$J$1973,3,FALSE)," ")</f>
        <v xml:space="preserve"> </v>
      </c>
      <c r="D570" s="3" t="str">
        <f>IF(A570:A570&gt;0,VLOOKUP(A570,Fed.!$A$2:$J$1973,4,FALSE)," ")</f>
        <v xml:space="preserve"> </v>
      </c>
      <c r="E570" s="3" t="str">
        <f>IF(A570:A570&gt;0,VLOOKUP(A570,Fed.!$A$2:$J$1973,5,FALSE)," ")</f>
        <v xml:space="preserve"> </v>
      </c>
      <c r="F570" s="413" t="str">
        <f>IF(A570:A570&gt;0,VLOOKUP(A570,Fed.!$A$2:$J$1973,6,FALSE)," ")</f>
        <v xml:space="preserve"> </v>
      </c>
      <c r="G570" t="str">
        <f>IF(A570:A570&gt;0,VLOOKUP(A570,Fed.!$A$2:$J$1973,7,FALSE)," ")</f>
        <v xml:space="preserve"> </v>
      </c>
      <c r="H570" t="str">
        <f>IF(A570:A570&gt;0,VLOOKUP(A570,Fed.!$A$2:$J$1973,8,FALSE)," ")</f>
        <v xml:space="preserve"> </v>
      </c>
      <c r="I570" t="str">
        <f>IF(A570:A570&gt;0,VLOOKUP(A570,Fed.!$A$2:$J$1973,9,FALSE)," ")</f>
        <v xml:space="preserve"> </v>
      </c>
      <c r="J570" s="3" t="str">
        <f>IF(A570:A570&gt;0,VLOOKUP(A570,Fed.!$A$2:$J$1973,10,FALSE)," ")</f>
        <v xml:space="preserve"> </v>
      </c>
    </row>
    <row r="571" spans="1:10">
      <c r="A571" s="63"/>
      <c r="B571" t="str">
        <f>IF(A571:A571&gt;0,VLOOKUP(A571,Fed.!$A$2:$J$1973,2,FALSE)," ")</f>
        <v xml:space="preserve"> </v>
      </c>
      <c r="C571" t="str">
        <f>IF(A571:A571&gt;0,VLOOKUP(A571,Fed.!$A$2:$J$1973,3,FALSE)," ")</f>
        <v xml:space="preserve"> </v>
      </c>
      <c r="D571" s="3" t="str">
        <f>IF(A571:A571&gt;0,VLOOKUP(A571,Fed.!$A$2:$J$1973,4,FALSE)," ")</f>
        <v xml:space="preserve"> </v>
      </c>
      <c r="E571" s="3" t="str">
        <f>IF(A571:A571&gt;0,VLOOKUP(A571,Fed.!$A$2:$J$1973,5,FALSE)," ")</f>
        <v xml:space="preserve"> </v>
      </c>
      <c r="F571" s="413" t="str">
        <f>IF(A571:A571&gt;0,VLOOKUP(A571,Fed.!$A$2:$J$1973,6,FALSE)," ")</f>
        <v xml:space="preserve"> </v>
      </c>
      <c r="G571" t="str">
        <f>IF(A571:A571&gt;0,VLOOKUP(A571,Fed.!$A$2:$J$1973,7,FALSE)," ")</f>
        <v xml:space="preserve"> </v>
      </c>
      <c r="H571" t="str">
        <f>IF(A571:A571&gt;0,VLOOKUP(A571,Fed.!$A$2:$J$1973,8,FALSE)," ")</f>
        <v xml:space="preserve"> </v>
      </c>
      <c r="I571" t="str">
        <f>IF(A571:A571&gt;0,VLOOKUP(A571,Fed.!$A$2:$J$1973,9,FALSE)," ")</f>
        <v xml:space="preserve"> </v>
      </c>
      <c r="J571" s="3" t="str">
        <f>IF(A571:A571&gt;0,VLOOKUP(A571,Fed.!$A$2:$J$1973,10,FALSE)," ")</f>
        <v xml:space="preserve"> </v>
      </c>
    </row>
    <row r="572" spans="1:10">
      <c r="A572" s="63"/>
      <c r="B572" t="str">
        <f>IF(A572:A572&gt;0,VLOOKUP(A572,Fed.!$A$2:$J$1973,2,FALSE)," ")</f>
        <v xml:space="preserve"> </v>
      </c>
      <c r="C572" t="str">
        <f>IF(A572:A572&gt;0,VLOOKUP(A572,Fed.!$A$2:$J$1973,3,FALSE)," ")</f>
        <v xml:space="preserve"> </v>
      </c>
      <c r="D572" s="3" t="str">
        <f>IF(A572:A572&gt;0,VLOOKUP(A572,Fed.!$A$2:$J$1973,4,FALSE)," ")</f>
        <v xml:space="preserve"> </v>
      </c>
      <c r="E572" s="3" t="str">
        <f>IF(A572:A572&gt;0,VLOOKUP(A572,Fed.!$A$2:$J$1973,5,FALSE)," ")</f>
        <v xml:space="preserve"> </v>
      </c>
      <c r="F572" s="413" t="str">
        <f>IF(A572:A572&gt;0,VLOOKUP(A572,Fed.!$A$2:$J$1973,6,FALSE)," ")</f>
        <v xml:space="preserve"> </v>
      </c>
      <c r="G572" t="str">
        <f>IF(A572:A572&gt;0,VLOOKUP(A572,Fed.!$A$2:$J$1973,7,FALSE)," ")</f>
        <v xml:space="preserve"> </v>
      </c>
      <c r="H572" t="str">
        <f>IF(A572:A572&gt;0,VLOOKUP(A572,Fed.!$A$2:$J$1973,8,FALSE)," ")</f>
        <v xml:space="preserve"> </v>
      </c>
      <c r="I572" t="str">
        <f>IF(A572:A572&gt;0,VLOOKUP(A572,Fed.!$A$2:$J$1973,9,FALSE)," ")</f>
        <v xml:space="preserve"> </v>
      </c>
      <c r="J572" s="3" t="str">
        <f>IF(A572:A572&gt;0,VLOOKUP(A572,Fed.!$A$2:$J$1973,10,FALSE)," ")</f>
        <v xml:space="preserve"> </v>
      </c>
    </row>
    <row r="573" spans="1:10">
      <c r="A573" s="63"/>
      <c r="B573" t="str">
        <f>IF(A573:A573&gt;0,VLOOKUP(A573,Fed.!$A$2:$J$1973,2,FALSE)," ")</f>
        <v xml:space="preserve"> </v>
      </c>
      <c r="C573" t="str">
        <f>IF(A573:A573&gt;0,VLOOKUP(A573,Fed.!$A$2:$J$1973,3,FALSE)," ")</f>
        <v xml:space="preserve"> </v>
      </c>
      <c r="D573" s="3" t="str">
        <f>IF(A573:A573&gt;0,VLOOKUP(A573,Fed.!$A$2:$J$1973,4,FALSE)," ")</f>
        <v xml:space="preserve"> </v>
      </c>
      <c r="E573" s="3" t="str">
        <f>IF(A573:A573&gt;0,VLOOKUP(A573,Fed.!$A$2:$J$1973,5,FALSE)," ")</f>
        <v xml:space="preserve"> </v>
      </c>
      <c r="F573" s="413" t="str">
        <f>IF(A573:A573&gt;0,VLOOKUP(A573,Fed.!$A$2:$J$1973,6,FALSE)," ")</f>
        <v xml:space="preserve"> </v>
      </c>
      <c r="G573" t="str">
        <f>IF(A573:A573&gt;0,VLOOKUP(A573,Fed.!$A$2:$J$1973,7,FALSE)," ")</f>
        <v xml:space="preserve"> </v>
      </c>
      <c r="H573" t="str">
        <f>IF(A573:A573&gt;0,VLOOKUP(A573,Fed.!$A$2:$J$1973,8,FALSE)," ")</f>
        <v xml:space="preserve"> </v>
      </c>
      <c r="I573" t="str">
        <f>IF(A573:A573&gt;0,VLOOKUP(A573,Fed.!$A$2:$J$1973,9,FALSE)," ")</f>
        <v xml:space="preserve"> </v>
      </c>
      <c r="J573" s="3" t="str">
        <f>IF(A573:A573&gt;0,VLOOKUP(A573,Fed.!$A$2:$J$1973,10,FALSE)," ")</f>
        <v xml:space="preserve"> </v>
      </c>
    </row>
    <row r="574" spans="1:10">
      <c r="A574" s="63"/>
      <c r="B574" t="str">
        <f>IF(A574:A574&gt;0,VLOOKUP(A574,Fed.!$A$2:$J$1973,2,FALSE)," ")</f>
        <v xml:space="preserve"> </v>
      </c>
      <c r="C574" t="str">
        <f>IF(A574:A574&gt;0,VLOOKUP(A574,Fed.!$A$2:$J$1973,3,FALSE)," ")</f>
        <v xml:space="preserve"> </v>
      </c>
      <c r="D574" s="3" t="str">
        <f>IF(A574:A574&gt;0,VLOOKUP(A574,Fed.!$A$2:$J$1973,4,FALSE)," ")</f>
        <v xml:space="preserve"> </v>
      </c>
      <c r="E574" s="3" t="str">
        <f>IF(A574:A574&gt;0,VLOOKUP(A574,Fed.!$A$2:$J$1973,5,FALSE)," ")</f>
        <v xml:space="preserve"> </v>
      </c>
      <c r="F574" s="413" t="str">
        <f>IF(A574:A574&gt;0,VLOOKUP(A574,Fed.!$A$2:$J$1973,6,FALSE)," ")</f>
        <v xml:space="preserve"> </v>
      </c>
      <c r="G574" t="str">
        <f>IF(A574:A574&gt;0,VLOOKUP(A574,Fed.!$A$2:$J$1973,7,FALSE)," ")</f>
        <v xml:space="preserve"> </v>
      </c>
      <c r="H574" t="str">
        <f>IF(A574:A574&gt;0,VLOOKUP(A574,Fed.!$A$2:$J$1973,8,FALSE)," ")</f>
        <v xml:space="preserve"> </v>
      </c>
      <c r="I574" t="str">
        <f>IF(A574:A574&gt;0,VLOOKUP(A574,Fed.!$A$2:$J$1973,9,FALSE)," ")</f>
        <v xml:space="preserve"> </v>
      </c>
      <c r="J574" s="3" t="str">
        <f>IF(A574:A574&gt;0,VLOOKUP(A574,Fed.!$A$2:$J$1973,10,FALSE)," ")</f>
        <v xml:space="preserve"> </v>
      </c>
    </row>
    <row r="575" spans="1:10">
      <c r="A575" s="63"/>
      <c r="B575" t="str">
        <f>IF(A575:A575&gt;0,VLOOKUP(A575,Fed.!$A$2:$J$1973,2,FALSE)," ")</f>
        <v xml:space="preserve"> </v>
      </c>
      <c r="C575" t="str">
        <f>IF(A575:A575&gt;0,VLOOKUP(A575,Fed.!$A$2:$J$1973,3,FALSE)," ")</f>
        <v xml:space="preserve"> </v>
      </c>
      <c r="D575" s="3" t="str">
        <f>IF(A575:A575&gt;0,VLOOKUP(A575,Fed.!$A$2:$J$1973,4,FALSE)," ")</f>
        <v xml:space="preserve"> </v>
      </c>
      <c r="E575" s="3" t="str">
        <f>IF(A575:A575&gt;0,VLOOKUP(A575,Fed.!$A$2:$J$1973,5,FALSE)," ")</f>
        <v xml:space="preserve"> </v>
      </c>
      <c r="F575" s="413" t="str">
        <f>IF(A575:A575&gt;0,VLOOKUP(A575,Fed.!$A$2:$J$1973,6,FALSE)," ")</f>
        <v xml:space="preserve"> </v>
      </c>
      <c r="G575" t="str">
        <f>IF(A575:A575&gt;0,VLOOKUP(A575,Fed.!$A$2:$J$1973,7,FALSE)," ")</f>
        <v xml:space="preserve"> </v>
      </c>
      <c r="H575" t="str">
        <f>IF(A575:A575&gt;0,VLOOKUP(A575,Fed.!$A$2:$J$1973,8,FALSE)," ")</f>
        <v xml:space="preserve"> </v>
      </c>
      <c r="I575" t="str">
        <f>IF(A575:A575&gt;0,VLOOKUP(A575,Fed.!$A$2:$J$1973,9,FALSE)," ")</f>
        <v xml:space="preserve"> </v>
      </c>
      <c r="J575" s="3" t="str">
        <f>IF(A575:A575&gt;0,VLOOKUP(A575,Fed.!$A$2:$J$1973,10,FALSE)," ")</f>
        <v xml:space="preserve"> </v>
      </c>
    </row>
    <row r="576" spans="1:10">
      <c r="A576" s="63"/>
      <c r="B576" t="str">
        <f>IF(A576:A576&gt;0,VLOOKUP(A576,Fed.!$A$2:$J$1973,2,FALSE)," ")</f>
        <v xml:space="preserve"> </v>
      </c>
      <c r="C576" t="str">
        <f>IF(A576:A576&gt;0,VLOOKUP(A576,Fed.!$A$2:$J$1973,3,FALSE)," ")</f>
        <v xml:space="preserve"> </v>
      </c>
      <c r="D576" s="3" t="str">
        <f>IF(A576:A576&gt;0,VLOOKUP(A576,Fed.!$A$2:$J$1973,4,FALSE)," ")</f>
        <v xml:space="preserve"> </v>
      </c>
      <c r="E576" s="3" t="str">
        <f>IF(A576:A576&gt;0,VLOOKUP(A576,Fed.!$A$2:$J$1973,5,FALSE)," ")</f>
        <v xml:space="preserve"> </v>
      </c>
      <c r="F576" s="413" t="str">
        <f>IF(A576:A576&gt;0,VLOOKUP(A576,Fed.!$A$2:$J$1973,6,FALSE)," ")</f>
        <v xml:space="preserve"> </v>
      </c>
      <c r="G576" t="str">
        <f>IF(A576:A576&gt;0,VLOOKUP(A576,Fed.!$A$2:$J$1973,7,FALSE)," ")</f>
        <v xml:space="preserve"> </v>
      </c>
      <c r="H576" t="str">
        <f>IF(A576:A576&gt;0,VLOOKUP(A576,Fed.!$A$2:$J$1973,8,FALSE)," ")</f>
        <v xml:space="preserve"> </v>
      </c>
      <c r="I576" t="str">
        <f>IF(A576:A576&gt;0,VLOOKUP(A576,Fed.!$A$2:$J$1973,9,FALSE)," ")</f>
        <v xml:space="preserve"> </v>
      </c>
      <c r="J576" s="3" t="str">
        <f>IF(A576:A576&gt;0,VLOOKUP(A576,Fed.!$A$2:$J$1973,10,FALSE)," ")</f>
        <v xml:space="preserve"> </v>
      </c>
    </row>
    <row r="577" spans="1:10">
      <c r="A577" s="63"/>
      <c r="B577" t="str">
        <f>IF(A577:A577&gt;0,VLOOKUP(A577,Fed.!$A$2:$J$1973,2,FALSE)," ")</f>
        <v xml:space="preserve"> </v>
      </c>
      <c r="C577" t="str">
        <f>IF(A577:A577&gt;0,VLOOKUP(A577,Fed.!$A$2:$J$1973,3,FALSE)," ")</f>
        <v xml:space="preserve"> </v>
      </c>
      <c r="D577" s="3" t="str">
        <f>IF(A577:A577&gt;0,VLOOKUP(A577,Fed.!$A$2:$J$1973,4,FALSE)," ")</f>
        <v xml:space="preserve"> </v>
      </c>
      <c r="E577" s="3" t="str">
        <f>IF(A577:A577&gt;0,VLOOKUP(A577,Fed.!$A$2:$J$1973,5,FALSE)," ")</f>
        <v xml:space="preserve"> </v>
      </c>
      <c r="F577" s="413" t="str">
        <f>IF(A577:A577&gt;0,VLOOKUP(A577,Fed.!$A$2:$J$1973,6,FALSE)," ")</f>
        <v xml:space="preserve"> </v>
      </c>
      <c r="G577" t="str">
        <f>IF(A577:A577&gt;0,VLOOKUP(A577,Fed.!$A$2:$J$1973,7,FALSE)," ")</f>
        <v xml:space="preserve"> </v>
      </c>
      <c r="H577" t="str">
        <f>IF(A577:A577&gt;0,VLOOKUP(A577,Fed.!$A$2:$J$1973,8,FALSE)," ")</f>
        <v xml:space="preserve"> </v>
      </c>
      <c r="I577" t="str">
        <f>IF(A577:A577&gt;0,VLOOKUP(A577,Fed.!$A$2:$J$1973,9,FALSE)," ")</f>
        <v xml:space="preserve"> </v>
      </c>
      <c r="J577" s="3" t="str">
        <f>IF(A577:A577&gt;0,VLOOKUP(A577,Fed.!$A$2:$J$1973,10,FALSE)," ")</f>
        <v xml:space="preserve"> </v>
      </c>
    </row>
    <row r="578" spans="1:10">
      <c r="A578" s="63"/>
      <c r="B578" t="str">
        <f>IF(A578:A578&gt;0,VLOOKUP(A578,Fed.!$A$2:$J$1973,2,FALSE)," ")</f>
        <v xml:space="preserve"> </v>
      </c>
      <c r="C578" t="str">
        <f>IF(A578:A578&gt;0,VLOOKUP(A578,Fed.!$A$2:$J$1973,3,FALSE)," ")</f>
        <v xml:space="preserve"> </v>
      </c>
      <c r="D578" s="3" t="str">
        <f>IF(A578:A578&gt;0,VLOOKUP(A578,Fed.!$A$2:$J$1973,4,FALSE)," ")</f>
        <v xml:space="preserve"> </v>
      </c>
      <c r="E578" s="3" t="str">
        <f>IF(A578:A578&gt;0,VLOOKUP(A578,Fed.!$A$2:$J$1973,5,FALSE)," ")</f>
        <v xml:space="preserve"> </v>
      </c>
      <c r="F578" s="413" t="str">
        <f>IF(A578:A578&gt;0,VLOOKUP(A578,Fed.!$A$2:$J$1973,6,FALSE)," ")</f>
        <v xml:space="preserve"> </v>
      </c>
      <c r="G578" t="str">
        <f>IF(A578:A578&gt;0,VLOOKUP(A578,Fed.!$A$2:$J$1973,7,FALSE)," ")</f>
        <v xml:space="preserve"> </v>
      </c>
      <c r="H578" t="str">
        <f>IF(A578:A578&gt;0,VLOOKUP(A578,Fed.!$A$2:$J$1973,8,FALSE)," ")</f>
        <v xml:space="preserve"> </v>
      </c>
      <c r="I578" t="str">
        <f>IF(A578:A578&gt;0,VLOOKUP(A578,Fed.!$A$2:$J$1973,9,FALSE)," ")</f>
        <v xml:space="preserve"> </v>
      </c>
      <c r="J578" s="3" t="str">
        <f>IF(A578:A578&gt;0,VLOOKUP(A578,Fed.!$A$2:$J$1973,10,FALSE)," ")</f>
        <v xml:space="preserve"> </v>
      </c>
    </row>
    <row r="579" spans="1:10">
      <c r="A579" s="63"/>
      <c r="B579" t="str">
        <f>IF(A579:A579&gt;0,VLOOKUP(A579,Fed.!$A$2:$J$1973,2,FALSE)," ")</f>
        <v xml:space="preserve"> </v>
      </c>
      <c r="C579" t="str">
        <f>IF(A579:A579&gt;0,VLOOKUP(A579,Fed.!$A$2:$J$1973,3,FALSE)," ")</f>
        <v xml:space="preserve"> </v>
      </c>
      <c r="D579" s="3" t="str">
        <f>IF(A579:A579&gt;0,VLOOKUP(A579,Fed.!$A$2:$J$1973,4,FALSE)," ")</f>
        <v xml:space="preserve"> </v>
      </c>
      <c r="E579" s="3" t="str">
        <f>IF(A579:A579&gt;0,VLOOKUP(A579,Fed.!$A$2:$J$1973,5,FALSE)," ")</f>
        <v xml:space="preserve"> </v>
      </c>
      <c r="F579" s="413" t="str">
        <f>IF(A579:A579&gt;0,VLOOKUP(A579,Fed.!$A$2:$J$1973,6,FALSE)," ")</f>
        <v xml:space="preserve"> </v>
      </c>
      <c r="G579" t="str">
        <f>IF(A579:A579&gt;0,VLOOKUP(A579,Fed.!$A$2:$J$1973,7,FALSE)," ")</f>
        <v xml:space="preserve"> </v>
      </c>
      <c r="H579" t="str">
        <f>IF(A579:A579&gt;0,VLOOKUP(A579,Fed.!$A$2:$J$1973,8,FALSE)," ")</f>
        <v xml:space="preserve"> </v>
      </c>
      <c r="I579" t="str">
        <f>IF(A579:A579&gt;0,VLOOKUP(A579,Fed.!$A$2:$J$1973,9,FALSE)," ")</f>
        <v xml:space="preserve"> </v>
      </c>
      <c r="J579" s="3" t="str">
        <f>IF(A579:A579&gt;0,VLOOKUP(A579,Fed.!$A$2:$J$1973,10,FALSE)," ")</f>
        <v xml:space="preserve"> </v>
      </c>
    </row>
    <row r="580" spans="1:10">
      <c r="A580" s="63"/>
      <c r="B580" t="str">
        <f>IF(A580:A580&gt;0,VLOOKUP(A580,Fed.!$A$2:$J$1973,2,FALSE)," ")</f>
        <v xml:space="preserve"> </v>
      </c>
      <c r="C580" t="str">
        <f>IF(A580:A580&gt;0,VLOOKUP(A580,Fed.!$A$2:$J$1973,3,FALSE)," ")</f>
        <v xml:space="preserve"> </v>
      </c>
      <c r="D580" s="3" t="str">
        <f>IF(A580:A580&gt;0,VLOOKUP(A580,Fed.!$A$2:$J$1973,4,FALSE)," ")</f>
        <v xml:space="preserve"> </v>
      </c>
      <c r="E580" s="3" t="str">
        <f>IF(A580:A580&gt;0,VLOOKUP(A580,Fed.!$A$2:$J$1973,5,FALSE)," ")</f>
        <v xml:space="preserve"> </v>
      </c>
      <c r="F580" s="413" t="str">
        <f>IF(A580:A580&gt;0,VLOOKUP(A580,Fed.!$A$2:$J$1973,6,FALSE)," ")</f>
        <v xml:space="preserve"> </v>
      </c>
      <c r="G580" t="str">
        <f>IF(A580:A580&gt;0,VLOOKUP(A580,Fed.!$A$2:$J$1973,7,FALSE)," ")</f>
        <v xml:space="preserve"> </v>
      </c>
      <c r="H580" t="str">
        <f>IF(A580:A580&gt;0,VLOOKUP(A580,Fed.!$A$2:$J$1973,8,FALSE)," ")</f>
        <v xml:space="preserve"> </v>
      </c>
      <c r="I580" t="str">
        <f>IF(A580:A580&gt;0,VLOOKUP(A580,Fed.!$A$2:$J$1973,9,FALSE)," ")</f>
        <v xml:space="preserve"> </v>
      </c>
      <c r="J580" s="3" t="str">
        <f>IF(A580:A580&gt;0,VLOOKUP(A580,Fed.!$A$2:$J$1973,10,FALSE)," ")</f>
        <v xml:space="preserve"> </v>
      </c>
    </row>
    <row r="581" spans="1:10">
      <c r="A581" s="63"/>
      <c r="B581" t="str">
        <f>IF(A581:A581&gt;0,VLOOKUP(A581,Fed.!$A$2:$J$1973,2,FALSE)," ")</f>
        <v xml:space="preserve"> </v>
      </c>
      <c r="C581" t="str">
        <f>IF(A581:A581&gt;0,VLOOKUP(A581,Fed.!$A$2:$J$1973,3,FALSE)," ")</f>
        <v xml:space="preserve"> </v>
      </c>
      <c r="D581" s="3" t="str">
        <f>IF(A581:A581&gt;0,VLOOKUP(A581,Fed.!$A$2:$J$1973,4,FALSE)," ")</f>
        <v xml:space="preserve"> </v>
      </c>
      <c r="E581" s="3" t="str">
        <f>IF(A581:A581&gt;0,VLOOKUP(A581,Fed.!$A$2:$J$1973,5,FALSE)," ")</f>
        <v xml:space="preserve"> </v>
      </c>
      <c r="F581" s="413" t="str">
        <f>IF(A581:A581&gt;0,VLOOKUP(A581,Fed.!$A$2:$J$1973,6,FALSE)," ")</f>
        <v xml:space="preserve"> </v>
      </c>
      <c r="G581" t="str">
        <f>IF(A581:A581&gt;0,VLOOKUP(A581,Fed.!$A$2:$J$1973,7,FALSE)," ")</f>
        <v xml:space="preserve"> </v>
      </c>
      <c r="H581" t="str">
        <f>IF(A581:A581&gt;0,VLOOKUP(A581,Fed.!$A$2:$J$1973,8,FALSE)," ")</f>
        <v xml:space="preserve"> </v>
      </c>
      <c r="I581" t="str">
        <f>IF(A581:A581&gt;0,VLOOKUP(A581,Fed.!$A$2:$J$1973,9,FALSE)," ")</f>
        <v xml:space="preserve"> </v>
      </c>
      <c r="J581" s="3" t="str">
        <f>IF(A581:A581&gt;0,VLOOKUP(A581,Fed.!$A$2:$J$1973,10,FALSE)," ")</f>
        <v xml:space="preserve"> </v>
      </c>
    </row>
    <row r="582" spans="1:10">
      <c r="A582" s="63"/>
      <c r="B582" t="str">
        <f>IF(A582:A582&gt;0,VLOOKUP(A582,Fed.!$A$2:$J$1973,2,FALSE)," ")</f>
        <v xml:space="preserve"> </v>
      </c>
      <c r="C582" t="str">
        <f>IF(A582:A582&gt;0,VLOOKUP(A582,Fed.!$A$2:$J$1973,3,FALSE)," ")</f>
        <v xml:space="preserve"> </v>
      </c>
      <c r="D582" s="3" t="str">
        <f>IF(A582:A582&gt;0,VLOOKUP(A582,Fed.!$A$2:$J$1973,4,FALSE)," ")</f>
        <v xml:space="preserve"> </v>
      </c>
      <c r="E582" s="3" t="str">
        <f>IF(A582:A582&gt;0,VLOOKUP(A582,Fed.!$A$2:$J$1973,5,FALSE)," ")</f>
        <v xml:space="preserve"> </v>
      </c>
      <c r="F582" s="413" t="str">
        <f>IF(A582:A582&gt;0,VLOOKUP(A582,Fed.!$A$2:$J$1973,6,FALSE)," ")</f>
        <v xml:space="preserve"> </v>
      </c>
      <c r="G582" t="str">
        <f>IF(A582:A582&gt;0,VLOOKUP(A582,Fed.!$A$2:$J$1973,7,FALSE)," ")</f>
        <v xml:space="preserve"> </v>
      </c>
      <c r="H582" t="str">
        <f>IF(A582:A582&gt;0,VLOOKUP(A582,Fed.!$A$2:$J$1973,8,FALSE)," ")</f>
        <v xml:space="preserve"> </v>
      </c>
      <c r="I582" t="str">
        <f>IF(A582:A582&gt;0,VLOOKUP(A582,Fed.!$A$2:$J$1973,9,FALSE)," ")</f>
        <v xml:space="preserve"> </v>
      </c>
      <c r="J582" s="3" t="str">
        <f>IF(A582:A582&gt;0,VLOOKUP(A582,Fed.!$A$2:$J$1973,10,FALSE)," ")</f>
        <v xml:space="preserve"> </v>
      </c>
    </row>
    <row r="583" spans="1:10">
      <c r="A583" s="63"/>
      <c r="B583" t="str">
        <f>IF(A583:A583&gt;0,VLOOKUP(A583,Fed.!$A$2:$J$1973,2,FALSE)," ")</f>
        <v xml:space="preserve"> </v>
      </c>
      <c r="C583" t="str">
        <f>IF(A583:A583&gt;0,VLOOKUP(A583,Fed.!$A$2:$J$1973,3,FALSE)," ")</f>
        <v xml:space="preserve"> </v>
      </c>
      <c r="D583" s="3" t="str">
        <f>IF(A583:A583&gt;0,VLOOKUP(A583,Fed.!$A$2:$J$1973,4,FALSE)," ")</f>
        <v xml:space="preserve"> </v>
      </c>
      <c r="E583" s="3" t="str">
        <f>IF(A583:A583&gt;0,VLOOKUP(A583,Fed.!$A$2:$J$1973,5,FALSE)," ")</f>
        <v xml:space="preserve"> </v>
      </c>
      <c r="F583" s="413" t="str">
        <f>IF(A583:A583&gt;0,VLOOKUP(A583,Fed.!$A$2:$J$1973,6,FALSE)," ")</f>
        <v xml:space="preserve"> </v>
      </c>
      <c r="G583" t="str">
        <f>IF(A583:A583&gt;0,VLOOKUP(A583,Fed.!$A$2:$J$1973,7,FALSE)," ")</f>
        <v xml:space="preserve"> </v>
      </c>
      <c r="H583" t="str">
        <f>IF(A583:A583&gt;0,VLOOKUP(A583,Fed.!$A$2:$J$1973,8,FALSE)," ")</f>
        <v xml:space="preserve"> </v>
      </c>
      <c r="I583" t="str">
        <f>IF(A583:A583&gt;0,VLOOKUP(A583,Fed.!$A$2:$J$1973,9,FALSE)," ")</f>
        <v xml:space="preserve"> </v>
      </c>
      <c r="J583" s="3" t="str">
        <f>IF(A583:A583&gt;0,VLOOKUP(A583,Fed.!$A$2:$J$1973,10,FALSE)," ")</f>
        <v xml:space="preserve"> </v>
      </c>
    </row>
    <row r="584" spans="1:10">
      <c r="A584" s="63"/>
      <c r="B584" t="str">
        <f>IF(A584:A584&gt;0,VLOOKUP(A584,Fed.!$A$2:$J$1973,2,FALSE)," ")</f>
        <v xml:space="preserve"> </v>
      </c>
      <c r="C584" t="str">
        <f>IF(A584:A584&gt;0,VLOOKUP(A584,Fed.!$A$2:$J$1973,3,FALSE)," ")</f>
        <v xml:space="preserve"> </v>
      </c>
      <c r="D584" s="3" t="str">
        <f>IF(A584:A584&gt;0,VLOOKUP(A584,Fed.!$A$2:$J$1973,4,FALSE)," ")</f>
        <v xml:space="preserve"> </v>
      </c>
      <c r="E584" s="3" t="str">
        <f>IF(A584:A584&gt;0,VLOOKUP(A584,Fed.!$A$2:$J$1973,5,FALSE)," ")</f>
        <v xml:space="preserve"> </v>
      </c>
      <c r="F584" s="413" t="str">
        <f>IF(A584:A584&gt;0,VLOOKUP(A584,Fed.!$A$2:$J$1973,6,FALSE)," ")</f>
        <v xml:space="preserve"> </v>
      </c>
      <c r="G584" t="str">
        <f>IF(A584:A584&gt;0,VLOOKUP(A584,Fed.!$A$2:$J$1973,7,FALSE)," ")</f>
        <v xml:space="preserve"> </v>
      </c>
      <c r="H584" t="str">
        <f>IF(A584:A584&gt;0,VLOOKUP(A584,Fed.!$A$2:$J$1973,8,FALSE)," ")</f>
        <v xml:space="preserve"> </v>
      </c>
      <c r="I584" t="str">
        <f>IF(A584:A584&gt;0,VLOOKUP(A584,Fed.!$A$2:$J$1973,9,FALSE)," ")</f>
        <v xml:space="preserve"> </v>
      </c>
      <c r="J584" s="3" t="str">
        <f>IF(A584:A584&gt;0,VLOOKUP(A584,Fed.!$A$2:$J$1973,10,FALSE)," ")</f>
        <v xml:space="preserve"> </v>
      </c>
    </row>
    <row r="585" spans="1:10">
      <c r="A585" s="63"/>
      <c r="B585" t="str">
        <f>IF(A585:A585&gt;0,VLOOKUP(A585,Fed.!$A$2:$J$1973,2,FALSE)," ")</f>
        <v xml:space="preserve"> </v>
      </c>
      <c r="C585" t="str">
        <f>IF(A585:A585&gt;0,VLOOKUP(A585,Fed.!$A$2:$J$1973,3,FALSE)," ")</f>
        <v xml:space="preserve"> </v>
      </c>
      <c r="D585" s="3" t="str">
        <f>IF(A585:A585&gt;0,VLOOKUP(A585,Fed.!$A$2:$J$1973,4,FALSE)," ")</f>
        <v xml:space="preserve"> </v>
      </c>
      <c r="E585" s="3" t="str">
        <f>IF(A585:A585&gt;0,VLOOKUP(A585,Fed.!$A$2:$J$1973,5,FALSE)," ")</f>
        <v xml:space="preserve"> </v>
      </c>
      <c r="F585" s="413" t="str">
        <f>IF(A585:A585&gt;0,VLOOKUP(A585,Fed.!$A$2:$J$1973,6,FALSE)," ")</f>
        <v xml:space="preserve"> </v>
      </c>
      <c r="G585" t="str">
        <f>IF(A585:A585&gt;0,VLOOKUP(A585,Fed.!$A$2:$J$1973,7,FALSE)," ")</f>
        <v xml:space="preserve"> </v>
      </c>
      <c r="H585" t="str">
        <f>IF(A585:A585&gt;0,VLOOKUP(A585,Fed.!$A$2:$J$1973,8,FALSE)," ")</f>
        <v xml:space="preserve"> </v>
      </c>
      <c r="I585" t="str">
        <f>IF(A585:A585&gt;0,VLOOKUP(A585,Fed.!$A$2:$J$1973,9,FALSE)," ")</f>
        <v xml:space="preserve"> </v>
      </c>
      <c r="J585" s="3" t="str">
        <f>IF(A585:A585&gt;0,VLOOKUP(A585,Fed.!$A$2:$J$1973,10,FALSE)," ")</f>
        <v xml:space="preserve"> </v>
      </c>
    </row>
    <row r="586" spans="1:10">
      <c r="A586" s="63"/>
      <c r="B586" t="str">
        <f>IF(A586:A586&gt;0,VLOOKUP(A586,Fed.!$A$2:$J$1973,2,FALSE)," ")</f>
        <v xml:space="preserve"> </v>
      </c>
      <c r="C586" t="str">
        <f>IF(A586:A586&gt;0,VLOOKUP(A586,Fed.!$A$2:$J$1973,3,FALSE)," ")</f>
        <v xml:space="preserve"> </v>
      </c>
      <c r="D586" s="3" t="str">
        <f>IF(A586:A586&gt;0,VLOOKUP(A586,Fed.!$A$2:$J$1973,4,FALSE)," ")</f>
        <v xml:space="preserve"> </v>
      </c>
      <c r="E586" s="3" t="str">
        <f>IF(A586:A586&gt;0,VLOOKUP(A586,Fed.!$A$2:$J$1973,5,FALSE)," ")</f>
        <v xml:space="preserve"> </v>
      </c>
      <c r="F586" s="413" t="str">
        <f>IF(A586:A586&gt;0,VLOOKUP(A586,Fed.!$A$2:$J$1973,6,FALSE)," ")</f>
        <v xml:space="preserve"> </v>
      </c>
      <c r="G586" t="str">
        <f>IF(A586:A586&gt;0,VLOOKUP(A586,Fed.!$A$2:$J$1973,7,FALSE)," ")</f>
        <v xml:space="preserve"> </v>
      </c>
      <c r="H586" t="str">
        <f>IF(A586:A586&gt;0,VLOOKUP(A586,Fed.!$A$2:$J$1973,8,FALSE)," ")</f>
        <v xml:space="preserve"> </v>
      </c>
      <c r="I586" t="str">
        <f>IF(A586:A586&gt;0,VLOOKUP(A586,Fed.!$A$2:$J$1973,9,FALSE)," ")</f>
        <v xml:space="preserve"> </v>
      </c>
      <c r="J586" s="3" t="str">
        <f>IF(A586:A586&gt;0,VLOOKUP(A586,Fed.!$A$2:$J$1973,10,FALSE)," ")</f>
        <v xml:space="preserve"> </v>
      </c>
    </row>
    <row r="587" spans="1:10">
      <c r="A587" s="63"/>
      <c r="B587" t="str">
        <f>IF(A587:A587&gt;0,VLOOKUP(A587,Fed.!$A$2:$J$1973,2,FALSE)," ")</f>
        <v xml:space="preserve"> </v>
      </c>
      <c r="C587" t="str">
        <f>IF(A587:A587&gt;0,VLOOKUP(A587,Fed.!$A$2:$J$1973,3,FALSE)," ")</f>
        <v xml:space="preserve"> </v>
      </c>
      <c r="D587" s="3" t="str">
        <f>IF(A587:A587&gt;0,VLOOKUP(A587,Fed.!$A$2:$J$1973,4,FALSE)," ")</f>
        <v xml:space="preserve"> </v>
      </c>
      <c r="E587" s="3" t="str">
        <f>IF(A587:A587&gt;0,VLOOKUP(A587,Fed.!$A$2:$J$1973,5,FALSE)," ")</f>
        <v xml:space="preserve"> </v>
      </c>
      <c r="F587" s="413" t="str">
        <f>IF(A587:A587&gt;0,VLOOKUP(A587,Fed.!$A$2:$J$1973,6,FALSE)," ")</f>
        <v xml:space="preserve"> </v>
      </c>
      <c r="G587" t="str">
        <f>IF(A587:A587&gt;0,VLOOKUP(A587,Fed.!$A$2:$J$1973,7,FALSE)," ")</f>
        <v xml:space="preserve"> </v>
      </c>
      <c r="H587" t="str">
        <f>IF(A587:A587&gt;0,VLOOKUP(A587,Fed.!$A$2:$J$1973,8,FALSE)," ")</f>
        <v xml:space="preserve"> </v>
      </c>
      <c r="I587" t="str">
        <f>IF(A587:A587&gt;0,VLOOKUP(A587,Fed.!$A$2:$J$1973,9,FALSE)," ")</f>
        <v xml:space="preserve"> </v>
      </c>
      <c r="J587" s="3" t="str">
        <f>IF(A587:A587&gt;0,VLOOKUP(A587,Fed.!$A$2:$J$1973,10,FALSE)," ")</f>
        <v xml:space="preserve"> </v>
      </c>
    </row>
    <row r="588" spans="1:10">
      <c r="A588" s="63"/>
      <c r="B588" t="str">
        <f>IF(A588:A588&gt;0,VLOOKUP(A588,Fed.!$A$2:$J$1973,2,FALSE)," ")</f>
        <v xml:space="preserve"> </v>
      </c>
      <c r="C588" t="str">
        <f>IF(A588:A588&gt;0,VLOOKUP(A588,Fed.!$A$2:$J$1973,3,FALSE)," ")</f>
        <v xml:space="preserve"> </v>
      </c>
      <c r="D588" s="3" t="str">
        <f>IF(A588:A588&gt;0,VLOOKUP(A588,Fed.!$A$2:$J$1973,4,FALSE)," ")</f>
        <v xml:space="preserve"> </v>
      </c>
      <c r="E588" s="3" t="str">
        <f>IF(A588:A588&gt;0,VLOOKUP(A588,Fed.!$A$2:$J$1973,5,FALSE)," ")</f>
        <v xml:space="preserve"> </v>
      </c>
      <c r="F588" s="413" t="str">
        <f>IF(A588:A588&gt;0,VLOOKUP(A588,Fed.!$A$2:$J$1973,6,FALSE)," ")</f>
        <v xml:space="preserve"> </v>
      </c>
      <c r="G588" t="str">
        <f>IF(A588:A588&gt;0,VLOOKUP(A588,Fed.!$A$2:$J$1973,7,FALSE)," ")</f>
        <v xml:space="preserve"> </v>
      </c>
      <c r="H588" t="str">
        <f>IF(A588:A588&gt;0,VLOOKUP(A588,Fed.!$A$2:$J$1973,8,FALSE)," ")</f>
        <v xml:space="preserve"> </v>
      </c>
      <c r="I588" t="str">
        <f>IF(A588:A588&gt;0,VLOOKUP(A588,Fed.!$A$2:$J$1973,9,FALSE)," ")</f>
        <v xml:space="preserve"> </v>
      </c>
      <c r="J588" s="3" t="str">
        <f>IF(A588:A588&gt;0,VLOOKUP(A588,Fed.!$A$2:$J$1973,10,FALSE)," ")</f>
        <v xml:space="preserve"> </v>
      </c>
    </row>
    <row r="589" spans="1:10">
      <c r="A589" s="63"/>
      <c r="B589" t="str">
        <f>IF(A589:A589&gt;0,VLOOKUP(A589,Fed.!$A$2:$J$1973,2,FALSE)," ")</f>
        <v xml:space="preserve"> </v>
      </c>
      <c r="C589" t="str">
        <f>IF(A589:A589&gt;0,VLOOKUP(A589,Fed.!$A$2:$J$1973,3,FALSE)," ")</f>
        <v xml:space="preserve"> </v>
      </c>
      <c r="D589" s="3" t="str">
        <f>IF(A589:A589&gt;0,VLOOKUP(A589,Fed.!$A$2:$J$1973,4,FALSE)," ")</f>
        <v xml:space="preserve"> </v>
      </c>
      <c r="E589" s="3" t="str">
        <f>IF(A589:A589&gt;0,VLOOKUP(A589,Fed.!$A$2:$J$1973,5,FALSE)," ")</f>
        <v xml:space="preserve"> </v>
      </c>
      <c r="F589" s="413" t="str">
        <f>IF(A589:A589&gt;0,VLOOKUP(A589,Fed.!$A$2:$J$1973,6,FALSE)," ")</f>
        <v xml:space="preserve"> </v>
      </c>
      <c r="G589" t="str">
        <f>IF(A589:A589&gt;0,VLOOKUP(A589,Fed.!$A$2:$J$1973,7,FALSE)," ")</f>
        <v xml:space="preserve"> </v>
      </c>
      <c r="H589" t="str">
        <f>IF(A589:A589&gt;0,VLOOKUP(A589,Fed.!$A$2:$J$1973,8,FALSE)," ")</f>
        <v xml:space="preserve"> </v>
      </c>
      <c r="I589" t="str">
        <f>IF(A589:A589&gt;0,VLOOKUP(A589,Fed.!$A$2:$J$1973,9,FALSE)," ")</f>
        <v xml:space="preserve"> </v>
      </c>
      <c r="J589" s="3" t="str">
        <f>IF(A589:A589&gt;0,VLOOKUP(A589,Fed.!$A$2:$J$1973,10,FALSE)," ")</f>
        <v xml:space="preserve"> </v>
      </c>
    </row>
    <row r="590" spans="1:10">
      <c r="A590" s="63"/>
      <c r="B590" t="str">
        <f>IF(A590:A590&gt;0,VLOOKUP(A590,Fed.!$A$2:$J$1973,2,FALSE)," ")</f>
        <v xml:space="preserve"> </v>
      </c>
      <c r="C590" t="str">
        <f>IF(A590:A590&gt;0,VLOOKUP(A590,Fed.!$A$2:$J$1973,3,FALSE)," ")</f>
        <v xml:space="preserve"> </v>
      </c>
      <c r="D590" s="3" t="str">
        <f>IF(A590:A590&gt;0,VLOOKUP(A590,Fed.!$A$2:$J$1973,4,FALSE)," ")</f>
        <v xml:space="preserve"> </v>
      </c>
      <c r="E590" s="3" t="str">
        <f>IF(A590:A590&gt;0,VLOOKUP(A590,Fed.!$A$2:$J$1973,5,FALSE)," ")</f>
        <v xml:space="preserve"> </v>
      </c>
      <c r="F590" s="413" t="str">
        <f>IF(A590:A590&gt;0,VLOOKUP(A590,Fed.!$A$2:$J$1973,6,FALSE)," ")</f>
        <v xml:space="preserve"> </v>
      </c>
      <c r="G590" t="str">
        <f>IF(A590:A590&gt;0,VLOOKUP(A590,Fed.!$A$2:$J$1973,7,FALSE)," ")</f>
        <v xml:space="preserve"> </v>
      </c>
      <c r="H590" t="str">
        <f>IF(A590:A590&gt;0,VLOOKUP(A590,Fed.!$A$2:$J$1973,8,FALSE)," ")</f>
        <v xml:space="preserve"> </v>
      </c>
      <c r="I590" t="str">
        <f>IF(A590:A590&gt;0,VLOOKUP(A590,Fed.!$A$2:$J$1973,9,FALSE)," ")</f>
        <v xml:space="preserve"> </v>
      </c>
      <c r="J590" s="3" t="str">
        <f>IF(A590:A590&gt;0,VLOOKUP(A590,Fed.!$A$2:$J$1973,10,FALSE)," ")</f>
        <v xml:space="preserve"> </v>
      </c>
    </row>
    <row r="591" spans="1:10">
      <c r="A591" s="63"/>
      <c r="B591" t="str">
        <f>IF(A591:A591&gt;0,VLOOKUP(A591,Fed.!$A$2:$J$1973,2,FALSE)," ")</f>
        <v xml:space="preserve"> </v>
      </c>
      <c r="C591" t="str">
        <f>IF(A591:A591&gt;0,VLOOKUP(A591,Fed.!$A$2:$J$1973,3,FALSE)," ")</f>
        <v xml:space="preserve"> </v>
      </c>
      <c r="D591" s="3" t="str">
        <f>IF(A591:A591&gt;0,VLOOKUP(A591,Fed.!$A$2:$J$1973,4,FALSE)," ")</f>
        <v xml:space="preserve"> </v>
      </c>
      <c r="E591" s="3" t="str">
        <f>IF(A591:A591&gt;0,VLOOKUP(A591,Fed.!$A$2:$J$1973,5,FALSE)," ")</f>
        <v xml:space="preserve"> </v>
      </c>
      <c r="F591" s="413" t="str">
        <f>IF(A591:A591&gt;0,VLOOKUP(A591,Fed.!$A$2:$J$1973,6,FALSE)," ")</f>
        <v xml:space="preserve"> </v>
      </c>
      <c r="G591" t="str">
        <f>IF(A591:A591&gt;0,VLOOKUP(A591,Fed.!$A$2:$J$1973,7,FALSE)," ")</f>
        <v xml:space="preserve"> </v>
      </c>
      <c r="H591" t="str">
        <f>IF(A591:A591&gt;0,VLOOKUP(A591,Fed.!$A$2:$J$1973,8,FALSE)," ")</f>
        <v xml:space="preserve"> </v>
      </c>
      <c r="I591" t="str">
        <f>IF(A591:A591&gt;0,VLOOKUP(A591,Fed.!$A$2:$J$1973,9,FALSE)," ")</f>
        <v xml:space="preserve"> </v>
      </c>
      <c r="J591" s="3" t="str">
        <f>IF(A591:A591&gt;0,VLOOKUP(A591,Fed.!$A$2:$J$1973,10,FALSE)," ")</f>
        <v xml:space="preserve"> </v>
      </c>
    </row>
    <row r="592" spans="1:10">
      <c r="A592" s="63"/>
      <c r="B592" t="str">
        <f>IF(A592:A592&gt;0,VLOOKUP(A592,Fed.!$A$2:$J$1973,2,FALSE)," ")</f>
        <v xml:space="preserve"> </v>
      </c>
      <c r="C592" t="str">
        <f>IF(A592:A592&gt;0,VLOOKUP(A592,Fed.!$A$2:$J$1973,3,FALSE)," ")</f>
        <v xml:space="preserve"> </v>
      </c>
      <c r="D592" s="3" t="str">
        <f>IF(A592:A592&gt;0,VLOOKUP(A592,Fed.!$A$2:$J$1973,4,FALSE)," ")</f>
        <v xml:space="preserve"> </v>
      </c>
      <c r="E592" s="3" t="str">
        <f>IF(A592:A592&gt;0,VLOOKUP(A592,Fed.!$A$2:$J$1973,5,FALSE)," ")</f>
        <v xml:space="preserve"> </v>
      </c>
      <c r="F592" s="413" t="str">
        <f>IF(A592:A592&gt;0,VLOOKUP(A592,Fed.!$A$2:$J$1973,6,FALSE)," ")</f>
        <v xml:space="preserve"> </v>
      </c>
      <c r="G592" t="str">
        <f>IF(A592:A592&gt;0,VLOOKUP(A592,Fed.!$A$2:$J$1973,7,FALSE)," ")</f>
        <v xml:space="preserve"> </v>
      </c>
      <c r="H592" t="str">
        <f>IF(A592:A592&gt;0,VLOOKUP(A592,Fed.!$A$2:$J$1973,8,FALSE)," ")</f>
        <v xml:space="preserve"> </v>
      </c>
      <c r="I592" t="str">
        <f>IF(A592:A592&gt;0,VLOOKUP(A592,Fed.!$A$2:$J$1973,9,FALSE)," ")</f>
        <v xml:space="preserve"> </v>
      </c>
      <c r="J592" s="3" t="str">
        <f>IF(A592:A592&gt;0,VLOOKUP(A592,Fed.!$A$2:$J$1973,10,FALSE)," ")</f>
        <v xml:space="preserve"> </v>
      </c>
    </row>
    <row r="593" spans="1:10">
      <c r="A593" s="63"/>
      <c r="B593" t="str">
        <f>IF(A593:A593&gt;0,VLOOKUP(A593,Fed.!$A$2:$J$1973,2,FALSE)," ")</f>
        <v xml:space="preserve"> </v>
      </c>
      <c r="C593" t="str">
        <f>IF(A593:A593&gt;0,VLOOKUP(A593,Fed.!$A$2:$J$1973,3,FALSE)," ")</f>
        <v xml:space="preserve"> </v>
      </c>
      <c r="D593" s="3" t="str">
        <f>IF(A593:A593&gt;0,VLOOKUP(A593,Fed.!$A$2:$J$1973,4,FALSE)," ")</f>
        <v xml:space="preserve"> </v>
      </c>
      <c r="E593" s="3" t="str">
        <f>IF(A593:A593&gt;0,VLOOKUP(A593,Fed.!$A$2:$J$1973,5,FALSE)," ")</f>
        <v xml:space="preserve"> </v>
      </c>
      <c r="F593" s="413" t="str">
        <f>IF(A593:A593&gt;0,VLOOKUP(A593,Fed.!$A$2:$J$1973,6,FALSE)," ")</f>
        <v xml:space="preserve"> </v>
      </c>
      <c r="G593" t="str">
        <f>IF(A593:A593&gt;0,VLOOKUP(A593,Fed.!$A$2:$J$1973,7,FALSE)," ")</f>
        <v xml:space="preserve"> </v>
      </c>
      <c r="H593" t="str">
        <f>IF(A593:A593&gt;0,VLOOKUP(A593,Fed.!$A$2:$J$1973,8,FALSE)," ")</f>
        <v xml:space="preserve"> </v>
      </c>
      <c r="I593" t="str">
        <f>IF(A593:A593&gt;0,VLOOKUP(A593,Fed.!$A$2:$J$1973,9,FALSE)," ")</f>
        <v xml:space="preserve"> </v>
      </c>
      <c r="J593" s="3" t="str">
        <f>IF(A593:A593&gt;0,VLOOKUP(A593,Fed.!$A$2:$J$1973,10,FALSE)," ")</f>
        <v xml:space="preserve"> </v>
      </c>
    </row>
    <row r="594" spans="1:10">
      <c r="A594" s="63"/>
      <c r="B594" t="str">
        <f>IF(A594:A594&gt;0,VLOOKUP(A594,Fed.!$A$2:$J$1973,2,FALSE)," ")</f>
        <v xml:space="preserve"> </v>
      </c>
      <c r="C594" t="str">
        <f>IF(A594:A594&gt;0,VLOOKUP(A594,Fed.!$A$2:$J$1973,3,FALSE)," ")</f>
        <v xml:space="preserve"> </v>
      </c>
      <c r="D594" s="3" t="str">
        <f>IF(A594:A594&gt;0,VLOOKUP(A594,Fed.!$A$2:$J$1973,4,FALSE)," ")</f>
        <v xml:space="preserve"> </v>
      </c>
      <c r="E594" s="3" t="str">
        <f>IF(A594:A594&gt;0,VLOOKUP(A594,Fed.!$A$2:$J$1973,5,FALSE)," ")</f>
        <v xml:space="preserve"> </v>
      </c>
      <c r="F594" s="413" t="str">
        <f>IF(A594:A594&gt;0,VLOOKUP(A594,Fed.!$A$2:$J$1973,6,FALSE)," ")</f>
        <v xml:space="preserve"> </v>
      </c>
      <c r="G594" t="str">
        <f>IF(A594:A594&gt;0,VLOOKUP(A594,Fed.!$A$2:$J$1973,7,FALSE)," ")</f>
        <v xml:space="preserve"> </v>
      </c>
      <c r="H594" t="str">
        <f>IF(A594:A594&gt;0,VLOOKUP(A594,Fed.!$A$2:$J$1973,8,FALSE)," ")</f>
        <v xml:space="preserve"> </v>
      </c>
      <c r="I594" t="str">
        <f>IF(A594:A594&gt;0,VLOOKUP(A594,Fed.!$A$2:$J$1973,9,FALSE)," ")</f>
        <v xml:space="preserve"> </v>
      </c>
      <c r="J594" s="3" t="str">
        <f>IF(A594:A594&gt;0,VLOOKUP(A594,Fed.!$A$2:$J$1973,10,FALSE)," ")</f>
        <v xml:space="preserve"> </v>
      </c>
    </row>
    <row r="595" spans="1:10">
      <c r="A595" s="63"/>
      <c r="B595" t="str">
        <f>IF(A595:A595&gt;0,VLOOKUP(A595,Fed.!$A$2:$J$1973,2,FALSE)," ")</f>
        <v xml:space="preserve"> </v>
      </c>
      <c r="C595" t="str">
        <f>IF(A595:A595&gt;0,VLOOKUP(A595,Fed.!$A$2:$J$1973,3,FALSE)," ")</f>
        <v xml:space="preserve"> </v>
      </c>
      <c r="D595" s="3" t="str">
        <f>IF(A595:A595&gt;0,VLOOKUP(A595,Fed.!$A$2:$J$1973,4,FALSE)," ")</f>
        <v xml:space="preserve"> </v>
      </c>
      <c r="E595" s="3" t="str">
        <f>IF(A595:A595&gt;0,VLOOKUP(A595,Fed.!$A$2:$J$1973,5,FALSE)," ")</f>
        <v xml:space="preserve"> </v>
      </c>
      <c r="F595" s="413" t="str">
        <f>IF(A595:A595&gt;0,VLOOKUP(A595,Fed.!$A$2:$J$1973,6,FALSE)," ")</f>
        <v xml:space="preserve"> </v>
      </c>
      <c r="G595" t="str">
        <f>IF(A595:A595&gt;0,VLOOKUP(A595,Fed.!$A$2:$J$1973,7,FALSE)," ")</f>
        <v xml:space="preserve"> </v>
      </c>
      <c r="H595" t="str">
        <f>IF(A595:A595&gt;0,VLOOKUP(A595,Fed.!$A$2:$J$1973,8,FALSE)," ")</f>
        <v xml:space="preserve"> </v>
      </c>
      <c r="I595" t="str">
        <f>IF(A595:A595&gt;0,VLOOKUP(A595,Fed.!$A$2:$J$1973,9,FALSE)," ")</f>
        <v xml:space="preserve"> </v>
      </c>
      <c r="J595" s="3" t="str">
        <f>IF(A595:A595&gt;0,VLOOKUP(A595,Fed.!$A$2:$J$1973,10,FALSE)," ")</f>
        <v xml:space="preserve"> </v>
      </c>
    </row>
    <row r="596" spans="1:10">
      <c r="A596" s="63"/>
      <c r="B596" t="str">
        <f>IF(A596:A596&gt;0,VLOOKUP(A596,Fed.!$A$2:$J$1973,2,FALSE)," ")</f>
        <v xml:space="preserve"> </v>
      </c>
      <c r="C596" t="str">
        <f>IF(A596:A596&gt;0,VLOOKUP(A596,Fed.!$A$2:$J$1973,3,FALSE)," ")</f>
        <v xml:space="preserve"> </v>
      </c>
      <c r="D596" s="3" t="str">
        <f>IF(A596:A596&gt;0,VLOOKUP(A596,Fed.!$A$2:$J$1973,4,FALSE)," ")</f>
        <v xml:space="preserve"> </v>
      </c>
      <c r="E596" s="3" t="str">
        <f>IF(A596:A596&gt;0,VLOOKUP(A596,Fed.!$A$2:$J$1973,5,FALSE)," ")</f>
        <v xml:space="preserve"> </v>
      </c>
      <c r="F596" s="413" t="str">
        <f>IF(A596:A596&gt;0,VLOOKUP(A596,Fed.!$A$2:$J$1973,6,FALSE)," ")</f>
        <v xml:space="preserve"> </v>
      </c>
      <c r="G596" t="str">
        <f>IF(A596:A596&gt;0,VLOOKUP(A596,Fed.!$A$2:$J$1973,7,FALSE)," ")</f>
        <v xml:space="preserve"> </v>
      </c>
      <c r="H596" t="str">
        <f>IF(A596:A596&gt;0,VLOOKUP(A596,Fed.!$A$2:$J$1973,8,FALSE)," ")</f>
        <v xml:space="preserve"> </v>
      </c>
      <c r="I596" t="str">
        <f>IF(A596:A596&gt;0,VLOOKUP(A596,Fed.!$A$2:$J$1973,9,FALSE)," ")</f>
        <v xml:space="preserve"> </v>
      </c>
      <c r="J596" s="3" t="str">
        <f>IF(A596:A596&gt;0,VLOOKUP(A596,Fed.!$A$2:$J$1973,10,FALSE)," ")</f>
        <v xml:space="preserve"> </v>
      </c>
    </row>
    <row r="597" spans="1:10">
      <c r="A597" s="63"/>
      <c r="B597" t="str">
        <f>IF(A597:A597&gt;0,VLOOKUP(A597,Fed.!$A$2:$J$1973,2,FALSE)," ")</f>
        <v xml:space="preserve"> </v>
      </c>
      <c r="C597" t="str">
        <f>IF(A597:A597&gt;0,VLOOKUP(A597,Fed.!$A$2:$J$1973,3,FALSE)," ")</f>
        <v xml:space="preserve"> </v>
      </c>
      <c r="D597" s="3" t="str">
        <f>IF(A597:A597&gt;0,VLOOKUP(A597,Fed.!$A$2:$J$1973,4,FALSE)," ")</f>
        <v xml:space="preserve"> </v>
      </c>
      <c r="E597" s="3" t="str">
        <f>IF(A597:A597&gt;0,VLOOKUP(A597,Fed.!$A$2:$J$1973,5,FALSE)," ")</f>
        <v xml:space="preserve"> </v>
      </c>
      <c r="F597" s="413" t="str">
        <f>IF(A597:A597&gt;0,VLOOKUP(A597,Fed.!$A$2:$J$1973,6,FALSE)," ")</f>
        <v xml:space="preserve"> </v>
      </c>
      <c r="G597" t="str">
        <f>IF(A597:A597&gt;0,VLOOKUP(A597,Fed.!$A$2:$J$1973,7,FALSE)," ")</f>
        <v xml:space="preserve"> </v>
      </c>
      <c r="H597" t="str">
        <f>IF(A597:A597&gt;0,VLOOKUP(A597,Fed.!$A$2:$J$1973,8,FALSE)," ")</f>
        <v xml:space="preserve"> </v>
      </c>
      <c r="I597" t="str">
        <f>IF(A597:A597&gt;0,VLOOKUP(A597,Fed.!$A$2:$J$1973,9,FALSE)," ")</f>
        <v xml:space="preserve"> </v>
      </c>
      <c r="J597" s="3" t="str">
        <f>IF(A597:A597&gt;0,VLOOKUP(A597,Fed.!$A$2:$J$1973,10,FALSE)," ")</f>
        <v xml:space="preserve"> </v>
      </c>
    </row>
    <row r="598" spans="1:10">
      <c r="A598" s="63"/>
      <c r="B598" t="str">
        <f>IF(A598:A598&gt;0,VLOOKUP(A598,Fed.!$A$2:$J$1973,2,FALSE)," ")</f>
        <v xml:space="preserve"> </v>
      </c>
      <c r="C598" t="str">
        <f>IF(A598:A598&gt;0,VLOOKUP(A598,Fed.!$A$2:$J$1973,3,FALSE)," ")</f>
        <v xml:space="preserve"> </v>
      </c>
      <c r="D598" s="3" t="str">
        <f>IF(A598:A598&gt;0,VLOOKUP(A598,Fed.!$A$2:$J$1973,4,FALSE)," ")</f>
        <v xml:space="preserve"> </v>
      </c>
      <c r="E598" s="3" t="str">
        <f>IF(A598:A598&gt;0,VLOOKUP(A598,Fed.!$A$2:$J$1973,5,FALSE)," ")</f>
        <v xml:space="preserve"> </v>
      </c>
      <c r="F598" s="413" t="str">
        <f>IF(A598:A598&gt;0,VLOOKUP(A598,Fed.!$A$2:$J$1973,6,FALSE)," ")</f>
        <v xml:space="preserve"> </v>
      </c>
      <c r="G598" t="str">
        <f>IF(A598:A598&gt;0,VLOOKUP(A598,Fed.!$A$2:$J$1973,7,FALSE)," ")</f>
        <v xml:space="preserve"> </v>
      </c>
      <c r="H598" t="str">
        <f>IF(A598:A598&gt;0,VLOOKUP(A598,Fed.!$A$2:$J$1973,8,FALSE)," ")</f>
        <v xml:space="preserve"> </v>
      </c>
      <c r="I598" t="str">
        <f>IF(A598:A598&gt;0,VLOOKUP(A598,Fed.!$A$2:$J$1973,9,FALSE)," ")</f>
        <v xml:space="preserve"> </v>
      </c>
      <c r="J598" s="3" t="str">
        <f>IF(A598:A598&gt;0,VLOOKUP(A598,Fed.!$A$2:$J$1973,10,FALSE)," ")</f>
        <v xml:space="preserve"> </v>
      </c>
    </row>
    <row r="599" spans="1:10">
      <c r="A599" s="63"/>
      <c r="B599" t="str">
        <f>IF(A599:A599&gt;0,VLOOKUP(A599,Fed.!$A$2:$J$1973,2,FALSE)," ")</f>
        <v xml:space="preserve"> </v>
      </c>
      <c r="C599" t="str">
        <f>IF(A599:A599&gt;0,VLOOKUP(A599,Fed.!$A$2:$J$1973,3,FALSE)," ")</f>
        <v xml:space="preserve"> </v>
      </c>
      <c r="D599" s="3" t="str">
        <f>IF(A599:A599&gt;0,VLOOKUP(A599,Fed.!$A$2:$J$1973,4,FALSE)," ")</f>
        <v xml:space="preserve"> </v>
      </c>
      <c r="E599" s="3" t="str">
        <f>IF(A599:A599&gt;0,VLOOKUP(A599,Fed.!$A$2:$J$1973,5,FALSE)," ")</f>
        <v xml:space="preserve"> </v>
      </c>
      <c r="F599" s="413" t="str">
        <f>IF(A599:A599&gt;0,VLOOKUP(A599,Fed.!$A$2:$J$1973,6,FALSE)," ")</f>
        <v xml:space="preserve"> </v>
      </c>
      <c r="G599" t="str">
        <f>IF(A599:A599&gt;0,VLOOKUP(A599,Fed.!$A$2:$J$1973,7,FALSE)," ")</f>
        <v xml:space="preserve"> </v>
      </c>
      <c r="H599" t="str">
        <f>IF(A599:A599&gt;0,VLOOKUP(A599,Fed.!$A$2:$J$1973,8,FALSE)," ")</f>
        <v xml:space="preserve"> </v>
      </c>
      <c r="I599" t="str">
        <f>IF(A599:A599&gt;0,VLOOKUP(A599,Fed.!$A$2:$J$1973,9,FALSE)," ")</f>
        <v xml:space="preserve"> </v>
      </c>
      <c r="J599" s="3" t="str">
        <f>IF(A599:A599&gt;0,VLOOKUP(A599,Fed.!$A$2:$J$1973,10,FALSE)," ")</f>
        <v xml:space="preserve"> </v>
      </c>
    </row>
    <row r="600" spans="1:10">
      <c r="A600" s="63"/>
      <c r="B600" t="str">
        <f>IF(A600:A600&gt;0,VLOOKUP(A600,Fed.!$A$2:$J$1973,2,FALSE)," ")</f>
        <v xml:space="preserve"> </v>
      </c>
      <c r="C600" t="str">
        <f>IF(A600:A600&gt;0,VLOOKUP(A600,Fed.!$A$2:$J$1973,3,FALSE)," ")</f>
        <v xml:space="preserve"> </v>
      </c>
      <c r="D600" s="3" t="str">
        <f>IF(A600:A600&gt;0,VLOOKUP(A600,Fed.!$A$2:$J$1973,4,FALSE)," ")</f>
        <v xml:space="preserve"> </v>
      </c>
      <c r="E600" s="3" t="str">
        <f>IF(A600:A600&gt;0,VLOOKUP(A600,Fed.!$A$2:$J$1973,5,FALSE)," ")</f>
        <v xml:space="preserve"> </v>
      </c>
      <c r="F600" s="413" t="str">
        <f>IF(A600:A600&gt;0,VLOOKUP(A600,Fed.!$A$2:$J$1973,6,FALSE)," ")</f>
        <v xml:space="preserve"> </v>
      </c>
      <c r="G600" t="str">
        <f>IF(A600:A600&gt;0,VLOOKUP(A600,Fed.!$A$2:$J$1973,7,FALSE)," ")</f>
        <v xml:space="preserve"> </v>
      </c>
      <c r="H600" t="str">
        <f>IF(A600:A600&gt;0,VLOOKUP(A600,Fed.!$A$2:$J$1973,8,FALSE)," ")</f>
        <v xml:space="preserve"> </v>
      </c>
      <c r="I600" t="str">
        <f>IF(A600:A600&gt;0,VLOOKUP(A600,Fed.!$A$2:$J$1973,9,FALSE)," ")</f>
        <v xml:space="preserve"> </v>
      </c>
      <c r="J600" s="3" t="str">
        <f>IF(A600:A600&gt;0,VLOOKUP(A600,Fed.!$A$2:$J$1973,10,FALSE)," ")</f>
        <v xml:space="preserve"> </v>
      </c>
    </row>
    <row r="601" spans="1:10">
      <c r="A601" s="63"/>
      <c r="B601" t="str">
        <f>IF(A601:A601&gt;0,VLOOKUP(A601,Fed.!$A$2:$J$1973,2,FALSE)," ")</f>
        <v xml:space="preserve"> </v>
      </c>
      <c r="C601" t="str">
        <f>IF(A601:A601&gt;0,VLOOKUP(A601,Fed.!$A$2:$J$1973,3,FALSE)," ")</f>
        <v xml:space="preserve"> </v>
      </c>
      <c r="D601" s="3" t="str">
        <f>IF(A601:A601&gt;0,VLOOKUP(A601,Fed.!$A$2:$J$1973,4,FALSE)," ")</f>
        <v xml:space="preserve"> </v>
      </c>
      <c r="E601" s="3" t="str">
        <f>IF(A601:A601&gt;0,VLOOKUP(A601,Fed.!$A$2:$J$1973,5,FALSE)," ")</f>
        <v xml:space="preserve"> </v>
      </c>
      <c r="F601" s="413" t="str">
        <f>IF(A601:A601&gt;0,VLOOKUP(A601,Fed.!$A$2:$J$1973,6,FALSE)," ")</f>
        <v xml:space="preserve"> </v>
      </c>
      <c r="G601" t="str">
        <f>IF(A601:A601&gt;0,VLOOKUP(A601,Fed.!$A$2:$J$1973,7,FALSE)," ")</f>
        <v xml:space="preserve"> </v>
      </c>
      <c r="H601" t="str">
        <f>IF(A601:A601&gt;0,VLOOKUP(A601,Fed.!$A$2:$J$1973,8,FALSE)," ")</f>
        <v xml:space="preserve"> </v>
      </c>
      <c r="I601" t="str">
        <f>IF(A601:A601&gt;0,VLOOKUP(A601,Fed.!$A$2:$J$1973,9,FALSE)," ")</f>
        <v xml:space="preserve"> </v>
      </c>
      <c r="J601" s="3" t="str">
        <f>IF(A601:A601&gt;0,VLOOKUP(A601,Fed.!$A$2:$J$1973,10,FALSE)," ")</f>
        <v xml:space="preserve"> </v>
      </c>
    </row>
    <row r="602" spans="1:10">
      <c r="A602" s="63"/>
      <c r="B602" t="str">
        <f>IF(A602:A602&gt;0,VLOOKUP(A602,Fed.!$A$2:$J$1973,2,FALSE)," ")</f>
        <v xml:space="preserve"> </v>
      </c>
      <c r="C602" t="str">
        <f>IF(A602:A602&gt;0,VLOOKUP(A602,Fed.!$A$2:$J$1973,3,FALSE)," ")</f>
        <v xml:space="preserve"> </v>
      </c>
      <c r="D602" s="3" t="str">
        <f>IF(A602:A602&gt;0,VLOOKUP(A602,Fed.!$A$2:$J$1973,4,FALSE)," ")</f>
        <v xml:space="preserve"> </v>
      </c>
      <c r="E602" s="3" t="str">
        <f>IF(A602:A602&gt;0,VLOOKUP(A602,Fed.!$A$2:$J$1973,5,FALSE)," ")</f>
        <v xml:space="preserve"> </v>
      </c>
      <c r="F602" s="413" t="str">
        <f>IF(A602:A602&gt;0,VLOOKUP(A602,Fed.!$A$2:$J$1973,6,FALSE)," ")</f>
        <v xml:space="preserve"> </v>
      </c>
      <c r="G602" t="str">
        <f>IF(A602:A602&gt;0,VLOOKUP(A602,Fed.!$A$2:$J$1973,7,FALSE)," ")</f>
        <v xml:space="preserve"> </v>
      </c>
      <c r="H602" t="str">
        <f>IF(A602:A602&gt;0,VLOOKUP(A602,Fed.!$A$2:$J$1973,8,FALSE)," ")</f>
        <v xml:space="preserve"> </v>
      </c>
      <c r="I602" t="str">
        <f>IF(A602:A602&gt;0,VLOOKUP(A602,Fed.!$A$2:$J$1973,9,FALSE)," ")</f>
        <v xml:space="preserve"> </v>
      </c>
      <c r="J602" s="3" t="str">
        <f>IF(A602:A602&gt;0,VLOOKUP(A602,Fed.!$A$2:$J$1973,10,FALSE)," ")</f>
        <v xml:space="preserve"> </v>
      </c>
    </row>
    <row r="603" spans="1:10">
      <c r="A603" s="63"/>
      <c r="B603" t="str">
        <f>IF(A603:A603&gt;0,VLOOKUP(A603,Fed.!$A$2:$J$1973,2,FALSE)," ")</f>
        <v xml:space="preserve"> </v>
      </c>
      <c r="C603" t="str">
        <f>IF(A603:A603&gt;0,VLOOKUP(A603,Fed.!$A$2:$J$1973,3,FALSE)," ")</f>
        <v xml:space="preserve"> </v>
      </c>
      <c r="D603" s="3" t="str">
        <f>IF(A603:A603&gt;0,VLOOKUP(A603,Fed.!$A$2:$J$1973,4,FALSE)," ")</f>
        <v xml:space="preserve"> </v>
      </c>
      <c r="E603" s="3" t="str">
        <f>IF(A603:A603&gt;0,VLOOKUP(A603,Fed.!$A$2:$J$1973,5,FALSE)," ")</f>
        <v xml:space="preserve"> </v>
      </c>
      <c r="F603" s="413" t="str">
        <f>IF(A603:A603&gt;0,VLOOKUP(A603,Fed.!$A$2:$J$1973,6,FALSE)," ")</f>
        <v xml:space="preserve"> </v>
      </c>
      <c r="G603" t="str">
        <f>IF(A603:A603&gt;0,VLOOKUP(A603,Fed.!$A$2:$J$1973,7,FALSE)," ")</f>
        <v xml:space="preserve"> </v>
      </c>
      <c r="H603" t="str">
        <f>IF(A603:A603&gt;0,VLOOKUP(A603,Fed.!$A$2:$J$1973,8,FALSE)," ")</f>
        <v xml:space="preserve"> </v>
      </c>
      <c r="I603" t="str">
        <f>IF(A603:A603&gt;0,VLOOKUP(A603,Fed.!$A$2:$J$1973,9,FALSE)," ")</f>
        <v xml:space="preserve"> </v>
      </c>
      <c r="J603" s="3" t="str">
        <f>IF(A603:A603&gt;0,VLOOKUP(A603,Fed.!$A$2:$J$1973,10,FALSE)," ")</f>
        <v xml:space="preserve"> </v>
      </c>
    </row>
    <row r="604" spans="1:10">
      <c r="A604" s="63"/>
      <c r="B604" t="str">
        <f>IF(A604:A604&gt;0,VLOOKUP(A604,Fed.!$A$2:$J$1973,2,FALSE)," ")</f>
        <v xml:space="preserve"> </v>
      </c>
      <c r="C604" t="str">
        <f>IF(A604:A604&gt;0,VLOOKUP(A604,Fed.!$A$2:$J$1973,3,FALSE)," ")</f>
        <v xml:space="preserve"> </v>
      </c>
      <c r="D604" s="3" t="str">
        <f>IF(A604:A604&gt;0,VLOOKUP(A604,Fed.!$A$2:$J$1973,4,FALSE)," ")</f>
        <v xml:space="preserve"> </v>
      </c>
      <c r="E604" s="3" t="str">
        <f>IF(A604:A604&gt;0,VLOOKUP(A604,Fed.!$A$2:$J$1973,5,FALSE)," ")</f>
        <v xml:space="preserve"> </v>
      </c>
      <c r="F604" s="413" t="str">
        <f>IF(A604:A604&gt;0,VLOOKUP(A604,Fed.!$A$2:$J$1973,6,FALSE)," ")</f>
        <v xml:space="preserve"> </v>
      </c>
      <c r="G604" t="str">
        <f>IF(A604:A604&gt;0,VLOOKUP(A604,Fed.!$A$2:$J$1973,7,FALSE)," ")</f>
        <v xml:space="preserve"> </v>
      </c>
      <c r="H604" t="str">
        <f>IF(A604:A604&gt;0,VLOOKUP(A604,Fed.!$A$2:$J$1973,8,FALSE)," ")</f>
        <v xml:space="preserve"> </v>
      </c>
      <c r="I604" t="str">
        <f>IF(A604:A604&gt;0,VLOOKUP(A604,Fed.!$A$2:$J$1973,9,FALSE)," ")</f>
        <v xml:space="preserve"> </v>
      </c>
      <c r="J604" s="3" t="str">
        <f>IF(A604:A604&gt;0,VLOOKUP(A604,Fed.!$A$2:$J$1973,10,FALSE)," ")</f>
        <v xml:space="preserve"> </v>
      </c>
    </row>
    <row r="605" spans="1:10">
      <c r="A605" s="63"/>
      <c r="B605" t="str">
        <f>IF(A605:A605&gt;0,VLOOKUP(A605,Fed.!$A$2:$J$1973,2,FALSE)," ")</f>
        <v xml:space="preserve"> </v>
      </c>
      <c r="C605" t="str">
        <f>IF(A605:A605&gt;0,VLOOKUP(A605,Fed.!$A$2:$J$1973,3,FALSE)," ")</f>
        <v xml:space="preserve"> </v>
      </c>
      <c r="D605" s="3" t="str">
        <f>IF(A605:A605&gt;0,VLOOKUP(A605,Fed.!$A$2:$J$1973,4,FALSE)," ")</f>
        <v xml:space="preserve"> </v>
      </c>
      <c r="E605" s="3" t="str">
        <f>IF(A605:A605&gt;0,VLOOKUP(A605,Fed.!$A$2:$J$1973,5,FALSE)," ")</f>
        <v xml:space="preserve"> </v>
      </c>
      <c r="F605" s="413" t="str">
        <f>IF(A605:A605&gt;0,VLOOKUP(A605,Fed.!$A$2:$J$1973,6,FALSE)," ")</f>
        <v xml:space="preserve"> </v>
      </c>
      <c r="G605" t="str">
        <f>IF(A605:A605&gt;0,VLOOKUP(A605,Fed.!$A$2:$J$1973,7,FALSE)," ")</f>
        <v xml:space="preserve"> </v>
      </c>
      <c r="H605" t="str">
        <f>IF(A605:A605&gt;0,VLOOKUP(A605,Fed.!$A$2:$J$1973,8,FALSE)," ")</f>
        <v xml:space="preserve"> </v>
      </c>
      <c r="I605" t="str">
        <f>IF(A605:A605&gt;0,VLOOKUP(A605,Fed.!$A$2:$J$1973,9,FALSE)," ")</f>
        <v xml:space="preserve"> </v>
      </c>
      <c r="J605" s="3" t="str">
        <f>IF(A605:A605&gt;0,VLOOKUP(A605,Fed.!$A$2:$J$1973,10,FALSE)," ")</f>
        <v xml:space="preserve"> </v>
      </c>
    </row>
    <row r="606" spans="1:10">
      <c r="A606" s="63"/>
      <c r="B606" t="str">
        <f>IF(A606:A606&gt;0,VLOOKUP(A606,Fed.!$A$2:$J$1973,2,FALSE)," ")</f>
        <v xml:space="preserve"> </v>
      </c>
      <c r="C606" t="str">
        <f>IF(A606:A606&gt;0,VLOOKUP(A606,Fed.!$A$2:$J$1973,3,FALSE)," ")</f>
        <v xml:space="preserve"> </v>
      </c>
      <c r="D606" s="3" t="str">
        <f>IF(A606:A606&gt;0,VLOOKUP(A606,Fed.!$A$2:$J$1973,4,FALSE)," ")</f>
        <v xml:space="preserve"> </v>
      </c>
      <c r="E606" s="3" t="str">
        <f>IF(A606:A606&gt;0,VLOOKUP(A606,Fed.!$A$2:$J$1973,5,FALSE)," ")</f>
        <v xml:space="preserve"> </v>
      </c>
      <c r="F606" s="413" t="str">
        <f>IF(A606:A606&gt;0,VLOOKUP(A606,Fed.!$A$2:$J$1973,6,FALSE)," ")</f>
        <v xml:space="preserve"> </v>
      </c>
      <c r="G606" t="str">
        <f>IF(A606:A606&gt;0,VLOOKUP(A606,Fed.!$A$2:$J$1973,7,FALSE)," ")</f>
        <v xml:space="preserve"> </v>
      </c>
      <c r="H606" t="str">
        <f>IF(A606:A606&gt;0,VLOOKUP(A606,Fed.!$A$2:$J$1973,8,FALSE)," ")</f>
        <v xml:space="preserve"> </v>
      </c>
      <c r="I606" t="str">
        <f>IF(A606:A606&gt;0,VLOOKUP(A606,Fed.!$A$2:$J$1973,9,FALSE)," ")</f>
        <v xml:space="preserve"> </v>
      </c>
      <c r="J606" s="3" t="str">
        <f>IF(A606:A606&gt;0,VLOOKUP(A606,Fed.!$A$2:$J$1973,10,FALSE)," ")</f>
        <v xml:space="preserve"> </v>
      </c>
    </row>
    <row r="607" spans="1:10">
      <c r="A607" s="63"/>
      <c r="B607" t="str">
        <f>IF(A607:A607&gt;0,VLOOKUP(A607,Fed.!$A$2:$J$1973,2,FALSE)," ")</f>
        <v xml:space="preserve"> </v>
      </c>
      <c r="C607" t="str">
        <f>IF(A607:A607&gt;0,VLOOKUP(A607,Fed.!$A$2:$J$1973,3,FALSE)," ")</f>
        <v xml:space="preserve"> </v>
      </c>
      <c r="D607" s="3" t="str">
        <f>IF(A607:A607&gt;0,VLOOKUP(A607,Fed.!$A$2:$J$1973,4,FALSE)," ")</f>
        <v xml:space="preserve"> </v>
      </c>
      <c r="E607" s="3" t="str">
        <f>IF(A607:A607&gt;0,VLOOKUP(A607,Fed.!$A$2:$J$1973,5,FALSE)," ")</f>
        <v xml:space="preserve"> </v>
      </c>
      <c r="F607" s="413" t="str">
        <f>IF(A607:A607&gt;0,VLOOKUP(A607,Fed.!$A$2:$J$1973,6,FALSE)," ")</f>
        <v xml:space="preserve"> </v>
      </c>
      <c r="G607" t="str">
        <f>IF(A607:A607&gt;0,VLOOKUP(A607,Fed.!$A$2:$J$1973,7,FALSE)," ")</f>
        <v xml:space="preserve"> </v>
      </c>
      <c r="H607" t="str">
        <f>IF(A607:A607&gt;0,VLOOKUP(A607,Fed.!$A$2:$J$1973,8,FALSE)," ")</f>
        <v xml:space="preserve"> </v>
      </c>
      <c r="I607" t="str">
        <f>IF(A607:A607&gt;0,VLOOKUP(A607,Fed.!$A$2:$J$1973,9,FALSE)," ")</f>
        <v xml:space="preserve"> </v>
      </c>
      <c r="J607" s="3" t="str">
        <f>IF(A607:A607&gt;0,VLOOKUP(A607,Fed.!$A$2:$J$1973,10,FALSE)," ")</f>
        <v xml:space="preserve"> </v>
      </c>
    </row>
    <row r="608" spans="1:10">
      <c r="A608" s="63"/>
      <c r="B608" t="str">
        <f>IF(A608:A608&gt;0,VLOOKUP(A608,Fed.!$A$2:$J$1973,2,FALSE)," ")</f>
        <v xml:space="preserve"> </v>
      </c>
      <c r="C608" t="str">
        <f>IF(A608:A608&gt;0,VLOOKUP(A608,Fed.!$A$2:$J$1973,3,FALSE)," ")</f>
        <v xml:space="preserve"> </v>
      </c>
      <c r="D608" s="3" t="str">
        <f>IF(A608:A608&gt;0,VLOOKUP(A608,Fed.!$A$2:$J$1973,4,FALSE)," ")</f>
        <v xml:space="preserve"> </v>
      </c>
      <c r="E608" s="3" t="str">
        <f>IF(A608:A608&gt;0,VLOOKUP(A608,Fed.!$A$2:$J$1973,5,FALSE)," ")</f>
        <v xml:space="preserve"> </v>
      </c>
      <c r="F608" s="413" t="str">
        <f>IF(A608:A608&gt;0,VLOOKUP(A608,Fed.!$A$2:$J$1973,6,FALSE)," ")</f>
        <v xml:space="preserve"> </v>
      </c>
      <c r="G608" t="str">
        <f>IF(A608:A608&gt;0,VLOOKUP(A608,Fed.!$A$2:$J$1973,7,FALSE)," ")</f>
        <v xml:space="preserve"> </v>
      </c>
      <c r="H608" t="str">
        <f>IF(A608:A608&gt;0,VLOOKUP(A608,Fed.!$A$2:$J$1973,8,FALSE)," ")</f>
        <v xml:space="preserve"> </v>
      </c>
      <c r="I608" t="str">
        <f>IF(A608:A608&gt;0,VLOOKUP(A608,Fed.!$A$2:$J$1973,9,FALSE)," ")</f>
        <v xml:space="preserve"> </v>
      </c>
      <c r="J608" s="3" t="str">
        <f>IF(A608:A608&gt;0,VLOOKUP(A608,Fed.!$A$2:$J$1973,10,FALSE)," ")</f>
        <v xml:space="preserve"> </v>
      </c>
    </row>
    <row r="609" spans="1:10">
      <c r="A609" s="63"/>
      <c r="B609" t="str">
        <f>IF(A609:A609&gt;0,VLOOKUP(A609,Fed.!$A$2:$J$1973,2,FALSE)," ")</f>
        <v xml:space="preserve"> </v>
      </c>
      <c r="C609" t="str">
        <f>IF(A609:A609&gt;0,VLOOKUP(A609,Fed.!$A$2:$J$1973,3,FALSE)," ")</f>
        <v xml:space="preserve"> </v>
      </c>
      <c r="D609" s="3" t="str">
        <f>IF(A609:A609&gt;0,VLOOKUP(A609,Fed.!$A$2:$J$1973,4,FALSE)," ")</f>
        <v xml:space="preserve"> </v>
      </c>
      <c r="E609" s="3" t="str">
        <f>IF(A609:A609&gt;0,VLOOKUP(A609,Fed.!$A$2:$J$1973,5,FALSE)," ")</f>
        <v xml:space="preserve"> </v>
      </c>
      <c r="F609" s="413" t="str">
        <f>IF(A609:A609&gt;0,VLOOKUP(A609,Fed.!$A$2:$J$1973,6,FALSE)," ")</f>
        <v xml:space="preserve"> </v>
      </c>
      <c r="G609" t="str">
        <f>IF(A609:A609&gt;0,VLOOKUP(A609,Fed.!$A$2:$J$1973,7,FALSE)," ")</f>
        <v xml:space="preserve"> </v>
      </c>
      <c r="H609" t="str">
        <f>IF(A609:A609&gt;0,VLOOKUP(A609,Fed.!$A$2:$J$1973,8,FALSE)," ")</f>
        <v xml:space="preserve"> </v>
      </c>
      <c r="I609" t="str">
        <f>IF(A609:A609&gt;0,VLOOKUP(A609,Fed.!$A$2:$J$1973,9,FALSE)," ")</f>
        <v xml:space="preserve"> </v>
      </c>
      <c r="J609" s="3" t="str">
        <f>IF(A609:A609&gt;0,VLOOKUP(A609,Fed.!$A$2:$J$1973,10,FALSE)," ")</f>
        <v xml:space="preserve"> </v>
      </c>
    </row>
    <row r="610" spans="1:10">
      <c r="A610" s="63"/>
      <c r="B610" t="str">
        <f>IF(A610:A610&gt;0,VLOOKUP(A610,Fed.!$A$2:$J$1973,2,FALSE)," ")</f>
        <v xml:space="preserve"> </v>
      </c>
      <c r="C610" t="str">
        <f>IF(A610:A610&gt;0,VLOOKUP(A610,Fed.!$A$2:$J$1973,3,FALSE)," ")</f>
        <v xml:space="preserve"> </v>
      </c>
      <c r="D610" s="3" t="str">
        <f>IF(A610:A610&gt;0,VLOOKUP(A610,Fed.!$A$2:$J$1973,4,FALSE)," ")</f>
        <v xml:space="preserve"> </v>
      </c>
      <c r="E610" s="3" t="str">
        <f>IF(A610:A610&gt;0,VLOOKUP(A610,Fed.!$A$2:$J$1973,5,FALSE)," ")</f>
        <v xml:space="preserve"> </v>
      </c>
      <c r="F610" s="413" t="str">
        <f>IF(A610:A610&gt;0,VLOOKUP(A610,Fed.!$A$2:$J$1973,6,FALSE)," ")</f>
        <v xml:space="preserve"> </v>
      </c>
      <c r="G610" t="str">
        <f>IF(A610:A610&gt;0,VLOOKUP(A610,Fed.!$A$2:$J$1973,7,FALSE)," ")</f>
        <v xml:space="preserve"> </v>
      </c>
      <c r="H610" t="str">
        <f>IF(A610:A610&gt;0,VLOOKUP(A610,Fed.!$A$2:$J$1973,8,FALSE)," ")</f>
        <v xml:space="preserve"> </v>
      </c>
      <c r="I610" t="str">
        <f>IF(A610:A610&gt;0,VLOOKUP(A610,Fed.!$A$2:$J$1973,9,FALSE)," ")</f>
        <v xml:space="preserve"> </v>
      </c>
      <c r="J610" s="3" t="str">
        <f>IF(A610:A610&gt;0,VLOOKUP(A610,Fed.!$A$2:$J$1973,10,FALSE)," ")</f>
        <v xml:space="preserve"> </v>
      </c>
    </row>
    <row r="611" spans="1:10">
      <c r="A611" s="63"/>
      <c r="B611" t="str">
        <f>IF(A611:A611&gt;0,VLOOKUP(A611,Fed.!$A$2:$J$1973,2,FALSE)," ")</f>
        <v xml:space="preserve"> </v>
      </c>
      <c r="C611" t="str">
        <f>IF(A611:A611&gt;0,VLOOKUP(A611,Fed.!$A$2:$J$1973,3,FALSE)," ")</f>
        <v xml:space="preserve"> </v>
      </c>
      <c r="D611" s="3" t="str">
        <f>IF(A611:A611&gt;0,VLOOKUP(A611,Fed.!$A$2:$J$1973,4,FALSE)," ")</f>
        <v xml:space="preserve"> </v>
      </c>
      <c r="E611" s="3" t="str">
        <f>IF(A611:A611&gt;0,VLOOKUP(A611,Fed.!$A$2:$J$1973,5,FALSE)," ")</f>
        <v xml:space="preserve"> </v>
      </c>
      <c r="F611" s="413" t="str">
        <f>IF(A611:A611&gt;0,VLOOKUP(A611,Fed.!$A$2:$J$1973,6,FALSE)," ")</f>
        <v xml:space="preserve"> </v>
      </c>
      <c r="G611" t="str">
        <f>IF(A611:A611&gt;0,VLOOKUP(A611,Fed.!$A$2:$J$1973,7,FALSE)," ")</f>
        <v xml:space="preserve"> </v>
      </c>
      <c r="H611" t="str">
        <f>IF(A611:A611&gt;0,VLOOKUP(A611,Fed.!$A$2:$J$1973,8,FALSE)," ")</f>
        <v xml:space="preserve"> </v>
      </c>
      <c r="I611" t="str">
        <f>IF(A611:A611&gt;0,VLOOKUP(A611,Fed.!$A$2:$J$1973,9,FALSE)," ")</f>
        <v xml:space="preserve"> </v>
      </c>
      <c r="J611" s="3" t="str">
        <f>IF(A611:A611&gt;0,VLOOKUP(A611,Fed.!$A$2:$J$1973,10,FALSE)," ")</f>
        <v xml:space="preserve"> </v>
      </c>
    </row>
    <row r="612" spans="1:10">
      <c r="A612" s="63"/>
      <c r="B612" t="str">
        <f>IF(A612:A612&gt;0,VLOOKUP(A612,Fed.!$A$2:$J$1973,2,FALSE)," ")</f>
        <v xml:space="preserve"> </v>
      </c>
      <c r="C612" t="str">
        <f>IF(A612:A612&gt;0,VLOOKUP(A612,Fed.!$A$2:$J$1973,3,FALSE)," ")</f>
        <v xml:space="preserve"> </v>
      </c>
      <c r="D612" s="3" t="str">
        <f>IF(A612:A612&gt;0,VLOOKUP(A612,Fed.!$A$2:$J$1973,4,FALSE)," ")</f>
        <v xml:space="preserve"> </v>
      </c>
      <c r="E612" s="3" t="str">
        <f>IF(A612:A612&gt;0,VLOOKUP(A612,Fed.!$A$2:$J$1973,5,FALSE)," ")</f>
        <v xml:space="preserve"> </v>
      </c>
      <c r="F612" s="413" t="str">
        <f>IF(A612:A612&gt;0,VLOOKUP(A612,Fed.!$A$2:$J$1973,6,FALSE)," ")</f>
        <v xml:space="preserve"> </v>
      </c>
      <c r="G612" t="str">
        <f>IF(A612:A612&gt;0,VLOOKUP(A612,Fed.!$A$2:$J$1973,7,FALSE)," ")</f>
        <v xml:space="preserve"> </v>
      </c>
      <c r="H612" t="str">
        <f>IF(A612:A612&gt;0,VLOOKUP(A612,Fed.!$A$2:$J$1973,8,FALSE)," ")</f>
        <v xml:space="preserve"> </v>
      </c>
      <c r="I612" t="str">
        <f>IF(A612:A612&gt;0,VLOOKUP(A612,Fed.!$A$2:$J$1973,9,FALSE)," ")</f>
        <v xml:space="preserve"> </v>
      </c>
      <c r="J612" s="3" t="str">
        <f>IF(A612:A612&gt;0,VLOOKUP(A612,Fed.!$A$2:$J$1973,10,FALSE)," ")</f>
        <v xml:space="preserve"> </v>
      </c>
    </row>
    <row r="613" spans="1:10">
      <c r="A613" s="63"/>
      <c r="B613" t="str">
        <f>IF(A613:A613&gt;0,VLOOKUP(A613,Fed.!$A$2:$J$1973,2,FALSE)," ")</f>
        <v xml:space="preserve"> </v>
      </c>
      <c r="C613" t="str">
        <f>IF(A613:A613&gt;0,VLOOKUP(A613,Fed.!$A$2:$J$1973,3,FALSE)," ")</f>
        <v xml:space="preserve"> </v>
      </c>
      <c r="D613" s="3" t="str">
        <f>IF(A613:A613&gt;0,VLOOKUP(A613,Fed.!$A$2:$J$1973,4,FALSE)," ")</f>
        <v xml:space="preserve"> </v>
      </c>
      <c r="E613" s="3" t="str">
        <f>IF(A613:A613&gt;0,VLOOKUP(A613,Fed.!$A$2:$J$1973,5,FALSE)," ")</f>
        <v xml:space="preserve"> </v>
      </c>
      <c r="F613" s="413" t="str">
        <f>IF(A613:A613&gt;0,VLOOKUP(A613,Fed.!$A$2:$J$1973,6,FALSE)," ")</f>
        <v xml:space="preserve"> </v>
      </c>
      <c r="G613" t="str">
        <f>IF(A613:A613&gt;0,VLOOKUP(A613,Fed.!$A$2:$J$1973,7,FALSE)," ")</f>
        <v xml:space="preserve"> </v>
      </c>
      <c r="H613" t="str">
        <f>IF(A613:A613&gt;0,VLOOKUP(A613,Fed.!$A$2:$J$1973,8,FALSE)," ")</f>
        <v xml:space="preserve"> </v>
      </c>
      <c r="I613" t="str">
        <f>IF(A613:A613&gt;0,VLOOKUP(A613,Fed.!$A$2:$J$1973,9,FALSE)," ")</f>
        <v xml:space="preserve"> </v>
      </c>
      <c r="J613" s="3" t="str">
        <f>IF(A613:A613&gt;0,VLOOKUP(A613,Fed.!$A$2:$J$1973,10,FALSE)," ")</f>
        <v xml:space="preserve"> </v>
      </c>
    </row>
    <row r="614" spans="1:10">
      <c r="A614" s="63"/>
      <c r="B614" t="str">
        <f>IF(A614:A614&gt;0,VLOOKUP(A614,Fed.!$A$2:$J$1973,2,FALSE)," ")</f>
        <v xml:space="preserve"> </v>
      </c>
      <c r="C614" t="str">
        <f>IF(A614:A614&gt;0,VLOOKUP(A614,Fed.!$A$2:$J$1973,3,FALSE)," ")</f>
        <v xml:space="preserve"> </v>
      </c>
      <c r="D614" s="3" t="str">
        <f>IF(A614:A614&gt;0,VLOOKUP(A614,Fed.!$A$2:$J$1973,4,FALSE)," ")</f>
        <v xml:space="preserve"> </v>
      </c>
      <c r="E614" s="3" t="str">
        <f>IF(A614:A614&gt;0,VLOOKUP(A614,Fed.!$A$2:$J$1973,5,FALSE)," ")</f>
        <v xml:space="preserve"> </v>
      </c>
      <c r="F614" s="413" t="str">
        <f>IF(A614:A614&gt;0,VLOOKUP(A614,Fed.!$A$2:$J$1973,6,FALSE)," ")</f>
        <v xml:space="preserve"> </v>
      </c>
      <c r="G614" t="str">
        <f>IF(A614:A614&gt;0,VLOOKUP(A614,Fed.!$A$2:$J$1973,7,FALSE)," ")</f>
        <v xml:space="preserve"> </v>
      </c>
      <c r="H614" t="str">
        <f>IF(A614:A614&gt;0,VLOOKUP(A614,Fed.!$A$2:$J$1973,8,FALSE)," ")</f>
        <v xml:space="preserve"> </v>
      </c>
      <c r="I614" t="str">
        <f>IF(A614:A614&gt;0,VLOOKUP(A614,Fed.!$A$2:$J$1973,9,FALSE)," ")</f>
        <v xml:space="preserve"> </v>
      </c>
      <c r="J614" s="3" t="str">
        <f>IF(A614:A614&gt;0,VLOOKUP(A614,Fed.!$A$2:$J$1973,10,FALSE)," ")</f>
        <v xml:space="preserve"> </v>
      </c>
    </row>
    <row r="615" spans="1:10">
      <c r="A615" s="63"/>
      <c r="B615" t="str">
        <f>IF(A615:A615&gt;0,VLOOKUP(A615,Fed.!$A$2:$J$1973,2,FALSE)," ")</f>
        <v xml:space="preserve"> </v>
      </c>
      <c r="C615" t="str">
        <f>IF(A615:A615&gt;0,VLOOKUP(A615,Fed.!$A$2:$J$1973,3,FALSE)," ")</f>
        <v xml:space="preserve"> </v>
      </c>
      <c r="D615" s="3" t="str">
        <f>IF(A615:A615&gt;0,VLOOKUP(A615,Fed.!$A$2:$J$1973,4,FALSE)," ")</f>
        <v xml:space="preserve"> </v>
      </c>
      <c r="E615" s="3" t="str">
        <f>IF(A615:A615&gt;0,VLOOKUP(A615,Fed.!$A$2:$J$1973,5,FALSE)," ")</f>
        <v xml:space="preserve"> </v>
      </c>
      <c r="F615" s="413" t="str">
        <f>IF(A615:A615&gt;0,VLOOKUP(A615,Fed.!$A$2:$J$1973,6,FALSE)," ")</f>
        <v xml:space="preserve"> </v>
      </c>
      <c r="G615" t="str">
        <f>IF(A615:A615&gt;0,VLOOKUP(A615,Fed.!$A$2:$J$1973,7,FALSE)," ")</f>
        <v xml:space="preserve"> </v>
      </c>
      <c r="H615" t="str">
        <f>IF(A615:A615&gt;0,VLOOKUP(A615,Fed.!$A$2:$J$1973,8,FALSE)," ")</f>
        <v xml:space="preserve"> </v>
      </c>
      <c r="I615" t="str">
        <f>IF(A615:A615&gt;0,VLOOKUP(A615,Fed.!$A$2:$J$1973,9,FALSE)," ")</f>
        <v xml:space="preserve"> </v>
      </c>
      <c r="J615" s="3" t="str">
        <f>IF(A615:A615&gt;0,VLOOKUP(A615,Fed.!$A$2:$J$1973,10,FALSE)," ")</f>
        <v xml:space="preserve"> </v>
      </c>
    </row>
    <row r="616" spans="1:10">
      <c r="A616" s="63"/>
      <c r="B616" t="str">
        <f>IF(A616:A616&gt;0,VLOOKUP(A616,Fed.!$A$2:$J$1973,2,FALSE)," ")</f>
        <v xml:space="preserve"> </v>
      </c>
      <c r="C616" t="str">
        <f>IF(A616:A616&gt;0,VLOOKUP(A616,Fed.!$A$2:$J$1973,3,FALSE)," ")</f>
        <v xml:space="preserve"> </v>
      </c>
      <c r="D616" s="3" t="str">
        <f>IF(A616:A616&gt;0,VLOOKUP(A616,Fed.!$A$2:$J$1973,4,FALSE)," ")</f>
        <v xml:space="preserve"> </v>
      </c>
      <c r="E616" s="3" t="str">
        <f>IF(A616:A616&gt;0,VLOOKUP(A616,Fed.!$A$2:$J$1973,5,FALSE)," ")</f>
        <v xml:space="preserve"> </v>
      </c>
      <c r="F616" s="413" t="str">
        <f>IF(A616:A616&gt;0,VLOOKUP(A616,Fed.!$A$2:$J$1973,6,FALSE)," ")</f>
        <v xml:space="preserve"> </v>
      </c>
      <c r="G616" t="str">
        <f>IF(A616:A616&gt;0,VLOOKUP(A616,Fed.!$A$2:$J$1973,7,FALSE)," ")</f>
        <v xml:space="preserve"> </v>
      </c>
      <c r="H616" t="str">
        <f>IF(A616:A616&gt;0,VLOOKUP(A616,Fed.!$A$2:$J$1973,8,FALSE)," ")</f>
        <v xml:space="preserve"> </v>
      </c>
      <c r="I616" t="str">
        <f>IF(A616:A616&gt;0,VLOOKUP(A616,Fed.!$A$2:$J$1973,9,FALSE)," ")</f>
        <v xml:space="preserve"> </v>
      </c>
      <c r="J616" s="3" t="str">
        <f>IF(A616:A616&gt;0,VLOOKUP(A616,Fed.!$A$2:$J$1973,10,FALSE)," ")</f>
        <v xml:space="preserve"> </v>
      </c>
    </row>
    <row r="617" spans="1:10">
      <c r="A617" s="63"/>
      <c r="B617" t="str">
        <f>IF(A617:A617&gt;0,VLOOKUP(A617,Fed.!$A$2:$J$1973,2,FALSE)," ")</f>
        <v xml:space="preserve"> </v>
      </c>
      <c r="C617" t="str">
        <f>IF(A617:A617&gt;0,VLOOKUP(A617,Fed.!$A$2:$J$1973,3,FALSE)," ")</f>
        <v xml:space="preserve"> </v>
      </c>
      <c r="D617" s="3" t="str">
        <f>IF(A617:A617&gt;0,VLOOKUP(A617,Fed.!$A$2:$J$1973,4,FALSE)," ")</f>
        <v xml:space="preserve"> </v>
      </c>
      <c r="E617" s="3" t="str">
        <f>IF(A617:A617&gt;0,VLOOKUP(A617,Fed.!$A$2:$J$1973,5,FALSE)," ")</f>
        <v xml:space="preserve"> </v>
      </c>
      <c r="F617" s="413" t="str">
        <f>IF(A617:A617&gt;0,VLOOKUP(A617,Fed.!$A$2:$J$1973,6,FALSE)," ")</f>
        <v xml:space="preserve"> </v>
      </c>
      <c r="G617" t="str">
        <f>IF(A617:A617&gt;0,VLOOKUP(A617,Fed.!$A$2:$J$1973,7,FALSE)," ")</f>
        <v xml:space="preserve"> </v>
      </c>
      <c r="H617" t="str">
        <f>IF(A617:A617&gt;0,VLOOKUP(A617,Fed.!$A$2:$J$1973,8,FALSE)," ")</f>
        <v xml:space="preserve"> </v>
      </c>
      <c r="I617" t="str">
        <f>IF(A617:A617&gt;0,VLOOKUP(A617,Fed.!$A$2:$J$1973,9,FALSE)," ")</f>
        <v xml:space="preserve"> </v>
      </c>
      <c r="J617" s="3" t="str">
        <f>IF(A617:A617&gt;0,VLOOKUP(A617,Fed.!$A$2:$J$1973,10,FALSE)," ")</f>
        <v xml:space="preserve"> </v>
      </c>
    </row>
    <row r="618" spans="1:10">
      <c r="A618" s="63"/>
      <c r="B618" t="str">
        <f>IF(A618:A618&gt;0,VLOOKUP(A618,Fed.!$A$2:$J$1973,2,FALSE)," ")</f>
        <v xml:space="preserve"> </v>
      </c>
      <c r="C618" t="str">
        <f>IF(A618:A618&gt;0,VLOOKUP(A618,Fed.!$A$2:$J$1973,3,FALSE)," ")</f>
        <v xml:space="preserve"> </v>
      </c>
      <c r="D618" s="3" t="str">
        <f>IF(A618:A618&gt;0,VLOOKUP(A618,Fed.!$A$2:$J$1973,4,FALSE)," ")</f>
        <v xml:space="preserve"> </v>
      </c>
      <c r="E618" s="3" t="str">
        <f>IF(A618:A618&gt;0,VLOOKUP(A618,Fed.!$A$2:$J$1973,5,FALSE)," ")</f>
        <v xml:space="preserve"> </v>
      </c>
      <c r="F618" s="413" t="str">
        <f>IF(A618:A618&gt;0,VLOOKUP(A618,Fed.!$A$2:$J$1973,6,FALSE)," ")</f>
        <v xml:space="preserve"> </v>
      </c>
      <c r="G618" t="str">
        <f>IF(A618:A618&gt;0,VLOOKUP(A618,Fed.!$A$2:$J$1973,7,FALSE)," ")</f>
        <v xml:space="preserve"> </v>
      </c>
      <c r="H618" t="str">
        <f>IF(A618:A618&gt;0,VLOOKUP(A618,Fed.!$A$2:$J$1973,8,FALSE)," ")</f>
        <v xml:space="preserve"> </v>
      </c>
      <c r="I618" t="str">
        <f>IF(A618:A618&gt;0,VLOOKUP(A618,Fed.!$A$2:$J$1973,9,FALSE)," ")</f>
        <v xml:space="preserve"> </v>
      </c>
      <c r="J618" s="3" t="str">
        <f>IF(A618:A618&gt;0,VLOOKUP(A618,Fed.!$A$2:$J$1973,10,FALSE)," ")</f>
        <v xml:space="preserve"> </v>
      </c>
    </row>
    <row r="619" spans="1:10">
      <c r="A619" s="63"/>
      <c r="B619" t="str">
        <f>IF(A619:A619&gt;0,VLOOKUP(A619,Fed.!$A$2:$J$1973,2,FALSE)," ")</f>
        <v xml:space="preserve"> </v>
      </c>
      <c r="C619" t="str">
        <f>IF(A619:A619&gt;0,VLOOKUP(A619,Fed.!$A$2:$J$1973,3,FALSE)," ")</f>
        <v xml:space="preserve"> </v>
      </c>
      <c r="D619" s="3" t="str">
        <f>IF(A619:A619&gt;0,VLOOKUP(A619,Fed.!$A$2:$J$1973,4,FALSE)," ")</f>
        <v xml:space="preserve"> </v>
      </c>
      <c r="E619" s="3" t="str">
        <f>IF(A619:A619&gt;0,VLOOKUP(A619,Fed.!$A$2:$J$1973,5,FALSE)," ")</f>
        <v xml:space="preserve"> </v>
      </c>
      <c r="F619" s="413" t="str">
        <f>IF(A619:A619&gt;0,VLOOKUP(A619,Fed.!$A$2:$J$1973,6,FALSE)," ")</f>
        <v xml:space="preserve"> </v>
      </c>
      <c r="G619" t="str">
        <f>IF(A619:A619&gt;0,VLOOKUP(A619,Fed.!$A$2:$J$1973,7,FALSE)," ")</f>
        <v xml:space="preserve"> </v>
      </c>
      <c r="H619" t="str">
        <f>IF(A619:A619&gt;0,VLOOKUP(A619,Fed.!$A$2:$J$1973,8,FALSE)," ")</f>
        <v xml:space="preserve"> </v>
      </c>
      <c r="I619" t="str">
        <f>IF(A619:A619&gt;0,VLOOKUP(A619,Fed.!$A$2:$J$1973,9,FALSE)," ")</f>
        <v xml:space="preserve"> </v>
      </c>
      <c r="J619" s="3" t="str">
        <f>IF(A619:A619&gt;0,VLOOKUP(A619,Fed.!$A$2:$J$1973,10,FALSE)," ")</f>
        <v xml:space="preserve"> </v>
      </c>
    </row>
    <row r="620" spans="1:10">
      <c r="A620" s="63"/>
      <c r="B620" t="str">
        <f>IF(A620:A620&gt;0,VLOOKUP(A620,Fed.!$A$2:$J$1973,2,FALSE)," ")</f>
        <v xml:space="preserve"> </v>
      </c>
      <c r="C620" t="str">
        <f>IF(A620:A620&gt;0,VLOOKUP(A620,Fed.!$A$2:$J$1973,3,FALSE)," ")</f>
        <v xml:space="preserve"> </v>
      </c>
      <c r="D620" s="3" t="str">
        <f>IF(A620:A620&gt;0,VLOOKUP(A620,Fed.!$A$2:$J$1973,4,FALSE)," ")</f>
        <v xml:space="preserve"> </v>
      </c>
      <c r="E620" s="3" t="str">
        <f>IF(A620:A620&gt;0,VLOOKUP(A620,Fed.!$A$2:$J$1973,5,FALSE)," ")</f>
        <v xml:space="preserve"> </v>
      </c>
      <c r="F620" s="413" t="str">
        <f>IF(A620:A620&gt;0,VLOOKUP(A620,Fed.!$A$2:$J$1973,6,FALSE)," ")</f>
        <v xml:space="preserve"> </v>
      </c>
      <c r="G620" t="str">
        <f>IF(A620:A620&gt;0,VLOOKUP(A620,Fed.!$A$2:$J$1973,7,FALSE)," ")</f>
        <v xml:space="preserve"> </v>
      </c>
      <c r="H620" t="str">
        <f>IF(A620:A620&gt;0,VLOOKUP(A620,Fed.!$A$2:$J$1973,8,FALSE)," ")</f>
        <v xml:space="preserve"> </v>
      </c>
      <c r="I620" t="str">
        <f>IF(A620:A620&gt;0,VLOOKUP(A620,Fed.!$A$2:$J$1973,9,FALSE)," ")</f>
        <v xml:space="preserve"> </v>
      </c>
      <c r="J620" s="3" t="str">
        <f>IF(A620:A620&gt;0,VLOOKUP(A620,Fed.!$A$2:$J$1973,10,FALSE)," ")</f>
        <v xml:space="preserve"> </v>
      </c>
    </row>
    <row r="621" spans="1:10">
      <c r="A621" s="63"/>
      <c r="B621" t="str">
        <f>IF(A621:A621&gt;0,VLOOKUP(A621,Fed.!$A$2:$J$1973,2,FALSE)," ")</f>
        <v xml:space="preserve"> </v>
      </c>
      <c r="C621" t="str">
        <f>IF(A621:A621&gt;0,VLOOKUP(A621,Fed.!$A$2:$J$1973,3,FALSE)," ")</f>
        <v xml:space="preserve"> </v>
      </c>
      <c r="D621" s="3" t="str">
        <f>IF(A621:A621&gt;0,VLOOKUP(A621,Fed.!$A$2:$J$1973,4,FALSE)," ")</f>
        <v xml:space="preserve"> </v>
      </c>
      <c r="E621" s="3" t="str">
        <f>IF(A621:A621&gt;0,VLOOKUP(A621,Fed.!$A$2:$J$1973,5,FALSE)," ")</f>
        <v xml:space="preserve"> </v>
      </c>
      <c r="F621" s="413" t="str">
        <f>IF(A621:A621&gt;0,VLOOKUP(A621,Fed.!$A$2:$J$1973,6,FALSE)," ")</f>
        <v xml:space="preserve"> </v>
      </c>
      <c r="G621" t="str">
        <f>IF(A621:A621&gt;0,VLOOKUP(A621,Fed.!$A$2:$J$1973,7,FALSE)," ")</f>
        <v xml:space="preserve"> </v>
      </c>
      <c r="H621" t="str">
        <f>IF(A621:A621&gt;0,VLOOKUP(A621,Fed.!$A$2:$J$1973,8,FALSE)," ")</f>
        <v xml:space="preserve"> </v>
      </c>
      <c r="I621" t="str">
        <f>IF(A621:A621&gt;0,VLOOKUP(A621,Fed.!$A$2:$J$1973,9,FALSE)," ")</f>
        <v xml:space="preserve"> </v>
      </c>
      <c r="J621" s="3" t="str">
        <f>IF(A621:A621&gt;0,VLOOKUP(A621,Fed.!$A$2:$J$1973,10,FALSE)," ")</f>
        <v xml:space="preserve"> </v>
      </c>
    </row>
    <row r="622" spans="1:10">
      <c r="A622" s="63"/>
      <c r="B622" t="str">
        <f>IF(A622:A622&gt;0,VLOOKUP(A622,Fed.!$A$2:$J$1973,2,FALSE)," ")</f>
        <v xml:space="preserve"> </v>
      </c>
      <c r="C622" t="str">
        <f>IF(A622:A622&gt;0,VLOOKUP(A622,Fed.!$A$2:$J$1973,3,FALSE)," ")</f>
        <v xml:space="preserve"> </v>
      </c>
      <c r="D622" s="3" t="str">
        <f>IF(A622:A622&gt;0,VLOOKUP(A622,Fed.!$A$2:$J$1973,4,FALSE)," ")</f>
        <v xml:space="preserve"> </v>
      </c>
      <c r="E622" s="3" t="str">
        <f>IF(A622:A622&gt;0,VLOOKUP(A622,Fed.!$A$2:$J$1973,5,FALSE)," ")</f>
        <v xml:space="preserve"> </v>
      </c>
      <c r="F622" s="413" t="str">
        <f>IF(A622:A622&gt;0,VLOOKUP(A622,Fed.!$A$2:$J$1973,6,FALSE)," ")</f>
        <v xml:space="preserve"> </v>
      </c>
      <c r="G622" t="str">
        <f>IF(A622:A622&gt;0,VLOOKUP(A622,Fed.!$A$2:$J$1973,7,FALSE)," ")</f>
        <v xml:space="preserve"> </v>
      </c>
      <c r="H622" t="str">
        <f>IF(A622:A622&gt;0,VLOOKUP(A622,Fed.!$A$2:$J$1973,8,FALSE)," ")</f>
        <v xml:space="preserve"> </v>
      </c>
      <c r="I622" t="str">
        <f>IF(A622:A622&gt;0,VLOOKUP(A622,Fed.!$A$2:$J$1973,9,FALSE)," ")</f>
        <v xml:space="preserve"> </v>
      </c>
      <c r="J622" s="3" t="str">
        <f>IF(A622:A622&gt;0,VLOOKUP(A622,Fed.!$A$2:$J$1973,10,FALSE)," ")</f>
        <v xml:space="preserve"> </v>
      </c>
    </row>
    <row r="623" spans="1:10">
      <c r="A623" s="63"/>
      <c r="B623" t="str">
        <f>IF(A623:A623&gt;0,VLOOKUP(A623,Fed.!$A$2:$J$1973,2,FALSE)," ")</f>
        <v xml:space="preserve"> </v>
      </c>
      <c r="C623" t="str">
        <f>IF(A623:A623&gt;0,VLOOKUP(A623,Fed.!$A$2:$J$1973,3,FALSE)," ")</f>
        <v xml:space="preserve"> </v>
      </c>
      <c r="D623" s="3" t="str">
        <f>IF(A623:A623&gt;0,VLOOKUP(A623,Fed.!$A$2:$J$1973,4,FALSE)," ")</f>
        <v xml:space="preserve"> </v>
      </c>
      <c r="E623" s="3" t="str">
        <f>IF(A623:A623&gt;0,VLOOKUP(A623,Fed.!$A$2:$J$1973,5,FALSE)," ")</f>
        <v xml:space="preserve"> </v>
      </c>
      <c r="F623" s="413" t="str">
        <f>IF(A623:A623&gt;0,VLOOKUP(A623,Fed.!$A$2:$J$1973,6,FALSE)," ")</f>
        <v xml:space="preserve"> </v>
      </c>
      <c r="G623" t="str">
        <f>IF(A623:A623&gt;0,VLOOKUP(A623,Fed.!$A$2:$J$1973,7,FALSE)," ")</f>
        <v xml:space="preserve"> </v>
      </c>
      <c r="H623" t="str">
        <f>IF(A623:A623&gt;0,VLOOKUP(A623,Fed.!$A$2:$J$1973,8,FALSE)," ")</f>
        <v xml:space="preserve"> </v>
      </c>
      <c r="I623" t="str">
        <f>IF(A623:A623&gt;0,VLOOKUP(A623,Fed.!$A$2:$J$1973,9,FALSE)," ")</f>
        <v xml:space="preserve"> </v>
      </c>
      <c r="J623" s="3" t="str">
        <f>IF(A623:A623&gt;0,VLOOKUP(A623,Fed.!$A$2:$J$1973,10,FALSE)," ")</f>
        <v xml:space="preserve"> </v>
      </c>
    </row>
    <row r="624" spans="1:10">
      <c r="A624" s="63"/>
      <c r="B624" t="str">
        <f>IF(A624:A624&gt;0,VLOOKUP(A624,Fed.!$A$2:$J$1973,2,FALSE)," ")</f>
        <v xml:space="preserve"> </v>
      </c>
      <c r="C624" t="str">
        <f>IF(A624:A624&gt;0,VLOOKUP(A624,Fed.!$A$2:$J$1973,3,FALSE)," ")</f>
        <v xml:space="preserve"> </v>
      </c>
      <c r="D624" s="3" t="str">
        <f>IF(A624:A624&gt;0,VLOOKUP(A624,Fed.!$A$2:$J$1973,4,FALSE)," ")</f>
        <v xml:space="preserve"> </v>
      </c>
      <c r="E624" s="3" t="str">
        <f>IF(A624:A624&gt;0,VLOOKUP(A624,Fed.!$A$2:$J$1973,5,FALSE)," ")</f>
        <v xml:space="preserve"> </v>
      </c>
      <c r="F624" s="413" t="str">
        <f>IF(A624:A624&gt;0,VLOOKUP(A624,Fed.!$A$2:$J$1973,6,FALSE)," ")</f>
        <v xml:space="preserve"> </v>
      </c>
      <c r="G624" t="str">
        <f>IF(A624:A624&gt;0,VLOOKUP(A624,Fed.!$A$2:$J$1973,7,FALSE)," ")</f>
        <v xml:space="preserve"> </v>
      </c>
      <c r="H624" t="str">
        <f>IF(A624:A624&gt;0,VLOOKUP(A624,Fed.!$A$2:$J$1973,8,FALSE)," ")</f>
        <v xml:space="preserve"> </v>
      </c>
      <c r="I624" t="str">
        <f>IF(A624:A624&gt;0,VLOOKUP(A624,Fed.!$A$2:$J$1973,9,FALSE)," ")</f>
        <v xml:space="preserve"> </v>
      </c>
      <c r="J624" s="3" t="str">
        <f>IF(A624:A624&gt;0,VLOOKUP(A624,Fed.!$A$2:$J$1973,10,FALSE)," ")</f>
        <v xml:space="preserve"> </v>
      </c>
    </row>
    <row r="625" spans="1:10">
      <c r="A625" s="63"/>
      <c r="B625" t="str">
        <f>IF(A625:A625&gt;0,VLOOKUP(A625,Fed.!$A$2:$J$1973,2,FALSE)," ")</f>
        <v xml:space="preserve"> </v>
      </c>
      <c r="C625" t="str">
        <f>IF(A625:A625&gt;0,VLOOKUP(A625,Fed.!$A$2:$J$1973,3,FALSE)," ")</f>
        <v xml:space="preserve"> </v>
      </c>
      <c r="D625" s="3" t="str">
        <f>IF(A625:A625&gt;0,VLOOKUP(A625,Fed.!$A$2:$J$1973,4,FALSE)," ")</f>
        <v xml:space="preserve"> </v>
      </c>
      <c r="E625" s="3" t="str">
        <f>IF(A625:A625&gt;0,VLOOKUP(A625,Fed.!$A$2:$J$1973,5,FALSE)," ")</f>
        <v xml:space="preserve"> </v>
      </c>
      <c r="F625" s="413" t="str">
        <f>IF(A625:A625&gt;0,VLOOKUP(A625,Fed.!$A$2:$J$1973,6,FALSE)," ")</f>
        <v xml:space="preserve"> </v>
      </c>
      <c r="G625" t="str">
        <f>IF(A625:A625&gt;0,VLOOKUP(A625,Fed.!$A$2:$J$1973,7,FALSE)," ")</f>
        <v xml:space="preserve"> </v>
      </c>
      <c r="H625" t="str">
        <f>IF(A625:A625&gt;0,VLOOKUP(A625,Fed.!$A$2:$J$1973,8,FALSE)," ")</f>
        <v xml:space="preserve"> </v>
      </c>
      <c r="I625" t="str">
        <f>IF(A625:A625&gt;0,VLOOKUP(A625,Fed.!$A$2:$J$1973,9,FALSE)," ")</f>
        <v xml:space="preserve"> </v>
      </c>
      <c r="J625" s="3" t="str">
        <f>IF(A625:A625&gt;0,VLOOKUP(A625,Fed.!$A$2:$J$1973,10,FALSE)," ")</f>
        <v xml:space="preserve"> </v>
      </c>
    </row>
    <row r="626" spans="1:10">
      <c r="A626" s="63"/>
      <c r="B626" t="str">
        <f>IF(A626:A626&gt;0,VLOOKUP(A626,Fed.!$A$2:$J$1973,2,FALSE)," ")</f>
        <v xml:space="preserve"> </v>
      </c>
      <c r="C626" t="str">
        <f>IF(A626:A626&gt;0,VLOOKUP(A626,Fed.!$A$2:$J$1973,3,FALSE)," ")</f>
        <v xml:space="preserve"> </v>
      </c>
      <c r="D626" s="3" t="str">
        <f>IF(A626:A626&gt;0,VLOOKUP(A626,Fed.!$A$2:$J$1973,4,FALSE)," ")</f>
        <v xml:space="preserve"> </v>
      </c>
      <c r="E626" s="3" t="str">
        <f>IF(A626:A626&gt;0,VLOOKUP(A626,Fed.!$A$2:$J$1973,5,FALSE)," ")</f>
        <v xml:space="preserve"> </v>
      </c>
      <c r="F626" s="413" t="str">
        <f>IF(A626:A626&gt;0,VLOOKUP(A626,Fed.!$A$2:$J$1973,6,FALSE)," ")</f>
        <v xml:space="preserve"> </v>
      </c>
      <c r="G626" t="str">
        <f>IF(A626:A626&gt;0,VLOOKUP(A626,Fed.!$A$2:$J$1973,7,FALSE)," ")</f>
        <v xml:space="preserve"> </v>
      </c>
      <c r="H626" t="str">
        <f>IF(A626:A626&gt;0,VLOOKUP(A626,Fed.!$A$2:$J$1973,8,FALSE)," ")</f>
        <v xml:space="preserve"> </v>
      </c>
      <c r="I626" t="str">
        <f>IF(A626:A626&gt;0,VLOOKUP(A626,Fed.!$A$2:$J$1973,9,FALSE)," ")</f>
        <v xml:space="preserve"> </v>
      </c>
      <c r="J626" s="3" t="str">
        <f>IF(A626:A626&gt;0,VLOOKUP(A626,Fed.!$A$2:$J$1973,10,FALSE)," ")</f>
        <v xml:space="preserve"> </v>
      </c>
    </row>
    <row r="627" spans="1:10">
      <c r="A627" s="63"/>
      <c r="B627" t="str">
        <f>IF(A627:A627&gt;0,VLOOKUP(A627,Fed.!$A$2:$J$1973,2,FALSE)," ")</f>
        <v xml:space="preserve"> </v>
      </c>
      <c r="C627" t="str">
        <f>IF(A627:A627&gt;0,VLOOKUP(A627,Fed.!$A$2:$J$1973,3,FALSE)," ")</f>
        <v xml:space="preserve"> </v>
      </c>
      <c r="D627" s="3" t="str">
        <f>IF(A627:A627&gt;0,VLOOKUP(A627,Fed.!$A$2:$J$1973,4,FALSE)," ")</f>
        <v xml:space="preserve"> </v>
      </c>
      <c r="E627" s="3" t="str">
        <f>IF(A627:A627&gt;0,VLOOKUP(A627,Fed.!$A$2:$J$1973,5,FALSE)," ")</f>
        <v xml:space="preserve"> </v>
      </c>
      <c r="F627" s="413" t="str">
        <f>IF(A627:A627&gt;0,VLOOKUP(A627,Fed.!$A$2:$J$1973,6,FALSE)," ")</f>
        <v xml:space="preserve"> </v>
      </c>
      <c r="G627" t="str">
        <f>IF(A627:A627&gt;0,VLOOKUP(A627,Fed.!$A$2:$J$1973,7,FALSE)," ")</f>
        <v xml:space="preserve"> </v>
      </c>
      <c r="H627" t="str">
        <f>IF(A627:A627&gt;0,VLOOKUP(A627,Fed.!$A$2:$J$1973,8,FALSE)," ")</f>
        <v xml:space="preserve"> </v>
      </c>
      <c r="I627" t="str">
        <f>IF(A627:A627&gt;0,VLOOKUP(A627,Fed.!$A$2:$J$1973,9,FALSE)," ")</f>
        <v xml:space="preserve"> </v>
      </c>
      <c r="J627" s="3" t="str">
        <f>IF(A627:A627&gt;0,VLOOKUP(A627,Fed.!$A$2:$J$1973,10,FALSE)," ")</f>
        <v xml:space="preserve"> </v>
      </c>
    </row>
    <row r="628" spans="1:10">
      <c r="A628" s="63"/>
      <c r="B628" t="str">
        <f>IF(A628:A628&gt;0,VLOOKUP(A628,Fed.!$A$2:$J$1973,2,FALSE)," ")</f>
        <v xml:space="preserve"> </v>
      </c>
      <c r="C628" t="str">
        <f>IF(A628:A628&gt;0,VLOOKUP(A628,Fed.!$A$2:$J$1973,3,FALSE)," ")</f>
        <v xml:space="preserve"> </v>
      </c>
      <c r="D628" s="3" t="str">
        <f>IF(A628:A628&gt;0,VLOOKUP(A628,Fed.!$A$2:$J$1973,4,FALSE)," ")</f>
        <v xml:space="preserve"> </v>
      </c>
      <c r="E628" s="3" t="str">
        <f>IF(A628:A628&gt;0,VLOOKUP(A628,Fed.!$A$2:$J$1973,5,FALSE)," ")</f>
        <v xml:space="preserve"> </v>
      </c>
      <c r="F628" s="413" t="str">
        <f>IF(A628:A628&gt;0,VLOOKUP(A628,Fed.!$A$2:$J$1973,6,FALSE)," ")</f>
        <v xml:space="preserve"> </v>
      </c>
      <c r="G628" t="str">
        <f>IF(A628:A628&gt;0,VLOOKUP(A628,Fed.!$A$2:$J$1973,7,FALSE)," ")</f>
        <v xml:space="preserve"> </v>
      </c>
      <c r="H628" t="str">
        <f>IF(A628:A628&gt;0,VLOOKUP(A628,Fed.!$A$2:$J$1973,8,FALSE)," ")</f>
        <v xml:space="preserve"> </v>
      </c>
      <c r="I628" t="str">
        <f>IF(A628:A628&gt;0,VLOOKUP(A628,Fed.!$A$2:$J$1973,9,FALSE)," ")</f>
        <v xml:space="preserve"> </v>
      </c>
      <c r="J628" s="3" t="str">
        <f>IF(A628:A628&gt;0,VLOOKUP(A628,Fed.!$A$2:$J$1973,10,FALSE)," ")</f>
        <v xml:space="preserve"> </v>
      </c>
    </row>
    <row r="629" spans="1:10">
      <c r="A629" s="63"/>
      <c r="B629" t="str">
        <f>IF(A629:A629&gt;0,VLOOKUP(A629,Fed.!$A$2:$J$1973,2,FALSE)," ")</f>
        <v xml:space="preserve"> </v>
      </c>
      <c r="C629" t="str">
        <f>IF(A629:A629&gt;0,VLOOKUP(A629,Fed.!$A$2:$J$1973,3,FALSE)," ")</f>
        <v xml:space="preserve"> </v>
      </c>
      <c r="D629" s="3" t="str">
        <f>IF(A629:A629&gt;0,VLOOKUP(A629,Fed.!$A$2:$J$1973,4,FALSE)," ")</f>
        <v xml:space="preserve"> </v>
      </c>
      <c r="E629" s="3" t="str">
        <f>IF(A629:A629&gt;0,VLOOKUP(A629,Fed.!$A$2:$J$1973,5,FALSE)," ")</f>
        <v xml:space="preserve"> </v>
      </c>
      <c r="F629" s="413" t="str">
        <f>IF(A629:A629&gt;0,VLOOKUP(A629,Fed.!$A$2:$J$1973,6,FALSE)," ")</f>
        <v xml:space="preserve"> </v>
      </c>
      <c r="G629" t="str">
        <f>IF(A629:A629&gt;0,VLOOKUP(A629,Fed.!$A$2:$J$1973,7,FALSE)," ")</f>
        <v xml:space="preserve"> </v>
      </c>
      <c r="H629" t="str">
        <f>IF(A629:A629&gt;0,VLOOKUP(A629,Fed.!$A$2:$J$1973,8,FALSE)," ")</f>
        <v xml:space="preserve"> </v>
      </c>
      <c r="I629" t="str">
        <f>IF(A629:A629&gt;0,VLOOKUP(A629,Fed.!$A$2:$J$1973,9,FALSE)," ")</f>
        <v xml:space="preserve"> </v>
      </c>
      <c r="J629" s="3" t="str">
        <f>IF(A629:A629&gt;0,VLOOKUP(A629,Fed.!$A$2:$J$1973,10,FALSE)," ")</f>
        <v xml:space="preserve"> </v>
      </c>
    </row>
    <row r="630" spans="1:10">
      <c r="A630" s="63"/>
      <c r="B630" t="str">
        <f>IF(A630:A630&gt;0,VLOOKUP(A630,Fed.!$A$2:$J$1973,2,FALSE)," ")</f>
        <v xml:space="preserve"> </v>
      </c>
      <c r="C630" t="str">
        <f>IF(A630:A630&gt;0,VLOOKUP(A630,Fed.!$A$2:$J$1973,3,FALSE)," ")</f>
        <v xml:space="preserve"> </v>
      </c>
      <c r="D630" s="3" t="str">
        <f>IF(A630:A630&gt;0,VLOOKUP(A630,Fed.!$A$2:$J$1973,4,FALSE)," ")</f>
        <v xml:space="preserve"> </v>
      </c>
      <c r="E630" s="3" t="str">
        <f>IF(A630:A630&gt;0,VLOOKUP(A630,Fed.!$A$2:$J$1973,5,FALSE)," ")</f>
        <v xml:space="preserve"> </v>
      </c>
      <c r="F630" s="413" t="str">
        <f>IF(A630:A630&gt;0,VLOOKUP(A630,Fed.!$A$2:$J$1973,6,FALSE)," ")</f>
        <v xml:space="preserve"> </v>
      </c>
      <c r="G630" t="str">
        <f>IF(A630:A630&gt;0,VLOOKUP(A630,Fed.!$A$2:$J$1973,7,FALSE)," ")</f>
        <v xml:space="preserve"> </v>
      </c>
      <c r="H630" t="str">
        <f>IF(A630:A630&gt;0,VLOOKUP(A630,Fed.!$A$2:$J$1973,8,FALSE)," ")</f>
        <v xml:space="preserve"> </v>
      </c>
      <c r="I630" t="str">
        <f>IF(A630:A630&gt;0,VLOOKUP(A630,Fed.!$A$2:$J$1973,9,FALSE)," ")</f>
        <v xml:space="preserve"> </v>
      </c>
      <c r="J630" s="3" t="str">
        <f>IF(A630:A630&gt;0,VLOOKUP(A630,Fed.!$A$2:$J$1973,10,FALSE)," ")</f>
        <v xml:space="preserve"> </v>
      </c>
    </row>
    <row r="631" spans="1:10">
      <c r="A631" s="63"/>
      <c r="B631" t="str">
        <f>IF(A631:A631&gt;0,VLOOKUP(A631,Fed.!$A$2:$J$1973,2,FALSE)," ")</f>
        <v xml:space="preserve"> </v>
      </c>
      <c r="C631" t="str">
        <f>IF(A631:A631&gt;0,VLOOKUP(A631,Fed.!$A$2:$J$1973,3,FALSE)," ")</f>
        <v xml:space="preserve"> </v>
      </c>
      <c r="D631" s="3" t="str">
        <f>IF(A631:A631&gt;0,VLOOKUP(A631,Fed.!$A$2:$J$1973,4,FALSE)," ")</f>
        <v xml:space="preserve"> </v>
      </c>
      <c r="E631" s="3" t="str">
        <f>IF(A631:A631&gt;0,VLOOKUP(A631,Fed.!$A$2:$J$1973,5,FALSE)," ")</f>
        <v xml:space="preserve"> </v>
      </c>
      <c r="F631" s="413" t="str">
        <f>IF(A631:A631&gt;0,VLOOKUP(A631,Fed.!$A$2:$J$1973,6,FALSE)," ")</f>
        <v xml:space="preserve"> </v>
      </c>
      <c r="G631" t="str">
        <f>IF(A631:A631&gt;0,VLOOKUP(A631,Fed.!$A$2:$J$1973,7,FALSE)," ")</f>
        <v xml:space="preserve"> </v>
      </c>
      <c r="H631" t="str">
        <f>IF(A631:A631&gt;0,VLOOKUP(A631,Fed.!$A$2:$J$1973,8,FALSE)," ")</f>
        <v xml:space="preserve"> </v>
      </c>
      <c r="I631" t="str">
        <f>IF(A631:A631&gt;0,VLOOKUP(A631,Fed.!$A$2:$J$1973,9,FALSE)," ")</f>
        <v xml:space="preserve"> </v>
      </c>
      <c r="J631" s="3" t="str">
        <f>IF(A631:A631&gt;0,VLOOKUP(A631,Fed.!$A$2:$J$1973,10,FALSE)," ")</f>
        <v xml:space="preserve"> </v>
      </c>
    </row>
    <row r="632" spans="1:10">
      <c r="A632" s="63"/>
      <c r="B632" t="str">
        <f>IF(A632:A632&gt;0,VLOOKUP(A632,Fed.!$A$2:$J$1973,2,FALSE)," ")</f>
        <v xml:space="preserve"> </v>
      </c>
      <c r="C632" t="str">
        <f>IF(A632:A632&gt;0,VLOOKUP(A632,Fed.!$A$2:$J$1973,3,FALSE)," ")</f>
        <v xml:space="preserve"> </v>
      </c>
      <c r="D632" s="3" t="str">
        <f>IF(A632:A632&gt;0,VLOOKUP(A632,Fed.!$A$2:$J$1973,4,FALSE)," ")</f>
        <v xml:space="preserve"> </v>
      </c>
      <c r="E632" s="3" t="str">
        <f>IF(A632:A632&gt;0,VLOOKUP(A632,Fed.!$A$2:$J$1973,5,FALSE)," ")</f>
        <v xml:space="preserve"> </v>
      </c>
      <c r="F632" s="413" t="str">
        <f>IF(A632:A632&gt;0,VLOOKUP(A632,Fed.!$A$2:$J$1973,6,FALSE)," ")</f>
        <v xml:space="preserve"> </v>
      </c>
      <c r="G632" t="str">
        <f>IF(A632:A632&gt;0,VLOOKUP(A632,Fed.!$A$2:$J$1973,7,FALSE)," ")</f>
        <v xml:space="preserve"> </v>
      </c>
      <c r="H632" t="str">
        <f>IF(A632:A632&gt;0,VLOOKUP(A632,Fed.!$A$2:$J$1973,8,FALSE)," ")</f>
        <v xml:space="preserve"> </v>
      </c>
      <c r="I632" t="str">
        <f>IF(A632:A632&gt;0,VLOOKUP(A632,Fed.!$A$2:$J$1973,9,FALSE)," ")</f>
        <v xml:space="preserve"> </v>
      </c>
      <c r="J632" s="3" t="str">
        <f>IF(A632:A632&gt;0,VLOOKUP(A632,Fed.!$A$2:$J$1973,10,FALSE)," ")</f>
        <v xml:space="preserve"> </v>
      </c>
    </row>
    <row r="633" spans="1:10">
      <c r="A633" s="63"/>
      <c r="B633" t="str">
        <f>IF(A633:A633&gt;0,VLOOKUP(A633,Fed.!$A$2:$J$1973,2,FALSE)," ")</f>
        <v xml:space="preserve"> </v>
      </c>
      <c r="C633" t="str">
        <f>IF(A633:A633&gt;0,VLOOKUP(A633,Fed.!$A$2:$J$1973,3,FALSE)," ")</f>
        <v xml:space="preserve"> </v>
      </c>
      <c r="D633" s="3" t="str">
        <f>IF(A633:A633&gt;0,VLOOKUP(A633,Fed.!$A$2:$J$1973,4,FALSE)," ")</f>
        <v xml:space="preserve"> </v>
      </c>
      <c r="E633" s="3" t="str">
        <f>IF(A633:A633&gt;0,VLOOKUP(A633,Fed.!$A$2:$J$1973,5,FALSE)," ")</f>
        <v xml:space="preserve"> </v>
      </c>
      <c r="F633" s="413" t="str">
        <f>IF(A633:A633&gt;0,VLOOKUP(A633,Fed.!$A$2:$J$1973,6,FALSE)," ")</f>
        <v xml:space="preserve"> </v>
      </c>
      <c r="G633" t="str">
        <f>IF(A633:A633&gt;0,VLOOKUP(A633,Fed.!$A$2:$J$1973,7,FALSE)," ")</f>
        <v xml:space="preserve"> </v>
      </c>
      <c r="H633" t="str">
        <f>IF(A633:A633&gt;0,VLOOKUP(A633,Fed.!$A$2:$J$1973,8,FALSE)," ")</f>
        <v xml:space="preserve"> </v>
      </c>
      <c r="I633" t="str">
        <f>IF(A633:A633&gt;0,VLOOKUP(A633,Fed.!$A$2:$J$1973,9,FALSE)," ")</f>
        <v xml:space="preserve"> </v>
      </c>
      <c r="J633" s="3" t="str">
        <f>IF(A633:A633&gt;0,VLOOKUP(A633,Fed.!$A$2:$J$1973,10,FALSE)," ")</f>
        <v xml:space="preserve"> </v>
      </c>
    </row>
    <row r="634" spans="1:10">
      <c r="A634" s="63"/>
      <c r="B634" t="str">
        <f>IF(A634:A634&gt;0,VLOOKUP(A634,Fed.!$A$2:$J$1973,2,FALSE)," ")</f>
        <v xml:space="preserve"> </v>
      </c>
      <c r="C634" t="str">
        <f>IF(A634:A634&gt;0,VLOOKUP(A634,Fed.!$A$2:$J$1973,3,FALSE)," ")</f>
        <v xml:space="preserve"> </v>
      </c>
      <c r="D634" s="3" t="str">
        <f>IF(A634:A634&gt;0,VLOOKUP(A634,Fed.!$A$2:$J$1973,4,FALSE)," ")</f>
        <v xml:space="preserve"> </v>
      </c>
      <c r="E634" s="3" t="str">
        <f>IF(A634:A634&gt;0,VLOOKUP(A634,Fed.!$A$2:$J$1973,5,FALSE)," ")</f>
        <v xml:space="preserve"> </v>
      </c>
      <c r="F634" s="413" t="str">
        <f>IF(A634:A634&gt;0,VLOOKUP(A634,Fed.!$A$2:$J$1973,6,FALSE)," ")</f>
        <v xml:space="preserve"> </v>
      </c>
      <c r="G634" t="str">
        <f>IF(A634:A634&gt;0,VLOOKUP(A634,Fed.!$A$2:$J$1973,7,FALSE)," ")</f>
        <v xml:space="preserve"> </v>
      </c>
      <c r="H634" t="str">
        <f>IF(A634:A634&gt;0,VLOOKUP(A634,Fed.!$A$2:$J$1973,8,FALSE)," ")</f>
        <v xml:space="preserve"> </v>
      </c>
      <c r="I634" t="str">
        <f>IF(A634:A634&gt;0,VLOOKUP(A634,Fed.!$A$2:$J$1973,9,FALSE)," ")</f>
        <v xml:space="preserve"> </v>
      </c>
      <c r="J634" s="3" t="str">
        <f>IF(A634:A634&gt;0,VLOOKUP(A634,Fed.!$A$2:$J$1973,10,FALSE)," ")</f>
        <v xml:space="preserve"> </v>
      </c>
    </row>
    <row r="635" spans="1:10">
      <c r="A635" s="63"/>
      <c r="B635" t="str">
        <f>IF(A635:A635&gt;0,VLOOKUP(A635,Fed.!$A$2:$J$1973,2,FALSE)," ")</f>
        <v xml:space="preserve"> </v>
      </c>
      <c r="C635" t="str">
        <f>IF(A635:A635&gt;0,VLOOKUP(A635,Fed.!$A$2:$J$1973,3,FALSE)," ")</f>
        <v xml:space="preserve"> </v>
      </c>
      <c r="D635" s="3" t="str">
        <f>IF(A635:A635&gt;0,VLOOKUP(A635,Fed.!$A$2:$J$1973,4,FALSE)," ")</f>
        <v xml:space="preserve"> </v>
      </c>
      <c r="E635" s="3" t="str">
        <f>IF(A635:A635&gt;0,VLOOKUP(A635,Fed.!$A$2:$J$1973,5,FALSE)," ")</f>
        <v xml:space="preserve"> </v>
      </c>
      <c r="F635" s="413" t="str">
        <f>IF(A635:A635&gt;0,VLOOKUP(A635,Fed.!$A$2:$J$1973,6,FALSE)," ")</f>
        <v xml:space="preserve"> </v>
      </c>
      <c r="G635" t="str">
        <f>IF(A635:A635&gt;0,VLOOKUP(A635,Fed.!$A$2:$J$1973,7,FALSE)," ")</f>
        <v xml:space="preserve"> </v>
      </c>
      <c r="H635" t="str">
        <f>IF(A635:A635&gt;0,VLOOKUP(A635,Fed.!$A$2:$J$1973,8,FALSE)," ")</f>
        <v xml:space="preserve"> </v>
      </c>
      <c r="I635" t="str">
        <f>IF(A635:A635&gt;0,VLOOKUP(A635,Fed.!$A$2:$J$1973,9,FALSE)," ")</f>
        <v xml:space="preserve"> </v>
      </c>
      <c r="J635" s="3" t="str">
        <f>IF(A635:A635&gt;0,VLOOKUP(A635,Fed.!$A$2:$J$1973,10,FALSE)," ")</f>
        <v xml:space="preserve"> </v>
      </c>
    </row>
    <row r="636" spans="1:10">
      <c r="A636" s="63"/>
      <c r="B636" t="str">
        <f>IF(A636:A636&gt;0,VLOOKUP(A636,Fed.!$A$2:$J$1973,2,FALSE)," ")</f>
        <v xml:space="preserve"> </v>
      </c>
      <c r="C636" t="str">
        <f>IF(A636:A636&gt;0,VLOOKUP(A636,Fed.!$A$2:$J$1973,3,FALSE)," ")</f>
        <v xml:space="preserve"> </v>
      </c>
      <c r="D636" s="3" t="str">
        <f>IF(A636:A636&gt;0,VLOOKUP(A636,Fed.!$A$2:$J$1973,4,FALSE)," ")</f>
        <v xml:space="preserve"> </v>
      </c>
      <c r="E636" s="3" t="str">
        <f>IF(A636:A636&gt;0,VLOOKUP(A636,Fed.!$A$2:$J$1973,5,FALSE)," ")</f>
        <v xml:space="preserve"> </v>
      </c>
      <c r="F636" s="413" t="str">
        <f>IF(A636:A636&gt;0,VLOOKUP(A636,Fed.!$A$2:$J$1973,6,FALSE)," ")</f>
        <v xml:space="preserve"> </v>
      </c>
      <c r="G636" t="str">
        <f>IF(A636:A636&gt;0,VLOOKUP(A636,Fed.!$A$2:$J$1973,7,FALSE)," ")</f>
        <v xml:space="preserve"> </v>
      </c>
      <c r="H636" t="str">
        <f>IF(A636:A636&gt;0,VLOOKUP(A636,Fed.!$A$2:$J$1973,8,FALSE)," ")</f>
        <v xml:space="preserve"> </v>
      </c>
      <c r="I636" t="str">
        <f>IF(A636:A636&gt;0,VLOOKUP(A636,Fed.!$A$2:$J$1973,9,FALSE)," ")</f>
        <v xml:space="preserve"> </v>
      </c>
      <c r="J636" s="3" t="str">
        <f>IF(A636:A636&gt;0,VLOOKUP(A636,Fed.!$A$2:$J$1973,10,FALSE)," ")</f>
        <v xml:space="preserve"> </v>
      </c>
    </row>
    <row r="637" spans="1:10">
      <c r="A637" s="63"/>
      <c r="B637" t="str">
        <f>IF(A637:A637&gt;0,VLOOKUP(A637,Fed.!$A$2:$J$1973,2,FALSE)," ")</f>
        <v xml:space="preserve"> </v>
      </c>
      <c r="C637" t="str">
        <f>IF(A637:A637&gt;0,VLOOKUP(A637,Fed.!$A$2:$J$1973,3,FALSE)," ")</f>
        <v xml:space="preserve"> </v>
      </c>
      <c r="D637" s="3" t="str">
        <f>IF(A637:A637&gt;0,VLOOKUP(A637,Fed.!$A$2:$J$1973,4,FALSE)," ")</f>
        <v xml:space="preserve"> </v>
      </c>
      <c r="E637" s="3" t="str">
        <f>IF(A637:A637&gt;0,VLOOKUP(A637,Fed.!$A$2:$J$1973,5,FALSE)," ")</f>
        <v xml:space="preserve"> </v>
      </c>
      <c r="F637" s="413" t="str">
        <f>IF(A637:A637&gt;0,VLOOKUP(A637,Fed.!$A$2:$J$1973,6,FALSE)," ")</f>
        <v xml:space="preserve"> </v>
      </c>
      <c r="G637" t="str">
        <f>IF(A637:A637&gt;0,VLOOKUP(A637,Fed.!$A$2:$J$1973,7,FALSE)," ")</f>
        <v xml:space="preserve"> </v>
      </c>
      <c r="H637" t="str">
        <f>IF(A637:A637&gt;0,VLOOKUP(A637,Fed.!$A$2:$J$1973,8,FALSE)," ")</f>
        <v xml:space="preserve"> </v>
      </c>
      <c r="I637" t="str">
        <f>IF(A637:A637&gt;0,VLOOKUP(A637,Fed.!$A$2:$J$1973,9,FALSE)," ")</f>
        <v xml:space="preserve"> </v>
      </c>
      <c r="J637" s="3" t="str">
        <f>IF(A637:A637&gt;0,VLOOKUP(A637,Fed.!$A$2:$J$1973,10,FALSE)," ")</f>
        <v xml:space="preserve"> </v>
      </c>
    </row>
    <row r="638" spans="1:10">
      <c r="A638" s="63"/>
      <c r="B638" t="str">
        <f>IF(A638:A638&gt;0,VLOOKUP(A638,Fed.!$A$2:$J$1973,2,FALSE)," ")</f>
        <v xml:space="preserve"> </v>
      </c>
      <c r="C638" t="str">
        <f>IF(A638:A638&gt;0,VLOOKUP(A638,Fed.!$A$2:$J$1973,3,FALSE)," ")</f>
        <v xml:space="preserve"> </v>
      </c>
      <c r="D638" s="3" t="str">
        <f>IF(A638:A638&gt;0,VLOOKUP(A638,Fed.!$A$2:$J$1973,4,FALSE)," ")</f>
        <v xml:space="preserve"> </v>
      </c>
      <c r="E638" s="3" t="str">
        <f>IF(A638:A638&gt;0,VLOOKUP(A638,Fed.!$A$2:$J$1973,5,FALSE)," ")</f>
        <v xml:space="preserve"> </v>
      </c>
      <c r="F638" s="413" t="str">
        <f>IF(A638:A638&gt;0,VLOOKUP(A638,Fed.!$A$2:$J$1973,6,FALSE)," ")</f>
        <v xml:space="preserve"> </v>
      </c>
      <c r="G638" t="str">
        <f>IF(A638:A638&gt;0,VLOOKUP(A638,Fed.!$A$2:$J$1973,7,FALSE)," ")</f>
        <v xml:space="preserve"> </v>
      </c>
      <c r="H638" t="str">
        <f>IF(A638:A638&gt;0,VLOOKUP(A638,Fed.!$A$2:$J$1973,8,FALSE)," ")</f>
        <v xml:space="preserve"> </v>
      </c>
      <c r="I638" t="str">
        <f>IF(A638:A638&gt;0,VLOOKUP(A638,Fed.!$A$2:$J$1973,9,FALSE)," ")</f>
        <v xml:space="preserve"> </v>
      </c>
      <c r="J638" s="3" t="str">
        <f>IF(A638:A638&gt;0,VLOOKUP(A638,Fed.!$A$2:$J$1973,10,FALSE)," ")</f>
        <v xml:space="preserve"> </v>
      </c>
    </row>
    <row r="639" spans="1:10">
      <c r="A639" s="63"/>
      <c r="B639" t="str">
        <f>IF(A639:A639&gt;0,VLOOKUP(A639,Fed.!$A$2:$J$1973,2,FALSE)," ")</f>
        <v xml:space="preserve"> </v>
      </c>
      <c r="C639" t="str">
        <f>IF(A639:A639&gt;0,VLOOKUP(A639,Fed.!$A$2:$J$1973,3,FALSE)," ")</f>
        <v xml:space="preserve"> </v>
      </c>
      <c r="D639" s="3" t="str">
        <f>IF(A639:A639&gt;0,VLOOKUP(A639,Fed.!$A$2:$J$1973,4,FALSE)," ")</f>
        <v xml:space="preserve"> </v>
      </c>
      <c r="E639" s="3" t="str">
        <f>IF(A639:A639&gt;0,VLOOKUP(A639,Fed.!$A$2:$J$1973,5,FALSE)," ")</f>
        <v xml:space="preserve"> </v>
      </c>
      <c r="F639" s="413" t="str">
        <f>IF(A639:A639&gt;0,VLOOKUP(A639,Fed.!$A$2:$J$1973,6,FALSE)," ")</f>
        <v xml:space="preserve"> </v>
      </c>
      <c r="G639" t="str">
        <f>IF(A639:A639&gt;0,VLOOKUP(A639,Fed.!$A$2:$J$1973,7,FALSE)," ")</f>
        <v xml:space="preserve"> </v>
      </c>
      <c r="H639" t="str">
        <f>IF(A639:A639&gt;0,VLOOKUP(A639,Fed.!$A$2:$J$1973,8,FALSE)," ")</f>
        <v xml:space="preserve"> </v>
      </c>
      <c r="I639" t="str">
        <f>IF(A639:A639&gt;0,VLOOKUP(A639,Fed.!$A$2:$J$1973,9,FALSE)," ")</f>
        <v xml:space="preserve"> </v>
      </c>
      <c r="J639" s="3" t="str">
        <f>IF(A639:A639&gt;0,VLOOKUP(A639,Fed.!$A$2:$J$1973,10,FALSE)," ")</f>
        <v xml:space="preserve"> </v>
      </c>
    </row>
    <row r="640" spans="1:10">
      <c r="A640" s="63"/>
      <c r="B640" t="str">
        <f>IF(A640:A640&gt;0,VLOOKUP(A640,Fed.!$A$2:$J$1973,2,FALSE)," ")</f>
        <v xml:space="preserve"> </v>
      </c>
      <c r="C640" t="str">
        <f>IF(A640:A640&gt;0,VLOOKUP(A640,Fed.!$A$2:$J$1973,3,FALSE)," ")</f>
        <v xml:space="preserve"> </v>
      </c>
      <c r="D640" s="3" t="str">
        <f>IF(A640:A640&gt;0,VLOOKUP(A640,Fed.!$A$2:$J$1973,4,FALSE)," ")</f>
        <v xml:space="preserve"> </v>
      </c>
      <c r="E640" s="3" t="str">
        <f>IF(A640:A640&gt;0,VLOOKUP(A640,Fed.!$A$2:$J$1973,5,FALSE)," ")</f>
        <v xml:space="preserve"> </v>
      </c>
      <c r="F640" s="413" t="str">
        <f>IF(A640:A640&gt;0,VLOOKUP(A640,Fed.!$A$2:$J$1973,6,FALSE)," ")</f>
        <v xml:space="preserve"> </v>
      </c>
      <c r="G640" t="str">
        <f>IF(A640:A640&gt;0,VLOOKUP(A640,Fed.!$A$2:$J$1973,7,FALSE)," ")</f>
        <v xml:space="preserve"> </v>
      </c>
      <c r="H640" t="str">
        <f>IF(A640:A640&gt;0,VLOOKUP(A640,Fed.!$A$2:$J$1973,8,FALSE)," ")</f>
        <v xml:space="preserve"> </v>
      </c>
      <c r="I640" t="str">
        <f>IF(A640:A640&gt;0,VLOOKUP(A640,Fed.!$A$2:$J$1973,9,FALSE)," ")</f>
        <v xml:space="preserve"> </v>
      </c>
      <c r="J640" s="3" t="str">
        <f>IF(A640:A640&gt;0,VLOOKUP(A640,Fed.!$A$2:$J$1973,10,FALSE)," ")</f>
        <v xml:space="preserve"> </v>
      </c>
    </row>
    <row r="641" spans="1:10">
      <c r="A641" s="63"/>
      <c r="B641" t="str">
        <f>IF(A641:A641&gt;0,VLOOKUP(A641,Fed.!$A$2:$J$1973,2,FALSE)," ")</f>
        <v xml:space="preserve"> </v>
      </c>
      <c r="C641" t="str">
        <f>IF(A641:A641&gt;0,VLOOKUP(A641,Fed.!$A$2:$J$1973,3,FALSE)," ")</f>
        <v xml:space="preserve"> </v>
      </c>
      <c r="D641" s="3" t="str">
        <f>IF(A641:A641&gt;0,VLOOKUP(A641,Fed.!$A$2:$J$1973,4,FALSE)," ")</f>
        <v xml:space="preserve"> </v>
      </c>
      <c r="E641" s="3" t="str">
        <f>IF(A641:A641&gt;0,VLOOKUP(A641,Fed.!$A$2:$J$1973,5,FALSE)," ")</f>
        <v xml:space="preserve"> </v>
      </c>
      <c r="F641" s="413" t="str">
        <f>IF(A641:A641&gt;0,VLOOKUP(A641,Fed.!$A$2:$J$1973,6,FALSE)," ")</f>
        <v xml:space="preserve"> </v>
      </c>
      <c r="G641" t="str">
        <f>IF(A641:A641&gt;0,VLOOKUP(A641,Fed.!$A$2:$J$1973,7,FALSE)," ")</f>
        <v xml:space="preserve"> </v>
      </c>
      <c r="H641" t="str">
        <f>IF(A641:A641&gt;0,VLOOKUP(A641,Fed.!$A$2:$J$1973,8,FALSE)," ")</f>
        <v xml:space="preserve"> </v>
      </c>
      <c r="I641" t="str">
        <f>IF(A641:A641&gt;0,VLOOKUP(A641,Fed.!$A$2:$J$1973,9,FALSE)," ")</f>
        <v xml:space="preserve"> </v>
      </c>
      <c r="J641" s="3" t="str">
        <f>IF(A641:A641&gt;0,VLOOKUP(A641,Fed.!$A$2:$J$1973,10,FALSE)," ")</f>
        <v xml:space="preserve"> </v>
      </c>
    </row>
    <row r="642" spans="1:10">
      <c r="A642" s="63"/>
      <c r="B642" t="str">
        <f>IF(A642:A642&gt;0,VLOOKUP(A642,Fed.!$A$2:$J$1973,2,FALSE)," ")</f>
        <v xml:space="preserve"> </v>
      </c>
      <c r="C642" t="str">
        <f>IF(A642:A642&gt;0,VLOOKUP(A642,Fed.!$A$2:$J$1973,3,FALSE)," ")</f>
        <v xml:space="preserve"> </v>
      </c>
      <c r="D642" s="3" t="str">
        <f>IF(A642:A642&gt;0,VLOOKUP(A642,Fed.!$A$2:$J$1973,4,FALSE)," ")</f>
        <v xml:space="preserve"> </v>
      </c>
      <c r="E642" s="3" t="str">
        <f>IF(A642:A642&gt;0,VLOOKUP(A642,Fed.!$A$2:$J$1973,5,FALSE)," ")</f>
        <v xml:space="preserve"> </v>
      </c>
      <c r="F642" s="413" t="str">
        <f>IF(A642:A642&gt;0,VLOOKUP(A642,Fed.!$A$2:$J$1973,6,FALSE)," ")</f>
        <v xml:space="preserve"> </v>
      </c>
      <c r="G642" t="str">
        <f>IF(A642:A642&gt;0,VLOOKUP(A642,Fed.!$A$2:$J$1973,7,FALSE)," ")</f>
        <v xml:space="preserve"> </v>
      </c>
      <c r="H642" t="str">
        <f>IF(A642:A642&gt;0,VLOOKUP(A642,Fed.!$A$2:$J$1973,8,FALSE)," ")</f>
        <v xml:space="preserve"> </v>
      </c>
      <c r="I642" t="str">
        <f>IF(A642:A642&gt;0,VLOOKUP(A642,Fed.!$A$2:$J$1973,9,FALSE)," ")</f>
        <v xml:space="preserve"> </v>
      </c>
      <c r="J642" s="3" t="str">
        <f>IF(A642:A642&gt;0,VLOOKUP(A642,Fed.!$A$2:$J$1973,10,FALSE)," ")</f>
        <v xml:space="preserve"> </v>
      </c>
    </row>
    <row r="643" spans="1:10">
      <c r="A643" s="63"/>
      <c r="B643" t="str">
        <f>IF(A643:A643&gt;0,VLOOKUP(A643,Fed.!$A$2:$J$1973,2,FALSE)," ")</f>
        <v xml:space="preserve"> </v>
      </c>
      <c r="C643" t="str">
        <f>IF(A643:A643&gt;0,VLOOKUP(A643,Fed.!$A$2:$J$1973,3,FALSE)," ")</f>
        <v xml:space="preserve"> </v>
      </c>
      <c r="D643" s="3" t="str">
        <f>IF(A643:A643&gt;0,VLOOKUP(A643,Fed.!$A$2:$J$1973,4,FALSE)," ")</f>
        <v xml:space="preserve"> </v>
      </c>
      <c r="E643" s="3" t="str">
        <f>IF(A643:A643&gt;0,VLOOKUP(A643,Fed.!$A$2:$J$1973,5,FALSE)," ")</f>
        <v xml:space="preserve"> </v>
      </c>
      <c r="F643" s="413" t="str">
        <f>IF(A643:A643&gt;0,VLOOKUP(A643,Fed.!$A$2:$J$1973,6,FALSE)," ")</f>
        <v xml:space="preserve"> </v>
      </c>
      <c r="G643" t="str">
        <f>IF(A643:A643&gt;0,VLOOKUP(A643,Fed.!$A$2:$J$1973,7,FALSE)," ")</f>
        <v xml:space="preserve"> </v>
      </c>
      <c r="H643" t="str">
        <f>IF(A643:A643&gt;0,VLOOKUP(A643,Fed.!$A$2:$J$1973,8,FALSE)," ")</f>
        <v xml:space="preserve"> </v>
      </c>
      <c r="I643" t="str">
        <f>IF(A643:A643&gt;0,VLOOKUP(A643,Fed.!$A$2:$J$1973,9,FALSE)," ")</f>
        <v xml:space="preserve"> </v>
      </c>
      <c r="J643" s="3" t="str">
        <f>IF(A643:A643&gt;0,VLOOKUP(A643,Fed.!$A$2:$J$1973,10,FALSE)," ")</f>
        <v xml:space="preserve"> </v>
      </c>
    </row>
    <row r="644" spans="1:10">
      <c r="A644" s="63"/>
      <c r="B644" t="str">
        <f>IF(A644:A644&gt;0,VLOOKUP(A644,Fed.!$A$2:$J$1973,2,FALSE)," ")</f>
        <v xml:space="preserve"> </v>
      </c>
      <c r="C644" t="str">
        <f>IF(A644:A644&gt;0,VLOOKUP(A644,Fed.!$A$2:$J$1973,3,FALSE)," ")</f>
        <v xml:space="preserve"> </v>
      </c>
      <c r="D644" s="3" t="str">
        <f>IF(A644:A644&gt;0,VLOOKUP(A644,Fed.!$A$2:$J$1973,4,FALSE)," ")</f>
        <v xml:space="preserve"> </v>
      </c>
      <c r="E644" s="3" t="str">
        <f>IF(A644:A644&gt;0,VLOOKUP(A644,Fed.!$A$2:$J$1973,5,FALSE)," ")</f>
        <v xml:space="preserve"> </v>
      </c>
      <c r="F644" s="413" t="str">
        <f>IF(A644:A644&gt;0,VLOOKUP(A644,Fed.!$A$2:$J$1973,6,FALSE)," ")</f>
        <v xml:space="preserve"> </v>
      </c>
      <c r="G644" t="str">
        <f>IF(A644:A644&gt;0,VLOOKUP(A644,Fed.!$A$2:$J$1973,7,FALSE)," ")</f>
        <v xml:space="preserve"> </v>
      </c>
      <c r="H644" t="str">
        <f>IF(A644:A644&gt;0,VLOOKUP(A644,Fed.!$A$2:$J$1973,8,FALSE)," ")</f>
        <v xml:space="preserve"> </v>
      </c>
      <c r="I644" t="str">
        <f>IF(A644:A644&gt;0,VLOOKUP(A644,Fed.!$A$2:$J$1973,9,FALSE)," ")</f>
        <v xml:space="preserve"> </v>
      </c>
      <c r="J644" s="3" t="str">
        <f>IF(A644:A644&gt;0,VLOOKUP(A644,Fed.!$A$2:$J$1973,10,FALSE)," ")</f>
        <v xml:space="preserve"> </v>
      </c>
    </row>
    <row r="645" spans="1:10">
      <c r="A645" s="63"/>
      <c r="B645" t="str">
        <f>IF(A645:A645&gt;0,VLOOKUP(A645,Fed.!$A$2:$J$1973,2,FALSE)," ")</f>
        <v xml:space="preserve"> </v>
      </c>
      <c r="C645" t="str">
        <f>IF(A645:A645&gt;0,VLOOKUP(A645,Fed.!$A$2:$J$1973,3,FALSE)," ")</f>
        <v xml:space="preserve"> </v>
      </c>
      <c r="D645" s="3" t="str">
        <f>IF(A645:A645&gt;0,VLOOKUP(A645,Fed.!$A$2:$J$1973,4,FALSE)," ")</f>
        <v xml:space="preserve"> </v>
      </c>
      <c r="E645" s="3" t="str">
        <f>IF(A645:A645&gt;0,VLOOKUP(A645,Fed.!$A$2:$J$1973,5,FALSE)," ")</f>
        <v xml:space="preserve"> </v>
      </c>
      <c r="F645" s="413" t="str">
        <f>IF(A645:A645&gt;0,VLOOKUP(A645,Fed.!$A$2:$J$1973,6,FALSE)," ")</f>
        <v xml:space="preserve"> </v>
      </c>
      <c r="G645" t="str">
        <f>IF(A645:A645&gt;0,VLOOKUP(A645,Fed.!$A$2:$J$1973,7,FALSE)," ")</f>
        <v xml:space="preserve"> </v>
      </c>
      <c r="H645" t="str">
        <f>IF(A645:A645&gt;0,VLOOKUP(A645,Fed.!$A$2:$J$1973,8,FALSE)," ")</f>
        <v xml:space="preserve"> </v>
      </c>
      <c r="I645" t="str">
        <f>IF(A645:A645&gt;0,VLOOKUP(A645,Fed.!$A$2:$J$1973,9,FALSE)," ")</f>
        <v xml:space="preserve"> </v>
      </c>
      <c r="J645" s="3" t="str">
        <f>IF(A645:A645&gt;0,VLOOKUP(A645,Fed.!$A$2:$J$1973,10,FALSE)," ")</f>
        <v xml:space="preserve"> </v>
      </c>
    </row>
    <row r="646" spans="1:10">
      <c r="A646" s="63"/>
      <c r="B646" t="str">
        <f>IF(A646:A646&gt;0,VLOOKUP(A646,Fed.!$A$2:$J$1973,2,FALSE)," ")</f>
        <v xml:space="preserve"> </v>
      </c>
      <c r="C646" t="str">
        <f>IF(A646:A646&gt;0,VLOOKUP(A646,Fed.!$A$2:$J$1973,3,FALSE)," ")</f>
        <v xml:space="preserve"> </v>
      </c>
      <c r="D646" s="3" t="str">
        <f>IF(A646:A646&gt;0,VLOOKUP(A646,Fed.!$A$2:$J$1973,4,FALSE)," ")</f>
        <v xml:space="preserve"> </v>
      </c>
      <c r="E646" s="3" t="str">
        <f>IF(A646:A646&gt;0,VLOOKUP(A646,Fed.!$A$2:$J$1973,5,FALSE)," ")</f>
        <v xml:space="preserve"> </v>
      </c>
      <c r="F646" s="413" t="str">
        <f>IF(A646:A646&gt;0,VLOOKUP(A646,Fed.!$A$2:$J$1973,6,FALSE)," ")</f>
        <v xml:space="preserve"> </v>
      </c>
      <c r="G646" t="str">
        <f>IF(A646:A646&gt;0,VLOOKUP(A646,Fed.!$A$2:$J$1973,7,FALSE)," ")</f>
        <v xml:space="preserve"> </v>
      </c>
      <c r="H646" t="str">
        <f>IF(A646:A646&gt;0,VLOOKUP(A646,Fed.!$A$2:$J$1973,8,FALSE)," ")</f>
        <v xml:space="preserve"> </v>
      </c>
      <c r="I646" t="str">
        <f>IF(A646:A646&gt;0,VLOOKUP(A646,Fed.!$A$2:$J$1973,9,FALSE)," ")</f>
        <v xml:space="preserve"> </v>
      </c>
      <c r="J646" s="3" t="str">
        <f>IF(A646:A646&gt;0,VLOOKUP(A646,Fed.!$A$2:$J$1973,10,FALSE)," ")</f>
        <v xml:space="preserve"> </v>
      </c>
    </row>
    <row r="647" spans="1:10">
      <c r="A647" s="63"/>
      <c r="B647" t="str">
        <f>IF(A647:A647&gt;0,VLOOKUP(A647,Fed.!$A$2:$J$1973,2,FALSE)," ")</f>
        <v xml:space="preserve"> </v>
      </c>
      <c r="C647" t="str">
        <f>IF(A647:A647&gt;0,VLOOKUP(A647,Fed.!$A$2:$J$1973,3,FALSE)," ")</f>
        <v xml:space="preserve"> </v>
      </c>
      <c r="D647" s="3" t="str">
        <f>IF(A647:A647&gt;0,VLOOKUP(A647,Fed.!$A$2:$J$1973,4,FALSE)," ")</f>
        <v xml:space="preserve"> </v>
      </c>
      <c r="E647" s="3" t="str">
        <f>IF(A647:A647&gt;0,VLOOKUP(A647,Fed.!$A$2:$J$1973,5,FALSE)," ")</f>
        <v xml:space="preserve"> </v>
      </c>
      <c r="F647" s="413" t="str">
        <f>IF(A647:A647&gt;0,VLOOKUP(A647,Fed.!$A$2:$J$1973,6,FALSE)," ")</f>
        <v xml:space="preserve"> </v>
      </c>
      <c r="G647" t="str">
        <f>IF(A647:A647&gt;0,VLOOKUP(A647,Fed.!$A$2:$J$1973,7,FALSE)," ")</f>
        <v xml:space="preserve"> </v>
      </c>
      <c r="H647" t="str">
        <f>IF(A647:A647&gt;0,VLOOKUP(A647,Fed.!$A$2:$J$1973,8,FALSE)," ")</f>
        <v xml:space="preserve"> </v>
      </c>
      <c r="I647" t="str">
        <f>IF(A647:A647&gt;0,VLOOKUP(A647,Fed.!$A$2:$J$1973,9,FALSE)," ")</f>
        <v xml:space="preserve"> </v>
      </c>
      <c r="J647" s="3" t="str">
        <f>IF(A647:A647&gt;0,VLOOKUP(A647,Fed.!$A$2:$J$1973,10,FALSE)," ")</f>
        <v xml:space="preserve"> </v>
      </c>
    </row>
    <row r="648" spans="1:10">
      <c r="A648" s="63"/>
      <c r="B648" t="str">
        <f>IF(A648:A648&gt;0,VLOOKUP(A648,Fed.!$A$2:$J$1973,2,FALSE)," ")</f>
        <v xml:space="preserve"> </v>
      </c>
      <c r="C648" t="str">
        <f>IF(A648:A648&gt;0,VLOOKUP(A648,Fed.!$A$2:$J$1973,3,FALSE)," ")</f>
        <v xml:space="preserve"> </v>
      </c>
      <c r="D648" s="3" t="str">
        <f>IF(A648:A648&gt;0,VLOOKUP(A648,Fed.!$A$2:$J$1973,4,FALSE)," ")</f>
        <v xml:space="preserve"> </v>
      </c>
      <c r="E648" s="3" t="str">
        <f>IF(A648:A648&gt;0,VLOOKUP(A648,Fed.!$A$2:$J$1973,5,FALSE)," ")</f>
        <v xml:space="preserve"> </v>
      </c>
      <c r="F648" s="413" t="str">
        <f>IF(A648:A648&gt;0,VLOOKUP(A648,Fed.!$A$2:$J$1973,6,FALSE)," ")</f>
        <v xml:space="preserve"> </v>
      </c>
      <c r="G648" t="str">
        <f>IF(A648:A648&gt;0,VLOOKUP(A648,Fed.!$A$2:$J$1973,7,FALSE)," ")</f>
        <v xml:space="preserve"> </v>
      </c>
      <c r="H648" t="str">
        <f>IF(A648:A648&gt;0,VLOOKUP(A648,Fed.!$A$2:$J$1973,8,FALSE)," ")</f>
        <v xml:space="preserve"> </v>
      </c>
      <c r="I648" t="str">
        <f>IF(A648:A648&gt;0,VLOOKUP(A648,Fed.!$A$2:$J$1973,9,FALSE)," ")</f>
        <v xml:space="preserve"> </v>
      </c>
      <c r="J648" s="3" t="str">
        <f>IF(A648:A648&gt;0,VLOOKUP(A648,Fed.!$A$2:$J$1973,10,FALSE)," ")</f>
        <v xml:space="preserve"> </v>
      </c>
    </row>
    <row r="649" spans="1:10">
      <c r="A649" s="63"/>
      <c r="B649" t="str">
        <f>IF(A649:A649&gt;0,VLOOKUP(A649,Fed.!$A$2:$J$1973,2,FALSE)," ")</f>
        <v xml:space="preserve"> </v>
      </c>
      <c r="C649" t="str">
        <f>IF(A649:A649&gt;0,VLOOKUP(A649,Fed.!$A$2:$J$1973,3,FALSE)," ")</f>
        <v xml:space="preserve"> </v>
      </c>
      <c r="D649" s="3" t="str">
        <f>IF(A649:A649&gt;0,VLOOKUP(A649,Fed.!$A$2:$J$1973,4,FALSE)," ")</f>
        <v xml:space="preserve"> </v>
      </c>
      <c r="E649" s="3" t="str">
        <f>IF(A649:A649&gt;0,VLOOKUP(A649,Fed.!$A$2:$J$1973,5,FALSE)," ")</f>
        <v xml:space="preserve"> </v>
      </c>
      <c r="F649" s="413" t="str">
        <f>IF(A649:A649&gt;0,VLOOKUP(A649,Fed.!$A$2:$J$1973,6,FALSE)," ")</f>
        <v xml:space="preserve"> </v>
      </c>
      <c r="G649" t="str">
        <f>IF(A649:A649&gt;0,VLOOKUP(A649,Fed.!$A$2:$J$1973,7,FALSE)," ")</f>
        <v xml:space="preserve"> </v>
      </c>
      <c r="H649" t="str">
        <f>IF(A649:A649&gt;0,VLOOKUP(A649,Fed.!$A$2:$J$1973,8,FALSE)," ")</f>
        <v xml:space="preserve"> </v>
      </c>
      <c r="I649" t="str">
        <f>IF(A649:A649&gt;0,VLOOKUP(A649,Fed.!$A$2:$J$1973,9,FALSE)," ")</f>
        <v xml:space="preserve"> </v>
      </c>
      <c r="J649" s="3" t="str">
        <f>IF(A649:A649&gt;0,VLOOKUP(A649,Fed.!$A$2:$J$1973,10,FALSE)," ")</f>
        <v xml:space="preserve"> </v>
      </c>
    </row>
    <row r="650" spans="1:10">
      <c r="A650" s="63"/>
      <c r="B650" t="str">
        <f>IF(A650:A650&gt;0,VLOOKUP(A650,Fed.!$A$2:$J$1973,2,FALSE)," ")</f>
        <v xml:space="preserve"> </v>
      </c>
      <c r="C650" t="str">
        <f>IF(A650:A650&gt;0,VLOOKUP(A650,Fed.!$A$2:$J$1973,3,FALSE)," ")</f>
        <v xml:space="preserve"> </v>
      </c>
      <c r="D650" s="3" t="str">
        <f>IF(A650:A650&gt;0,VLOOKUP(A650,Fed.!$A$2:$J$1973,4,FALSE)," ")</f>
        <v xml:space="preserve"> </v>
      </c>
      <c r="E650" s="3" t="str">
        <f>IF(A650:A650&gt;0,VLOOKUP(A650,Fed.!$A$2:$J$1973,5,FALSE)," ")</f>
        <v xml:space="preserve"> </v>
      </c>
      <c r="F650" s="413" t="str">
        <f>IF(A650:A650&gt;0,VLOOKUP(A650,Fed.!$A$2:$J$1973,6,FALSE)," ")</f>
        <v xml:space="preserve"> </v>
      </c>
      <c r="G650" t="str">
        <f>IF(A650:A650&gt;0,VLOOKUP(A650,Fed.!$A$2:$J$1973,7,FALSE)," ")</f>
        <v xml:space="preserve"> </v>
      </c>
      <c r="H650" t="str">
        <f>IF(A650:A650&gt;0,VLOOKUP(A650,Fed.!$A$2:$J$1973,8,FALSE)," ")</f>
        <v xml:space="preserve"> </v>
      </c>
      <c r="I650" t="str">
        <f>IF(A650:A650&gt;0,VLOOKUP(A650,Fed.!$A$2:$J$1973,9,FALSE)," ")</f>
        <v xml:space="preserve"> </v>
      </c>
      <c r="J650" s="3" t="str">
        <f>IF(A650:A650&gt;0,VLOOKUP(A650,Fed.!$A$2:$J$1973,10,FALSE)," ")</f>
        <v xml:space="preserve"> </v>
      </c>
    </row>
    <row r="651" spans="1:10">
      <c r="A651" s="63"/>
      <c r="B651" t="str">
        <f>IF(A651:A651&gt;0,VLOOKUP(A651,Fed.!$A$2:$J$1973,2,FALSE)," ")</f>
        <v xml:space="preserve"> </v>
      </c>
      <c r="C651" t="str">
        <f>IF(A651:A651&gt;0,VLOOKUP(A651,Fed.!$A$2:$J$1973,3,FALSE)," ")</f>
        <v xml:space="preserve"> </v>
      </c>
      <c r="D651" s="3" t="str">
        <f>IF(A651:A651&gt;0,VLOOKUP(A651,Fed.!$A$2:$J$1973,4,FALSE)," ")</f>
        <v xml:space="preserve"> </v>
      </c>
      <c r="E651" s="3" t="str">
        <f>IF(A651:A651&gt;0,VLOOKUP(A651,Fed.!$A$2:$J$1973,5,FALSE)," ")</f>
        <v xml:space="preserve"> </v>
      </c>
      <c r="F651" s="413" t="str">
        <f>IF(A651:A651&gt;0,VLOOKUP(A651,Fed.!$A$2:$J$1973,6,FALSE)," ")</f>
        <v xml:space="preserve"> </v>
      </c>
      <c r="G651" t="str">
        <f>IF(A651:A651&gt;0,VLOOKUP(A651,Fed.!$A$2:$J$1973,7,FALSE)," ")</f>
        <v xml:space="preserve"> </v>
      </c>
      <c r="H651" t="str">
        <f>IF(A651:A651&gt;0,VLOOKUP(A651,Fed.!$A$2:$J$1973,8,FALSE)," ")</f>
        <v xml:space="preserve"> </v>
      </c>
      <c r="I651" t="str">
        <f>IF(A651:A651&gt;0,VLOOKUP(A651,Fed.!$A$2:$J$1973,9,FALSE)," ")</f>
        <v xml:space="preserve"> </v>
      </c>
      <c r="J651" s="3" t="str">
        <f>IF(A651:A651&gt;0,VLOOKUP(A651,Fed.!$A$2:$J$1973,10,FALSE)," ")</f>
        <v xml:space="preserve"> </v>
      </c>
    </row>
    <row r="652" spans="1:10">
      <c r="A652" s="63"/>
      <c r="B652" t="str">
        <f>IF(A652:A652&gt;0,VLOOKUP(A652,Fed.!$A$2:$J$1973,2,FALSE)," ")</f>
        <v xml:space="preserve"> </v>
      </c>
      <c r="C652" t="str">
        <f>IF(A652:A652&gt;0,VLOOKUP(A652,Fed.!$A$2:$J$1973,3,FALSE)," ")</f>
        <v xml:space="preserve"> </v>
      </c>
      <c r="D652" s="3" t="str">
        <f>IF(A652:A652&gt;0,VLOOKUP(A652,Fed.!$A$2:$J$1973,4,FALSE)," ")</f>
        <v xml:space="preserve"> </v>
      </c>
      <c r="E652" s="3" t="str">
        <f>IF(A652:A652&gt;0,VLOOKUP(A652,Fed.!$A$2:$J$1973,5,FALSE)," ")</f>
        <v xml:space="preserve"> </v>
      </c>
      <c r="F652" s="413" t="str">
        <f>IF(A652:A652&gt;0,VLOOKUP(A652,Fed.!$A$2:$J$1973,6,FALSE)," ")</f>
        <v xml:space="preserve"> </v>
      </c>
      <c r="G652" t="str">
        <f>IF(A652:A652&gt;0,VLOOKUP(A652,Fed.!$A$2:$J$1973,7,FALSE)," ")</f>
        <v xml:space="preserve"> </v>
      </c>
      <c r="H652" t="str">
        <f>IF(A652:A652&gt;0,VLOOKUP(A652,Fed.!$A$2:$J$1973,8,FALSE)," ")</f>
        <v xml:space="preserve"> </v>
      </c>
      <c r="I652" t="str">
        <f>IF(A652:A652&gt;0,VLOOKUP(A652,Fed.!$A$2:$J$1973,9,FALSE)," ")</f>
        <v xml:space="preserve"> </v>
      </c>
      <c r="J652" s="3" t="str">
        <f>IF(A652:A652&gt;0,VLOOKUP(A652,Fed.!$A$2:$J$1973,10,FALSE)," ")</f>
        <v xml:space="preserve"> </v>
      </c>
    </row>
    <row r="653" spans="1:10">
      <c r="A653" s="63"/>
      <c r="B653" t="str">
        <f>IF(A653:A653&gt;0,VLOOKUP(A653,Fed.!$A$2:$J$1973,2,FALSE)," ")</f>
        <v xml:space="preserve"> </v>
      </c>
      <c r="C653" t="str">
        <f>IF(A653:A653&gt;0,VLOOKUP(A653,Fed.!$A$2:$J$1973,3,FALSE)," ")</f>
        <v xml:space="preserve"> </v>
      </c>
      <c r="D653" s="3" t="str">
        <f>IF(A653:A653&gt;0,VLOOKUP(A653,Fed.!$A$2:$J$1973,4,FALSE)," ")</f>
        <v xml:space="preserve"> </v>
      </c>
      <c r="E653" s="3" t="str">
        <f>IF(A653:A653&gt;0,VLOOKUP(A653,Fed.!$A$2:$J$1973,5,FALSE)," ")</f>
        <v xml:space="preserve"> </v>
      </c>
      <c r="F653" s="413" t="str">
        <f>IF(A653:A653&gt;0,VLOOKUP(A653,Fed.!$A$2:$J$1973,6,FALSE)," ")</f>
        <v xml:space="preserve"> </v>
      </c>
      <c r="G653" t="str">
        <f>IF(A653:A653&gt;0,VLOOKUP(A653,Fed.!$A$2:$J$1973,7,FALSE)," ")</f>
        <v xml:space="preserve"> </v>
      </c>
      <c r="H653" t="str">
        <f>IF(A653:A653&gt;0,VLOOKUP(A653,Fed.!$A$2:$J$1973,8,FALSE)," ")</f>
        <v xml:space="preserve"> </v>
      </c>
      <c r="I653" t="str">
        <f>IF(A653:A653&gt;0,VLOOKUP(A653,Fed.!$A$2:$J$1973,9,FALSE)," ")</f>
        <v xml:space="preserve"> </v>
      </c>
      <c r="J653" s="3" t="str">
        <f>IF(A653:A653&gt;0,VLOOKUP(A653,Fed.!$A$2:$J$1973,10,FALSE)," ")</f>
        <v xml:space="preserve"> </v>
      </c>
    </row>
    <row r="654" spans="1:10">
      <c r="A654" s="63"/>
      <c r="B654" t="str">
        <f>IF(A654:A654&gt;0,VLOOKUP(A654,Fed.!$A$2:$J$1973,2,FALSE)," ")</f>
        <v xml:space="preserve"> </v>
      </c>
      <c r="C654" t="str">
        <f>IF(A654:A654&gt;0,VLOOKUP(A654,Fed.!$A$2:$J$1973,3,FALSE)," ")</f>
        <v xml:space="preserve"> </v>
      </c>
      <c r="D654" s="3" t="str">
        <f>IF(A654:A654&gt;0,VLOOKUP(A654,Fed.!$A$2:$J$1973,4,FALSE)," ")</f>
        <v xml:space="preserve"> </v>
      </c>
      <c r="E654" s="3" t="str">
        <f>IF(A654:A654&gt;0,VLOOKUP(A654,Fed.!$A$2:$J$1973,5,FALSE)," ")</f>
        <v xml:space="preserve"> </v>
      </c>
      <c r="F654" s="413" t="str">
        <f>IF(A654:A654&gt;0,VLOOKUP(A654,Fed.!$A$2:$J$1973,6,FALSE)," ")</f>
        <v xml:space="preserve"> </v>
      </c>
      <c r="G654" t="str">
        <f>IF(A654:A654&gt;0,VLOOKUP(A654,Fed.!$A$2:$J$1973,7,FALSE)," ")</f>
        <v xml:space="preserve"> </v>
      </c>
      <c r="H654" t="str">
        <f>IF(A654:A654&gt;0,VLOOKUP(A654,Fed.!$A$2:$J$1973,8,FALSE)," ")</f>
        <v xml:space="preserve"> </v>
      </c>
      <c r="I654" t="str">
        <f>IF(A654:A654&gt;0,VLOOKUP(A654,Fed.!$A$2:$J$1973,9,FALSE)," ")</f>
        <v xml:space="preserve"> </v>
      </c>
      <c r="J654" s="3" t="str">
        <f>IF(A654:A654&gt;0,VLOOKUP(A654,Fed.!$A$2:$J$1973,10,FALSE)," ")</f>
        <v xml:space="preserve"> </v>
      </c>
    </row>
    <row r="655" spans="1:10">
      <c r="A655" s="63"/>
      <c r="B655" t="str">
        <f>IF(A655:A655&gt;0,VLOOKUP(A655,Fed.!$A$2:$J$1973,2,FALSE)," ")</f>
        <v xml:space="preserve"> </v>
      </c>
      <c r="C655" t="str">
        <f>IF(A655:A655&gt;0,VLOOKUP(A655,Fed.!$A$2:$J$1973,3,FALSE)," ")</f>
        <v xml:space="preserve"> </v>
      </c>
      <c r="D655" s="3" t="str">
        <f>IF(A655:A655&gt;0,VLOOKUP(A655,Fed.!$A$2:$J$1973,4,FALSE)," ")</f>
        <v xml:space="preserve"> </v>
      </c>
      <c r="E655" s="3" t="str">
        <f>IF(A655:A655&gt;0,VLOOKUP(A655,Fed.!$A$2:$J$1973,5,FALSE)," ")</f>
        <v xml:space="preserve"> </v>
      </c>
      <c r="F655" s="413" t="str">
        <f>IF(A655:A655&gt;0,VLOOKUP(A655,Fed.!$A$2:$J$1973,6,FALSE)," ")</f>
        <v xml:space="preserve"> </v>
      </c>
      <c r="G655" t="str">
        <f>IF(A655:A655&gt;0,VLOOKUP(A655,Fed.!$A$2:$J$1973,7,FALSE)," ")</f>
        <v xml:space="preserve"> </v>
      </c>
      <c r="H655" t="str">
        <f>IF(A655:A655&gt;0,VLOOKUP(A655,Fed.!$A$2:$J$1973,8,FALSE)," ")</f>
        <v xml:space="preserve"> </v>
      </c>
      <c r="I655" t="str">
        <f>IF(A655:A655&gt;0,VLOOKUP(A655,Fed.!$A$2:$J$1973,9,FALSE)," ")</f>
        <v xml:space="preserve"> </v>
      </c>
      <c r="J655" s="3" t="str">
        <f>IF(A655:A655&gt;0,VLOOKUP(A655,Fed.!$A$2:$J$1973,10,FALSE)," ")</f>
        <v xml:space="preserve"> </v>
      </c>
    </row>
    <row r="656" spans="1:10">
      <c r="A656" s="63"/>
      <c r="B656" t="str">
        <f>IF(A656:A656&gt;0,VLOOKUP(A656,Fed.!$A$2:$J$1973,2,FALSE)," ")</f>
        <v xml:space="preserve"> </v>
      </c>
      <c r="C656" t="str">
        <f>IF(A656:A656&gt;0,VLOOKUP(A656,Fed.!$A$2:$J$1973,3,FALSE)," ")</f>
        <v xml:space="preserve"> </v>
      </c>
      <c r="D656" s="3" t="str">
        <f>IF(A656:A656&gt;0,VLOOKUP(A656,Fed.!$A$2:$J$1973,4,FALSE)," ")</f>
        <v xml:space="preserve"> </v>
      </c>
      <c r="E656" s="3" t="str">
        <f>IF(A656:A656&gt;0,VLOOKUP(A656,Fed.!$A$2:$J$1973,5,FALSE)," ")</f>
        <v xml:space="preserve"> </v>
      </c>
      <c r="F656" s="413" t="str">
        <f>IF(A656:A656&gt;0,VLOOKUP(A656,Fed.!$A$2:$J$1973,6,FALSE)," ")</f>
        <v xml:space="preserve"> </v>
      </c>
      <c r="G656" t="str">
        <f>IF(A656:A656&gt;0,VLOOKUP(A656,Fed.!$A$2:$J$1973,7,FALSE)," ")</f>
        <v xml:space="preserve"> </v>
      </c>
      <c r="H656" t="str">
        <f>IF(A656:A656&gt;0,VLOOKUP(A656,Fed.!$A$2:$J$1973,8,FALSE)," ")</f>
        <v xml:space="preserve"> </v>
      </c>
      <c r="I656" t="str">
        <f>IF(A656:A656&gt;0,VLOOKUP(A656,Fed.!$A$2:$J$1973,9,FALSE)," ")</f>
        <v xml:space="preserve"> </v>
      </c>
      <c r="J656" s="3" t="str">
        <f>IF(A656:A656&gt;0,VLOOKUP(A656,Fed.!$A$2:$J$1973,10,FALSE)," ")</f>
        <v xml:space="preserve"> </v>
      </c>
    </row>
    <row r="657" spans="1:10">
      <c r="A657" s="63"/>
      <c r="B657" t="str">
        <f>IF(A657:A657&gt;0,VLOOKUP(A657,Fed.!$A$2:$J$1973,2,FALSE)," ")</f>
        <v xml:space="preserve"> </v>
      </c>
      <c r="C657" t="str">
        <f>IF(A657:A657&gt;0,VLOOKUP(A657,Fed.!$A$2:$J$1973,3,FALSE)," ")</f>
        <v xml:space="preserve"> </v>
      </c>
      <c r="D657" s="3" t="str">
        <f>IF(A657:A657&gt;0,VLOOKUP(A657,Fed.!$A$2:$J$1973,4,FALSE)," ")</f>
        <v xml:space="preserve"> </v>
      </c>
      <c r="E657" s="3" t="str">
        <f>IF(A657:A657&gt;0,VLOOKUP(A657,Fed.!$A$2:$J$1973,5,FALSE)," ")</f>
        <v xml:space="preserve"> </v>
      </c>
      <c r="F657" s="413" t="str">
        <f>IF(A657:A657&gt;0,VLOOKUP(A657,Fed.!$A$2:$J$1973,6,FALSE)," ")</f>
        <v xml:space="preserve"> </v>
      </c>
      <c r="G657" t="str">
        <f>IF(A657:A657&gt;0,VLOOKUP(A657,Fed.!$A$2:$J$1973,7,FALSE)," ")</f>
        <v xml:space="preserve"> </v>
      </c>
      <c r="H657" t="str">
        <f>IF(A657:A657&gt;0,VLOOKUP(A657,Fed.!$A$2:$J$1973,8,FALSE)," ")</f>
        <v xml:space="preserve"> </v>
      </c>
      <c r="I657" t="str">
        <f>IF(A657:A657&gt;0,VLOOKUP(A657,Fed.!$A$2:$J$1973,9,FALSE)," ")</f>
        <v xml:space="preserve"> </v>
      </c>
      <c r="J657" s="3" t="str">
        <f>IF(A657:A657&gt;0,VLOOKUP(A657,Fed.!$A$2:$J$1973,10,FALSE)," ")</f>
        <v xml:space="preserve"> </v>
      </c>
    </row>
    <row r="658" spans="1:10">
      <c r="A658" s="63"/>
      <c r="B658" t="str">
        <f>IF(A658:A658&gt;0,VLOOKUP(A658,Fed.!$A$2:$J$1973,2,FALSE)," ")</f>
        <v xml:space="preserve"> </v>
      </c>
      <c r="C658" t="str">
        <f>IF(A658:A658&gt;0,VLOOKUP(A658,Fed.!$A$2:$J$1973,3,FALSE)," ")</f>
        <v xml:space="preserve"> </v>
      </c>
      <c r="D658" s="3" t="str">
        <f>IF(A658:A658&gt;0,VLOOKUP(A658,Fed.!$A$2:$J$1973,4,FALSE)," ")</f>
        <v xml:space="preserve"> </v>
      </c>
      <c r="E658" s="3" t="str">
        <f>IF(A658:A658&gt;0,VLOOKUP(A658,Fed.!$A$2:$J$1973,5,FALSE)," ")</f>
        <v xml:space="preserve"> </v>
      </c>
      <c r="F658" s="413" t="str">
        <f>IF(A658:A658&gt;0,VLOOKUP(A658,Fed.!$A$2:$J$1973,6,FALSE)," ")</f>
        <v xml:space="preserve"> </v>
      </c>
      <c r="G658" t="str">
        <f>IF(A658:A658&gt;0,VLOOKUP(A658,Fed.!$A$2:$J$1973,7,FALSE)," ")</f>
        <v xml:space="preserve"> </v>
      </c>
      <c r="H658" t="str">
        <f>IF(A658:A658&gt;0,VLOOKUP(A658,Fed.!$A$2:$J$1973,8,FALSE)," ")</f>
        <v xml:space="preserve"> </v>
      </c>
      <c r="I658" t="str">
        <f>IF(A658:A658&gt;0,VLOOKUP(A658,Fed.!$A$2:$J$1973,9,FALSE)," ")</f>
        <v xml:space="preserve"> </v>
      </c>
      <c r="J658" s="3" t="str">
        <f>IF(A658:A658&gt;0,VLOOKUP(A658,Fed.!$A$2:$J$1973,10,FALSE)," ")</f>
        <v xml:space="preserve"> </v>
      </c>
    </row>
    <row r="659" spans="1:10">
      <c r="A659" s="63"/>
      <c r="B659" t="str">
        <f>IF(A659:A659&gt;0,VLOOKUP(A659,Fed.!$A$2:$J$1973,2,FALSE)," ")</f>
        <v xml:space="preserve"> </v>
      </c>
      <c r="C659" t="str">
        <f>IF(A659:A659&gt;0,VLOOKUP(A659,Fed.!$A$2:$J$1973,3,FALSE)," ")</f>
        <v xml:space="preserve"> </v>
      </c>
      <c r="D659" s="3" t="str">
        <f>IF(A659:A659&gt;0,VLOOKUP(A659,Fed.!$A$2:$J$1973,4,FALSE)," ")</f>
        <v xml:space="preserve"> </v>
      </c>
      <c r="E659" s="3" t="str">
        <f>IF(A659:A659&gt;0,VLOOKUP(A659,Fed.!$A$2:$J$1973,5,FALSE)," ")</f>
        <v xml:space="preserve"> </v>
      </c>
      <c r="F659" s="413" t="str">
        <f>IF(A659:A659&gt;0,VLOOKUP(A659,Fed.!$A$2:$J$1973,6,FALSE)," ")</f>
        <v xml:space="preserve"> </v>
      </c>
      <c r="G659" t="str">
        <f>IF(A659:A659&gt;0,VLOOKUP(A659,Fed.!$A$2:$J$1973,7,FALSE)," ")</f>
        <v xml:space="preserve"> </v>
      </c>
      <c r="H659" t="str">
        <f>IF(A659:A659&gt;0,VLOOKUP(A659,Fed.!$A$2:$J$1973,8,FALSE)," ")</f>
        <v xml:space="preserve"> </v>
      </c>
      <c r="I659" t="str">
        <f>IF(A659:A659&gt;0,VLOOKUP(A659,Fed.!$A$2:$J$1973,9,FALSE)," ")</f>
        <v xml:space="preserve"> </v>
      </c>
      <c r="J659" s="3" t="str">
        <f>IF(A659:A659&gt;0,VLOOKUP(A659,Fed.!$A$2:$J$1973,10,FALSE)," ")</f>
        <v xml:space="preserve"> </v>
      </c>
    </row>
    <row r="660" spans="1:10">
      <c r="A660" s="63"/>
      <c r="B660" t="str">
        <f>IF(A660:A660&gt;0,VLOOKUP(A660,Fed.!$A$2:$J$1973,2,FALSE)," ")</f>
        <v xml:space="preserve"> </v>
      </c>
      <c r="C660" t="str">
        <f>IF(A660:A660&gt;0,VLOOKUP(A660,Fed.!$A$2:$J$1973,3,FALSE)," ")</f>
        <v xml:space="preserve"> </v>
      </c>
      <c r="D660" s="3" t="str">
        <f>IF(A660:A660&gt;0,VLOOKUP(A660,Fed.!$A$2:$J$1973,4,FALSE)," ")</f>
        <v xml:space="preserve"> </v>
      </c>
      <c r="E660" s="3" t="str">
        <f>IF(A660:A660&gt;0,VLOOKUP(A660,Fed.!$A$2:$J$1973,5,FALSE)," ")</f>
        <v xml:space="preserve"> </v>
      </c>
      <c r="F660" s="413" t="str">
        <f>IF(A660:A660&gt;0,VLOOKUP(A660,Fed.!$A$2:$J$1973,6,FALSE)," ")</f>
        <v xml:space="preserve"> </v>
      </c>
      <c r="G660" t="str">
        <f>IF(A660:A660&gt;0,VLOOKUP(A660,Fed.!$A$2:$J$1973,7,FALSE)," ")</f>
        <v xml:space="preserve"> </v>
      </c>
      <c r="H660" t="str">
        <f>IF(A660:A660&gt;0,VLOOKUP(A660,Fed.!$A$2:$J$1973,8,FALSE)," ")</f>
        <v xml:space="preserve"> </v>
      </c>
      <c r="I660" t="str">
        <f>IF(A660:A660&gt;0,VLOOKUP(A660,Fed.!$A$2:$J$1973,9,FALSE)," ")</f>
        <v xml:space="preserve"> </v>
      </c>
      <c r="J660" s="3" t="str">
        <f>IF(A660:A660&gt;0,VLOOKUP(A660,Fed.!$A$2:$J$1973,10,FALSE)," ")</f>
        <v xml:space="preserve"> </v>
      </c>
    </row>
    <row r="661" spans="1:10">
      <c r="A661" s="63"/>
      <c r="B661" t="str">
        <f>IF(A661:A661&gt;0,VLOOKUP(A661,Fed.!$A$2:$J$1973,2,FALSE)," ")</f>
        <v xml:space="preserve"> </v>
      </c>
      <c r="C661" t="str">
        <f>IF(A661:A661&gt;0,VLOOKUP(A661,Fed.!$A$2:$J$1973,3,FALSE)," ")</f>
        <v xml:space="preserve"> </v>
      </c>
      <c r="D661" s="3" t="str">
        <f>IF(A661:A661&gt;0,VLOOKUP(A661,Fed.!$A$2:$J$1973,4,FALSE)," ")</f>
        <v xml:space="preserve"> </v>
      </c>
      <c r="E661" s="3" t="str">
        <f>IF(A661:A661&gt;0,VLOOKUP(A661,Fed.!$A$2:$J$1973,5,FALSE)," ")</f>
        <v xml:space="preserve"> </v>
      </c>
      <c r="F661" s="413" t="str">
        <f>IF(A661:A661&gt;0,VLOOKUP(A661,Fed.!$A$2:$J$1973,6,FALSE)," ")</f>
        <v xml:space="preserve"> </v>
      </c>
      <c r="G661" t="str">
        <f>IF(A661:A661&gt;0,VLOOKUP(A661,Fed.!$A$2:$J$1973,7,FALSE)," ")</f>
        <v xml:space="preserve"> </v>
      </c>
      <c r="H661" t="str">
        <f>IF(A661:A661&gt;0,VLOOKUP(A661,Fed.!$A$2:$J$1973,8,FALSE)," ")</f>
        <v xml:space="preserve"> </v>
      </c>
      <c r="I661" t="str">
        <f>IF(A661:A661&gt;0,VLOOKUP(A661,Fed.!$A$2:$J$1973,9,FALSE)," ")</f>
        <v xml:space="preserve"> </v>
      </c>
      <c r="J661" s="3" t="str">
        <f>IF(A661:A661&gt;0,VLOOKUP(A661,Fed.!$A$2:$J$1973,10,FALSE)," ")</f>
        <v xml:space="preserve"> </v>
      </c>
    </row>
    <row r="662" spans="1:10">
      <c r="A662" s="63"/>
      <c r="B662" t="str">
        <f>IF(A662:A662&gt;0,VLOOKUP(A662,Fed.!$A$2:$J$1973,2,FALSE)," ")</f>
        <v xml:space="preserve"> </v>
      </c>
      <c r="C662" t="str">
        <f>IF(A662:A662&gt;0,VLOOKUP(A662,Fed.!$A$2:$J$1973,3,FALSE)," ")</f>
        <v xml:space="preserve"> </v>
      </c>
      <c r="D662" s="3" t="str">
        <f>IF(A662:A662&gt;0,VLOOKUP(A662,Fed.!$A$2:$J$1973,4,FALSE)," ")</f>
        <v xml:space="preserve"> </v>
      </c>
      <c r="E662" s="3" t="str">
        <f>IF(A662:A662&gt;0,VLOOKUP(A662,Fed.!$A$2:$J$1973,5,FALSE)," ")</f>
        <v xml:space="preserve"> </v>
      </c>
      <c r="F662" s="413" t="str">
        <f>IF(A662:A662&gt;0,VLOOKUP(A662,Fed.!$A$2:$J$1973,6,FALSE)," ")</f>
        <v xml:space="preserve"> </v>
      </c>
      <c r="G662" t="str">
        <f>IF(A662:A662&gt;0,VLOOKUP(A662,Fed.!$A$2:$J$1973,7,FALSE)," ")</f>
        <v xml:space="preserve"> </v>
      </c>
      <c r="H662" t="str">
        <f>IF(A662:A662&gt;0,VLOOKUP(A662,Fed.!$A$2:$J$1973,8,FALSE)," ")</f>
        <v xml:space="preserve"> </v>
      </c>
      <c r="I662" t="str">
        <f>IF(A662:A662&gt;0,VLOOKUP(A662,Fed.!$A$2:$J$1973,9,FALSE)," ")</f>
        <v xml:space="preserve"> </v>
      </c>
      <c r="J662" s="3" t="str">
        <f>IF(A662:A662&gt;0,VLOOKUP(A662,Fed.!$A$2:$J$1973,10,FALSE)," ")</f>
        <v xml:space="preserve"> </v>
      </c>
    </row>
    <row r="663" spans="1:10">
      <c r="A663" s="63"/>
      <c r="B663" t="str">
        <f>IF(A663:A663&gt;0,VLOOKUP(A663,Fed.!$A$2:$J$1973,2,FALSE)," ")</f>
        <v xml:space="preserve"> </v>
      </c>
      <c r="C663" t="str">
        <f>IF(A663:A663&gt;0,VLOOKUP(A663,Fed.!$A$2:$J$1973,3,FALSE)," ")</f>
        <v xml:space="preserve"> </v>
      </c>
      <c r="D663" s="3" t="str">
        <f>IF(A663:A663&gt;0,VLOOKUP(A663,Fed.!$A$2:$J$1973,4,FALSE)," ")</f>
        <v xml:space="preserve"> </v>
      </c>
      <c r="E663" s="3" t="str">
        <f>IF(A663:A663&gt;0,VLOOKUP(A663,Fed.!$A$2:$J$1973,5,FALSE)," ")</f>
        <v xml:space="preserve"> </v>
      </c>
      <c r="F663" s="413" t="str">
        <f>IF(A663:A663&gt;0,VLOOKUP(A663,Fed.!$A$2:$J$1973,6,FALSE)," ")</f>
        <v xml:space="preserve"> </v>
      </c>
      <c r="G663" t="str">
        <f>IF(A663:A663&gt;0,VLOOKUP(A663,Fed.!$A$2:$J$1973,7,FALSE)," ")</f>
        <v xml:space="preserve"> </v>
      </c>
      <c r="H663" t="str">
        <f>IF(A663:A663&gt;0,VLOOKUP(A663,Fed.!$A$2:$J$1973,8,FALSE)," ")</f>
        <v xml:space="preserve"> </v>
      </c>
      <c r="I663" t="str">
        <f>IF(A663:A663&gt;0,VLOOKUP(A663,Fed.!$A$2:$J$1973,9,FALSE)," ")</f>
        <v xml:space="preserve"> </v>
      </c>
      <c r="J663" s="3" t="str">
        <f>IF(A663:A663&gt;0,VLOOKUP(A663,Fed.!$A$2:$J$1973,10,FALSE)," ")</f>
        <v xml:space="preserve"> </v>
      </c>
    </row>
    <row r="664" spans="1:10">
      <c r="A664" s="63"/>
      <c r="B664" t="str">
        <f>IF(A664:A664&gt;0,VLOOKUP(A664,Fed.!$A$2:$J$1973,2,FALSE)," ")</f>
        <v xml:space="preserve"> </v>
      </c>
      <c r="C664" t="str">
        <f>IF(A664:A664&gt;0,VLOOKUP(A664,Fed.!$A$2:$J$1973,3,FALSE)," ")</f>
        <v xml:space="preserve"> </v>
      </c>
      <c r="D664" s="3" t="str">
        <f>IF(A664:A664&gt;0,VLOOKUP(A664,Fed.!$A$2:$J$1973,4,FALSE)," ")</f>
        <v xml:space="preserve"> </v>
      </c>
      <c r="E664" s="3" t="str">
        <f>IF(A664:A664&gt;0,VLOOKUP(A664,Fed.!$A$2:$J$1973,5,FALSE)," ")</f>
        <v xml:space="preserve"> </v>
      </c>
      <c r="F664" s="413" t="str">
        <f>IF(A664:A664&gt;0,VLOOKUP(A664,Fed.!$A$2:$J$1973,6,FALSE)," ")</f>
        <v xml:space="preserve"> </v>
      </c>
      <c r="G664" t="str">
        <f>IF(A664:A664&gt;0,VLOOKUP(A664,Fed.!$A$2:$J$1973,7,FALSE)," ")</f>
        <v xml:space="preserve"> </v>
      </c>
      <c r="H664" t="str">
        <f>IF(A664:A664&gt;0,VLOOKUP(A664,Fed.!$A$2:$J$1973,8,FALSE)," ")</f>
        <v xml:space="preserve"> </v>
      </c>
      <c r="I664" t="str">
        <f>IF(A664:A664&gt;0,VLOOKUP(A664,Fed.!$A$2:$J$1973,9,FALSE)," ")</f>
        <v xml:space="preserve"> </v>
      </c>
      <c r="J664" s="3" t="str">
        <f>IF(A664:A664&gt;0,VLOOKUP(A664,Fed.!$A$2:$J$1973,10,FALSE)," ")</f>
        <v xml:space="preserve"> </v>
      </c>
    </row>
    <row r="665" spans="1:10">
      <c r="A665" s="63"/>
      <c r="B665" t="str">
        <f>IF(A665:A665&gt;0,VLOOKUP(A665,Fed.!$A$2:$J$1973,2,FALSE)," ")</f>
        <v xml:space="preserve"> </v>
      </c>
      <c r="C665" t="str">
        <f>IF(A665:A665&gt;0,VLOOKUP(A665,Fed.!$A$2:$J$1973,3,FALSE)," ")</f>
        <v xml:space="preserve"> </v>
      </c>
      <c r="D665" s="3" t="str">
        <f>IF(A665:A665&gt;0,VLOOKUP(A665,Fed.!$A$2:$J$1973,4,FALSE)," ")</f>
        <v xml:space="preserve"> </v>
      </c>
      <c r="E665" s="3" t="str">
        <f>IF(A665:A665&gt;0,VLOOKUP(A665,Fed.!$A$2:$J$1973,5,FALSE)," ")</f>
        <v xml:space="preserve"> </v>
      </c>
      <c r="F665" s="413" t="str">
        <f>IF(A665:A665&gt;0,VLOOKUP(A665,Fed.!$A$2:$J$1973,6,FALSE)," ")</f>
        <v xml:space="preserve"> </v>
      </c>
      <c r="G665" t="str">
        <f>IF(A665:A665&gt;0,VLOOKUP(A665,Fed.!$A$2:$J$1973,7,FALSE)," ")</f>
        <v xml:space="preserve"> </v>
      </c>
      <c r="H665" t="str">
        <f>IF(A665:A665&gt;0,VLOOKUP(A665,Fed.!$A$2:$J$1973,8,FALSE)," ")</f>
        <v xml:space="preserve"> </v>
      </c>
      <c r="I665" t="str">
        <f>IF(A665:A665&gt;0,VLOOKUP(A665,Fed.!$A$2:$J$1973,9,FALSE)," ")</f>
        <v xml:space="preserve"> </v>
      </c>
      <c r="J665" s="3" t="str">
        <f>IF(A665:A665&gt;0,VLOOKUP(A665,Fed.!$A$2:$J$1973,10,FALSE)," ")</f>
        <v xml:space="preserve"> </v>
      </c>
    </row>
    <row r="666" spans="1:10">
      <c r="A666" s="63"/>
      <c r="B666" t="str">
        <f>IF(A666:A666&gt;0,VLOOKUP(A666,Fed.!$A$2:$J$1973,2,FALSE)," ")</f>
        <v xml:space="preserve"> </v>
      </c>
      <c r="C666" t="str">
        <f>IF(A666:A666&gt;0,VLOOKUP(A666,Fed.!$A$2:$J$1973,3,FALSE)," ")</f>
        <v xml:space="preserve"> </v>
      </c>
      <c r="D666" s="3" t="str">
        <f>IF(A666:A666&gt;0,VLOOKUP(A666,Fed.!$A$2:$J$1973,4,FALSE)," ")</f>
        <v xml:space="preserve"> </v>
      </c>
      <c r="E666" s="3" t="str">
        <f>IF(A666:A666&gt;0,VLOOKUP(A666,Fed.!$A$2:$J$1973,5,FALSE)," ")</f>
        <v xml:space="preserve"> </v>
      </c>
      <c r="F666" s="413" t="str">
        <f>IF(A666:A666&gt;0,VLOOKUP(A666,Fed.!$A$2:$J$1973,6,FALSE)," ")</f>
        <v xml:space="preserve"> </v>
      </c>
      <c r="G666" t="str">
        <f>IF(A666:A666&gt;0,VLOOKUP(A666,Fed.!$A$2:$J$1973,7,FALSE)," ")</f>
        <v xml:space="preserve"> </v>
      </c>
      <c r="H666" t="str">
        <f>IF(A666:A666&gt;0,VLOOKUP(A666,Fed.!$A$2:$J$1973,8,FALSE)," ")</f>
        <v xml:space="preserve"> </v>
      </c>
      <c r="I666" t="str">
        <f>IF(A666:A666&gt;0,VLOOKUP(A666,Fed.!$A$2:$J$1973,9,FALSE)," ")</f>
        <v xml:space="preserve"> </v>
      </c>
      <c r="J666" s="3" t="str">
        <f>IF(A666:A666&gt;0,VLOOKUP(A666,Fed.!$A$2:$J$1973,10,FALSE)," ")</f>
        <v xml:space="preserve"> </v>
      </c>
    </row>
    <row r="667" spans="1:10">
      <c r="A667" s="63"/>
      <c r="B667" t="str">
        <f>IF(A667:A667&gt;0,VLOOKUP(A667,Fed.!$A$2:$J$1973,2,FALSE)," ")</f>
        <v xml:space="preserve"> </v>
      </c>
      <c r="C667" t="str">
        <f>IF(A667:A667&gt;0,VLOOKUP(A667,Fed.!$A$2:$J$1973,3,FALSE)," ")</f>
        <v xml:space="preserve"> </v>
      </c>
      <c r="D667" s="3" t="str">
        <f>IF(A667:A667&gt;0,VLOOKUP(A667,Fed.!$A$2:$J$1973,4,FALSE)," ")</f>
        <v xml:space="preserve"> </v>
      </c>
      <c r="E667" s="3" t="str">
        <f>IF(A667:A667&gt;0,VLOOKUP(A667,Fed.!$A$2:$J$1973,5,FALSE)," ")</f>
        <v xml:space="preserve"> </v>
      </c>
      <c r="F667" s="413" t="str">
        <f>IF(A667:A667&gt;0,VLOOKUP(A667,Fed.!$A$2:$J$1973,6,FALSE)," ")</f>
        <v xml:space="preserve"> </v>
      </c>
      <c r="G667" t="str">
        <f>IF(A667:A667&gt;0,VLOOKUP(A667,Fed.!$A$2:$J$1973,7,FALSE)," ")</f>
        <v xml:space="preserve"> </v>
      </c>
      <c r="H667" t="str">
        <f>IF(A667:A667&gt;0,VLOOKUP(A667,Fed.!$A$2:$J$1973,8,FALSE)," ")</f>
        <v xml:space="preserve"> </v>
      </c>
      <c r="I667" t="str">
        <f>IF(A667:A667&gt;0,VLOOKUP(A667,Fed.!$A$2:$J$1973,9,FALSE)," ")</f>
        <v xml:space="preserve"> </v>
      </c>
      <c r="J667" s="3" t="str">
        <f>IF(A667:A667&gt;0,VLOOKUP(A667,Fed.!$A$2:$J$1973,10,FALSE)," ")</f>
        <v xml:space="preserve"> </v>
      </c>
    </row>
    <row r="668" spans="1:10">
      <c r="A668" s="63"/>
      <c r="B668" t="str">
        <f>IF(A668:A668&gt;0,VLOOKUP(A668,Fed.!$A$2:$J$1973,2,FALSE)," ")</f>
        <v xml:space="preserve"> </v>
      </c>
      <c r="C668" t="str">
        <f>IF(A668:A668&gt;0,VLOOKUP(A668,Fed.!$A$2:$J$1973,3,FALSE)," ")</f>
        <v xml:space="preserve"> </v>
      </c>
      <c r="D668" s="3" t="str">
        <f>IF(A668:A668&gt;0,VLOOKUP(A668,Fed.!$A$2:$J$1973,4,FALSE)," ")</f>
        <v xml:space="preserve"> </v>
      </c>
      <c r="E668" s="3" t="str">
        <f>IF(A668:A668&gt;0,VLOOKUP(A668,Fed.!$A$2:$J$1973,5,FALSE)," ")</f>
        <v xml:space="preserve"> </v>
      </c>
      <c r="F668" s="413" t="str">
        <f>IF(A668:A668&gt;0,VLOOKUP(A668,Fed.!$A$2:$J$1973,6,FALSE)," ")</f>
        <v xml:space="preserve"> </v>
      </c>
      <c r="G668" t="str">
        <f>IF(A668:A668&gt;0,VLOOKUP(A668,Fed.!$A$2:$J$1973,7,FALSE)," ")</f>
        <v xml:space="preserve"> </v>
      </c>
      <c r="H668" t="str">
        <f>IF(A668:A668&gt;0,VLOOKUP(A668,Fed.!$A$2:$J$1973,8,FALSE)," ")</f>
        <v xml:space="preserve"> </v>
      </c>
      <c r="I668" t="str">
        <f>IF(A668:A668&gt;0,VLOOKUP(A668,Fed.!$A$2:$J$1973,9,FALSE)," ")</f>
        <v xml:space="preserve"> </v>
      </c>
      <c r="J668" s="3" t="str">
        <f>IF(A668:A668&gt;0,VLOOKUP(A668,Fed.!$A$2:$J$1973,10,FALSE)," ")</f>
        <v xml:space="preserve"> </v>
      </c>
    </row>
    <row r="669" spans="1:10">
      <c r="A669" s="63"/>
      <c r="B669" t="str">
        <f>IF(A669:A669&gt;0,VLOOKUP(A669,Fed.!$A$2:$J$1973,2,FALSE)," ")</f>
        <v xml:space="preserve"> </v>
      </c>
      <c r="C669" t="str">
        <f>IF(A669:A669&gt;0,VLOOKUP(A669,Fed.!$A$2:$J$1973,3,FALSE)," ")</f>
        <v xml:space="preserve"> </v>
      </c>
      <c r="D669" s="3" t="str">
        <f>IF(A669:A669&gt;0,VLOOKUP(A669,Fed.!$A$2:$J$1973,4,FALSE)," ")</f>
        <v xml:space="preserve"> </v>
      </c>
      <c r="E669" s="3" t="str">
        <f>IF(A669:A669&gt;0,VLOOKUP(A669,Fed.!$A$2:$J$1973,5,FALSE)," ")</f>
        <v xml:space="preserve"> </v>
      </c>
      <c r="F669" s="413" t="str">
        <f>IF(A669:A669&gt;0,VLOOKUP(A669,Fed.!$A$2:$J$1973,6,FALSE)," ")</f>
        <v xml:space="preserve"> </v>
      </c>
      <c r="G669" t="str">
        <f>IF(A669:A669&gt;0,VLOOKUP(A669,Fed.!$A$2:$J$1973,7,FALSE)," ")</f>
        <v xml:space="preserve"> </v>
      </c>
      <c r="H669" t="str">
        <f>IF(A669:A669&gt;0,VLOOKUP(A669,Fed.!$A$2:$J$1973,8,FALSE)," ")</f>
        <v xml:space="preserve"> </v>
      </c>
      <c r="I669" t="str">
        <f>IF(A669:A669&gt;0,VLOOKUP(A669,Fed.!$A$2:$J$1973,9,FALSE)," ")</f>
        <v xml:space="preserve"> </v>
      </c>
      <c r="J669" s="3" t="str">
        <f>IF(A669:A669&gt;0,VLOOKUP(A669,Fed.!$A$2:$J$1973,10,FALSE)," ")</f>
        <v xml:space="preserve"> </v>
      </c>
    </row>
    <row r="670" spans="1:10">
      <c r="A670" s="63"/>
      <c r="B670" t="str">
        <f>IF(A670:A670&gt;0,VLOOKUP(A670,Fed.!$A$2:$J$1973,2,FALSE)," ")</f>
        <v xml:space="preserve"> </v>
      </c>
      <c r="C670" t="str">
        <f>IF(A670:A670&gt;0,VLOOKUP(A670,Fed.!$A$2:$J$1973,3,FALSE)," ")</f>
        <v xml:space="preserve"> </v>
      </c>
      <c r="D670" s="3" t="str">
        <f>IF(A670:A670&gt;0,VLOOKUP(A670,Fed.!$A$2:$J$1973,4,FALSE)," ")</f>
        <v xml:space="preserve"> </v>
      </c>
      <c r="E670" s="3" t="str">
        <f>IF(A670:A670&gt;0,VLOOKUP(A670,Fed.!$A$2:$J$1973,5,FALSE)," ")</f>
        <v xml:space="preserve"> </v>
      </c>
      <c r="F670" s="413" t="str">
        <f>IF(A670:A670&gt;0,VLOOKUP(A670,Fed.!$A$2:$J$1973,6,FALSE)," ")</f>
        <v xml:space="preserve"> </v>
      </c>
      <c r="G670" t="str">
        <f>IF(A670:A670&gt;0,VLOOKUP(A670,Fed.!$A$2:$J$1973,7,FALSE)," ")</f>
        <v xml:space="preserve"> </v>
      </c>
      <c r="H670" t="str">
        <f>IF(A670:A670&gt;0,VLOOKUP(A670,Fed.!$A$2:$J$1973,8,FALSE)," ")</f>
        <v xml:space="preserve"> </v>
      </c>
      <c r="I670" t="str">
        <f>IF(A670:A670&gt;0,VLOOKUP(A670,Fed.!$A$2:$J$1973,9,FALSE)," ")</f>
        <v xml:space="preserve"> </v>
      </c>
      <c r="J670" s="3" t="str">
        <f>IF(A670:A670&gt;0,VLOOKUP(A670,Fed.!$A$2:$J$1973,10,FALSE)," ")</f>
        <v xml:space="preserve"> </v>
      </c>
    </row>
    <row r="671" spans="1:10">
      <c r="A671" s="63"/>
      <c r="B671" t="str">
        <f>IF(A671:A671&gt;0,VLOOKUP(A671,Fed.!$A$2:$J$1973,2,FALSE)," ")</f>
        <v xml:space="preserve"> </v>
      </c>
      <c r="C671" t="str">
        <f>IF(A671:A671&gt;0,VLOOKUP(A671,Fed.!$A$2:$J$1973,3,FALSE)," ")</f>
        <v xml:space="preserve"> </v>
      </c>
      <c r="D671" s="3" t="str">
        <f>IF(A671:A671&gt;0,VLOOKUP(A671,Fed.!$A$2:$J$1973,4,FALSE)," ")</f>
        <v xml:space="preserve"> </v>
      </c>
      <c r="E671" s="3" t="str">
        <f>IF(A671:A671&gt;0,VLOOKUP(A671,Fed.!$A$2:$J$1973,5,FALSE)," ")</f>
        <v xml:space="preserve"> </v>
      </c>
      <c r="F671" s="413" t="str">
        <f>IF(A671:A671&gt;0,VLOOKUP(A671,Fed.!$A$2:$J$1973,6,FALSE)," ")</f>
        <v xml:space="preserve"> </v>
      </c>
      <c r="G671" t="str">
        <f>IF(A671:A671&gt;0,VLOOKUP(A671,Fed.!$A$2:$J$1973,7,FALSE)," ")</f>
        <v xml:space="preserve"> </v>
      </c>
      <c r="H671" t="str">
        <f>IF(A671:A671&gt;0,VLOOKUP(A671,Fed.!$A$2:$J$1973,8,FALSE)," ")</f>
        <v xml:space="preserve"> </v>
      </c>
      <c r="I671" t="str">
        <f>IF(A671:A671&gt;0,VLOOKUP(A671,Fed.!$A$2:$J$1973,9,FALSE)," ")</f>
        <v xml:space="preserve"> </v>
      </c>
      <c r="J671" s="3" t="str">
        <f>IF(A671:A671&gt;0,VLOOKUP(A671,Fed.!$A$2:$J$1973,10,FALSE)," ")</f>
        <v xml:space="preserve"> </v>
      </c>
    </row>
    <row r="672" spans="1:10">
      <c r="A672" s="63"/>
      <c r="B672" t="str">
        <f>IF(A672:A672&gt;0,VLOOKUP(A672,Fed.!$A$2:$J$1973,2,FALSE)," ")</f>
        <v xml:space="preserve"> </v>
      </c>
      <c r="C672" t="str">
        <f>IF(A672:A672&gt;0,VLOOKUP(A672,Fed.!$A$2:$J$1973,3,FALSE)," ")</f>
        <v xml:space="preserve"> </v>
      </c>
      <c r="D672" s="3" t="str">
        <f>IF(A672:A672&gt;0,VLOOKUP(A672,Fed.!$A$2:$J$1973,4,FALSE)," ")</f>
        <v xml:space="preserve"> </v>
      </c>
      <c r="E672" s="3" t="str">
        <f>IF(A672:A672&gt;0,VLOOKUP(A672,Fed.!$A$2:$J$1973,5,FALSE)," ")</f>
        <v xml:space="preserve"> </v>
      </c>
      <c r="F672" s="413" t="str">
        <f>IF(A672:A672&gt;0,VLOOKUP(A672,Fed.!$A$2:$J$1973,6,FALSE)," ")</f>
        <v xml:space="preserve"> </v>
      </c>
      <c r="G672" t="str">
        <f>IF(A672:A672&gt;0,VLOOKUP(A672,Fed.!$A$2:$J$1973,7,FALSE)," ")</f>
        <v xml:space="preserve"> </v>
      </c>
      <c r="H672" t="str">
        <f>IF(A672:A672&gt;0,VLOOKUP(A672,Fed.!$A$2:$J$1973,8,FALSE)," ")</f>
        <v xml:space="preserve"> </v>
      </c>
      <c r="I672" t="str">
        <f>IF(A672:A672&gt;0,VLOOKUP(A672,Fed.!$A$2:$J$1973,9,FALSE)," ")</f>
        <v xml:space="preserve"> </v>
      </c>
      <c r="J672" s="3" t="str">
        <f>IF(A672:A672&gt;0,VLOOKUP(A672,Fed.!$A$2:$J$1973,10,FALSE)," ")</f>
        <v xml:space="preserve"> </v>
      </c>
    </row>
    <row r="673" spans="1:10">
      <c r="A673" s="63"/>
      <c r="B673" t="str">
        <f>IF(A673:A673&gt;0,VLOOKUP(A673,Fed.!$A$2:$J$1973,2,FALSE)," ")</f>
        <v xml:space="preserve"> </v>
      </c>
      <c r="C673" t="str">
        <f>IF(A673:A673&gt;0,VLOOKUP(A673,Fed.!$A$2:$J$1973,3,FALSE)," ")</f>
        <v xml:space="preserve"> </v>
      </c>
      <c r="D673" s="3" t="str">
        <f>IF(A673:A673&gt;0,VLOOKUP(A673,Fed.!$A$2:$J$1973,4,FALSE)," ")</f>
        <v xml:space="preserve"> </v>
      </c>
      <c r="E673" s="3" t="str">
        <f>IF(A673:A673&gt;0,VLOOKUP(A673,Fed.!$A$2:$J$1973,5,FALSE)," ")</f>
        <v xml:space="preserve"> </v>
      </c>
      <c r="F673" s="413" t="str">
        <f>IF(A673:A673&gt;0,VLOOKUP(A673,Fed.!$A$2:$J$1973,6,FALSE)," ")</f>
        <v xml:space="preserve"> </v>
      </c>
      <c r="G673" t="str">
        <f>IF(A673:A673&gt;0,VLOOKUP(A673,Fed.!$A$2:$J$1973,7,FALSE)," ")</f>
        <v xml:space="preserve"> </v>
      </c>
      <c r="H673" t="str">
        <f>IF(A673:A673&gt;0,VLOOKUP(A673,Fed.!$A$2:$J$1973,8,FALSE)," ")</f>
        <v xml:space="preserve"> </v>
      </c>
      <c r="I673" t="str">
        <f>IF(A673:A673&gt;0,VLOOKUP(A673,Fed.!$A$2:$J$1973,9,FALSE)," ")</f>
        <v xml:space="preserve"> </v>
      </c>
      <c r="J673" s="3" t="str">
        <f>IF(A673:A673&gt;0,VLOOKUP(A673,Fed.!$A$2:$J$1973,10,FALSE)," ")</f>
        <v xml:space="preserve"> </v>
      </c>
    </row>
    <row r="674" spans="1:10">
      <c r="A674" s="63"/>
      <c r="B674" t="str">
        <f>IF(A674:A674&gt;0,VLOOKUP(A674,Fed.!$A$2:$J$1973,2,FALSE)," ")</f>
        <v xml:space="preserve"> </v>
      </c>
      <c r="C674" t="str">
        <f>IF(A674:A674&gt;0,VLOOKUP(A674,Fed.!$A$2:$J$1973,3,FALSE)," ")</f>
        <v xml:space="preserve"> </v>
      </c>
      <c r="D674" s="3" t="str">
        <f>IF(A674:A674&gt;0,VLOOKUP(A674,Fed.!$A$2:$J$1973,4,FALSE)," ")</f>
        <v xml:space="preserve"> </v>
      </c>
      <c r="E674" s="3" t="str">
        <f>IF(A674:A674&gt;0,VLOOKUP(A674,Fed.!$A$2:$J$1973,5,FALSE)," ")</f>
        <v xml:space="preserve"> </v>
      </c>
      <c r="F674" s="413" t="str">
        <f>IF(A674:A674&gt;0,VLOOKUP(A674,Fed.!$A$2:$J$1973,6,FALSE)," ")</f>
        <v xml:space="preserve"> </v>
      </c>
      <c r="G674" t="str">
        <f>IF(A674:A674&gt;0,VLOOKUP(A674,Fed.!$A$2:$J$1973,7,FALSE)," ")</f>
        <v xml:space="preserve"> </v>
      </c>
      <c r="H674" t="str">
        <f>IF(A674:A674&gt;0,VLOOKUP(A674,Fed.!$A$2:$J$1973,8,FALSE)," ")</f>
        <v xml:space="preserve"> </v>
      </c>
      <c r="I674" t="str">
        <f>IF(A674:A674&gt;0,VLOOKUP(A674,Fed.!$A$2:$J$1973,9,FALSE)," ")</f>
        <v xml:space="preserve"> </v>
      </c>
      <c r="J674" s="3" t="str">
        <f>IF(A674:A674&gt;0,VLOOKUP(A674,Fed.!$A$2:$J$1973,10,FALSE)," ")</f>
        <v xml:space="preserve"> </v>
      </c>
    </row>
    <row r="675" spans="1:10">
      <c r="A675" s="63"/>
      <c r="B675" t="str">
        <f>IF(A675:A675&gt;0,VLOOKUP(A675,Fed.!$A$2:$J$1973,2,FALSE)," ")</f>
        <v xml:space="preserve"> </v>
      </c>
      <c r="C675" t="str">
        <f>IF(A675:A675&gt;0,VLOOKUP(A675,Fed.!$A$2:$J$1973,3,FALSE)," ")</f>
        <v xml:space="preserve"> </v>
      </c>
      <c r="D675" s="3" t="str">
        <f>IF(A675:A675&gt;0,VLOOKUP(A675,Fed.!$A$2:$J$1973,4,FALSE)," ")</f>
        <v xml:space="preserve"> </v>
      </c>
      <c r="E675" s="3" t="str">
        <f>IF(A675:A675&gt;0,VLOOKUP(A675,Fed.!$A$2:$J$1973,5,FALSE)," ")</f>
        <v xml:space="preserve"> </v>
      </c>
      <c r="F675" s="413" t="str">
        <f>IF(A675:A675&gt;0,VLOOKUP(A675,Fed.!$A$2:$J$1973,6,FALSE)," ")</f>
        <v xml:space="preserve"> </v>
      </c>
      <c r="G675" t="str">
        <f>IF(A675:A675&gt;0,VLOOKUP(A675,Fed.!$A$2:$J$1973,7,FALSE)," ")</f>
        <v xml:space="preserve"> </v>
      </c>
      <c r="H675" t="str">
        <f>IF(A675:A675&gt;0,VLOOKUP(A675,Fed.!$A$2:$J$1973,8,FALSE)," ")</f>
        <v xml:space="preserve"> </v>
      </c>
      <c r="I675" t="str">
        <f>IF(A675:A675&gt;0,VLOOKUP(A675,Fed.!$A$2:$J$1973,9,FALSE)," ")</f>
        <v xml:space="preserve"> </v>
      </c>
      <c r="J675" s="3" t="str">
        <f>IF(A675:A675&gt;0,VLOOKUP(A675,Fed.!$A$2:$J$1973,10,FALSE)," ")</f>
        <v xml:space="preserve"> </v>
      </c>
    </row>
    <row r="676" spans="1:10">
      <c r="A676" s="63"/>
      <c r="B676" t="str">
        <f>IF(A676:A676&gt;0,VLOOKUP(A676,Fed.!$A$2:$J$1973,2,FALSE)," ")</f>
        <v xml:space="preserve"> </v>
      </c>
      <c r="C676" t="str">
        <f>IF(A676:A676&gt;0,VLOOKUP(A676,Fed.!$A$2:$J$1973,3,FALSE)," ")</f>
        <v xml:space="preserve"> </v>
      </c>
      <c r="D676" s="3" t="str">
        <f>IF(A676:A676&gt;0,VLOOKUP(A676,Fed.!$A$2:$J$1973,4,FALSE)," ")</f>
        <v xml:space="preserve"> </v>
      </c>
      <c r="E676" s="3" t="str">
        <f>IF(A676:A676&gt;0,VLOOKUP(A676,Fed.!$A$2:$J$1973,5,FALSE)," ")</f>
        <v xml:space="preserve"> </v>
      </c>
      <c r="F676" s="413" t="str">
        <f>IF(A676:A676&gt;0,VLOOKUP(A676,Fed.!$A$2:$J$1973,6,FALSE)," ")</f>
        <v xml:space="preserve"> </v>
      </c>
      <c r="G676" t="str">
        <f>IF(A676:A676&gt;0,VLOOKUP(A676,Fed.!$A$2:$J$1973,7,FALSE)," ")</f>
        <v xml:space="preserve"> </v>
      </c>
      <c r="H676" t="str">
        <f>IF(A676:A676&gt;0,VLOOKUP(A676,Fed.!$A$2:$J$1973,8,FALSE)," ")</f>
        <v xml:space="preserve"> </v>
      </c>
      <c r="I676" t="str">
        <f>IF(A676:A676&gt;0,VLOOKUP(A676,Fed.!$A$2:$J$1973,9,FALSE)," ")</f>
        <v xml:space="preserve"> </v>
      </c>
      <c r="J676" s="3" t="str">
        <f>IF(A676:A676&gt;0,VLOOKUP(A676,Fed.!$A$2:$J$1973,10,FALSE)," ")</f>
        <v xml:space="preserve"> </v>
      </c>
    </row>
    <row r="677" spans="1:10">
      <c r="A677" s="63"/>
      <c r="B677" t="str">
        <f>IF(A677:A677&gt;0,VLOOKUP(A677,Fed.!$A$2:$J$1973,2,FALSE)," ")</f>
        <v xml:space="preserve"> </v>
      </c>
      <c r="C677" t="str">
        <f>IF(A677:A677&gt;0,VLOOKUP(A677,Fed.!$A$2:$J$1973,3,FALSE)," ")</f>
        <v xml:space="preserve"> </v>
      </c>
      <c r="D677" s="3" t="str">
        <f>IF(A677:A677&gt;0,VLOOKUP(A677,Fed.!$A$2:$J$1973,4,FALSE)," ")</f>
        <v xml:space="preserve"> </v>
      </c>
      <c r="E677" s="3" t="str">
        <f>IF(A677:A677&gt;0,VLOOKUP(A677,Fed.!$A$2:$J$1973,5,FALSE)," ")</f>
        <v xml:space="preserve"> </v>
      </c>
      <c r="F677" s="413" t="str">
        <f>IF(A677:A677&gt;0,VLOOKUP(A677,Fed.!$A$2:$J$1973,6,FALSE)," ")</f>
        <v xml:space="preserve"> </v>
      </c>
      <c r="G677" t="str">
        <f>IF(A677:A677&gt;0,VLOOKUP(A677,Fed.!$A$2:$J$1973,7,FALSE)," ")</f>
        <v xml:space="preserve"> </v>
      </c>
      <c r="H677" t="str">
        <f>IF(A677:A677&gt;0,VLOOKUP(A677,Fed.!$A$2:$J$1973,8,FALSE)," ")</f>
        <v xml:space="preserve"> </v>
      </c>
      <c r="I677" t="str">
        <f>IF(A677:A677&gt;0,VLOOKUP(A677,Fed.!$A$2:$J$1973,9,FALSE)," ")</f>
        <v xml:space="preserve"> </v>
      </c>
      <c r="J677" s="3" t="str">
        <f>IF(A677:A677&gt;0,VLOOKUP(A677,Fed.!$A$2:$J$1973,10,FALSE)," ")</f>
        <v xml:space="preserve"> </v>
      </c>
    </row>
    <row r="678" spans="1:10">
      <c r="A678" s="63"/>
      <c r="B678" t="str">
        <f>IF(A678:A678&gt;0,VLOOKUP(A678,Fed.!$A$2:$J$1973,2,FALSE)," ")</f>
        <v xml:space="preserve"> </v>
      </c>
      <c r="C678" t="str">
        <f>IF(A678:A678&gt;0,VLOOKUP(A678,Fed.!$A$2:$J$1973,3,FALSE)," ")</f>
        <v xml:space="preserve"> </v>
      </c>
      <c r="D678" s="3" t="str">
        <f>IF(A678:A678&gt;0,VLOOKUP(A678,Fed.!$A$2:$J$1973,4,FALSE)," ")</f>
        <v xml:space="preserve"> </v>
      </c>
      <c r="E678" s="3" t="str">
        <f>IF(A678:A678&gt;0,VLOOKUP(A678,Fed.!$A$2:$J$1973,5,FALSE)," ")</f>
        <v xml:space="preserve"> </v>
      </c>
      <c r="F678" s="413" t="str">
        <f>IF(A678:A678&gt;0,VLOOKUP(A678,Fed.!$A$2:$J$1973,6,FALSE)," ")</f>
        <v xml:space="preserve"> </v>
      </c>
      <c r="G678" t="str">
        <f>IF(A678:A678&gt;0,VLOOKUP(A678,Fed.!$A$2:$J$1973,7,FALSE)," ")</f>
        <v xml:space="preserve"> </v>
      </c>
      <c r="H678" t="str">
        <f>IF(A678:A678&gt;0,VLOOKUP(A678,Fed.!$A$2:$J$1973,8,FALSE)," ")</f>
        <v xml:space="preserve"> </v>
      </c>
      <c r="I678" t="str">
        <f>IF(A678:A678&gt;0,VLOOKUP(A678,Fed.!$A$2:$J$1973,9,FALSE)," ")</f>
        <v xml:space="preserve"> </v>
      </c>
      <c r="J678" s="3" t="str">
        <f>IF(A678:A678&gt;0,VLOOKUP(A678,Fed.!$A$2:$J$1973,10,FALSE)," ")</f>
        <v xml:space="preserve"> </v>
      </c>
    </row>
    <row r="679" spans="1:10">
      <c r="A679" s="63"/>
      <c r="B679" t="str">
        <f>IF(A679:A679&gt;0,VLOOKUP(A679,Fed.!$A$2:$J$1973,2,FALSE)," ")</f>
        <v xml:space="preserve"> </v>
      </c>
      <c r="C679" t="str">
        <f>IF(A679:A679&gt;0,VLOOKUP(A679,Fed.!$A$2:$J$1973,3,FALSE)," ")</f>
        <v xml:space="preserve"> </v>
      </c>
      <c r="D679" s="3" t="str">
        <f>IF(A679:A679&gt;0,VLOOKUP(A679,Fed.!$A$2:$J$1973,4,FALSE)," ")</f>
        <v xml:space="preserve"> </v>
      </c>
      <c r="E679" s="3" t="str">
        <f>IF(A679:A679&gt;0,VLOOKUP(A679,Fed.!$A$2:$J$1973,5,FALSE)," ")</f>
        <v xml:space="preserve"> </v>
      </c>
      <c r="F679" s="413" t="str">
        <f>IF(A679:A679&gt;0,VLOOKUP(A679,Fed.!$A$2:$J$1973,6,FALSE)," ")</f>
        <v xml:space="preserve"> </v>
      </c>
      <c r="G679" t="str">
        <f>IF(A679:A679&gt;0,VLOOKUP(A679,Fed.!$A$2:$J$1973,7,FALSE)," ")</f>
        <v xml:space="preserve"> </v>
      </c>
      <c r="H679" t="str">
        <f>IF(A679:A679&gt;0,VLOOKUP(A679,Fed.!$A$2:$J$1973,8,FALSE)," ")</f>
        <v xml:space="preserve"> </v>
      </c>
      <c r="I679" t="str">
        <f>IF(A679:A679&gt;0,VLOOKUP(A679,Fed.!$A$2:$J$1973,9,FALSE)," ")</f>
        <v xml:space="preserve"> </v>
      </c>
      <c r="J679" s="3" t="str">
        <f>IF(A679:A679&gt;0,VLOOKUP(A679,Fed.!$A$2:$J$1973,10,FALSE)," ")</f>
        <v xml:space="preserve"> </v>
      </c>
    </row>
    <row r="680" spans="1:10">
      <c r="A680" s="63"/>
      <c r="B680" t="str">
        <f>IF(A680:A680&gt;0,VLOOKUP(A680,Fed.!$A$2:$J$1973,2,FALSE)," ")</f>
        <v xml:space="preserve"> </v>
      </c>
      <c r="C680" t="str">
        <f>IF(A680:A680&gt;0,VLOOKUP(A680,Fed.!$A$2:$J$1973,3,FALSE)," ")</f>
        <v xml:space="preserve"> </v>
      </c>
      <c r="D680" s="3" t="str">
        <f>IF(A680:A680&gt;0,VLOOKUP(A680,Fed.!$A$2:$J$1973,4,FALSE)," ")</f>
        <v xml:space="preserve"> </v>
      </c>
      <c r="E680" s="3" t="str">
        <f>IF(A680:A680&gt;0,VLOOKUP(A680,Fed.!$A$2:$J$1973,5,FALSE)," ")</f>
        <v xml:space="preserve"> </v>
      </c>
      <c r="F680" s="413" t="str">
        <f>IF(A680:A680&gt;0,VLOOKUP(A680,Fed.!$A$2:$J$1973,6,FALSE)," ")</f>
        <v xml:space="preserve"> </v>
      </c>
      <c r="G680" t="str">
        <f>IF(A680:A680&gt;0,VLOOKUP(A680,Fed.!$A$2:$J$1973,7,FALSE)," ")</f>
        <v xml:space="preserve"> </v>
      </c>
      <c r="H680" t="str">
        <f>IF(A680:A680&gt;0,VLOOKUP(A680,Fed.!$A$2:$J$1973,8,FALSE)," ")</f>
        <v xml:space="preserve"> </v>
      </c>
      <c r="I680" t="str">
        <f>IF(A680:A680&gt;0,VLOOKUP(A680,Fed.!$A$2:$J$1973,9,FALSE)," ")</f>
        <v xml:space="preserve"> </v>
      </c>
      <c r="J680" s="3" t="str">
        <f>IF(A680:A680&gt;0,VLOOKUP(A680,Fed.!$A$2:$J$1973,10,FALSE)," ")</f>
        <v xml:space="preserve"> </v>
      </c>
    </row>
    <row r="681" spans="1:10">
      <c r="A681" s="63"/>
      <c r="B681" t="str">
        <f>IF(A681:A681&gt;0,VLOOKUP(A681,Fed.!$A$2:$J$1973,2,FALSE)," ")</f>
        <v xml:space="preserve"> </v>
      </c>
      <c r="C681" t="str">
        <f>IF(A681:A681&gt;0,VLOOKUP(A681,Fed.!$A$2:$J$1973,3,FALSE)," ")</f>
        <v xml:space="preserve"> </v>
      </c>
      <c r="D681" s="3" t="str">
        <f>IF(A681:A681&gt;0,VLOOKUP(A681,Fed.!$A$2:$J$1973,4,FALSE)," ")</f>
        <v xml:space="preserve"> </v>
      </c>
      <c r="E681" s="3" t="str">
        <f>IF(A681:A681&gt;0,VLOOKUP(A681,Fed.!$A$2:$J$1973,5,FALSE)," ")</f>
        <v xml:space="preserve"> </v>
      </c>
      <c r="F681" s="413" t="str">
        <f>IF(A681:A681&gt;0,VLOOKUP(A681,Fed.!$A$2:$J$1973,6,FALSE)," ")</f>
        <v xml:space="preserve"> </v>
      </c>
      <c r="G681" t="str">
        <f>IF(A681:A681&gt;0,VLOOKUP(A681,Fed.!$A$2:$J$1973,7,FALSE)," ")</f>
        <v xml:space="preserve"> </v>
      </c>
      <c r="H681" t="str">
        <f>IF(A681:A681&gt;0,VLOOKUP(A681,Fed.!$A$2:$J$1973,8,FALSE)," ")</f>
        <v xml:space="preserve"> </v>
      </c>
      <c r="I681" t="str">
        <f>IF(A681:A681&gt;0,VLOOKUP(A681,Fed.!$A$2:$J$1973,9,FALSE)," ")</f>
        <v xml:space="preserve"> </v>
      </c>
      <c r="J681" s="3" t="str">
        <f>IF(A681:A681&gt;0,VLOOKUP(A681,Fed.!$A$2:$J$1973,10,FALSE)," ")</f>
        <v xml:space="preserve"> </v>
      </c>
    </row>
    <row r="682" spans="1:10">
      <c r="A682" s="63"/>
      <c r="B682" t="str">
        <f>IF(A682:A682&gt;0,VLOOKUP(A682,Fed.!$A$2:$J$1973,2,FALSE)," ")</f>
        <v xml:space="preserve"> </v>
      </c>
      <c r="C682" t="str">
        <f>IF(A682:A682&gt;0,VLOOKUP(A682,Fed.!$A$2:$J$1973,3,FALSE)," ")</f>
        <v xml:space="preserve"> </v>
      </c>
      <c r="D682" s="3" t="str">
        <f>IF(A682:A682&gt;0,VLOOKUP(A682,Fed.!$A$2:$J$1973,4,FALSE)," ")</f>
        <v xml:space="preserve"> </v>
      </c>
      <c r="E682" s="3" t="str">
        <f>IF(A682:A682&gt;0,VLOOKUP(A682,Fed.!$A$2:$J$1973,5,FALSE)," ")</f>
        <v xml:space="preserve"> </v>
      </c>
      <c r="F682" s="413" t="str">
        <f>IF(A682:A682&gt;0,VLOOKUP(A682,Fed.!$A$2:$J$1973,6,FALSE)," ")</f>
        <v xml:space="preserve"> </v>
      </c>
      <c r="G682" t="str">
        <f>IF(A682:A682&gt;0,VLOOKUP(A682,Fed.!$A$2:$J$1973,7,FALSE)," ")</f>
        <v xml:space="preserve"> </v>
      </c>
      <c r="H682" t="str">
        <f>IF(A682:A682&gt;0,VLOOKUP(A682,Fed.!$A$2:$J$1973,8,FALSE)," ")</f>
        <v xml:space="preserve"> </v>
      </c>
      <c r="I682" t="str">
        <f>IF(A682:A682&gt;0,VLOOKUP(A682,Fed.!$A$2:$J$1973,9,FALSE)," ")</f>
        <v xml:space="preserve"> </v>
      </c>
      <c r="J682" s="3" t="str">
        <f>IF(A682:A682&gt;0,VLOOKUP(A682,Fed.!$A$2:$J$1973,10,FALSE)," ")</f>
        <v xml:space="preserve"> </v>
      </c>
    </row>
    <row r="683" spans="1:10">
      <c r="A683" s="63"/>
      <c r="B683" t="str">
        <f>IF(A683:A683&gt;0,VLOOKUP(A683,Fed.!$A$2:$J$1973,2,FALSE)," ")</f>
        <v xml:space="preserve"> </v>
      </c>
      <c r="C683" t="str">
        <f>IF(A683:A683&gt;0,VLOOKUP(A683,Fed.!$A$2:$J$1973,3,FALSE)," ")</f>
        <v xml:space="preserve"> </v>
      </c>
      <c r="D683" s="3" t="str">
        <f>IF(A683:A683&gt;0,VLOOKUP(A683,Fed.!$A$2:$J$1973,4,FALSE)," ")</f>
        <v xml:space="preserve"> </v>
      </c>
      <c r="E683" s="3" t="str">
        <f>IF(A683:A683&gt;0,VLOOKUP(A683,Fed.!$A$2:$J$1973,5,FALSE)," ")</f>
        <v xml:space="preserve"> </v>
      </c>
      <c r="F683" s="413" t="str">
        <f>IF(A683:A683&gt;0,VLOOKUP(A683,Fed.!$A$2:$J$1973,6,FALSE)," ")</f>
        <v xml:space="preserve"> </v>
      </c>
      <c r="G683" t="str">
        <f>IF(A683:A683&gt;0,VLOOKUP(A683,Fed.!$A$2:$J$1973,7,FALSE)," ")</f>
        <v xml:space="preserve"> </v>
      </c>
      <c r="H683" t="str">
        <f>IF(A683:A683&gt;0,VLOOKUP(A683,Fed.!$A$2:$J$1973,8,FALSE)," ")</f>
        <v xml:space="preserve"> </v>
      </c>
      <c r="I683" t="str">
        <f>IF(A683:A683&gt;0,VLOOKUP(A683,Fed.!$A$2:$J$1973,9,FALSE)," ")</f>
        <v xml:space="preserve"> </v>
      </c>
      <c r="J683" s="3" t="str">
        <f>IF(A683:A683&gt;0,VLOOKUP(A683,Fed.!$A$2:$J$1973,10,FALSE)," ")</f>
        <v xml:space="preserve"> </v>
      </c>
    </row>
    <row r="684" spans="1:10">
      <c r="A684" s="63"/>
      <c r="B684" t="str">
        <f>IF(A684:A684&gt;0,VLOOKUP(A684,Fed.!$A$2:$J$1973,2,FALSE)," ")</f>
        <v xml:space="preserve"> </v>
      </c>
      <c r="C684" t="str">
        <f>IF(A684:A684&gt;0,VLOOKUP(A684,Fed.!$A$2:$J$1973,3,FALSE)," ")</f>
        <v xml:space="preserve"> </v>
      </c>
      <c r="D684" s="3" t="str">
        <f>IF(A684:A684&gt;0,VLOOKUP(A684,Fed.!$A$2:$J$1973,4,FALSE)," ")</f>
        <v xml:space="preserve"> </v>
      </c>
      <c r="E684" s="3" t="str">
        <f>IF(A684:A684&gt;0,VLOOKUP(A684,Fed.!$A$2:$J$1973,5,FALSE)," ")</f>
        <v xml:space="preserve"> </v>
      </c>
      <c r="F684" s="413" t="str">
        <f>IF(A684:A684&gt;0,VLOOKUP(A684,Fed.!$A$2:$J$1973,6,FALSE)," ")</f>
        <v xml:space="preserve"> </v>
      </c>
      <c r="G684" t="str">
        <f>IF(A684:A684&gt;0,VLOOKUP(A684,Fed.!$A$2:$J$1973,7,FALSE)," ")</f>
        <v xml:space="preserve"> </v>
      </c>
      <c r="H684" t="str">
        <f>IF(A684:A684&gt;0,VLOOKUP(A684,Fed.!$A$2:$J$1973,8,FALSE)," ")</f>
        <v xml:space="preserve"> </v>
      </c>
      <c r="I684" t="str">
        <f>IF(A684:A684&gt;0,VLOOKUP(A684,Fed.!$A$2:$J$1973,9,FALSE)," ")</f>
        <v xml:space="preserve"> </v>
      </c>
      <c r="J684" s="3" t="str">
        <f>IF(A684:A684&gt;0,VLOOKUP(A684,Fed.!$A$2:$J$1973,10,FALSE)," ")</f>
        <v xml:space="preserve"> </v>
      </c>
    </row>
    <row r="685" spans="1:10">
      <c r="A685" s="63"/>
      <c r="B685" t="str">
        <f>IF(A685:A685&gt;0,VLOOKUP(A685,Fed.!$A$2:$J$1973,2,FALSE)," ")</f>
        <v xml:space="preserve"> </v>
      </c>
      <c r="C685" t="str">
        <f>IF(A685:A685&gt;0,VLOOKUP(A685,Fed.!$A$2:$J$1973,3,FALSE)," ")</f>
        <v xml:space="preserve"> </v>
      </c>
      <c r="D685" s="3" t="str">
        <f>IF(A685:A685&gt;0,VLOOKUP(A685,Fed.!$A$2:$J$1973,4,FALSE)," ")</f>
        <v xml:space="preserve"> </v>
      </c>
      <c r="E685" s="3" t="str">
        <f>IF(A685:A685&gt;0,VLOOKUP(A685,Fed.!$A$2:$J$1973,5,FALSE)," ")</f>
        <v xml:space="preserve"> </v>
      </c>
      <c r="F685" s="413" t="str">
        <f>IF(A685:A685&gt;0,VLOOKUP(A685,Fed.!$A$2:$J$1973,6,FALSE)," ")</f>
        <v xml:space="preserve"> </v>
      </c>
      <c r="G685" t="str">
        <f>IF(A685:A685&gt;0,VLOOKUP(A685,Fed.!$A$2:$J$1973,7,FALSE)," ")</f>
        <v xml:space="preserve"> </v>
      </c>
      <c r="H685" t="str">
        <f>IF(A685:A685&gt;0,VLOOKUP(A685,Fed.!$A$2:$J$1973,8,FALSE)," ")</f>
        <v xml:space="preserve"> </v>
      </c>
      <c r="I685" t="str">
        <f>IF(A685:A685&gt;0,VLOOKUP(A685,Fed.!$A$2:$J$1973,9,FALSE)," ")</f>
        <v xml:space="preserve"> </v>
      </c>
      <c r="J685" s="3" t="str">
        <f>IF(A685:A685&gt;0,VLOOKUP(A685,Fed.!$A$2:$J$1973,10,FALSE)," ")</f>
        <v xml:space="preserve"> </v>
      </c>
    </row>
    <row r="686" spans="1:10">
      <c r="A686" s="63"/>
      <c r="B686" t="str">
        <f>IF(A686:A686&gt;0,VLOOKUP(A686,Fed.!$A$2:$J$1973,2,FALSE)," ")</f>
        <v xml:space="preserve"> </v>
      </c>
      <c r="C686" t="str">
        <f>IF(A686:A686&gt;0,VLOOKUP(A686,Fed.!$A$2:$J$1973,3,FALSE)," ")</f>
        <v xml:space="preserve"> </v>
      </c>
      <c r="D686" s="3" t="str">
        <f>IF(A686:A686&gt;0,VLOOKUP(A686,Fed.!$A$2:$J$1973,4,FALSE)," ")</f>
        <v xml:space="preserve"> </v>
      </c>
      <c r="E686" s="3" t="str">
        <f>IF(A686:A686&gt;0,VLOOKUP(A686,Fed.!$A$2:$J$1973,5,FALSE)," ")</f>
        <v xml:space="preserve"> </v>
      </c>
      <c r="F686" s="413" t="str">
        <f>IF(A686:A686&gt;0,VLOOKUP(A686,Fed.!$A$2:$J$1973,6,FALSE)," ")</f>
        <v xml:space="preserve"> </v>
      </c>
      <c r="G686" t="str">
        <f>IF(A686:A686&gt;0,VLOOKUP(A686,Fed.!$A$2:$J$1973,7,FALSE)," ")</f>
        <v xml:space="preserve"> </v>
      </c>
      <c r="H686" t="str">
        <f>IF(A686:A686&gt;0,VLOOKUP(A686,Fed.!$A$2:$J$1973,8,FALSE)," ")</f>
        <v xml:space="preserve"> </v>
      </c>
      <c r="I686" t="str">
        <f>IF(A686:A686&gt;0,VLOOKUP(A686,Fed.!$A$2:$J$1973,9,FALSE)," ")</f>
        <v xml:space="preserve"> </v>
      </c>
      <c r="J686" s="3" t="str">
        <f>IF(A686:A686&gt;0,VLOOKUP(A686,Fed.!$A$2:$J$1973,10,FALSE)," ")</f>
        <v xml:space="preserve"> </v>
      </c>
    </row>
    <row r="687" spans="1:10">
      <c r="A687" s="63"/>
      <c r="B687" t="str">
        <f>IF(A687:A687&gt;0,VLOOKUP(A687,Fed.!$A$2:$J$1973,2,FALSE)," ")</f>
        <v xml:space="preserve"> </v>
      </c>
      <c r="C687" t="str">
        <f>IF(A687:A687&gt;0,VLOOKUP(A687,Fed.!$A$2:$J$1973,3,FALSE)," ")</f>
        <v xml:space="preserve"> </v>
      </c>
      <c r="D687" s="3" t="str">
        <f>IF(A687:A687&gt;0,VLOOKUP(A687,Fed.!$A$2:$J$1973,4,FALSE)," ")</f>
        <v xml:space="preserve"> </v>
      </c>
      <c r="E687" s="3" t="str">
        <f>IF(A687:A687&gt;0,VLOOKUP(A687,Fed.!$A$2:$J$1973,5,FALSE)," ")</f>
        <v xml:space="preserve"> </v>
      </c>
      <c r="F687" s="413" t="str">
        <f>IF(A687:A687&gt;0,VLOOKUP(A687,Fed.!$A$2:$J$1973,6,FALSE)," ")</f>
        <v xml:space="preserve"> </v>
      </c>
      <c r="G687" t="str">
        <f>IF(A687:A687&gt;0,VLOOKUP(A687,Fed.!$A$2:$J$1973,7,FALSE)," ")</f>
        <v xml:space="preserve"> </v>
      </c>
      <c r="H687" t="str">
        <f>IF(A687:A687&gt;0,VLOOKUP(A687,Fed.!$A$2:$J$1973,8,FALSE)," ")</f>
        <v xml:space="preserve"> </v>
      </c>
      <c r="I687" t="str">
        <f>IF(A687:A687&gt;0,VLOOKUP(A687,Fed.!$A$2:$J$1973,9,FALSE)," ")</f>
        <v xml:space="preserve"> </v>
      </c>
      <c r="J687" s="3" t="str">
        <f>IF(A687:A687&gt;0,VLOOKUP(A687,Fed.!$A$2:$J$1973,10,FALSE)," ")</f>
        <v xml:space="preserve"> </v>
      </c>
    </row>
    <row r="688" spans="1:10">
      <c r="A688" s="63"/>
      <c r="B688" t="str">
        <f>IF(A688:A688&gt;0,VLOOKUP(A688,Fed.!$A$2:$J$1973,2,FALSE)," ")</f>
        <v xml:space="preserve"> </v>
      </c>
      <c r="C688" t="str">
        <f>IF(A688:A688&gt;0,VLOOKUP(A688,Fed.!$A$2:$J$1973,3,FALSE)," ")</f>
        <v xml:space="preserve"> </v>
      </c>
      <c r="D688" s="3" t="str">
        <f>IF(A688:A688&gt;0,VLOOKUP(A688,Fed.!$A$2:$J$1973,4,FALSE)," ")</f>
        <v xml:space="preserve"> </v>
      </c>
      <c r="E688" s="3" t="str">
        <f>IF(A688:A688&gt;0,VLOOKUP(A688,Fed.!$A$2:$J$1973,5,FALSE)," ")</f>
        <v xml:space="preserve"> </v>
      </c>
      <c r="F688" s="413" t="str">
        <f>IF(A688:A688&gt;0,VLOOKUP(A688,Fed.!$A$2:$J$1973,6,FALSE)," ")</f>
        <v xml:space="preserve"> </v>
      </c>
      <c r="G688" t="str">
        <f>IF(A688:A688&gt;0,VLOOKUP(A688,Fed.!$A$2:$J$1973,7,FALSE)," ")</f>
        <v xml:space="preserve"> </v>
      </c>
      <c r="H688" t="str">
        <f>IF(A688:A688&gt;0,VLOOKUP(A688,Fed.!$A$2:$J$1973,8,FALSE)," ")</f>
        <v xml:space="preserve"> </v>
      </c>
      <c r="I688" t="str">
        <f>IF(A688:A688&gt;0,VLOOKUP(A688,Fed.!$A$2:$J$1973,9,FALSE)," ")</f>
        <v xml:space="preserve"> </v>
      </c>
      <c r="J688" s="3" t="str">
        <f>IF(A688:A688&gt;0,VLOOKUP(A688,Fed.!$A$2:$J$1973,10,FALSE)," ")</f>
        <v xml:space="preserve"> </v>
      </c>
    </row>
    <row r="689" spans="1:10">
      <c r="A689" s="63"/>
      <c r="B689" t="str">
        <f>IF(A689:A689&gt;0,VLOOKUP(A689,Fed.!$A$2:$J$1973,2,FALSE)," ")</f>
        <v xml:space="preserve"> </v>
      </c>
      <c r="C689" t="str">
        <f>IF(A689:A689&gt;0,VLOOKUP(A689,Fed.!$A$2:$J$1973,3,FALSE)," ")</f>
        <v xml:space="preserve"> </v>
      </c>
      <c r="D689" s="3" t="str">
        <f>IF(A689:A689&gt;0,VLOOKUP(A689,Fed.!$A$2:$J$1973,4,FALSE)," ")</f>
        <v xml:space="preserve"> </v>
      </c>
      <c r="E689" s="3" t="str">
        <f>IF(A689:A689&gt;0,VLOOKUP(A689,Fed.!$A$2:$J$1973,5,FALSE)," ")</f>
        <v xml:space="preserve"> </v>
      </c>
      <c r="F689" s="413" t="str">
        <f>IF(A689:A689&gt;0,VLOOKUP(A689,Fed.!$A$2:$J$1973,6,FALSE)," ")</f>
        <v xml:space="preserve"> </v>
      </c>
      <c r="G689" t="str">
        <f>IF(A689:A689&gt;0,VLOOKUP(A689,Fed.!$A$2:$J$1973,7,FALSE)," ")</f>
        <v xml:space="preserve"> </v>
      </c>
      <c r="H689" t="str">
        <f>IF(A689:A689&gt;0,VLOOKUP(A689,Fed.!$A$2:$J$1973,8,FALSE)," ")</f>
        <v xml:space="preserve"> </v>
      </c>
      <c r="I689" t="str">
        <f>IF(A689:A689&gt;0,VLOOKUP(A689,Fed.!$A$2:$J$1973,9,FALSE)," ")</f>
        <v xml:space="preserve"> </v>
      </c>
      <c r="J689" s="3" t="str">
        <f>IF(A689:A689&gt;0,VLOOKUP(A689,Fed.!$A$2:$J$1973,10,FALSE)," ")</f>
        <v xml:space="preserve"> </v>
      </c>
    </row>
    <row r="690" spans="1:10">
      <c r="A690" s="63"/>
      <c r="B690" t="str">
        <f>IF(A690:A690&gt;0,VLOOKUP(A690,Fed.!$A$2:$J$1973,2,FALSE)," ")</f>
        <v xml:space="preserve"> </v>
      </c>
      <c r="C690" t="str">
        <f>IF(A690:A690&gt;0,VLOOKUP(A690,Fed.!$A$2:$J$1973,3,FALSE)," ")</f>
        <v xml:space="preserve"> </v>
      </c>
      <c r="D690" s="3" t="str">
        <f>IF(A690:A690&gt;0,VLOOKUP(A690,Fed.!$A$2:$J$1973,4,FALSE)," ")</f>
        <v xml:space="preserve"> </v>
      </c>
      <c r="E690" s="3" t="str">
        <f>IF(A690:A690&gt;0,VLOOKUP(A690,Fed.!$A$2:$J$1973,5,FALSE)," ")</f>
        <v xml:space="preserve"> </v>
      </c>
      <c r="F690" s="413" t="str">
        <f>IF(A690:A690&gt;0,VLOOKUP(A690,Fed.!$A$2:$J$1973,6,FALSE)," ")</f>
        <v xml:space="preserve"> </v>
      </c>
      <c r="G690" t="str">
        <f>IF(A690:A690&gt;0,VLOOKUP(A690,Fed.!$A$2:$J$1973,7,FALSE)," ")</f>
        <v xml:space="preserve"> </v>
      </c>
      <c r="H690" t="str">
        <f>IF(A690:A690&gt;0,VLOOKUP(A690,Fed.!$A$2:$J$1973,8,FALSE)," ")</f>
        <v xml:space="preserve"> </v>
      </c>
      <c r="I690" t="str">
        <f>IF(A690:A690&gt;0,VLOOKUP(A690,Fed.!$A$2:$J$1973,9,FALSE)," ")</f>
        <v xml:space="preserve"> </v>
      </c>
      <c r="J690" s="3" t="str">
        <f>IF(A690:A690&gt;0,VLOOKUP(A690,Fed.!$A$2:$J$1973,10,FALSE)," ")</f>
        <v xml:space="preserve"> </v>
      </c>
    </row>
    <row r="691" spans="1:10">
      <c r="A691" s="63"/>
      <c r="B691" t="str">
        <f>IF(A691:A691&gt;0,VLOOKUP(A691,Fed.!$A$2:$J$1973,2,FALSE)," ")</f>
        <v xml:space="preserve"> </v>
      </c>
      <c r="C691" t="str">
        <f>IF(A691:A691&gt;0,VLOOKUP(A691,Fed.!$A$2:$J$1973,3,FALSE)," ")</f>
        <v xml:space="preserve"> </v>
      </c>
      <c r="D691" s="3" t="str">
        <f>IF(A691:A691&gt;0,VLOOKUP(A691,Fed.!$A$2:$J$1973,4,FALSE)," ")</f>
        <v xml:space="preserve"> </v>
      </c>
      <c r="E691" s="3" t="str">
        <f>IF(A691:A691&gt;0,VLOOKUP(A691,Fed.!$A$2:$J$1973,5,FALSE)," ")</f>
        <v xml:space="preserve"> </v>
      </c>
      <c r="F691" s="413" t="str">
        <f>IF(A691:A691&gt;0,VLOOKUP(A691,Fed.!$A$2:$J$1973,6,FALSE)," ")</f>
        <v xml:space="preserve"> </v>
      </c>
      <c r="G691" t="str">
        <f>IF(A691:A691&gt;0,VLOOKUP(A691,Fed.!$A$2:$J$1973,7,FALSE)," ")</f>
        <v xml:space="preserve"> </v>
      </c>
      <c r="H691" t="str">
        <f>IF(A691:A691&gt;0,VLOOKUP(A691,Fed.!$A$2:$J$1973,8,FALSE)," ")</f>
        <v xml:space="preserve"> </v>
      </c>
      <c r="I691" t="str">
        <f>IF(A691:A691&gt;0,VLOOKUP(A691,Fed.!$A$2:$J$1973,9,FALSE)," ")</f>
        <v xml:space="preserve"> </v>
      </c>
      <c r="J691" s="3" t="str">
        <f>IF(A691:A691&gt;0,VLOOKUP(A691,Fed.!$A$2:$J$1973,10,FALSE)," ")</f>
        <v xml:space="preserve"> </v>
      </c>
    </row>
    <row r="692" spans="1:10">
      <c r="A692" s="63"/>
      <c r="B692" t="str">
        <f>IF(A692:A692&gt;0,VLOOKUP(A692,Fed.!$A$2:$J$1973,2,FALSE)," ")</f>
        <v xml:space="preserve"> </v>
      </c>
      <c r="C692" t="str">
        <f>IF(A692:A692&gt;0,VLOOKUP(A692,Fed.!$A$2:$J$1973,3,FALSE)," ")</f>
        <v xml:space="preserve"> </v>
      </c>
      <c r="D692" s="3" t="str">
        <f>IF(A692:A692&gt;0,VLOOKUP(A692,Fed.!$A$2:$J$1973,4,FALSE)," ")</f>
        <v xml:space="preserve"> </v>
      </c>
      <c r="E692" s="3" t="str">
        <f>IF(A692:A692&gt;0,VLOOKUP(A692,Fed.!$A$2:$J$1973,5,FALSE)," ")</f>
        <v xml:space="preserve"> </v>
      </c>
      <c r="F692" s="413" t="str">
        <f>IF(A692:A692&gt;0,VLOOKUP(A692,Fed.!$A$2:$J$1973,6,FALSE)," ")</f>
        <v xml:space="preserve"> </v>
      </c>
      <c r="G692" t="str">
        <f>IF(A692:A692&gt;0,VLOOKUP(A692,Fed.!$A$2:$J$1973,7,FALSE)," ")</f>
        <v xml:space="preserve"> </v>
      </c>
      <c r="H692" t="str">
        <f>IF(A692:A692&gt;0,VLOOKUP(A692,Fed.!$A$2:$J$1973,8,FALSE)," ")</f>
        <v xml:space="preserve"> </v>
      </c>
      <c r="I692" t="str">
        <f>IF(A692:A692&gt;0,VLOOKUP(A692,Fed.!$A$2:$J$1973,9,FALSE)," ")</f>
        <v xml:space="preserve"> </v>
      </c>
      <c r="J692" s="3" t="str">
        <f>IF(A692:A692&gt;0,VLOOKUP(A692,Fed.!$A$2:$J$1973,10,FALSE)," ")</f>
        <v xml:space="preserve"> </v>
      </c>
    </row>
    <row r="693" spans="1:10">
      <c r="A693" s="63"/>
      <c r="B693" t="str">
        <f>IF(A693:A693&gt;0,VLOOKUP(A693,Fed.!$A$2:$J$1973,2,FALSE)," ")</f>
        <v xml:space="preserve"> </v>
      </c>
      <c r="C693" t="str">
        <f>IF(A693:A693&gt;0,VLOOKUP(A693,Fed.!$A$2:$J$1973,3,FALSE)," ")</f>
        <v xml:space="preserve"> </v>
      </c>
      <c r="D693" s="3" t="str">
        <f>IF(A693:A693&gt;0,VLOOKUP(A693,Fed.!$A$2:$J$1973,4,FALSE)," ")</f>
        <v xml:space="preserve"> </v>
      </c>
      <c r="E693" s="3" t="str">
        <f>IF(A693:A693&gt;0,VLOOKUP(A693,Fed.!$A$2:$J$1973,5,FALSE)," ")</f>
        <v xml:space="preserve"> </v>
      </c>
      <c r="F693" s="413" t="str">
        <f>IF(A693:A693&gt;0,VLOOKUP(A693,Fed.!$A$2:$J$1973,6,FALSE)," ")</f>
        <v xml:space="preserve"> </v>
      </c>
      <c r="G693" t="str">
        <f>IF(A693:A693&gt;0,VLOOKUP(A693,Fed.!$A$2:$J$1973,7,FALSE)," ")</f>
        <v xml:space="preserve"> </v>
      </c>
      <c r="H693" t="str">
        <f>IF(A693:A693&gt;0,VLOOKUP(A693,Fed.!$A$2:$J$1973,8,FALSE)," ")</f>
        <v xml:space="preserve"> </v>
      </c>
      <c r="I693" t="str">
        <f>IF(A693:A693&gt;0,VLOOKUP(A693,Fed.!$A$2:$J$1973,9,FALSE)," ")</f>
        <v xml:space="preserve"> </v>
      </c>
      <c r="J693" s="3" t="str">
        <f>IF(A693:A693&gt;0,VLOOKUP(A693,Fed.!$A$2:$J$1973,10,FALSE)," ")</f>
        <v xml:space="preserve"> </v>
      </c>
    </row>
    <row r="694" spans="1:10">
      <c r="A694" s="63"/>
      <c r="B694" t="str">
        <f>IF(A694:A694&gt;0,VLOOKUP(A694,Fed.!$A$2:$J$1973,2,FALSE)," ")</f>
        <v xml:space="preserve"> </v>
      </c>
      <c r="C694" t="str">
        <f>IF(A694:A694&gt;0,VLOOKUP(A694,Fed.!$A$2:$J$1973,3,FALSE)," ")</f>
        <v xml:space="preserve"> </v>
      </c>
      <c r="D694" s="3" t="str">
        <f>IF(A694:A694&gt;0,VLOOKUP(A694,Fed.!$A$2:$J$1973,4,FALSE)," ")</f>
        <v xml:space="preserve"> </v>
      </c>
      <c r="E694" s="3" t="str">
        <f>IF(A694:A694&gt;0,VLOOKUP(A694,Fed.!$A$2:$J$1973,5,FALSE)," ")</f>
        <v xml:space="preserve"> </v>
      </c>
      <c r="F694" s="413" t="str">
        <f>IF(A694:A694&gt;0,VLOOKUP(A694,Fed.!$A$2:$J$1973,6,FALSE)," ")</f>
        <v xml:space="preserve"> </v>
      </c>
      <c r="G694" t="str">
        <f>IF(A694:A694&gt;0,VLOOKUP(A694,Fed.!$A$2:$J$1973,7,FALSE)," ")</f>
        <v xml:space="preserve"> </v>
      </c>
      <c r="H694" t="str">
        <f>IF(A694:A694&gt;0,VLOOKUP(A694,Fed.!$A$2:$J$1973,8,FALSE)," ")</f>
        <v xml:space="preserve"> </v>
      </c>
      <c r="I694" t="str">
        <f>IF(A694:A694&gt;0,VLOOKUP(A694,Fed.!$A$2:$J$1973,9,FALSE)," ")</f>
        <v xml:space="preserve"> </v>
      </c>
      <c r="J694" s="3" t="str">
        <f>IF(A694:A694&gt;0,VLOOKUP(A694,Fed.!$A$2:$J$1973,10,FALSE)," ")</f>
        <v xml:space="preserve"> </v>
      </c>
    </row>
    <row r="695" spans="1:10">
      <c r="A695" s="63"/>
      <c r="B695" t="str">
        <f>IF(A695:A695&gt;0,VLOOKUP(A695,Fed.!$A$2:$J$1973,2,FALSE)," ")</f>
        <v xml:space="preserve"> </v>
      </c>
      <c r="C695" t="str">
        <f>IF(A695:A695&gt;0,VLOOKUP(A695,Fed.!$A$2:$J$1973,3,FALSE)," ")</f>
        <v xml:space="preserve"> </v>
      </c>
      <c r="D695" s="3" t="str">
        <f>IF(A695:A695&gt;0,VLOOKUP(A695,Fed.!$A$2:$J$1973,4,FALSE)," ")</f>
        <v xml:space="preserve"> </v>
      </c>
      <c r="E695" s="3" t="str">
        <f>IF(A695:A695&gt;0,VLOOKUP(A695,Fed.!$A$2:$J$1973,5,FALSE)," ")</f>
        <v xml:space="preserve"> </v>
      </c>
      <c r="F695" s="413" t="str">
        <f>IF(A695:A695&gt;0,VLOOKUP(A695,Fed.!$A$2:$J$1973,6,FALSE)," ")</f>
        <v xml:space="preserve"> </v>
      </c>
      <c r="G695" t="str">
        <f>IF(A695:A695&gt;0,VLOOKUP(A695,Fed.!$A$2:$J$1973,7,FALSE)," ")</f>
        <v xml:space="preserve"> </v>
      </c>
      <c r="H695" t="str">
        <f>IF(A695:A695&gt;0,VLOOKUP(A695,Fed.!$A$2:$J$1973,8,FALSE)," ")</f>
        <v xml:space="preserve"> </v>
      </c>
      <c r="I695" t="str">
        <f>IF(A695:A695&gt;0,VLOOKUP(A695,Fed.!$A$2:$J$1973,9,FALSE)," ")</f>
        <v xml:space="preserve"> </v>
      </c>
      <c r="J695" s="3" t="str">
        <f>IF(A695:A695&gt;0,VLOOKUP(A695,Fed.!$A$2:$J$1973,10,FALSE)," ")</f>
        <v xml:space="preserve"> </v>
      </c>
    </row>
    <row r="696" spans="1:10">
      <c r="A696" s="63"/>
      <c r="B696" t="str">
        <f>IF(A696:A696&gt;0,VLOOKUP(A696,Fed.!$A$2:$J$1973,2,FALSE)," ")</f>
        <v xml:space="preserve"> </v>
      </c>
      <c r="C696" t="str">
        <f>IF(A696:A696&gt;0,VLOOKUP(A696,Fed.!$A$2:$J$1973,3,FALSE)," ")</f>
        <v xml:space="preserve"> </v>
      </c>
      <c r="D696" s="3" t="str">
        <f>IF(A696:A696&gt;0,VLOOKUP(A696,Fed.!$A$2:$J$1973,4,FALSE)," ")</f>
        <v xml:space="preserve"> </v>
      </c>
      <c r="E696" s="3" t="str">
        <f>IF(A696:A696&gt;0,VLOOKUP(A696,Fed.!$A$2:$J$1973,5,FALSE)," ")</f>
        <v xml:space="preserve"> </v>
      </c>
      <c r="F696" s="413" t="str">
        <f>IF(A696:A696&gt;0,VLOOKUP(A696,Fed.!$A$2:$J$1973,6,FALSE)," ")</f>
        <v xml:space="preserve"> </v>
      </c>
      <c r="G696" t="str">
        <f>IF(A696:A696&gt;0,VLOOKUP(A696,Fed.!$A$2:$J$1973,7,FALSE)," ")</f>
        <v xml:space="preserve"> </v>
      </c>
      <c r="H696" t="str">
        <f>IF(A696:A696&gt;0,VLOOKUP(A696,Fed.!$A$2:$J$1973,8,FALSE)," ")</f>
        <v xml:space="preserve"> </v>
      </c>
      <c r="I696" t="str">
        <f>IF(A696:A696&gt;0,VLOOKUP(A696,Fed.!$A$2:$J$1973,9,FALSE)," ")</f>
        <v xml:space="preserve"> </v>
      </c>
      <c r="J696" s="3" t="str">
        <f>IF(A696:A696&gt;0,VLOOKUP(A696,Fed.!$A$2:$J$1973,10,FALSE)," ")</f>
        <v xml:space="preserve"> </v>
      </c>
    </row>
    <row r="697" spans="1:10">
      <c r="A697" s="63"/>
      <c r="B697" t="str">
        <f>IF(A697:A697&gt;0,VLOOKUP(A697,Fed.!$A$2:$J$1973,2,FALSE)," ")</f>
        <v xml:space="preserve"> </v>
      </c>
      <c r="C697" t="str">
        <f>IF(A697:A697&gt;0,VLOOKUP(A697,Fed.!$A$2:$J$1973,3,FALSE)," ")</f>
        <v xml:space="preserve"> </v>
      </c>
      <c r="D697" s="3" t="str">
        <f>IF(A697:A697&gt;0,VLOOKUP(A697,Fed.!$A$2:$J$1973,4,FALSE)," ")</f>
        <v xml:space="preserve"> </v>
      </c>
      <c r="E697" s="3" t="str">
        <f>IF(A697:A697&gt;0,VLOOKUP(A697,Fed.!$A$2:$J$1973,5,FALSE)," ")</f>
        <v xml:space="preserve"> </v>
      </c>
      <c r="F697" s="413" t="str">
        <f>IF(A697:A697&gt;0,VLOOKUP(A697,Fed.!$A$2:$J$1973,6,FALSE)," ")</f>
        <v xml:space="preserve"> </v>
      </c>
      <c r="G697" t="str">
        <f>IF(A697:A697&gt;0,VLOOKUP(A697,Fed.!$A$2:$J$1973,7,FALSE)," ")</f>
        <v xml:space="preserve"> </v>
      </c>
      <c r="H697" t="str">
        <f>IF(A697:A697&gt;0,VLOOKUP(A697,Fed.!$A$2:$J$1973,8,FALSE)," ")</f>
        <v xml:space="preserve"> </v>
      </c>
      <c r="I697" t="str">
        <f>IF(A697:A697&gt;0,VLOOKUP(A697,Fed.!$A$2:$J$1973,9,FALSE)," ")</f>
        <v xml:space="preserve"> </v>
      </c>
      <c r="J697" s="3" t="str">
        <f>IF(A697:A697&gt;0,VLOOKUP(A697,Fed.!$A$2:$J$1973,10,FALSE)," ")</f>
        <v xml:space="preserve"> </v>
      </c>
    </row>
    <row r="698" spans="1:10">
      <c r="A698" s="63"/>
      <c r="B698" t="str">
        <f>IF(A698:A698&gt;0,VLOOKUP(A698,Fed.!$A$2:$J$1973,2,FALSE)," ")</f>
        <v xml:space="preserve"> </v>
      </c>
      <c r="C698" t="str">
        <f>IF(A698:A698&gt;0,VLOOKUP(A698,Fed.!$A$2:$J$1973,3,FALSE)," ")</f>
        <v xml:space="preserve"> </v>
      </c>
      <c r="D698" s="3" t="str">
        <f>IF(A698:A698&gt;0,VLOOKUP(A698,Fed.!$A$2:$J$1973,4,FALSE)," ")</f>
        <v xml:space="preserve"> </v>
      </c>
      <c r="E698" s="3" t="str">
        <f>IF(A698:A698&gt;0,VLOOKUP(A698,Fed.!$A$2:$J$1973,5,FALSE)," ")</f>
        <v xml:space="preserve"> </v>
      </c>
      <c r="F698" s="413" t="str">
        <f>IF(A698:A698&gt;0,VLOOKUP(A698,Fed.!$A$2:$J$1973,6,FALSE)," ")</f>
        <v xml:space="preserve"> </v>
      </c>
      <c r="G698" t="str">
        <f>IF(A698:A698&gt;0,VLOOKUP(A698,Fed.!$A$2:$J$1973,7,FALSE)," ")</f>
        <v xml:space="preserve"> </v>
      </c>
      <c r="H698" t="str">
        <f>IF(A698:A698&gt;0,VLOOKUP(A698,Fed.!$A$2:$J$1973,8,FALSE)," ")</f>
        <v xml:space="preserve"> </v>
      </c>
      <c r="I698" t="str">
        <f>IF(A698:A698&gt;0,VLOOKUP(A698,Fed.!$A$2:$J$1973,9,FALSE)," ")</f>
        <v xml:space="preserve"> </v>
      </c>
      <c r="J698" s="3" t="str">
        <f>IF(A698:A698&gt;0,VLOOKUP(A698,Fed.!$A$2:$J$1973,10,FALSE)," ")</f>
        <v xml:space="preserve"> </v>
      </c>
    </row>
    <row r="699" spans="1:10">
      <c r="A699" s="63"/>
      <c r="B699" t="str">
        <f>IF(A699:A699&gt;0,VLOOKUP(A699,Fed.!$A$2:$J$1973,2,FALSE)," ")</f>
        <v xml:space="preserve"> </v>
      </c>
      <c r="C699" t="str">
        <f>IF(A699:A699&gt;0,VLOOKUP(A699,Fed.!$A$2:$J$1973,3,FALSE)," ")</f>
        <v xml:space="preserve"> </v>
      </c>
      <c r="D699" s="3" t="str">
        <f>IF(A699:A699&gt;0,VLOOKUP(A699,Fed.!$A$2:$J$1973,4,FALSE)," ")</f>
        <v xml:space="preserve"> </v>
      </c>
      <c r="E699" s="3" t="str">
        <f>IF(A699:A699&gt;0,VLOOKUP(A699,Fed.!$A$2:$J$1973,5,FALSE)," ")</f>
        <v xml:space="preserve"> </v>
      </c>
      <c r="F699" s="413" t="str">
        <f>IF(A699:A699&gt;0,VLOOKUP(A699,Fed.!$A$2:$J$1973,6,FALSE)," ")</f>
        <v xml:space="preserve"> </v>
      </c>
      <c r="G699" t="str">
        <f>IF(A699:A699&gt;0,VLOOKUP(A699,Fed.!$A$2:$J$1973,7,FALSE)," ")</f>
        <v xml:space="preserve"> </v>
      </c>
      <c r="H699" t="str">
        <f>IF(A699:A699&gt;0,VLOOKUP(A699,Fed.!$A$2:$J$1973,8,FALSE)," ")</f>
        <v xml:space="preserve"> </v>
      </c>
      <c r="I699" t="str">
        <f>IF(A699:A699&gt;0,VLOOKUP(A699,Fed.!$A$2:$J$1973,9,FALSE)," ")</f>
        <v xml:space="preserve"> </v>
      </c>
      <c r="J699" s="3" t="str">
        <f>IF(A699:A699&gt;0,VLOOKUP(A699,Fed.!$A$2:$J$1973,10,FALSE)," ")</f>
        <v xml:space="preserve"> </v>
      </c>
    </row>
    <row r="700" spans="1:10">
      <c r="A700" s="63"/>
      <c r="B700" t="str">
        <f>IF(A700:A700&gt;0,VLOOKUP(A700,Fed.!$A$2:$J$1973,2,FALSE)," ")</f>
        <v xml:space="preserve"> </v>
      </c>
      <c r="C700" t="str">
        <f>IF(A700:A700&gt;0,VLOOKUP(A700,Fed.!$A$2:$J$1973,3,FALSE)," ")</f>
        <v xml:space="preserve"> </v>
      </c>
      <c r="D700" s="3" t="str">
        <f>IF(A700:A700&gt;0,VLOOKUP(A700,Fed.!$A$2:$J$1973,4,FALSE)," ")</f>
        <v xml:space="preserve"> </v>
      </c>
      <c r="E700" s="3" t="str">
        <f>IF(A700:A700&gt;0,VLOOKUP(A700,Fed.!$A$2:$J$1973,5,FALSE)," ")</f>
        <v xml:space="preserve"> </v>
      </c>
      <c r="F700" s="413" t="str">
        <f>IF(A700:A700&gt;0,VLOOKUP(A700,Fed.!$A$2:$J$1973,6,FALSE)," ")</f>
        <v xml:space="preserve"> </v>
      </c>
      <c r="G700" t="str">
        <f>IF(A700:A700&gt;0,VLOOKUP(A700,Fed.!$A$2:$J$1973,7,FALSE)," ")</f>
        <v xml:space="preserve"> </v>
      </c>
      <c r="H700" t="str">
        <f>IF(A700:A700&gt;0,VLOOKUP(A700,Fed.!$A$2:$J$1973,8,FALSE)," ")</f>
        <v xml:space="preserve"> </v>
      </c>
      <c r="I700" t="str">
        <f>IF(A700:A700&gt;0,VLOOKUP(A700,Fed.!$A$2:$J$1973,9,FALSE)," ")</f>
        <v xml:space="preserve"> </v>
      </c>
      <c r="J700" s="3" t="str">
        <f>IF(A700:A700&gt;0,VLOOKUP(A700,Fed.!$A$2:$J$1973,10,FALSE)," ")</f>
        <v xml:space="preserve"> </v>
      </c>
    </row>
    <row r="701" spans="1:10">
      <c r="A701" s="63"/>
      <c r="B701" t="str">
        <f>IF(A701:A701&gt;0,VLOOKUP(A701,Fed.!$A$2:$J$1973,2,FALSE)," ")</f>
        <v xml:space="preserve"> </v>
      </c>
      <c r="C701" t="str">
        <f>IF(A701:A701&gt;0,VLOOKUP(A701,Fed.!$A$2:$J$1973,3,FALSE)," ")</f>
        <v xml:space="preserve"> </v>
      </c>
      <c r="D701" s="3" t="str">
        <f>IF(A701:A701&gt;0,VLOOKUP(A701,Fed.!$A$2:$J$1973,4,FALSE)," ")</f>
        <v xml:space="preserve"> </v>
      </c>
      <c r="E701" s="3" t="str">
        <f>IF(A701:A701&gt;0,VLOOKUP(A701,Fed.!$A$2:$J$1973,5,FALSE)," ")</f>
        <v xml:space="preserve"> </v>
      </c>
      <c r="F701" s="413" t="str">
        <f>IF(A701:A701&gt;0,VLOOKUP(A701,Fed.!$A$2:$J$1973,6,FALSE)," ")</f>
        <v xml:space="preserve"> </v>
      </c>
      <c r="G701" t="str">
        <f>IF(A701:A701&gt;0,VLOOKUP(A701,Fed.!$A$2:$J$1973,7,FALSE)," ")</f>
        <v xml:space="preserve"> </v>
      </c>
      <c r="H701" t="str">
        <f>IF(A701:A701&gt;0,VLOOKUP(A701,Fed.!$A$2:$J$1973,8,FALSE)," ")</f>
        <v xml:space="preserve"> </v>
      </c>
      <c r="I701" t="str">
        <f>IF(A701:A701&gt;0,VLOOKUP(A701,Fed.!$A$2:$J$1973,9,FALSE)," ")</f>
        <v xml:space="preserve"> </v>
      </c>
      <c r="J701" s="3" t="str">
        <f>IF(A701:A701&gt;0,VLOOKUP(A701,Fed.!$A$2:$J$1973,10,FALSE)," ")</f>
        <v xml:space="preserve"> </v>
      </c>
    </row>
    <row r="702" spans="1:10">
      <c r="A702" s="63"/>
      <c r="B702" t="str">
        <f>IF(A702:A702&gt;0,VLOOKUP(A702,Fed.!$A$2:$J$1973,2,FALSE)," ")</f>
        <v xml:space="preserve"> </v>
      </c>
      <c r="C702" t="str">
        <f>IF(A702:A702&gt;0,VLOOKUP(A702,Fed.!$A$2:$J$1973,3,FALSE)," ")</f>
        <v xml:space="preserve"> </v>
      </c>
      <c r="D702" s="3" t="str">
        <f>IF(A702:A702&gt;0,VLOOKUP(A702,Fed.!$A$2:$J$1973,4,FALSE)," ")</f>
        <v xml:space="preserve"> </v>
      </c>
      <c r="E702" s="3" t="str">
        <f>IF(A702:A702&gt;0,VLOOKUP(A702,Fed.!$A$2:$J$1973,5,FALSE)," ")</f>
        <v xml:space="preserve"> </v>
      </c>
      <c r="F702" s="413" t="str">
        <f>IF(A702:A702&gt;0,VLOOKUP(A702,Fed.!$A$2:$J$1973,6,FALSE)," ")</f>
        <v xml:space="preserve"> </v>
      </c>
      <c r="G702" t="str">
        <f>IF(A702:A702&gt;0,VLOOKUP(A702,Fed.!$A$2:$J$1973,7,FALSE)," ")</f>
        <v xml:space="preserve"> </v>
      </c>
      <c r="H702" t="str">
        <f>IF(A702:A702&gt;0,VLOOKUP(A702,Fed.!$A$2:$J$1973,8,FALSE)," ")</f>
        <v xml:space="preserve"> </v>
      </c>
      <c r="I702" t="str">
        <f>IF(A702:A702&gt;0,VLOOKUP(A702,Fed.!$A$2:$J$1973,9,FALSE)," ")</f>
        <v xml:space="preserve"> </v>
      </c>
      <c r="J702" s="3" t="str">
        <f>IF(A702:A702&gt;0,VLOOKUP(A702,Fed.!$A$2:$J$1973,10,FALSE)," ")</f>
        <v xml:space="preserve"> </v>
      </c>
    </row>
    <row r="703" spans="1:10">
      <c r="A703" s="63"/>
      <c r="B703" t="str">
        <f>IF(A703:A703&gt;0,VLOOKUP(A703,Fed.!$A$2:$J$1973,2,FALSE)," ")</f>
        <v xml:space="preserve"> </v>
      </c>
      <c r="C703" t="str">
        <f>IF(A703:A703&gt;0,VLOOKUP(A703,Fed.!$A$2:$J$1973,3,FALSE)," ")</f>
        <v xml:space="preserve"> </v>
      </c>
      <c r="D703" s="3" t="str">
        <f>IF(A703:A703&gt;0,VLOOKUP(A703,Fed.!$A$2:$J$1973,4,FALSE)," ")</f>
        <v xml:space="preserve"> </v>
      </c>
      <c r="E703" s="3" t="str">
        <f>IF(A703:A703&gt;0,VLOOKUP(A703,Fed.!$A$2:$J$1973,5,FALSE)," ")</f>
        <v xml:space="preserve"> </v>
      </c>
      <c r="F703" s="413" t="str">
        <f>IF(A703:A703&gt;0,VLOOKUP(A703,Fed.!$A$2:$J$1973,6,FALSE)," ")</f>
        <v xml:space="preserve"> </v>
      </c>
      <c r="G703" t="str">
        <f>IF(A703:A703&gt;0,VLOOKUP(A703,Fed.!$A$2:$J$1973,7,FALSE)," ")</f>
        <v xml:space="preserve"> </v>
      </c>
      <c r="H703" t="str">
        <f>IF(A703:A703&gt;0,VLOOKUP(A703,Fed.!$A$2:$J$1973,8,FALSE)," ")</f>
        <v xml:space="preserve"> </v>
      </c>
      <c r="I703" t="str">
        <f>IF(A703:A703&gt;0,VLOOKUP(A703,Fed.!$A$2:$J$1973,9,FALSE)," ")</f>
        <v xml:space="preserve"> </v>
      </c>
      <c r="J703" s="3" t="str">
        <f>IF(A703:A703&gt;0,VLOOKUP(A703,Fed.!$A$2:$J$1973,10,FALSE)," ")</f>
        <v xml:space="preserve"> </v>
      </c>
    </row>
    <row r="704" spans="1:10">
      <c r="A704" s="63"/>
      <c r="B704" t="str">
        <f>IF(A704:A704&gt;0,VLOOKUP(A704,Fed.!$A$2:$J$1973,2,FALSE)," ")</f>
        <v xml:space="preserve"> </v>
      </c>
      <c r="C704" t="str">
        <f>IF(A704:A704&gt;0,VLOOKUP(A704,Fed.!$A$2:$J$1973,3,FALSE)," ")</f>
        <v xml:space="preserve"> </v>
      </c>
      <c r="D704" s="3" t="str">
        <f>IF(A704:A704&gt;0,VLOOKUP(A704,Fed.!$A$2:$J$1973,4,FALSE)," ")</f>
        <v xml:space="preserve"> </v>
      </c>
      <c r="E704" s="3" t="str">
        <f>IF(A704:A704&gt;0,VLOOKUP(A704,Fed.!$A$2:$J$1973,5,FALSE)," ")</f>
        <v xml:space="preserve"> </v>
      </c>
      <c r="F704" s="413" t="str">
        <f>IF(A704:A704&gt;0,VLOOKUP(A704,Fed.!$A$2:$J$1973,6,FALSE)," ")</f>
        <v xml:space="preserve"> </v>
      </c>
      <c r="G704" t="str">
        <f>IF(A704:A704&gt;0,VLOOKUP(A704,Fed.!$A$2:$J$1973,7,FALSE)," ")</f>
        <v xml:space="preserve"> </v>
      </c>
      <c r="H704" t="str">
        <f>IF(A704:A704&gt;0,VLOOKUP(A704,Fed.!$A$2:$J$1973,8,FALSE)," ")</f>
        <v xml:space="preserve"> </v>
      </c>
      <c r="I704" t="str">
        <f>IF(A704:A704&gt;0,VLOOKUP(A704,Fed.!$A$2:$J$1973,9,FALSE)," ")</f>
        <v xml:space="preserve"> </v>
      </c>
      <c r="J704" s="3" t="str">
        <f>IF(A704:A704&gt;0,VLOOKUP(A704,Fed.!$A$2:$J$1973,10,FALSE)," ")</f>
        <v xml:space="preserve"> </v>
      </c>
    </row>
    <row r="705" spans="1:10">
      <c r="A705" s="63"/>
      <c r="B705" t="str">
        <f>IF(A705:A705&gt;0,VLOOKUP(A705,Fed.!$A$2:$J$1973,2,FALSE)," ")</f>
        <v xml:space="preserve"> </v>
      </c>
      <c r="C705" t="str">
        <f>IF(A705:A705&gt;0,VLOOKUP(A705,Fed.!$A$2:$J$1973,3,FALSE)," ")</f>
        <v xml:space="preserve"> </v>
      </c>
      <c r="D705" s="3" t="str">
        <f>IF(A705:A705&gt;0,VLOOKUP(A705,Fed.!$A$2:$J$1973,4,FALSE)," ")</f>
        <v xml:space="preserve"> </v>
      </c>
      <c r="E705" s="3" t="str">
        <f>IF(A705:A705&gt;0,VLOOKUP(A705,Fed.!$A$2:$J$1973,5,FALSE)," ")</f>
        <v xml:space="preserve"> </v>
      </c>
      <c r="F705" s="413" t="str">
        <f>IF(A705:A705&gt;0,VLOOKUP(A705,Fed.!$A$2:$J$1973,6,FALSE)," ")</f>
        <v xml:space="preserve"> </v>
      </c>
      <c r="G705" t="str">
        <f>IF(A705:A705&gt;0,VLOOKUP(A705,Fed.!$A$2:$J$1973,7,FALSE)," ")</f>
        <v xml:space="preserve"> </v>
      </c>
      <c r="H705" t="str">
        <f>IF(A705:A705&gt;0,VLOOKUP(A705,Fed.!$A$2:$J$1973,8,FALSE)," ")</f>
        <v xml:space="preserve"> </v>
      </c>
      <c r="I705" t="str">
        <f>IF(A705:A705&gt;0,VLOOKUP(A705,Fed.!$A$2:$J$1973,9,FALSE)," ")</f>
        <v xml:space="preserve"> </v>
      </c>
      <c r="J705" s="3" t="str">
        <f>IF(A705:A705&gt;0,VLOOKUP(A705,Fed.!$A$2:$J$1973,10,FALSE)," ")</f>
        <v xml:space="preserve"> </v>
      </c>
    </row>
    <row r="706" spans="1:10">
      <c r="A706" s="63"/>
      <c r="B706" t="str">
        <f>IF(A706:A706&gt;0,VLOOKUP(A706,Fed.!$A$2:$J$1973,2,FALSE)," ")</f>
        <v xml:space="preserve"> </v>
      </c>
      <c r="C706" t="str">
        <f>IF(A706:A706&gt;0,VLOOKUP(A706,Fed.!$A$2:$J$1973,3,FALSE)," ")</f>
        <v xml:space="preserve"> </v>
      </c>
      <c r="D706" s="3" t="str">
        <f>IF(A706:A706&gt;0,VLOOKUP(A706,Fed.!$A$2:$J$1973,4,FALSE)," ")</f>
        <v xml:space="preserve"> </v>
      </c>
      <c r="E706" s="3" t="str">
        <f>IF(A706:A706&gt;0,VLOOKUP(A706,Fed.!$A$2:$J$1973,5,FALSE)," ")</f>
        <v xml:space="preserve"> </v>
      </c>
      <c r="F706" s="413" t="str">
        <f>IF(A706:A706&gt;0,VLOOKUP(A706,Fed.!$A$2:$J$1973,6,FALSE)," ")</f>
        <v xml:space="preserve"> </v>
      </c>
      <c r="G706" t="str">
        <f>IF(A706:A706&gt;0,VLOOKUP(A706,Fed.!$A$2:$J$1973,7,FALSE)," ")</f>
        <v xml:space="preserve"> </v>
      </c>
      <c r="H706" t="str">
        <f>IF(A706:A706&gt;0,VLOOKUP(A706,Fed.!$A$2:$J$1973,8,FALSE)," ")</f>
        <v xml:space="preserve"> </v>
      </c>
      <c r="I706" t="str">
        <f>IF(A706:A706&gt;0,VLOOKUP(A706,Fed.!$A$2:$J$1973,9,FALSE)," ")</f>
        <v xml:space="preserve"> </v>
      </c>
      <c r="J706" s="3" t="str">
        <f>IF(A706:A706&gt;0,VLOOKUP(A706,Fed.!$A$2:$J$1973,10,FALSE)," ")</f>
        <v xml:space="preserve"> </v>
      </c>
    </row>
    <row r="707" spans="1:10">
      <c r="A707" s="63"/>
      <c r="B707" t="str">
        <f>IF(A707:A707&gt;0,VLOOKUP(A707,Fed.!$A$2:$J$1973,2,FALSE)," ")</f>
        <v xml:space="preserve"> </v>
      </c>
      <c r="C707" t="str">
        <f>IF(A707:A707&gt;0,VLOOKUP(A707,Fed.!$A$2:$J$1973,3,FALSE)," ")</f>
        <v xml:space="preserve"> </v>
      </c>
      <c r="D707" s="3" t="str">
        <f>IF(A707:A707&gt;0,VLOOKUP(A707,Fed.!$A$2:$J$1973,4,FALSE)," ")</f>
        <v xml:space="preserve"> </v>
      </c>
      <c r="E707" s="3" t="str">
        <f>IF(A707:A707&gt;0,VLOOKUP(A707,Fed.!$A$2:$J$1973,5,FALSE)," ")</f>
        <v xml:space="preserve"> </v>
      </c>
      <c r="F707" s="413" t="str">
        <f>IF(A707:A707&gt;0,VLOOKUP(A707,Fed.!$A$2:$J$1973,6,FALSE)," ")</f>
        <v xml:space="preserve"> </v>
      </c>
      <c r="G707" t="str">
        <f>IF(A707:A707&gt;0,VLOOKUP(A707,Fed.!$A$2:$J$1973,7,FALSE)," ")</f>
        <v xml:space="preserve"> </v>
      </c>
      <c r="H707" t="str">
        <f>IF(A707:A707&gt;0,VLOOKUP(A707,Fed.!$A$2:$J$1973,8,FALSE)," ")</f>
        <v xml:space="preserve"> </v>
      </c>
      <c r="I707" t="str">
        <f>IF(A707:A707&gt;0,VLOOKUP(A707,Fed.!$A$2:$J$1973,9,FALSE)," ")</f>
        <v xml:space="preserve"> </v>
      </c>
      <c r="J707" s="3" t="str">
        <f>IF(A707:A707&gt;0,VLOOKUP(A707,Fed.!$A$2:$J$1973,10,FALSE)," ")</f>
        <v xml:space="preserve"> </v>
      </c>
    </row>
    <row r="708" spans="1:10">
      <c r="A708" s="63"/>
      <c r="B708" t="str">
        <f>IF(A708:A708&gt;0,VLOOKUP(A708,Fed.!$A$2:$J$1973,2,FALSE)," ")</f>
        <v xml:space="preserve"> </v>
      </c>
      <c r="C708" t="str">
        <f>IF(A708:A708&gt;0,VLOOKUP(A708,Fed.!$A$2:$J$1973,3,FALSE)," ")</f>
        <v xml:space="preserve"> </v>
      </c>
      <c r="D708" s="3" t="str">
        <f>IF(A708:A708&gt;0,VLOOKUP(A708,Fed.!$A$2:$J$1973,4,FALSE)," ")</f>
        <v xml:space="preserve"> </v>
      </c>
      <c r="E708" s="3" t="str">
        <f>IF(A708:A708&gt;0,VLOOKUP(A708,Fed.!$A$2:$J$1973,5,FALSE)," ")</f>
        <v xml:space="preserve"> </v>
      </c>
      <c r="F708" s="413" t="str">
        <f>IF(A708:A708&gt;0,VLOOKUP(A708,Fed.!$A$2:$J$1973,6,FALSE)," ")</f>
        <v xml:space="preserve"> </v>
      </c>
      <c r="G708" t="str">
        <f>IF(A708:A708&gt;0,VLOOKUP(A708,Fed.!$A$2:$J$1973,7,FALSE)," ")</f>
        <v xml:space="preserve"> </v>
      </c>
      <c r="H708" t="str">
        <f>IF(A708:A708&gt;0,VLOOKUP(A708,Fed.!$A$2:$J$1973,8,FALSE)," ")</f>
        <v xml:space="preserve"> </v>
      </c>
      <c r="I708" t="str">
        <f>IF(A708:A708&gt;0,VLOOKUP(A708,Fed.!$A$2:$J$1973,9,FALSE)," ")</f>
        <v xml:space="preserve"> </v>
      </c>
      <c r="J708" s="3" t="str">
        <f>IF(A708:A708&gt;0,VLOOKUP(A708,Fed.!$A$2:$J$1973,10,FALSE)," ")</f>
        <v xml:space="preserve"> </v>
      </c>
    </row>
    <row r="709" spans="1:10">
      <c r="A709" s="63"/>
      <c r="B709" t="str">
        <f>IF(A709:A709&gt;0,VLOOKUP(A709,Fed.!$A$2:$J$1973,2,FALSE)," ")</f>
        <v xml:space="preserve"> </v>
      </c>
      <c r="C709" t="str">
        <f>IF(A709:A709&gt;0,VLOOKUP(A709,Fed.!$A$2:$J$1973,3,FALSE)," ")</f>
        <v xml:space="preserve"> </v>
      </c>
      <c r="D709" s="3" t="str">
        <f>IF(A709:A709&gt;0,VLOOKUP(A709,Fed.!$A$2:$J$1973,4,FALSE)," ")</f>
        <v xml:space="preserve"> </v>
      </c>
      <c r="E709" s="3" t="str">
        <f>IF(A709:A709&gt;0,VLOOKUP(A709,Fed.!$A$2:$J$1973,5,FALSE)," ")</f>
        <v xml:space="preserve"> </v>
      </c>
      <c r="F709" s="413" t="str">
        <f>IF(A709:A709&gt;0,VLOOKUP(A709,Fed.!$A$2:$J$1973,6,FALSE)," ")</f>
        <v xml:space="preserve"> </v>
      </c>
      <c r="G709" t="str">
        <f>IF(A709:A709&gt;0,VLOOKUP(A709,Fed.!$A$2:$J$1973,7,FALSE)," ")</f>
        <v xml:space="preserve"> </v>
      </c>
      <c r="H709" t="str">
        <f>IF(A709:A709&gt;0,VLOOKUP(A709,Fed.!$A$2:$J$1973,8,FALSE)," ")</f>
        <v xml:space="preserve"> </v>
      </c>
      <c r="I709" t="str">
        <f>IF(A709:A709&gt;0,VLOOKUP(A709,Fed.!$A$2:$J$1973,9,FALSE)," ")</f>
        <v xml:space="preserve"> </v>
      </c>
      <c r="J709" s="3" t="str">
        <f>IF(A709:A709&gt;0,VLOOKUP(A709,Fed.!$A$2:$J$1973,10,FALSE)," ")</f>
        <v xml:space="preserve"> </v>
      </c>
    </row>
    <row r="710" spans="1:10">
      <c r="A710" s="63"/>
      <c r="B710" t="str">
        <f>IF(A710:A710&gt;0,VLOOKUP(A710,Fed.!$A$2:$J$1973,2,FALSE)," ")</f>
        <v xml:space="preserve"> </v>
      </c>
      <c r="C710" t="str">
        <f>IF(A710:A710&gt;0,VLOOKUP(A710,Fed.!$A$2:$J$1973,3,FALSE)," ")</f>
        <v xml:space="preserve"> </v>
      </c>
      <c r="D710" s="3" t="str">
        <f>IF(A710:A710&gt;0,VLOOKUP(A710,Fed.!$A$2:$J$1973,4,FALSE)," ")</f>
        <v xml:space="preserve"> </v>
      </c>
      <c r="E710" s="3" t="str">
        <f>IF(A710:A710&gt;0,VLOOKUP(A710,Fed.!$A$2:$J$1973,5,FALSE)," ")</f>
        <v xml:space="preserve"> </v>
      </c>
      <c r="F710" s="413" t="str">
        <f>IF(A710:A710&gt;0,VLOOKUP(A710,Fed.!$A$2:$J$1973,6,FALSE)," ")</f>
        <v xml:space="preserve"> </v>
      </c>
      <c r="G710" t="str">
        <f>IF(A710:A710&gt;0,VLOOKUP(A710,Fed.!$A$2:$J$1973,7,FALSE)," ")</f>
        <v xml:space="preserve"> </v>
      </c>
      <c r="H710" t="str">
        <f>IF(A710:A710&gt;0,VLOOKUP(A710,Fed.!$A$2:$J$1973,8,FALSE)," ")</f>
        <v xml:space="preserve"> </v>
      </c>
      <c r="I710" t="str">
        <f>IF(A710:A710&gt;0,VLOOKUP(A710,Fed.!$A$2:$J$1973,9,FALSE)," ")</f>
        <v xml:space="preserve"> </v>
      </c>
      <c r="J710" s="3" t="str">
        <f>IF(A710:A710&gt;0,VLOOKUP(A710,Fed.!$A$2:$J$1973,10,FALSE)," ")</f>
        <v xml:space="preserve"> </v>
      </c>
    </row>
    <row r="711" spans="1:10">
      <c r="A711" s="63"/>
      <c r="B711" t="str">
        <f>IF(A711:A711&gt;0,VLOOKUP(A711,Fed.!$A$2:$J$1973,2,FALSE)," ")</f>
        <v xml:space="preserve"> </v>
      </c>
      <c r="C711" t="str">
        <f>IF(A711:A711&gt;0,VLOOKUP(A711,Fed.!$A$2:$J$1973,3,FALSE)," ")</f>
        <v xml:space="preserve"> </v>
      </c>
      <c r="D711" s="3" t="str">
        <f>IF(A711:A711&gt;0,VLOOKUP(A711,Fed.!$A$2:$J$1973,4,FALSE)," ")</f>
        <v xml:space="preserve"> </v>
      </c>
      <c r="E711" s="3" t="str">
        <f>IF(A711:A711&gt;0,VLOOKUP(A711,Fed.!$A$2:$J$1973,5,FALSE)," ")</f>
        <v xml:space="preserve"> </v>
      </c>
      <c r="F711" s="413" t="str">
        <f>IF(A711:A711&gt;0,VLOOKUP(A711,Fed.!$A$2:$J$1973,6,FALSE)," ")</f>
        <v xml:space="preserve"> </v>
      </c>
      <c r="G711" t="str">
        <f>IF(A711:A711&gt;0,VLOOKUP(A711,Fed.!$A$2:$J$1973,7,FALSE)," ")</f>
        <v xml:space="preserve"> </v>
      </c>
      <c r="H711" t="str">
        <f>IF(A711:A711&gt;0,VLOOKUP(A711,Fed.!$A$2:$J$1973,8,FALSE)," ")</f>
        <v xml:space="preserve"> </v>
      </c>
      <c r="I711" t="str">
        <f>IF(A711:A711&gt;0,VLOOKUP(A711,Fed.!$A$2:$J$1973,9,FALSE)," ")</f>
        <v xml:space="preserve"> </v>
      </c>
      <c r="J711" s="3" t="str">
        <f>IF(A711:A711&gt;0,VLOOKUP(A711,Fed.!$A$2:$J$1973,10,FALSE)," ")</f>
        <v xml:space="preserve"> </v>
      </c>
    </row>
    <row r="712" spans="1:10">
      <c r="A712" s="63"/>
      <c r="B712" t="str">
        <f>IF(A712:A712&gt;0,VLOOKUP(A712,Fed.!$A$2:$J$1973,2,FALSE)," ")</f>
        <v xml:space="preserve"> </v>
      </c>
      <c r="C712" t="str">
        <f>IF(A712:A712&gt;0,VLOOKUP(A712,Fed.!$A$2:$J$1973,3,FALSE)," ")</f>
        <v xml:space="preserve"> </v>
      </c>
      <c r="D712" s="3" t="str">
        <f>IF(A712:A712&gt;0,VLOOKUP(A712,Fed.!$A$2:$J$1973,4,FALSE)," ")</f>
        <v xml:space="preserve"> </v>
      </c>
      <c r="E712" s="3" t="str">
        <f>IF(A712:A712&gt;0,VLOOKUP(A712,Fed.!$A$2:$J$1973,5,FALSE)," ")</f>
        <v xml:space="preserve"> </v>
      </c>
      <c r="F712" s="413" t="str">
        <f>IF(A712:A712&gt;0,VLOOKUP(A712,Fed.!$A$2:$J$1973,6,FALSE)," ")</f>
        <v xml:space="preserve"> </v>
      </c>
      <c r="G712" t="str">
        <f>IF(A712:A712&gt;0,VLOOKUP(A712,Fed.!$A$2:$J$1973,7,FALSE)," ")</f>
        <v xml:space="preserve"> </v>
      </c>
      <c r="H712" t="str">
        <f>IF(A712:A712&gt;0,VLOOKUP(A712,Fed.!$A$2:$J$1973,8,FALSE)," ")</f>
        <v xml:space="preserve"> </v>
      </c>
      <c r="I712" t="str">
        <f>IF(A712:A712&gt;0,VLOOKUP(A712,Fed.!$A$2:$J$1973,9,FALSE)," ")</f>
        <v xml:space="preserve"> </v>
      </c>
      <c r="J712" s="3" t="str">
        <f>IF(A712:A712&gt;0,VLOOKUP(A712,Fed.!$A$2:$J$1973,10,FALSE)," ")</f>
        <v xml:space="preserve"> </v>
      </c>
    </row>
    <row r="713" spans="1:10">
      <c r="A713" s="63"/>
      <c r="B713" t="str">
        <f>IF(A713:A713&gt;0,VLOOKUP(A713,Fed.!$A$2:$J$1973,2,FALSE)," ")</f>
        <v xml:space="preserve"> </v>
      </c>
      <c r="C713" t="str">
        <f>IF(A713:A713&gt;0,VLOOKUP(A713,Fed.!$A$2:$J$1973,3,FALSE)," ")</f>
        <v xml:space="preserve"> </v>
      </c>
      <c r="D713" s="3" t="str">
        <f>IF(A713:A713&gt;0,VLOOKUP(A713,Fed.!$A$2:$J$1973,4,FALSE)," ")</f>
        <v xml:space="preserve"> </v>
      </c>
      <c r="E713" s="3" t="str">
        <f>IF(A713:A713&gt;0,VLOOKUP(A713,Fed.!$A$2:$J$1973,5,FALSE)," ")</f>
        <v xml:space="preserve"> </v>
      </c>
      <c r="F713" s="413" t="str">
        <f>IF(A713:A713&gt;0,VLOOKUP(A713,Fed.!$A$2:$J$1973,6,FALSE)," ")</f>
        <v xml:space="preserve"> </v>
      </c>
      <c r="G713" t="str">
        <f>IF(A713:A713&gt;0,VLOOKUP(A713,Fed.!$A$2:$J$1973,7,FALSE)," ")</f>
        <v xml:space="preserve"> </v>
      </c>
      <c r="H713" t="str">
        <f>IF(A713:A713&gt;0,VLOOKUP(A713,Fed.!$A$2:$J$1973,8,FALSE)," ")</f>
        <v xml:space="preserve"> </v>
      </c>
      <c r="I713" t="str">
        <f>IF(A713:A713&gt;0,VLOOKUP(A713,Fed.!$A$2:$J$1973,9,FALSE)," ")</f>
        <v xml:space="preserve"> </v>
      </c>
      <c r="J713" s="3" t="str">
        <f>IF(A713:A713&gt;0,VLOOKUP(A713,Fed.!$A$2:$J$1973,10,FALSE)," ")</f>
        <v xml:space="preserve"> </v>
      </c>
    </row>
    <row r="714" spans="1:10">
      <c r="A714" s="63"/>
      <c r="B714" t="str">
        <f>IF(A714:A714&gt;0,VLOOKUP(A714,Fed.!$A$2:$J$1973,2,FALSE)," ")</f>
        <v xml:space="preserve"> </v>
      </c>
      <c r="C714" t="str">
        <f>IF(A714:A714&gt;0,VLOOKUP(A714,Fed.!$A$2:$J$1973,3,FALSE)," ")</f>
        <v xml:space="preserve"> </v>
      </c>
      <c r="D714" s="3" t="str">
        <f>IF(A714:A714&gt;0,VLOOKUP(A714,Fed.!$A$2:$J$1973,4,FALSE)," ")</f>
        <v xml:space="preserve"> </v>
      </c>
      <c r="E714" s="3" t="str">
        <f>IF(A714:A714&gt;0,VLOOKUP(A714,Fed.!$A$2:$J$1973,5,FALSE)," ")</f>
        <v xml:space="preserve"> </v>
      </c>
      <c r="F714" s="413" t="str">
        <f>IF(A714:A714&gt;0,VLOOKUP(A714,Fed.!$A$2:$J$1973,6,FALSE)," ")</f>
        <v xml:space="preserve"> </v>
      </c>
      <c r="G714" t="str">
        <f>IF(A714:A714&gt;0,VLOOKUP(A714,Fed.!$A$2:$J$1973,7,FALSE)," ")</f>
        <v xml:space="preserve"> </v>
      </c>
      <c r="H714" t="str">
        <f>IF(A714:A714&gt;0,VLOOKUP(A714,Fed.!$A$2:$J$1973,8,FALSE)," ")</f>
        <v xml:space="preserve"> </v>
      </c>
      <c r="I714" t="str">
        <f>IF(A714:A714&gt;0,VLOOKUP(A714,Fed.!$A$2:$J$1973,9,FALSE)," ")</f>
        <v xml:space="preserve"> </v>
      </c>
      <c r="J714" s="3" t="str">
        <f>IF(A714:A714&gt;0,VLOOKUP(A714,Fed.!$A$2:$J$1973,10,FALSE)," ")</f>
        <v xml:space="preserve"> </v>
      </c>
    </row>
    <row r="715" spans="1:10">
      <c r="A715" s="63"/>
      <c r="B715" t="str">
        <f>IF(A715:A715&gt;0,VLOOKUP(A715,Fed.!$A$2:$J$1973,2,FALSE)," ")</f>
        <v xml:space="preserve"> </v>
      </c>
      <c r="C715" t="str">
        <f>IF(A715:A715&gt;0,VLOOKUP(A715,Fed.!$A$2:$J$1973,3,FALSE)," ")</f>
        <v xml:space="preserve"> </v>
      </c>
      <c r="D715" s="3" t="str">
        <f>IF(A715:A715&gt;0,VLOOKUP(A715,Fed.!$A$2:$J$1973,4,FALSE)," ")</f>
        <v xml:space="preserve"> </v>
      </c>
      <c r="E715" s="3" t="str">
        <f>IF(A715:A715&gt;0,VLOOKUP(A715,Fed.!$A$2:$J$1973,5,FALSE)," ")</f>
        <v xml:space="preserve"> </v>
      </c>
      <c r="F715" s="413" t="str">
        <f>IF(A715:A715&gt;0,VLOOKUP(A715,Fed.!$A$2:$J$1973,6,FALSE)," ")</f>
        <v xml:space="preserve"> </v>
      </c>
      <c r="G715" t="str">
        <f>IF(A715:A715&gt;0,VLOOKUP(A715,Fed.!$A$2:$J$1973,7,FALSE)," ")</f>
        <v xml:space="preserve"> </v>
      </c>
      <c r="H715" t="str">
        <f>IF(A715:A715&gt;0,VLOOKUP(A715,Fed.!$A$2:$J$1973,8,FALSE)," ")</f>
        <v xml:space="preserve"> </v>
      </c>
      <c r="I715" t="str">
        <f>IF(A715:A715&gt;0,VLOOKUP(A715,Fed.!$A$2:$J$1973,9,FALSE)," ")</f>
        <v xml:space="preserve"> </v>
      </c>
      <c r="J715" s="3" t="str">
        <f>IF(A715:A715&gt;0,VLOOKUP(A715,Fed.!$A$2:$J$1973,10,FALSE)," ")</f>
        <v xml:space="preserve"> </v>
      </c>
    </row>
    <row r="716" spans="1:10">
      <c r="A716" s="63"/>
      <c r="B716" t="str">
        <f>IF(A716:A716&gt;0,VLOOKUP(A716,Fed.!$A$2:$J$1973,2,FALSE)," ")</f>
        <v xml:space="preserve"> </v>
      </c>
      <c r="C716" t="str">
        <f>IF(A716:A716&gt;0,VLOOKUP(A716,Fed.!$A$2:$J$1973,3,FALSE)," ")</f>
        <v xml:space="preserve"> </v>
      </c>
      <c r="D716" s="3" t="str">
        <f>IF(A716:A716&gt;0,VLOOKUP(A716,Fed.!$A$2:$J$1973,4,FALSE)," ")</f>
        <v xml:space="preserve"> </v>
      </c>
      <c r="E716" s="3" t="str">
        <f>IF(A716:A716&gt;0,VLOOKUP(A716,Fed.!$A$2:$J$1973,5,FALSE)," ")</f>
        <v xml:space="preserve"> </v>
      </c>
      <c r="F716" s="413" t="str">
        <f>IF(A716:A716&gt;0,VLOOKUP(A716,Fed.!$A$2:$J$1973,6,FALSE)," ")</f>
        <v xml:space="preserve"> </v>
      </c>
      <c r="G716" t="str">
        <f>IF(A716:A716&gt;0,VLOOKUP(A716,Fed.!$A$2:$J$1973,7,FALSE)," ")</f>
        <v xml:space="preserve"> </v>
      </c>
      <c r="H716" t="str">
        <f>IF(A716:A716&gt;0,VLOOKUP(A716,Fed.!$A$2:$J$1973,8,FALSE)," ")</f>
        <v xml:space="preserve"> </v>
      </c>
      <c r="I716" t="str">
        <f>IF(A716:A716&gt;0,VLOOKUP(A716,Fed.!$A$2:$J$1973,9,FALSE)," ")</f>
        <v xml:space="preserve"> </v>
      </c>
      <c r="J716" s="3" t="str">
        <f>IF(A716:A716&gt;0,VLOOKUP(A716,Fed.!$A$2:$J$1973,10,FALSE)," ")</f>
        <v xml:space="preserve"> </v>
      </c>
    </row>
    <row r="717" spans="1:10">
      <c r="A717" s="63"/>
      <c r="B717" t="str">
        <f>IF(A717:A717&gt;0,VLOOKUP(A717,Fed.!$A$2:$J$1973,2,FALSE)," ")</f>
        <v xml:space="preserve"> </v>
      </c>
      <c r="C717" t="str">
        <f>IF(A717:A717&gt;0,VLOOKUP(A717,Fed.!$A$2:$J$1973,3,FALSE)," ")</f>
        <v xml:space="preserve"> </v>
      </c>
      <c r="D717" s="3" t="str">
        <f>IF(A717:A717&gt;0,VLOOKUP(A717,Fed.!$A$2:$J$1973,4,FALSE)," ")</f>
        <v xml:space="preserve"> </v>
      </c>
      <c r="E717" s="3" t="str">
        <f>IF(A717:A717&gt;0,VLOOKUP(A717,Fed.!$A$2:$J$1973,5,FALSE)," ")</f>
        <v xml:space="preserve"> </v>
      </c>
      <c r="F717" s="413" t="str">
        <f>IF(A717:A717&gt;0,VLOOKUP(A717,Fed.!$A$2:$J$1973,6,FALSE)," ")</f>
        <v xml:space="preserve"> </v>
      </c>
      <c r="G717" t="str">
        <f>IF(A717:A717&gt;0,VLOOKUP(A717,Fed.!$A$2:$J$1973,7,FALSE)," ")</f>
        <v xml:space="preserve"> </v>
      </c>
      <c r="H717" t="str">
        <f>IF(A717:A717&gt;0,VLOOKUP(A717,Fed.!$A$2:$J$1973,8,FALSE)," ")</f>
        <v xml:space="preserve"> </v>
      </c>
      <c r="I717" t="str">
        <f>IF(A717:A717&gt;0,VLOOKUP(A717,Fed.!$A$2:$J$1973,9,FALSE)," ")</f>
        <v xml:space="preserve"> </v>
      </c>
      <c r="J717" s="3" t="str">
        <f>IF(A717:A717&gt;0,VLOOKUP(A717,Fed.!$A$2:$J$1973,10,FALSE)," ")</f>
        <v xml:space="preserve"> </v>
      </c>
    </row>
    <row r="718" spans="1:10">
      <c r="A718" s="63"/>
      <c r="B718" t="str">
        <f>IF(A718:A718&gt;0,VLOOKUP(A718,Fed.!$A$2:$J$1973,2,FALSE)," ")</f>
        <v xml:space="preserve"> </v>
      </c>
      <c r="C718" t="str">
        <f>IF(A718:A718&gt;0,VLOOKUP(A718,Fed.!$A$2:$J$1973,3,FALSE)," ")</f>
        <v xml:space="preserve"> </v>
      </c>
      <c r="D718" s="3" t="str">
        <f>IF(A718:A718&gt;0,VLOOKUP(A718,Fed.!$A$2:$J$1973,4,FALSE)," ")</f>
        <v xml:space="preserve"> </v>
      </c>
      <c r="E718" s="3" t="str">
        <f>IF(A718:A718&gt;0,VLOOKUP(A718,Fed.!$A$2:$J$1973,5,FALSE)," ")</f>
        <v xml:space="preserve"> </v>
      </c>
      <c r="F718" s="413" t="str">
        <f>IF(A718:A718&gt;0,VLOOKUP(A718,Fed.!$A$2:$J$1973,6,FALSE)," ")</f>
        <v xml:space="preserve"> </v>
      </c>
      <c r="G718" t="str">
        <f>IF(A718:A718&gt;0,VLOOKUP(A718,Fed.!$A$2:$J$1973,7,FALSE)," ")</f>
        <v xml:space="preserve"> </v>
      </c>
      <c r="H718" t="str">
        <f>IF(A718:A718&gt;0,VLOOKUP(A718,Fed.!$A$2:$J$1973,8,FALSE)," ")</f>
        <v xml:space="preserve"> </v>
      </c>
      <c r="I718" t="str">
        <f>IF(A718:A718&gt;0,VLOOKUP(A718,Fed.!$A$2:$J$1973,9,FALSE)," ")</f>
        <v xml:space="preserve"> </v>
      </c>
      <c r="J718" s="3" t="str">
        <f>IF(A718:A718&gt;0,VLOOKUP(A718,Fed.!$A$2:$J$1973,10,FALSE)," ")</f>
        <v xml:space="preserve"> </v>
      </c>
    </row>
    <row r="719" spans="1:10">
      <c r="A719" s="63"/>
      <c r="B719" t="str">
        <f>IF(A719:A719&gt;0,VLOOKUP(A719,Fed.!$A$2:$J$1973,2,FALSE)," ")</f>
        <v xml:space="preserve"> </v>
      </c>
      <c r="C719" t="str">
        <f>IF(A719:A719&gt;0,VLOOKUP(A719,Fed.!$A$2:$J$1973,3,FALSE)," ")</f>
        <v xml:space="preserve"> </v>
      </c>
      <c r="D719" s="3" t="str">
        <f>IF(A719:A719&gt;0,VLOOKUP(A719,Fed.!$A$2:$J$1973,4,FALSE)," ")</f>
        <v xml:space="preserve"> </v>
      </c>
      <c r="E719" s="3" t="str">
        <f>IF(A719:A719&gt;0,VLOOKUP(A719,Fed.!$A$2:$J$1973,5,FALSE)," ")</f>
        <v xml:space="preserve"> </v>
      </c>
      <c r="F719" s="413" t="str">
        <f>IF(A719:A719&gt;0,VLOOKUP(A719,Fed.!$A$2:$J$1973,6,FALSE)," ")</f>
        <v xml:space="preserve"> </v>
      </c>
      <c r="G719" t="str">
        <f>IF(A719:A719&gt;0,VLOOKUP(A719,Fed.!$A$2:$J$1973,7,FALSE)," ")</f>
        <v xml:space="preserve"> </v>
      </c>
      <c r="H719" t="str">
        <f>IF(A719:A719&gt;0,VLOOKUP(A719,Fed.!$A$2:$J$1973,8,FALSE)," ")</f>
        <v xml:space="preserve"> </v>
      </c>
      <c r="I719" t="str">
        <f>IF(A719:A719&gt;0,VLOOKUP(A719,Fed.!$A$2:$J$1973,9,FALSE)," ")</f>
        <v xml:space="preserve"> </v>
      </c>
      <c r="J719" s="3" t="str">
        <f>IF(A719:A719&gt;0,VLOOKUP(A719,Fed.!$A$2:$J$1973,10,FALSE)," ")</f>
        <v xml:space="preserve"> </v>
      </c>
    </row>
    <row r="720" spans="1:10">
      <c r="A720" s="63"/>
      <c r="B720" t="str">
        <f>IF(A720:A720&gt;0,VLOOKUP(A720,Fed.!$A$2:$J$1973,2,FALSE)," ")</f>
        <v xml:space="preserve"> </v>
      </c>
      <c r="C720" t="str">
        <f>IF(A720:A720&gt;0,VLOOKUP(A720,Fed.!$A$2:$J$1973,3,FALSE)," ")</f>
        <v xml:space="preserve"> </v>
      </c>
      <c r="D720" s="3" t="str">
        <f>IF(A720:A720&gt;0,VLOOKUP(A720,Fed.!$A$2:$J$1973,4,FALSE)," ")</f>
        <v xml:space="preserve"> </v>
      </c>
      <c r="E720" s="3" t="str">
        <f>IF(A720:A720&gt;0,VLOOKUP(A720,Fed.!$A$2:$J$1973,5,FALSE)," ")</f>
        <v xml:space="preserve"> </v>
      </c>
      <c r="F720" s="413" t="str">
        <f>IF(A720:A720&gt;0,VLOOKUP(A720,Fed.!$A$2:$J$1973,6,FALSE)," ")</f>
        <v xml:space="preserve"> </v>
      </c>
      <c r="G720" t="str">
        <f>IF(A720:A720&gt;0,VLOOKUP(A720,Fed.!$A$2:$J$1973,7,FALSE)," ")</f>
        <v xml:space="preserve"> </v>
      </c>
      <c r="H720" t="str">
        <f>IF(A720:A720&gt;0,VLOOKUP(A720,Fed.!$A$2:$J$1973,8,FALSE)," ")</f>
        <v xml:space="preserve"> </v>
      </c>
      <c r="I720" t="str">
        <f>IF(A720:A720&gt;0,VLOOKUP(A720,Fed.!$A$2:$J$1973,9,FALSE)," ")</f>
        <v xml:space="preserve"> </v>
      </c>
      <c r="J720" s="3" t="str">
        <f>IF(A720:A720&gt;0,VLOOKUP(A720,Fed.!$A$2:$J$1973,10,FALSE)," ")</f>
        <v xml:space="preserve"> </v>
      </c>
    </row>
    <row r="721" spans="1:10">
      <c r="A721" s="63"/>
      <c r="B721" t="str">
        <f>IF(A721:A721&gt;0,VLOOKUP(A721,Fed.!$A$2:$J$1973,2,FALSE)," ")</f>
        <v xml:space="preserve"> </v>
      </c>
      <c r="C721" t="str">
        <f>IF(A721:A721&gt;0,VLOOKUP(A721,Fed.!$A$2:$J$1973,3,FALSE)," ")</f>
        <v xml:space="preserve"> </v>
      </c>
      <c r="D721" s="3" t="str">
        <f>IF(A721:A721&gt;0,VLOOKUP(A721,Fed.!$A$2:$J$1973,4,FALSE)," ")</f>
        <v xml:space="preserve"> </v>
      </c>
      <c r="E721" s="3" t="str">
        <f>IF(A721:A721&gt;0,VLOOKUP(A721,Fed.!$A$2:$J$1973,5,FALSE)," ")</f>
        <v xml:space="preserve"> </v>
      </c>
      <c r="F721" s="413" t="str">
        <f>IF(A721:A721&gt;0,VLOOKUP(A721,Fed.!$A$2:$J$1973,6,FALSE)," ")</f>
        <v xml:space="preserve"> </v>
      </c>
      <c r="G721" t="str">
        <f>IF(A721:A721&gt;0,VLOOKUP(A721,Fed.!$A$2:$J$1973,7,FALSE)," ")</f>
        <v xml:space="preserve"> </v>
      </c>
      <c r="H721" t="str">
        <f>IF(A721:A721&gt;0,VLOOKUP(A721,Fed.!$A$2:$J$1973,8,FALSE)," ")</f>
        <v xml:space="preserve"> </v>
      </c>
      <c r="I721" t="str">
        <f>IF(A721:A721&gt;0,VLOOKUP(A721,Fed.!$A$2:$J$1973,9,FALSE)," ")</f>
        <v xml:space="preserve"> </v>
      </c>
      <c r="J721" s="3" t="str">
        <f>IF(A721:A721&gt;0,VLOOKUP(A721,Fed.!$A$2:$J$1973,10,FALSE)," ")</f>
        <v xml:space="preserve"> </v>
      </c>
    </row>
    <row r="722" spans="1:10">
      <c r="A722" s="63"/>
      <c r="B722" t="str">
        <f>IF(A722:A722&gt;0,VLOOKUP(A722,Fed.!$A$2:$J$1973,2,FALSE)," ")</f>
        <v xml:space="preserve"> </v>
      </c>
      <c r="C722" t="str">
        <f>IF(A722:A722&gt;0,VLOOKUP(A722,Fed.!$A$2:$J$1973,3,FALSE)," ")</f>
        <v xml:space="preserve"> </v>
      </c>
      <c r="D722" s="3" t="str">
        <f>IF(A722:A722&gt;0,VLOOKUP(A722,Fed.!$A$2:$J$1973,4,FALSE)," ")</f>
        <v xml:space="preserve"> </v>
      </c>
      <c r="E722" s="3" t="str">
        <f>IF(A722:A722&gt;0,VLOOKUP(A722,Fed.!$A$2:$J$1973,5,FALSE)," ")</f>
        <v xml:space="preserve"> </v>
      </c>
      <c r="F722" s="413" t="str">
        <f>IF(A722:A722&gt;0,VLOOKUP(A722,Fed.!$A$2:$J$1973,6,FALSE)," ")</f>
        <v xml:space="preserve"> </v>
      </c>
      <c r="G722" t="str">
        <f>IF(A722:A722&gt;0,VLOOKUP(A722,Fed.!$A$2:$J$1973,7,FALSE)," ")</f>
        <v xml:space="preserve"> </v>
      </c>
      <c r="H722" t="str">
        <f>IF(A722:A722&gt;0,VLOOKUP(A722,Fed.!$A$2:$J$1973,8,FALSE)," ")</f>
        <v xml:space="preserve"> </v>
      </c>
      <c r="I722" t="str">
        <f>IF(A722:A722&gt;0,VLOOKUP(A722,Fed.!$A$2:$J$1973,9,FALSE)," ")</f>
        <v xml:space="preserve"> </v>
      </c>
      <c r="J722" s="3" t="str">
        <f>IF(A722:A722&gt;0,VLOOKUP(A722,Fed.!$A$2:$J$1973,10,FALSE)," ")</f>
        <v xml:space="preserve"> </v>
      </c>
    </row>
    <row r="723" spans="1:10">
      <c r="A723" s="63"/>
      <c r="B723" t="str">
        <f>IF(A723:A723&gt;0,VLOOKUP(A723,Fed.!$A$2:$J$1973,2,FALSE)," ")</f>
        <v xml:space="preserve"> </v>
      </c>
      <c r="C723" t="str">
        <f>IF(A723:A723&gt;0,VLOOKUP(A723,Fed.!$A$2:$J$1973,3,FALSE)," ")</f>
        <v xml:space="preserve"> </v>
      </c>
      <c r="D723" s="3" t="str">
        <f>IF(A723:A723&gt;0,VLOOKUP(A723,Fed.!$A$2:$J$1973,4,FALSE)," ")</f>
        <v xml:space="preserve"> </v>
      </c>
      <c r="E723" s="3" t="str">
        <f>IF(A723:A723&gt;0,VLOOKUP(A723,Fed.!$A$2:$J$1973,5,FALSE)," ")</f>
        <v xml:space="preserve"> </v>
      </c>
      <c r="F723" s="413" t="str">
        <f>IF(A723:A723&gt;0,VLOOKUP(A723,Fed.!$A$2:$J$1973,6,FALSE)," ")</f>
        <v xml:space="preserve"> </v>
      </c>
      <c r="G723" t="str">
        <f>IF(A723:A723&gt;0,VLOOKUP(A723,Fed.!$A$2:$J$1973,7,FALSE)," ")</f>
        <v xml:space="preserve"> </v>
      </c>
      <c r="H723" t="str">
        <f>IF(A723:A723&gt;0,VLOOKUP(A723,Fed.!$A$2:$J$1973,8,FALSE)," ")</f>
        <v xml:space="preserve"> </v>
      </c>
      <c r="I723" t="str">
        <f>IF(A723:A723&gt;0,VLOOKUP(A723,Fed.!$A$2:$J$1973,9,FALSE)," ")</f>
        <v xml:space="preserve"> </v>
      </c>
      <c r="J723" s="3" t="str">
        <f>IF(A723:A723&gt;0,VLOOKUP(A723,Fed.!$A$2:$J$1973,10,FALSE)," ")</f>
        <v xml:space="preserve"> </v>
      </c>
    </row>
    <row r="724" spans="1:10">
      <c r="A724" s="63"/>
      <c r="B724" t="str">
        <f>IF(A724:A724&gt;0,VLOOKUP(A724,Fed.!$A$2:$J$1973,2,FALSE)," ")</f>
        <v xml:space="preserve"> </v>
      </c>
      <c r="C724" t="str">
        <f>IF(A724:A724&gt;0,VLOOKUP(A724,Fed.!$A$2:$J$1973,3,FALSE)," ")</f>
        <v xml:space="preserve"> </v>
      </c>
      <c r="D724" s="3" t="str">
        <f>IF(A724:A724&gt;0,VLOOKUP(A724,Fed.!$A$2:$J$1973,4,FALSE)," ")</f>
        <v xml:space="preserve"> </v>
      </c>
      <c r="E724" s="3" t="str">
        <f>IF(A724:A724&gt;0,VLOOKUP(A724,Fed.!$A$2:$J$1973,5,FALSE)," ")</f>
        <v xml:space="preserve"> </v>
      </c>
      <c r="F724" s="413" t="str">
        <f>IF(A724:A724&gt;0,VLOOKUP(A724,Fed.!$A$2:$J$1973,6,FALSE)," ")</f>
        <v xml:space="preserve"> </v>
      </c>
      <c r="G724" t="str">
        <f>IF(A724:A724&gt;0,VLOOKUP(A724,Fed.!$A$2:$J$1973,7,FALSE)," ")</f>
        <v xml:space="preserve"> </v>
      </c>
      <c r="H724" t="str">
        <f>IF(A724:A724&gt;0,VLOOKUP(A724,Fed.!$A$2:$J$1973,8,FALSE)," ")</f>
        <v xml:space="preserve"> </v>
      </c>
      <c r="I724" t="str">
        <f>IF(A724:A724&gt;0,VLOOKUP(A724,Fed.!$A$2:$J$1973,9,FALSE)," ")</f>
        <v xml:space="preserve"> </v>
      </c>
      <c r="J724" s="3" t="str">
        <f>IF(A724:A724&gt;0,VLOOKUP(A724,Fed.!$A$2:$J$1973,10,FALSE)," ")</f>
        <v xml:space="preserve"> </v>
      </c>
    </row>
    <row r="725" spans="1:10">
      <c r="A725" s="63"/>
      <c r="B725" t="str">
        <f>IF(A725:A725&gt;0,VLOOKUP(A725,Fed.!$A$2:$J$1973,2,FALSE)," ")</f>
        <v xml:space="preserve"> </v>
      </c>
      <c r="C725" t="str">
        <f>IF(A725:A725&gt;0,VLOOKUP(A725,Fed.!$A$2:$J$1973,3,FALSE)," ")</f>
        <v xml:space="preserve"> </v>
      </c>
      <c r="D725" s="3" t="str">
        <f>IF(A725:A725&gt;0,VLOOKUP(A725,Fed.!$A$2:$J$1973,4,FALSE)," ")</f>
        <v xml:space="preserve"> </v>
      </c>
      <c r="E725" s="3" t="str">
        <f>IF(A725:A725&gt;0,VLOOKUP(A725,Fed.!$A$2:$J$1973,5,FALSE)," ")</f>
        <v xml:space="preserve"> </v>
      </c>
      <c r="F725" s="413" t="str">
        <f>IF(A725:A725&gt;0,VLOOKUP(A725,Fed.!$A$2:$J$1973,6,FALSE)," ")</f>
        <v xml:space="preserve"> </v>
      </c>
      <c r="G725" t="str">
        <f>IF(A725:A725&gt;0,VLOOKUP(A725,Fed.!$A$2:$J$1973,7,FALSE)," ")</f>
        <v xml:space="preserve"> </v>
      </c>
      <c r="H725" t="str">
        <f>IF(A725:A725&gt;0,VLOOKUP(A725,Fed.!$A$2:$J$1973,8,FALSE)," ")</f>
        <v xml:space="preserve"> </v>
      </c>
      <c r="I725" t="str">
        <f>IF(A725:A725&gt;0,VLOOKUP(A725,Fed.!$A$2:$J$1973,9,FALSE)," ")</f>
        <v xml:space="preserve"> </v>
      </c>
      <c r="J725" s="3" t="str">
        <f>IF(A725:A725&gt;0,VLOOKUP(A725,Fed.!$A$2:$J$1973,10,FALSE)," ")</f>
        <v xml:space="preserve"> </v>
      </c>
    </row>
    <row r="726" spans="1:10">
      <c r="A726" s="63"/>
      <c r="B726" t="str">
        <f>IF(A726:A726&gt;0,VLOOKUP(A726,Fed.!$A$2:$J$1973,2,FALSE)," ")</f>
        <v xml:space="preserve"> </v>
      </c>
      <c r="C726" t="str">
        <f>IF(A726:A726&gt;0,VLOOKUP(A726,Fed.!$A$2:$J$1973,3,FALSE)," ")</f>
        <v xml:space="preserve"> </v>
      </c>
      <c r="D726" s="3" t="str">
        <f>IF(A726:A726&gt;0,VLOOKUP(A726,Fed.!$A$2:$J$1973,4,FALSE)," ")</f>
        <v xml:space="preserve"> </v>
      </c>
      <c r="E726" s="3" t="str">
        <f>IF(A726:A726&gt;0,VLOOKUP(A726,Fed.!$A$2:$J$1973,5,FALSE)," ")</f>
        <v xml:space="preserve"> </v>
      </c>
      <c r="F726" s="413" t="str">
        <f>IF(A726:A726&gt;0,VLOOKUP(A726,Fed.!$A$2:$J$1973,6,FALSE)," ")</f>
        <v xml:space="preserve"> </v>
      </c>
      <c r="G726" t="str">
        <f>IF(A726:A726&gt;0,VLOOKUP(A726,Fed.!$A$2:$J$1973,7,FALSE)," ")</f>
        <v xml:space="preserve"> </v>
      </c>
      <c r="H726" t="str">
        <f>IF(A726:A726&gt;0,VLOOKUP(A726,Fed.!$A$2:$J$1973,8,FALSE)," ")</f>
        <v xml:space="preserve"> </v>
      </c>
      <c r="I726" t="str">
        <f>IF(A726:A726&gt;0,VLOOKUP(A726,Fed.!$A$2:$J$1973,9,FALSE)," ")</f>
        <v xml:space="preserve"> </v>
      </c>
      <c r="J726" s="3" t="str">
        <f>IF(A726:A726&gt;0,VLOOKUP(A726,Fed.!$A$2:$J$1973,10,FALSE)," ")</f>
        <v xml:space="preserve"> </v>
      </c>
    </row>
    <row r="727" spans="1:10">
      <c r="A727" s="63"/>
      <c r="B727" t="str">
        <f>IF(A727:A727&gt;0,VLOOKUP(A727,Fed.!$A$2:$J$1973,2,FALSE)," ")</f>
        <v xml:space="preserve"> </v>
      </c>
      <c r="C727" t="str">
        <f>IF(A727:A727&gt;0,VLOOKUP(A727,Fed.!$A$2:$J$1973,3,FALSE)," ")</f>
        <v xml:space="preserve"> </v>
      </c>
      <c r="D727" s="3" t="str">
        <f>IF(A727:A727&gt;0,VLOOKUP(A727,Fed.!$A$2:$J$1973,4,FALSE)," ")</f>
        <v xml:space="preserve"> </v>
      </c>
      <c r="E727" s="3" t="str">
        <f>IF(A727:A727&gt;0,VLOOKUP(A727,Fed.!$A$2:$J$1973,5,FALSE)," ")</f>
        <v xml:space="preserve"> </v>
      </c>
      <c r="F727" s="413" t="str">
        <f>IF(A727:A727&gt;0,VLOOKUP(A727,Fed.!$A$2:$J$1973,6,FALSE)," ")</f>
        <v xml:space="preserve"> </v>
      </c>
      <c r="G727" t="str">
        <f>IF(A727:A727&gt;0,VLOOKUP(A727,Fed.!$A$2:$J$1973,7,FALSE)," ")</f>
        <v xml:space="preserve"> </v>
      </c>
      <c r="H727" t="str">
        <f>IF(A727:A727&gt;0,VLOOKUP(A727,Fed.!$A$2:$J$1973,8,FALSE)," ")</f>
        <v xml:space="preserve"> </v>
      </c>
      <c r="I727" t="str">
        <f>IF(A727:A727&gt;0,VLOOKUP(A727,Fed.!$A$2:$J$1973,9,FALSE)," ")</f>
        <v xml:space="preserve"> </v>
      </c>
      <c r="J727" s="3" t="str">
        <f>IF(A727:A727&gt;0,VLOOKUP(A727,Fed.!$A$2:$J$1973,10,FALSE)," ")</f>
        <v xml:space="preserve"> </v>
      </c>
    </row>
    <row r="728" spans="1:10">
      <c r="A728" s="63"/>
      <c r="B728" t="str">
        <f>IF(A728:A728&gt;0,VLOOKUP(A728,Fed.!$A$2:$J$1973,2,FALSE)," ")</f>
        <v xml:space="preserve"> </v>
      </c>
      <c r="C728" t="str">
        <f>IF(A728:A728&gt;0,VLOOKUP(A728,Fed.!$A$2:$J$1973,3,FALSE)," ")</f>
        <v xml:space="preserve"> </v>
      </c>
      <c r="D728" s="3" t="str">
        <f>IF(A728:A728&gt;0,VLOOKUP(A728,Fed.!$A$2:$J$1973,4,FALSE)," ")</f>
        <v xml:space="preserve"> </v>
      </c>
      <c r="E728" s="3" t="str">
        <f>IF(A728:A728&gt;0,VLOOKUP(A728,Fed.!$A$2:$J$1973,5,FALSE)," ")</f>
        <v xml:space="preserve"> </v>
      </c>
      <c r="F728" s="413" t="str">
        <f>IF(A728:A728&gt;0,VLOOKUP(A728,Fed.!$A$2:$J$1973,6,FALSE)," ")</f>
        <v xml:space="preserve"> </v>
      </c>
      <c r="G728" t="str">
        <f>IF(A728:A728&gt;0,VLOOKUP(A728,Fed.!$A$2:$J$1973,7,FALSE)," ")</f>
        <v xml:space="preserve"> </v>
      </c>
      <c r="H728" t="str">
        <f>IF(A728:A728&gt;0,VLOOKUP(A728,Fed.!$A$2:$J$1973,8,FALSE)," ")</f>
        <v xml:space="preserve"> </v>
      </c>
      <c r="I728" t="str">
        <f>IF(A728:A728&gt;0,VLOOKUP(A728,Fed.!$A$2:$J$1973,9,FALSE)," ")</f>
        <v xml:space="preserve"> </v>
      </c>
      <c r="J728" s="3" t="str">
        <f>IF(A728:A728&gt;0,VLOOKUP(A728,Fed.!$A$2:$J$1973,10,FALSE)," ")</f>
        <v xml:space="preserve"> </v>
      </c>
    </row>
    <row r="729" spans="1:10">
      <c r="A729" s="63"/>
      <c r="B729" t="str">
        <f>IF(A729:A729&gt;0,VLOOKUP(A729,Fed.!$A$2:$J$1973,2,FALSE)," ")</f>
        <v xml:space="preserve"> </v>
      </c>
      <c r="C729" t="str">
        <f>IF(A729:A729&gt;0,VLOOKUP(A729,Fed.!$A$2:$J$1973,3,FALSE)," ")</f>
        <v xml:space="preserve"> </v>
      </c>
      <c r="D729" s="3" t="str">
        <f>IF(A729:A729&gt;0,VLOOKUP(A729,Fed.!$A$2:$J$1973,4,FALSE)," ")</f>
        <v xml:space="preserve"> </v>
      </c>
      <c r="E729" s="3" t="str">
        <f>IF(A729:A729&gt;0,VLOOKUP(A729,Fed.!$A$2:$J$1973,5,FALSE)," ")</f>
        <v xml:space="preserve"> </v>
      </c>
      <c r="F729" s="413" t="str">
        <f>IF(A729:A729&gt;0,VLOOKUP(A729,Fed.!$A$2:$J$1973,6,FALSE)," ")</f>
        <v xml:space="preserve"> </v>
      </c>
      <c r="G729" t="str">
        <f>IF(A729:A729&gt;0,VLOOKUP(A729,Fed.!$A$2:$J$1973,7,FALSE)," ")</f>
        <v xml:space="preserve"> </v>
      </c>
      <c r="H729" t="str">
        <f>IF(A729:A729&gt;0,VLOOKUP(A729,Fed.!$A$2:$J$1973,8,FALSE)," ")</f>
        <v xml:space="preserve"> </v>
      </c>
      <c r="I729" t="str">
        <f>IF(A729:A729&gt;0,VLOOKUP(A729,Fed.!$A$2:$J$1973,9,FALSE)," ")</f>
        <v xml:space="preserve"> </v>
      </c>
      <c r="J729" s="3" t="str">
        <f>IF(A729:A729&gt;0,VLOOKUP(A729,Fed.!$A$2:$J$1973,10,FALSE)," ")</f>
        <v xml:space="preserve"> </v>
      </c>
    </row>
    <row r="730" spans="1:10">
      <c r="A730" s="63"/>
      <c r="B730" t="str">
        <f>IF(A730:A730&gt;0,VLOOKUP(A730,Fed.!$A$2:$J$1973,2,FALSE)," ")</f>
        <v xml:space="preserve"> </v>
      </c>
      <c r="C730" t="str">
        <f>IF(A730:A730&gt;0,VLOOKUP(A730,Fed.!$A$2:$J$1973,3,FALSE)," ")</f>
        <v xml:space="preserve"> </v>
      </c>
      <c r="D730" s="3" t="str">
        <f>IF(A730:A730&gt;0,VLOOKUP(A730,Fed.!$A$2:$J$1973,4,FALSE)," ")</f>
        <v xml:space="preserve"> </v>
      </c>
      <c r="E730" s="3" t="str">
        <f>IF(A730:A730&gt;0,VLOOKUP(A730,Fed.!$A$2:$J$1973,5,FALSE)," ")</f>
        <v xml:space="preserve"> </v>
      </c>
      <c r="F730" s="413" t="str">
        <f>IF(A730:A730&gt;0,VLOOKUP(A730,Fed.!$A$2:$J$1973,6,FALSE)," ")</f>
        <v xml:space="preserve"> </v>
      </c>
      <c r="G730" t="str">
        <f>IF(A730:A730&gt;0,VLOOKUP(A730,Fed.!$A$2:$J$1973,7,FALSE)," ")</f>
        <v xml:space="preserve"> </v>
      </c>
      <c r="H730" t="str">
        <f>IF(A730:A730&gt;0,VLOOKUP(A730,Fed.!$A$2:$J$1973,8,FALSE)," ")</f>
        <v xml:space="preserve"> </v>
      </c>
      <c r="I730" t="str">
        <f>IF(A730:A730&gt;0,VLOOKUP(A730,Fed.!$A$2:$J$1973,9,FALSE)," ")</f>
        <v xml:space="preserve"> </v>
      </c>
      <c r="J730" s="3" t="str">
        <f>IF(A730:A730&gt;0,VLOOKUP(A730,Fed.!$A$2:$J$1973,10,FALSE)," ")</f>
        <v xml:space="preserve"> </v>
      </c>
    </row>
    <row r="731" spans="1:10">
      <c r="A731" s="63"/>
      <c r="B731" t="str">
        <f>IF(A731:A731&gt;0,VLOOKUP(A731,Fed.!$A$2:$J$1973,2,FALSE)," ")</f>
        <v xml:space="preserve"> </v>
      </c>
      <c r="C731" t="str">
        <f>IF(A731:A731&gt;0,VLOOKUP(A731,Fed.!$A$2:$J$1973,3,FALSE)," ")</f>
        <v xml:space="preserve"> </v>
      </c>
      <c r="D731" s="3" t="str">
        <f>IF(A731:A731&gt;0,VLOOKUP(A731,Fed.!$A$2:$J$1973,4,FALSE)," ")</f>
        <v xml:space="preserve"> </v>
      </c>
      <c r="E731" s="3" t="str">
        <f>IF(A731:A731&gt;0,VLOOKUP(A731,Fed.!$A$2:$J$1973,5,FALSE)," ")</f>
        <v xml:space="preserve"> </v>
      </c>
      <c r="F731" s="413" t="str">
        <f>IF(A731:A731&gt;0,VLOOKUP(A731,Fed.!$A$2:$J$1973,6,FALSE)," ")</f>
        <v xml:space="preserve"> </v>
      </c>
      <c r="G731" t="str">
        <f>IF(A731:A731&gt;0,VLOOKUP(A731,Fed.!$A$2:$J$1973,7,FALSE)," ")</f>
        <v xml:space="preserve"> </v>
      </c>
      <c r="H731" t="str">
        <f>IF(A731:A731&gt;0,VLOOKUP(A731,Fed.!$A$2:$J$1973,8,FALSE)," ")</f>
        <v xml:space="preserve"> </v>
      </c>
      <c r="I731" t="str">
        <f>IF(A731:A731&gt;0,VLOOKUP(A731,Fed.!$A$2:$J$1973,9,FALSE)," ")</f>
        <v xml:space="preserve"> </v>
      </c>
      <c r="J731" s="3" t="str">
        <f>IF(A731:A731&gt;0,VLOOKUP(A731,Fed.!$A$2:$J$1973,10,FALSE)," ")</f>
        <v xml:space="preserve"> </v>
      </c>
    </row>
    <row r="732" spans="1:10">
      <c r="A732" s="63"/>
      <c r="B732" t="str">
        <f>IF(A732:A732&gt;0,VLOOKUP(A732,Fed.!$A$2:$J$1973,2,FALSE)," ")</f>
        <v xml:space="preserve"> </v>
      </c>
      <c r="C732" t="str">
        <f>IF(A732:A732&gt;0,VLOOKUP(A732,Fed.!$A$2:$J$1973,3,FALSE)," ")</f>
        <v xml:space="preserve"> </v>
      </c>
      <c r="D732" s="3" t="str">
        <f>IF(A732:A732&gt;0,VLOOKUP(A732,Fed.!$A$2:$J$1973,4,FALSE)," ")</f>
        <v xml:space="preserve"> </v>
      </c>
      <c r="E732" s="3" t="str">
        <f>IF(A732:A732&gt;0,VLOOKUP(A732,Fed.!$A$2:$J$1973,5,FALSE)," ")</f>
        <v xml:space="preserve"> </v>
      </c>
      <c r="F732" s="413" t="str">
        <f>IF(A732:A732&gt;0,VLOOKUP(A732,Fed.!$A$2:$J$1973,6,FALSE)," ")</f>
        <v xml:space="preserve"> </v>
      </c>
      <c r="G732" t="str">
        <f>IF(A732:A732&gt;0,VLOOKUP(A732,Fed.!$A$2:$J$1973,7,FALSE)," ")</f>
        <v xml:space="preserve"> </v>
      </c>
      <c r="H732" t="str">
        <f>IF(A732:A732&gt;0,VLOOKUP(A732,Fed.!$A$2:$J$1973,8,FALSE)," ")</f>
        <v xml:space="preserve"> </v>
      </c>
      <c r="I732" t="str">
        <f>IF(A732:A732&gt;0,VLOOKUP(A732,Fed.!$A$2:$J$1973,9,FALSE)," ")</f>
        <v xml:space="preserve"> </v>
      </c>
      <c r="J732" s="3" t="str">
        <f>IF(A732:A732&gt;0,VLOOKUP(A732,Fed.!$A$2:$J$1973,10,FALSE)," ")</f>
        <v xml:space="preserve"> </v>
      </c>
    </row>
    <row r="733" spans="1:10">
      <c r="A733" s="63"/>
      <c r="B733" t="str">
        <f>IF(A733:A733&gt;0,VLOOKUP(A733,Fed.!$A$2:$J$1973,2,FALSE)," ")</f>
        <v xml:space="preserve"> </v>
      </c>
      <c r="C733" t="str">
        <f>IF(A733:A733&gt;0,VLOOKUP(A733,Fed.!$A$2:$J$1973,3,FALSE)," ")</f>
        <v xml:space="preserve"> </v>
      </c>
      <c r="D733" s="3" t="str">
        <f>IF(A733:A733&gt;0,VLOOKUP(A733,Fed.!$A$2:$J$1973,4,FALSE)," ")</f>
        <v xml:space="preserve"> </v>
      </c>
      <c r="E733" s="3" t="str">
        <f>IF(A733:A733&gt;0,VLOOKUP(A733,Fed.!$A$2:$J$1973,5,FALSE)," ")</f>
        <v xml:space="preserve"> </v>
      </c>
      <c r="F733" s="413" t="str">
        <f>IF(A733:A733&gt;0,VLOOKUP(A733,Fed.!$A$2:$J$1973,6,FALSE)," ")</f>
        <v xml:space="preserve"> </v>
      </c>
      <c r="G733" t="str">
        <f>IF(A733:A733&gt;0,VLOOKUP(A733,Fed.!$A$2:$J$1973,7,FALSE)," ")</f>
        <v xml:space="preserve"> </v>
      </c>
      <c r="H733" t="str">
        <f>IF(A733:A733&gt;0,VLOOKUP(A733,Fed.!$A$2:$J$1973,8,FALSE)," ")</f>
        <v xml:space="preserve"> </v>
      </c>
      <c r="I733" t="str">
        <f>IF(A733:A733&gt;0,VLOOKUP(A733,Fed.!$A$2:$J$1973,9,FALSE)," ")</f>
        <v xml:space="preserve"> </v>
      </c>
      <c r="J733" s="3" t="str">
        <f>IF(A733:A733&gt;0,VLOOKUP(A733,Fed.!$A$2:$J$1973,10,FALSE)," ")</f>
        <v xml:space="preserve"> </v>
      </c>
    </row>
    <row r="734" spans="1:10">
      <c r="A734" s="63"/>
      <c r="B734" t="str">
        <f>IF(A734:A734&gt;0,VLOOKUP(A734,Fed.!$A$2:$J$1973,2,FALSE)," ")</f>
        <v xml:space="preserve"> </v>
      </c>
      <c r="C734" t="str">
        <f>IF(A734:A734&gt;0,VLOOKUP(A734,Fed.!$A$2:$J$1973,3,FALSE)," ")</f>
        <v xml:space="preserve"> </v>
      </c>
      <c r="D734" s="3" t="str">
        <f>IF(A734:A734&gt;0,VLOOKUP(A734,Fed.!$A$2:$J$1973,4,FALSE)," ")</f>
        <v xml:space="preserve"> </v>
      </c>
      <c r="E734" s="3" t="str">
        <f>IF(A734:A734&gt;0,VLOOKUP(A734,Fed.!$A$2:$J$1973,5,FALSE)," ")</f>
        <v xml:space="preserve"> </v>
      </c>
      <c r="F734" s="413" t="str">
        <f>IF(A734:A734&gt;0,VLOOKUP(A734,Fed.!$A$2:$J$1973,6,FALSE)," ")</f>
        <v xml:space="preserve"> </v>
      </c>
      <c r="G734" t="str">
        <f>IF(A734:A734&gt;0,VLOOKUP(A734,Fed.!$A$2:$J$1973,7,FALSE)," ")</f>
        <v xml:space="preserve"> </v>
      </c>
      <c r="H734" t="str">
        <f>IF(A734:A734&gt;0,VLOOKUP(A734,Fed.!$A$2:$J$1973,8,FALSE)," ")</f>
        <v xml:space="preserve"> </v>
      </c>
      <c r="I734" t="str">
        <f>IF(A734:A734&gt;0,VLOOKUP(A734,Fed.!$A$2:$J$1973,9,FALSE)," ")</f>
        <v xml:space="preserve"> </v>
      </c>
      <c r="J734" s="3" t="str">
        <f>IF(A734:A734&gt;0,VLOOKUP(A734,Fed.!$A$2:$J$1973,10,FALSE)," ")</f>
        <v xml:space="preserve"> </v>
      </c>
    </row>
    <row r="735" spans="1:10">
      <c r="A735" s="63"/>
      <c r="B735" t="str">
        <f>IF(A735:A735&gt;0,VLOOKUP(A735,Fed.!$A$2:$J$1973,2,FALSE)," ")</f>
        <v xml:space="preserve"> </v>
      </c>
      <c r="C735" t="str">
        <f>IF(A735:A735&gt;0,VLOOKUP(A735,Fed.!$A$2:$J$1973,3,FALSE)," ")</f>
        <v xml:space="preserve"> </v>
      </c>
      <c r="D735" s="3" t="str">
        <f>IF(A735:A735&gt;0,VLOOKUP(A735,Fed.!$A$2:$J$1973,4,FALSE)," ")</f>
        <v xml:space="preserve"> </v>
      </c>
      <c r="E735" s="3" t="str">
        <f>IF(A735:A735&gt;0,VLOOKUP(A735,Fed.!$A$2:$J$1973,5,FALSE)," ")</f>
        <v xml:space="preserve"> </v>
      </c>
      <c r="F735" s="413" t="str">
        <f>IF(A735:A735&gt;0,VLOOKUP(A735,Fed.!$A$2:$J$1973,6,FALSE)," ")</f>
        <v xml:space="preserve"> </v>
      </c>
      <c r="G735" t="str">
        <f>IF(A735:A735&gt;0,VLOOKUP(A735,Fed.!$A$2:$J$1973,7,FALSE)," ")</f>
        <v xml:space="preserve"> </v>
      </c>
      <c r="H735" t="str">
        <f>IF(A735:A735&gt;0,VLOOKUP(A735,Fed.!$A$2:$J$1973,8,FALSE)," ")</f>
        <v xml:space="preserve"> </v>
      </c>
      <c r="I735" t="str">
        <f>IF(A735:A735&gt;0,VLOOKUP(A735,Fed.!$A$2:$J$1973,9,FALSE)," ")</f>
        <v xml:space="preserve"> </v>
      </c>
      <c r="J735" s="3" t="str">
        <f>IF(A735:A735&gt;0,VLOOKUP(A735,Fed.!$A$2:$J$1973,10,FALSE)," ")</f>
        <v xml:space="preserve"> </v>
      </c>
    </row>
    <row r="736" spans="1:10">
      <c r="A736" s="63"/>
      <c r="B736" t="str">
        <f>IF(A736:A736&gt;0,VLOOKUP(A736,Fed.!$A$2:$J$1973,2,FALSE)," ")</f>
        <v xml:space="preserve"> </v>
      </c>
      <c r="C736" t="str">
        <f>IF(A736:A736&gt;0,VLOOKUP(A736,Fed.!$A$2:$J$1973,3,FALSE)," ")</f>
        <v xml:space="preserve"> </v>
      </c>
      <c r="D736" s="3" t="str">
        <f>IF(A736:A736&gt;0,VLOOKUP(A736,Fed.!$A$2:$J$1973,4,FALSE)," ")</f>
        <v xml:space="preserve"> </v>
      </c>
      <c r="E736" s="3" t="str">
        <f>IF(A736:A736&gt;0,VLOOKUP(A736,Fed.!$A$2:$J$1973,5,FALSE)," ")</f>
        <v xml:space="preserve"> </v>
      </c>
      <c r="F736" s="413" t="str">
        <f>IF(A736:A736&gt;0,VLOOKUP(A736,Fed.!$A$2:$J$1973,6,FALSE)," ")</f>
        <v xml:space="preserve"> </v>
      </c>
      <c r="G736" t="str">
        <f>IF(A736:A736&gt;0,VLOOKUP(A736,Fed.!$A$2:$J$1973,7,FALSE)," ")</f>
        <v xml:space="preserve"> </v>
      </c>
      <c r="H736" t="str">
        <f>IF(A736:A736&gt;0,VLOOKUP(A736,Fed.!$A$2:$J$1973,8,FALSE)," ")</f>
        <v xml:space="preserve"> </v>
      </c>
      <c r="I736" t="str">
        <f>IF(A736:A736&gt;0,VLOOKUP(A736,Fed.!$A$2:$J$1973,9,FALSE)," ")</f>
        <v xml:space="preserve"> </v>
      </c>
      <c r="J736" s="3" t="str">
        <f>IF(A736:A736&gt;0,VLOOKUP(A736,Fed.!$A$2:$J$1973,10,FALSE)," ")</f>
        <v xml:space="preserve"> </v>
      </c>
    </row>
    <row r="737" spans="1:10">
      <c r="A737" s="63"/>
      <c r="B737" t="str">
        <f>IF(A737:A737&gt;0,VLOOKUP(A737,Fed.!$A$2:$J$1973,2,FALSE)," ")</f>
        <v xml:space="preserve"> </v>
      </c>
      <c r="C737" t="str">
        <f>IF(A737:A737&gt;0,VLOOKUP(A737,Fed.!$A$2:$J$1973,3,FALSE)," ")</f>
        <v xml:space="preserve"> </v>
      </c>
      <c r="D737" s="3" t="str">
        <f>IF(A737:A737&gt;0,VLOOKUP(A737,Fed.!$A$2:$J$1973,4,FALSE)," ")</f>
        <v xml:space="preserve"> </v>
      </c>
      <c r="E737" s="3" t="str">
        <f>IF(A737:A737&gt;0,VLOOKUP(A737,Fed.!$A$2:$J$1973,5,FALSE)," ")</f>
        <v xml:space="preserve"> </v>
      </c>
      <c r="F737" s="413" t="str">
        <f>IF(A737:A737&gt;0,VLOOKUP(A737,Fed.!$A$2:$J$1973,6,FALSE)," ")</f>
        <v xml:space="preserve"> </v>
      </c>
      <c r="G737" t="str">
        <f>IF(A737:A737&gt;0,VLOOKUP(A737,Fed.!$A$2:$J$1973,7,FALSE)," ")</f>
        <v xml:space="preserve"> </v>
      </c>
      <c r="H737" t="str">
        <f>IF(A737:A737&gt;0,VLOOKUP(A737,Fed.!$A$2:$J$1973,8,FALSE)," ")</f>
        <v xml:space="preserve"> </v>
      </c>
      <c r="I737" t="str">
        <f>IF(A737:A737&gt;0,VLOOKUP(A737,Fed.!$A$2:$J$1973,9,FALSE)," ")</f>
        <v xml:space="preserve"> </v>
      </c>
      <c r="J737" s="3" t="str">
        <f>IF(A737:A737&gt;0,VLOOKUP(A737,Fed.!$A$2:$J$1973,10,FALSE)," ")</f>
        <v xml:space="preserve"> </v>
      </c>
    </row>
    <row r="738" spans="1:10">
      <c r="A738" s="63"/>
      <c r="B738" t="str">
        <f>IF(A738:A738&gt;0,VLOOKUP(A738,Fed.!$A$2:$J$1973,2,FALSE)," ")</f>
        <v xml:space="preserve"> </v>
      </c>
      <c r="C738" t="str">
        <f>IF(A738:A738&gt;0,VLOOKUP(A738,Fed.!$A$2:$J$1973,3,FALSE)," ")</f>
        <v xml:space="preserve"> </v>
      </c>
      <c r="D738" s="3" t="str">
        <f>IF(A738:A738&gt;0,VLOOKUP(A738,Fed.!$A$2:$J$1973,4,FALSE)," ")</f>
        <v xml:space="preserve"> </v>
      </c>
      <c r="E738" s="3" t="str">
        <f>IF(A738:A738&gt;0,VLOOKUP(A738,Fed.!$A$2:$J$1973,5,FALSE)," ")</f>
        <v xml:space="preserve"> </v>
      </c>
      <c r="F738" s="413" t="str">
        <f>IF(A738:A738&gt;0,VLOOKUP(A738,Fed.!$A$2:$J$1973,6,FALSE)," ")</f>
        <v xml:space="preserve"> </v>
      </c>
      <c r="G738" t="str">
        <f>IF(A738:A738&gt;0,VLOOKUP(A738,Fed.!$A$2:$J$1973,7,FALSE)," ")</f>
        <v xml:space="preserve"> </v>
      </c>
      <c r="H738" t="str">
        <f>IF(A738:A738&gt;0,VLOOKUP(A738,Fed.!$A$2:$J$1973,8,FALSE)," ")</f>
        <v xml:space="preserve"> </v>
      </c>
      <c r="I738" t="str">
        <f>IF(A738:A738&gt;0,VLOOKUP(A738,Fed.!$A$2:$J$1973,9,FALSE)," ")</f>
        <v xml:space="preserve"> </v>
      </c>
      <c r="J738" s="3" t="str">
        <f>IF(A738:A738&gt;0,VLOOKUP(A738,Fed.!$A$2:$J$1973,10,FALSE)," ")</f>
        <v xml:space="preserve"> </v>
      </c>
    </row>
    <row r="739" spans="1:10">
      <c r="A739" s="63"/>
      <c r="B739" t="str">
        <f>IF(A739:A739&gt;0,VLOOKUP(A739,Fed.!$A$2:$J$1973,2,FALSE)," ")</f>
        <v xml:space="preserve"> </v>
      </c>
      <c r="C739" t="str">
        <f>IF(A739:A739&gt;0,VLOOKUP(A739,Fed.!$A$2:$J$1973,3,FALSE)," ")</f>
        <v xml:space="preserve"> </v>
      </c>
      <c r="D739" s="3" t="str">
        <f>IF(A739:A739&gt;0,VLOOKUP(A739,Fed.!$A$2:$J$1973,4,FALSE)," ")</f>
        <v xml:space="preserve"> </v>
      </c>
      <c r="E739" s="3" t="str">
        <f>IF(A739:A739&gt;0,VLOOKUP(A739,Fed.!$A$2:$J$1973,5,FALSE)," ")</f>
        <v xml:space="preserve"> </v>
      </c>
      <c r="F739" s="413" t="str">
        <f>IF(A739:A739&gt;0,VLOOKUP(A739,Fed.!$A$2:$J$1973,6,FALSE)," ")</f>
        <v xml:space="preserve"> </v>
      </c>
      <c r="G739" t="str">
        <f>IF(A739:A739&gt;0,VLOOKUP(A739,Fed.!$A$2:$J$1973,7,FALSE)," ")</f>
        <v xml:space="preserve"> </v>
      </c>
      <c r="H739" t="str">
        <f>IF(A739:A739&gt;0,VLOOKUP(A739,Fed.!$A$2:$J$1973,8,FALSE)," ")</f>
        <v xml:space="preserve"> </v>
      </c>
      <c r="I739" t="str">
        <f>IF(A739:A739&gt;0,VLOOKUP(A739,Fed.!$A$2:$J$1973,9,FALSE)," ")</f>
        <v xml:space="preserve"> </v>
      </c>
      <c r="J739" s="3" t="str">
        <f>IF(A739:A739&gt;0,VLOOKUP(A739,Fed.!$A$2:$J$1973,10,FALSE)," ")</f>
        <v xml:space="preserve"> </v>
      </c>
    </row>
    <row r="740" spans="1:10">
      <c r="A740" s="63"/>
      <c r="B740" t="str">
        <f>IF(A740:A740&gt;0,VLOOKUP(A740,Fed.!$A$2:$J$1973,2,FALSE)," ")</f>
        <v xml:space="preserve"> </v>
      </c>
      <c r="C740" t="str">
        <f>IF(A740:A740&gt;0,VLOOKUP(A740,Fed.!$A$2:$J$1973,3,FALSE)," ")</f>
        <v xml:space="preserve"> </v>
      </c>
      <c r="D740" s="3" t="str">
        <f>IF(A740:A740&gt;0,VLOOKUP(A740,Fed.!$A$2:$J$1973,4,FALSE)," ")</f>
        <v xml:space="preserve"> </v>
      </c>
      <c r="E740" s="3" t="str">
        <f>IF(A740:A740&gt;0,VLOOKUP(A740,Fed.!$A$2:$J$1973,5,FALSE)," ")</f>
        <v xml:space="preserve"> </v>
      </c>
      <c r="F740" s="413" t="str">
        <f>IF(A740:A740&gt;0,VLOOKUP(A740,Fed.!$A$2:$J$1973,6,FALSE)," ")</f>
        <v xml:space="preserve"> </v>
      </c>
      <c r="G740" t="str">
        <f>IF(A740:A740&gt;0,VLOOKUP(A740,Fed.!$A$2:$J$1973,7,FALSE)," ")</f>
        <v xml:space="preserve"> </v>
      </c>
      <c r="H740" t="str">
        <f>IF(A740:A740&gt;0,VLOOKUP(A740,Fed.!$A$2:$J$1973,8,FALSE)," ")</f>
        <v xml:space="preserve"> </v>
      </c>
      <c r="I740" t="str">
        <f>IF(A740:A740&gt;0,VLOOKUP(A740,Fed.!$A$2:$J$1973,9,FALSE)," ")</f>
        <v xml:space="preserve"> </v>
      </c>
      <c r="J740" s="3" t="str">
        <f>IF(A740:A740&gt;0,VLOOKUP(A740,Fed.!$A$2:$J$1973,10,FALSE)," ")</f>
        <v xml:space="preserve"> </v>
      </c>
    </row>
    <row r="741" spans="1:10">
      <c r="A741" s="63"/>
      <c r="B741" t="str">
        <f>IF(A741:A741&gt;0,VLOOKUP(A741,Fed.!$A$2:$J$1973,2,FALSE)," ")</f>
        <v xml:space="preserve"> </v>
      </c>
      <c r="C741" t="str">
        <f>IF(A741:A741&gt;0,VLOOKUP(A741,Fed.!$A$2:$J$1973,3,FALSE)," ")</f>
        <v xml:space="preserve"> </v>
      </c>
      <c r="D741" s="3" t="str">
        <f>IF(A741:A741&gt;0,VLOOKUP(A741,Fed.!$A$2:$J$1973,4,FALSE)," ")</f>
        <v xml:space="preserve"> </v>
      </c>
      <c r="E741" s="3" t="str">
        <f>IF(A741:A741&gt;0,VLOOKUP(A741,Fed.!$A$2:$J$1973,5,FALSE)," ")</f>
        <v xml:space="preserve"> </v>
      </c>
      <c r="F741" s="413" t="str">
        <f>IF(A741:A741&gt;0,VLOOKUP(A741,Fed.!$A$2:$J$1973,6,FALSE)," ")</f>
        <v xml:space="preserve"> </v>
      </c>
      <c r="G741" t="str">
        <f>IF(A741:A741&gt;0,VLOOKUP(A741,Fed.!$A$2:$J$1973,7,FALSE)," ")</f>
        <v xml:space="preserve"> </v>
      </c>
      <c r="H741" t="str">
        <f>IF(A741:A741&gt;0,VLOOKUP(A741,Fed.!$A$2:$J$1973,8,FALSE)," ")</f>
        <v xml:space="preserve"> </v>
      </c>
      <c r="I741" t="str">
        <f>IF(A741:A741&gt;0,VLOOKUP(A741,Fed.!$A$2:$J$1973,9,FALSE)," ")</f>
        <v xml:space="preserve"> </v>
      </c>
      <c r="J741" s="3" t="str">
        <f>IF(A741:A741&gt;0,VLOOKUP(A741,Fed.!$A$2:$J$1973,10,FALSE)," ")</f>
        <v xml:space="preserve"> </v>
      </c>
    </row>
    <row r="742" spans="1:10">
      <c r="A742" s="63"/>
      <c r="B742" t="str">
        <f>IF(A742:A742&gt;0,VLOOKUP(A742,Fed.!$A$2:$J$1973,2,FALSE)," ")</f>
        <v xml:space="preserve"> </v>
      </c>
      <c r="C742" t="str">
        <f>IF(A742:A742&gt;0,VLOOKUP(A742,Fed.!$A$2:$J$1973,3,FALSE)," ")</f>
        <v xml:space="preserve"> </v>
      </c>
      <c r="D742" s="3" t="str">
        <f>IF(A742:A742&gt;0,VLOOKUP(A742,Fed.!$A$2:$J$1973,4,FALSE)," ")</f>
        <v xml:space="preserve"> </v>
      </c>
      <c r="E742" s="3" t="str">
        <f>IF(A742:A742&gt;0,VLOOKUP(A742,Fed.!$A$2:$J$1973,5,FALSE)," ")</f>
        <v xml:space="preserve"> </v>
      </c>
      <c r="F742" s="413" t="str">
        <f>IF(A742:A742&gt;0,VLOOKUP(A742,Fed.!$A$2:$J$1973,6,FALSE)," ")</f>
        <v xml:space="preserve"> </v>
      </c>
      <c r="G742" t="str">
        <f>IF(A742:A742&gt;0,VLOOKUP(A742,Fed.!$A$2:$J$1973,7,FALSE)," ")</f>
        <v xml:space="preserve"> </v>
      </c>
      <c r="H742" t="str">
        <f>IF(A742:A742&gt;0,VLOOKUP(A742,Fed.!$A$2:$J$1973,8,FALSE)," ")</f>
        <v xml:space="preserve"> </v>
      </c>
      <c r="I742" t="str">
        <f>IF(A742:A742&gt;0,VLOOKUP(A742,Fed.!$A$2:$J$1973,9,FALSE)," ")</f>
        <v xml:space="preserve"> </v>
      </c>
      <c r="J742" s="3" t="str">
        <f>IF(A742:A742&gt;0,VLOOKUP(A742,Fed.!$A$2:$J$1973,10,FALSE)," ")</f>
        <v xml:space="preserve"> </v>
      </c>
    </row>
    <row r="743" spans="1:10">
      <c r="A743" s="63"/>
      <c r="B743" t="str">
        <f>IF(A743:A743&gt;0,VLOOKUP(A743,Fed.!$A$2:$J$1973,2,FALSE)," ")</f>
        <v xml:space="preserve"> </v>
      </c>
      <c r="C743" t="str">
        <f>IF(A743:A743&gt;0,VLOOKUP(A743,Fed.!$A$2:$J$1973,3,FALSE)," ")</f>
        <v xml:space="preserve"> </v>
      </c>
      <c r="D743" s="3" t="str">
        <f>IF(A743:A743&gt;0,VLOOKUP(A743,Fed.!$A$2:$J$1973,4,FALSE)," ")</f>
        <v xml:space="preserve"> </v>
      </c>
      <c r="E743" s="3" t="str">
        <f>IF(A743:A743&gt;0,VLOOKUP(A743,Fed.!$A$2:$J$1973,5,FALSE)," ")</f>
        <v xml:space="preserve"> </v>
      </c>
      <c r="F743" s="413" t="str">
        <f>IF(A743:A743&gt;0,VLOOKUP(A743,Fed.!$A$2:$J$1973,6,FALSE)," ")</f>
        <v xml:space="preserve"> </v>
      </c>
      <c r="G743" t="str">
        <f>IF(A743:A743&gt;0,VLOOKUP(A743,Fed.!$A$2:$J$1973,7,FALSE)," ")</f>
        <v xml:space="preserve"> </v>
      </c>
      <c r="H743" t="str">
        <f>IF(A743:A743&gt;0,VLOOKUP(A743,Fed.!$A$2:$J$1973,8,FALSE)," ")</f>
        <v xml:space="preserve"> </v>
      </c>
      <c r="I743" t="str">
        <f>IF(A743:A743&gt;0,VLOOKUP(A743,Fed.!$A$2:$J$1973,9,FALSE)," ")</f>
        <v xml:space="preserve"> </v>
      </c>
      <c r="J743" s="3" t="str">
        <f>IF(A743:A743&gt;0,VLOOKUP(A743,Fed.!$A$2:$J$1973,10,FALSE)," ")</f>
        <v xml:space="preserve"> </v>
      </c>
    </row>
    <row r="744" spans="1:10">
      <c r="A744" s="63"/>
      <c r="B744" t="str">
        <f>IF(A744:A744&gt;0,VLOOKUP(A744,Fed.!$A$2:$J$1973,2,FALSE)," ")</f>
        <v xml:space="preserve"> </v>
      </c>
      <c r="C744" t="str">
        <f>IF(A744:A744&gt;0,VLOOKUP(A744,Fed.!$A$2:$J$1973,3,FALSE)," ")</f>
        <v xml:space="preserve"> </v>
      </c>
      <c r="D744" s="3" t="str">
        <f>IF(A744:A744&gt;0,VLOOKUP(A744,Fed.!$A$2:$J$1973,4,FALSE)," ")</f>
        <v xml:space="preserve"> </v>
      </c>
      <c r="E744" s="3" t="str">
        <f>IF(A744:A744&gt;0,VLOOKUP(A744,Fed.!$A$2:$J$1973,5,FALSE)," ")</f>
        <v xml:space="preserve"> </v>
      </c>
      <c r="F744" s="413" t="str">
        <f>IF(A744:A744&gt;0,VLOOKUP(A744,Fed.!$A$2:$J$1973,6,FALSE)," ")</f>
        <v xml:space="preserve"> </v>
      </c>
      <c r="G744" t="str">
        <f>IF(A744:A744&gt;0,VLOOKUP(A744,Fed.!$A$2:$J$1973,7,FALSE)," ")</f>
        <v xml:space="preserve"> </v>
      </c>
      <c r="H744" t="str">
        <f>IF(A744:A744&gt;0,VLOOKUP(A744,Fed.!$A$2:$J$1973,8,FALSE)," ")</f>
        <v xml:space="preserve"> </v>
      </c>
      <c r="I744" t="str">
        <f>IF(A744:A744&gt;0,VLOOKUP(A744,Fed.!$A$2:$J$1973,9,FALSE)," ")</f>
        <v xml:space="preserve"> </v>
      </c>
      <c r="J744" s="3" t="str">
        <f>IF(A744:A744&gt;0,VLOOKUP(A744,Fed.!$A$2:$J$1973,10,FALSE)," ")</f>
        <v xml:space="preserve"> </v>
      </c>
    </row>
    <row r="745" spans="1:10">
      <c r="A745" s="63"/>
      <c r="B745" t="str">
        <f>IF(A745:A745&gt;0,VLOOKUP(A745,Fed.!$A$2:$J$1973,2,FALSE)," ")</f>
        <v xml:space="preserve"> </v>
      </c>
      <c r="C745" t="str">
        <f>IF(A745:A745&gt;0,VLOOKUP(A745,Fed.!$A$2:$J$1973,3,FALSE)," ")</f>
        <v xml:space="preserve"> </v>
      </c>
      <c r="D745" s="3" t="str">
        <f>IF(A745:A745&gt;0,VLOOKUP(A745,Fed.!$A$2:$J$1973,4,FALSE)," ")</f>
        <v xml:space="preserve"> </v>
      </c>
      <c r="E745" s="3" t="str">
        <f>IF(A745:A745&gt;0,VLOOKUP(A745,Fed.!$A$2:$J$1973,5,FALSE)," ")</f>
        <v xml:space="preserve"> </v>
      </c>
      <c r="F745" s="413" t="str">
        <f>IF(A745:A745&gt;0,VLOOKUP(A745,Fed.!$A$2:$J$1973,6,FALSE)," ")</f>
        <v xml:space="preserve"> </v>
      </c>
      <c r="G745" t="str">
        <f>IF(A745:A745&gt;0,VLOOKUP(A745,Fed.!$A$2:$J$1973,7,FALSE)," ")</f>
        <v xml:space="preserve"> </v>
      </c>
      <c r="H745" t="str">
        <f>IF(A745:A745&gt;0,VLOOKUP(A745,Fed.!$A$2:$J$1973,8,FALSE)," ")</f>
        <v xml:space="preserve"> </v>
      </c>
      <c r="I745" t="str">
        <f>IF(A745:A745&gt;0,VLOOKUP(A745,Fed.!$A$2:$J$1973,9,FALSE)," ")</f>
        <v xml:space="preserve"> </v>
      </c>
      <c r="J745" s="3" t="str">
        <f>IF(A745:A745&gt;0,VLOOKUP(A745,Fed.!$A$2:$J$1973,10,FALSE)," ")</f>
        <v xml:space="preserve"> </v>
      </c>
    </row>
    <row r="746" spans="1:10">
      <c r="A746" s="63"/>
      <c r="B746" t="str">
        <f>IF(A746:A746&gt;0,VLOOKUP(A746,Fed.!$A$2:$J$1973,2,FALSE)," ")</f>
        <v xml:space="preserve"> </v>
      </c>
      <c r="C746" t="str">
        <f>IF(A746:A746&gt;0,VLOOKUP(A746,Fed.!$A$2:$J$1973,3,FALSE)," ")</f>
        <v xml:space="preserve"> </v>
      </c>
      <c r="D746" s="3" t="str">
        <f>IF(A746:A746&gt;0,VLOOKUP(A746,Fed.!$A$2:$J$1973,4,FALSE)," ")</f>
        <v xml:space="preserve"> </v>
      </c>
      <c r="E746" s="3" t="str">
        <f>IF(A746:A746&gt;0,VLOOKUP(A746,Fed.!$A$2:$J$1973,5,FALSE)," ")</f>
        <v xml:space="preserve"> </v>
      </c>
      <c r="F746" s="413" t="str">
        <f>IF(A746:A746&gt;0,VLOOKUP(A746,Fed.!$A$2:$J$1973,6,FALSE)," ")</f>
        <v xml:space="preserve"> </v>
      </c>
      <c r="G746" t="str">
        <f>IF(A746:A746&gt;0,VLOOKUP(A746,Fed.!$A$2:$J$1973,7,FALSE)," ")</f>
        <v xml:space="preserve"> </v>
      </c>
      <c r="H746" t="str">
        <f>IF(A746:A746&gt;0,VLOOKUP(A746,Fed.!$A$2:$J$1973,8,FALSE)," ")</f>
        <v xml:space="preserve"> </v>
      </c>
      <c r="I746" t="str">
        <f>IF(A746:A746&gt;0,VLOOKUP(A746,Fed.!$A$2:$J$1973,9,FALSE)," ")</f>
        <v xml:space="preserve"> </v>
      </c>
      <c r="J746" s="3" t="str">
        <f>IF(A746:A746&gt;0,VLOOKUP(A746,Fed.!$A$2:$J$1973,10,FALSE)," ")</f>
        <v xml:space="preserve"> </v>
      </c>
    </row>
    <row r="747" spans="1:10">
      <c r="A747" s="63"/>
      <c r="B747" t="str">
        <f>IF(A747:A747&gt;0,VLOOKUP(A747,Fed.!$A$2:$J$1973,2,FALSE)," ")</f>
        <v xml:space="preserve"> </v>
      </c>
      <c r="C747" t="str">
        <f>IF(A747:A747&gt;0,VLOOKUP(A747,Fed.!$A$2:$J$1973,3,FALSE)," ")</f>
        <v xml:space="preserve"> </v>
      </c>
      <c r="D747" s="3" t="str">
        <f>IF(A747:A747&gt;0,VLOOKUP(A747,Fed.!$A$2:$J$1973,4,FALSE)," ")</f>
        <v xml:space="preserve"> </v>
      </c>
      <c r="E747" s="3" t="str">
        <f>IF(A747:A747&gt;0,VLOOKUP(A747,Fed.!$A$2:$J$1973,5,FALSE)," ")</f>
        <v xml:space="preserve"> </v>
      </c>
      <c r="F747" s="413" t="str">
        <f>IF(A747:A747&gt;0,VLOOKUP(A747,Fed.!$A$2:$J$1973,6,FALSE)," ")</f>
        <v xml:space="preserve"> </v>
      </c>
      <c r="G747" t="str">
        <f>IF(A747:A747&gt;0,VLOOKUP(A747,Fed.!$A$2:$J$1973,7,FALSE)," ")</f>
        <v xml:space="preserve"> </v>
      </c>
      <c r="H747" t="str">
        <f>IF(A747:A747&gt;0,VLOOKUP(A747,Fed.!$A$2:$J$1973,8,FALSE)," ")</f>
        <v xml:space="preserve"> </v>
      </c>
      <c r="I747" t="str">
        <f>IF(A747:A747&gt;0,VLOOKUP(A747,Fed.!$A$2:$J$1973,9,FALSE)," ")</f>
        <v xml:space="preserve"> </v>
      </c>
      <c r="J747" s="3" t="str">
        <f>IF(A747:A747&gt;0,VLOOKUP(A747,Fed.!$A$2:$J$1973,10,FALSE)," ")</f>
        <v xml:space="preserve"> </v>
      </c>
    </row>
    <row r="748" spans="1:10">
      <c r="A748" s="63"/>
      <c r="B748" t="str">
        <f>IF(A748:A748&gt;0,VLOOKUP(A748,Fed.!$A$2:$J$1973,2,FALSE)," ")</f>
        <v xml:space="preserve"> </v>
      </c>
      <c r="C748" t="str">
        <f>IF(A748:A748&gt;0,VLOOKUP(A748,Fed.!$A$2:$J$1973,3,FALSE)," ")</f>
        <v xml:space="preserve"> </v>
      </c>
      <c r="D748" s="3" t="str">
        <f>IF(A748:A748&gt;0,VLOOKUP(A748,Fed.!$A$2:$J$1973,4,FALSE)," ")</f>
        <v xml:space="preserve"> </v>
      </c>
      <c r="E748" s="3" t="str">
        <f>IF(A748:A748&gt;0,VLOOKUP(A748,Fed.!$A$2:$J$1973,5,FALSE)," ")</f>
        <v xml:space="preserve"> </v>
      </c>
      <c r="F748" s="413" t="str">
        <f>IF(A748:A748&gt;0,VLOOKUP(A748,Fed.!$A$2:$J$1973,6,FALSE)," ")</f>
        <v xml:space="preserve"> </v>
      </c>
      <c r="G748" t="str">
        <f>IF(A748:A748&gt;0,VLOOKUP(A748,Fed.!$A$2:$J$1973,7,FALSE)," ")</f>
        <v xml:space="preserve"> </v>
      </c>
      <c r="H748" t="str">
        <f>IF(A748:A748&gt;0,VLOOKUP(A748,Fed.!$A$2:$J$1973,8,FALSE)," ")</f>
        <v xml:space="preserve"> </v>
      </c>
      <c r="I748" t="str">
        <f>IF(A748:A748&gt;0,VLOOKUP(A748,Fed.!$A$2:$J$1973,9,FALSE)," ")</f>
        <v xml:space="preserve"> </v>
      </c>
      <c r="J748" s="3" t="str">
        <f>IF(A748:A748&gt;0,VLOOKUP(A748,Fed.!$A$2:$J$1973,10,FALSE)," ")</f>
        <v xml:space="preserve"> </v>
      </c>
    </row>
    <row r="749" spans="1:10">
      <c r="A749" s="63"/>
      <c r="B749" t="str">
        <f>IF(A749:A749&gt;0,VLOOKUP(A749,Fed.!$A$2:$J$1973,2,FALSE)," ")</f>
        <v xml:space="preserve"> </v>
      </c>
      <c r="C749" t="str">
        <f>IF(A749:A749&gt;0,VLOOKUP(A749,Fed.!$A$2:$J$1973,3,FALSE)," ")</f>
        <v xml:space="preserve"> </v>
      </c>
      <c r="D749" s="3" t="str">
        <f>IF(A749:A749&gt;0,VLOOKUP(A749,Fed.!$A$2:$J$1973,4,FALSE)," ")</f>
        <v xml:space="preserve"> </v>
      </c>
      <c r="E749" s="3" t="str">
        <f>IF(A749:A749&gt;0,VLOOKUP(A749,Fed.!$A$2:$J$1973,5,FALSE)," ")</f>
        <v xml:space="preserve"> </v>
      </c>
      <c r="F749" s="413" t="str">
        <f>IF(A749:A749&gt;0,VLOOKUP(A749,Fed.!$A$2:$J$1973,6,FALSE)," ")</f>
        <v xml:space="preserve"> </v>
      </c>
      <c r="G749" t="str">
        <f>IF(A749:A749&gt;0,VLOOKUP(A749,Fed.!$A$2:$J$1973,7,FALSE)," ")</f>
        <v xml:space="preserve"> </v>
      </c>
      <c r="H749" t="str">
        <f>IF(A749:A749&gt;0,VLOOKUP(A749,Fed.!$A$2:$J$1973,8,FALSE)," ")</f>
        <v xml:space="preserve"> </v>
      </c>
      <c r="I749" t="str">
        <f>IF(A749:A749&gt;0,VLOOKUP(A749,Fed.!$A$2:$J$1973,9,FALSE)," ")</f>
        <v xml:space="preserve"> </v>
      </c>
      <c r="J749" s="3" t="str">
        <f>IF(A749:A749&gt;0,VLOOKUP(A749,Fed.!$A$2:$J$1973,10,FALSE)," ")</f>
        <v xml:space="preserve"> </v>
      </c>
    </row>
    <row r="750" spans="1:10">
      <c r="A750" s="63"/>
      <c r="B750" t="str">
        <f>IF(A750:A750&gt;0,VLOOKUP(A750,Fed.!$A$2:$J$1973,2,FALSE)," ")</f>
        <v xml:space="preserve"> </v>
      </c>
      <c r="C750" t="str">
        <f>IF(A750:A750&gt;0,VLOOKUP(A750,Fed.!$A$2:$J$1973,3,FALSE)," ")</f>
        <v xml:space="preserve"> </v>
      </c>
      <c r="D750" s="3" t="str">
        <f>IF(A750:A750&gt;0,VLOOKUP(A750,Fed.!$A$2:$J$1973,4,FALSE)," ")</f>
        <v xml:space="preserve"> </v>
      </c>
      <c r="E750" s="3" t="str">
        <f>IF(A750:A750&gt;0,VLOOKUP(A750,Fed.!$A$2:$J$1973,5,FALSE)," ")</f>
        <v xml:space="preserve"> </v>
      </c>
      <c r="F750" s="413" t="str">
        <f>IF(A750:A750&gt;0,VLOOKUP(A750,Fed.!$A$2:$J$1973,6,FALSE)," ")</f>
        <v xml:space="preserve"> </v>
      </c>
      <c r="G750" t="str">
        <f>IF(A750:A750&gt;0,VLOOKUP(A750,Fed.!$A$2:$J$1973,7,FALSE)," ")</f>
        <v xml:space="preserve"> </v>
      </c>
      <c r="H750" t="str">
        <f>IF(A750:A750&gt;0,VLOOKUP(A750,Fed.!$A$2:$J$1973,8,FALSE)," ")</f>
        <v xml:space="preserve"> </v>
      </c>
      <c r="I750" t="str">
        <f>IF(A750:A750&gt;0,VLOOKUP(A750,Fed.!$A$2:$J$1973,9,FALSE)," ")</f>
        <v xml:space="preserve"> </v>
      </c>
      <c r="J750" s="3" t="str">
        <f>IF(A750:A750&gt;0,VLOOKUP(A750,Fed.!$A$2:$J$1973,10,FALSE)," ")</f>
        <v xml:space="preserve"> </v>
      </c>
    </row>
    <row r="751" spans="1:10">
      <c r="A751" s="63"/>
      <c r="B751" t="str">
        <f>IF(A751:A751&gt;0,VLOOKUP(A751,Fed.!$A$2:$J$1973,2,FALSE)," ")</f>
        <v xml:space="preserve"> </v>
      </c>
      <c r="C751" t="str">
        <f>IF(A751:A751&gt;0,VLOOKUP(A751,Fed.!$A$2:$J$1973,3,FALSE)," ")</f>
        <v xml:space="preserve"> </v>
      </c>
      <c r="D751" s="3" t="str">
        <f>IF(A751:A751&gt;0,VLOOKUP(A751,Fed.!$A$2:$J$1973,4,FALSE)," ")</f>
        <v xml:space="preserve"> </v>
      </c>
      <c r="E751" s="3" t="str">
        <f>IF(A751:A751&gt;0,VLOOKUP(A751,Fed.!$A$2:$J$1973,5,FALSE)," ")</f>
        <v xml:space="preserve"> </v>
      </c>
      <c r="F751" s="413" t="str">
        <f>IF(A751:A751&gt;0,VLOOKUP(A751,Fed.!$A$2:$J$1973,6,FALSE)," ")</f>
        <v xml:space="preserve"> </v>
      </c>
      <c r="G751" t="str">
        <f>IF(A751:A751&gt;0,VLOOKUP(A751,Fed.!$A$2:$J$1973,7,FALSE)," ")</f>
        <v xml:space="preserve"> </v>
      </c>
      <c r="H751" t="str">
        <f>IF(A751:A751&gt;0,VLOOKUP(A751,Fed.!$A$2:$J$1973,8,FALSE)," ")</f>
        <v xml:space="preserve"> </v>
      </c>
      <c r="I751" t="str">
        <f>IF(A751:A751&gt;0,VLOOKUP(A751,Fed.!$A$2:$J$1973,9,FALSE)," ")</f>
        <v xml:space="preserve"> </v>
      </c>
      <c r="J751" s="3" t="str">
        <f>IF(A751:A751&gt;0,VLOOKUP(A751,Fed.!$A$2:$J$1973,10,FALSE)," ")</f>
        <v xml:space="preserve"> </v>
      </c>
    </row>
    <row r="752" spans="1:10">
      <c r="A752" s="63"/>
      <c r="B752" t="str">
        <f>IF(A752:A752&gt;0,VLOOKUP(A752,Fed.!$A$2:$J$1973,2,FALSE)," ")</f>
        <v xml:space="preserve"> </v>
      </c>
      <c r="C752" t="str">
        <f>IF(A752:A752&gt;0,VLOOKUP(A752,Fed.!$A$2:$J$1973,3,FALSE)," ")</f>
        <v xml:space="preserve"> </v>
      </c>
      <c r="D752" s="3" t="str">
        <f>IF(A752:A752&gt;0,VLOOKUP(A752,Fed.!$A$2:$J$1973,4,FALSE)," ")</f>
        <v xml:space="preserve"> </v>
      </c>
      <c r="E752" s="3" t="str">
        <f>IF(A752:A752&gt;0,VLOOKUP(A752,Fed.!$A$2:$J$1973,5,FALSE)," ")</f>
        <v xml:space="preserve"> </v>
      </c>
      <c r="F752" s="413" t="str">
        <f>IF(A752:A752&gt;0,VLOOKUP(A752,Fed.!$A$2:$J$1973,6,FALSE)," ")</f>
        <v xml:space="preserve"> </v>
      </c>
      <c r="G752" t="str">
        <f>IF(A752:A752&gt;0,VLOOKUP(A752,Fed.!$A$2:$J$1973,7,FALSE)," ")</f>
        <v xml:space="preserve"> </v>
      </c>
      <c r="H752" t="str">
        <f>IF(A752:A752&gt;0,VLOOKUP(A752,Fed.!$A$2:$J$1973,8,FALSE)," ")</f>
        <v xml:space="preserve"> </v>
      </c>
      <c r="I752" t="str">
        <f>IF(A752:A752&gt;0,VLOOKUP(A752,Fed.!$A$2:$J$1973,9,FALSE)," ")</f>
        <v xml:space="preserve"> </v>
      </c>
      <c r="J752" s="3" t="str">
        <f>IF(A752:A752&gt;0,VLOOKUP(A752,Fed.!$A$2:$J$1973,10,FALSE)," ")</f>
        <v xml:space="preserve"> </v>
      </c>
    </row>
    <row r="753" spans="1:10">
      <c r="A753" s="63"/>
      <c r="B753" t="str">
        <f>IF(A753:A753&gt;0,VLOOKUP(A753,Fed.!$A$2:$J$1973,2,FALSE)," ")</f>
        <v xml:space="preserve"> </v>
      </c>
      <c r="C753" t="str">
        <f>IF(A753:A753&gt;0,VLOOKUP(A753,Fed.!$A$2:$J$1973,3,FALSE)," ")</f>
        <v xml:space="preserve"> </v>
      </c>
      <c r="D753" s="3" t="str">
        <f>IF(A753:A753&gt;0,VLOOKUP(A753,Fed.!$A$2:$J$1973,4,FALSE)," ")</f>
        <v xml:space="preserve"> </v>
      </c>
      <c r="E753" s="3" t="str">
        <f>IF(A753:A753&gt;0,VLOOKUP(A753,Fed.!$A$2:$J$1973,5,FALSE)," ")</f>
        <v xml:space="preserve"> </v>
      </c>
      <c r="F753" s="413" t="str">
        <f>IF(A753:A753&gt;0,VLOOKUP(A753,Fed.!$A$2:$J$1973,6,FALSE)," ")</f>
        <v xml:space="preserve"> </v>
      </c>
      <c r="G753" t="str">
        <f>IF(A753:A753&gt;0,VLOOKUP(A753,Fed.!$A$2:$J$1973,7,FALSE)," ")</f>
        <v xml:space="preserve"> </v>
      </c>
      <c r="H753" t="str">
        <f>IF(A753:A753&gt;0,VLOOKUP(A753,Fed.!$A$2:$J$1973,8,FALSE)," ")</f>
        <v xml:space="preserve"> </v>
      </c>
      <c r="I753" t="str">
        <f>IF(A753:A753&gt;0,VLOOKUP(A753,Fed.!$A$2:$J$1973,9,FALSE)," ")</f>
        <v xml:space="preserve"> </v>
      </c>
      <c r="J753" s="3" t="str">
        <f>IF(A753:A753&gt;0,VLOOKUP(A753,Fed.!$A$2:$J$1973,10,FALSE)," ")</f>
        <v xml:space="preserve"> </v>
      </c>
    </row>
    <row r="754" spans="1:10">
      <c r="A754" s="63"/>
      <c r="B754" t="str">
        <f>IF(A754:A754&gt;0,VLOOKUP(A754,Fed.!$A$2:$J$1973,2,FALSE)," ")</f>
        <v xml:space="preserve"> </v>
      </c>
      <c r="C754" t="str">
        <f>IF(A754:A754&gt;0,VLOOKUP(A754,Fed.!$A$2:$J$1973,3,FALSE)," ")</f>
        <v xml:space="preserve"> </v>
      </c>
      <c r="D754" s="3" t="str">
        <f>IF(A754:A754&gt;0,VLOOKUP(A754,Fed.!$A$2:$J$1973,4,FALSE)," ")</f>
        <v xml:space="preserve"> </v>
      </c>
      <c r="E754" s="3" t="str">
        <f>IF(A754:A754&gt;0,VLOOKUP(A754,Fed.!$A$2:$J$1973,5,FALSE)," ")</f>
        <v xml:space="preserve"> </v>
      </c>
      <c r="F754" s="413" t="str">
        <f>IF(A754:A754&gt;0,VLOOKUP(A754,Fed.!$A$2:$J$1973,6,FALSE)," ")</f>
        <v xml:space="preserve"> </v>
      </c>
      <c r="G754" t="str">
        <f>IF(A754:A754&gt;0,VLOOKUP(A754,Fed.!$A$2:$J$1973,7,FALSE)," ")</f>
        <v xml:space="preserve"> </v>
      </c>
      <c r="H754" t="str">
        <f>IF(A754:A754&gt;0,VLOOKUP(A754,Fed.!$A$2:$J$1973,8,FALSE)," ")</f>
        <v xml:space="preserve"> </v>
      </c>
      <c r="I754" t="str">
        <f>IF(A754:A754&gt;0,VLOOKUP(A754,Fed.!$A$2:$J$1973,9,FALSE)," ")</f>
        <v xml:space="preserve"> </v>
      </c>
      <c r="J754" s="3" t="str">
        <f>IF(A754:A754&gt;0,VLOOKUP(A754,Fed.!$A$2:$J$1973,10,FALSE)," ")</f>
        <v xml:space="preserve"> </v>
      </c>
    </row>
    <row r="755" spans="1:10">
      <c r="A755" s="63"/>
      <c r="B755" t="str">
        <f>IF(A755:A755&gt;0,VLOOKUP(A755,Fed.!$A$2:$J$1973,2,FALSE)," ")</f>
        <v xml:space="preserve"> </v>
      </c>
      <c r="C755" t="str">
        <f>IF(A755:A755&gt;0,VLOOKUP(A755,Fed.!$A$2:$J$1973,3,FALSE)," ")</f>
        <v xml:space="preserve"> </v>
      </c>
      <c r="D755" s="3" t="str">
        <f>IF(A755:A755&gt;0,VLOOKUP(A755,Fed.!$A$2:$J$1973,4,FALSE)," ")</f>
        <v xml:space="preserve"> </v>
      </c>
      <c r="E755" s="3" t="str">
        <f>IF(A755:A755&gt;0,VLOOKUP(A755,Fed.!$A$2:$J$1973,5,FALSE)," ")</f>
        <v xml:space="preserve"> </v>
      </c>
      <c r="F755" s="413" t="str">
        <f>IF(A755:A755&gt;0,VLOOKUP(A755,Fed.!$A$2:$J$1973,6,FALSE)," ")</f>
        <v xml:space="preserve"> </v>
      </c>
      <c r="G755" t="str">
        <f>IF(A755:A755&gt;0,VLOOKUP(A755,Fed.!$A$2:$J$1973,7,FALSE)," ")</f>
        <v xml:space="preserve"> </v>
      </c>
      <c r="H755" t="str">
        <f>IF(A755:A755&gt;0,VLOOKUP(A755,Fed.!$A$2:$J$1973,8,FALSE)," ")</f>
        <v xml:space="preserve"> </v>
      </c>
      <c r="I755" t="str">
        <f>IF(A755:A755&gt;0,VLOOKUP(A755,Fed.!$A$2:$J$1973,9,FALSE)," ")</f>
        <v xml:space="preserve"> </v>
      </c>
      <c r="J755" s="3" t="str">
        <f>IF(A755:A755&gt;0,VLOOKUP(A755,Fed.!$A$2:$J$1973,10,FALSE)," ")</f>
        <v xml:space="preserve"> </v>
      </c>
    </row>
    <row r="756" spans="1:10">
      <c r="A756" s="63"/>
      <c r="B756" t="str">
        <f>IF(A756:A756&gt;0,VLOOKUP(A756,Fed.!$A$2:$J$1973,2,FALSE)," ")</f>
        <v xml:space="preserve"> </v>
      </c>
      <c r="C756" t="str">
        <f>IF(A756:A756&gt;0,VLOOKUP(A756,Fed.!$A$2:$J$1973,3,FALSE)," ")</f>
        <v xml:space="preserve"> </v>
      </c>
      <c r="D756" s="3" t="str">
        <f>IF(A756:A756&gt;0,VLOOKUP(A756,Fed.!$A$2:$J$1973,4,FALSE)," ")</f>
        <v xml:space="preserve"> </v>
      </c>
      <c r="E756" s="3" t="str">
        <f>IF(A756:A756&gt;0,VLOOKUP(A756,Fed.!$A$2:$J$1973,5,FALSE)," ")</f>
        <v xml:space="preserve"> </v>
      </c>
      <c r="F756" s="413" t="str">
        <f>IF(A756:A756&gt;0,VLOOKUP(A756,Fed.!$A$2:$J$1973,6,FALSE)," ")</f>
        <v xml:space="preserve"> </v>
      </c>
      <c r="G756" t="str">
        <f>IF(A756:A756&gt;0,VLOOKUP(A756,Fed.!$A$2:$J$1973,7,FALSE)," ")</f>
        <v xml:space="preserve"> </v>
      </c>
      <c r="H756" t="str">
        <f>IF(A756:A756&gt;0,VLOOKUP(A756,Fed.!$A$2:$J$1973,8,FALSE)," ")</f>
        <v xml:space="preserve"> </v>
      </c>
      <c r="I756" t="str">
        <f>IF(A756:A756&gt;0,VLOOKUP(A756,Fed.!$A$2:$J$1973,9,FALSE)," ")</f>
        <v xml:space="preserve"> </v>
      </c>
      <c r="J756" s="3" t="str">
        <f>IF(A756:A756&gt;0,VLOOKUP(A756,Fed.!$A$2:$J$1973,10,FALSE)," ")</f>
        <v xml:space="preserve"> </v>
      </c>
    </row>
    <row r="757" spans="1:10">
      <c r="A757" s="63"/>
      <c r="B757" t="str">
        <f>IF(A757:A757&gt;0,VLOOKUP(A757,Fed.!$A$2:$J$1973,2,FALSE)," ")</f>
        <v xml:space="preserve"> </v>
      </c>
      <c r="C757" t="str">
        <f>IF(A757:A757&gt;0,VLOOKUP(A757,Fed.!$A$2:$J$1973,3,FALSE)," ")</f>
        <v xml:space="preserve"> </v>
      </c>
      <c r="D757" s="3" t="str">
        <f>IF(A757:A757&gt;0,VLOOKUP(A757,Fed.!$A$2:$J$1973,4,FALSE)," ")</f>
        <v xml:space="preserve"> </v>
      </c>
      <c r="E757" s="3" t="str">
        <f>IF(A757:A757&gt;0,VLOOKUP(A757,Fed.!$A$2:$J$1973,5,FALSE)," ")</f>
        <v xml:space="preserve"> </v>
      </c>
      <c r="F757" s="413" t="str">
        <f>IF(A757:A757&gt;0,VLOOKUP(A757,Fed.!$A$2:$J$1973,6,FALSE)," ")</f>
        <v xml:space="preserve"> </v>
      </c>
      <c r="G757" t="str">
        <f>IF(A757:A757&gt;0,VLOOKUP(A757,Fed.!$A$2:$J$1973,7,FALSE)," ")</f>
        <v xml:space="preserve"> </v>
      </c>
      <c r="H757" t="str">
        <f>IF(A757:A757&gt;0,VLOOKUP(A757,Fed.!$A$2:$J$1973,8,FALSE)," ")</f>
        <v xml:space="preserve"> </v>
      </c>
      <c r="I757" t="str">
        <f>IF(A757:A757&gt;0,VLOOKUP(A757,Fed.!$A$2:$J$1973,9,FALSE)," ")</f>
        <v xml:space="preserve"> </v>
      </c>
      <c r="J757" s="3" t="str">
        <f>IF(A757:A757&gt;0,VLOOKUP(A757,Fed.!$A$2:$J$1973,10,FALSE)," ")</f>
        <v xml:space="preserve"> </v>
      </c>
    </row>
    <row r="758" spans="1:10">
      <c r="A758" s="63"/>
      <c r="B758" t="str">
        <f>IF(A758:A758&gt;0,VLOOKUP(A758,Fed.!$A$2:$J$1973,2,FALSE)," ")</f>
        <v xml:space="preserve"> </v>
      </c>
      <c r="C758" t="str">
        <f>IF(A758:A758&gt;0,VLOOKUP(A758,Fed.!$A$2:$J$1973,3,FALSE)," ")</f>
        <v xml:space="preserve"> </v>
      </c>
      <c r="D758" s="3" t="str">
        <f>IF(A758:A758&gt;0,VLOOKUP(A758,Fed.!$A$2:$J$1973,4,FALSE)," ")</f>
        <v xml:space="preserve"> </v>
      </c>
      <c r="E758" s="3" t="str">
        <f>IF(A758:A758&gt;0,VLOOKUP(A758,Fed.!$A$2:$J$1973,5,FALSE)," ")</f>
        <v xml:space="preserve"> </v>
      </c>
      <c r="F758" s="413" t="str">
        <f>IF(A758:A758&gt;0,VLOOKUP(A758,Fed.!$A$2:$J$1973,6,FALSE)," ")</f>
        <v xml:space="preserve"> </v>
      </c>
      <c r="G758" t="str">
        <f>IF(A758:A758&gt;0,VLOOKUP(A758,Fed.!$A$2:$J$1973,7,FALSE)," ")</f>
        <v xml:space="preserve"> </v>
      </c>
      <c r="H758" t="str">
        <f>IF(A758:A758&gt;0,VLOOKUP(A758,Fed.!$A$2:$J$1973,8,FALSE)," ")</f>
        <v xml:space="preserve"> </v>
      </c>
      <c r="I758" t="str">
        <f>IF(A758:A758&gt;0,VLOOKUP(A758,Fed.!$A$2:$J$1973,9,FALSE)," ")</f>
        <v xml:space="preserve"> </v>
      </c>
      <c r="J758" s="3" t="str">
        <f>IF(A758:A758&gt;0,VLOOKUP(A758,Fed.!$A$2:$J$1973,10,FALSE)," ")</f>
        <v xml:space="preserve"> </v>
      </c>
    </row>
    <row r="759" spans="1:10">
      <c r="A759" s="63"/>
      <c r="B759" t="str">
        <f>IF(A759:A759&gt;0,VLOOKUP(A759,Fed.!$A$2:$J$1973,2,FALSE)," ")</f>
        <v xml:space="preserve"> </v>
      </c>
      <c r="C759" t="str">
        <f>IF(A759:A759&gt;0,VLOOKUP(A759,Fed.!$A$2:$J$1973,3,FALSE)," ")</f>
        <v xml:space="preserve"> </v>
      </c>
      <c r="D759" s="3" t="str">
        <f>IF(A759:A759&gt;0,VLOOKUP(A759,Fed.!$A$2:$J$1973,4,FALSE)," ")</f>
        <v xml:space="preserve"> </v>
      </c>
      <c r="E759" s="3" t="str">
        <f>IF(A759:A759&gt;0,VLOOKUP(A759,Fed.!$A$2:$J$1973,5,FALSE)," ")</f>
        <v xml:space="preserve"> </v>
      </c>
      <c r="F759" s="413" t="str">
        <f>IF(A759:A759&gt;0,VLOOKUP(A759,Fed.!$A$2:$J$1973,6,FALSE)," ")</f>
        <v xml:space="preserve"> </v>
      </c>
      <c r="G759" t="str">
        <f>IF(A759:A759&gt;0,VLOOKUP(A759,Fed.!$A$2:$J$1973,7,FALSE)," ")</f>
        <v xml:space="preserve"> </v>
      </c>
      <c r="H759" t="str">
        <f>IF(A759:A759&gt;0,VLOOKUP(A759,Fed.!$A$2:$J$1973,8,FALSE)," ")</f>
        <v xml:space="preserve"> </v>
      </c>
      <c r="I759" t="str">
        <f>IF(A759:A759&gt;0,VLOOKUP(A759,Fed.!$A$2:$J$1973,9,FALSE)," ")</f>
        <v xml:space="preserve"> </v>
      </c>
      <c r="J759" s="3" t="str">
        <f>IF(A759:A759&gt;0,VLOOKUP(A759,Fed.!$A$2:$J$1973,10,FALSE)," ")</f>
        <v xml:space="preserve"> </v>
      </c>
    </row>
    <row r="760" spans="1:10">
      <c r="A760" s="63"/>
      <c r="B760" t="str">
        <f>IF(A760:A760&gt;0,VLOOKUP(A760,Fed.!$A$2:$J$1973,2,FALSE)," ")</f>
        <v xml:space="preserve"> </v>
      </c>
      <c r="C760" t="str">
        <f>IF(A760:A760&gt;0,VLOOKUP(A760,Fed.!$A$2:$J$1973,3,FALSE)," ")</f>
        <v xml:space="preserve"> </v>
      </c>
      <c r="D760" s="3" t="str">
        <f>IF(A760:A760&gt;0,VLOOKUP(A760,Fed.!$A$2:$J$1973,4,FALSE)," ")</f>
        <v xml:space="preserve"> </v>
      </c>
      <c r="E760" s="3" t="str">
        <f>IF(A760:A760&gt;0,VLOOKUP(A760,Fed.!$A$2:$J$1973,5,FALSE)," ")</f>
        <v xml:space="preserve"> </v>
      </c>
      <c r="F760" s="413" t="str">
        <f>IF(A760:A760&gt;0,VLOOKUP(A760,Fed.!$A$2:$J$1973,6,FALSE)," ")</f>
        <v xml:space="preserve"> </v>
      </c>
      <c r="G760" t="str">
        <f>IF(A760:A760&gt;0,VLOOKUP(A760,Fed.!$A$2:$J$1973,7,FALSE)," ")</f>
        <v xml:space="preserve"> </v>
      </c>
      <c r="H760" t="str">
        <f>IF(A760:A760&gt;0,VLOOKUP(A760,Fed.!$A$2:$J$1973,8,FALSE)," ")</f>
        <v xml:space="preserve"> </v>
      </c>
      <c r="I760" t="str">
        <f>IF(A760:A760&gt;0,VLOOKUP(A760,Fed.!$A$2:$J$1973,9,FALSE)," ")</f>
        <v xml:space="preserve"> </v>
      </c>
      <c r="J760" s="3" t="str">
        <f>IF(A760:A760&gt;0,VLOOKUP(A760,Fed.!$A$2:$J$1973,10,FALSE)," ")</f>
        <v xml:space="preserve"> </v>
      </c>
    </row>
    <row r="761" spans="1:10">
      <c r="A761" s="63"/>
      <c r="B761" t="str">
        <f>IF(A761:A761&gt;0,VLOOKUP(A761,Fed.!$A$2:$J$1973,2,FALSE)," ")</f>
        <v xml:space="preserve"> </v>
      </c>
      <c r="C761" t="str">
        <f>IF(A761:A761&gt;0,VLOOKUP(A761,Fed.!$A$2:$J$1973,3,FALSE)," ")</f>
        <v xml:space="preserve"> </v>
      </c>
      <c r="D761" s="3" t="str">
        <f>IF(A761:A761&gt;0,VLOOKUP(A761,Fed.!$A$2:$J$1973,4,FALSE)," ")</f>
        <v xml:space="preserve"> </v>
      </c>
      <c r="E761" s="3" t="str">
        <f>IF(A761:A761&gt;0,VLOOKUP(A761,Fed.!$A$2:$J$1973,5,FALSE)," ")</f>
        <v xml:space="preserve"> </v>
      </c>
      <c r="F761" s="413" t="str">
        <f>IF(A761:A761&gt;0,VLOOKUP(A761,Fed.!$A$2:$J$1973,6,FALSE)," ")</f>
        <v xml:space="preserve"> </v>
      </c>
      <c r="G761" t="str">
        <f>IF(A761:A761&gt;0,VLOOKUP(A761,Fed.!$A$2:$J$1973,7,FALSE)," ")</f>
        <v xml:space="preserve"> </v>
      </c>
      <c r="H761" t="str">
        <f>IF(A761:A761&gt;0,VLOOKUP(A761,Fed.!$A$2:$J$1973,8,FALSE)," ")</f>
        <v xml:space="preserve"> </v>
      </c>
      <c r="I761" t="str">
        <f>IF(A761:A761&gt;0,VLOOKUP(A761,Fed.!$A$2:$J$1973,9,FALSE)," ")</f>
        <v xml:space="preserve"> </v>
      </c>
      <c r="J761" s="3" t="str">
        <f>IF(A761:A761&gt;0,VLOOKUP(A761,Fed.!$A$2:$J$1973,10,FALSE)," ")</f>
        <v xml:space="preserve"> </v>
      </c>
    </row>
    <row r="762" spans="1:10">
      <c r="A762" s="63"/>
      <c r="B762" t="str">
        <f>IF(A762:A762&gt;0,VLOOKUP(A762,Fed.!$A$2:$J$1973,2,FALSE)," ")</f>
        <v xml:space="preserve"> </v>
      </c>
      <c r="C762" t="str">
        <f>IF(A762:A762&gt;0,VLOOKUP(A762,Fed.!$A$2:$J$1973,3,FALSE)," ")</f>
        <v xml:space="preserve"> </v>
      </c>
      <c r="D762" s="3" t="str">
        <f>IF(A762:A762&gt;0,VLOOKUP(A762,Fed.!$A$2:$J$1973,4,FALSE)," ")</f>
        <v xml:space="preserve"> </v>
      </c>
      <c r="E762" s="3" t="str">
        <f>IF(A762:A762&gt;0,VLOOKUP(A762,Fed.!$A$2:$J$1973,5,FALSE)," ")</f>
        <v xml:space="preserve"> </v>
      </c>
      <c r="F762" s="413" t="str">
        <f>IF(A762:A762&gt;0,VLOOKUP(A762,Fed.!$A$2:$J$1973,6,FALSE)," ")</f>
        <v xml:space="preserve"> </v>
      </c>
      <c r="G762" t="str">
        <f>IF(A762:A762&gt;0,VLOOKUP(A762,Fed.!$A$2:$J$1973,7,FALSE)," ")</f>
        <v xml:space="preserve"> </v>
      </c>
      <c r="H762" t="str">
        <f>IF(A762:A762&gt;0,VLOOKUP(A762,Fed.!$A$2:$J$1973,8,FALSE)," ")</f>
        <v xml:space="preserve"> </v>
      </c>
      <c r="I762" t="str">
        <f>IF(A762:A762&gt;0,VLOOKUP(A762,Fed.!$A$2:$J$1973,9,FALSE)," ")</f>
        <v xml:space="preserve"> </v>
      </c>
      <c r="J762" s="3" t="str">
        <f>IF(A762:A762&gt;0,VLOOKUP(A762,Fed.!$A$2:$J$1973,10,FALSE)," ")</f>
        <v xml:space="preserve"> </v>
      </c>
    </row>
    <row r="763" spans="1:10">
      <c r="A763" s="63"/>
      <c r="B763" t="str">
        <f>IF(A763:A763&gt;0,VLOOKUP(A763,Fed.!$A$2:$J$1973,2,FALSE)," ")</f>
        <v xml:space="preserve"> </v>
      </c>
      <c r="C763" t="str">
        <f>IF(A763:A763&gt;0,VLOOKUP(A763,Fed.!$A$2:$J$1973,3,FALSE)," ")</f>
        <v xml:space="preserve"> </v>
      </c>
      <c r="D763" s="3" t="str">
        <f>IF(A763:A763&gt;0,VLOOKUP(A763,Fed.!$A$2:$J$1973,4,FALSE)," ")</f>
        <v xml:space="preserve"> </v>
      </c>
      <c r="E763" s="3" t="str">
        <f>IF(A763:A763&gt;0,VLOOKUP(A763,Fed.!$A$2:$J$1973,5,FALSE)," ")</f>
        <v xml:space="preserve"> </v>
      </c>
      <c r="F763" s="413" t="str">
        <f>IF(A763:A763&gt;0,VLOOKUP(A763,Fed.!$A$2:$J$1973,6,FALSE)," ")</f>
        <v xml:space="preserve"> </v>
      </c>
      <c r="G763" t="str">
        <f>IF(A763:A763&gt;0,VLOOKUP(A763,Fed.!$A$2:$J$1973,7,FALSE)," ")</f>
        <v xml:space="preserve"> </v>
      </c>
      <c r="H763" t="str">
        <f>IF(A763:A763&gt;0,VLOOKUP(A763,Fed.!$A$2:$J$1973,8,FALSE)," ")</f>
        <v xml:space="preserve"> </v>
      </c>
      <c r="I763" t="str">
        <f>IF(A763:A763&gt;0,VLOOKUP(A763,Fed.!$A$2:$J$1973,9,FALSE)," ")</f>
        <v xml:space="preserve"> </v>
      </c>
      <c r="J763" s="3" t="str">
        <f>IF(A763:A763&gt;0,VLOOKUP(A763,Fed.!$A$2:$J$1973,10,FALSE)," ")</f>
        <v xml:space="preserve"> </v>
      </c>
    </row>
    <row r="764" spans="1:10">
      <c r="A764" s="63"/>
      <c r="B764" t="str">
        <f>IF(A764:A764&gt;0,VLOOKUP(A764,Fed.!$A$2:$J$1973,2,FALSE)," ")</f>
        <v xml:space="preserve"> </v>
      </c>
      <c r="C764" t="str">
        <f>IF(A764:A764&gt;0,VLOOKUP(A764,Fed.!$A$2:$J$1973,3,FALSE)," ")</f>
        <v xml:space="preserve"> </v>
      </c>
      <c r="D764" s="3" t="str">
        <f>IF(A764:A764&gt;0,VLOOKUP(A764,Fed.!$A$2:$J$1973,4,FALSE)," ")</f>
        <v xml:space="preserve"> </v>
      </c>
      <c r="E764" s="3" t="str">
        <f>IF(A764:A764&gt;0,VLOOKUP(A764,Fed.!$A$2:$J$1973,5,FALSE)," ")</f>
        <v xml:space="preserve"> </v>
      </c>
      <c r="F764" s="413" t="str">
        <f>IF(A764:A764&gt;0,VLOOKUP(A764,Fed.!$A$2:$J$1973,6,FALSE)," ")</f>
        <v xml:space="preserve"> </v>
      </c>
      <c r="G764" t="str">
        <f>IF(A764:A764&gt;0,VLOOKUP(A764,Fed.!$A$2:$J$1973,7,FALSE)," ")</f>
        <v xml:space="preserve"> </v>
      </c>
      <c r="H764" t="str">
        <f>IF(A764:A764&gt;0,VLOOKUP(A764,Fed.!$A$2:$J$1973,8,FALSE)," ")</f>
        <v xml:space="preserve"> </v>
      </c>
      <c r="I764" t="str">
        <f>IF(A764:A764&gt;0,VLOOKUP(A764,Fed.!$A$2:$J$1973,9,FALSE)," ")</f>
        <v xml:space="preserve"> </v>
      </c>
      <c r="J764" s="3" t="str">
        <f>IF(A764:A764&gt;0,VLOOKUP(A764,Fed.!$A$2:$J$1973,10,FALSE)," ")</f>
        <v xml:space="preserve"> </v>
      </c>
    </row>
    <row r="765" spans="1:10">
      <c r="A765" s="63"/>
      <c r="B765" t="str">
        <f>IF(A765:A765&gt;0,VLOOKUP(A765,Fed.!$A$2:$J$1973,2,FALSE)," ")</f>
        <v xml:space="preserve"> </v>
      </c>
      <c r="C765" t="str">
        <f>IF(A765:A765&gt;0,VLOOKUP(A765,Fed.!$A$2:$J$1973,3,FALSE)," ")</f>
        <v xml:space="preserve"> </v>
      </c>
      <c r="D765" s="3" t="str">
        <f>IF(A765:A765&gt;0,VLOOKUP(A765,Fed.!$A$2:$J$1973,4,FALSE)," ")</f>
        <v xml:space="preserve"> </v>
      </c>
      <c r="E765" s="3" t="str">
        <f>IF(A765:A765&gt;0,VLOOKUP(A765,Fed.!$A$2:$J$1973,5,FALSE)," ")</f>
        <v xml:space="preserve"> </v>
      </c>
      <c r="F765" s="413" t="str">
        <f>IF(A765:A765&gt;0,VLOOKUP(A765,Fed.!$A$2:$J$1973,6,FALSE)," ")</f>
        <v xml:space="preserve"> </v>
      </c>
      <c r="G765" t="str">
        <f>IF(A765:A765&gt;0,VLOOKUP(A765,Fed.!$A$2:$J$1973,7,FALSE)," ")</f>
        <v xml:space="preserve"> </v>
      </c>
      <c r="H765" t="str">
        <f>IF(A765:A765&gt;0,VLOOKUP(A765,Fed.!$A$2:$J$1973,8,FALSE)," ")</f>
        <v xml:space="preserve"> </v>
      </c>
      <c r="I765" t="str">
        <f>IF(A765:A765&gt;0,VLOOKUP(A765,Fed.!$A$2:$J$1973,9,FALSE)," ")</f>
        <v xml:space="preserve"> </v>
      </c>
      <c r="J765" s="3" t="str">
        <f>IF(A765:A765&gt;0,VLOOKUP(A765,Fed.!$A$2:$J$1973,10,FALSE)," ")</f>
        <v xml:space="preserve"> </v>
      </c>
    </row>
    <row r="766" spans="1:10">
      <c r="A766" s="63"/>
      <c r="B766" t="str">
        <f>IF(A766:A766&gt;0,VLOOKUP(A766,Fed.!$A$2:$J$1973,2,FALSE)," ")</f>
        <v xml:space="preserve"> </v>
      </c>
      <c r="C766" t="str">
        <f>IF(A766:A766&gt;0,VLOOKUP(A766,Fed.!$A$2:$J$1973,3,FALSE)," ")</f>
        <v xml:space="preserve"> </v>
      </c>
      <c r="D766" s="3" t="str">
        <f>IF(A766:A766&gt;0,VLOOKUP(A766,Fed.!$A$2:$J$1973,4,FALSE)," ")</f>
        <v xml:space="preserve"> </v>
      </c>
      <c r="E766" s="3" t="str">
        <f>IF(A766:A766&gt;0,VLOOKUP(A766,Fed.!$A$2:$J$1973,5,FALSE)," ")</f>
        <v xml:space="preserve"> </v>
      </c>
      <c r="F766" s="413" t="str">
        <f>IF(A766:A766&gt;0,VLOOKUP(A766,Fed.!$A$2:$J$1973,6,FALSE)," ")</f>
        <v xml:space="preserve"> </v>
      </c>
      <c r="G766" t="str">
        <f>IF(A766:A766&gt;0,VLOOKUP(A766,Fed.!$A$2:$J$1973,7,FALSE)," ")</f>
        <v xml:space="preserve"> </v>
      </c>
      <c r="H766" t="str">
        <f>IF(A766:A766&gt;0,VLOOKUP(A766,Fed.!$A$2:$J$1973,8,FALSE)," ")</f>
        <v xml:space="preserve"> </v>
      </c>
      <c r="I766" t="str">
        <f>IF(A766:A766&gt;0,VLOOKUP(A766,Fed.!$A$2:$J$1973,9,FALSE)," ")</f>
        <v xml:space="preserve"> </v>
      </c>
      <c r="J766" s="3" t="str">
        <f>IF(A766:A766&gt;0,VLOOKUP(A766,Fed.!$A$2:$J$1973,10,FALSE)," ")</f>
        <v xml:space="preserve"> </v>
      </c>
    </row>
    <row r="767" spans="1:10">
      <c r="A767" s="63"/>
      <c r="B767" t="str">
        <f>IF(A767:A767&gt;0,VLOOKUP(A767,Fed.!$A$2:$J$1973,2,FALSE)," ")</f>
        <v xml:space="preserve"> </v>
      </c>
      <c r="C767" t="str">
        <f>IF(A767:A767&gt;0,VLOOKUP(A767,Fed.!$A$2:$J$1973,3,FALSE)," ")</f>
        <v xml:space="preserve"> </v>
      </c>
      <c r="D767" s="3" t="str">
        <f>IF(A767:A767&gt;0,VLOOKUP(A767,Fed.!$A$2:$J$1973,4,FALSE)," ")</f>
        <v xml:space="preserve"> </v>
      </c>
      <c r="E767" s="3" t="str">
        <f>IF(A767:A767&gt;0,VLOOKUP(A767,Fed.!$A$2:$J$1973,5,FALSE)," ")</f>
        <v xml:space="preserve"> </v>
      </c>
      <c r="F767" s="413" t="str">
        <f>IF(A767:A767&gt;0,VLOOKUP(A767,Fed.!$A$2:$J$1973,6,FALSE)," ")</f>
        <v xml:space="preserve"> </v>
      </c>
      <c r="G767" t="str">
        <f>IF(A767:A767&gt;0,VLOOKUP(A767,Fed.!$A$2:$J$1973,7,FALSE)," ")</f>
        <v xml:space="preserve"> </v>
      </c>
      <c r="H767" t="str">
        <f>IF(A767:A767&gt;0,VLOOKUP(A767,Fed.!$A$2:$J$1973,8,FALSE)," ")</f>
        <v xml:space="preserve"> </v>
      </c>
      <c r="I767" t="str">
        <f>IF(A767:A767&gt;0,VLOOKUP(A767,Fed.!$A$2:$J$1973,9,FALSE)," ")</f>
        <v xml:space="preserve"> </v>
      </c>
      <c r="J767" s="3" t="str">
        <f>IF(A767:A767&gt;0,VLOOKUP(A767,Fed.!$A$2:$J$1973,10,FALSE)," ")</f>
        <v xml:space="preserve"> </v>
      </c>
    </row>
    <row r="768" spans="1:10">
      <c r="A768" s="63"/>
      <c r="B768" t="str">
        <f>IF(A768:A768&gt;0,VLOOKUP(A768,Fed.!$A$2:$J$1973,2,FALSE)," ")</f>
        <v xml:space="preserve"> </v>
      </c>
      <c r="C768" t="str">
        <f>IF(A768:A768&gt;0,VLOOKUP(A768,Fed.!$A$2:$J$1973,3,FALSE)," ")</f>
        <v xml:space="preserve"> </v>
      </c>
      <c r="D768" s="3" t="str">
        <f>IF(A768:A768&gt;0,VLOOKUP(A768,Fed.!$A$2:$J$1973,4,FALSE)," ")</f>
        <v xml:space="preserve"> </v>
      </c>
      <c r="E768" s="3" t="str">
        <f>IF(A768:A768&gt;0,VLOOKUP(A768,Fed.!$A$2:$J$1973,5,FALSE)," ")</f>
        <v xml:space="preserve"> </v>
      </c>
      <c r="F768" s="413" t="str">
        <f>IF(A768:A768&gt;0,VLOOKUP(A768,Fed.!$A$2:$J$1973,6,FALSE)," ")</f>
        <v xml:space="preserve"> </v>
      </c>
      <c r="G768" t="str">
        <f>IF(A768:A768&gt;0,VLOOKUP(A768,Fed.!$A$2:$J$1973,7,FALSE)," ")</f>
        <v xml:space="preserve"> </v>
      </c>
      <c r="H768" t="str">
        <f>IF(A768:A768&gt;0,VLOOKUP(A768,Fed.!$A$2:$J$1973,8,FALSE)," ")</f>
        <v xml:space="preserve"> </v>
      </c>
      <c r="I768" t="str">
        <f>IF(A768:A768&gt;0,VLOOKUP(A768,Fed.!$A$2:$J$1973,9,FALSE)," ")</f>
        <v xml:space="preserve"> </v>
      </c>
      <c r="J768" s="3" t="str">
        <f>IF(A768:A768&gt;0,VLOOKUP(A768,Fed.!$A$2:$J$1973,10,FALSE)," ")</f>
        <v xml:space="preserve"> </v>
      </c>
    </row>
    <row r="769" spans="1:10">
      <c r="A769" s="63"/>
      <c r="B769" t="str">
        <f>IF(A769:A769&gt;0,VLOOKUP(A769,Fed.!$A$2:$J$1973,2,FALSE)," ")</f>
        <v xml:space="preserve"> </v>
      </c>
      <c r="C769" t="str">
        <f>IF(A769:A769&gt;0,VLOOKUP(A769,Fed.!$A$2:$J$1973,3,FALSE)," ")</f>
        <v xml:space="preserve"> </v>
      </c>
      <c r="D769" s="3" t="str">
        <f>IF(A769:A769&gt;0,VLOOKUP(A769,Fed.!$A$2:$J$1973,4,FALSE)," ")</f>
        <v xml:space="preserve"> </v>
      </c>
      <c r="E769" s="3" t="str">
        <f>IF(A769:A769&gt;0,VLOOKUP(A769,Fed.!$A$2:$J$1973,5,FALSE)," ")</f>
        <v xml:space="preserve"> </v>
      </c>
      <c r="F769" s="413" t="str">
        <f>IF(A769:A769&gt;0,VLOOKUP(A769,Fed.!$A$2:$J$1973,6,FALSE)," ")</f>
        <v xml:space="preserve"> </v>
      </c>
      <c r="G769" t="str">
        <f>IF(A769:A769&gt;0,VLOOKUP(A769,Fed.!$A$2:$J$1973,7,FALSE)," ")</f>
        <v xml:space="preserve"> </v>
      </c>
      <c r="H769" t="str">
        <f>IF(A769:A769&gt;0,VLOOKUP(A769,Fed.!$A$2:$J$1973,8,FALSE)," ")</f>
        <v xml:space="preserve"> </v>
      </c>
      <c r="I769" t="str">
        <f>IF(A769:A769&gt;0,VLOOKUP(A769,Fed.!$A$2:$J$1973,9,FALSE)," ")</f>
        <v xml:space="preserve"> </v>
      </c>
      <c r="J769" s="3" t="str">
        <f>IF(A769:A769&gt;0,VLOOKUP(A769,Fed.!$A$2:$J$1973,10,FALSE)," ")</f>
        <v xml:space="preserve"> </v>
      </c>
    </row>
    <row r="770" spans="1:10">
      <c r="A770" s="63"/>
      <c r="B770" t="str">
        <f>IF(A770:A770&gt;0,VLOOKUP(A770,Fed.!$A$2:$J$1973,2,FALSE)," ")</f>
        <v xml:space="preserve"> </v>
      </c>
      <c r="C770" t="str">
        <f>IF(A770:A770&gt;0,VLOOKUP(A770,Fed.!$A$2:$J$1973,3,FALSE)," ")</f>
        <v xml:space="preserve"> </v>
      </c>
      <c r="D770" s="3" t="str">
        <f>IF(A770:A770&gt;0,VLOOKUP(A770,Fed.!$A$2:$J$1973,4,FALSE)," ")</f>
        <v xml:space="preserve"> </v>
      </c>
      <c r="E770" s="3" t="str">
        <f>IF(A770:A770&gt;0,VLOOKUP(A770,Fed.!$A$2:$J$1973,5,FALSE)," ")</f>
        <v xml:space="preserve"> </v>
      </c>
      <c r="F770" s="413" t="str">
        <f>IF(A770:A770&gt;0,VLOOKUP(A770,Fed.!$A$2:$J$1973,6,FALSE)," ")</f>
        <v xml:space="preserve"> </v>
      </c>
      <c r="G770" t="str">
        <f>IF(A770:A770&gt;0,VLOOKUP(A770,Fed.!$A$2:$J$1973,7,FALSE)," ")</f>
        <v xml:space="preserve"> </v>
      </c>
      <c r="H770" t="str">
        <f>IF(A770:A770&gt;0,VLOOKUP(A770,Fed.!$A$2:$J$1973,8,FALSE)," ")</f>
        <v xml:space="preserve"> </v>
      </c>
      <c r="I770" t="str">
        <f>IF(A770:A770&gt;0,VLOOKUP(A770,Fed.!$A$2:$J$1973,9,FALSE)," ")</f>
        <v xml:space="preserve"> </v>
      </c>
      <c r="J770" s="3" t="str">
        <f>IF(A770:A770&gt;0,VLOOKUP(A770,Fed.!$A$2:$J$1973,10,FALSE)," ")</f>
        <v xml:space="preserve"> </v>
      </c>
    </row>
    <row r="771" spans="1:10">
      <c r="A771" s="63"/>
      <c r="B771" t="str">
        <f>IF(A771:A771&gt;0,VLOOKUP(A771,Fed.!$A$2:$J$1973,2,FALSE)," ")</f>
        <v xml:space="preserve"> </v>
      </c>
      <c r="C771" t="str">
        <f>IF(A771:A771&gt;0,VLOOKUP(A771,Fed.!$A$2:$J$1973,3,FALSE)," ")</f>
        <v xml:space="preserve"> </v>
      </c>
      <c r="D771" s="3" t="str">
        <f>IF(A771:A771&gt;0,VLOOKUP(A771,Fed.!$A$2:$J$1973,4,FALSE)," ")</f>
        <v xml:space="preserve"> </v>
      </c>
      <c r="E771" s="3" t="str">
        <f>IF(A771:A771&gt;0,VLOOKUP(A771,Fed.!$A$2:$J$1973,5,FALSE)," ")</f>
        <v xml:space="preserve"> </v>
      </c>
      <c r="F771" s="413" t="str">
        <f>IF(A771:A771&gt;0,VLOOKUP(A771,Fed.!$A$2:$J$1973,6,FALSE)," ")</f>
        <v xml:space="preserve"> </v>
      </c>
      <c r="G771" t="str">
        <f>IF(A771:A771&gt;0,VLOOKUP(A771,Fed.!$A$2:$J$1973,7,FALSE)," ")</f>
        <v xml:space="preserve"> </v>
      </c>
      <c r="H771" t="str">
        <f>IF(A771:A771&gt;0,VLOOKUP(A771,Fed.!$A$2:$J$1973,8,FALSE)," ")</f>
        <v xml:space="preserve"> </v>
      </c>
      <c r="I771" t="str">
        <f>IF(A771:A771&gt;0,VLOOKUP(A771,Fed.!$A$2:$J$1973,9,FALSE)," ")</f>
        <v xml:space="preserve"> </v>
      </c>
      <c r="J771" s="3" t="str">
        <f>IF(A771:A771&gt;0,VLOOKUP(A771,Fed.!$A$2:$J$1973,10,FALSE)," ")</f>
        <v xml:space="preserve"> </v>
      </c>
    </row>
    <row r="772" spans="1:10">
      <c r="A772" s="63"/>
      <c r="B772" t="str">
        <f>IF(A772:A772&gt;0,VLOOKUP(A772,Fed.!$A$2:$J$1973,2,FALSE)," ")</f>
        <v xml:space="preserve"> </v>
      </c>
      <c r="C772" t="str">
        <f>IF(A772:A772&gt;0,VLOOKUP(A772,Fed.!$A$2:$J$1973,3,FALSE)," ")</f>
        <v xml:space="preserve"> </v>
      </c>
      <c r="D772" s="3" t="str">
        <f>IF(A772:A772&gt;0,VLOOKUP(A772,Fed.!$A$2:$J$1973,4,FALSE)," ")</f>
        <v xml:space="preserve"> </v>
      </c>
      <c r="E772" s="3" t="str">
        <f>IF(A772:A772&gt;0,VLOOKUP(A772,Fed.!$A$2:$J$1973,5,FALSE)," ")</f>
        <v xml:space="preserve"> </v>
      </c>
      <c r="F772" s="413" t="str">
        <f>IF(A772:A772&gt;0,VLOOKUP(A772,Fed.!$A$2:$J$1973,6,FALSE)," ")</f>
        <v xml:space="preserve"> </v>
      </c>
      <c r="G772" t="str">
        <f>IF(A772:A772&gt;0,VLOOKUP(A772,Fed.!$A$2:$J$1973,7,FALSE)," ")</f>
        <v xml:space="preserve"> </v>
      </c>
      <c r="H772" t="str">
        <f>IF(A772:A772&gt;0,VLOOKUP(A772,Fed.!$A$2:$J$1973,8,FALSE)," ")</f>
        <v xml:space="preserve"> </v>
      </c>
      <c r="I772" t="str">
        <f>IF(A772:A772&gt;0,VLOOKUP(A772,Fed.!$A$2:$J$1973,9,FALSE)," ")</f>
        <v xml:space="preserve"> </v>
      </c>
      <c r="J772" s="3" t="str">
        <f>IF(A772:A772&gt;0,VLOOKUP(A772,Fed.!$A$2:$J$1973,10,FALSE)," ")</f>
        <v xml:space="preserve"> </v>
      </c>
    </row>
    <row r="773" spans="1:10">
      <c r="A773" s="63"/>
      <c r="B773" t="str">
        <f>IF(A773:A773&gt;0,VLOOKUP(A773,Fed.!$A$2:$J$1973,2,FALSE)," ")</f>
        <v xml:space="preserve"> </v>
      </c>
      <c r="C773" t="str">
        <f>IF(A773:A773&gt;0,VLOOKUP(A773,Fed.!$A$2:$J$1973,3,FALSE)," ")</f>
        <v xml:space="preserve"> </v>
      </c>
      <c r="D773" s="3" t="str">
        <f>IF(A773:A773&gt;0,VLOOKUP(A773,Fed.!$A$2:$J$1973,4,FALSE)," ")</f>
        <v xml:space="preserve"> </v>
      </c>
      <c r="E773" s="3" t="str">
        <f>IF(A773:A773&gt;0,VLOOKUP(A773,Fed.!$A$2:$J$1973,5,FALSE)," ")</f>
        <v xml:space="preserve"> </v>
      </c>
      <c r="F773" s="413" t="str">
        <f>IF(A773:A773&gt;0,VLOOKUP(A773,Fed.!$A$2:$J$1973,6,FALSE)," ")</f>
        <v xml:space="preserve"> </v>
      </c>
      <c r="G773" t="str">
        <f>IF(A773:A773&gt;0,VLOOKUP(A773,Fed.!$A$2:$J$1973,7,FALSE)," ")</f>
        <v xml:space="preserve"> </v>
      </c>
      <c r="H773" t="str">
        <f>IF(A773:A773&gt;0,VLOOKUP(A773,Fed.!$A$2:$J$1973,8,FALSE)," ")</f>
        <v xml:space="preserve"> </v>
      </c>
      <c r="I773" t="str">
        <f>IF(A773:A773&gt;0,VLOOKUP(A773,Fed.!$A$2:$J$1973,9,FALSE)," ")</f>
        <v xml:space="preserve"> </v>
      </c>
      <c r="J773" s="3" t="str">
        <f>IF(A773:A773&gt;0,VLOOKUP(A773,Fed.!$A$2:$J$1973,10,FALSE)," ")</f>
        <v xml:space="preserve"> </v>
      </c>
    </row>
    <row r="774" spans="1:10">
      <c r="A774" s="63"/>
      <c r="B774" t="str">
        <f>IF(A774:A774&gt;0,VLOOKUP(A774,Fed.!$A$2:$J$1973,2,FALSE)," ")</f>
        <v xml:space="preserve"> </v>
      </c>
      <c r="C774" t="str">
        <f>IF(A774:A774&gt;0,VLOOKUP(A774,Fed.!$A$2:$J$1973,3,FALSE)," ")</f>
        <v xml:space="preserve"> </v>
      </c>
      <c r="D774" s="3" t="str">
        <f>IF(A774:A774&gt;0,VLOOKUP(A774,Fed.!$A$2:$J$1973,4,FALSE)," ")</f>
        <v xml:space="preserve"> </v>
      </c>
      <c r="E774" s="3" t="str">
        <f>IF(A774:A774&gt;0,VLOOKUP(A774,Fed.!$A$2:$J$1973,5,FALSE)," ")</f>
        <v xml:space="preserve"> </v>
      </c>
      <c r="F774" s="413" t="str">
        <f>IF(A774:A774&gt;0,VLOOKUP(A774,Fed.!$A$2:$J$1973,6,FALSE)," ")</f>
        <v xml:space="preserve"> </v>
      </c>
      <c r="G774" t="str">
        <f>IF(A774:A774&gt;0,VLOOKUP(A774,Fed.!$A$2:$J$1973,7,FALSE)," ")</f>
        <v xml:space="preserve"> </v>
      </c>
      <c r="H774" t="str">
        <f>IF(A774:A774&gt;0,VLOOKUP(A774,Fed.!$A$2:$J$1973,8,FALSE)," ")</f>
        <v xml:space="preserve"> </v>
      </c>
      <c r="I774" t="str">
        <f>IF(A774:A774&gt;0,VLOOKUP(A774,Fed.!$A$2:$J$1973,9,FALSE)," ")</f>
        <v xml:space="preserve"> </v>
      </c>
      <c r="J774" s="3" t="str">
        <f>IF(A774:A774&gt;0,VLOOKUP(A774,Fed.!$A$2:$J$1973,10,FALSE)," ")</f>
        <v xml:space="preserve"> </v>
      </c>
    </row>
    <row r="775" spans="1:10">
      <c r="A775" s="63"/>
      <c r="B775" t="str">
        <f>IF(A775:A775&gt;0,VLOOKUP(A775,Fed.!$A$2:$J$1973,2,FALSE)," ")</f>
        <v xml:space="preserve"> </v>
      </c>
      <c r="C775" t="str">
        <f>IF(A775:A775&gt;0,VLOOKUP(A775,Fed.!$A$2:$J$1973,3,FALSE)," ")</f>
        <v xml:space="preserve"> </v>
      </c>
      <c r="D775" s="3" t="str">
        <f>IF(A775:A775&gt;0,VLOOKUP(A775,Fed.!$A$2:$J$1973,4,FALSE)," ")</f>
        <v xml:space="preserve"> </v>
      </c>
      <c r="E775" s="3" t="str">
        <f>IF(A775:A775&gt;0,VLOOKUP(A775,Fed.!$A$2:$J$1973,5,FALSE)," ")</f>
        <v xml:space="preserve"> </v>
      </c>
      <c r="F775" s="413" t="str">
        <f>IF(A775:A775&gt;0,VLOOKUP(A775,Fed.!$A$2:$J$1973,6,FALSE)," ")</f>
        <v xml:space="preserve"> </v>
      </c>
      <c r="G775" t="str">
        <f>IF(A775:A775&gt;0,VLOOKUP(A775,Fed.!$A$2:$J$1973,7,FALSE)," ")</f>
        <v xml:space="preserve"> </v>
      </c>
      <c r="H775" t="str">
        <f>IF(A775:A775&gt;0,VLOOKUP(A775,Fed.!$A$2:$J$1973,8,FALSE)," ")</f>
        <v xml:space="preserve"> </v>
      </c>
      <c r="I775" t="str">
        <f>IF(A775:A775&gt;0,VLOOKUP(A775,Fed.!$A$2:$J$1973,9,FALSE)," ")</f>
        <v xml:space="preserve"> </v>
      </c>
      <c r="J775" s="3" t="str">
        <f>IF(A775:A775&gt;0,VLOOKUP(A775,Fed.!$A$2:$J$1973,10,FALSE)," ")</f>
        <v xml:space="preserve"> </v>
      </c>
    </row>
    <row r="776" spans="1:10">
      <c r="A776" s="63"/>
      <c r="B776" t="str">
        <f>IF(A776:A776&gt;0,VLOOKUP(A776,Fed.!$A$2:$J$1973,2,FALSE)," ")</f>
        <v xml:space="preserve"> </v>
      </c>
      <c r="C776" t="str">
        <f>IF(A776:A776&gt;0,VLOOKUP(A776,Fed.!$A$2:$J$1973,3,FALSE)," ")</f>
        <v xml:space="preserve"> </v>
      </c>
      <c r="D776" s="3" t="str">
        <f>IF(A776:A776&gt;0,VLOOKUP(A776,Fed.!$A$2:$J$1973,4,FALSE)," ")</f>
        <v xml:space="preserve"> </v>
      </c>
      <c r="E776" s="3" t="str">
        <f>IF(A776:A776&gt;0,VLOOKUP(A776,Fed.!$A$2:$J$1973,5,FALSE)," ")</f>
        <v xml:space="preserve"> </v>
      </c>
      <c r="F776" s="413" t="str">
        <f>IF(A776:A776&gt;0,VLOOKUP(A776,Fed.!$A$2:$J$1973,6,FALSE)," ")</f>
        <v xml:space="preserve"> </v>
      </c>
      <c r="G776" t="str">
        <f>IF(A776:A776&gt;0,VLOOKUP(A776,Fed.!$A$2:$J$1973,7,FALSE)," ")</f>
        <v xml:space="preserve"> </v>
      </c>
      <c r="H776" t="str">
        <f>IF(A776:A776&gt;0,VLOOKUP(A776,Fed.!$A$2:$J$1973,8,FALSE)," ")</f>
        <v xml:space="preserve"> </v>
      </c>
      <c r="I776" t="str">
        <f>IF(A776:A776&gt;0,VLOOKUP(A776,Fed.!$A$2:$J$1973,9,FALSE)," ")</f>
        <v xml:space="preserve"> </v>
      </c>
      <c r="J776" s="3" t="str">
        <f>IF(A776:A776&gt;0,VLOOKUP(A776,Fed.!$A$2:$J$1973,10,FALSE)," ")</f>
        <v xml:space="preserve"> </v>
      </c>
    </row>
    <row r="777" spans="1:10">
      <c r="A777" s="63"/>
      <c r="B777" t="str">
        <f>IF(A777:A777&gt;0,VLOOKUP(A777,Fed.!$A$2:$J$1973,2,FALSE)," ")</f>
        <v xml:space="preserve"> </v>
      </c>
      <c r="C777" t="str">
        <f>IF(A777:A777&gt;0,VLOOKUP(A777,Fed.!$A$2:$J$1973,3,FALSE)," ")</f>
        <v xml:space="preserve"> </v>
      </c>
      <c r="D777" s="3" t="str">
        <f>IF(A777:A777&gt;0,VLOOKUP(A777,Fed.!$A$2:$J$1973,4,FALSE)," ")</f>
        <v xml:space="preserve"> </v>
      </c>
      <c r="E777" s="3" t="str">
        <f>IF(A777:A777&gt;0,VLOOKUP(A777,Fed.!$A$2:$J$1973,5,FALSE)," ")</f>
        <v xml:space="preserve"> </v>
      </c>
      <c r="F777" s="413" t="str">
        <f>IF(A777:A777&gt;0,VLOOKUP(A777,Fed.!$A$2:$J$1973,6,FALSE)," ")</f>
        <v xml:space="preserve"> </v>
      </c>
      <c r="G777" t="str">
        <f>IF(A777:A777&gt;0,VLOOKUP(A777,Fed.!$A$2:$J$1973,7,FALSE)," ")</f>
        <v xml:space="preserve"> </v>
      </c>
      <c r="H777" t="str">
        <f>IF(A777:A777&gt;0,VLOOKUP(A777,Fed.!$A$2:$J$1973,8,FALSE)," ")</f>
        <v xml:space="preserve"> </v>
      </c>
      <c r="I777" t="str">
        <f>IF(A777:A777&gt;0,VLOOKUP(A777,Fed.!$A$2:$J$1973,9,FALSE)," ")</f>
        <v xml:space="preserve"> </v>
      </c>
      <c r="J777" s="3" t="str">
        <f>IF(A777:A777&gt;0,VLOOKUP(A777,Fed.!$A$2:$J$1973,10,FALSE)," ")</f>
        <v xml:space="preserve"> </v>
      </c>
    </row>
    <row r="778" spans="1:10">
      <c r="A778" s="63"/>
      <c r="B778" t="str">
        <f>IF(A778:A778&gt;0,VLOOKUP(A778,Fed.!$A$2:$J$1973,2,FALSE)," ")</f>
        <v xml:space="preserve"> </v>
      </c>
      <c r="C778" t="str">
        <f>IF(A778:A778&gt;0,VLOOKUP(A778,Fed.!$A$2:$J$1973,3,FALSE)," ")</f>
        <v xml:space="preserve"> </v>
      </c>
      <c r="D778" s="3" t="str">
        <f>IF(A778:A778&gt;0,VLOOKUP(A778,Fed.!$A$2:$J$1973,4,FALSE)," ")</f>
        <v xml:space="preserve"> </v>
      </c>
      <c r="E778" s="3" t="str">
        <f>IF(A778:A778&gt;0,VLOOKUP(A778,Fed.!$A$2:$J$1973,5,FALSE)," ")</f>
        <v xml:space="preserve"> </v>
      </c>
      <c r="F778" s="413" t="str">
        <f>IF(A778:A778&gt;0,VLOOKUP(A778,Fed.!$A$2:$J$1973,6,FALSE)," ")</f>
        <v xml:space="preserve"> </v>
      </c>
      <c r="G778" t="str">
        <f>IF(A778:A778&gt;0,VLOOKUP(A778,Fed.!$A$2:$J$1973,7,FALSE)," ")</f>
        <v xml:space="preserve"> </v>
      </c>
      <c r="H778" t="str">
        <f>IF(A778:A778&gt;0,VLOOKUP(A778,Fed.!$A$2:$J$1973,8,FALSE)," ")</f>
        <v xml:space="preserve"> </v>
      </c>
      <c r="I778" t="str">
        <f>IF(A778:A778&gt;0,VLOOKUP(A778,Fed.!$A$2:$J$1973,9,FALSE)," ")</f>
        <v xml:space="preserve"> </v>
      </c>
      <c r="J778" s="3" t="str">
        <f>IF(A778:A778&gt;0,VLOOKUP(A778,Fed.!$A$2:$J$1973,10,FALSE)," ")</f>
        <v xml:space="preserve"> </v>
      </c>
    </row>
    <row r="779" spans="1:10">
      <c r="A779" s="63"/>
      <c r="B779" t="str">
        <f>IF(A779:A779&gt;0,VLOOKUP(A779,Fed.!$A$2:$J$1973,2,FALSE)," ")</f>
        <v xml:space="preserve"> </v>
      </c>
      <c r="C779" t="str">
        <f>IF(A779:A779&gt;0,VLOOKUP(A779,Fed.!$A$2:$J$1973,3,FALSE)," ")</f>
        <v xml:space="preserve"> </v>
      </c>
      <c r="D779" s="3" t="str">
        <f>IF(A779:A779&gt;0,VLOOKUP(A779,Fed.!$A$2:$J$1973,4,FALSE)," ")</f>
        <v xml:space="preserve"> </v>
      </c>
      <c r="E779" s="3" t="str">
        <f>IF(A779:A779&gt;0,VLOOKUP(A779,Fed.!$A$2:$J$1973,5,FALSE)," ")</f>
        <v xml:space="preserve"> </v>
      </c>
      <c r="F779" s="413" t="str">
        <f>IF(A779:A779&gt;0,VLOOKUP(A779,Fed.!$A$2:$J$1973,6,FALSE)," ")</f>
        <v xml:space="preserve"> </v>
      </c>
      <c r="G779" t="str">
        <f>IF(A779:A779&gt;0,VLOOKUP(A779,Fed.!$A$2:$J$1973,7,FALSE)," ")</f>
        <v xml:space="preserve"> </v>
      </c>
      <c r="H779" t="str">
        <f>IF(A779:A779&gt;0,VLOOKUP(A779,Fed.!$A$2:$J$1973,8,FALSE)," ")</f>
        <v xml:space="preserve"> </v>
      </c>
      <c r="I779" t="str">
        <f>IF(A779:A779&gt;0,VLOOKUP(A779,Fed.!$A$2:$J$1973,9,FALSE)," ")</f>
        <v xml:space="preserve"> </v>
      </c>
      <c r="J779" s="3" t="str">
        <f>IF(A779:A779&gt;0,VLOOKUP(A779,Fed.!$A$2:$J$1973,10,FALSE)," ")</f>
        <v xml:space="preserve"> </v>
      </c>
    </row>
    <row r="780" spans="1:10">
      <c r="A780" s="63"/>
      <c r="B780" t="str">
        <f>IF(A780:A780&gt;0,VLOOKUP(A780,Fed.!$A$2:$J$1973,2,FALSE)," ")</f>
        <v xml:space="preserve"> </v>
      </c>
      <c r="C780" t="str">
        <f>IF(A780:A780&gt;0,VLOOKUP(A780,Fed.!$A$2:$J$1973,3,FALSE)," ")</f>
        <v xml:space="preserve"> </v>
      </c>
      <c r="D780" s="3" t="str">
        <f>IF(A780:A780&gt;0,VLOOKUP(A780,Fed.!$A$2:$J$1973,4,FALSE)," ")</f>
        <v xml:space="preserve"> </v>
      </c>
      <c r="E780" s="3" t="str">
        <f>IF(A780:A780&gt;0,VLOOKUP(A780,Fed.!$A$2:$J$1973,5,FALSE)," ")</f>
        <v xml:space="preserve"> </v>
      </c>
      <c r="F780" s="413" t="str">
        <f>IF(A780:A780&gt;0,VLOOKUP(A780,Fed.!$A$2:$J$1973,6,FALSE)," ")</f>
        <v xml:space="preserve"> </v>
      </c>
      <c r="G780" t="str">
        <f>IF(A780:A780&gt;0,VLOOKUP(A780,Fed.!$A$2:$J$1973,7,FALSE)," ")</f>
        <v xml:space="preserve"> </v>
      </c>
      <c r="H780" t="str">
        <f>IF(A780:A780&gt;0,VLOOKUP(A780,Fed.!$A$2:$J$1973,8,FALSE)," ")</f>
        <v xml:space="preserve"> </v>
      </c>
      <c r="I780" t="str">
        <f>IF(A780:A780&gt;0,VLOOKUP(A780,Fed.!$A$2:$J$1973,9,FALSE)," ")</f>
        <v xml:space="preserve"> </v>
      </c>
      <c r="J780" s="3" t="str">
        <f>IF(A780:A780&gt;0,VLOOKUP(A780,Fed.!$A$2:$J$1973,10,FALSE)," ")</f>
        <v xml:space="preserve"> </v>
      </c>
    </row>
    <row r="781" spans="1:10">
      <c r="A781" s="63"/>
      <c r="B781" t="str">
        <f>IF(A781:A781&gt;0,VLOOKUP(A781,Fed.!$A$2:$J$1973,2,FALSE)," ")</f>
        <v xml:space="preserve"> </v>
      </c>
      <c r="C781" t="str">
        <f>IF(A781:A781&gt;0,VLOOKUP(A781,Fed.!$A$2:$J$1973,3,FALSE)," ")</f>
        <v xml:space="preserve"> </v>
      </c>
      <c r="D781" s="3" t="str">
        <f>IF(A781:A781&gt;0,VLOOKUP(A781,Fed.!$A$2:$J$1973,4,FALSE)," ")</f>
        <v xml:space="preserve"> </v>
      </c>
      <c r="E781" s="3" t="str">
        <f>IF(A781:A781&gt;0,VLOOKUP(A781,Fed.!$A$2:$J$1973,5,FALSE)," ")</f>
        <v xml:space="preserve"> </v>
      </c>
      <c r="F781" s="413" t="str">
        <f>IF(A781:A781&gt;0,VLOOKUP(A781,Fed.!$A$2:$J$1973,6,FALSE)," ")</f>
        <v xml:space="preserve"> </v>
      </c>
      <c r="G781" t="str">
        <f>IF(A781:A781&gt;0,VLOOKUP(A781,Fed.!$A$2:$J$1973,7,FALSE)," ")</f>
        <v xml:space="preserve"> </v>
      </c>
      <c r="H781" t="str">
        <f>IF(A781:A781&gt;0,VLOOKUP(A781,Fed.!$A$2:$J$1973,8,FALSE)," ")</f>
        <v xml:space="preserve"> </v>
      </c>
      <c r="I781" t="str">
        <f>IF(A781:A781&gt;0,VLOOKUP(A781,Fed.!$A$2:$J$1973,9,FALSE)," ")</f>
        <v xml:space="preserve"> </v>
      </c>
      <c r="J781" s="3" t="str">
        <f>IF(A781:A781&gt;0,VLOOKUP(A781,Fed.!$A$2:$J$1973,10,FALSE)," ")</f>
        <v xml:space="preserve"> </v>
      </c>
    </row>
    <row r="782" spans="1:10">
      <c r="A782" s="63"/>
      <c r="B782" t="str">
        <f>IF(A782:A782&gt;0,VLOOKUP(A782,Fed.!$A$2:$J$1973,2,FALSE)," ")</f>
        <v xml:space="preserve"> </v>
      </c>
      <c r="C782" t="str">
        <f>IF(A782:A782&gt;0,VLOOKUP(A782,Fed.!$A$2:$J$1973,3,FALSE)," ")</f>
        <v xml:space="preserve"> </v>
      </c>
      <c r="D782" s="3" t="str">
        <f>IF(A782:A782&gt;0,VLOOKUP(A782,Fed.!$A$2:$J$1973,4,FALSE)," ")</f>
        <v xml:space="preserve"> </v>
      </c>
      <c r="E782" s="3" t="str">
        <f>IF(A782:A782&gt;0,VLOOKUP(A782,Fed.!$A$2:$J$1973,5,FALSE)," ")</f>
        <v xml:space="preserve"> </v>
      </c>
      <c r="F782" s="413" t="str">
        <f>IF(A782:A782&gt;0,VLOOKUP(A782,Fed.!$A$2:$J$1973,6,FALSE)," ")</f>
        <v xml:space="preserve"> </v>
      </c>
      <c r="G782" t="str">
        <f>IF(A782:A782&gt;0,VLOOKUP(A782,Fed.!$A$2:$J$1973,7,FALSE)," ")</f>
        <v xml:space="preserve"> </v>
      </c>
      <c r="H782" t="str">
        <f>IF(A782:A782&gt;0,VLOOKUP(A782,Fed.!$A$2:$J$1973,8,FALSE)," ")</f>
        <v xml:space="preserve"> </v>
      </c>
      <c r="I782" t="str">
        <f>IF(A782:A782&gt;0,VLOOKUP(A782,Fed.!$A$2:$J$1973,9,FALSE)," ")</f>
        <v xml:space="preserve"> </v>
      </c>
      <c r="J782" s="3" t="str">
        <f>IF(A782:A782&gt;0,VLOOKUP(A782,Fed.!$A$2:$J$1973,10,FALSE)," ")</f>
        <v xml:space="preserve"> </v>
      </c>
    </row>
    <row r="783" spans="1:10">
      <c r="A783" s="63"/>
      <c r="B783" t="str">
        <f>IF(A783:A783&gt;0,VLOOKUP(A783,Fed.!$A$2:$J$1973,2,FALSE)," ")</f>
        <v xml:space="preserve"> </v>
      </c>
      <c r="C783" t="str">
        <f>IF(A783:A783&gt;0,VLOOKUP(A783,Fed.!$A$2:$J$1973,3,FALSE)," ")</f>
        <v xml:space="preserve"> </v>
      </c>
      <c r="D783" s="3" t="str">
        <f>IF(A783:A783&gt;0,VLOOKUP(A783,Fed.!$A$2:$J$1973,4,FALSE)," ")</f>
        <v xml:space="preserve"> </v>
      </c>
      <c r="E783" s="3" t="str">
        <f>IF(A783:A783&gt;0,VLOOKUP(A783,Fed.!$A$2:$J$1973,5,FALSE)," ")</f>
        <v xml:space="preserve"> </v>
      </c>
      <c r="F783" s="413" t="str">
        <f>IF(A783:A783&gt;0,VLOOKUP(A783,Fed.!$A$2:$J$1973,6,FALSE)," ")</f>
        <v xml:space="preserve"> </v>
      </c>
      <c r="G783" t="str">
        <f>IF(A783:A783&gt;0,VLOOKUP(A783,Fed.!$A$2:$J$1973,7,FALSE)," ")</f>
        <v xml:space="preserve"> </v>
      </c>
      <c r="H783" t="str">
        <f>IF(A783:A783&gt;0,VLOOKUP(A783,Fed.!$A$2:$J$1973,8,FALSE)," ")</f>
        <v xml:space="preserve"> </v>
      </c>
      <c r="I783" t="str">
        <f>IF(A783:A783&gt;0,VLOOKUP(A783,Fed.!$A$2:$J$1973,9,FALSE)," ")</f>
        <v xml:space="preserve"> </v>
      </c>
      <c r="J783" s="3" t="str">
        <f>IF(A783:A783&gt;0,VLOOKUP(A783,Fed.!$A$2:$J$1973,10,FALSE)," ")</f>
        <v xml:space="preserve"> </v>
      </c>
    </row>
    <row r="784" spans="1:10">
      <c r="A784" s="63"/>
      <c r="B784" t="str">
        <f>IF(A784:A784&gt;0,VLOOKUP(A784,Fed.!$A$2:$J$1973,2,FALSE)," ")</f>
        <v xml:space="preserve"> </v>
      </c>
      <c r="C784" t="str">
        <f>IF(A784:A784&gt;0,VLOOKUP(A784,Fed.!$A$2:$J$1973,3,FALSE)," ")</f>
        <v xml:space="preserve"> </v>
      </c>
      <c r="D784" s="3" t="str">
        <f>IF(A784:A784&gt;0,VLOOKUP(A784,Fed.!$A$2:$J$1973,4,FALSE)," ")</f>
        <v xml:space="preserve"> </v>
      </c>
      <c r="E784" s="3" t="str">
        <f>IF(A784:A784&gt;0,VLOOKUP(A784,Fed.!$A$2:$J$1973,5,FALSE)," ")</f>
        <v xml:space="preserve"> </v>
      </c>
      <c r="F784" s="413" t="str">
        <f>IF(A784:A784&gt;0,VLOOKUP(A784,Fed.!$A$2:$J$1973,6,FALSE)," ")</f>
        <v xml:space="preserve"> </v>
      </c>
      <c r="G784" t="str">
        <f>IF(A784:A784&gt;0,VLOOKUP(A784,Fed.!$A$2:$J$1973,7,FALSE)," ")</f>
        <v xml:space="preserve"> </v>
      </c>
      <c r="H784" t="str">
        <f>IF(A784:A784&gt;0,VLOOKUP(A784,Fed.!$A$2:$J$1973,8,FALSE)," ")</f>
        <v xml:space="preserve"> </v>
      </c>
      <c r="I784" t="str">
        <f>IF(A784:A784&gt;0,VLOOKUP(A784,Fed.!$A$2:$J$1973,9,FALSE)," ")</f>
        <v xml:space="preserve"> </v>
      </c>
      <c r="J784" s="3" t="str">
        <f>IF(A784:A784&gt;0,VLOOKUP(A784,Fed.!$A$2:$J$1973,10,FALSE)," ")</f>
        <v xml:space="preserve"> </v>
      </c>
    </row>
    <row r="785" spans="1:10">
      <c r="A785" s="63"/>
      <c r="B785" t="str">
        <f>IF(A785:A785&gt;0,VLOOKUP(A785,Fed.!$A$2:$J$1973,2,FALSE)," ")</f>
        <v xml:space="preserve"> </v>
      </c>
      <c r="C785" t="str">
        <f>IF(A785:A785&gt;0,VLOOKUP(A785,Fed.!$A$2:$J$1973,3,FALSE)," ")</f>
        <v xml:space="preserve"> </v>
      </c>
      <c r="D785" s="3" t="str">
        <f>IF(A785:A785&gt;0,VLOOKUP(A785,Fed.!$A$2:$J$1973,4,FALSE)," ")</f>
        <v xml:space="preserve"> </v>
      </c>
      <c r="E785" s="3" t="str">
        <f>IF(A785:A785&gt;0,VLOOKUP(A785,Fed.!$A$2:$J$1973,5,FALSE)," ")</f>
        <v xml:space="preserve"> </v>
      </c>
      <c r="F785" s="413" t="str">
        <f>IF(A785:A785&gt;0,VLOOKUP(A785,Fed.!$A$2:$J$1973,6,FALSE)," ")</f>
        <v xml:space="preserve"> </v>
      </c>
      <c r="G785" t="str">
        <f>IF(A785:A785&gt;0,VLOOKUP(A785,Fed.!$A$2:$J$1973,7,FALSE)," ")</f>
        <v xml:space="preserve"> </v>
      </c>
      <c r="H785" t="str">
        <f>IF(A785:A785&gt;0,VLOOKUP(A785,Fed.!$A$2:$J$1973,8,FALSE)," ")</f>
        <v xml:space="preserve"> </v>
      </c>
      <c r="I785" t="str">
        <f>IF(A785:A785&gt;0,VLOOKUP(A785,Fed.!$A$2:$J$1973,9,FALSE)," ")</f>
        <v xml:space="preserve"> </v>
      </c>
      <c r="J785" s="3" t="str">
        <f>IF(A785:A785&gt;0,VLOOKUP(A785,Fed.!$A$2:$J$1973,10,FALSE)," ")</f>
        <v xml:space="preserve"> </v>
      </c>
    </row>
    <row r="786" spans="1:10">
      <c r="A786" s="63"/>
      <c r="B786" t="str">
        <f>IF(A786:A786&gt;0,VLOOKUP(A786,Fed.!$A$2:$J$1973,2,FALSE)," ")</f>
        <v xml:space="preserve"> </v>
      </c>
      <c r="C786" t="str">
        <f>IF(A786:A786&gt;0,VLOOKUP(A786,Fed.!$A$2:$J$1973,3,FALSE)," ")</f>
        <v xml:space="preserve"> </v>
      </c>
      <c r="D786" s="3" t="str">
        <f>IF(A786:A786&gt;0,VLOOKUP(A786,Fed.!$A$2:$J$1973,4,FALSE)," ")</f>
        <v xml:space="preserve"> </v>
      </c>
      <c r="E786" s="3" t="str">
        <f>IF(A786:A786&gt;0,VLOOKUP(A786,Fed.!$A$2:$J$1973,5,FALSE)," ")</f>
        <v xml:space="preserve"> </v>
      </c>
      <c r="F786" s="413" t="str">
        <f>IF(A786:A786&gt;0,VLOOKUP(A786,Fed.!$A$2:$J$1973,6,FALSE)," ")</f>
        <v xml:space="preserve"> </v>
      </c>
      <c r="G786" t="str">
        <f>IF(A786:A786&gt;0,VLOOKUP(A786,Fed.!$A$2:$J$1973,7,FALSE)," ")</f>
        <v xml:space="preserve"> </v>
      </c>
      <c r="H786" t="str">
        <f>IF(A786:A786&gt;0,VLOOKUP(A786,Fed.!$A$2:$J$1973,8,FALSE)," ")</f>
        <v xml:space="preserve"> </v>
      </c>
      <c r="I786" t="str">
        <f>IF(A786:A786&gt;0,VLOOKUP(A786,Fed.!$A$2:$J$1973,9,FALSE)," ")</f>
        <v xml:space="preserve"> </v>
      </c>
      <c r="J786" s="3" t="str">
        <f>IF(A786:A786&gt;0,VLOOKUP(A786,Fed.!$A$2:$J$1973,10,FALSE)," ")</f>
        <v xml:space="preserve"> </v>
      </c>
    </row>
    <row r="787" spans="1:10">
      <c r="A787" s="63"/>
      <c r="B787" t="str">
        <f>IF(A787:A787&gt;0,VLOOKUP(A787,Fed.!$A$2:$J$1973,2,FALSE)," ")</f>
        <v xml:space="preserve"> </v>
      </c>
      <c r="C787" t="str">
        <f>IF(A787:A787&gt;0,VLOOKUP(A787,Fed.!$A$2:$J$1973,3,FALSE)," ")</f>
        <v xml:space="preserve"> </v>
      </c>
      <c r="D787" s="3" t="str">
        <f>IF(A787:A787&gt;0,VLOOKUP(A787,Fed.!$A$2:$J$1973,4,FALSE)," ")</f>
        <v xml:space="preserve"> </v>
      </c>
      <c r="E787" s="3" t="str">
        <f>IF(A787:A787&gt;0,VLOOKUP(A787,Fed.!$A$2:$J$1973,5,FALSE)," ")</f>
        <v xml:space="preserve"> </v>
      </c>
      <c r="F787" s="413" t="str">
        <f>IF(A787:A787&gt;0,VLOOKUP(A787,Fed.!$A$2:$J$1973,6,FALSE)," ")</f>
        <v xml:space="preserve"> </v>
      </c>
      <c r="G787" t="str">
        <f>IF(A787:A787&gt;0,VLOOKUP(A787,Fed.!$A$2:$J$1973,7,FALSE)," ")</f>
        <v xml:space="preserve"> </v>
      </c>
      <c r="H787" t="str">
        <f>IF(A787:A787&gt;0,VLOOKUP(A787,Fed.!$A$2:$J$1973,8,FALSE)," ")</f>
        <v xml:space="preserve"> </v>
      </c>
      <c r="I787" t="str">
        <f>IF(A787:A787&gt;0,VLOOKUP(A787,Fed.!$A$2:$J$1973,9,FALSE)," ")</f>
        <v xml:space="preserve"> </v>
      </c>
      <c r="J787" s="3" t="str">
        <f>IF(A787:A787&gt;0,VLOOKUP(A787,Fed.!$A$2:$J$1973,10,FALSE)," ")</f>
        <v xml:space="preserve"> </v>
      </c>
    </row>
    <row r="788" spans="1:10">
      <c r="A788" s="63"/>
      <c r="B788" t="str">
        <f>IF(A788:A788&gt;0,VLOOKUP(A788,Fed.!$A$2:$J$1973,2,FALSE)," ")</f>
        <v xml:space="preserve"> </v>
      </c>
      <c r="C788" t="str">
        <f>IF(A788:A788&gt;0,VLOOKUP(A788,Fed.!$A$2:$J$1973,3,FALSE)," ")</f>
        <v xml:space="preserve"> </v>
      </c>
      <c r="D788" s="3" t="str">
        <f>IF(A788:A788&gt;0,VLOOKUP(A788,Fed.!$A$2:$J$1973,4,FALSE)," ")</f>
        <v xml:space="preserve"> </v>
      </c>
      <c r="E788" s="3" t="str">
        <f>IF(A788:A788&gt;0,VLOOKUP(A788,Fed.!$A$2:$J$1973,5,FALSE)," ")</f>
        <v xml:space="preserve"> </v>
      </c>
      <c r="F788" s="413" t="str">
        <f>IF(A788:A788&gt;0,VLOOKUP(A788,Fed.!$A$2:$J$1973,6,FALSE)," ")</f>
        <v xml:space="preserve"> </v>
      </c>
      <c r="G788" t="str">
        <f>IF(A788:A788&gt;0,VLOOKUP(A788,Fed.!$A$2:$J$1973,7,FALSE)," ")</f>
        <v xml:space="preserve"> </v>
      </c>
      <c r="H788" t="str">
        <f>IF(A788:A788&gt;0,VLOOKUP(A788,Fed.!$A$2:$J$1973,8,FALSE)," ")</f>
        <v xml:space="preserve"> </v>
      </c>
      <c r="I788" t="str">
        <f>IF(A788:A788&gt;0,VLOOKUP(A788,Fed.!$A$2:$J$1973,9,FALSE)," ")</f>
        <v xml:space="preserve"> </v>
      </c>
      <c r="J788" s="3" t="str">
        <f>IF(A788:A788&gt;0,VLOOKUP(A788,Fed.!$A$2:$J$1973,10,FALSE)," ")</f>
        <v xml:space="preserve"> </v>
      </c>
    </row>
    <row r="789" spans="1:10">
      <c r="A789" s="63"/>
      <c r="B789" t="str">
        <f>IF(A789:A789&gt;0,VLOOKUP(A789,Fed.!$A$2:$J$1973,2,FALSE)," ")</f>
        <v xml:space="preserve"> </v>
      </c>
      <c r="C789" t="str">
        <f>IF(A789:A789&gt;0,VLOOKUP(A789,Fed.!$A$2:$J$1973,3,FALSE)," ")</f>
        <v xml:space="preserve"> </v>
      </c>
      <c r="D789" s="3" t="str">
        <f>IF(A789:A789&gt;0,VLOOKUP(A789,Fed.!$A$2:$J$1973,4,FALSE)," ")</f>
        <v xml:space="preserve"> </v>
      </c>
      <c r="E789" s="3" t="str">
        <f>IF(A789:A789&gt;0,VLOOKUP(A789,Fed.!$A$2:$J$1973,5,FALSE)," ")</f>
        <v xml:space="preserve"> </v>
      </c>
      <c r="F789" s="413" t="str">
        <f>IF(A789:A789&gt;0,VLOOKUP(A789,Fed.!$A$2:$J$1973,6,FALSE)," ")</f>
        <v xml:space="preserve"> </v>
      </c>
      <c r="G789" t="str">
        <f>IF(A789:A789&gt;0,VLOOKUP(A789,Fed.!$A$2:$J$1973,7,FALSE)," ")</f>
        <v xml:space="preserve"> </v>
      </c>
      <c r="H789" t="str">
        <f>IF(A789:A789&gt;0,VLOOKUP(A789,Fed.!$A$2:$J$1973,8,FALSE)," ")</f>
        <v xml:space="preserve"> </v>
      </c>
      <c r="I789" t="str">
        <f>IF(A789:A789&gt;0,VLOOKUP(A789,Fed.!$A$2:$J$1973,9,FALSE)," ")</f>
        <v xml:space="preserve"> </v>
      </c>
      <c r="J789" s="3" t="str">
        <f>IF(A789:A789&gt;0,VLOOKUP(A789,Fed.!$A$2:$J$1973,10,FALSE)," ")</f>
        <v xml:space="preserve"> </v>
      </c>
    </row>
    <row r="790" spans="1:10">
      <c r="A790" s="63"/>
      <c r="B790" t="str">
        <f>IF(A790:A790&gt;0,VLOOKUP(A790,Fed.!$A$2:$J$1973,2,FALSE)," ")</f>
        <v xml:space="preserve"> </v>
      </c>
      <c r="C790" t="str">
        <f>IF(A790:A790&gt;0,VLOOKUP(A790,Fed.!$A$2:$J$1973,3,FALSE)," ")</f>
        <v xml:space="preserve"> </v>
      </c>
      <c r="D790" s="3" t="str">
        <f>IF(A790:A790&gt;0,VLOOKUP(A790,Fed.!$A$2:$J$1973,4,FALSE)," ")</f>
        <v xml:space="preserve"> </v>
      </c>
      <c r="E790" s="3" t="str">
        <f>IF(A790:A790&gt;0,VLOOKUP(A790,Fed.!$A$2:$J$1973,5,FALSE)," ")</f>
        <v xml:space="preserve"> </v>
      </c>
      <c r="F790" s="413" t="str">
        <f>IF(A790:A790&gt;0,VLOOKUP(A790,Fed.!$A$2:$J$1973,6,FALSE)," ")</f>
        <v xml:space="preserve"> </v>
      </c>
      <c r="G790" t="str">
        <f>IF(A790:A790&gt;0,VLOOKUP(A790,Fed.!$A$2:$J$1973,7,FALSE)," ")</f>
        <v xml:space="preserve"> </v>
      </c>
      <c r="H790" t="str">
        <f>IF(A790:A790&gt;0,VLOOKUP(A790,Fed.!$A$2:$J$1973,8,FALSE)," ")</f>
        <v xml:space="preserve"> </v>
      </c>
      <c r="I790" t="str">
        <f>IF(A790:A790&gt;0,VLOOKUP(A790,Fed.!$A$2:$J$1973,9,FALSE)," ")</f>
        <v xml:space="preserve"> </v>
      </c>
      <c r="J790" s="3" t="str">
        <f>IF(A790:A790&gt;0,VLOOKUP(A790,Fed.!$A$2:$J$1973,10,FALSE)," ")</f>
        <v xml:space="preserve"> </v>
      </c>
    </row>
    <row r="791" spans="1:10">
      <c r="A791" s="63"/>
      <c r="B791" t="str">
        <f>IF(A791:A791&gt;0,VLOOKUP(A791,Fed.!$A$2:$J$1973,2,FALSE)," ")</f>
        <v xml:space="preserve"> </v>
      </c>
      <c r="C791" t="str">
        <f>IF(A791:A791&gt;0,VLOOKUP(A791,Fed.!$A$2:$J$1973,3,FALSE)," ")</f>
        <v xml:space="preserve"> </v>
      </c>
      <c r="D791" s="3" t="str">
        <f>IF(A791:A791&gt;0,VLOOKUP(A791,Fed.!$A$2:$J$1973,4,FALSE)," ")</f>
        <v xml:space="preserve"> </v>
      </c>
      <c r="E791" s="3" t="str">
        <f>IF(A791:A791&gt;0,VLOOKUP(A791,Fed.!$A$2:$J$1973,5,FALSE)," ")</f>
        <v xml:space="preserve"> </v>
      </c>
      <c r="F791" s="413" t="str">
        <f>IF(A791:A791&gt;0,VLOOKUP(A791,Fed.!$A$2:$J$1973,6,FALSE)," ")</f>
        <v xml:space="preserve"> </v>
      </c>
      <c r="G791" t="str">
        <f>IF(A791:A791&gt;0,VLOOKUP(A791,Fed.!$A$2:$J$1973,7,FALSE)," ")</f>
        <v xml:space="preserve"> </v>
      </c>
      <c r="H791" t="str">
        <f>IF(A791:A791&gt;0,VLOOKUP(A791,Fed.!$A$2:$J$1973,8,FALSE)," ")</f>
        <v xml:space="preserve"> </v>
      </c>
      <c r="I791" t="str">
        <f>IF(A791:A791&gt;0,VLOOKUP(A791,Fed.!$A$2:$J$1973,9,FALSE)," ")</f>
        <v xml:space="preserve"> </v>
      </c>
      <c r="J791" s="3" t="str">
        <f>IF(A791:A791&gt;0,VLOOKUP(A791,Fed.!$A$2:$J$1973,10,FALSE)," ")</f>
        <v xml:space="preserve"> </v>
      </c>
    </row>
    <row r="792" spans="1:10">
      <c r="A792" s="63"/>
      <c r="B792" t="str">
        <f>IF(A792:A792&gt;0,VLOOKUP(A792,Fed.!$A$2:$J$1973,2,FALSE)," ")</f>
        <v xml:space="preserve"> </v>
      </c>
      <c r="C792" t="str">
        <f>IF(A792:A792&gt;0,VLOOKUP(A792,Fed.!$A$2:$J$1973,3,FALSE)," ")</f>
        <v xml:space="preserve"> </v>
      </c>
      <c r="D792" s="3" t="str">
        <f>IF(A792:A792&gt;0,VLOOKUP(A792,Fed.!$A$2:$J$1973,4,FALSE)," ")</f>
        <v xml:space="preserve"> </v>
      </c>
      <c r="E792" s="3" t="str">
        <f>IF(A792:A792&gt;0,VLOOKUP(A792,Fed.!$A$2:$J$1973,5,FALSE)," ")</f>
        <v xml:space="preserve"> </v>
      </c>
      <c r="F792" s="413" t="str">
        <f>IF(A792:A792&gt;0,VLOOKUP(A792,Fed.!$A$2:$J$1973,6,FALSE)," ")</f>
        <v xml:space="preserve"> </v>
      </c>
      <c r="G792" t="str">
        <f>IF(A792:A792&gt;0,VLOOKUP(A792,Fed.!$A$2:$J$1973,7,FALSE)," ")</f>
        <v xml:space="preserve"> </v>
      </c>
      <c r="H792" t="str">
        <f>IF(A792:A792&gt;0,VLOOKUP(A792,Fed.!$A$2:$J$1973,8,FALSE)," ")</f>
        <v xml:space="preserve"> </v>
      </c>
      <c r="I792" t="str">
        <f>IF(A792:A792&gt;0,VLOOKUP(A792,Fed.!$A$2:$J$1973,9,FALSE)," ")</f>
        <v xml:space="preserve"> </v>
      </c>
      <c r="J792" s="3" t="str">
        <f>IF(A792:A792&gt;0,VLOOKUP(A792,Fed.!$A$2:$J$1973,10,FALSE)," ")</f>
        <v xml:space="preserve"> </v>
      </c>
    </row>
    <row r="793" spans="1:10">
      <c r="A793" s="63"/>
      <c r="B793" t="str">
        <f>IF(A793:A793&gt;0,VLOOKUP(A793,Fed.!$A$2:$J$1973,2,FALSE)," ")</f>
        <v xml:space="preserve"> </v>
      </c>
      <c r="C793" t="str">
        <f>IF(A793:A793&gt;0,VLOOKUP(A793,Fed.!$A$2:$J$1973,3,FALSE)," ")</f>
        <v xml:space="preserve"> </v>
      </c>
      <c r="D793" s="3" t="str">
        <f>IF(A793:A793&gt;0,VLOOKUP(A793,Fed.!$A$2:$J$1973,4,FALSE)," ")</f>
        <v xml:space="preserve"> </v>
      </c>
      <c r="E793" s="3" t="str">
        <f>IF(A793:A793&gt;0,VLOOKUP(A793,Fed.!$A$2:$J$1973,5,FALSE)," ")</f>
        <v xml:space="preserve"> </v>
      </c>
      <c r="F793" s="413" t="str">
        <f>IF(A793:A793&gt;0,VLOOKUP(A793,Fed.!$A$2:$J$1973,6,FALSE)," ")</f>
        <v xml:space="preserve"> </v>
      </c>
      <c r="G793" t="str">
        <f>IF(A793:A793&gt;0,VLOOKUP(A793,Fed.!$A$2:$J$1973,7,FALSE)," ")</f>
        <v xml:space="preserve"> </v>
      </c>
      <c r="H793" t="str">
        <f>IF(A793:A793&gt;0,VLOOKUP(A793,Fed.!$A$2:$J$1973,8,FALSE)," ")</f>
        <v xml:space="preserve"> </v>
      </c>
      <c r="I793" t="str">
        <f>IF(A793:A793&gt;0,VLOOKUP(A793,Fed.!$A$2:$J$1973,9,FALSE)," ")</f>
        <v xml:space="preserve"> </v>
      </c>
      <c r="J793" s="3" t="str">
        <f>IF(A793:A793&gt;0,VLOOKUP(A793,Fed.!$A$2:$J$1973,10,FALSE)," ")</f>
        <v xml:space="preserve"> </v>
      </c>
    </row>
    <row r="794" spans="1:10">
      <c r="A794" s="63"/>
      <c r="B794" t="str">
        <f>IF(A794:A794&gt;0,VLOOKUP(A794,Fed.!$A$2:$J$1973,2,FALSE)," ")</f>
        <v xml:space="preserve"> </v>
      </c>
      <c r="C794" t="str">
        <f>IF(A794:A794&gt;0,VLOOKUP(A794,Fed.!$A$2:$J$1973,3,FALSE)," ")</f>
        <v xml:space="preserve"> </v>
      </c>
      <c r="D794" s="3" t="str">
        <f>IF(A794:A794&gt;0,VLOOKUP(A794,Fed.!$A$2:$J$1973,4,FALSE)," ")</f>
        <v xml:space="preserve"> </v>
      </c>
      <c r="E794" s="3" t="str">
        <f>IF(A794:A794&gt;0,VLOOKUP(A794,Fed.!$A$2:$J$1973,5,FALSE)," ")</f>
        <v xml:space="preserve"> </v>
      </c>
      <c r="F794" s="413" t="str">
        <f>IF(A794:A794&gt;0,VLOOKUP(A794,Fed.!$A$2:$J$1973,6,FALSE)," ")</f>
        <v xml:space="preserve"> </v>
      </c>
      <c r="G794" t="str">
        <f>IF(A794:A794&gt;0,VLOOKUP(A794,Fed.!$A$2:$J$1973,7,FALSE)," ")</f>
        <v xml:space="preserve"> </v>
      </c>
      <c r="H794" t="str">
        <f>IF(A794:A794&gt;0,VLOOKUP(A794,Fed.!$A$2:$J$1973,8,FALSE)," ")</f>
        <v xml:space="preserve"> </v>
      </c>
      <c r="I794" t="str">
        <f>IF(A794:A794&gt;0,VLOOKUP(A794,Fed.!$A$2:$J$1973,9,FALSE)," ")</f>
        <v xml:space="preserve"> </v>
      </c>
      <c r="J794" s="3" t="str">
        <f>IF(A794:A794&gt;0,VLOOKUP(A794,Fed.!$A$2:$J$1973,10,FALSE)," ")</f>
        <v xml:space="preserve"> </v>
      </c>
    </row>
    <row r="795" spans="1:10">
      <c r="A795" s="63"/>
      <c r="B795" t="str">
        <f>IF(A795:A795&gt;0,VLOOKUP(A795,Fed.!$A$2:$J$1973,2,FALSE)," ")</f>
        <v xml:space="preserve"> </v>
      </c>
      <c r="C795" t="str">
        <f>IF(A795:A795&gt;0,VLOOKUP(A795,Fed.!$A$2:$J$1973,3,FALSE)," ")</f>
        <v xml:space="preserve"> </v>
      </c>
      <c r="D795" s="3" t="str">
        <f>IF(A795:A795&gt;0,VLOOKUP(A795,Fed.!$A$2:$J$1973,4,FALSE)," ")</f>
        <v xml:space="preserve"> </v>
      </c>
      <c r="E795" s="3" t="str">
        <f>IF(A795:A795&gt;0,VLOOKUP(A795,Fed.!$A$2:$J$1973,5,FALSE)," ")</f>
        <v xml:space="preserve"> </v>
      </c>
      <c r="F795" s="413" t="str">
        <f>IF(A795:A795&gt;0,VLOOKUP(A795,Fed.!$A$2:$J$1973,6,FALSE)," ")</f>
        <v xml:space="preserve"> </v>
      </c>
      <c r="G795" t="str">
        <f>IF(A795:A795&gt;0,VLOOKUP(A795,Fed.!$A$2:$J$1973,7,FALSE)," ")</f>
        <v xml:space="preserve"> </v>
      </c>
      <c r="H795" t="str">
        <f>IF(A795:A795&gt;0,VLOOKUP(A795,Fed.!$A$2:$J$1973,8,FALSE)," ")</f>
        <v xml:space="preserve"> </v>
      </c>
      <c r="I795" t="str">
        <f>IF(A795:A795&gt;0,VLOOKUP(A795,Fed.!$A$2:$J$1973,9,FALSE)," ")</f>
        <v xml:space="preserve"> </v>
      </c>
      <c r="J795" s="3" t="str">
        <f>IF(A795:A795&gt;0,VLOOKUP(A795,Fed.!$A$2:$J$1973,10,FALSE)," ")</f>
        <v xml:space="preserve"> </v>
      </c>
    </row>
    <row r="796" spans="1:10">
      <c r="A796" s="63"/>
      <c r="B796" t="str">
        <f>IF(A796:A796&gt;0,VLOOKUP(A796,Fed.!$A$2:$J$1973,2,FALSE)," ")</f>
        <v xml:space="preserve"> </v>
      </c>
      <c r="C796" t="str">
        <f>IF(A796:A796&gt;0,VLOOKUP(A796,Fed.!$A$2:$J$1973,3,FALSE)," ")</f>
        <v xml:space="preserve"> </v>
      </c>
      <c r="D796" s="3" t="str">
        <f>IF(A796:A796&gt;0,VLOOKUP(A796,Fed.!$A$2:$J$1973,4,FALSE)," ")</f>
        <v xml:space="preserve"> </v>
      </c>
      <c r="E796" s="3" t="str">
        <f>IF(A796:A796&gt;0,VLOOKUP(A796,Fed.!$A$2:$J$1973,5,FALSE)," ")</f>
        <v xml:space="preserve"> </v>
      </c>
      <c r="F796" s="413" t="str">
        <f>IF(A796:A796&gt;0,VLOOKUP(A796,Fed.!$A$2:$J$1973,6,FALSE)," ")</f>
        <v xml:space="preserve"> </v>
      </c>
      <c r="G796" t="str">
        <f>IF(A796:A796&gt;0,VLOOKUP(A796,Fed.!$A$2:$J$1973,7,FALSE)," ")</f>
        <v xml:space="preserve"> </v>
      </c>
      <c r="H796" t="str">
        <f>IF(A796:A796&gt;0,VLOOKUP(A796,Fed.!$A$2:$J$1973,8,FALSE)," ")</f>
        <v xml:space="preserve"> </v>
      </c>
      <c r="I796" t="str">
        <f>IF(A796:A796&gt;0,VLOOKUP(A796,Fed.!$A$2:$J$1973,9,FALSE)," ")</f>
        <v xml:space="preserve"> </v>
      </c>
      <c r="J796" s="3" t="str">
        <f>IF(A796:A796&gt;0,VLOOKUP(A796,Fed.!$A$2:$J$1973,10,FALSE)," ")</f>
        <v xml:space="preserve"> </v>
      </c>
    </row>
    <row r="797" spans="1:10">
      <c r="A797" s="63"/>
      <c r="B797" t="str">
        <f>IF(A797:A797&gt;0,VLOOKUP(A797,Fed.!$A$2:$J$1973,2,FALSE)," ")</f>
        <v xml:space="preserve"> </v>
      </c>
      <c r="C797" t="str">
        <f>IF(A797:A797&gt;0,VLOOKUP(A797,Fed.!$A$2:$J$1973,3,FALSE)," ")</f>
        <v xml:space="preserve"> </v>
      </c>
      <c r="D797" s="3" t="str">
        <f>IF(A797:A797&gt;0,VLOOKUP(A797,Fed.!$A$2:$J$1973,4,FALSE)," ")</f>
        <v xml:space="preserve"> </v>
      </c>
      <c r="E797" s="3" t="str">
        <f>IF(A797:A797&gt;0,VLOOKUP(A797,Fed.!$A$2:$J$1973,5,FALSE)," ")</f>
        <v xml:space="preserve"> </v>
      </c>
      <c r="F797" s="413" t="str">
        <f>IF(A797:A797&gt;0,VLOOKUP(A797,Fed.!$A$2:$J$1973,6,FALSE)," ")</f>
        <v xml:space="preserve"> </v>
      </c>
      <c r="G797" t="str">
        <f>IF(A797:A797&gt;0,VLOOKUP(A797,Fed.!$A$2:$J$1973,7,FALSE)," ")</f>
        <v xml:space="preserve"> </v>
      </c>
      <c r="H797" t="str">
        <f>IF(A797:A797&gt;0,VLOOKUP(A797,Fed.!$A$2:$J$1973,8,FALSE)," ")</f>
        <v xml:space="preserve"> </v>
      </c>
      <c r="I797" t="str">
        <f>IF(A797:A797&gt;0,VLOOKUP(A797,Fed.!$A$2:$J$1973,9,FALSE)," ")</f>
        <v xml:space="preserve"> </v>
      </c>
      <c r="J797" s="3" t="str">
        <f>IF(A797:A797&gt;0,VLOOKUP(A797,Fed.!$A$2:$J$1973,10,FALSE)," ")</f>
        <v xml:space="preserve"> </v>
      </c>
    </row>
    <row r="798" spans="1:10">
      <c r="A798" s="63"/>
      <c r="B798" t="str">
        <f>IF(A798:A798&gt;0,VLOOKUP(A798,Fed.!$A$2:$J$1973,2,FALSE)," ")</f>
        <v xml:space="preserve"> </v>
      </c>
      <c r="C798" t="str">
        <f>IF(A798:A798&gt;0,VLOOKUP(A798,Fed.!$A$2:$J$1973,3,FALSE)," ")</f>
        <v xml:space="preserve"> </v>
      </c>
      <c r="D798" s="3" t="str">
        <f>IF(A798:A798&gt;0,VLOOKUP(A798,Fed.!$A$2:$J$1973,4,FALSE)," ")</f>
        <v xml:space="preserve"> </v>
      </c>
      <c r="E798" s="3" t="str">
        <f>IF(A798:A798&gt;0,VLOOKUP(A798,Fed.!$A$2:$J$1973,5,FALSE)," ")</f>
        <v xml:space="preserve"> </v>
      </c>
      <c r="F798" s="413" t="str">
        <f>IF(A798:A798&gt;0,VLOOKUP(A798,Fed.!$A$2:$J$1973,6,FALSE)," ")</f>
        <v xml:space="preserve"> </v>
      </c>
      <c r="G798" t="str">
        <f>IF(A798:A798&gt;0,VLOOKUP(A798,Fed.!$A$2:$J$1973,7,FALSE)," ")</f>
        <v xml:space="preserve"> </v>
      </c>
      <c r="H798" t="str">
        <f>IF(A798:A798&gt;0,VLOOKUP(A798,Fed.!$A$2:$J$1973,8,FALSE)," ")</f>
        <v xml:space="preserve"> </v>
      </c>
      <c r="I798" t="str">
        <f>IF(A798:A798&gt;0,VLOOKUP(A798,Fed.!$A$2:$J$1973,9,FALSE)," ")</f>
        <v xml:space="preserve"> </v>
      </c>
      <c r="J798" s="3" t="str">
        <f>IF(A798:A798&gt;0,VLOOKUP(A798,Fed.!$A$2:$J$1973,10,FALSE)," ")</f>
        <v xml:space="preserve"> </v>
      </c>
    </row>
    <row r="799" spans="1:10">
      <c r="A799" s="63"/>
      <c r="B799" t="str">
        <f>IF(A799:A799&gt;0,VLOOKUP(A799,Fed.!$A$2:$J$1973,2,FALSE)," ")</f>
        <v xml:space="preserve"> </v>
      </c>
      <c r="C799" t="str">
        <f>IF(A799:A799&gt;0,VLOOKUP(A799,Fed.!$A$2:$J$1973,3,FALSE)," ")</f>
        <v xml:space="preserve"> </v>
      </c>
      <c r="D799" s="3" t="str">
        <f>IF(A799:A799&gt;0,VLOOKUP(A799,Fed.!$A$2:$J$1973,4,FALSE)," ")</f>
        <v xml:space="preserve"> </v>
      </c>
      <c r="E799" s="3" t="str">
        <f>IF(A799:A799&gt;0,VLOOKUP(A799,Fed.!$A$2:$J$1973,5,FALSE)," ")</f>
        <v xml:space="preserve"> </v>
      </c>
      <c r="F799" s="413" t="str">
        <f>IF(A799:A799&gt;0,VLOOKUP(A799,Fed.!$A$2:$J$1973,6,FALSE)," ")</f>
        <v xml:space="preserve"> </v>
      </c>
      <c r="G799" t="str">
        <f>IF(A799:A799&gt;0,VLOOKUP(A799,Fed.!$A$2:$J$1973,7,FALSE)," ")</f>
        <v xml:space="preserve"> </v>
      </c>
      <c r="H799" t="str">
        <f>IF(A799:A799&gt;0,VLOOKUP(A799,Fed.!$A$2:$J$1973,8,FALSE)," ")</f>
        <v xml:space="preserve"> </v>
      </c>
      <c r="I799" t="str">
        <f>IF(A799:A799&gt;0,VLOOKUP(A799,Fed.!$A$2:$J$1973,9,FALSE)," ")</f>
        <v xml:space="preserve"> </v>
      </c>
      <c r="J799" s="3" t="str">
        <f>IF(A799:A799&gt;0,VLOOKUP(A799,Fed.!$A$2:$J$1973,10,FALSE)," ")</f>
        <v xml:space="preserve"> </v>
      </c>
    </row>
    <row r="800" spans="1:10">
      <c r="A800" s="63"/>
      <c r="B800" t="str">
        <f>IF(A800:A800&gt;0,VLOOKUP(A800,Fed.!$A$2:$J$1973,2,FALSE)," ")</f>
        <v xml:space="preserve"> </v>
      </c>
      <c r="C800" t="str">
        <f>IF(A800:A800&gt;0,VLOOKUP(A800,Fed.!$A$2:$J$1973,3,FALSE)," ")</f>
        <v xml:space="preserve"> </v>
      </c>
      <c r="D800" s="3" t="str">
        <f>IF(A800:A800&gt;0,VLOOKUP(A800,Fed.!$A$2:$J$1973,4,FALSE)," ")</f>
        <v xml:space="preserve"> </v>
      </c>
      <c r="E800" s="3" t="str">
        <f>IF(A800:A800&gt;0,VLOOKUP(A800,Fed.!$A$2:$J$1973,5,FALSE)," ")</f>
        <v xml:space="preserve"> </v>
      </c>
      <c r="F800" s="413" t="str">
        <f>IF(A800:A800&gt;0,VLOOKUP(A800,Fed.!$A$2:$J$1973,6,FALSE)," ")</f>
        <v xml:space="preserve"> </v>
      </c>
      <c r="G800" t="str">
        <f>IF(A800:A800&gt;0,VLOOKUP(A800,Fed.!$A$2:$J$1973,7,FALSE)," ")</f>
        <v xml:space="preserve"> </v>
      </c>
      <c r="H800" t="str">
        <f>IF(A800:A800&gt;0,VLOOKUP(A800,Fed.!$A$2:$J$1973,8,FALSE)," ")</f>
        <v xml:space="preserve"> </v>
      </c>
      <c r="I800" t="str">
        <f>IF(A800:A800&gt;0,VLOOKUP(A800,Fed.!$A$2:$J$1973,9,FALSE)," ")</f>
        <v xml:space="preserve"> </v>
      </c>
      <c r="J800" s="3" t="str">
        <f>IF(A800:A800&gt;0,VLOOKUP(A800,Fed.!$A$2:$J$1973,10,FALSE)," ")</f>
        <v xml:space="preserve"> </v>
      </c>
    </row>
    <row r="801" spans="1:10">
      <c r="A801" s="63"/>
      <c r="B801" t="str">
        <f>IF(A801:A801&gt;0,VLOOKUP(A801,Fed.!$A$2:$J$1973,2,FALSE)," ")</f>
        <v xml:space="preserve"> </v>
      </c>
      <c r="C801" t="str">
        <f>IF(A801:A801&gt;0,VLOOKUP(A801,Fed.!$A$2:$J$1973,3,FALSE)," ")</f>
        <v xml:space="preserve"> </v>
      </c>
      <c r="D801" s="3" t="str">
        <f>IF(A801:A801&gt;0,VLOOKUP(A801,Fed.!$A$2:$J$1973,4,FALSE)," ")</f>
        <v xml:space="preserve"> </v>
      </c>
      <c r="E801" s="3" t="str">
        <f>IF(A801:A801&gt;0,VLOOKUP(A801,Fed.!$A$2:$J$1973,5,FALSE)," ")</f>
        <v xml:space="preserve"> </v>
      </c>
      <c r="F801" s="413" t="str">
        <f>IF(A801:A801&gt;0,VLOOKUP(A801,Fed.!$A$2:$J$1973,6,FALSE)," ")</f>
        <v xml:space="preserve"> </v>
      </c>
      <c r="G801" t="str">
        <f>IF(A801:A801&gt;0,VLOOKUP(A801,Fed.!$A$2:$J$1973,7,FALSE)," ")</f>
        <v xml:space="preserve"> </v>
      </c>
      <c r="H801" t="str">
        <f>IF(A801:A801&gt;0,VLOOKUP(A801,Fed.!$A$2:$J$1973,8,FALSE)," ")</f>
        <v xml:space="preserve"> </v>
      </c>
      <c r="I801" t="str">
        <f>IF(A801:A801&gt;0,VLOOKUP(A801,Fed.!$A$2:$J$1973,9,FALSE)," ")</f>
        <v xml:space="preserve"> </v>
      </c>
      <c r="J801" s="3" t="str">
        <f>IF(A801:A801&gt;0,VLOOKUP(A801,Fed.!$A$2:$J$1973,10,FALSE)," ")</f>
        <v xml:space="preserve"> </v>
      </c>
    </row>
    <row r="802" spans="1:10">
      <c r="A802" s="63"/>
      <c r="B802" t="str">
        <f>IF(A802:A802&gt;0,VLOOKUP(A802,Fed.!$A$2:$J$1973,2,FALSE)," ")</f>
        <v xml:space="preserve"> </v>
      </c>
      <c r="C802" t="str">
        <f>IF(A802:A802&gt;0,VLOOKUP(A802,Fed.!$A$2:$J$1973,3,FALSE)," ")</f>
        <v xml:space="preserve"> </v>
      </c>
      <c r="D802" s="3" t="str">
        <f>IF(A802:A802&gt;0,VLOOKUP(A802,Fed.!$A$2:$J$1973,4,FALSE)," ")</f>
        <v xml:space="preserve"> </v>
      </c>
      <c r="E802" s="3" t="str">
        <f>IF(A802:A802&gt;0,VLOOKUP(A802,Fed.!$A$2:$J$1973,5,FALSE)," ")</f>
        <v xml:space="preserve"> </v>
      </c>
      <c r="F802" s="413" t="str">
        <f>IF(A802:A802&gt;0,VLOOKUP(A802,Fed.!$A$2:$J$1973,6,FALSE)," ")</f>
        <v xml:space="preserve"> </v>
      </c>
      <c r="G802" t="str">
        <f>IF(A802:A802&gt;0,VLOOKUP(A802,Fed.!$A$2:$J$1973,7,FALSE)," ")</f>
        <v xml:space="preserve"> </v>
      </c>
      <c r="H802" t="str">
        <f>IF(A802:A802&gt;0,VLOOKUP(A802,Fed.!$A$2:$J$1973,8,FALSE)," ")</f>
        <v xml:space="preserve"> </v>
      </c>
      <c r="I802" t="str">
        <f>IF(A802:A802&gt;0,VLOOKUP(A802,Fed.!$A$2:$J$1973,9,FALSE)," ")</f>
        <v xml:space="preserve"> </v>
      </c>
      <c r="J802" s="3" t="str">
        <f>IF(A802:A802&gt;0,VLOOKUP(A802,Fed.!$A$2:$J$1973,10,FALSE)," ")</f>
        <v xml:space="preserve"> </v>
      </c>
    </row>
    <row r="803" spans="1:10">
      <c r="A803" s="63"/>
      <c r="B803" t="str">
        <f>IF(A803:A803&gt;0,VLOOKUP(A803,Fed.!$A$2:$J$1973,2,FALSE)," ")</f>
        <v xml:space="preserve"> </v>
      </c>
      <c r="C803" t="str">
        <f>IF(A803:A803&gt;0,VLOOKUP(A803,Fed.!$A$2:$J$1973,3,FALSE)," ")</f>
        <v xml:space="preserve"> </v>
      </c>
      <c r="D803" s="3" t="str">
        <f>IF(A803:A803&gt;0,VLOOKUP(A803,Fed.!$A$2:$J$1973,4,FALSE)," ")</f>
        <v xml:space="preserve"> </v>
      </c>
      <c r="E803" s="3" t="str">
        <f>IF(A803:A803&gt;0,VLOOKUP(A803,Fed.!$A$2:$J$1973,5,FALSE)," ")</f>
        <v xml:space="preserve"> </v>
      </c>
      <c r="F803" s="413" t="str">
        <f>IF(A803:A803&gt;0,VLOOKUP(A803,Fed.!$A$2:$J$1973,6,FALSE)," ")</f>
        <v xml:space="preserve"> </v>
      </c>
      <c r="G803" t="str">
        <f>IF(A803:A803&gt;0,VLOOKUP(A803,Fed.!$A$2:$J$1973,7,FALSE)," ")</f>
        <v xml:space="preserve"> </v>
      </c>
      <c r="H803" t="str">
        <f>IF(A803:A803&gt;0,VLOOKUP(A803,Fed.!$A$2:$J$1973,8,FALSE)," ")</f>
        <v xml:space="preserve"> </v>
      </c>
      <c r="I803" t="str">
        <f>IF(A803:A803&gt;0,VLOOKUP(A803,Fed.!$A$2:$J$1973,9,FALSE)," ")</f>
        <v xml:space="preserve"> </v>
      </c>
      <c r="J803" s="3" t="str">
        <f>IF(A803:A803&gt;0,VLOOKUP(A803,Fed.!$A$2:$J$1973,10,FALSE)," ")</f>
        <v xml:space="preserve"> </v>
      </c>
    </row>
    <row r="804" spans="1:10">
      <c r="A804" s="63"/>
      <c r="B804" t="str">
        <f>IF(A804:A804&gt;0,VLOOKUP(A804,Fed.!$A$2:$J$1973,2,FALSE)," ")</f>
        <v xml:space="preserve"> </v>
      </c>
      <c r="C804" t="str">
        <f>IF(A804:A804&gt;0,VLOOKUP(A804,Fed.!$A$2:$J$1973,3,FALSE)," ")</f>
        <v xml:space="preserve"> </v>
      </c>
      <c r="D804" s="3" t="str">
        <f>IF(A804:A804&gt;0,VLOOKUP(A804,Fed.!$A$2:$J$1973,4,FALSE)," ")</f>
        <v xml:space="preserve"> </v>
      </c>
      <c r="E804" s="3" t="str">
        <f>IF(A804:A804&gt;0,VLOOKUP(A804,Fed.!$A$2:$J$1973,5,FALSE)," ")</f>
        <v xml:space="preserve"> </v>
      </c>
      <c r="F804" s="413" t="str">
        <f>IF(A804:A804&gt;0,VLOOKUP(A804,Fed.!$A$2:$J$1973,6,FALSE)," ")</f>
        <v xml:space="preserve"> </v>
      </c>
      <c r="G804" t="str">
        <f>IF(A804:A804&gt;0,VLOOKUP(A804,Fed.!$A$2:$J$1973,7,FALSE)," ")</f>
        <v xml:space="preserve"> </v>
      </c>
      <c r="H804" t="str">
        <f>IF(A804:A804&gt;0,VLOOKUP(A804,Fed.!$A$2:$J$1973,8,FALSE)," ")</f>
        <v xml:space="preserve"> </v>
      </c>
      <c r="I804" t="str">
        <f>IF(A804:A804&gt;0,VLOOKUP(A804,Fed.!$A$2:$J$1973,9,FALSE)," ")</f>
        <v xml:space="preserve"> </v>
      </c>
      <c r="J804" s="3" t="str">
        <f>IF(A804:A804&gt;0,VLOOKUP(A804,Fed.!$A$2:$J$1973,10,FALSE)," ")</f>
        <v xml:space="preserve"> </v>
      </c>
    </row>
    <row r="805" spans="1:10">
      <c r="A805" s="63"/>
      <c r="B805" t="str">
        <f>IF(A805:A805&gt;0,VLOOKUP(A805,Fed.!$A$2:$J$1973,2,FALSE)," ")</f>
        <v xml:space="preserve"> </v>
      </c>
      <c r="C805" t="str">
        <f>IF(A805:A805&gt;0,VLOOKUP(A805,Fed.!$A$2:$J$1973,3,FALSE)," ")</f>
        <v xml:space="preserve"> </v>
      </c>
      <c r="D805" s="3" t="str">
        <f>IF(A805:A805&gt;0,VLOOKUP(A805,Fed.!$A$2:$J$1973,4,FALSE)," ")</f>
        <v xml:space="preserve"> </v>
      </c>
      <c r="E805" s="3" t="str">
        <f>IF(A805:A805&gt;0,VLOOKUP(A805,Fed.!$A$2:$J$1973,5,FALSE)," ")</f>
        <v xml:space="preserve"> </v>
      </c>
      <c r="F805" s="413" t="str">
        <f>IF(A805:A805&gt;0,VLOOKUP(A805,Fed.!$A$2:$J$1973,6,FALSE)," ")</f>
        <v xml:space="preserve"> </v>
      </c>
      <c r="G805" t="str">
        <f>IF(A805:A805&gt;0,VLOOKUP(A805,Fed.!$A$2:$J$1973,7,FALSE)," ")</f>
        <v xml:space="preserve"> </v>
      </c>
      <c r="H805" t="str">
        <f>IF(A805:A805&gt;0,VLOOKUP(A805,Fed.!$A$2:$J$1973,8,FALSE)," ")</f>
        <v xml:space="preserve"> </v>
      </c>
      <c r="I805" t="str">
        <f>IF(A805:A805&gt;0,VLOOKUP(A805,Fed.!$A$2:$J$1973,9,FALSE)," ")</f>
        <v xml:space="preserve"> </v>
      </c>
      <c r="J805" s="3" t="str">
        <f>IF(A805:A805&gt;0,VLOOKUP(A805,Fed.!$A$2:$J$1973,10,FALSE)," ")</f>
        <v xml:space="preserve"> </v>
      </c>
    </row>
    <row r="806" spans="1:10">
      <c r="A806" s="63"/>
      <c r="B806" t="str">
        <f>IF(A806:A806&gt;0,VLOOKUP(A806,Fed.!$A$2:$J$1973,2,FALSE)," ")</f>
        <v xml:space="preserve"> </v>
      </c>
      <c r="C806" t="str">
        <f>IF(A806:A806&gt;0,VLOOKUP(A806,Fed.!$A$2:$J$1973,3,FALSE)," ")</f>
        <v xml:space="preserve"> </v>
      </c>
      <c r="D806" s="3" t="str">
        <f>IF(A806:A806&gt;0,VLOOKUP(A806,Fed.!$A$2:$J$1973,4,FALSE)," ")</f>
        <v xml:space="preserve"> </v>
      </c>
      <c r="E806" s="3" t="str">
        <f>IF(A806:A806&gt;0,VLOOKUP(A806,Fed.!$A$2:$J$1973,5,FALSE)," ")</f>
        <v xml:space="preserve"> </v>
      </c>
      <c r="F806" s="413" t="str">
        <f>IF(A806:A806&gt;0,VLOOKUP(A806,Fed.!$A$2:$J$1973,6,FALSE)," ")</f>
        <v xml:space="preserve"> </v>
      </c>
      <c r="G806" t="str">
        <f>IF(A806:A806&gt;0,VLOOKUP(A806,Fed.!$A$2:$J$1973,7,FALSE)," ")</f>
        <v xml:space="preserve"> </v>
      </c>
      <c r="H806" t="str">
        <f>IF(A806:A806&gt;0,VLOOKUP(A806,Fed.!$A$2:$J$1973,8,FALSE)," ")</f>
        <v xml:space="preserve"> </v>
      </c>
      <c r="I806" t="str">
        <f>IF(A806:A806&gt;0,VLOOKUP(A806,Fed.!$A$2:$J$1973,9,FALSE)," ")</f>
        <v xml:space="preserve"> </v>
      </c>
      <c r="J806" s="3" t="str">
        <f>IF(A806:A806&gt;0,VLOOKUP(A806,Fed.!$A$2:$J$1973,10,FALSE)," ")</f>
        <v xml:space="preserve"> </v>
      </c>
    </row>
    <row r="807" spans="1:10">
      <c r="A807" s="63"/>
      <c r="B807" t="str">
        <f>IF(A807:A807&gt;0,VLOOKUP(A807,Fed.!$A$2:$J$1973,2,FALSE)," ")</f>
        <v xml:space="preserve"> </v>
      </c>
      <c r="C807" t="str">
        <f>IF(A807:A807&gt;0,VLOOKUP(A807,Fed.!$A$2:$J$1973,3,FALSE)," ")</f>
        <v xml:space="preserve"> </v>
      </c>
      <c r="D807" s="3" t="str">
        <f>IF(A807:A807&gt;0,VLOOKUP(A807,Fed.!$A$2:$J$1973,4,FALSE)," ")</f>
        <v xml:space="preserve"> </v>
      </c>
      <c r="E807" s="3" t="str">
        <f>IF(A807:A807&gt;0,VLOOKUP(A807,Fed.!$A$2:$J$1973,5,FALSE)," ")</f>
        <v xml:space="preserve"> </v>
      </c>
      <c r="F807" s="413" t="str">
        <f>IF(A807:A807&gt;0,VLOOKUP(A807,Fed.!$A$2:$J$1973,6,FALSE)," ")</f>
        <v xml:space="preserve"> </v>
      </c>
      <c r="G807" t="str">
        <f>IF(A807:A807&gt;0,VLOOKUP(A807,Fed.!$A$2:$J$1973,7,FALSE)," ")</f>
        <v xml:space="preserve"> </v>
      </c>
      <c r="H807" t="str">
        <f>IF(A807:A807&gt;0,VLOOKUP(A807,Fed.!$A$2:$J$1973,8,FALSE)," ")</f>
        <v xml:space="preserve"> </v>
      </c>
      <c r="I807" t="str">
        <f>IF(A807:A807&gt;0,VLOOKUP(A807,Fed.!$A$2:$J$1973,9,FALSE)," ")</f>
        <v xml:space="preserve"> </v>
      </c>
      <c r="J807" s="3" t="str">
        <f>IF(A807:A807&gt;0,VLOOKUP(A807,Fed.!$A$2:$J$1973,10,FALSE)," ")</f>
        <v xml:space="preserve"> </v>
      </c>
    </row>
    <row r="808" spans="1:10">
      <c r="A808" s="63"/>
      <c r="B808" t="str">
        <f>IF(A808:A808&gt;0,VLOOKUP(A808,Fed.!$A$2:$J$1973,2,FALSE)," ")</f>
        <v xml:space="preserve"> </v>
      </c>
      <c r="C808" t="str">
        <f>IF(A808:A808&gt;0,VLOOKUP(A808,Fed.!$A$2:$J$1973,3,FALSE)," ")</f>
        <v xml:space="preserve"> </v>
      </c>
      <c r="D808" s="3" t="str">
        <f>IF(A808:A808&gt;0,VLOOKUP(A808,Fed.!$A$2:$J$1973,4,FALSE)," ")</f>
        <v xml:space="preserve"> </v>
      </c>
      <c r="E808" s="3" t="str">
        <f>IF(A808:A808&gt;0,VLOOKUP(A808,Fed.!$A$2:$J$1973,5,FALSE)," ")</f>
        <v xml:space="preserve"> </v>
      </c>
      <c r="F808" s="413" t="str">
        <f>IF(A808:A808&gt;0,VLOOKUP(A808,Fed.!$A$2:$J$1973,6,FALSE)," ")</f>
        <v xml:space="preserve"> </v>
      </c>
      <c r="G808" t="str">
        <f>IF(A808:A808&gt;0,VLOOKUP(A808,Fed.!$A$2:$J$1973,7,FALSE)," ")</f>
        <v xml:space="preserve"> </v>
      </c>
      <c r="H808" t="str">
        <f>IF(A808:A808&gt;0,VLOOKUP(A808,Fed.!$A$2:$J$1973,8,FALSE)," ")</f>
        <v xml:space="preserve"> </v>
      </c>
      <c r="I808" t="str">
        <f>IF(A808:A808&gt;0,VLOOKUP(A808,Fed.!$A$2:$J$1973,9,FALSE)," ")</f>
        <v xml:space="preserve"> </v>
      </c>
      <c r="J808" s="3" t="str">
        <f>IF(A808:A808&gt;0,VLOOKUP(A808,Fed.!$A$2:$J$1973,10,FALSE)," ")</f>
        <v xml:space="preserve"> </v>
      </c>
    </row>
    <row r="809" spans="1:10">
      <c r="A809" s="63"/>
      <c r="B809" t="str">
        <f>IF(A809:A809&gt;0,VLOOKUP(A809,Fed.!$A$2:$J$1973,2,FALSE)," ")</f>
        <v xml:space="preserve"> </v>
      </c>
      <c r="C809" t="str">
        <f>IF(A809:A809&gt;0,VLOOKUP(A809,Fed.!$A$2:$J$1973,3,FALSE)," ")</f>
        <v xml:space="preserve"> </v>
      </c>
      <c r="D809" s="3" t="str">
        <f>IF(A809:A809&gt;0,VLOOKUP(A809,Fed.!$A$2:$J$1973,4,FALSE)," ")</f>
        <v xml:space="preserve"> </v>
      </c>
      <c r="E809" s="3" t="str">
        <f>IF(A809:A809&gt;0,VLOOKUP(A809,Fed.!$A$2:$J$1973,5,FALSE)," ")</f>
        <v xml:space="preserve"> </v>
      </c>
      <c r="F809" s="413" t="str">
        <f>IF(A809:A809&gt;0,VLOOKUP(A809,Fed.!$A$2:$J$1973,6,FALSE)," ")</f>
        <v xml:space="preserve"> </v>
      </c>
      <c r="G809" t="str">
        <f>IF(A809:A809&gt;0,VLOOKUP(A809,Fed.!$A$2:$J$1973,7,FALSE)," ")</f>
        <v xml:space="preserve"> </v>
      </c>
      <c r="H809" t="str">
        <f>IF(A809:A809&gt;0,VLOOKUP(A809,Fed.!$A$2:$J$1973,8,FALSE)," ")</f>
        <v xml:space="preserve"> </v>
      </c>
      <c r="I809" t="str">
        <f>IF(A809:A809&gt;0,VLOOKUP(A809,Fed.!$A$2:$J$1973,9,FALSE)," ")</f>
        <v xml:space="preserve"> </v>
      </c>
      <c r="J809" s="3" t="str">
        <f>IF(A809:A809&gt;0,VLOOKUP(A809,Fed.!$A$2:$J$1973,10,FALSE)," ")</f>
        <v xml:space="preserve"> </v>
      </c>
    </row>
    <row r="810" spans="1:10">
      <c r="A810" s="63"/>
      <c r="B810" t="str">
        <f>IF(A810:A810&gt;0,VLOOKUP(A810,Fed.!$A$2:$J$1973,2,FALSE)," ")</f>
        <v xml:space="preserve"> </v>
      </c>
      <c r="C810" t="str">
        <f>IF(A810:A810&gt;0,VLOOKUP(A810,Fed.!$A$2:$J$1973,3,FALSE)," ")</f>
        <v xml:space="preserve"> </v>
      </c>
      <c r="D810" s="3" t="str">
        <f>IF(A810:A810&gt;0,VLOOKUP(A810,Fed.!$A$2:$J$1973,4,FALSE)," ")</f>
        <v xml:space="preserve"> </v>
      </c>
      <c r="E810" s="3" t="str">
        <f>IF(A810:A810&gt;0,VLOOKUP(A810,Fed.!$A$2:$J$1973,5,FALSE)," ")</f>
        <v xml:space="preserve"> </v>
      </c>
      <c r="F810" s="413" t="str">
        <f>IF(A810:A810&gt;0,VLOOKUP(A810,Fed.!$A$2:$J$1973,6,FALSE)," ")</f>
        <v xml:space="preserve"> </v>
      </c>
      <c r="G810" t="str">
        <f>IF(A810:A810&gt;0,VLOOKUP(A810,Fed.!$A$2:$J$1973,7,FALSE)," ")</f>
        <v xml:space="preserve"> </v>
      </c>
      <c r="H810" t="str">
        <f>IF(A810:A810&gt;0,VLOOKUP(A810,Fed.!$A$2:$J$1973,8,FALSE)," ")</f>
        <v xml:space="preserve"> </v>
      </c>
      <c r="I810" t="str">
        <f>IF(A810:A810&gt;0,VLOOKUP(A810,Fed.!$A$2:$J$1973,9,FALSE)," ")</f>
        <v xml:space="preserve"> </v>
      </c>
      <c r="J810" s="3" t="str">
        <f>IF(A810:A810&gt;0,VLOOKUP(A810,Fed.!$A$2:$J$1973,10,FALSE)," ")</f>
        <v xml:space="preserve"> </v>
      </c>
    </row>
    <row r="811" spans="1:10">
      <c r="A811" s="63"/>
      <c r="B811" t="str">
        <f>IF(A811:A811&gt;0,VLOOKUP(A811,Fed.!$A$2:$J$1973,2,FALSE)," ")</f>
        <v xml:space="preserve"> </v>
      </c>
      <c r="C811" t="str">
        <f>IF(A811:A811&gt;0,VLOOKUP(A811,Fed.!$A$2:$J$1973,3,FALSE)," ")</f>
        <v xml:space="preserve"> </v>
      </c>
      <c r="D811" s="3" t="str">
        <f>IF(A811:A811&gt;0,VLOOKUP(A811,Fed.!$A$2:$J$1973,4,FALSE)," ")</f>
        <v xml:space="preserve"> </v>
      </c>
      <c r="E811" s="3" t="str">
        <f>IF(A811:A811&gt;0,VLOOKUP(A811,Fed.!$A$2:$J$1973,5,FALSE)," ")</f>
        <v xml:space="preserve"> </v>
      </c>
      <c r="F811" s="413" t="str">
        <f>IF(A811:A811&gt;0,VLOOKUP(A811,Fed.!$A$2:$J$1973,6,FALSE)," ")</f>
        <v xml:space="preserve"> </v>
      </c>
      <c r="G811" t="str">
        <f>IF(A811:A811&gt;0,VLOOKUP(A811,Fed.!$A$2:$J$1973,7,FALSE)," ")</f>
        <v xml:space="preserve"> </v>
      </c>
      <c r="H811" t="str">
        <f>IF(A811:A811&gt;0,VLOOKUP(A811,Fed.!$A$2:$J$1973,8,FALSE)," ")</f>
        <v xml:space="preserve"> </v>
      </c>
      <c r="I811" t="str">
        <f>IF(A811:A811&gt;0,VLOOKUP(A811,Fed.!$A$2:$J$1973,9,FALSE)," ")</f>
        <v xml:space="preserve"> </v>
      </c>
      <c r="J811" s="3" t="str">
        <f>IF(A811:A811&gt;0,VLOOKUP(A811,Fed.!$A$2:$J$1973,10,FALSE)," ")</f>
        <v xml:space="preserve"> </v>
      </c>
    </row>
    <row r="812" spans="1:10">
      <c r="A812" s="63"/>
      <c r="B812" t="str">
        <f>IF(A812:A812&gt;0,VLOOKUP(A812,Fed.!$A$2:$J$1973,2,FALSE)," ")</f>
        <v xml:space="preserve"> </v>
      </c>
      <c r="C812" t="str">
        <f>IF(A812:A812&gt;0,VLOOKUP(A812,Fed.!$A$2:$J$1973,3,FALSE)," ")</f>
        <v xml:space="preserve"> </v>
      </c>
      <c r="D812" s="3" t="str">
        <f>IF(A812:A812&gt;0,VLOOKUP(A812,Fed.!$A$2:$J$1973,4,FALSE)," ")</f>
        <v xml:space="preserve"> </v>
      </c>
      <c r="E812" s="3" t="str">
        <f>IF(A812:A812&gt;0,VLOOKUP(A812,Fed.!$A$2:$J$1973,5,FALSE)," ")</f>
        <v xml:space="preserve"> </v>
      </c>
      <c r="F812" s="413" t="str">
        <f>IF(A812:A812&gt;0,VLOOKUP(A812,Fed.!$A$2:$J$1973,6,FALSE)," ")</f>
        <v xml:space="preserve"> </v>
      </c>
      <c r="G812" t="str">
        <f>IF(A812:A812&gt;0,VLOOKUP(A812,Fed.!$A$2:$J$1973,7,FALSE)," ")</f>
        <v xml:space="preserve"> </v>
      </c>
      <c r="H812" t="str">
        <f>IF(A812:A812&gt;0,VLOOKUP(A812,Fed.!$A$2:$J$1973,8,FALSE)," ")</f>
        <v xml:space="preserve"> </v>
      </c>
      <c r="I812" t="str">
        <f>IF(A812:A812&gt;0,VLOOKUP(A812,Fed.!$A$2:$J$1973,9,FALSE)," ")</f>
        <v xml:space="preserve"> </v>
      </c>
      <c r="J812" s="3" t="str">
        <f>IF(A812:A812&gt;0,VLOOKUP(A812,Fed.!$A$2:$J$1973,10,FALSE)," ")</f>
        <v xml:space="preserve"> </v>
      </c>
    </row>
    <row r="813" spans="1:10">
      <c r="A813" s="63"/>
      <c r="B813" t="str">
        <f>IF(A813:A813&gt;0,VLOOKUP(A813,Fed.!$A$2:$J$1973,2,FALSE)," ")</f>
        <v xml:space="preserve"> </v>
      </c>
      <c r="C813" t="str">
        <f>IF(A813:A813&gt;0,VLOOKUP(A813,Fed.!$A$2:$J$1973,3,FALSE)," ")</f>
        <v xml:space="preserve"> </v>
      </c>
      <c r="D813" s="3" t="str">
        <f>IF(A813:A813&gt;0,VLOOKUP(A813,Fed.!$A$2:$J$1973,4,FALSE)," ")</f>
        <v xml:space="preserve"> </v>
      </c>
      <c r="E813" s="3" t="str">
        <f>IF(A813:A813&gt;0,VLOOKUP(A813,Fed.!$A$2:$J$1973,5,FALSE)," ")</f>
        <v xml:space="preserve"> </v>
      </c>
      <c r="F813" s="413" t="str">
        <f>IF(A813:A813&gt;0,VLOOKUP(A813,Fed.!$A$2:$J$1973,6,FALSE)," ")</f>
        <v xml:space="preserve"> </v>
      </c>
      <c r="G813" t="str">
        <f>IF(A813:A813&gt;0,VLOOKUP(A813,Fed.!$A$2:$J$1973,7,FALSE)," ")</f>
        <v xml:space="preserve"> </v>
      </c>
      <c r="H813" t="str">
        <f>IF(A813:A813&gt;0,VLOOKUP(A813,Fed.!$A$2:$J$1973,8,FALSE)," ")</f>
        <v xml:space="preserve"> </v>
      </c>
      <c r="I813" t="str">
        <f>IF(A813:A813&gt;0,VLOOKUP(A813,Fed.!$A$2:$J$1973,9,FALSE)," ")</f>
        <v xml:space="preserve"> </v>
      </c>
      <c r="J813" s="3" t="str">
        <f>IF(A813:A813&gt;0,VLOOKUP(A813,Fed.!$A$2:$J$1973,10,FALSE)," ")</f>
        <v xml:space="preserve"> </v>
      </c>
    </row>
    <row r="814" spans="1:10">
      <c r="A814" s="63"/>
      <c r="B814" t="str">
        <f>IF(A814:A814&gt;0,VLOOKUP(A814,Fed.!$A$2:$J$1973,2,FALSE)," ")</f>
        <v xml:space="preserve"> </v>
      </c>
      <c r="C814" t="str">
        <f>IF(A814:A814&gt;0,VLOOKUP(A814,Fed.!$A$2:$J$1973,3,FALSE)," ")</f>
        <v xml:space="preserve"> </v>
      </c>
      <c r="D814" s="3" t="str">
        <f>IF(A814:A814&gt;0,VLOOKUP(A814,Fed.!$A$2:$J$1973,4,FALSE)," ")</f>
        <v xml:space="preserve"> </v>
      </c>
      <c r="E814" s="3" t="str">
        <f>IF(A814:A814&gt;0,VLOOKUP(A814,Fed.!$A$2:$J$1973,5,FALSE)," ")</f>
        <v xml:space="preserve"> </v>
      </c>
      <c r="F814" s="413" t="str">
        <f>IF(A814:A814&gt;0,VLOOKUP(A814,Fed.!$A$2:$J$1973,6,FALSE)," ")</f>
        <v xml:space="preserve"> </v>
      </c>
      <c r="G814" t="str">
        <f>IF(A814:A814&gt;0,VLOOKUP(A814,Fed.!$A$2:$J$1973,7,FALSE)," ")</f>
        <v xml:space="preserve"> </v>
      </c>
      <c r="H814" t="str">
        <f>IF(A814:A814&gt;0,VLOOKUP(A814,Fed.!$A$2:$J$1973,8,FALSE)," ")</f>
        <v xml:space="preserve"> </v>
      </c>
      <c r="I814" t="str">
        <f>IF(A814:A814&gt;0,VLOOKUP(A814,Fed.!$A$2:$J$1973,9,FALSE)," ")</f>
        <v xml:space="preserve"> </v>
      </c>
      <c r="J814" s="3" t="str">
        <f>IF(A814:A814&gt;0,VLOOKUP(A814,Fed.!$A$2:$J$1973,10,FALSE)," ")</f>
        <v xml:space="preserve"> </v>
      </c>
    </row>
    <row r="815" spans="1:10">
      <c r="A815" s="63"/>
      <c r="B815" t="str">
        <f>IF(A815:A815&gt;0,VLOOKUP(A815,Fed.!$A$2:$J$1973,2,FALSE)," ")</f>
        <v xml:space="preserve"> </v>
      </c>
      <c r="C815" t="str">
        <f>IF(A815:A815&gt;0,VLOOKUP(A815,Fed.!$A$2:$J$1973,3,FALSE)," ")</f>
        <v xml:space="preserve"> </v>
      </c>
      <c r="D815" s="3" t="str">
        <f>IF(A815:A815&gt;0,VLOOKUP(A815,Fed.!$A$2:$J$1973,4,FALSE)," ")</f>
        <v xml:space="preserve"> </v>
      </c>
      <c r="E815" s="3" t="str">
        <f>IF(A815:A815&gt;0,VLOOKUP(A815,Fed.!$A$2:$J$1973,5,FALSE)," ")</f>
        <v xml:space="preserve"> </v>
      </c>
      <c r="F815" s="413" t="str">
        <f>IF(A815:A815&gt;0,VLOOKUP(A815,Fed.!$A$2:$J$1973,6,FALSE)," ")</f>
        <v xml:space="preserve"> </v>
      </c>
      <c r="G815" t="str">
        <f>IF(A815:A815&gt;0,VLOOKUP(A815,Fed.!$A$2:$J$1973,7,FALSE)," ")</f>
        <v xml:space="preserve"> </v>
      </c>
      <c r="H815" t="str">
        <f>IF(A815:A815&gt;0,VLOOKUP(A815,Fed.!$A$2:$J$1973,8,FALSE)," ")</f>
        <v xml:space="preserve"> </v>
      </c>
      <c r="I815" t="str">
        <f>IF(A815:A815&gt;0,VLOOKUP(A815,Fed.!$A$2:$J$1973,9,FALSE)," ")</f>
        <v xml:space="preserve"> </v>
      </c>
      <c r="J815" s="3" t="str">
        <f>IF(A815:A815&gt;0,VLOOKUP(A815,Fed.!$A$2:$J$1973,10,FALSE)," ")</f>
        <v xml:space="preserve"> </v>
      </c>
    </row>
    <row r="816" spans="1:10">
      <c r="A816" s="63"/>
      <c r="B816" t="str">
        <f>IF(A816:A816&gt;0,VLOOKUP(A816,Fed.!$A$2:$J$1973,2,FALSE)," ")</f>
        <v xml:space="preserve"> </v>
      </c>
      <c r="C816" t="str">
        <f>IF(A816:A816&gt;0,VLOOKUP(A816,Fed.!$A$2:$J$1973,3,FALSE)," ")</f>
        <v xml:space="preserve"> </v>
      </c>
      <c r="D816" s="3" t="str">
        <f>IF(A816:A816&gt;0,VLOOKUP(A816,Fed.!$A$2:$J$1973,4,FALSE)," ")</f>
        <v xml:space="preserve"> </v>
      </c>
      <c r="E816" s="3" t="str">
        <f>IF(A816:A816&gt;0,VLOOKUP(A816,Fed.!$A$2:$J$1973,5,FALSE)," ")</f>
        <v xml:space="preserve"> </v>
      </c>
      <c r="F816" s="413" t="str">
        <f>IF(A816:A816&gt;0,VLOOKUP(A816,Fed.!$A$2:$J$1973,6,FALSE)," ")</f>
        <v xml:space="preserve"> </v>
      </c>
      <c r="G816" t="str">
        <f>IF(A816:A816&gt;0,VLOOKUP(A816,Fed.!$A$2:$J$1973,7,FALSE)," ")</f>
        <v xml:space="preserve"> </v>
      </c>
      <c r="H816" t="str">
        <f>IF(A816:A816&gt;0,VLOOKUP(A816,Fed.!$A$2:$J$1973,8,FALSE)," ")</f>
        <v xml:space="preserve"> </v>
      </c>
      <c r="I816" t="str">
        <f>IF(A816:A816&gt;0,VLOOKUP(A816,Fed.!$A$2:$J$1973,9,FALSE)," ")</f>
        <v xml:space="preserve"> </v>
      </c>
      <c r="J816" s="3" t="str">
        <f>IF(A816:A816&gt;0,VLOOKUP(A816,Fed.!$A$2:$J$1973,10,FALSE)," ")</f>
        <v xml:space="preserve"> </v>
      </c>
    </row>
    <row r="817" spans="1:10">
      <c r="A817" s="63"/>
      <c r="B817" t="str">
        <f>IF(A817:A817&gt;0,VLOOKUP(A817,Fed.!$A$2:$J$1973,2,FALSE)," ")</f>
        <v xml:space="preserve"> </v>
      </c>
      <c r="C817" t="str">
        <f>IF(A817:A817&gt;0,VLOOKUP(A817,Fed.!$A$2:$J$1973,3,FALSE)," ")</f>
        <v xml:space="preserve"> </v>
      </c>
      <c r="D817" s="3" t="str">
        <f>IF(A817:A817&gt;0,VLOOKUP(A817,Fed.!$A$2:$J$1973,4,FALSE)," ")</f>
        <v xml:space="preserve"> </v>
      </c>
      <c r="E817" s="3" t="str">
        <f>IF(A817:A817&gt;0,VLOOKUP(A817,Fed.!$A$2:$J$1973,5,FALSE)," ")</f>
        <v xml:space="preserve"> </v>
      </c>
      <c r="F817" s="413" t="str">
        <f>IF(A817:A817&gt;0,VLOOKUP(A817,Fed.!$A$2:$J$1973,6,FALSE)," ")</f>
        <v xml:space="preserve"> </v>
      </c>
      <c r="G817" t="str">
        <f>IF(A817:A817&gt;0,VLOOKUP(A817,Fed.!$A$2:$J$1973,7,FALSE)," ")</f>
        <v xml:space="preserve"> </v>
      </c>
      <c r="H817" t="str">
        <f>IF(A817:A817&gt;0,VLOOKUP(A817,Fed.!$A$2:$J$1973,8,FALSE)," ")</f>
        <v xml:space="preserve"> </v>
      </c>
      <c r="I817" t="str">
        <f>IF(A817:A817&gt;0,VLOOKUP(A817,Fed.!$A$2:$J$1973,9,FALSE)," ")</f>
        <v xml:space="preserve"> </v>
      </c>
      <c r="J817" s="3" t="str">
        <f>IF(A817:A817&gt;0,VLOOKUP(A817,Fed.!$A$2:$J$1973,10,FALSE)," ")</f>
        <v xml:space="preserve"> </v>
      </c>
    </row>
    <row r="818" spans="1:10">
      <c r="A818" s="63"/>
      <c r="B818" t="str">
        <f>IF(A818:A818&gt;0,VLOOKUP(A818,Fed.!$A$2:$J$1973,2,FALSE)," ")</f>
        <v xml:space="preserve"> </v>
      </c>
      <c r="C818" t="str">
        <f>IF(A818:A818&gt;0,VLOOKUP(A818,Fed.!$A$2:$J$1973,3,FALSE)," ")</f>
        <v xml:space="preserve"> </v>
      </c>
      <c r="D818" s="3" t="str">
        <f>IF(A818:A818&gt;0,VLOOKUP(A818,Fed.!$A$2:$J$1973,4,FALSE)," ")</f>
        <v xml:space="preserve"> </v>
      </c>
      <c r="E818" s="3" t="str">
        <f>IF(A818:A818&gt;0,VLOOKUP(A818,Fed.!$A$2:$J$1973,5,FALSE)," ")</f>
        <v xml:space="preserve"> </v>
      </c>
      <c r="F818" s="413" t="str">
        <f>IF(A818:A818&gt;0,VLOOKUP(A818,Fed.!$A$2:$J$1973,6,FALSE)," ")</f>
        <v xml:space="preserve"> </v>
      </c>
      <c r="G818" t="str">
        <f>IF(A818:A818&gt;0,VLOOKUP(A818,Fed.!$A$2:$J$1973,7,FALSE)," ")</f>
        <v xml:space="preserve"> </v>
      </c>
      <c r="H818" t="str">
        <f>IF(A818:A818&gt;0,VLOOKUP(A818,Fed.!$A$2:$J$1973,8,FALSE)," ")</f>
        <v xml:space="preserve"> </v>
      </c>
      <c r="I818" t="str">
        <f>IF(A818:A818&gt;0,VLOOKUP(A818,Fed.!$A$2:$J$1973,9,FALSE)," ")</f>
        <v xml:space="preserve"> </v>
      </c>
      <c r="J818" s="3" t="str">
        <f>IF(A818:A818&gt;0,VLOOKUP(A818,Fed.!$A$2:$J$1973,10,FALSE)," ")</f>
        <v xml:space="preserve"> </v>
      </c>
    </row>
    <row r="819" spans="1:10">
      <c r="A819" s="63"/>
      <c r="B819" t="str">
        <f>IF(A819:A819&gt;0,VLOOKUP(A819,Fed.!$A$2:$J$1973,2,FALSE)," ")</f>
        <v xml:space="preserve"> </v>
      </c>
      <c r="C819" t="str">
        <f>IF(A819:A819&gt;0,VLOOKUP(A819,Fed.!$A$2:$J$1973,3,FALSE)," ")</f>
        <v xml:space="preserve"> </v>
      </c>
      <c r="D819" s="3" t="str">
        <f>IF(A819:A819&gt;0,VLOOKUP(A819,Fed.!$A$2:$J$1973,4,FALSE)," ")</f>
        <v xml:space="preserve"> </v>
      </c>
      <c r="E819" s="3" t="str">
        <f>IF(A819:A819&gt;0,VLOOKUP(A819,Fed.!$A$2:$J$1973,5,FALSE)," ")</f>
        <v xml:space="preserve"> </v>
      </c>
      <c r="F819" s="413" t="str">
        <f>IF(A819:A819&gt;0,VLOOKUP(A819,Fed.!$A$2:$J$1973,6,FALSE)," ")</f>
        <v xml:space="preserve"> </v>
      </c>
      <c r="G819" t="str">
        <f>IF(A819:A819&gt;0,VLOOKUP(A819,Fed.!$A$2:$J$1973,7,FALSE)," ")</f>
        <v xml:space="preserve"> </v>
      </c>
      <c r="H819" t="str">
        <f>IF(A819:A819&gt;0,VLOOKUP(A819,Fed.!$A$2:$J$1973,8,FALSE)," ")</f>
        <v xml:space="preserve"> </v>
      </c>
      <c r="I819" t="str">
        <f>IF(A819:A819&gt;0,VLOOKUP(A819,Fed.!$A$2:$J$1973,9,FALSE)," ")</f>
        <v xml:space="preserve"> </v>
      </c>
      <c r="J819" s="3" t="str">
        <f>IF(A819:A819&gt;0,VLOOKUP(A819,Fed.!$A$2:$J$1973,10,FALSE)," ")</f>
        <v xml:space="preserve"> </v>
      </c>
    </row>
    <row r="820" spans="1:10">
      <c r="A820" s="63"/>
      <c r="B820" t="str">
        <f>IF(A820:A820&gt;0,VLOOKUP(A820,Fed.!$A$2:$J$1973,2,FALSE)," ")</f>
        <v xml:space="preserve"> </v>
      </c>
      <c r="C820" t="str">
        <f>IF(A820:A820&gt;0,VLOOKUP(A820,Fed.!$A$2:$J$1973,3,FALSE)," ")</f>
        <v xml:space="preserve"> </v>
      </c>
      <c r="D820" s="3" t="str">
        <f>IF(A820:A820&gt;0,VLOOKUP(A820,Fed.!$A$2:$J$1973,4,FALSE)," ")</f>
        <v xml:space="preserve"> </v>
      </c>
      <c r="E820" s="3" t="str">
        <f>IF(A820:A820&gt;0,VLOOKUP(A820,Fed.!$A$2:$J$1973,5,FALSE)," ")</f>
        <v xml:space="preserve"> </v>
      </c>
      <c r="F820" s="413" t="str">
        <f>IF(A820:A820&gt;0,VLOOKUP(A820,Fed.!$A$2:$J$1973,6,FALSE)," ")</f>
        <v xml:space="preserve"> </v>
      </c>
      <c r="G820" t="str">
        <f>IF(A820:A820&gt;0,VLOOKUP(A820,Fed.!$A$2:$J$1973,7,FALSE)," ")</f>
        <v xml:space="preserve"> </v>
      </c>
      <c r="H820" t="str">
        <f>IF(A820:A820&gt;0,VLOOKUP(A820,Fed.!$A$2:$J$1973,8,FALSE)," ")</f>
        <v xml:space="preserve"> </v>
      </c>
      <c r="I820" t="str">
        <f>IF(A820:A820&gt;0,VLOOKUP(A820,Fed.!$A$2:$J$1973,9,FALSE)," ")</f>
        <v xml:space="preserve"> </v>
      </c>
      <c r="J820" s="3" t="str">
        <f>IF(A820:A820&gt;0,VLOOKUP(A820,Fed.!$A$2:$J$1973,10,FALSE)," ")</f>
        <v xml:space="preserve"> </v>
      </c>
    </row>
    <row r="821" spans="1:10">
      <c r="A821" s="63"/>
      <c r="B821" t="str">
        <f>IF(A821:A821&gt;0,VLOOKUP(A821,Fed.!$A$2:$J$1973,2,FALSE)," ")</f>
        <v xml:space="preserve"> </v>
      </c>
      <c r="C821" t="str">
        <f>IF(A821:A821&gt;0,VLOOKUP(A821,Fed.!$A$2:$J$1973,3,FALSE)," ")</f>
        <v xml:space="preserve"> </v>
      </c>
      <c r="D821" s="3" t="str">
        <f>IF(A821:A821&gt;0,VLOOKUP(A821,Fed.!$A$2:$J$1973,4,FALSE)," ")</f>
        <v xml:space="preserve"> </v>
      </c>
      <c r="E821" s="3" t="str">
        <f>IF(A821:A821&gt;0,VLOOKUP(A821,Fed.!$A$2:$J$1973,5,FALSE)," ")</f>
        <v xml:space="preserve"> </v>
      </c>
      <c r="F821" s="413" t="str">
        <f>IF(A821:A821&gt;0,VLOOKUP(A821,Fed.!$A$2:$J$1973,6,FALSE)," ")</f>
        <v xml:space="preserve"> </v>
      </c>
      <c r="G821" t="str">
        <f>IF(A821:A821&gt;0,VLOOKUP(A821,Fed.!$A$2:$J$1973,7,FALSE)," ")</f>
        <v xml:space="preserve"> </v>
      </c>
      <c r="H821" t="str">
        <f>IF(A821:A821&gt;0,VLOOKUP(A821,Fed.!$A$2:$J$1973,8,FALSE)," ")</f>
        <v xml:space="preserve"> </v>
      </c>
      <c r="I821" t="str">
        <f>IF(A821:A821&gt;0,VLOOKUP(A821,Fed.!$A$2:$J$1973,9,FALSE)," ")</f>
        <v xml:space="preserve"> </v>
      </c>
      <c r="J821" s="3" t="str">
        <f>IF(A821:A821&gt;0,VLOOKUP(A821,Fed.!$A$2:$J$1973,10,FALSE)," ")</f>
        <v xml:space="preserve"> </v>
      </c>
    </row>
    <row r="822" spans="1:10">
      <c r="A822" s="63"/>
      <c r="B822" t="str">
        <f>IF(A822:A822&gt;0,VLOOKUP(A822,Fed.!$A$2:$J$1973,2,FALSE)," ")</f>
        <v xml:space="preserve"> </v>
      </c>
      <c r="C822" t="str">
        <f>IF(A822:A822&gt;0,VLOOKUP(A822,Fed.!$A$2:$J$1973,3,FALSE)," ")</f>
        <v xml:space="preserve"> </v>
      </c>
      <c r="D822" s="3" t="str">
        <f>IF(A822:A822&gt;0,VLOOKUP(A822,Fed.!$A$2:$J$1973,4,FALSE)," ")</f>
        <v xml:space="preserve"> </v>
      </c>
      <c r="E822" s="3" t="str">
        <f>IF(A822:A822&gt;0,VLOOKUP(A822,Fed.!$A$2:$J$1973,5,FALSE)," ")</f>
        <v xml:space="preserve"> </v>
      </c>
      <c r="F822" s="413" t="str">
        <f>IF(A822:A822&gt;0,VLOOKUP(A822,Fed.!$A$2:$J$1973,6,FALSE)," ")</f>
        <v xml:space="preserve"> </v>
      </c>
      <c r="G822" t="str">
        <f>IF(A822:A822&gt;0,VLOOKUP(A822,Fed.!$A$2:$J$1973,7,FALSE)," ")</f>
        <v xml:space="preserve"> </v>
      </c>
      <c r="H822" t="str">
        <f>IF(A822:A822&gt;0,VLOOKUP(A822,Fed.!$A$2:$J$1973,8,FALSE)," ")</f>
        <v xml:space="preserve"> </v>
      </c>
      <c r="I822" t="str">
        <f>IF(A822:A822&gt;0,VLOOKUP(A822,Fed.!$A$2:$J$1973,9,FALSE)," ")</f>
        <v xml:space="preserve"> </v>
      </c>
      <c r="J822" s="3" t="str">
        <f>IF(A822:A822&gt;0,VLOOKUP(A822,Fed.!$A$2:$J$1973,10,FALSE)," ")</f>
        <v xml:space="preserve"> </v>
      </c>
    </row>
    <row r="823" spans="1:10">
      <c r="A823" s="63"/>
      <c r="B823" t="str">
        <f>IF(A823:A823&gt;0,VLOOKUP(A823,Fed.!$A$2:$J$1973,2,FALSE)," ")</f>
        <v xml:space="preserve"> </v>
      </c>
      <c r="C823" t="str">
        <f>IF(A823:A823&gt;0,VLOOKUP(A823,Fed.!$A$2:$J$1973,3,FALSE)," ")</f>
        <v xml:space="preserve"> </v>
      </c>
      <c r="D823" s="3" t="str">
        <f>IF(A823:A823&gt;0,VLOOKUP(A823,Fed.!$A$2:$J$1973,4,FALSE)," ")</f>
        <v xml:space="preserve"> </v>
      </c>
      <c r="E823" s="3" t="str">
        <f>IF(A823:A823&gt;0,VLOOKUP(A823,Fed.!$A$2:$J$1973,5,FALSE)," ")</f>
        <v xml:space="preserve"> </v>
      </c>
      <c r="F823" s="413" t="str">
        <f>IF(A823:A823&gt;0,VLOOKUP(A823,Fed.!$A$2:$J$1973,6,FALSE)," ")</f>
        <v xml:space="preserve"> </v>
      </c>
      <c r="G823" t="str">
        <f>IF(A823:A823&gt;0,VLOOKUP(A823,Fed.!$A$2:$J$1973,7,FALSE)," ")</f>
        <v xml:space="preserve"> </v>
      </c>
      <c r="H823" t="str">
        <f>IF(A823:A823&gt;0,VLOOKUP(A823,Fed.!$A$2:$J$1973,8,FALSE)," ")</f>
        <v xml:space="preserve"> </v>
      </c>
      <c r="I823" t="str">
        <f>IF(A823:A823&gt;0,VLOOKUP(A823,Fed.!$A$2:$J$1973,9,FALSE)," ")</f>
        <v xml:space="preserve"> </v>
      </c>
      <c r="J823" s="3" t="str">
        <f>IF(A823:A823&gt;0,VLOOKUP(A823,Fed.!$A$2:$J$1973,10,FALSE)," ")</f>
        <v xml:space="preserve"> </v>
      </c>
    </row>
    <row r="824" spans="1:10">
      <c r="A824" s="63"/>
      <c r="B824" t="str">
        <f>IF(A824:A824&gt;0,VLOOKUP(A824,Fed.!$A$2:$J$1973,2,FALSE)," ")</f>
        <v xml:space="preserve"> </v>
      </c>
      <c r="C824" t="str">
        <f>IF(A824:A824&gt;0,VLOOKUP(A824,Fed.!$A$2:$J$1973,3,FALSE)," ")</f>
        <v xml:space="preserve"> </v>
      </c>
      <c r="D824" s="3" t="str">
        <f>IF(A824:A824&gt;0,VLOOKUP(A824,Fed.!$A$2:$J$1973,4,FALSE)," ")</f>
        <v xml:space="preserve"> </v>
      </c>
      <c r="E824" s="3" t="str">
        <f>IF(A824:A824&gt;0,VLOOKUP(A824,Fed.!$A$2:$J$1973,5,FALSE)," ")</f>
        <v xml:space="preserve"> </v>
      </c>
      <c r="F824" s="413" t="str">
        <f>IF(A824:A824&gt;0,VLOOKUP(A824,Fed.!$A$2:$J$1973,6,FALSE)," ")</f>
        <v xml:space="preserve"> </v>
      </c>
      <c r="G824" t="str">
        <f>IF(A824:A824&gt;0,VLOOKUP(A824,Fed.!$A$2:$J$1973,7,FALSE)," ")</f>
        <v xml:space="preserve"> </v>
      </c>
      <c r="H824" t="str">
        <f>IF(A824:A824&gt;0,VLOOKUP(A824,Fed.!$A$2:$J$1973,8,FALSE)," ")</f>
        <v xml:space="preserve"> </v>
      </c>
      <c r="I824" t="str">
        <f>IF(A824:A824&gt;0,VLOOKUP(A824,Fed.!$A$2:$J$1973,9,FALSE)," ")</f>
        <v xml:space="preserve"> </v>
      </c>
      <c r="J824" s="3" t="str">
        <f>IF(A824:A824&gt;0,VLOOKUP(A824,Fed.!$A$2:$J$1973,10,FALSE)," ")</f>
        <v xml:space="preserve"> </v>
      </c>
    </row>
    <row r="825" spans="1:10">
      <c r="A825" s="63"/>
      <c r="B825" t="str">
        <f>IF(A825:A825&gt;0,VLOOKUP(A825,Fed.!$A$2:$J$1973,2,FALSE)," ")</f>
        <v xml:space="preserve"> </v>
      </c>
      <c r="C825" t="str">
        <f>IF(A825:A825&gt;0,VLOOKUP(A825,Fed.!$A$2:$J$1973,3,FALSE)," ")</f>
        <v xml:space="preserve"> </v>
      </c>
      <c r="D825" s="3" t="str">
        <f>IF(A825:A825&gt;0,VLOOKUP(A825,Fed.!$A$2:$J$1973,4,FALSE)," ")</f>
        <v xml:space="preserve"> </v>
      </c>
      <c r="E825" s="3" t="str">
        <f>IF(A825:A825&gt;0,VLOOKUP(A825,Fed.!$A$2:$J$1973,5,FALSE)," ")</f>
        <v xml:space="preserve"> </v>
      </c>
      <c r="F825" s="413" t="str">
        <f>IF(A825:A825&gt;0,VLOOKUP(A825,Fed.!$A$2:$J$1973,6,FALSE)," ")</f>
        <v xml:space="preserve"> </v>
      </c>
      <c r="G825" t="str">
        <f>IF(A825:A825&gt;0,VLOOKUP(A825,Fed.!$A$2:$J$1973,7,FALSE)," ")</f>
        <v xml:space="preserve"> </v>
      </c>
      <c r="H825" t="str">
        <f>IF(A825:A825&gt;0,VLOOKUP(A825,Fed.!$A$2:$J$1973,8,FALSE)," ")</f>
        <v xml:space="preserve"> </v>
      </c>
      <c r="I825" t="str">
        <f>IF(A825:A825&gt;0,VLOOKUP(A825,Fed.!$A$2:$J$1973,9,FALSE)," ")</f>
        <v xml:space="preserve"> </v>
      </c>
      <c r="J825" s="3" t="str">
        <f>IF(A825:A825&gt;0,VLOOKUP(A825,Fed.!$A$2:$J$1973,10,FALSE)," ")</f>
        <v xml:space="preserve"> </v>
      </c>
    </row>
    <row r="826" spans="1:10">
      <c r="A826" s="63"/>
      <c r="B826" t="str">
        <f>IF(A826:A826&gt;0,VLOOKUP(A826,Fed.!$A$2:$J$1973,2,FALSE)," ")</f>
        <v xml:space="preserve"> </v>
      </c>
      <c r="C826" t="str">
        <f>IF(A826:A826&gt;0,VLOOKUP(A826,Fed.!$A$2:$J$1973,3,FALSE)," ")</f>
        <v xml:space="preserve"> </v>
      </c>
      <c r="D826" s="3" t="str">
        <f>IF(A826:A826&gt;0,VLOOKUP(A826,Fed.!$A$2:$J$1973,4,FALSE)," ")</f>
        <v xml:space="preserve"> </v>
      </c>
      <c r="E826" s="3" t="str">
        <f>IF(A826:A826&gt;0,VLOOKUP(A826,Fed.!$A$2:$J$1973,5,FALSE)," ")</f>
        <v xml:space="preserve"> </v>
      </c>
      <c r="F826" s="413" t="str">
        <f>IF(A826:A826&gt;0,VLOOKUP(A826,Fed.!$A$2:$J$1973,6,FALSE)," ")</f>
        <v xml:space="preserve"> </v>
      </c>
      <c r="G826" t="str">
        <f>IF(A826:A826&gt;0,VLOOKUP(A826,Fed.!$A$2:$J$1973,7,FALSE)," ")</f>
        <v xml:space="preserve"> </v>
      </c>
      <c r="H826" t="str">
        <f>IF(A826:A826&gt;0,VLOOKUP(A826,Fed.!$A$2:$J$1973,8,FALSE)," ")</f>
        <v xml:space="preserve"> </v>
      </c>
      <c r="I826" t="str">
        <f>IF(A826:A826&gt;0,VLOOKUP(A826,Fed.!$A$2:$J$1973,9,FALSE)," ")</f>
        <v xml:space="preserve"> </v>
      </c>
      <c r="J826" s="3" t="str">
        <f>IF(A826:A826&gt;0,VLOOKUP(A826,Fed.!$A$2:$J$1973,10,FALSE)," ")</f>
        <v xml:space="preserve"> </v>
      </c>
    </row>
    <row r="827" spans="1:10">
      <c r="A827" s="63"/>
      <c r="B827" t="str">
        <f>IF(A827:A827&gt;0,VLOOKUP(A827,Fed.!$A$2:$J$1973,2,FALSE)," ")</f>
        <v xml:space="preserve"> </v>
      </c>
      <c r="C827" t="str">
        <f>IF(A827:A827&gt;0,VLOOKUP(A827,Fed.!$A$2:$J$1973,3,FALSE)," ")</f>
        <v xml:space="preserve"> </v>
      </c>
      <c r="D827" s="3" t="str">
        <f>IF(A827:A827&gt;0,VLOOKUP(A827,Fed.!$A$2:$J$1973,4,FALSE)," ")</f>
        <v xml:space="preserve"> </v>
      </c>
      <c r="E827" s="3" t="str">
        <f>IF(A827:A827&gt;0,VLOOKUP(A827,Fed.!$A$2:$J$1973,5,FALSE)," ")</f>
        <v xml:space="preserve"> </v>
      </c>
      <c r="F827" s="413" t="str">
        <f>IF(A827:A827&gt;0,VLOOKUP(A827,Fed.!$A$2:$J$1973,6,FALSE)," ")</f>
        <v xml:space="preserve"> </v>
      </c>
      <c r="G827" t="str">
        <f>IF(A827:A827&gt;0,VLOOKUP(A827,Fed.!$A$2:$J$1973,7,FALSE)," ")</f>
        <v xml:space="preserve"> </v>
      </c>
      <c r="H827" t="str">
        <f>IF(A827:A827&gt;0,VLOOKUP(A827,Fed.!$A$2:$J$1973,8,FALSE)," ")</f>
        <v xml:space="preserve"> </v>
      </c>
      <c r="I827" t="str">
        <f>IF(A827:A827&gt;0,VLOOKUP(A827,Fed.!$A$2:$J$1973,9,FALSE)," ")</f>
        <v xml:space="preserve"> </v>
      </c>
      <c r="J827" s="3" t="str">
        <f>IF(A827:A827&gt;0,VLOOKUP(A827,Fed.!$A$2:$J$1973,10,FALSE)," ")</f>
        <v xml:space="preserve"> </v>
      </c>
    </row>
    <row r="828" spans="1:10">
      <c r="A828" s="63"/>
      <c r="B828" t="str">
        <f>IF(A828:A828&gt;0,VLOOKUP(A828,Fed.!$A$2:$J$1973,2,FALSE)," ")</f>
        <v xml:space="preserve"> </v>
      </c>
      <c r="C828" t="str">
        <f>IF(A828:A828&gt;0,VLOOKUP(A828,Fed.!$A$2:$J$1973,3,FALSE)," ")</f>
        <v xml:space="preserve"> </v>
      </c>
      <c r="D828" s="3" t="str">
        <f>IF(A828:A828&gt;0,VLOOKUP(A828,Fed.!$A$2:$J$1973,4,FALSE)," ")</f>
        <v xml:space="preserve"> </v>
      </c>
      <c r="E828" s="3" t="str">
        <f>IF(A828:A828&gt;0,VLOOKUP(A828,Fed.!$A$2:$J$1973,5,FALSE)," ")</f>
        <v xml:space="preserve"> </v>
      </c>
      <c r="F828" s="413" t="str">
        <f>IF(A828:A828&gt;0,VLOOKUP(A828,Fed.!$A$2:$J$1973,6,FALSE)," ")</f>
        <v xml:space="preserve"> </v>
      </c>
      <c r="G828" t="str">
        <f>IF(A828:A828&gt;0,VLOOKUP(A828,Fed.!$A$2:$J$1973,7,FALSE)," ")</f>
        <v xml:space="preserve"> </v>
      </c>
      <c r="H828" t="str">
        <f>IF(A828:A828&gt;0,VLOOKUP(A828,Fed.!$A$2:$J$1973,8,FALSE)," ")</f>
        <v xml:space="preserve"> </v>
      </c>
      <c r="I828" t="str">
        <f>IF(A828:A828&gt;0,VLOOKUP(A828,Fed.!$A$2:$J$1973,9,FALSE)," ")</f>
        <v xml:space="preserve"> </v>
      </c>
      <c r="J828" s="3" t="str">
        <f>IF(A828:A828&gt;0,VLOOKUP(A828,Fed.!$A$2:$J$1973,10,FALSE)," ")</f>
        <v xml:space="preserve"> </v>
      </c>
    </row>
    <row r="829" spans="1:10">
      <c r="A829" s="63"/>
      <c r="B829" t="str">
        <f>IF(A829:A829&gt;0,VLOOKUP(A829,Fed.!$A$2:$J$1973,2,FALSE)," ")</f>
        <v xml:space="preserve"> </v>
      </c>
      <c r="C829" t="str">
        <f>IF(A829:A829&gt;0,VLOOKUP(A829,Fed.!$A$2:$J$1973,3,FALSE)," ")</f>
        <v xml:space="preserve"> </v>
      </c>
      <c r="D829" s="3" t="str">
        <f>IF(A829:A829&gt;0,VLOOKUP(A829,Fed.!$A$2:$J$1973,4,FALSE)," ")</f>
        <v xml:space="preserve"> </v>
      </c>
      <c r="E829" s="3" t="str">
        <f>IF(A829:A829&gt;0,VLOOKUP(A829,Fed.!$A$2:$J$1973,5,FALSE)," ")</f>
        <v xml:space="preserve"> </v>
      </c>
      <c r="F829" s="413" t="str">
        <f>IF(A829:A829&gt;0,VLOOKUP(A829,Fed.!$A$2:$J$1973,6,FALSE)," ")</f>
        <v xml:space="preserve"> </v>
      </c>
      <c r="G829" t="str">
        <f>IF(A829:A829&gt;0,VLOOKUP(A829,Fed.!$A$2:$J$1973,7,FALSE)," ")</f>
        <v xml:space="preserve"> </v>
      </c>
      <c r="H829" t="str">
        <f>IF(A829:A829&gt;0,VLOOKUP(A829,Fed.!$A$2:$J$1973,8,FALSE)," ")</f>
        <v xml:space="preserve"> </v>
      </c>
      <c r="I829" t="str">
        <f>IF(A829:A829&gt;0,VLOOKUP(A829,Fed.!$A$2:$J$1973,9,FALSE)," ")</f>
        <v xml:space="preserve"> </v>
      </c>
      <c r="J829" s="3" t="str">
        <f>IF(A829:A829&gt;0,VLOOKUP(A829,Fed.!$A$2:$J$1973,10,FALSE)," ")</f>
        <v xml:space="preserve"> </v>
      </c>
    </row>
    <row r="830" spans="1:10">
      <c r="A830" s="63"/>
      <c r="B830" t="str">
        <f>IF(A830:A830&gt;0,VLOOKUP(A830,Fed.!$A$2:$J$1973,2,FALSE)," ")</f>
        <v xml:space="preserve"> </v>
      </c>
      <c r="C830" t="str">
        <f>IF(A830:A830&gt;0,VLOOKUP(A830,Fed.!$A$2:$J$1973,3,FALSE)," ")</f>
        <v xml:space="preserve"> </v>
      </c>
      <c r="D830" s="3" t="str">
        <f>IF(A830:A830&gt;0,VLOOKUP(A830,Fed.!$A$2:$J$1973,4,FALSE)," ")</f>
        <v xml:space="preserve"> </v>
      </c>
      <c r="E830" s="3" t="str">
        <f>IF(A830:A830&gt;0,VLOOKUP(A830,Fed.!$A$2:$J$1973,5,FALSE)," ")</f>
        <v xml:space="preserve"> </v>
      </c>
      <c r="F830" s="413" t="str">
        <f>IF(A830:A830&gt;0,VLOOKUP(A830,Fed.!$A$2:$J$1973,6,FALSE)," ")</f>
        <v xml:space="preserve"> </v>
      </c>
      <c r="G830" t="str">
        <f>IF(A830:A830&gt;0,VLOOKUP(A830,Fed.!$A$2:$J$1973,7,FALSE)," ")</f>
        <v xml:space="preserve"> </v>
      </c>
      <c r="H830" t="str">
        <f>IF(A830:A830&gt;0,VLOOKUP(A830,Fed.!$A$2:$J$1973,8,FALSE)," ")</f>
        <v xml:space="preserve"> </v>
      </c>
      <c r="I830" t="str">
        <f>IF(A830:A830&gt;0,VLOOKUP(A830,Fed.!$A$2:$J$1973,9,FALSE)," ")</f>
        <v xml:space="preserve"> </v>
      </c>
      <c r="J830" s="3" t="str">
        <f>IF(A830:A830&gt;0,VLOOKUP(A830,Fed.!$A$2:$J$1973,10,FALSE)," ")</f>
        <v xml:space="preserve"> </v>
      </c>
    </row>
    <row r="831" spans="1:10">
      <c r="A831" s="63"/>
      <c r="B831" t="str">
        <f>IF(A831:A831&gt;0,VLOOKUP(A831,Fed.!$A$2:$J$1973,2,FALSE)," ")</f>
        <v xml:space="preserve"> </v>
      </c>
      <c r="C831" t="str">
        <f>IF(A831:A831&gt;0,VLOOKUP(A831,Fed.!$A$2:$J$1973,3,FALSE)," ")</f>
        <v xml:space="preserve"> </v>
      </c>
      <c r="D831" s="3" t="str">
        <f>IF(A831:A831&gt;0,VLOOKUP(A831,Fed.!$A$2:$J$1973,4,FALSE)," ")</f>
        <v xml:space="preserve"> </v>
      </c>
      <c r="E831" s="3" t="str">
        <f>IF(A831:A831&gt;0,VLOOKUP(A831,Fed.!$A$2:$J$1973,5,FALSE)," ")</f>
        <v xml:space="preserve"> </v>
      </c>
      <c r="F831" s="413" t="str">
        <f>IF(A831:A831&gt;0,VLOOKUP(A831,Fed.!$A$2:$J$1973,6,FALSE)," ")</f>
        <v xml:space="preserve"> </v>
      </c>
      <c r="G831" t="str">
        <f>IF(A831:A831&gt;0,VLOOKUP(A831,Fed.!$A$2:$J$1973,7,FALSE)," ")</f>
        <v xml:space="preserve"> </v>
      </c>
      <c r="H831" t="str">
        <f>IF(A831:A831&gt;0,VLOOKUP(A831,Fed.!$A$2:$J$1973,8,FALSE)," ")</f>
        <v xml:space="preserve"> </v>
      </c>
      <c r="I831" t="str">
        <f>IF(A831:A831&gt;0,VLOOKUP(A831,Fed.!$A$2:$J$1973,9,FALSE)," ")</f>
        <v xml:space="preserve"> </v>
      </c>
      <c r="J831" s="3" t="str">
        <f>IF(A831:A831&gt;0,VLOOKUP(A831,Fed.!$A$2:$J$1973,10,FALSE)," ")</f>
        <v xml:space="preserve"> </v>
      </c>
    </row>
    <row r="832" spans="1:10">
      <c r="A832" s="63"/>
      <c r="B832" t="str">
        <f>IF(A832:A832&gt;0,VLOOKUP(A832,Fed.!$A$2:$J$1973,2,FALSE)," ")</f>
        <v xml:space="preserve"> </v>
      </c>
      <c r="C832" t="str">
        <f>IF(A832:A832&gt;0,VLOOKUP(A832,Fed.!$A$2:$J$1973,3,FALSE)," ")</f>
        <v xml:space="preserve"> </v>
      </c>
      <c r="D832" s="3" t="str">
        <f>IF(A832:A832&gt;0,VLOOKUP(A832,Fed.!$A$2:$J$1973,4,FALSE)," ")</f>
        <v xml:space="preserve"> </v>
      </c>
      <c r="E832" s="3" t="str">
        <f>IF(A832:A832&gt;0,VLOOKUP(A832,Fed.!$A$2:$J$1973,5,FALSE)," ")</f>
        <v xml:space="preserve"> </v>
      </c>
      <c r="F832" s="413" t="str">
        <f>IF(A832:A832&gt;0,VLOOKUP(A832,Fed.!$A$2:$J$1973,6,FALSE)," ")</f>
        <v xml:space="preserve"> </v>
      </c>
      <c r="G832" t="str">
        <f>IF(A832:A832&gt;0,VLOOKUP(A832,Fed.!$A$2:$J$1973,7,FALSE)," ")</f>
        <v xml:space="preserve"> </v>
      </c>
      <c r="H832" t="str">
        <f>IF(A832:A832&gt;0,VLOOKUP(A832,Fed.!$A$2:$J$1973,8,FALSE)," ")</f>
        <v xml:space="preserve"> </v>
      </c>
      <c r="I832" t="str">
        <f>IF(A832:A832&gt;0,VLOOKUP(A832,Fed.!$A$2:$J$1973,9,FALSE)," ")</f>
        <v xml:space="preserve"> </v>
      </c>
      <c r="J832" s="3" t="str">
        <f>IF(A832:A832&gt;0,VLOOKUP(A832,Fed.!$A$2:$J$1973,10,FALSE)," ")</f>
        <v xml:space="preserve"> </v>
      </c>
    </row>
    <row r="833" spans="1:10">
      <c r="A833" s="63"/>
      <c r="B833" t="str">
        <f>IF(A833:A833&gt;0,VLOOKUP(A833,Fed.!$A$2:$J$1973,2,FALSE)," ")</f>
        <v xml:space="preserve"> </v>
      </c>
      <c r="C833" t="str">
        <f>IF(A833:A833&gt;0,VLOOKUP(A833,Fed.!$A$2:$J$1973,3,FALSE)," ")</f>
        <v xml:space="preserve"> </v>
      </c>
      <c r="D833" s="3" t="str">
        <f>IF(A833:A833&gt;0,VLOOKUP(A833,Fed.!$A$2:$J$1973,4,FALSE)," ")</f>
        <v xml:space="preserve"> </v>
      </c>
      <c r="E833" s="3" t="str">
        <f>IF(A833:A833&gt;0,VLOOKUP(A833,Fed.!$A$2:$J$1973,5,FALSE)," ")</f>
        <v xml:space="preserve"> </v>
      </c>
      <c r="F833" s="413" t="str">
        <f>IF(A833:A833&gt;0,VLOOKUP(A833,Fed.!$A$2:$J$1973,6,FALSE)," ")</f>
        <v xml:space="preserve"> </v>
      </c>
      <c r="G833" t="str">
        <f>IF(A833:A833&gt;0,VLOOKUP(A833,Fed.!$A$2:$J$1973,7,FALSE)," ")</f>
        <v xml:space="preserve"> </v>
      </c>
      <c r="H833" t="str">
        <f>IF(A833:A833&gt;0,VLOOKUP(A833,Fed.!$A$2:$J$1973,8,FALSE)," ")</f>
        <v xml:space="preserve"> </v>
      </c>
      <c r="I833" t="str">
        <f>IF(A833:A833&gt;0,VLOOKUP(A833,Fed.!$A$2:$J$1973,9,FALSE)," ")</f>
        <v xml:space="preserve"> </v>
      </c>
      <c r="J833" s="3" t="str">
        <f>IF(A833:A833&gt;0,VLOOKUP(A833,Fed.!$A$2:$J$1973,10,FALSE)," ")</f>
        <v xml:space="preserve"> </v>
      </c>
    </row>
    <row r="834" spans="1:10">
      <c r="A834" s="63"/>
      <c r="B834" t="str">
        <f>IF(A834:A834&gt;0,VLOOKUP(A834,Fed.!$A$2:$J$1973,2,FALSE)," ")</f>
        <v xml:space="preserve"> </v>
      </c>
      <c r="C834" t="str">
        <f>IF(A834:A834&gt;0,VLOOKUP(A834,Fed.!$A$2:$J$1973,3,FALSE)," ")</f>
        <v xml:space="preserve"> </v>
      </c>
      <c r="D834" s="3" t="str">
        <f>IF(A834:A834&gt;0,VLOOKUP(A834,Fed.!$A$2:$J$1973,4,FALSE)," ")</f>
        <v xml:space="preserve"> </v>
      </c>
      <c r="E834" s="3" t="str">
        <f>IF(A834:A834&gt;0,VLOOKUP(A834,Fed.!$A$2:$J$1973,5,FALSE)," ")</f>
        <v xml:space="preserve"> </v>
      </c>
      <c r="F834" s="413" t="str">
        <f>IF(A834:A834&gt;0,VLOOKUP(A834,Fed.!$A$2:$J$1973,6,FALSE)," ")</f>
        <v xml:space="preserve"> </v>
      </c>
      <c r="G834" t="str">
        <f>IF(A834:A834&gt;0,VLOOKUP(A834,Fed.!$A$2:$J$1973,7,FALSE)," ")</f>
        <v xml:space="preserve"> </v>
      </c>
      <c r="H834" t="str">
        <f>IF(A834:A834&gt;0,VLOOKUP(A834,Fed.!$A$2:$J$1973,8,FALSE)," ")</f>
        <v xml:space="preserve"> </v>
      </c>
      <c r="I834" t="str">
        <f>IF(A834:A834&gt;0,VLOOKUP(A834,Fed.!$A$2:$J$1973,9,FALSE)," ")</f>
        <v xml:space="preserve"> </v>
      </c>
      <c r="J834" s="3" t="str">
        <f>IF(A834:A834&gt;0,VLOOKUP(A834,Fed.!$A$2:$J$1973,10,FALSE)," ")</f>
        <v xml:space="preserve"> </v>
      </c>
    </row>
    <row r="835" spans="1:10">
      <c r="A835" s="63"/>
      <c r="B835" t="str">
        <f>IF(A835:A835&gt;0,VLOOKUP(A835,Fed.!$A$2:$J$1973,2,FALSE)," ")</f>
        <v xml:space="preserve"> </v>
      </c>
      <c r="C835" t="str">
        <f>IF(A835:A835&gt;0,VLOOKUP(A835,Fed.!$A$2:$J$1973,3,FALSE)," ")</f>
        <v xml:space="preserve"> </v>
      </c>
      <c r="D835" s="3" t="str">
        <f>IF(A835:A835&gt;0,VLOOKUP(A835,Fed.!$A$2:$J$1973,4,FALSE)," ")</f>
        <v xml:space="preserve"> </v>
      </c>
      <c r="E835" s="3" t="str">
        <f>IF(A835:A835&gt;0,VLOOKUP(A835,Fed.!$A$2:$J$1973,5,FALSE)," ")</f>
        <v xml:space="preserve"> </v>
      </c>
      <c r="F835" s="413" t="str">
        <f>IF(A835:A835&gt;0,VLOOKUP(A835,Fed.!$A$2:$J$1973,6,FALSE)," ")</f>
        <v xml:space="preserve"> </v>
      </c>
      <c r="G835" t="str">
        <f>IF(A835:A835&gt;0,VLOOKUP(A835,Fed.!$A$2:$J$1973,7,FALSE)," ")</f>
        <v xml:space="preserve"> </v>
      </c>
      <c r="H835" t="str">
        <f>IF(A835:A835&gt;0,VLOOKUP(A835,Fed.!$A$2:$J$1973,8,FALSE)," ")</f>
        <v xml:space="preserve"> </v>
      </c>
      <c r="I835" t="str">
        <f>IF(A835:A835&gt;0,VLOOKUP(A835,Fed.!$A$2:$J$1973,9,FALSE)," ")</f>
        <v xml:space="preserve"> </v>
      </c>
      <c r="J835" s="3" t="str">
        <f>IF(A835:A835&gt;0,VLOOKUP(A835,Fed.!$A$2:$J$1973,10,FALSE)," ")</f>
        <v xml:space="preserve"> </v>
      </c>
    </row>
    <row r="836" spans="1:10">
      <c r="A836" s="63"/>
      <c r="B836" t="str">
        <f>IF(A836:A836&gt;0,VLOOKUP(A836,Fed.!$A$2:$J$1973,2,FALSE)," ")</f>
        <v xml:space="preserve"> </v>
      </c>
      <c r="C836" t="str">
        <f>IF(A836:A836&gt;0,VLOOKUP(A836,Fed.!$A$2:$J$1973,3,FALSE)," ")</f>
        <v xml:space="preserve"> </v>
      </c>
      <c r="D836" s="3" t="str">
        <f>IF(A836:A836&gt;0,VLOOKUP(A836,Fed.!$A$2:$J$1973,4,FALSE)," ")</f>
        <v xml:space="preserve"> </v>
      </c>
      <c r="E836" s="3" t="str">
        <f>IF(A836:A836&gt;0,VLOOKUP(A836,Fed.!$A$2:$J$1973,5,FALSE)," ")</f>
        <v xml:space="preserve"> </v>
      </c>
      <c r="F836" s="413" t="str">
        <f>IF(A836:A836&gt;0,VLOOKUP(A836,Fed.!$A$2:$J$1973,6,FALSE)," ")</f>
        <v xml:space="preserve"> </v>
      </c>
      <c r="G836" t="str">
        <f>IF(A836:A836&gt;0,VLOOKUP(A836,Fed.!$A$2:$J$1973,7,FALSE)," ")</f>
        <v xml:space="preserve"> </v>
      </c>
      <c r="H836" t="str">
        <f>IF(A836:A836&gt;0,VLOOKUP(A836,Fed.!$A$2:$J$1973,8,FALSE)," ")</f>
        <v xml:space="preserve"> </v>
      </c>
      <c r="I836" t="str">
        <f>IF(A836:A836&gt;0,VLOOKUP(A836,Fed.!$A$2:$J$1973,9,FALSE)," ")</f>
        <v xml:space="preserve"> </v>
      </c>
      <c r="J836" s="3" t="str">
        <f>IF(A836:A836&gt;0,VLOOKUP(A836,Fed.!$A$2:$J$1973,10,FALSE)," ")</f>
        <v xml:space="preserve"> </v>
      </c>
    </row>
    <row r="837" spans="1:10">
      <c r="A837" s="63"/>
      <c r="B837" t="str">
        <f>IF(A837:A837&gt;0,VLOOKUP(A837,Fed.!$A$2:$J$1973,2,FALSE)," ")</f>
        <v xml:space="preserve"> </v>
      </c>
      <c r="C837" t="str">
        <f>IF(A837:A837&gt;0,VLOOKUP(A837,Fed.!$A$2:$J$1973,3,FALSE)," ")</f>
        <v xml:space="preserve"> </v>
      </c>
      <c r="D837" s="3" t="str">
        <f>IF(A837:A837&gt;0,VLOOKUP(A837,Fed.!$A$2:$J$1973,4,FALSE)," ")</f>
        <v xml:space="preserve"> </v>
      </c>
      <c r="E837" s="3" t="str">
        <f>IF(A837:A837&gt;0,VLOOKUP(A837,Fed.!$A$2:$J$1973,5,FALSE)," ")</f>
        <v xml:space="preserve"> </v>
      </c>
      <c r="F837" s="413" t="str">
        <f>IF(A837:A837&gt;0,VLOOKUP(A837,Fed.!$A$2:$J$1973,6,FALSE)," ")</f>
        <v xml:space="preserve"> </v>
      </c>
      <c r="G837" t="str">
        <f>IF(A837:A837&gt;0,VLOOKUP(A837,Fed.!$A$2:$J$1973,7,FALSE)," ")</f>
        <v xml:space="preserve"> </v>
      </c>
      <c r="H837" t="str">
        <f>IF(A837:A837&gt;0,VLOOKUP(A837,Fed.!$A$2:$J$1973,8,FALSE)," ")</f>
        <v xml:space="preserve"> </v>
      </c>
      <c r="I837" t="str">
        <f>IF(A837:A837&gt;0,VLOOKUP(A837,Fed.!$A$2:$J$1973,9,FALSE)," ")</f>
        <v xml:space="preserve"> </v>
      </c>
      <c r="J837" s="3" t="str">
        <f>IF(A837:A837&gt;0,VLOOKUP(A837,Fed.!$A$2:$J$1973,10,FALSE)," ")</f>
        <v xml:space="preserve"> </v>
      </c>
    </row>
    <row r="838" spans="1:10">
      <c r="A838" s="63"/>
      <c r="B838" t="str">
        <f>IF(A838:A838&gt;0,VLOOKUP(A838,Fed.!$A$2:$J$1973,2,FALSE)," ")</f>
        <v xml:space="preserve"> </v>
      </c>
      <c r="C838" t="str">
        <f>IF(A838:A838&gt;0,VLOOKUP(A838,Fed.!$A$2:$J$1973,3,FALSE)," ")</f>
        <v xml:space="preserve"> </v>
      </c>
      <c r="D838" s="3" t="str">
        <f>IF(A838:A838&gt;0,VLOOKUP(A838,Fed.!$A$2:$J$1973,4,FALSE)," ")</f>
        <v xml:space="preserve"> </v>
      </c>
      <c r="E838" s="3" t="str">
        <f>IF(A838:A838&gt;0,VLOOKUP(A838,Fed.!$A$2:$J$1973,5,FALSE)," ")</f>
        <v xml:space="preserve"> </v>
      </c>
      <c r="F838" s="413" t="str">
        <f>IF(A838:A838&gt;0,VLOOKUP(A838,Fed.!$A$2:$J$1973,6,FALSE)," ")</f>
        <v xml:space="preserve"> </v>
      </c>
      <c r="G838" t="str">
        <f>IF(A838:A838&gt;0,VLOOKUP(A838,Fed.!$A$2:$J$1973,7,FALSE)," ")</f>
        <v xml:space="preserve"> </v>
      </c>
      <c r="H838" t="str">
        <f>IF(A838:A838&gt;0,VLOOKUP(A838,Fed.!$A$2:$J$1973,8,FALSE)," ")</f>
        <v xml:space="preserve"> </v>
      </c>
      <c r="I838" t="str">
        <f>IF(A838:A838&gt;0,VLOOKUP(A838,Fed.!$A$2:$J$1973,9,FALSE)," ")</f>
        <v xml:space="preserve"> </v>
      </c>
      <c r="J838" s="3" t="str">
        <f>IF(A838:A838&gt;0,VLOOKUP(A838,Fed.!$A$2:$J$1973,10,FALSE)," ")</f>
        <v xml:space="preserve"> </v>
      </c>
    </row>
    <row r="839" spans="1:10">
      <c r="A839" s="63"/>
      <c r="B839" t="str">
        <f>IF(A839:A839&gt;0,VLOOKUP(A839,Fed.!$A$2:$J$1973,2,FALSE)," ")</f>
        <v xml:space="preserve"> </v>
      </c>
      <c r="C839" t="str">
        <f>IF(A839:A839&gt;0,VLOOKUP(A839,Fed.!$A$2:$J$1973,3,FALSE)," ")</f>
        <v xml:space="preserve"> </v>
      </c>
      <c r="D839" s="3" t="str">
        <f>IF(A839:A839&gt;0,VLOOKUP(A839,Fed.!$A$2:$J$1973,4,FALSE)," ")</f>
        <v xml:space="preserve"> </v>
      </c>
      <c r="E839" s="3" t="str">
        <f>IF(A839:A839&gt;0,VLOOKUP(A839,Fed.!$A$2:$J$1973,5,FALSE)," ")</f>
        <v xml:space="preserve"> </v>
      </c>
      <c r="F839" s="413" t="str">
        <f>IF(A839:A839&gt;0,VLOOKUP(A839,Fed.!$A$2:$J$1973,6,FALSE)," ")</f>
        <v xml:space="preserve"> </v>
      </c>
      <c r="G839" t="str">
        <f>IF(A839:A839&gt;0,VLOOKUP(A839,Fed.!$A$2:$J$1973,7,FALSE)," ")</f>
        <v xml:space="preserve"> </v>
      </c>
      <c r="H839" t="str">
        <f>IF(A839:A839&gt;0,VLOOKUP(A839,Fed.!$A$2:$J$1973,8,FALSE)," ")</f>
        <v xml:space="preserve"> </v>
      </c>
      <c r="I839" t="str">
        <f>IF(A839:A839&gt;0,VLOOKUP(A839,Fed.!$A$2:$J$1973,9,FALSE)," ")</f>
        <v xml:space="preserve"> </v>
      </c>
      <c r="J839" s="3" t="str">
        <f>IF(A839:A839&gt;0,VLOOKUP(A839,Fed.!$A$2:$J$1973,10,FALSE)," ")</f>
        <v xml:space="preserve"> </v>
      </c>
    </row>
    <row r="840" spans="1:10">
      <c r="A840" s="63"/>
      <c r="B840" t="str">
        <f>IF(A840:A840&gt;0,VLOOKUP(A840,Fed.!$A$2:$J$1973,2,FALSE)," ")</f>
        <v xml:space="preserve"> </v>
      </c>
      <c r="C840" t="str">
        <f>IF(A840:A840&gt;0,VLOOKUP(A840,Fed.!$A$2:$J$1973,3,FALSE)," ")</f>
        <v xml:space="preserve"> </v>
      </c>
      <c r="D840" s="3" t="str">
        <f>IF(A840:A840&gt;0,VLOOKUP(A840,Fed.!$A$2:$J$1973,4,FALSE)," ")</f>
        <v xml:space="preserve"> </v>
      </c>
      <c r="E840" s="3" t="str">
        <f>IF(A840:A840&gt;0,VLOOKUP(A840,Fed.!$A$2:$J$1973,5,FALSE)," ")</f>
        <v xml:space="preserve"> </v>
      </c>
      <c r="F840" s="413" t="str">
        <f>IF(A840:A840&gt;0,VLOOKUP(A840,Fed.!$A$2:$J$1973,6,FALSE)," ")</f>
        <v xml:space="preserve"> </v>
      </c>
      <c r="G840" t="str">
        <f>IF(A840:A840&gt;0,VLOOKUP(A840,Fed.!$A$2:$J$1973,7,FALSE)," ")</f>
        <v xml:space="preserve"> </v>
      </c>
      <c r="H840" t="str">
        <f>IF(A840:A840&gt;0,VLOOKUP(A840,Fed.!$A$2:$J$1973,8,FALSE)," ")</f>
        <v xml:space="preserve"> </v>
      </c>
      <c r="I840" t="str">
        <f>IF(A840:A840&gt;0,VLOOKUP(A840,Fed.!$A$2:$J$1973,9,FALSE)," ")</f>
        <v xml:space="preserve"> </v>
      </c>
      <c r="J840" s="3" t="str">
        <f>IF(A840:A840&gt;0,VLOOKUP(A840,Fed.!$A$2:$J$1973,10,FALSE)," ")</f>
        <v xml:space="preserve"> </v>
      </c>
    </row>
    <row r="841" spans="1:10">
      <c r="A841" s="63"/>
      <c r="B841" t="str">
        <f>IF(A841:A841&gt;0,VLOOKUP(A841,Fed.!$A$2:$J$1973,2,FALSE)," ")</f>
        <v xml:space="preserve"> </v>
      </c>
      <c r="C841" t="str">
        <f>IF(A841:A841&gt;0,VLOOKUP(A841,Fed.!$A$2:$J$1973,3,FALSE)," ")</f>
        <v xml:space="preserve"> </v>
      </c>
      <c r="D841" s="3" t="str">
        <f>IF(A841:A841&gt;0,VLOOKUP(A841,Fed.!$A$2:$J$1973,4,FALSE)," ")</f>
        <v xml:space="preserve"> </v>
      </c>
      <c r="E841" s="3" t="str">
        <f>IF(A841:A841&gt;0,VLOOKUP(A841,Fed.!$A$2:$J$1973,5,FALSE)," ")</f>
        <v xml:space="preserve"> </v>
      </c>
      <c r="F841" s="413" t="str">
        <f>IF(A841:A841&gt;0,VLOOKUP(A841,Fed.!$A$2:$J$1973,6,FALSE)," ")</f>
        <v xml:space="preserve"> </v>
      </c>
      <c r="G841" t="str">
        <f>IF(A841:A841&gt;0,VLOOKUP(A841,Fed.!$A$2:$J$1973,7,FALSE)," ")</f>
        <v xml:space="preserve"> </v>
      </c>
      <c r="H841" t="str">
        <f>IF(A841:A841&gt;0,VLOOKUP(A841,Fed.!$A$2:$J$1973,8,FALSE)," ")</f>
        <v xml:space="preserve"> </v>
      </c>
      <c r="I841" t="str">
        <f>IF(A841:A841&gt;0,VLOOKUP(A841,Fed.!$A$2:$J$1973,9,FALSE)," ")</f>
        <v xml:space="preserve"> </v>
      </c>
      <c r="J841" s="3" t="str">
        <f>IF(A841:A841&gt;0,VLOOKUP(A841,Fed.!$A$2:$J$1973,10,FALSE)," ")</f>
        <v xml:space="preserve"> </v>
      </c>
    </row>
    <row r="842" spans="1:10">
      <c r="A842" s="63"/>
      <c r="B842" t="str">
        <f>IF(A842:A842&gt;0,VLOOKUP(A842,Fed.!$A$2:$J$1973,2,FALSE)," ")</f>
        <v xml:space="preserve"> </v>
      </c>
      <c r="C842" t="str">
        <f>IF(A842:A842&gt;0,VLOOKUP(A842,Fed.!$A$2:$J$1973,3,FALSE)," ")</f>
        <v xml:space="preserve"> </v>
      </c>
      <c r="D842" s="3" t="str">
        <f>IF(A842:A842&gt;0,VLOOKUP(A842,Fed.!$A$2:$J$1973,4,FALSE)," ")</f>
        <v xml:space="preserve"> </v>
      </c>
      <c r="E842" s="3" t="str">
        <f>IF(A842:A842&gt;0,VLOOKUP(A842,Fed.!$A$2:$J$1973,5,FALSE)," ")</f>
        <v xml:space="preserve"> </v>
      </c>
      <c r="F842" s="413" t="str">
        <f>IF(A842:A842&gt;0,VLOOKUP(A842,Fed.!$A$2:$J$1973,6,FALSE)," ")</f>
        <v xml:space="preserve"> </v>
      </c>
      <c r="G842" t="str">
        <f>IF(A842:A842&gt;0,VLOOKUP(A842,Fed.!$A$2:$J$1973,7,FALSE)," ")</f>
        <v xml:space="preserve"> </v>
      </c>
      <c r="H842" t="str">
        <f>IF(A842:A842&gt;0,VLOOKUP(A842,Fed.!$A$2:$J$1973,8,FALSE)," ")</f>
        <v xml:space="preserve"> </v>
      </c>
      <c r="I842" t="str">
        <f>IF(A842:A842&gt;0,VLOOKUP(A842,Fed.!$A$2:$J$1973,9,FALSE)," ")</f>
        <v xml:space="preserve"> </v>
      </c>
      <c r="J842" s="3" t="str">
        <f>IF(A842:A842&gt;0,VLOOKUP(A842,Fed.!$A$2:$J$1973,10,FALSE)," ")</f>
        <v xml:space="preserve"> </v>
      </c>
    </row>
    <row r="843" spans="1:10">
      <c r="A843" s="63"/>
      <c r="B843" t="str">
        <f>IF(A843:A843&gt;0,VLOOKUP(A843,Fed.!$A$2:$J$1973,2,FALSE)," ")</f>
        <v xml:space="preserve"> </v>
      </c>
      <c r="C843" t="str">
        <f>IF(A843:A843&gt;0,VLOOKUP(A843,Fed.!$A$2:$J$1973,3,FALSE)," ")</f>
        <v xml:space="preserve"> </v>
      </c>
      <c r="D843" s="3" t="str">
        <f>IF(A843:A843&gt;0,VLOOKUP(A843,Fed.!$A$2:$J$1973,4,FALSE)," ")</f>
        <v xml:space="preserve"> </v>
      </c>
      <c r="E843" s="3" t="str">
        <f>IF(A843:A843&gt;0,VLOOKUP(A843,Fed.!$A$2:$J$1973,5,FALSE)," ")</f>
        <v xml:space="preserve"> </v>
      </c>
      <c r="F843" s="413" t="str">
        <f>IF(A843:A843&gt;0,VLOOKUP(A843,Fed.!$A$2:$J$1973,6,FALSE)," ")</f>
        <v xml:space="preserve"> </v>
      </c>
      <c r="G843" t="str">
        <f>IF(A843:A843&gt;0,VLOOKUP(A843,Fed.!$A$2:$J$1973,7,FALSE)," ")</f>
        <v xml:space="preserve"> </v>
      </c>
      <c r="H843" t="str">
        <f>IF(A843:A843&gt;0,VLOOKUP(A843,Fed.!$A$2:$J$1973,8,FALSE)," ")</f>
        <v xml:space="preserve"> </v>
      </c>
      <c r="I843" t="str">
        <f>IF(A843:A843&gt;0,VLOOKUP(A843,Fed.!$A$2:$J$1973,9,FALSE)," ")</f>
        <v xml:space="preserve"> </v>
      </c>
      <c r="J843" s="3" t="str">
        <f>IF(A843:A843&gt;0,VLOOKUP(A843,Fed.!$A$2:$J$1973,10,FALSE)," ")</f>
        <v xml:space="preserve"> </v>
      </c>
    </row>
    <row r="844" spans="1:10">
      <c r="A844" s="63"/>
      <c r="B844" t="str">
        <f>IF(A844:A844&gt;0,VLOOKUP(A844,Fed.!$A$2:$J$1973,2,FALSE)," ")</f>
        <v xml:space="preserve"> </v>
      </c>
      <c r="C844" t="str">
        <f>IF(A844:A844&gt;0,VLOOKUP(A844,Fed.!$A$2:$J$1973,3,FALSE)," ")</f>
        <v xml:space="preserve"> </v>
      </c>
      <c r="D844" s="3" t="str">
        <f>IF(A844:A844&gt;0,VLOOKUP(A844,Fed.!$A$2:$J$1973,4,FALSE)," ")</f>
        <v xml:space="preserve"> </v>
      </c>
      <c r="E844" s="3" t="str">
        <f>IF(A844:A844&gt;0,VLOOKUP(A844,Fed.!$A$2:$J$1973,5,FALSE)," ")</f>
        <v xml:space="preserve"> </v>
      </c>
      <c r="F844" s="413" t="str">
        <f>IF(A844:A844&gt;0,VLOOKUP(A844,Fed.!$A$2:$J$1973,6,FALSE)," ")</f>
        <v xml:space="preserve"> </v>
      </c>
      <c r="G844" t="str">
        <f>IF(A844:A844&gt;0,VLOOKUP(A844,Fed.!$A$2:$J$1973,7,FALSE)," ")</f>
        <v xml:space="preserve"> </v>
      </c>
      <c r="H844" t="str">
        <f>IF(A844:A844&gt;0,VLOOKUP(A844,Fed.!$A$2:$J$1973,8,FALSE)," ")</f>
        <v xml:space="preserve"> </v>
      </c>
      <c r="I844" t="str">
        <f>IF(A844:A844&gt;0,VLOOKUP(A844,Fed.!$A$2:$J$1973,9,FALSE)," ")</f>
        <v xml:space="preserve"> </v>
      </c>
      <c r="J844" s="3" t="str">
        <f>IF(A844:A844&gt;0,VLOOKUP(A844,Fed.!$A$2:$J$1973,10,FALSE)," ")</f>
        <v xml:space="preserve"> </v>
      </c>
    </row>
    <row r="845" spans="1:10">
      <c r="A845" s="63"/>
      <c r="B845" t="str">
        <f>IF(A845:A845&gt;0,VLOOKUP(A845,Fed.!$A$2:$J$1973,2,FALSE)," ")</f>
        <v xml:space="preserve"> </v>
      </c>
      <c r="C845" t="str">
        <f>IF(A845:A845&gt;0,VLOOKUP(A845,Fed.!$A$2:$J$1973,3,FALSE)," ")</f>
        <v xml:space="preserve"> </v>
      </c>
      <c r="D845" s="3" t="str">
        <f>IF(A845:A845&gt;0,VLOOKUP(A845,Fed.!$A$2:$J$1973,4,FALSE)," ")</f>
        <v xml:space="preserve"> </v>
      </c>
      <c r="E845" s="3" t="str">
        <f>IF(A845:A845&gt;0,VLOOKUP(A845,Fed.!$A$2:$J$1973,5,FALSE)," ")</f>
        <v xml:space="preserve"> </v>
      </c>
      <c r="F845" s="413" t="str">
        <f>IF(A845:A845&gt;0,VLOOKUP(A845,Fed.!$A$2:$J$1973,6,FALSE)," ")</f>
        <v xml:space="preserve"> </v>
      </c>
      <c r="G845" t="str">
        <f>IF(A845:A845&gt;0,VLOOKUP(A845,Fed.!$A$2:$J$1973,7,FALSE)," ")</f>
        <v xml:space="preserve"> </v>
      </c>
      <c r="H845" t="str">
        <f>IF(A845:A845&gt;0,VLOOKUP(A845,Fed.!$A$2:$J$1973,8,FALSE)," ")</f>
        <v xml:space="preserve"> </v>
      </c>
      <c r="I845" t="str">
        <f>IF(A845:A845&gt;0,VLOOKUP(A845,Fed.!$A$2:$J$1973,9,FALSE)," ")</f>
        <v xml:space="preserve"> </v>
      </c>
      <c r="J845" s="3" t="str">
        <f>IF(A845:A845&gt;0,VLOOKUP(A845,Fed.!$A$2:$J$1973,10,FALSE)," ")</f>
        <v xml:space="preserve"> </v>
      </c>
    </row>
    <row r="846" spans="1:10">
      <c r="A846" s="63"/>
      <c r="B846" t="str">
        <f>IF(A846:A846&gt;0,VLOOKUP(A846,Fed.!$A$2:$J$1973,2,FALSE)," ")</f>
        <v xml:space="preserve"> </v>
      </c>
      <c r="C846" t="str">
        <f>IF(A846:A846&gt;0,VLOOKUP(A846,Fed.!$A$2:$J$1973,3,FALSE)," ")</f>
        <v xml:space="preserve"> </v>
      </c>
      <c r="D846" s="3" t="str">
        <f>IF(A846:A846&gt;0,VLOOKUP(A846,Fed.!$A$2:$J$1973,4,FALSE)," ")</f>
        <v xml:space="preserve"> </v>
      </c>
      <c r="E846" s="3" t="str">
        <f>IF(A846:A846&gt;0,VLOOKUP(A846,Fed.!$A$2:$J$1973,5,FALSE)," ")</f>
        <v xml:space="preserve"> </v>
      </c>
      <c r="F846" s="413" t="str">
        <f>IF(A846:A846&gt;0,VLOOKUP(A846,Fed.!$A$2:$J$1973,6,FALSE)," ")</f>
        <v xml:space="preserve"> </v>
      </c>
      <c r="G846" t="str">
        <f>IF(A846:A846&gt;0,VLOOKUP(A846,Fed.!$A$2:$J$1973,7,FALSE)," ")</f>
        <v xml:space="preserve"> </v>
      </c>
      <c r="H846" t="str">
        <f>IF(A846:A846&gt;0,VLOOKUP(A846,Fed.!$A$2:$J$1973,8,FALSE)," ")</f>
        <v xml:space="preserve"> </v>
      </c>
      <c r="I846" t="str">
        <f>IF(A846:A846&gt;0,VLOOKUP(A846,Fed.!$A$2:$J$1973,9,FALSE)," ")</f>
        <v xml:space="preserve"> </v>
      </c>
      <c r="J846" s="3" t="str">
        <f>IF(A846:A846&gt;0,VLOOKUP(A846,Fed.!$A$2:$J$1973,10,FALSE)," ")</f>
        <v xml:space="preserve"> </v>
      </c>
    </row>
    <row r="847" spans="1:10">
      <c r="A847" s="63"/>
      <c r="B847" t="str">
        <f>IF(A847:A847&gt;0,VLOOKUP(A847,Fed.!$A$2:$J$1973,2,FALSE)," ")</f>
        <v xml:space="preserve"> </v>
      </c>
      <c r="C847" t="str">
        <f>IF(A847:A847&gt;0,VLOOKUP(A847,Fed.!$A$2:$J$1973,3,FALSE)," ")</f>
        <v xml:space="preserve"> </v>
      </c>
      <c r="D847" s="3" t="str">
        <f>IF(A847:A847&gt;0,VLOOKUP(A847,Fed.!$A$2:$J$1973,4,FALSE)," ")</f>
        <v xml:space="preserve"> </v>
      </c>
      <c r="E847" s="3" t="str">
        <f>IF(A847:A847&gt;0,VLOOKUP(A847,Fed.!$A$2:$J$1973,5,FALSE)," ")</f>
        <v xml:space="preserve"> </v>
      </c>
      <c r="F847" s="413" t="str">
        <f>IF(A847:A847&gt;0,VLOOKUP(A847,Fed.!$A$2:$J$1973,6,FALSE)," ")</f>
        <v xml:space="preserve"> </v>
      </c>
      <c r="G847" t="str">
        <f>IF(A847:A847&gt;0,VLOOKUP(A847,Fed.!$A$2:$J$1973,7,FALSE)," ")</f>
        <v xml:space="preserve"> </v>
      </c>
      <c r="H847" t="str">
        <f>IF(A847:A847&gt;0,VLOOKUP(A847,Fed.!$A$2:$J$1973,8,FALSE)," ")</f>
        <v xml:space="preserve"> </v>
      </c>
      <c r="I847" t="str">
        <f>IF(A847:A847&gt;0,VLOOKUP(A847,Fed.!$A$2:$J$1973,9,FALSE)," ")</f>
        <v xml:space="preserve"> </v>
      </c>
      <c r="J847" s="3" t="str">
        <f>IF(A847:A847&gt;0,VLOOKUP(A847,Fed.!$A$2:$J$1973,10,FALSE)," ")</f>
        <v xml:space="preserve"> </v>
      </c>
    </row>
    <row r="848" spans="1:10">
      <c r="A848" s="63"/>
      <c r="B848" t="str">
        <f>IF(A848:A848&gt;0,VLOOKUP(A848,Fed.!$A$2:$J$1973,2,FALSE)," ")</f>
        <v xml:space="preserve"> </v>
      </c>
      <c r="C848" t="str">
        <f>IF(A848:A848&gt;0,VLOOKUP(A848,Fed.!$A$2:$J$1973,3,FALSE)," ")</f>
        <v xml:space="preserve"> </v>
      </c>
      <c r="D848" s="3" t="str">
        <f>IF(A848:A848&gt;0,VLOOKUP(A848,Fed.!$A$2:$J$1973,4,FALSE)," ")</f>
        <v xml:space="preserve"> </v>
      </c>
      <c r="E848" s="3" t="str">
        <f>IF(A848:A848&gt;0,VLOOKUP(A848,Fed.!$A$2:$J$1973,5,FALSE)," ")</f>
        <v xml:space="preserve"> </v>
      </c>
      <c r="F848" s="413" t="str">
        <f>IF(A848:A848&gt;0,VLOOKUP(A848,Fed.!$A$2:$J$1973,6,FALSE)," ")</f>
        <v xml:space="preserve"> </v>
      </c>
      <c r="G848" t="str">
        <f>IF(A848:A848&gt;0,VLOOKUP(A848,Fed.!$A$2:$J$1973,7,FALSE)," ")</f>
        <v xml:space="preserve"> </v>
      </c>
      <c r="H848" t="str">
        <f>IF(A848:A848&gt;0,VLOOKUP(A848,Fed.!$A$2:$J$1973,8,FALSE)," ")</f>
        <v xml:space="preserve"> </v>
      </c>
      <c r="I848" t="str">
        <f>IF(A848:A848&gt;0,VLOOKUP(A848,Fed.!$A$2:$J$1973,9,FALSE)," ")</f>
        <v xml:space="preserve"> </v>
      </c>
      <c r="J848" s="3" t="str">
        <f>IF(A848:A848&gt;0,VLOOKUP(A848,Fed.!$A$2:$J$1973,10,FALSE)," ")</f>
        <v xml:space="preserve"> </v>
      </c>
    </row>
    <row r="849" spans="1:10">
      <c r="A849" s="63"/>
      <c r="B849" t="str">
        <f>IF(A849:A849&gt;0,VLOOKUP(A849,Fed.!$A$2:$J$1973,2,FALSE)," ")</f>
        <v xml:space="preserve"> </v>
      </c>
      <c r="C849" t="str">
        <f>IF(A849:A849&gt;0,VLOOKUP(A849,Fed.!$A$2:$J$1973,3,FALSE)," ")</f>
        <v xml:space="preserve"> </v>
      </c>
      <c r="D849" s="3" t="str">
        <f>IF(A849:A849&gt;0,VLOOKUP(A849,Fed.!$A$2:$J$1973,4,FALSE)," ")</f>
        <v xml:space="preserve"> </v>
      </c>
      <c r="E849" s="3" t="str">
        <f>IF(A849:A849&gt;0,VLOOKUP(A849,Fed.!$A$2:$J$1973,5,FALSE)," ")</f>
        <v xml:space="preserve"> </v>
      </c>
      <c r="F849" s="413" t="str">
        <f>IF(A849:A849&gt;0,VLOOKUP(A849,Fed.!$A$2:$J$1973,6,FALSE)," ")</f>
        <v xml:space="preserve"> </v>
      </c>
      <c r="G849" t="str">
        <f>IF(A849:A849&gt;0,VLOOKUP(A849,Fed.!$A$2:$J$1973,7,FALSE)," ")</f>
        <v xml:space="preserve"> </v>
      </c>
      <c r="H849" t="str">
        <f>IF(A849:A849&gt;0,VLOOKUP(A849,Fed.!$A$2:$J$1973,8,FALSE)," ")</f>
        <v xml:space="preserve"> </v>
      </c>
      <c r="I849" t="str">
        <f>IF(A849:A849&gt;0,VLOOKUP(A849,Fed.!$A$2:$J$1973,9,FALSE)," ")</f>
        <v xml:space="preserve"> </v>
      </c>
      <c r="J849" s="3" t="str">
        <f>IF(A849:A849&gt;0,VLOOKUP(A849,Fed.!$A$2:$J$1973,10,FALSE)," ")</f>
        <v xml:space="preserve"> </v>
      </c>
    </row>
    <row r="850" spans="1:10">
      <c r="A850" s="63"/>
      <c r="B850" t="str">
        <f>IF(A850:A850&gt;0,VLOOKUP(A850,Fed.!$A$2:$J$1973,2,FALSE)," ")</f>
        <v xml:space="preserve"> </v>
      </c>
      <c r="C850" t="str">
        <f>IF(A850:A850&gt;0,VLOOKUP(A850,Fed.!$A$2:$J$1973,3,FALSE)," ")</f>
        <v xml:space="preserve"> </v>
      </c>
      <c r="D850" s="3" t="str">
        <f>IF(A850:A850&gt;0,VLOOKUP(A850,Fed.!$A$2:$J$1973,4,FALSE)," ")</f>
        <v xml:space="preserve"> </v>
      </c>
      <c r="E850" s="3" t="str">
        <f>IF(A850:A850&gt;0,VLOOKUP(A850,Fed.!$A$2:$J$1973,5,FALSE)," ")</f>
        <v xml:space="preserve"> </v>
      </c>
      <c r="F850" s="413" t="str">
        <f>IF(A850:A850&gt;0,VLOOKUP(A850,Fed.!$A$2:$J$1973,6,FALSE)," ")</f>
        <v xml:space="preserve"> </v>
      </c>
      <c r="G850" t="str">
        <f>IF(A850:A850&gt;0,VLOOKUP(A850,Fed.!$A$2:$J$1973,7,FALSE)," ")</f>
        <v xml:space="preserve"> </v>
      </c>
      <c r="H850" t="str">
        <f>IF(A850:A850&gt;0,VLOOKUP(A850,Fed.!$A$2:$J$1973,8,FALSE)," ")</f>
        <v xml:space="preserve"> </v>
      </c>
      <c r="I850" t="str">
        <f>IF(A850:A850&gt;0,VLOOKUP(A850,Fed.!$A$2:$J$1973,9,FALSE)," ")</f>
        <v xml:space="preserve"> </v>
      </c>
      <c r="J850" s="3" t="str">
        <f>IF(A850:A850&gt;0,VLOOKUP(A850,Fed.!$A$2:$J$1973,10,FALSE)," ")</f>
        <v xml:space="preserve"> </v>
      </c>
    </row>
    <row r="851" spans="1:10">
      <c r="A851" s="63"/>
      <c r="B851" t="str">
        <f>IF(A851:A851&gt;0,VLOOKUP(A851,Fed.!$A$2:$J$1973,2,FALSE)," ")</f>
        <v xml:space="preserve"> </v>
      </c>
      <c r="C851" t="str">
        <f>IF(A851:A851&gt;0,VLOOKUP(A851,Fed.!$A$2:$J$1973,3,FALSE)," ")</f>
        <v xml:space="preserve"> </v>
      </c>
      <c r="D851" s="3" t="str">
        <f>IF(A851:A851&gt;0,VLOOKUP(A851,Fed.!$A$2:$J$1973,4,FALSE)," ")</f>
        <v xml:space="preserve"> </v>
      </c>
      <c r="E851" s="3" t="str">
        <f>IF(A851:A851&gt;0,VLOOKUP(A851,Fed.!$A$2:$J$1973,5,FALSE)," ")</f>
        <v xml:space="preserve"> </v>
      </c>
      <c r="F851" s="413" t="str">
        <f>IF(A851:A851&gt;0,VLOOKUP(A851,Fed.!$A$2:$J$1973,6,FALSE)," ")</f>
        <v xml:space="preserve"> </v>
      </c>
      <c r="G851" t="str">
        <f>IF(A851:A851&gt;0,VLOOKUP(A851,Fed.!$A$2:$J$1973,7,FALSE)," ")</f>
        <v xml:space="preserve"> </v>
      </c>
      <c r="H851" t="str">
        <f>IF(A851:A851&gt;0,VLOOKUP(A851,Fed.!$A$2:$J$1973,8,FALSE)," ")</f>
        <v xml:space="preserve"> </v>
      </c>
      <c r="I851" t="str">
        <f>IF(A851:A851&gt;0,VLOOKUP(A851,Fed.!$A$2:$J$1973,9,FALSE)," ")</f>
        <v xml:space="preserve"> </v>
      </c>
      <c r="J851" s="3" t="str">
        <f>IF(A851:A851&gt;0,VLOOKUP(A851,Fed.!$A$2:$J$1973,10,FALSE)," ")</f>
        <v xml:space="preserve"> </v>
      </c>
    </row>
    <row r="852" spans="1:10">
      <c r="A852" s="63"/>
      <c r="B852" t="str">
        <f>IF(A852:A852&gt;0,VLOOKUP(A852,Fed.!$A$2:$J$1973,2,FALSE)," ")</f>
        <v xml:space="preserve"> </v>
      </c>
      <c r="C852" t="str">
        <f>IF(A852:A852&gt;0,VLOOKUP(A852,Fed.!$A$2:$J$1973,3,FALSE)," ")</f>
        <v xml:space="preserve"> </v>
      </c>
      <c r="D852" s="3" t="str">
        <f>IF(A852:A852&gt;0,VLOOKUP(A852,Fed.!$A$2:$J$1973,4,FALSE)," ")</f>
        <v xml:space="preserve"> </v>
      </c>
      <c r="E852" s="3" t="str">
        <f>IF(A852:A852&gt;0,VLOOKUP(A852,Fed.!$A$2:$J$1973,5,FALSE)," ")</f>
        <v xml:space="preserve"> </v>
      </c>
      <c r="F852" s="413" t="str">
        <f>IF(A852:A852&gt;0,VLOOKUP(A852,Fed.!$A$2:$J$1973,6,FALSE)," ")</f>
        <v xml:space="preserve"> </v>
      </c>
      <c r="G852" t="str">
        <f>IF(A852:A852&gt;0,VLOOKUP(A852,Fed.!$A$2:$J$1973,7,FALSE)," ")</f>
        <v xml:space="preserve"> </v>
      </c>
      <c r="H852" t="str">
        <f>IF(A852:A852&gt;0,VLOOKUP(A852,Fed.!$A$2:$J$1973,8,FALSE)," ")</f>
        <v xml:space="preserve"> </v>
      </c>
      <c r="I852" t="str">
        <f>IF(A852:A852&gt;0,VLOOKUP(A852,Fed.!$A$2:$J$1973,9,FALSE)," ")</f>
        <v xml:space="preserve"> </v>
      </c>
      <c r="J852" s="3" t="str">
        <f>IF(A852:A852&gt;0,VLOOKUP(A852,Fed.!$A$2:$J$1973,10,FALSE)," ")</f>
        <v xml:space="preserve"> </v>
      </c>
    </row>
    <row r="853" spans="1:10">
      <c r="A853" s="63"/>
      <c r="B853" t="str">
        <f>IF(A853:A853&gt;0,VLOOKUP(A853,Fed.!$A$2:$J$1973,2,FALSE)," ")</f>
        <v xml:space="preserve"> </v>
      </c>
      <c r="C853" t="str">
        <f>IF(A853:A853&gt;0,VLOOKUP(A853,Fed.!$A$2:$J$1973,3,FALSE)," ")</f>
        <v xml:space="preserve"> </v>
      </c>
      <c r="D853" s="3" t="str">
        <f>IF(A853:A853&gt;0,VLOOKUP(A853,Fed.!$A$2:$J$1973,4,FALSE)," ")</f>
        <v xml:space="preserve"> </v>
      </c>
      <c r="E853" s="3" t="str">
        <f>IF(A853:A853&gt;0,VLOOKUP(A853,Fed.!$A$2:$J$1973,5,FALSE)," ")</f>
        <v xml:space="preserve"> </v>
      </c>
      <c r="F853" s="413" t="str">
        <f>IF(A853:A853&gt;0,VLOOKUP(A853,Fed.!$A$2:$J$1973,6,FALSE)," ")</f>
        <v xml:space="preserve"> </v>
      </c>
      <c r="G853" t="str">
        <f>IF(A853:A853&gt;0,VLOOKUP(A853,Fed.!$A$2:$J$1973,7,FALSE)," ")</f>
        <v xml:space="preserve"> </v>
      </c>
      <c r="H853" t="str">
        <f>IF(A853:A853&gt;0,VLOOKUP(A853,Fed.!$A$2:$J$1973,8,FALSE)," ")</f>
        <v xml:space="preserve"> </v>
      </c>
      <c r="I853" t="str">
        <f>IF(A853:A853&gt;0,VLOOKUP(A853,Fed.!$A$2:$J$1973,9,FALSE)," ")</f>
        <v xml:space="preserve"> </v>
      </c>
      <c r="J853" s="3" t="str">
        <f>IF(A853:A853&gt;0,VLOOKUP(A853,Fed.!$A$2:$J$1973,10,FALSE)," ")</f>
        <v xml:space="preserve"> </v>
      </c>
    </row>
    <row r="854" spans="1:10">
      <c r="A854" s="63"/>
      <c r="B854" t="str">
        <f>IF(A854:A854&gt;0,VLOOKUP(A854,Fed.!$A$2:$J$1973,2,FALSE)," ")</f>
        <v xml:space="preserve"> </v>
      </c>
      <c r="C854" t="str">
        <f>IF(A854:A854&gt;0,VLOOKUP(A854,Fed.!$A$2:$J$1973,3,FALSE)," ")</f>
        <v xml:space="preserve"> </v>
      </c>
      <c r="D854" s="3" t="str">
        <f>IF(A854:A854&gt;0,VLOOKUP(A854,Fed.!$A$2:$J$1973,4,FALSE)," ")</f>
        <v xml:space="preserve"> </v>
      </c>
      <c r="E854" s="3" t="str">
        <f>IF(A854:A854&gt;0,VLOOKUP(A854,Fed.!$A$2:$J$1973,5,FALSE)," ")</f>
        <v xml:space="preserve"> </v>
      </c>
      <c r="F854" s="413" t="str">
        <f>IF(A854:A854&gt;0,VLOOKUP(A854,Fed.!$A$2:$J$1973,6,FALSE)," ")</f>
        <v xml:space="preserve"> </v>
      </c>
      <c r="G854" t="str">
        <f>IF(A854:A854&gt;0,VLOOKUP(A854,Fed.!$A$2:$J$1973,7,FALSE)," ")</f>
        <v xml:space="preserve"> </v>
      </c>
      <c r="H854" t="str">
        <f>IF(A854:A854&gt;0,VLOOKUP(A854,Fed.!$A$2:$J$1973,8,FALSE)," ")</f>
        <v xml:space="preserve"> </v>
      </c>
      <c r="I854" t="str">
        <f>IF(A854:A854&gt;0,VLOOKUP(A854,Fed.!$A$2:$J$1973,9,FALSE)," ")</f>
        <v xml:space="preserve"> </v>
      </c>
      <c r="J854" s="3" t="str">
        <f>IF(A854:A854&gt;0,VLOOKUP(A854,Fed.!$A$2:$J$1973,10,FALSE)," ")</f>
        <v xml:space="preserve"> </v>
      </c>
    </row>
    <row r="855" spans="1:10">
      <c r="A855" s="63"/>
      <c r="B855" t="str">
        <f>IF(A855:A855&gt;0,VLOOKUP(A855,Fed.!$A$2:$J$1973,2,FALSE)," ")</f>
        <v xml:space="preserve"> </v>
      </c>
      <c r="C855" t="str">
        <f>IF(A855:A855&gt;0,VLOOKUP(A855,Fed.!$A$2:$J$1973,3,FALSE)," ")</f>
        <v xml:space="preserve"> </v>
      </c>
      <c r="D855" s="3" t="str">
        <f>IF(A855:A855&gt;0,VLOOKUP(A855,Fed.!$A$2:$J$1973,4,FALSE)," ")</f>
        <v xml:space="preserve"> </v>
      </c>
      <c r="E855" s="3" t="str">
        <f>IF(A855:A855&gt;0,VLOOKUP(A855,Fed.!$A$2:$J$1973,5,FALSE)," ")</f>
        <v xml:space="preserve"> </v>
      </c>
      <c r="F855" s="413" t="str">
        <f>IF(A855:A855&gt;0,VLOOKUP(A855,Fed.!$A$2:$J$1973,6,FALSE)," ")</f>
        <v xml:space="preserve"> </v>
      </c>
      <c r="G855" t="str">
        <f>IF(A855:A855&gt;0,VLOOKUP(A855,Fed.!$A$2:$J$1973,7,FALSE)," ")</f>
        <v xml:space="preserve"> </v>
      </c>
      <c r="H855" t="str">
        <f>IF(A855:A855&gt;0,VLOOKUP(A855,Fed.!$A$2:$J$1973,8,FALSE)," ")</f>
        <v xml:space="preserve"> </v>
      </c>
      <c r="I855" t="str">
        <f>IF(A855:A855&gt;0,VLOOKUP(A855,Fed.!$A$2:$J$1973,9,FALSE)," ")</f>
        <v xml:space="preserve"> </v>
      </c>
      <c r="J855" s="3" t="str">
        <f>IF(A855:A855&gt;0,VLOOKUP(A855,Fed.!$A$2:$J$1973,10,FALSE)," ")</f>
        <v xml:space="preserve"> </v>
      </c>
    </row>
    <row r="856" spans="1:10">
      <c r="A856" s="63"/>
      <c r="B856" t="str">
        <f>IF(A856:A856&gt;0,VLOOKUP(A856,Fed.!$A$2:$J$1973,2,FALSE)," ")</f>
        <v xml:space="preserve"> </v>
      </c>
      <c r="C856" t="str">
        <f>IF(A856:A856&gt;0,VLOOKUP(A856,Fed.!$A$2:$J$1973,3,FALSE)," ")</f>
        <v xml:space="preserve"> </v>
      </c>
      <c r="D856" s="3" t="str">
        <f>IF(A856:A856&gt;0,VLOOKUP(A856,Fed.!$A$2:$J$1973,4,FALSE)," ")</f>
        <v xml:space="preserve"> </v>
      </c>
      <c r="E856" s="3" t="str">
        <f>IF(A856:A856&gt;0,VLOOKUP(A856,Fed.!$A$2:$J$1973,5,FALSE)," ")</f>
        <v xml:space="preserve"> </v>
      </c>
      <c r="F856" s="413" t="str">
        <f>IF(A856:A856&gt;0,VLOOKUP(A856,Fed.!$A$2:$J$1973,6,FALSE)," ")</f>
        <v xml:space="preserve"> </v>
      </c>
      <c r="G856" t="str">
        <f>IF(A856:A856&gt;0,VLOOKUP(A856,Fed.!$A$2:$J$1973,7,FALSE)," ")</f>
        <v xml:space="preserve"> </v>
      </c>
      <c r="H856" t="str">
        <f>IF(A856:A856&gt;0,VLOOKUP(A856,Fed.!$A$2:$J$1973,8,FALSE)," ")</f>
        <v xml:space="preserve"> </v>
      </c>
      <c r="I856" t="str">
        <f>IF(A856:A856&gt;0,VLOOKUP(A856,Fed.!$A$2:$J$1973,9,FALSE)," ")</f>
        <v xml:space="preserve"> </v>
      </c>
      <c r="J856" s="3" t="str">
        <f>IF(A856:A856&gt;0,VLOOKUP(A856,Fed.!$A$2:$J$1973,10,FALSE)," ")</f>
        <v xml:space="preserve"> </v>
      </c>
    </row>
    <row r="857" spans="1:10">
      <c r="A857" s="63"/>
      <c r="B857" t="str">
        <f>IF(A857:A857&gt;0,VLOOKUP(A857,Fed.!$A$2:$J$1973,2,FALSE)," ")</f>
        <v xml:space="preserve"> </v>
      </c>
      <c r="C857" t="str">
        <f>IF(A857:A857&gt;0,VLOOKUP(A857,Fed.!$A$2:$J$1973,3,FALSE)," ")</f>
        <v xml:space="preserve"> </v>
      </c>
      <c r="D857" s="3" t="str">
        <f>IF(A857:A857&gt;0,VLOOKUP(A857,Fed.!$A$2:$J$1973,4,FALSE)," ")</f>
        <v xml:space="preserve"> </v>
      </c>
      <c r="E857" s="3" t="str">
        <f>IF(A857:A857&gt;0,VLOOKUP(A857,Fed.!$A$2:$J$1973,5,FALSE)," ")</f>
        <v xml:space="preserve"> </v>
      </c>
      <c r="F857" s="413" t="str">
        <f>IF(A857:A857&gt;0,VLOOKUP(A857,Fed.!$A$2:$J$1973,6,FALSE)," ")</f>
        <v xml:space="preserve"> </v>
      </c>
      <c r="G857" t="str">
        <f>IF(A857:A857&gt;0,VLOOKUP(A857,Fed.!$A$2:$J$1973,7,FALSE)," ")</f>
        <v xml:space="preserve"> </v>
      </c>
      <c r="H857" t="str">
        <f>IF(A857:A857&gt;0,VLOOKUP(A857,Fed.!$A$2:$J$1973,8,FALSE)," ")</f>
        <v xml:space="preserve"> </v>
      </c>
      <c r="I857" t="str">
        <f>IF(A857:A857&gt;0,VLOOKUP(A857,Fed.!$A$2:$J$1973,9,FALSE)," ")</f>
        <v xml:space="preserve"> </v>
      </c>
      <c r="J857" s="3" t="str">
        <f>IF(A857:A857&gt;0,VLOOKUP(A857,Fed.!$A$2:$J$1973,10,FALSE)," ")</f>
        <v xml:space="preserve"> </v>
      </c>
    </row>
    <row r="858" spans="1:10">
      <c r="A858" s="63"/>
      <c r="B858" t="str">
        <f>IF(A858:A858&gt;0,VLOOKUP(A858,Fed.!$A$2:$J$1973,2,FALSE)," ")</f>
        <v xml:space="preserve"> </v>
      </c>
      <c r="C858" t="str">
        <f>IF(A858:A858&gt;0,VLOOKUP(A858,Fed.!$A$2:$J$1973,3,FALSE)," ")</f>
        <v xml:space="preserve"> </v>
      </c>
      <c r="D858" s="3" t="str">
        <f>IF(A858:A858&gt;0,VLOOKUP(A858,Fed.!$A$2:$J$1973,4,FALSE)," ")</f>
        <v xml:space="preserve"> </v>
      </c>
      <c r="E858" s="3" t="str">
        <f>IF(A858:A858&gt;0,VLOOKUP(A858,Fed.!$A$2:$J$1973,5,FALSE)," ")</f>
        <v xml:space="preserve"> </v>
      </c>
      <c r="F858" s="413" t="str">
        <f>IF(A858:A858&gt;0,VLOOKUP(A858,Fed.!$A$2:$J$1973,6,FALSE)," ")</f>
        <v xml:space="preserve"> </v>
      </c>
      <c r="G858" t="str">
        <f>IF(A858:A858&gt;0,VLOOKUP(A858,Fed.!$A$2:$J$1973,7,FALSE)," ")</f>
        <v xml:space="preserve"> </v>
      </c>
      <c r="H858" t="str">
        <f>IF(A858:A858&gt;0,VLOOKUP(A858,Fed.!$A$2:$J$1973,8,FALSE)," ")</f>
        <v xml:space="preserve"> </v>
      </c>
      <c r="I858" t="str">
        <f>IF(A858:A858&gt;0,VLOOKUP(A858,Fed.!$A$2:$J$1973,9,FALSE)," ")</f>
        <v xml:space="preserve"> </v>
      </c>
      <c r="J858" s="3" t="str">
        <f>IF(A858:A858&gt;0,VLOOKUP(A858,Fed.!$A$2:$J$1973,10,FALSE)," ")</f>
        <v xml:space="preserve"> </v>
      </c>
    </row>
    <row r="859" spans="1:10">
      <c r="A859" s="63"/>
      <c r="B859" t="str">
        <f>IF(A859:A859&gt;0,VLOOKUP(A859,Fed.!$A$2:$J$1973,2,FALSE)," ")</f>
        <v xml:space="preserve"> </v>
      </c>
      <c r="C859" t="str">
        <f>IF(A859:A859&gt;0,VLOOKUP(A859,Fed.!$A$2:$J$1973,3,FALSE)," ")</f>
        <v xml:space="preserve"> </v>
      </c>
      <c r="D859" s="3" t="str">
        <f>IF(A859:A859&gt;0,VLOOKUP(A859,Fed.!$A$2:$J$1973,4,FALSE)," ")</f>
        <v xml:space="preserve"> </v>
      </c>
      <c r="E859" s="3" t="str">
        <f>IF(A859:A859&gt;0,VLOOKUP(A859,Fed.!$A$2:$J$1973,5,FALSE)," ")</f>
        <v xml:space="preserve"> </v>
      </c>
      <c r="F859" s="413" t="str">
        <f>IF(A859:A859&gt;0,VLOOKUP(A859,Fed.!$A$2:$J$1973,6,FALSE)," ")</f>
        <v xml:space="preserve"> </v>
      </c>
      <c r="G859" t="str">
        <f>IF(A859:A859&gt;0,VLOOKUP(A859,Fed.!$A$2:$J$1973,7,FALSE)," ")</f>
        <v xml:space="preserve"> </v>
      </c>
      <c r="H859" t="str">
        <f>IF(A859:A859&gt;0,VLOOKUP(A859,Fed.!$A$2:$J$1973,8,FALSE)," ")</f>
        <v xml:space="preserve"> </v>
      </c>
      <c r="I859" t="str">
        <f>IF(A859:A859&gt;0,VLOOKUP(A859,Fed.!$A$2:$J$1973,9,FALSE)," ")</f>
        <v xml:space="preserve"> </v>
      </c>
      <c r="J859" s="3" t="str">
        <f>IF(A859:A859&gt;0,VLOOKUP(A859,Fed.!$A$2:$J$1973,10,FALSE)," ")</f>
        <v xml:space="preserve"> </v>
      </c>
    </row>
    <row r="860" spans="1:10">
      <c r="A860" s="63"/>
      <c r="B860" t="str">
        <f>IF(A860:A860&gt;0,VLOOKUP(A860,Fed.!$A$2:$J$1973,2,FALSE)," ")</f>
        <v xml:space="preserve"> </v>
      </c>
      <c r="C860" t="str">
        <f>IF(A860:A860&gt;0,VLOOKUP(A860,Fed.!$A$2:$J$1973,3,FALSE)," ")</f>
        <v xml:space="preserve"> </v>
      </c>
      <c r="D860" s="3" t="str">
        <f>IF(A860:A860&gt;0,VLOOKUP(A860,Fed.!$A$2:$J$1973,4,FALSE)," ")</f>
        <v xml:space="preserve"> </v>
      </c>
      <c r="E860" s="3" t="str">
        <f>IF(A860:A860&gt;0,VLOOKUP(A860,Fed.!$A$2:$J$1973,5,FALSE)," ")</f>
        <v xml:space="preserve"> </v>
      </c>
      <c r="F860" s="413" t="str">
        <f>IF(A860:A860&gt;0,VLOOKUP(A860,Fed.!$A$2:$J$1973,6,FALSE)," ")</f>
        <v xml:space="preserve"> </v>
      </c>
      <c r="G860" t="str">
        <f>IF(A860:A860&gt;0,VLOOKUP(A860,Fed.!$A$2:$J$1973,7,FALSE)," ")</f>
        <v xml:space="preserve"> </v>
      </c>
      <c r="H860" t="str">
        <f>IF(A860:A860&gt;0,VLOOKUP(A860,Fed.!$A$2:$J$1973,8,FALSE)," ")</f>
        <v xml:space="preserve"> </v>
      </c>
      <c r="I860" t="str">
        <f>IF(A860:A860&gt;0,VLOOKUP(A860,Fed.!$A$2:$J$1973,9,FALSE)," ")</f>
        <v xml:space="preserve"> </v>
      </c>
      <c r="J860" s="3" t="str">
        <f>IF(A860:A860&gt;0,VLOOKUP(A860,Fed.!$A$2:$J$1973,10,FALSE)," ")</f>
        <v xml:space="preserve"> </v>
      </c>
    </row>
    <row r="861" spans="1:10">
      <c r="A861" s="63"/>
      <c r="B861" t="str">
        <f>IF(A861:A861&gt;0,VLOOKUP(A861,Fed.!$A$2:$J$1973,2,FALSE)," ")</f>
        <v xml:space="preserve"> </v>
      </c>
      <c r="C861" t="str">
        <f>IF(A861:A861&gt;0,VLOOKUP(A861,Fed.!$A$2:$J$1973,3,FALSE)," ")</f>
        <v xml:space="preserve"> </v>
      </c>
      <c r="D861" s="3" t="str">
        <f>IF(A861:A861&gt;0,VLOOKUP(A861,Fed.!$A$2:$J$1973,4,FALSE)," ")</f>
        <v xml:space="preserve"> </v>
      </c>
      <c r="E861" s="3" t="str">
        <f>IF(A861:A861&gt;0,VLOOKUP(A861,Fed.!$A$2:$J$1973,5,FALSE)," ")</f>
        <v xml:space="preserve"> </v>
      </c>
      <c r="F861" s="413" t="str">
        <f>IF(A861:A861&gt;0,VLOOKUP(A861,Fed.!$A$2:$J$1973,6,FALSE)," ")</f>
        <v xml:space="preserve"> </v>
      </c>
      <c r="G861" t="str">
        <f>IF(A861:A861&gt;0,VLOOKUP(A861,Fed.!$A$2:$J$1973,7,FALSE)," ")</f>
        <v xml:space="preserve"> </v>
      </c>
      <c r="H861" t="str">
        <f>IF(A861:A861&gt;0,VLOOKUP(A861,Fed.!$A$2:$J$1973,8,FALSE)," ")</f>
        <v xml:space="preserve"> </v>
      </c>
      <c r="I861" t="str">
        <f>IF(A861:A861&gt;0,VLOOKUP(A861,Fed.!$A$2:$J$1973,9,FALSE)," ")</f>
        <v xml:space="preserve"> </v>
      </c>
      <c r="J861" s="3" t="str">
        <f>IF(A861:A861&gt;0,VLOOKUP(A861,Fed.!$A$2:$J$1973,10,FALSE)," ")</f>
        <v xml:space="preserve"> </v>
      </c>
    </row>
    <row r="862" spans="1:10">
      <c r="A862" s="63"/>
      <c r="B862" t="str">
        <f>IF(A862:A862&gt;0,VLOOKUP(A862,Fed.!$A$2:$J$1973,2,FALSE)," ")</f>
        <v xml:space="preserve"> </v>
      </c>
      <c r="C862" t="str">
        <f>IF(A862:A862&gt;0,VLOOKUP(A862,Fed.!$A$2:$J$1973,3,FALSE)," ")</f>
        <v xml:space="preserve"> </v>
      </c>
      <c r="D862" s="3" t="str">
        <f>IF(A862:A862&gt;0,VLOOKUP(A862,Fed.!$A$2:$J$1973,4,FALSE)," ")</f>
        <v xml:space="preserve"> </v>
      </c>
      <c r="E862" s="3" t="str">
        <f>IF(A862:A862&gt;0,VLOOKUP(A862,Fed.!$A$2:$J$1973,5,FALSE)," ")</f>
        <v xml:space="preserve"> </v>
      </c>
      <c r="F862" s="413" t="str">
        <f>IF(A862:A862&gt;0,VLOOKUP(A862,Fed.!$A$2:$J$1973,6,FALSE)," ")</f>
        <v xml:space="preserve"> </v>
      </c>
      <c r="G862" t="str">
        <f>IF(A862:A862&gt;0,VLOOKUP(A862,Fed.!$A$2:$J$1973,7,FALSE)," ")</f>
        <v xml:space="preserve"> </v>
      </c>
      <c r="H862" t="str">
        <f>IF(A862:A862&gt;0,VLOOKUP(A862,Fed.!$A$2:$J$1973,8,FALSE)," ")</f>
        <v xml:space="preserve"> </v>
      </c>
      <c r="I862" t="str">
        <f>IF(A862:A862&gt;0,VLOOKUP(A862,Fed.!$A$2:$J$1973,9,FALSE)," ")</f>
        <v xml:space="preserve"> </v>
      </c>
      <c r="J862" s="3" t="str">
        <f>IF(A862:A862&gt;0,VLOOKUP(A862,Fed.!$A$2:$J$1973,10,FALSE)," ")</f>
        <v xml:space="preserve"> </v>
      </c>
    </row>
    <row r="863" spans="1:10">
      <c r="A863" s="63"/>
      <c r="B863" t="str">
        <f>IF(A863:A863&gt;0,VLOOKUP(A863,Fed.!$A$2:$J$1973,2,FALSE)," ")</f>
        <v xml:space="preserve"> </v>
      </c>
      <c r="C863" t="str">
        <f>IF(A863:A863&gt;0,VLOOKUP(A863,Fed.!$A$2:$J$1973,3,FALSE)," ")</f>
        <v xml:space="preserve"> </v>
      </c>
      <c r="D863" s="3" t="str">
        <f>IF(A863:A863&gt;0,VLOOKUP(A863,Fed.!$A$2:$J$1973,4,FALSE)," ")</f>
        <v xml:space="preserve"> </v>
      </c>
      <c r="E863" s="3" t="str">
        <f>IF(A863:A863&gt;0,VLOOKUP(A863,Fed.!$A$2:$J$1973,5,FALSE)," ")</f>
        <v xml:space="preserve"> </v>
      </c>
      <c r="F863" s="413" t="str">
        <f>IF(A863:A863&gt;0,VLOOKUP(A863,Fed.!$A$2:$J$1973,6,FALSE)," ")</f>
        <v xml:space="preserve"> </v>
      </c>
      <c r="G863" t="str">
        <f>IF(A863:A863&gt;0,VLOOKUP(A863,Fed.!$A$2:$J$1973,7,FALSE)," ")</f>
        <v xml:space="preserve"> </v>
      </c>
      <c r="H863" t="str">
        <f>IF(A863:A863&gt;0,VLOOKUP(A863,Fed.!$A$2:$J$1973,8,FALSE)," ")</f>
        <v xml:space="preserve"> </v>
      </c>
      <c r="I863" t="str">
        <f>IF(A863:A863&gt;0,VLOOKUP(A863,Fed.!$A$2:$J$1973,9,FALSE)," ")</f>
        <v xml:space="preserve"> </v>
      </c>
      <c r="J863" s="3" t="str">
        <f>IF(A863:A863&gt;0,VLOOKUP(A863,Fed.!$A$2:$J$1973,10,FALSE)," ")</f>
        <v xml:space="preserve"> </v>
      </c>
    </row>
    <row r="864" spans="1:10">
      <c r="A864" s="63"/>
      <c r="B864" t="str">
        <f>IF(A864:A864&gt;0,VLOOKUP(A864,Fed.!$A$2:$J$1973,2,FALSE)," ")</f>
        <v xml:space="preserve"> </v>
      </c>
      <c r="C864" t="str">
        <f>IF(A864:A864&gt;0,VLOOKUP(A864,Fed.!$A$2:$J$1973,3,FALSE)," ")</f>
        <v xml:space="preserve"> </v>
      </c>
      <c r="D864" s="3" t="str">
        <f>IF(A864:A864&gt;0,VLOOKUP(A864,Fed.!$A$2:$J$1973,4,FALSE)," ")</f>
        <v xml:space="preserve"> </v>
      </c>
      <c r="E864" s="3" t="str">
        <f>IF(A864:A864&gt;0,VLOOKUP(A864,Fed.!$A$2:$J$1973,5,FALSE)," ")</f>
        <v xml:space="preserve"> </v>
      </c>
      <c r="F864" s="413" t="str">
        <f>IF(A864:A864&gt;0,VLOOKUP(A864,Fed.!$A$2:$J$1973,6,FALSE)," ")</f>
        <v xml:space="preserve"> </v>
      </c>
      <c r="G864" t="str">
        <f>IF(A864:A864&gt;0,VLOOKUP(A864,Fed.!$A$2:$J$1973,7,FALSE)," ")</f>
        <v xml:space="preserve"> </v>
      </c>
      <c r="H864" t="str">
        <f>IF(A864:A864&gt;0,VLOOKUP(A864,Fed.!$A$2:$J$1973,8,FALSE)," ")</f>
        <v xml:space="preserve"> </v>
      </c>
      <c r="I864" t="str">
        <f>IF(A864:A864&gt;0,VLOOKUP(A864,Fed.!$A$2:$J$1973,9,FALSE)," ")</f>
        <v xml:space="preserve"> </v>
      </c>
      <c r="J864" s="3" t="str">
        <f>IF(A864:A864&gt;0,VLOOKUP(A864,Fed.!$A$2:$J$1973,10,FALSE)," ")</f>
        <v xml:space="preserve"> </v>
      </c>
    </row>
    <row r="865" spans="1:10">
      <c r="A865" s="63"/>
      <c r="B865" t="str">
        <f>IF(A865:A865&gt;0,VLOOKUP(A865,Fed.!$A$2:$J$1973,2,FALSE)," ")</f>
        <v xml:space="preserve"> </v>
      </c>
      <c r="C865" t="str">
        <f>IF(A865:A865&gt;0,VLOOKUP(A865,Fed.!$A$2:$J$1973,3,FALSE)," ")</f>
        <v xml:space="preserve"> </v>
      </c>
      <c r="D865" s="3" t="str">
        <f>IF(A865:A865&gt;0,VLOOKUP(A865,Fed.!$A$2:$J$1973,4,FALSE)," ")</f>
        <v xml:space="preserve"> </v>
      </c>
      <c r="E865" s="3" t="str">
        <f>IF(A865:A865&gt;0,VLOOKUP(A865,Fed.!$A$2:$J$1973,5,FALSE)," ")</f>
        <v xml:space="preserve"> </v>
      </c>
      <c r="F865" s="413" t="str">
        <f>IF(A865:A865&gt;0,VLOOKUP(A865,Fed.!$A$2:$J$1973,6,FALSE)," ")</f>
        <v xml:space="preserve"> </v>
      </c>
      <c r="G865" t="str">
        <f>IF(A865:A865&gt;0,VLOOKUP(A865,Fed.!$A$2:$J$1973,7,FALSE)," ")</f>
        <v xml:space="preserve"> </v>
      </c>
      <c r="H865" t="str">
        <f>IF(A865:A865&gt;0,VLOOKUP(A865,Fed.!$A$2:$J$1973,8,FALSE)," ")</f>
        <v xml:space="preserve"> </v>
      </c>
      <c r="I865" t="str">
        <f>IF(A865:A865&gt;0,VLOOKUP(A865,Fed.!$A$2:$J$1973,9,FALSE)," ")</f>
        <v xml:space="preserve"> </v>
      </c>
      <c r="J865" s="3" t="str">
        <f>IF(A865:A865&gt;0,VLOOKUP(A865,Fed.!$A$2:$J$1973,10,FALSE)," ")</f>
        <v xml:space="preserve"> </v>
      </c>
    </row>
    <row r="866" spans="1:10">
      <c r="A866" s="63"/>
      <c r="B866" t="str">
        <f>IF(A866:A866&gt;0,VLOOKUP(A866,Fed.!$A$2:$J$1973,2,FALSE)," ")</f>
        <v xml:space="preserve"> </v>
      </c>
      <c r="C866" t="str">
        <f>IF(A866:A866&gt;0,VLOOKUP(A866,Fed.!$A$2:$J$1973,3,FALSE)," ")</f>
        <v xml:space="preserve"> </v>
      </c>
      <c r="D866" s="3" t="str">
        <f>IF(A866:A866&gt;0,VLOOKUP(A866,Fed.!$A$2:$J$1973,4,FALSE)," ")</f>
        <v xml:space="preserve"> </v>
      </c>
      <c r="E866" s="3" t="str">
        <f>IF(A866:A866&gt;0,VLOOKUP(A866,Fed.!$A$2:$J$1973,5,FALSE)," ")</f>
        <v xml:space="preserve"> </v>
      </c>
      <c r="F866" s="413" t="str">
        <f>IF(A866:A866&gt;0,VLOOKUP(A866,Fed.!$A$2:$J$1973,6,FALSE)," ")</f>
        <v xml:space="preserve"> </v>
      </c>
      <c r="G866" t="str">
        <f>IF(A866:A866&gt;0,VLOOKUP(A866,Fed.!$A$2:$J$1973,7,FALSE)," ")</f>
        <v xml:space="preserve"> </v>
      </c>
      <c r="H866" t="str">
        <f>IF(A866:A866&gt;0,VLOOKUP(A866,Fed.!$A$2:$J$1973,8,FALSE)," ")</f>
        <v xml:space="preserve"> </v>
      </c>
      <c r="I866" t="str">
        <f>IF(A866:A866&gt;0,VLOOKUP(A866,Fed.!$A$2:$J$1973,9,FALSE)," ")</f>
        <v xml:space="preserve"> </v>
      </c>
      <c r="J866" s="3" t="str">
        <f>IF(A866:A866&gt;0,VLOOKUP(A866,Fed.!$A$2:$J$1973,10,FALSE)," ")</f>
        <v xml:space="preserve"> </v>
      </c>
    </row>
    <row r="867" spans="1:10">
      <c r="A867" s="63"/>
      <c r="B867" t="str">
        <f>IF(A867:A867&gt;0,VLOOKUP(A867,Fed.!$A$2:$J$1973,2,FALSE)," ")</f>
        <v xml:space="preserve"> </v>
      </c>
      <c r="C867" t="str">
        <f>IF(A867:A867&gt;0,VLOOKUP(A867,Fed.!$A$2:$J$1973,3,FALSE)," ")</f>
        <v xml:space="preserve"> </v>
      </c>
      <c r="D867" s="3" t="str">
        <f>IF(A867:A867&gt;0,VLOOKUP(A867,Fed.!$A$2:$J$1973,4,FALSE)," ")</f>
        <v xml:space="preserve"> </v>
      </c>
      <c r="E867" s="3" t="str">
        <f>IF(A867:A867&gt;0,VLOOKUP(A867,Fed.!$A$2:$J$1973,5,FALSE)," ")</f>
        <v xml:space="preserve"> </v>
      </c>
      <c r="F867" s="413" t="str">
        <f>IF(A867:A867&gt;0,VLOOKUP(A867,Fed.!$A$2:$J$1973,6,FALSE)," ")</f>
        <v xml:space="preserve"> </v>
      </c>
      <c r="G867" t="str">
        <f>IF(A867:A867&gt;0,VLOOKUP(A867,Fed.!$A$2:$J$1973,7,FALSE)," ")</f>
        <v xml:space="preserve"> </v>
      </c>
      <c r="H867" t="str">
        <f>IF(A867:A867&gt;0,VLOOKUP(A867,Fed.!$A$2:$J$1973,8,FALSE)," ")</f>
        <v xml:space="preserve"> </v>
      </c>
      <c r="I867" t="str">
        <f>IF(A867:A867&gt;0,VLOOKUP(A867,Fed.!$A$2:$J$1973,9,FALSE)," ")</f>
        <v xml:space="preserve"> </v>
      </c>
      <c r="J867" s="3" t="str">
        <f>IF(A867:A867&gt;0,VLOOKUP(A867,Fed.!$A$2:$J$1973,10,FALSE)," ")</f>
        <v xml:space="preserve"> </v>
      </c>
    </row>
    <row r="868" spans="1:10">
      <c r="A868" s="63"/>
      <c r="B868" t="str">
        <f>IF(A868:A868&gt;0,VLOOKUP(A868,Fed.!$A$2:$J$1973,2,FALSE)," ")</f>
        <v xml:space="preserve"> </v>
      </c>
      <c r="C868" t="str">
        <f>IF(A868:A868&gt;0,VLOOKUP(A868,Fed.!$A$2:$J$1973,3,FALSE)," ")</f>
        <v xml:space="preserve"> </v>
      </c>
      <c r="D868" s="3" t="str">
        <f>IF(A868:A868&gt;0,VLOOKUP(A868,Fed.!$A$2:$J$1973,4,FALSE)," ")</f>
        <v xml:space="preserve"> </v>
      </c>
      <c r="E868" s="3" t="str">
        <f>IF(A868:A868&gt;0,VLOOKUP(A868,Fed.!$A$2:$J$1973,5,FALSE)," ")</f>
        <v xml:space="preserve"> </v>
      </c>
      <c r="F868" s="413" t="str">
        <f>IF(A868:A868&gt;0,VLOOKUP(A868,Fed.!$A$2:$J$1973,6,FALSE)," ")</f>
        <v xml:space="preserve"> </v>
      </c>
      <c r="G868" t="str">
        <f>IF(A868:A868&gt;0,VLOOKUP(A868,Fed.!$A$2:$J$1973,7,FALSE)," ")</f>
        <v xml:space="preserve"> </v>
      </c>
      <c r="H868" t="str">
        <f>IF(A868:A868&gt;0,VLOOKUP(A868,Fed.!$A$2:$J$1973,8,FALSE)," ")</f>
        <v xml:space="preserve"> </v>
      </c>
      <c r="I868" t="str">
        <f>IF(A868:A868&gt;0,VLOOKUP(A868,Fed.!$A$2:$J$1973,9,FALSE)," ")</f>
        <v xml:space="preserve"> </v>
      </c>
      <c r="J868" s="3" t="str">
        <f>IF(A868:A868&gt;0,VLOOKUP(A868,Fed.!$A$2:$J$1973,10,FALSE)," ")</f>
        <v xml:space="preserve"> </v>
      </c>
    </row>
    <row r="869" spans="1:10">
      <c r="A869" s="63"/>
      <c r="B869" t="str">
        <f>IF(A869:A869&gt;0,VLOOKUP(A869,Fed.!$A$2:$J$1973,2,FALSE)," ")</f>
        <v xml:space="preserve"> </v>
      </c>
      <c r="C869" t="str">
        <f>IF(A869:A869&gt;0,VLOOKUP(A869,Fed.!$A$2:$J$1973,3,FALSE)," ")</f>
        <v xml:space="preserve"> </v>
      </c>
      <c r="D869" s="3" t="str">
        <f>IF(A869:A869&gt;0,VLOOKUP(A869,Fed.!$A$2:$J$1973,4,FALSE)," ")</f>
        <v xml:space="preserve"> </v>
      </c>
      <c r="E869" s="3" t="str">
        <f>IF(A869:A869&gt;0,VLOOKUP(A869,Fed.!$A$2:$J$1973,5,FALSE)," ")</f>
        <v xml:space="preserve"> </v>
      </c>
      <c r="F869" s="413" t="str">
        <f>IF(A869:A869&gt;0,VLOOKUP(A869,Fed.!$A$2:$J$1973,6,FALSE)," ")</f>
        <v xml:space="preserve"> </v>
      </c>
      <c r="G869" t="str">
        <f>IF(A869:A869&gt;0,VLOOKUP(A869,Fed.!$A$2:$J$1973,7,FALSE)," ")</f>
        <v xml:space="preserve"> </v>
      </c>
      <c r="H869" t="str">
        <f>IF(A869:A869&gt;0,VLOOKUP(A869,Fed.!$A$2:$J$1973,8,FALSE)," ")</f>
        <v xml:space="preserve"> </v>
      </c>
      <c r="I869" t="str">
        <f>IF(A869:A869&gt;0,VLOOKUP(A869,Fed.!$A$2:$J$1973,9,FALSE)," ")</f>
        <v xml:space="preserve"> </v>
      </c>
      <c r="J869" s="3" t="str">
        <f>IF(A869:A869&gt;0,VLOOKUP(A869,Fed.!$A$2:$J$1973,10,FALSE)," ")</f>
        <v xml:space="preserve"> </v>
      </c>
    </row>
    <row r="870" spans="1:10">
      <c r="A870" s="63"/>
      <c r="B870" t="str">
        <f>IF(A870:A870&gt;0,VLOOKUP(A870,Fed.!$A$2:$J$1973,2,FALSE)," ")</f>
        <v xml:space="preserve"> </v>
      </c>
      <c r="C870" t="str">
        <f>IF(A870:A870&gt;0,VLOOKUP(A870,Fed.!$A$2:$J$1973,3,FALSE)," ")</f>
        <v xml:space="preserve"> </v>
      </c>
      <c r="D870" s="3" t="str">
        <f>IF(A870:A870&gt;0,VLOOKUP(A870,Fed.!$A$2:$J$1973,4,FALSE)," ")</f>
        <v xml:space="preserve"> </v>
      </c>
      <c r="E870" s="3" t="str">
        <f>IF(A870:A870&gt;0,VLOOKUP(A870,Fed.!$A$2:$J$1973,5,FALSE)," ")</f>
        <v xml:space="preserve"> </v>
      </c>
      <c r="F870" s="413" t="str">
        <f>IF(A870:A870&gt;0,VLOOKUP(A870,Fed.!$A$2:$J$1973,6,FALSE)," ")</f>
        <v xml:space="preserve"> </v>
      </c>
      <c r="G870" t="str">
        <f>IF(A870:A870&gt;0,VLOOKUP(A870,Fed.!$A$2:$J$1973,7,FALSE)," ")</f>
        <v xml:space="preserve"> </v>
      </c>
      <c r="H870" t="str">
        <f>IF(A870:A870&gt;0,VLOOKUP(A870,Fed.!$A$2:$J$1973,8,FALSE)," ")</f>
        <v xml:space="preserve"> </v>
      </c>
      <c r="I870" t="str">
        <f>IF(A870:A870&gt;0,VLOOKUP(A870,Fed.!$A$2:$J$1973,9,FALSE)," ")</f>
        <v xml:space="preserve"> </v>
      </c>
      <c r="J870" s="3" t="str">
        <f>IF(A870:A870&gt;0,VLOOKUP(A870,Fed.!$A$2:$J$1973,10,FALSE)," ")</f>
        <v xml:space="preserve"> </v>
      </c>
    </row>
    <row r="871" spans="1:10">
      <c r="A871" s="63"/>
      <c r="B871" t="str">
        <f>IF(A871:A871&gt;0,VLOOKUP(A871,Fed.!$A$2:$J$1973,2,FALSE)," ")</f>
        <v xml:space="preserve"> </v>
      </c>
      <c r="C871" t="str">
        <f>IF(A871:A871&gt;0,VLOOKUP(A871,Fed.!$A$2:$J$1973,3,FALSE)," ")</f>
        <v xml:space="preserve"> </v>
      </c>
      <c r="D871" s="3" t="str">
        <f>IF(A871:A871&gt;0,VLOOKUP(A871,Fed.!$A$2:$J$1973,4,FALSE)," ")</f>
        <v xml:space="preserve"> </v>
      </c>
      <c r="E871" s="3" t="str">
        <f>IF(A871:A871&gt;0,VLOOKUP(A871,Fed.!$A$2:$J$1973,5,FALSE)," ")</f>
        <v xml:space="preserve"> </v>
      </c>
      <c r="F871" s="413" t="str">
        <f>IF(A871:A871&gt;0,VLOOKUP(A871,Fed.!$A$2:$J$1973,6,FALSE)," ")</f>
        <v xml:space="preserve"> </v>
      </c>
      <c r="G871" t="str">
        <f>IF(A871:A871&gt;0,VLOOKUP(A871,Fed.!$A$2:$J$1973,7,FALSE)," ")</f>
        <v xml:space="preserve"> </v>
      </c>
      <c r="H871" t="str">
        <f>IF(A871:A871&gt;0,VLOOKUP(A871,Fed.!$A$2:$J$1973,8,FALSE)," ")</f>
        <v xml:space="preserve"> </v>
      </c>
      <c r="I871" t="str">
        <f>IF(A871:A871&gt;0,VLOOKUP(A871,Fed.!$A$2:$J$1973,9,FALSE)," ")</f>
        <v xml:space="preserve"> </v>
      </c>
      <c r="J871" s="3" t="str">
        <f>IF(A871:A871&gt;0,VLOOKUP(A871,Fed.!$A$2:$J$1973,10,FALSE)," ")</f>
        <v xml:space="preserve"> </v>
      </c>
    </row>
    <row r="872" spans="1:10">
      <c r="A872" s="63"/>
      <c r="B872" t="str">
        <f>IF(A872:A872&gt;0,VLOOKUP(A872,Fed.!$A$2:$J$1973,2,FALSE)," ")</f>
        <v xml:space="preserve"> </v>
      </c>
      <c r="C872" t="str">
        <f>IF(A872:A872&gt;0,VLOOKUP(A872,Fed.!$A$2:$J$1973,3,FALSE)," ")</f>
        <v xml:space="preserve"> </v>
      </c>
      <c r="D872" s="3" t="str">
        <f>IF(A872:A872&gt;0,VLOOKUP(A872,Fed.!$A$2:$J$1973,4,FALSE)," ")</f>
        <v xml:space="preserve"> </v>
      </c>
      <c r="E872" s="3" t="str">
        <f>IF(A872:A872&gt;0,VLOOKUP(A872,Fed.!$A$2:$J$1973,5,FALSE)," ")</f>
        <v xml:space="preserve"> </v>
      </c>
      <c r="F872" s="413" t="str">
        <f>IF(A872:A872&gt;0,VLOOKUP(A872,Fed.!$A$2:$J$1973,6,FALSE)," ")</f>
        <v xml:space="preserve"> </v>
      </c>
      <c r="G872" t="str">
        <f>IF(A872:A872&gt;0,VLOOKUP(A872,Fed.!$A$2:$J$1973,7,FALSE)," ")</f>
        <v xml:space="preserve"> </v>
      </c>
      <c r="H872" t="str">
        <f>IF(A872:A872&gt;0,VLOOKUP(A872,Fed.!$A$2:$J$1973,8,FALSE)," ")</f>
        <v xml:space="preserve"> </v>
      </c>
      <c r="I872" t="str">
        <f>IF(A872:A872&gt;0,VLOOKUP(A872,Fed.!$A$2:$J$1973,9,FALSE)," ")</f>
        <v xml:space="preserve"> </v>
      </c>
      <c r="J872" s="3" t="str">
        <f>IF(A872:A872&gt;0,VLOOKUP(A872,Fed.!$A$2:$J$1973,10,FALSE)," ")</f>
        <v xml:space="preserve"> </v>
      </c>
    </row>
    <row r="873" spans="1:10">
      <c r="A873" s="63"/>
      <c r="B873" t="str">
        <f>IF(A873:A873&gt;0,VLOOKUP(A873,Fed.!$A$2:$J$1973,2,FALSE)," ")</f>
        <v xml:space="preserve"> </v>
      </c>
      <c r="C873" t="str">
        <f>IF(A873:A873&gt;0,VLOOKUP(A873,Fed.!$A$2:$J$1973,3,FALSE)," ")</f>
        <v xml:space="preserve"> </v>
      </c>
      <c r="D873" s="3" t="str">
        <f>IF(A873:A873&gt;0,VLOOKUP(A873,Fed.!$A$2:$J$1973,4,FALSE)," ")</f>
        <v xml:space="preserve"> </v>
      </c>
      <c r="E873" s="3" t="str">
        <f>IF(A873:A873&gt;0,VLOOKUP(A873,Fed.!$A$2:$J$1973,5,FALSE)," ")</f>
        <v xml:space="preserve"> </v>
      </c>
      <c r="F873" s="413" t="str">
        <f>IF(A873:A873&gt;0,VLOOKUP(A873,Fed.!$A$2:$J$1973,6,FALSE)," ")</f>
        <v xml:space="preserve"> </v>
      </c>
      <c r="G873" t="str">
        <f>IF(A873:A873&gt;0,VLOOKUP(A873,Fed.!$A$2:$J$1973,7,FALSE)," ")</f>
        <v xml:space="preserve"> </v>
      </c>
      <c r="H873" t="str">
        <f>IF(A873:A873&gt;0,VLOOKUP(A873,Fed.!$A$2:$J$1973,8,FALSE)," ")</f>
        <v xml:space="preserve"> </v>
      </c>
      <c r="I873" t="str">
        <f>IF(A873:A873&gt;0,VLOOKUP(A873,Fed.!$A$2:$J$1973,9,FALSE)," ")</f>
        <v xml:space="preserve"> </v>
      </c>
      <c r="J873" s="3" t="str">
        <f>IF(A873:A873&gt;0,VLOOKUP(A873,Fed.!$A$2:$J$1973,10,FALSE)," ")</f>
        <v xml:space="preserve"> </v>
      </c>
    </row>
    <row r="874" spans="1:10">
      <c r="A874" s="63"/>
      <c r="B874" t="str">
        <f>IF(A874:A874&gt;0,VLOOKUP(A874,Fed.!$A$2:$J$1973,2,FALSE)," ")</f>
        <v xml:space="preserve"> </v>
      </c>
      <c r="C874" t="str">
        <f>IF(A874:A874&gt;0,VLOOKUP(A874,Fed.!$A$2:$J$1973,3,FALSE)," ")</f>
        <v xml:space="preserve"> </v>
      </c>
      <c r="D874" s="3" t="str">
        <f>IF(A874:A874&gt;0,VLOOKUP(A874,Fed.!$A$2:$J$1973,4,FALSE)," ")</f>
        <v xml:space="preserve"> </v>
      </c>
      <c r="E874" s="3" t="str">
        <f>IF(A874:A874&gt;0,VLOOKUP(A874,Fed.!$A$2:$J$1973,5,FALSE)," ")</f>
        <v xml:space="preserve"> </v>
      </c>
      <c r="F874" s="413" t="str">
        <f>IF(A874:A874&gt;0,VLOOKUP(A874,Fed.!$A$2:$J$1973,6,FALSE)," ")</f>
        <v xml:space="preserve"> </v>
      </c>
      <c r="G874" t="str">
        <f>IF(A874:A874&gt;0,VLOOKUP(A874,Fed.!$A$2:$J$1973,7,FALSE)," ")</f>
        <v xml:space="preserve"> </v>
      </c>
      <c r="H874" t="str">
        <f>IF(A874:A874&gt;0,VLOOKUP(A874,Fed.!$A$2:$J$1973,8,FALSE)," ")</f>
        <v xml:space="preserve"> </v>
      </c>
      <c r="I874" t="str">
        <f>IF(A874:A874&gt;0,VLOOKUP(A874,Fed.!$A$2:$J$1973,9,FALSE)," ")</f>
        <v xml:space="preserve"> </v>
      </c>
      <c r="J874" s="3" t="str">
        <f>IF(A874:A874&gt;0,VLOOKUP(A874,Fed.!$A$2:$J$1973,10,FALSE)," ")</f>
        <v xml:space="preserve"> </v>
      </c>
    </row>
    <row r="875" spans="1:10">
      <c r="A875" s="63"/>
      <c r="B875" t="str">
        <f>IF(A875:A875&gt;0,VLOOKUP(A875,Fed.!$A$2:$J$1973,2,FALSE)," ")</f>
        <v xml:space="preserve"> </v>
      </c>
      <c r="C875" t="str">
        <f>IF(A875:A875&gt;0,VLOOKUP(A875,Fed.!$A$2:$J$1973,3,FALSE)," ")</f>
        <v xml:space="preserve"> </v>
      </c>
      <c r="D875" s="3" t="str">
        <f>IF(A875:A875&gt;0,VLOOKUP(A875,Fed.!$A$2:$J$1973,4,FALSE)," ")</f>
        <v xml:space="preserve"> </v>
      </c>
      <c r="E875" s="3" t="str">
        <f>IF(A875:A875&gt;0,VLOOKUP(A875,Fed.!$A$2:$J$1973,5,FALSE)," ")</f>
        <v xml:space="preserve"> </v>
      </c>
      <c r="F875" s="413" t="str">
        <f>IF(A875:A875&gt;0,VLOOKUP(A875,Fed.!$A$2:$J$1973,6,FALSE)," ")</f>
        <v xml:space="preserve"> </v>
      </c>
      <c r="G875" t="str">
        <f>IF(A875:A875&gt;0,VLOOKUP(A875,Fed.!$A$2:$J$1973,7,FALSE)," ")</f>
        <v xml:space="preserve"> </v>
      </c>
      <c r="H875" t="str">
        <f>IF(A875:A875&gt;0,VLOOKUP(A875,Fed.!$A$2:$J$1973,8,FALSE)," ")</f>
        <v xml:space="preserve"> </v>
      </c>
      <c r="I875" t="str">
        <f>IF(A875:A875&gt;0,VLOOKUP(A875,Fed.!$A$2:$J$1973,9,FALSE)," ")</f>
        <v xml:space="preserve"> </v>
      </c>
      <c r="J875" s="3" t="str">
        <f>IF(A875:A875&gt;0,VLOOKUP(A875,Fed.!$A$2:$J$1973,10,FALSE)," ")</f>
        <v xml:space="preserve"> </v>
      </c>
    </row>
    <row r="876" spans="1:10">
      <c r="A876" s="63"/>
      <c r="B876" t="str">
        <f>IF(A876:A876&gt;0,VLOOKUP(A876,Fed.!$A$2:$J$1973,2,FALSE)," ")</f>
        <v xml:space="preserve"> </v>
      </c>
      <c r="C876" t="str">
        <f>IF(A876:A876&gt;0,VLOOKUP(A876,Fed.!$A$2:$J$1973,3,FALSE)," ")</f>
        <v xml:space="preserve"> </v>
      </c>
      <c r="D876" s="3" t="str">
        <f>IF(A876:A876&gt;0,VLOOKUP(A876,Fed.!$A$2:$J$1973,4,FALSE)," ")</f>
        <v xml:space="preserve"> </v>
      </c>
      <c r="E876" s="3" t="str">
        <f>IF(A876:A876&gt;0,VLOOKUP(A876,Fed.!$A$2:$J$1973,5,FALSE)," ")</f>
        <v xml:space="preserve"> </v>
      </c>
      <c r="F876" s="413" t="str">
        <f>IF(A876:A876&gt;0,VLOOKUP(A876,Fed.!$A$2:$J$1973,6,FALSE)," ")</f>
        <v xml:space="preserve"> </v>
      </c>
      <c r="G876" t="str">
        <f>IF(A876:A876&gt;0,VLOOKUP(A876,Fed.!$A$2:$J$1973,7,FALSE)," ")</f>
        <v xml:space="preserve"> </v>
      </c>
      <c r="H876" t="str">
        <f>IF(A876:A876&gt;0,VLOOKUP(A876,Fed.!$A$2:$J$1973,8,FALSE)," ")</f>
        <v xml:space="preserve"> </v>
      </c>
      <c r="I876" t="str">
        <f>IF(A876:A876&gt;0,VLOOKUP(A876,Fed.!$A$2:$J$1973,9,FALSE)," ")</f>
        <v xml:space="preserve"> </v>
      </c>
      <c r="J876" s="3" t="str">
        <f>IF(A876:A876&gt;0,VLOOKUP(A876,Fed.!$A$2:$J$1973,10,FALSE)," ")</f>
        <v xml:space="preserve"> </v>
      </c>
    </row>
    <row r="877" spans="1:10">
      <c r="A877" s="63"/>
      <c r="B877" t="str">
        <f>IF(A877:A877&gt;0,VLOOKUP(A877,Fed.!$A$2:$J$1973,2,FALSE)," ")</f>
        <v xml:space="preserve"> </v>
      </c>
      <c r="C877" t="str">
        <f>IF(A877:A877&gt;0,VLOOKUP(A877,Fed.!$A$2:$J$1973,3,FALSE)," ")</f>
        <v xml:space="preserve"> </v>
      </c>
      <c r="D877" s="3" t="str">
        <f>IF(A877:A877&gt;0,VLOOKUP(A877,Fed.!$A$2:$J$1973,4,FALSE)," ")</f>
        <v xml:space="preserve"> </v>
      </c>
      <c r="E877" s="3" t="str">
        <f>IF(A877:A877&gt;0,VLOOKUP(A877,Fed.!$A$2:$J$1973,5,FALSE)," ")</f>
        <v xml:space="preserve"> </v>
      </c>
      <c r="F877" s="413" t="str">
        <f>IF(A877:A877&gt;0,VLOOKUP(A877,Fed.!$A$2:$J$1973,6,FALSE)," ")</f>
        <v xml:space="preserve"> </v>
      </c>
      <c r="G877" t="str">
        <f>IF(A877:A877&gt;0,VLOOKUP(A877,Fed.!$A$2:$J$1973,7,FALSE)," ")</f>
        <v xml:space="preserve"> </v>
      </c>
      <c r="H877" t="str">
        <f>IF(A877:A877&gt;0,VLOOKUP(A877,Fed.!$A$2:$J$1973,8,FALSE)," ")</f>
        <v xml:space="preserve"> </v>
      </c>
      <c r="I877" t="str">
        <f>IF(A877:A877&gt;0,VLOOKUP(A877,Fed.!$A$2:$J$1973,9,FALSE)," ")</f>
        <v xml:space="preserve"> </v>
      </c>
      <c r="J877" s="3" t="str">
        <f>IF(A877:A877&gt;0,VLOOKUP(A877,Fed.!$A$2:$J$1973,10,FALSE)," ")</f>
        <v xml:space="preserve"> </v>
      </c>
    </row>
    <row r="878" spans="1:10">
      <c r="A878" s="63"/>
      <c r="B878" t="str">
        <f>IF(A878:A878&gt;0,VLOOKUP(A878,Fed.!$A$2:$J$1973,2,FALSE)," ")</f>
        <v xml:space="preserve"> </v>
      </c>
      <c r="C878" t="str">
        <f>IF(A878:A878&gt;0,VLOOKUP(A878,Fed.!$A$2:$J$1973,3,FALSE)," ")</f>
        <v xml:space="preserve"> </v>
      </c>
      <c r="D878" s="3" t="str">
        <f>IF(A878:A878&gt;0,VLOOKUP(A878,Fed.!$A$2:$J$1973,4,FALSE)," ")</f>
        <v xml:space="preserve"> </v>
      </c>
      <c r="E878" s="3" t="str">
        <f>IF(A878:A878&gt;0,VLOOKUP(A878,Fed.!$A$2:$J$1973,5,FALSE)," ")</f>
        <v xml:space="preserve"> </v>
      </c>
      <c r="F878" s="413" t="str">
        <f>IF(A878:A878&gt;0,VLOOKUP(A878,Fed.!$A$2:$J$1973,6,FALSE)," ")</f>
        <v xml:space="preserve"> </v>
      </c>
      <c r="G878" t="str">
        <f>IF(A878:A878&gt;0,VLOOKUP(A878,Fed.!$A$2:$J$1973,7,FALSE)," ")</f>
        <v xml:space="preserve"> </v>
      </c>
      <c r="H878" t="str">
        <f>IF(A878:A878&gt;0,VLOOKUP(A878,Fed.!$A$2:$J$1973,8,FALSE)," ")</f>
        <v xml:space="preserve"> </v>
      </c>
      <c r="I878" t="str">
        <f>IF(A878:A878&gt;0,VLOOKUP(A878,Fed.!$A$2:$J$1973,9,FALSE)," ")</f>
        <v xml:space="preserve"> </v>
      </c>
      <c r="J878" s="3" t="str">
        <f>IF(A878:A878&gt;0,VLOOKUP(A878,Fed.!$A$2:$J$1973,10,FALSE)," ")</f>
        <v xml:space="preserve"> </v>
      </c>
    </row>
    <row r="879" spans="1:10">
      <c r="A879" s="63"/>
      <c r="B879" t="str">
        <f>IF(A879:A879&gt;0,VLOOKUP(A879,Fed.!$A$2:$J$1973,2,FALSE)," ")</f>
        <v xml:space="preserve"> </v>
      </c>
      <c r="C879" t="str">
        <f>IF(A879:A879&gt;0,VLOOKUP(A879,Fed.!$A$2:$J$1973,3,FALSE)," ")</f>
        <v xml:space="preserve"> </v>
      </c>
      <c r="D879" s="3" t="str">
        <f>IF(A879:A879&gt;0,VLOOKUP(A879,Fed.!$A$2:$J$1973,4,FALSE)," ")</f>
        <v xml:space="preserve"> </v>
      </c>
      <c r="E879" s="3" t="str">
        <f>IF(A879:A879&gt;0,VLOOKUP(A879,Fed.!$A$2:$J$1973,5,FALSE)," ")</f>
        <v xml:space="preserve"> </v>
      </c>
      <c r="F879" s="413" t="str">
        <f>IF(A879:A879&gt;0,VLOOKUP(A879,Fed.!$A$2:$J$1973,6,FALSE)," ")</f>
        <v xml:space="preserve"> </v>
      </c>
      <c r="G879" t="str">
        <f>IF(A879:A879&gt;0,VLOOKUP(A879,Fed.!$A$2:$J$1973,7,FALSE)," ")</f>
        <v xml:space="preserve"> </v>
      </c>
      <c r="H879" t="str">
        <f>IF(A879:A879&gt;0,VLOOKUP(A879,Fed.!$A$2:$J$1973,8,FALSE)," ")</f>
        <v xml:space="preserve"> </v>
      </c>
      <c r="I879" t="str">
        <f>IF(A879:A879&gt;0,VLOOKUP(A879,Fed.!$A$2:$J$1973,9,FALSE)," ")</f>
        <v xml:space="preserve"> </v>
      </c>
      <c r="J879" s="3" t="str">
        <f>IF(A879:A879&gt;0,VLOOKUP(A879,Fed.!$A$2:$J$1973,10,FALSE)," ")</f>
        <v xml:space="preserve"> </v>
      </c>
    </row>
    <row r="880" spans="1:10">
      <c r="A880" s="63"/>
      <c r="B880" t="str">
        <f>IF(A880:A880&gt;0,VLOOKUP(A880,Fed.!$A$2:$J$1973,2,FALSE)," ")</f>
        <v xml:space="preserve"> </v>
      </c>
      <c r="C880" t="str">
        <f>IF(A880:A880&gt;0,VLOOKUP(A880,Fed.!$A$2:$J$1973,3,FALSE)," ")</f>
        <v xml:space="preserve"> </v>
      </c>
      <c r="D880" s="3" t="str">
        <f>IF(A880:A880&gt;0,VLOOKUP(A880,Fed.!$A$2:$J$1973,4,FALSE)," ")</f>
        <v xml:space="preserve"> </v>
      </c>
      <c r="E880" s="3" t="str">
        <f>IF(A880:A880&gt;0,VLOOKUP(A880,Fed.!$A$2:$J$1973,5,FALSE)," ")</f>
        <v xml:space="preserve"> </v>
      </c>
      <c r="F880" s="413" t="str">
        <f>IF(A880:A880&gt;0,VLOOKUP(A880,Fed.!$A$2:$J$1973,6,FALSE)," ")</f>
        <v xml:space="preserve"> </v>
      </c>
      <c r="G880" t="str">
        <f>IF(A880:A880&gt;0,VLOOKUP(A880,Fed.!$A$2:$J$1973,7,FALSE)," ")</f>
        <v xml:space="preserve"> </v>
      </c>
      <c r="H880" t="str">
        <f>IF(A880:A880&gt;0,VLOOKUP(A880,Fed.!$A$2:$J$1973,8,FALSE)," ")</f>
        <v xml:space="preserve"> </v>
      </c>
      <c r="I880" t="str">
        <f>IF(A880:A880&gt;0,VLOOKUP(A880,Fed.!$A$2:$J$1973,9,FALSE)," ")</f>
        <v xml:space="preserve"> </v>
      </c>
      <c r="J880" s="3" t="str">
        <f>IF(A880:A880&gt;0,VLOOKUP(A880,Fed.!$A$2:$J$1973,10,FALSE)," ")</f>
        <v xml:space="preserve"> </v>
      </c>
    </row>
    <row r="881" spans="1:10">
      <c r="A881" s="63"/>
      <c r="B881" t="str">
        <f>IF(A881:A881&gt;0,VLOOKUP(A881,Fed.!$A$2:$J$1973,2,FALSE)," ")</f>
        <v xml:space="preserve"> </v>
      </c>
      <c r="C881" t="str">
        <f>IF(A881:A881&gt;0,VLOOKUP(A881,Fed.!$A$2:$J$1973,3,FALSE)," ")</f>
        <v xml:space="preserve"> </v>
      </c>
      <c r="D881" s="3" t="str">
        <f>IF(A881:A881&gt;0,VLOOKUP(A881,Fed.!$A$2:$J$1973,4,FALSE)," ")</f>
        <v xml:space="preserve"> </v>
      </c>
      <c r="E881" s="3" t="str">
        <f>IF(A881:A881&gt;0,VLOOKUP(A881,Fed.!$A$2:$J$1973,5,FALSE)," ")</f>
        <v xml:space="preserve"> </v>
      </c>
      <c r="F881" s="413" t="str">
        <f>IF(A881:A881&gt;0,VLOOKUP(A881,Fed.!$A$2:$J$1973,6,FALSE)," ")</f>
        <v xml:space="preserve"> </v>
      </c>
      <c r="G881" t="str">
        <f>IF(A881:A881&gt;0,VLOOKUP(A881,Fed.!$A$2:$J$1973,7,FALSE)," ")</f>
        <v xml:space="preserve"> </v>
      </c>
      <c r="H881" t="str">
        <f>IF(A881:A881&gt;0,VLOOKUP(A881,Fed.!$A$2:$J$1973,8,FALSE)," ")</f>
        <v xml:space="preserve"> </v>
      </c>
      <c r="I881" t="str">
        <f>IF(A881:A881&gt;0,VLOOKUP(A881,Fed.!$A$2:$J$1973,9,FALSE)," ")</f>
        <v xml:space="preserve"> </v>
      </c>
      <c r="J881" s="3" t="str">
        <f>IF(A881:A881&gt;0,VLOOKUP(A881,Fed.!$A$2:$J$1973,10,FALSE)," ")</f>
        <v xml:space="preserve"> </v>
      </c>
    </row>
    <row r="882" spans="1:10">
      <c r="A882" s="63"/>
      <c r="B882" t="str">
        <f>IF(A882:A882&gt;0,VLOOKUP(A882,Fed.!$A$2:$J$1973,2,FALSE)," ")</f>
        <v xml:space="preserve"> </v>
      </c>
      <c r="C882" t="str">
        <f>IF(A882:A882&gt;0,VLOOKUP(A882,Fed.!$A$2:$J$1973,3,FALSE)," ")</f>
        <v xml:space="preserve"> </v>
      </c>
      <c r="D882" s="3" t="str">
        <f>IF(A882:A882&gt;0,VLOOKUP(A882,Fed.!$A$2:$J$1973,4,FALSE)," ")</f>
        <v xml:space="preserve"> </v>
      </c>
      <c r="E882" s="3" t="str">
        <f>IF(A882:A882&gt;0,VLOOKUP(A882,Fed.!$A$2:$J$1973,5,FALSE)," ")</f>
        <v xml:space="preserve"> </v>
      </c>
      <c r="F882" s="413" t="str">
        <f>IF(A882:A882&gt;0,VLOOKUP(A882,Fed.!$A$2:$J$1973,6,FALSE)," ")</f>
        <v xml:space="preserve"> </v>
      </c>
      <c r="G882" t="str">
        <f>IF(A882:A882&gt;0,VLOOKUP(A882,Fed.!$A$2:$J$1973,7,FALSE)," ")</f>
        <v xml:space="preserve"> </v>
      </c>
      <c r="H882" t="str">
        <f>IF(A882:A882&gt;0,VLOOKUP(A882,Fed.!$A$2:$J$1973,8,FALSE)," ")</f>
        <v xml:space="preserve"> </v>
      </c>
      <c r="I882" t="str">
        <f>IF(A882:A882&gt;0,VLOOKUP(A882,Fed.!$A$2:$J$1973,9,FALSE)," ")</f>
        <v xml:space="preserve"> </v>
      </c>
      <c r="J882" s="3" t="str">
        <f>IF(A882:A882&gt;0,VLOOKUP(A882,Fed.!$A$2:$J$1973,10,FALSE)," ")</f>
        <v xml:space="preserve"> </v>
      </c>
    </row>
    <row r="883" spans="1:10">
      <c r="A883" s="63"/>
      <c r="B883" t="str">
        <f>IF(A883:A883&gt;0,VLOOKUP(A883,Fed.!$A$2:$J$1973,2,FALSE)," ")</f>
        <v xml:space="preserve"> </v>
      </c>
      <c r="C883" t="str">
        <f>IF(A883:A883&gt;0,VLOOKUP(A883,Fed.!$A$2:$J$1973,3,FALSE)," ")</f>
        <v xml:space="preserve"> </v>
      </c>
      <c r="D883" s="3" t="str">
        <f>IF(A883:A883&gt;0,VLOOKUP(A883,Fed.!$A$2:$J$1973,4,FALSE)," ")</f>
        <v xml:space="preserve"> </v>
      </c>
      <c r="E883" s="3" t="str">
        <f>IF(A883:A883&gt;0,VLOOKUP(A883,Fed.!$A$2:$J$1973,5,FALSE)," ")</f>
        <v xml:space="preserve"> </v>
      </c>
      <c r="F883" s="413" t="str">
        <f>IF(A883:A883&gt;0,VLOOKUP(A883,Fed.!$A$2:$J$1973,6,FALSE)," ")</f>
        <v xml:space="preserve"> </v>
      </c>
      <c r="G883" t="str">
        <f>IF(A883:A883&gt;0,VLOOKUP(A883,Fed.!$A$2:$J$1973,7,FALSE)," ")</f>
        <v xml:space="preserve"> </v>
      </c>
      <c r="H883" t="str">
        <f>IF(A883:A883&gt;0,VLOOKUP(A883,Fed.!$A$2:$J$1973,8,FALSE)," ")</f>
        <v xml:space="preserve"> </v>
      </c>
      <c r="I883" t="str">
        <f>IF(A883:A883&gt;0,VLOOKUP(A883,Fed.!$A$2:$J$1973,9,FALSE)," ")</f>
        <v xml:space="preserve"> </v>
      </c>
      <c r="J883" s="3" t="str">
        <f>IF(A883:A883&gt;0,VLOOKUP(A883,Fed.!$A$2:$J$1973,10,FALSE)," ")</f>
        <v xml:space="preserve"> </v>
      </c>
    </row>
    <row r="884" spans="1:10">
      <c r="A884" s="63"/>
      <c r="B884" t="str">
        <f>IF(A884:A884&gt;0,VLOOKUP(A884,Fed.!$A$2:$J$1973,2,FALSE)," ")</f>
        <v xml:space="preserve"> </v>
      </c>
      <c r="C884" t="str">
        <f>IF(A884:A884&gt;0,VLOOKUP(A884,Fed.!$A$2:$J$1973,3,FALSE)," ")</f>
        <v xml:space="preserve"> </v>
      </c>
      <c r="D884" s="3" t="str">
        <f>IF(A884:A884&gt;0,VLOOKUP(A884,Fed.!$A$2:$J$1973,4,FALSE)," ")</f>
        <v xml:space="preserve"> </v>
      </c>
      <c r="E884" s="3" t="str">
        <f>IF(A884:A884&gt;0,VLOOKUP(A884,Fed.!$A$2:$J$1973,5,FALSE)," ")</f>
        <v xml:space="preserve"> </v>
      </c>
      <c r="F884" s="413" t="str">
        <f>IF(A884:A884&gt;0,VLOOKUP(A884,Fed.!$A$2:$J$1973,6,FALSE)," ")</f>
        <v xml:space="preserve"> </v>
      </c>
      <c r="G884" t="str">
        <f>IF(A884:A884&gt;0,VLOOKUP(A884,Fed.!$A$2:$J$1973,7,FALSE)," ")</f>
        <v xml:space="preserve"> </v>
      </c>
      <c r="H884" t="str">
        <f>IF(A884:A884&gt;0,VLOOKUP(A884,Fed.!$A$2:$J$1973,8,FALSE)," ")</f>
        <v xml:space="preserve"> </v>
      </c>
      <c r="I884" t="str">
        <f>IF(A884:A884&gt;0,VLOOKUP(A884,Fed.!$A$2:$J$1973,9,FALSE)," ")</f>
        <v xml:space="preserve"> </v>
      </c>
      <c r="J884" s="3" t="str">
        <f>IF(A884:A884&gt;0,VLOOKUP(A884,Fed.!$A$2:$J$1973,10,FALSE)," ")</f>
        <v xml:space="preserve"> </v>
      </c>
    </row>
    <row r="885" spans="1:10">
      <c r="A885" s="63"/>
      <c r="B885" t="str">
        <f>IF(A885:A885&gt;0,VLOOKUP(A885,Fed.!$A$2:$J$1973,2,FALSE)," ")</f>
        <v xml:space="preserve"> </v>
      </c>
      <c r="C885" t="str">
        <f>IF(A885:A885&gt;0,VLOOKUP(A885,Fed.!$A$2:$J$1973,3,FALSE)," ")</f>
        <v xml:space="preserve"> </v>
      </c>
      <c r="D885" s="3" t="str">
        <f>IF(A885:A885&gt;0,VLOOKUP(A885,Fed.!$A$2:$J$1973,4,FALSE)," ")</f>
        <v xml:space="preserve"> </v>
      </c>
      <c r="E885" s="3" t="str">
        <f>IF(A885:A885&gt;0,VLOOKUP(A885,Fed.!$A$2:$J$1973,5,FALSE)," ")</f>
        <v xml:space="preserve"> </v>
      </c>
      <c r="F885" s="413" t="str">
        <f>IF(A885:A885&gt;0,VLOOKUP(A885,Fed.!$A$2:$J$1973,6,FALSE)," ")</f>
        <v xml:space="preserve"> </v>
      </c>
      <c r="G885" t="str">
        <f>IF(A885:A885&gt;0,VLOOKUP(A885,Fed.!$A$2:$J$1973,7,FALSE)," ")</f>
        <v xml:space="preserve"> </v>
      </c>
      <c r="H885" t="str">
        <f>IF(A885:A885&gt;0,VLOOKUP(A885,Fed.!$A$2:$J$1973,8,FALSE)," ")</f>
        <v xml:space="preserve"> </v>
      </c>
      <c r="I885" t="str">
        <f>IF(A885:A885&gt;0,VLOOKUP(A885,Fed.!$A$2:$J$1973,9,FALSE)," ")</f>
        <v xml:space="preserve"> </v>
      </c>
      <c r="J885" s="3" t="str">
        <f>IF(A885:A885&gt;0,VLOOKUP(A885,Fed.!$A$2:$J$1973,10,FALSE)," ")</f>
        <v xml:space="preserve"> </v>
      </c>
    </row>
    <row r="886" spans="1:10">
      <c r="A886" s="63"/>
      <c r="B886" t="str">
        <f>IF(A886:A886&gt;0,VLOOKUP(A886,Fed.!$A$2:$J$1973,2,FALSE)," ")</f>
        <v xml:space="preserve"> </v>
      </c>
      <c r="C886" t="str">
        <f>IF(A886:A886&gt;0,VLOOKUP(A886,Fed.!$A$2:$J$1973,3,FALSE)," ")</f>
        <v xml:space="preserve"> </v>
      </c>
      <c r="D886" s="3" t="str">
        <f>IF(A886:A886&gt;0,VLOOKUP(A886,Fed.!$A$2:$J$1973,4,FALSE)," ")</f>
        <v xml:space="preserve"> </v>
      </c>
      <c r="E886" s="3" t="str">
        <f>IF(A886:A886&gt;0,VLOOKUP(A886,Fed.!$A$2:$J$1973,5,FALSE)," ")</f>
        <v xml:space="preserve"> </v>
      </c>
      <c r="F886" s="413" t="str">
        <f>IF(A886:A886&gt;0,VLOOKUP(A886,Fed.!$A$2:$J$1973,6,FALSE)," ")</f>
        <v xml:space="preserve"> </v>
      </c>
      <c r="G886" t="str">
        <f>IF(A886:A886&gt;0,VLOOKUP(A886,Fed.!$A$2:$J$1973,7,FALSE)," ")</f>
        <v xml:space="preserve"> </v>
      </c>
      <c r="H886" t="str">
        <f>IF(A886:A886&gt;0,VLOOKUP(A886,Fed.!$A$2:$J$1973,8,FALSE)," ")</f>
        <v xml:space="preserve"> </v>
      </c>
      <c r="I886" t="str">
        <f>IF(A886:A886&gt;0,VLOOKUP(A886,Fed.!$A$2:$J$1973,9,FALSE)," ")</f>
        <v xml:space="preserve"> </v>
      </c>
      <c r="J886" s="3" t="str">
        <f>IF(A886:A886&gt;0,VLOOKUP(A886,Fed.!$A$2:$J$1973,10,FALSE)," ")</f>
        <v xml:space="preserve"> </v>
      </c>
    </row>
    <row r="887" spans="1:10">
      <c r="A887" s="63"/>
      <c r="B887" t="str">
        <f>IF(A887:A887&gt;0,VLOOKUP(A887,Fed.!$A$2:$J$1973,2,FALSE)," ")</f>
        <v xml:space="preserve"> </v>
      </c>
      <c r="C887" t="str">
        <f>IF(A887:A887&gt;0,VLOOKUP(A887,Fed.!$A$2:$J$1973,3,FALSE)," ")</f>
        <v xml:space="preserve"> </v>
      </c>
      <c r="D887" s="3" t="str">
        <f>IF(A887:A887&gt;0,VLOOKUP(A887,Fed.!$A$2:$J$1973,4,FALSE)," ")</f>
        <v xml:space="preserve"> </v>
      </c>
      <c r="E887" s="3" t="str">
        <f>IF(A887:A887&gt;0,VLOOKUP(A887,Fed.!$A$2:$J$1973,5,FALSE)," ")</f>
        <v xml:space="preserve"> </v>
      </c>
      <c r="F887" s="413" t="str">
        <f>IF(A887:A887&gt;0,VLOOKUP(A887,Fed.!$A$2:$J$1973,6,FALSE)," ")</f>
        <v xml:space="preserve"> </v>
      </c>
      <c r="G887" t="str">
        <f>IF(A887:A887&gt;0,VLOOKUP(A887,Fed.!$A$2:$J$1973,7,FALSE)," ")</f>
        <v xml:space="preserve"> </v>
      </c>
      <c r="H887" t="str">
        <f>IF(A887:A887&gt;0,VLOOKUP(A887,Fed.!$A$2:$J$1973,8,FALSE)," ")</f>
        <v xml:space="preserve"> </v>
      </c>
      <c r="I887" t="str">
        <f>IF(A887:A887&gt;0,VLOOKUP(A887,Fed.!$A$2:$J$1973,9,FALSE)," ")</f>
        <v xml:space="preserve"> </v>
      </c>
      <c r="J887" s="3" t="str">
        <f>IF(A887:A887&gt;0,VLOOKUP(A887,Fed.!$A$2:$J$1973,10,FALSE)," ")</f>
        <v xml:space="preserve"> </v>
      </c>
    </row>
    <row r="888" spans="1:10">
      <c r="A888" s="63"/>
      <c r="B888" t="str">
        <f>IF(A888:A888&gt;0,VLOOKUP(A888,Fed.!$A$2:$J$1973,2,FALSE)," ")</f>
        <v xml:space="preserve"> </v>
      </c>
      <c r="C888" t="str">
        <f>IF(A888:A888&gt;0,VLOOKUP(A888,Fed.!$A$2:$J$1973,3,FALSE)," ")</f>
        <v xml:space="preserve"> </v>
      </c>
      <c r="D888" s="3" t="str">
        <f>IF(A888:A888&gt;0,VLOOKUP(A888,Fed.!$A$2:$J$1973,4,FALSE)," ")</f>
        <v xml:space="preserve"> </v>
      </c>
      <c r="E888" s="3" t="str">
        <f>IF(A888:A888&gt;0,VLOOKUP(A888,Fed.!$A$2:$J$1973,5,FALSE)," ")</f>
        <v xml:space="preserve"> </v>
      </c>
      <c r="F888" s="413" t="str">
        <f>IF(A888:A888&gt;0,VLOOKUP(A888,Fed.!$A$2:$J$1973,6,FALSE)," ")</f>
        <v xml:space="preserve"> </v>
      </c>
      <c r="G888" t="str">
        <f>IF(A888:A888&gt;0,VLOOKUP(A888,Fed.!$A$2:$J$1973,7,FALSE)," ")</f>
        <v xml:space="preserve"> </v>
      </c>
      <c r="H888" t="str">
        <f>IF(A888:A888&gt;0,VLOOKUP(A888,Fed.!$A$2:$J$1973,8,FALSE)," ")</f>
        <v xml:space="preserve"> </v>
      </c>
      <c r="I888" t="str">
        <f>IF(A888:A888&gt;0,VLOOKUP(A888,Fed.!$A$2:$J$1973,9,FALSE)," ")</f>
        <v xml:space="preserve"> </v>
      </c>
      <c r="J888" s="3" t="str">
        <f>IF(A888:A888&gt;0,VLOOKUP(A888,Fed.!$A$2:$J$1973,10,FALSE)," ")</f>
        <v xml:space="preserve"> </v>
      </c>
    </row>
    <row r="889" spans="1:10">
      <c r="A889" s="63"/>
      <c r="B889" t="str">
        <f>IF(A889:A889&gt;0,VLOOKUP(A889,Fed.!$A$2:$J$1973,2,FALSE)," ")</f>
        <v xml:space="preserve"> </v>
      </c>
      <c r="C889" t="str">
        <f>IF(A889:A889&gt;0,VLOOKUP(A889,Fed.!$A$2:$J$1973,3,FALSE)," ")</f>
        <v xml:space="preserve"> </v>
      </c>
      <c r="D889" s="3" t="str">
        <f>IF(A889:A889&gt;0,VLOOKUP(A889,Fed.!$A$2:$J$1973,4,FALSE)," ")</f>
        <v xml:space="preserve"> </v>
      </c>
      <c r="E889" s="3" t="str">
        <f>IF(A889:A889&gt;0,VLOOKUP(A889,Fed.!$A$2:$J$1973,5,FALSE)," ")</f>
        <v xml:space="preserve"> </v>
      </c>
      <c r="F889" s="413" t="str">
        <f>IF(A889:A889&gt;0,VLOOKUP(A889,Fed.!$A$2:$J$1973,6,FALSE)," ")</f>
        <v xml:space="preserve"> </v>
      </c>
      <c r="G889" t="str">
        <f>IF(A889:A889&gt;0,VLOOKUP(A889,Fed.!$A$2:$J$1973,7,FALSE)," ")</f>
        <v xml:space="preserve"> </v>
      </c>
      <c r="H889" t="str">
        <f>IF(A889:A889&gt;0,VLOOKUP(A889,Fed.!$A$2:$J$1973,8,FALSE)," ")</f>
        <v xml:space="preserve"> </v>
      </c>
      <c r="I889" t="str">
        <f>IF(A889:A889&gt;0,VLOOKUP(A889,Fed.!$A$2:$J$1973,9,FALSE)," ")</f>
        <v xml:space="preserve"> </v>
      </c>
      <c r="J889" s="3" t="str">
        <f>IF(A889:A889&gt;0,VLOOKUP(A889,Fed.!$A$2:$J$1973,10,FALSE)," ")</f>
        <v xml:space="preserve"> </v>
      </c>
    </row>
    <row r="890" spans="1:10">
      <c r="A890" s="63"/>
      <c r="B890" t="str">
        <f>IF(A890:A890&gt;0,VLOOKUP(A890,Fed.!$A$2:$J$1973,2,FALSE)," ")</f>
        <v xml:space="preserve"> </v>
      </c>
      <c r="C890" t="str">
        <f>IF(A890:A890&gt;0,VLOOKUP(A890,Fed.!$A$2:$J$1973,3,FALSE)," ")</f>
        <v xml:space="preserve"> </v>
      </c>
      <c r="D890" s="3" t="str">
        <f>IF(A890:A890&gt;0,VLOOKUP(A890,Fed.!$A$2:$J$1973,4,FALSE)," ")</f>
        <v xml:space="preserve"> </v>
      </c>
      <c r="E890" s="3" t="str">
        <f>IF(A890:A890&gt;0,VLOOKUP(A890,Fed.!$A$2:$J$1973,5,FALSE)," ")</f>
        <v xml:space="preserve"> </v>
      </c>
      <c r="F890" s="413" t="str">
        <f>IF(A890:A890&gt;0,VLOOKUP(A890,Fed.!$A$2:$J$1973,6,FALSE)," ")</f>
        <v xml:space="preserve"> </v>
      </c>
      <c r="G890" t="str">
        <f>IF(A890:A890&gt;0,VLOOKUP(A890,Fed.!$A$2:$J$1973,7,FALSE)," ")</f>
        <v xml:space="preserve"> </v>
      </c>
      <c r="H890" t="str">
        <f>IF(A890:A890&gt;0,VLOOKUP(A890,Fed.!$A$2:$J$1973,8,FALSE)," ")</f>
        <v xml:space="preserve"> </v>
      </c>
      <c r="I890" t="str">
        <f>IF(A890:A890&gt;0,VLOOKUP(A890,Fed.!$A$2:$J$1973,9,FALSE)," ")</f>
        <v xml:space="preserve"> </v>
      </c>
      <c r="J890" s="3" t="str">
        <f>IF(A890:A890&gt;0,VLOOKUP(A890,Fed.!$A$2:$J$1973,10,FALSE)," ")</f>
        <v xml:space="preserve"> </v>
      </c>
    </row>
    <row r="891" spans="1:10">
      <c r="A891" s="63"/>
      <c r="B891" t="str">
        <f>IF(A891:A891&gt;0,VLOOKUP(A891,Fed.!$A$2:$J$1973,2,FALSE)," ")</f>
        <v xml:space="preserve"> </v>
      </c>
      <c r="C891" t="str">
        <f>IF(A891:A891&gt;0,VLOOKUP(A891,Fed.!$A$2:$J$1973,3,FALSE)," ")</f>
        <v xml:space="preserve"> </v>
      </c>
      <c r="D891" s="3" t="str">
        <f>IF(A891:A891&gt;0,VLOOKUP(A891,Fed.!$A$2:$J$1973,4,FALSE)," ")</f>
        <v xml:space="preserve"> </v>
      </c>
      <c r="E891" s="3" t="str">
        <f>IF(A891:A891&gt;0,VLOOKUP(A891,Fed.!$A$2:$J$1973,5,FALSE)," ")</f>
        <v xml:space="preserve"> </v>
      </c>
      <c r="F891" s="413" t="str">
        <f>IF(A891:A891&gt;0,VLOOKUP(A891,Fed.!$A$2:$J$1973,6,FALSE)," ")</f>
        <v xml:space="preserve"> </v>
      </c>
      <c r="G891" t="str">
        <f>IF(A891:A891&gt;0,VLOOKUP(A891,Fed.!$A$2:$J$1973,7,FALSE)," ")</f>
        <v xml:space="preserve"> </v>
      </c>
      <c r="H891" t="str">
        <f>IF(A891:A891&gt;0,VLOOKUP(A891,Fed.!$A$2:$J$1973,8,FALSE)," ")</f>
        <v xml:space="preserve"> </v>
      </c>
      <c r="I891" t="str">
        <f>IF(A891:A891&gt;0,VLOOKUP(A891,Fed.!$A$2:$J$1973,9,FALSE)," ")</f>
        <v xml:space="preserve"> </v>
      </c>
      <c r="J891" s="3" t="str">
        <f>IF(A891:A891&gt;0,VLOOKUP(A891,Fed.!$A$2:$J$1973,10,FALSE)," ")</f>
        <v xml:space="preserve"> </v>
      </c>
    </row>
    <row r="892" spans="1:10">
      <c r="A892" s="63"/>
      <c r="B892" t="str">
        <f>IF(A892:A892&gt;0,VLOOKUP(A892,Fed.!$A$2:$J$1973,2,FALSE)," ")</f>
        <v xml:space="preserve"> </v>
      </c>
      <c r="C892" t="str">
        <f>IF(A892:A892&gt;0,VLOOKUP(A892,Fed.!$A$2:$J$1973,3,FALSE)," ")</f>
        <v xml:space="preserve"> </v>
      </c>
      <c r="D892" s="3" t="str">
        <f>IF(A892:A892&gt;0,VLOOKUP(A892,Fed.!$A$2:$J$1973,4,FALSE)," ")</f>
        <v xml:space="preserve"> </v>
      </c>
      <c r="E892" s="3" t="str">
        <f>IF(A892:A892&gt;0,VLOOKUP(A892,Fed.!$A$2:$J$1973,5,FALSE)," ")</f>
        <v xml:space="preserve"> </v>
      </c>
      <c r="F892" s="413" t="str">
        <f>IF(A892:A892&gt;0,VLOOKUP(A892,Fed.!$A$2:$J$1973,6,FALSE)," ")</f>
        <v xml:space="preserve"> </v>
      </c>
      <c r="G892" t="str">
        <f>IF(A892:A892&gt;0,VLOOKUP(A892,Fed.!$A$2:$J$1973,7,FALSE)," ")</f>
        <v xml:space="preserve"> </v>
      </c>
      <c r="H892" t="str">
        <f>IF(A892:A892&gt;0,VLOOKUP(A892,Fed.!$A$2:$J$1973,8,FALSE)," ")</f>
        <v xml:space="preserve"> </v>
      </c>
      <c r="I892" t="str">
        <f>IF(A892:A892&gt;0,VLOOKUP(A892,Fed.!$A$2:$J$1973,9,FALSE)," ")</f>
        <v xml:space="preserve"> </v>
      </c>
      <c r="J892" s="3" t="str">
        <f>IF(A892:A892&gt;0,VLOOKUP(A892,Fed.!$A$2:$J$1973,10,FALSE)," ")</f>
        <v xml:space="preserve"> </v>
      </c>
    </row>
    <row r="893" spans="1:10">
      <c r="A893" s="63"/>
      <c r="B893" t="str">
        <f>IF(A893:A893&gt;0,VLOOKUP(A893,Fed.!$A$2:$J$1973,2,FALSE)," ")</f>
        <v xml:space="preserve"> </v>
      </c>
      <c r="C893" t="str">
        <f>IF(A893:A893&gt;0,VLOOKUP(A893,Fed.!$A$2:$J$1973,3,FALSE)," ")</f>
        <v xml:space="preserve"> </v>
      </c>
      <c r="D893" s="3" t="str">
        <f>IF(A893:A893&gt;0,VLOOKUP(A893,Fed.!$A$2:$J$1973,4,FALSE)," ")</f>
        <v xml:space="preserve"> </v>
      </c>
      <c r="E893" s="3" t="str">
        <f>IF(A893:A893&gt;0,VLOOKUP(A893,Fed.!$A$2:$J$1973,5,FALSE)," ")</f>
        <v xml:space="preserve"> </v>
      </c>
      <c r="F893" s="413" t="str">
        <f>IF(A893:A893&gt;0,VLOOKUP(A893,Fed.!$A$2:$J$1973,6,FALSE)," ")</f>
        <v xml:space="preserve"> </v>
      </c>
      <c r="G893" t="str">
        <f>IF(A893:A893&gt;0,VLOOKUP(A893,Fed.!$A$2:$J$1973,7,FALSE)," ")</f>
        <v xml:space="preserve"> </v>
      </c>
      <c r="H893" t="str">
        <f>IF(A893:A893&gt;0,VLOOKUP(A893,Fed.!$A$2:$J$1973,8,FALSE)," ")</f>
        <v xml:space="preserve"> </v>
      </c>
      <c r="I893" t="str">
        <f>IF(A893:A893&gt;0,VLOOKUP(A893,Fed.!$A$2:$J$1973,9,FALSE)," ")</f>
        <v xml:space="preserve"> </v>
      </c>
      <c r="J893" s="3" t="str">
        <f>IF(A893:A893&gt;0,VLOOKUP(A893,Fed.!$A$2:$J$1973,10,FALSE)," ")</f>
        <v xml:space="preserve"> </v>
      </c>
    </row>
    <row r="894" spans="1:10">
      <c r="A894" s="63"/>
      <c r="B894" t="str">
        <f>IF(A894:A894&gt;0,VLOOKUP(A894,Fed.!$A$2:$J$1973,2,FALSE)," ")</f>
        <v xml:space="preserve"> </v>
      </c>
      <c r="C894" t="str">
        <f>IF(A894:A894&gt;0,VLOOKUP(A894,Fed.!$A$2:$J$1973,3,FALSE)," ")</f>
        <v xml:space="preserve"> </v>
      </c>
      <c r="D894" s="3" t="str">
        <f>IF(A894:A894&gt;0,VLOOKUP(A894,Fed.!$A$2:$J$1973,4,FALSE)," ")</f>
        <v xml:space="preserve"> </v>
      </c>
      <c r="E894" s="3" t="str">
        <f>IF(A894:A894&gt;0,VLOOKUP(A894,Fed.!$A$2:$J$1973,5,FALSE)," ")</f>
        <v xml:space="preserve"> </v>
      </c>
      <c r="F894" s="413" t="str">
        <f>IF(A894:A894&gt;0,VLOOKUP(A894,Fed.!$A$2:$J$1973,6,FALSE)," ")</f>
        <v xml:space="preserve"> </v>
      </c>
      <c r="G894" t="str">
        <f>IF(A894:A894&gt;0,VLOOKUP(A894,Fed.!$A$2:$J$1973,7,FALSE)," ")</f>
        <v xml:space="preserve"> </v>
      </c>
      <c r="H894" t="str">
        <f>IF(A894:A894&gt;0,VLOOKUP(A894,Fed.!$A$2:$J$1973,8,FALSE)," ")</f>
        <v xml:space="preserve"> </v>
      </c>
      <c r="I894" t="str">
        <f>IF(A894:A894&gt;0,VLOOKUP(A894,Fed.!$A$2:$J$1973,9,FALSE)," ")</f>
        <v xml:space="preserve"> </v>
      </c>
      <c r="J894" s="3" t="str">
        <f>IF(A894:A894&gt;0,VLOOKUP(A894,Fed.!$A$2:$J$1973,10,FALSE)," ")</f>
        <v xml:space="preserve"> </v>
      </c>
    </row>
    <row r="895" spans="1:10">
      <c r="A895" s="63"/>
      <c r="B895" t="str">
        <f>IF(A895:A895&gt;0,VLOOKUP(A895,Fed.!$A$2:$J$1973,2,FALSE)," ")</f>
        <v xml:space="preserve"> </v>
      </c>
      <c r="C895" t="str">
        <f>IF(A895:A895&gt;0,VLOOKUP(A895,Fed.!$A$2:$J$1973,3,FALSE)," ")</f>
        <v xml:space="preserve"> </v>
      </c>
      <c r="D895" s="3" t="str">
        <f>IF(A895:A895&gt;0,VLOOKUP(A895,Fed.!$A$2:$J$1973,4,FALSE)," ")</f>
        <v xml:space="preserve"> </v>
      </c>
      <c r="E895" s="3" t="str">
        <f>IF(A895:A895&gt;0,VLOOKUP(A895,Fed.!$A$2:$J$1973,5,FALSE)," ")</f>
        <v xml:space="preserve"> </v>
      </c>
      <c r="F895" s="413" t="str">
        <f>IF(A895:A895&gt;0,VLOOKUP(A895,Fed.!$A$2:$J$1973,6,FALSE)," ")</f>
        <v xml:space="preserve"> </v>
      </c>
      <c r="G895" t="str">
        <f>IF(A895:A895&gt;0,VLOOKUP(A895,Fed.!$A$2:$J$1973,7,FALSE)," ")</f>
        <v xml:space="preserve"> </v>
      </c>
      <c r="H895" t="str">
        <f>IF(A895:A895&gt;0,VLOOKUP(A895,Fed.!$A$2:$J$1973,8,FALSE)," ")</f>
        <v xml:space="preserve"> </v>
      </c>
      <c r="I895" t="str">
        <f>IF(A895:A895&gt;0,VLOOKUP(A895,Fed.!$A$2:$J$1973,9,FALSE)," ")</f>
        <v xml:space="preserve"> </v>
      </c>
      <c r="J895" s="3" t="str">
        <f>IF(A895:A895&gt;0,VLOOKUP(A895,Fed.!$A$2:$J$1973,10,FALSE)," ")</f>
        <v xml:space="preserve"> </v>
      </c>
    </row>
    <row r="896" spans="1:10">
      <c r="A896" s="63"/>
      <c r="B896" t="str">
        <f>IF(A896:A896&gt;0,VLOOKUP(A896,Fed.!$A$2:$J$1973,2,FALSE)," ")</f>
        <v xml:space="preserve"> </v>
      </c>
      <c r="C896" t="str">
        <f>IF(A896:A896&gt;0,VLOOKUP(A896,Fed.!$A$2:$J$1973,3,FALSE)," ")</f>
        <v xml:space="preserve"> </v>
      </c>
      <c r="D896" s="3" t="str">
        <f>IF(A896:A896&gt;0,VLOOKUP(A896,Fed.!$A$2:$J$1973,4,FALSE)," ")</f>
        <v xml:space="preserve"> </v>
      </c>
      <c r="E896" s="3" t="str">
        <f>IF(A896:A896&gt;0,VLOOKUP(A896,Fed.!$A$2:$J$1973,5,FALSE)," ")</f>
        <v xml:space="preserve"> </v>
      </c>
      <c r="F896" s="413" t="str">
        <f>IF(A896:A896&gt;0,VLOOKUP(A896,Fed.!$A$2:$J$1973,6,FALSE)," ")</f>
        <v xml:space="preserve"> </v>
      </c>
      <c r="G896" t="str">
        <f>IF(A896:A896&gt;0,VLOOKUP(A896,Fed.!$A$2:$J$1973,7,FALSE)," ")</f>
        <v xml:space="preserve"> </v>
      </c>
      <c r="H896" t="str">
        <f>IF(A896:A896&gt;0,VLOOKUP(A896,Fed.!$A$2:$J$1973,8,FALSE)," ")</f>
        <v xml:space="preserve"> </v>
      </c>
      <c r="I896" t="str">
        <f>IF(A896:A896&gt;0,VLOOKUP(A896,Fed.!$A$2:$J$1973,9,FALSE)," ")</f>
        <v xml:space="preserve"> </v>
      </c>
      <c r="J896" s="3" t="str">
        <f>IF(A896:A896&gt;0,VLOOKUP(A896,Fed.!$A$2:$J$1973,10,FALSE)," ")</f>
        <v xml:space="preserve"> </v>
      </c>
    </row>
    <row r="897" spans="1:10">
      <c r="A897" s="63"/>
      <c r="B897" t="str">
        <f>IF(A897:A897&gt;0,VLOOKUP(A897,Fed.!$A$2:$J$1973,2,FALSE)," ")</f>
        <v xml:space="preserve"> </v>
      </c>
      <c r="C897" t="str">
        <f>IF(A897:A897&gt;0,VLOOKUP(A897,Fed.!$A$2:$J$1973,3,FALSE)," ")</f>
        <v xml:space="preserve"> </v>
      </c>
      <c r="D897" s="3" t="str">
        <f>IF(A897:A897&gt;0,VLOOKUP(A897,Fed.!$A$2:$J$1973,4,FALSE)," ")</f>
        <v xml:space="preserve"> </v>
      </c>
      <c r="E897" s="3" t="str">
        <f>IF(A897:A897&gt;0,VLOOKUP(A897,Fed.!$A$2:$J$1973,5,FALSE)," ")</f>
        <v xml:space="preserve"> </v>
      </c>
      <c r="F897" s="413" t="str">
        <f>IF(A897:A897&gt;0,VLOOKUP(A897,Fed.!$A$2:$J$1973,6,FALSE)," ")</f>
        <v xml:space="preserve"> </v>
      </c>
      <c r="G897" t="str">
        <f>IF(A897:A897&gt;0,VLOOKUP(A897,Fed.!$A$2:$J$1973,7,FALSE)," ")</f>
        <v xml:space="preserve"> </v>
      </c>
      <c r="H897" t="str">
        <f>IF(A897:A897&gt;0,VLOOKUP(A897,Fed.!$A$2:$J$1973,8,FALSE)," ")</f>
        <v xml:space="preserve"> </v>
      </c>
      <c r="I897" t="str">
        <f>IF(A897:A897&gt;0,VLOOKUP(A897,Fed.!$A$2:$J$1973,9,FALSE)," ")</f>
        <v xml:space="preserve"> </v>
      </c>
      <c r="J897" s="3" t="str">
        <f>IF(A897:A897&gt;0,VLOOKUP(A897,Fed.!$A$2:$J$1973,10,FALSE)," ")</f>
        <v xml:space="preserve"> </v>
      </c>
    </row>
    <row r="898" spans="1:10">
      <c r="A898" s="63"/>
      <c r="B898" t="str">
        <f>IF(A898:A898&gt;0,VLOOKUP(A898,Fed.!$A$2:$J$1973,2,FALSE)," ")</f>
        <v xml:space="preserve"> </v>
      </c>
      <c r="C898" t="str">
        <f>IF(A898:A898&gt;0,VLOOKUP(A898,Fed.!$A$2:$J$1973,3,FALSE)," ")</f>
        <v xml:space="preserve"> </v>
      </c>
      <c r="D898" s="3" t="str">
        <f>IF(A898:A898&gt;0,VLOOKUP(A898,Fed.!$A$2:$J$1973,4,FALSE)," ")</f>
        <v xml:space="preserve"> </v>
      </c>
      <c r="E898" s="3" t="str">
        <f>IF(A898:A898&gt;0,VLOOKUP(A898,Fed.!$A$2:$J$1973,5,FALSE)," ")</f>
        <v xml:space="preserve"> </v>
      </c>
      <c r="F898" s="413" t="str">
        <f>IF(A898:A898&gt;0,VLOOKUP(A898,Fed.!$A$2:$J$1973,6,FALSE)," ")</f>
        <v xml:space="preserve"> </v>
      </c>
      <c r="G898" t="str">
        <f>IF(A898:A898&gt;0,VLOOKUP(A898,Fed.!$A$2:$J$1973,7,FALSE)," ")</f>
        <v xml:space="preserve"> </v>
      </c>
      <c r="H898" t="str">
        <f>IF(A898:A898&gt;0,VLOOKUP(A898,Fed.!$A$2:$J$1973,8,FALSE)," ")</f>
        <v xml:space="preserve"> </v>
      </c>
      <c r="I898" t="str">
        <f>IF(A898:A898&gt;0,VLOOKUP(A898,Fed.!$A$2:$J$1973,9,FALSE)," ")</f>
        <v xml:space="preserve"> </v>
      </c>
      <c r="J898" s="3" t="str">
        <f>IF(A898:A898&gt;0,VLOOKUP(A898,Fed.!$A$2:$J$1973,10,FALSE)," ")</f>
        <v xml:space="preserve"> </v>
      </c>
    </row>
    <row r="899" spans="1:10">
      <c r="A899" s="63"/>
      <c r="B899" t="str">
        <f>IF(A899:A899&gt;0,VLOOKUP(A899,Fed.!$A$2:$J$1973,2,FALSE)," ")</f>
        <v xml:space="preserve"> </v>
      </c>
      <c r="C899" t="str">
        <f>IF(A899:A899&gt;0,VLOOKUP(A899,Fed.!$A$2:$J$1973,3,FALSE)," ")</f>
        <v xml:space="preserve"> </v>
      </c>
      <c r="D899" s="3" t="str">
        <f>IF(A899:A899&gt;0,VLOOKUP(A899,Fed.!$A$2:$J$1973,4,FALSE)," ")</f>
        <v xml:space="preserve"> </v>
      </c>
      <c r="E899" s="3" t="str">
        <f>IF(A899:A899&gt;0,VLOOKUP(A899,Fed.!$A$2:$J$1973,5,FALSE)," ")</f>
        <v xml:space="preserve"> </v>
      </c>
      <c r="F899" s="413" t="str">
        <f>IF(A899:A899&gt;0,VLOOKUP(A899,Fed.!$A$2:$J$1973,6,FALSE)," ")</f>
        <v xml:space="preserve"> </v>
      </c>
      <c r="G899" t="str">
        <f>IF(A899:A899&gt;0,VLOOKUP(A899,Fed.!$A$2:$J$1973,7,FALSE)," ")</f>
        <v xml:space="preserve"> </v>
      </c>
      <c r="H899" t="str">
        <f>IF(A899:A899&gt;0,VLOOKUP(A899,Fed.!$A$2:$J$1973,8,FALSE)," ")</f>
        <v xml:space="preserve"> </v>
      </c>
      <c r="I899" t="str">
        <f>IF(A899:A899&gt;0,VLOOKUP(A899,Fed.!$A$2:$J$1973,9,FALSE)," ")</f>
        <v xml:space="preserve"> </v>
      </c>
      <c r="J899" s="3" t="str">
        <f>IF(A899:A899&gt;0,VLOOKUP(A899,Fed.!$A$2:$J$1973,10,FALSE)," ")</f>
        <v xml:space="preserve"> </v>
      </c>
    </row>
    <row r="900" spans="1:10">
      <c r="A900" s="63"/>
      <c r="B900" t="str">
        <f>IF(A900:A900&gt;0,VLOOKUP(A900,Fed.!$A$2:$J$1973,2,FALSE)," ")</f>
        <v xml:space="preserve"> </v>
      </c>
      <c r="C900" t="str">
        <f>IF(A900:A900&gt;0,VLOOKUP(A900,Fed.!$A$2:$J$1973,3,FALSE)," ")</f>
        <v xml:space="preserve"> </v>
      </c>
      <c r="D900" s="3" t="str">
        <f>IF(A900:A900&gt;0,VLOOKUP(A900,Fed.!$A$2:$J$1973,4,FALSE)," ")</f>
        <v xml:space="preserve"> </v>
      </c>
      <c r="E900" s="3" t="str">
        <f>IF(A900:A900&gt;0,VLOOKUP(A900,Fed.!$A$2:$J$1973,5,FALSE)," ")</f>
        <v xml:space="preserve"> </v>
      </c>
      <c r="F900" s="413" t="str">
        <f>IF(A900:A900&gt;0,VLOOKUP(A900,Fed.!$A$2:$J$1973,6,FALSE)," ")</f>
        <v xml:space="preserve"> </v>
      </c>
      <c r="G900" t="str">
        <f>IF(A900:A900&gt;0,VLOOKUP(A900,Fed.!$A$2:$J$1973,7,FALSE)," ")</f>
        <v xml:space="preserve"> </v>
      </c>
      <c r="H900" t="str">
        <f>IF(A900:A900&gt;0,VLOOKUP(A900,Fed.!$A$2:$J$1973,8,FALSE)," ")</f>
        <v xml:space="preserve"> </v>
      </c>
      <c r="I900" t="str">
        <f>IF(A900:A900&gt;0,VLOOKUP(A900,Fed.!$A$2:$J$1973,9,FALSE)," ")</f>
        <v xml:space="preserve"> </v>
      </c>
      <c r="J900" s="3" t="str">
        <f>IF(A900:A900&gt;0,VLOOKUP(A900,Fed.!$A$2:$J$1973,10,FALSE)," ")</f>
        <v xml:space="preserve"> </v>
      </c>
    </row>
    <row r="901" spans="1:10">
      <c r="A901" s="63"/>
      <c r="B901" t="str">
        <f>IF(A901:A901&gt;0,VLOOKUP(A901,Fed.!$A$2:$J$1973,2,FALSE)," ")</f>
        <v xml:space="preserve"> </v>
      </c>
      <c r="C901" t="str">
        <f>IF(A901:A901&gt;0,VLOOKUP(A901,Fed.!$A$2:$J$1973,3,FALSE)," ")</f>
        <v xml:space="preserve"> </v>
      </c>
      <c r="D901" s="3" t="str">
        <f>IF(A901:A901&gt;0,VLOOKUP(A901,Fed.!$A$2:$J$1973,4,FALSE)," ")</f>
        <v xml:space="preserve"> </v>
      </c>
      <c r="E901" s="3" t="str">
        <f>IF(A901:A901&gt;0,VLOOKUP(A901,Fed.!$A$2:$J$1973,5,FALSE)," ")</f>
        <v xml:space="preserve"> </v>
      </c>
      <c r="F901" s="413" t="str">
        <f>IF(A901:A901&gt;0,VLOOKUP(A901,Fed.!$A$2:$J$1973,6,FALSE)," ")</f>
        <v xml:space="preserve"> </v>
      </c>
      <c r="G901" t="str">
        <f>IF(A901:A901&gt;0,VLOOKUP(A901,Fed.!$A$2:$J$1973,7,FALSE)," ")</f>
        <v xml:space="preserve"> </v>
      </c>
      <c r="H901" t="str">
        <f>IF(A901:A901&gt;0,VLOOKUP(A901,Fed.!$A$2:$J$1973,8,FALSE)," ")</f>
        <v xml:space="preserve"> </v>
      </c>
      <c r="I901" t="str">
        <f>IF(A901:A901&gt;0,VLOOKUP(A901,Fed.!$A$2:$J$1973,9,FALSE)," ")</f>
        <v xml:space="preserve"> </v>
      </c>
      <c r="J901" s="3" t="str">
        <f>IF(A901:A901&gt;0,VLOOKUP(A901,Fed.!$A$2:$J$1973,10,FALSE)," ")</f>
        <v xml:space="preserve"> </v>
      </c>
    </row>
    <row r="902" spans="1:10">
      <c r="A902" s="63"/>
      <c r="B902" t="str">
        <f>IF(A902:A902&gt;0,VLOOKUP(A902,Fed.!$A$2:$J$1973,2,FALSE)," ")</f>
        <v xml:space="preserve"> </v>
      </c>
      <c r="C902" t="str">
        <f>IF(A902:A902&gt;0,VLOOKUP(A902,Fed.!$A$2:$J$1973,3,FALSE)," ")</f>
        <v xml:space="preserve"> </v>
      </c>
      <c r="D902" s="3" t="str">
        <f>IF(A902:A902&gt;0,VLOOKUP(A902,Fed.!$A$2:$J$1973,4,FALSE)," ")</f>
        <v xml:space="preserve"> </v>
      </c>
      <c r="E902" s="3" t="str">
        <f>IF(A902:A902&gt;0,VLOOKUP(A902,Fed.!$A$2:$J$1973,5,FALSE)," ")</f>
        <v xml:space="preserve"> </v>
      </c>
      <c r="F902" s="413" t="str">
        <f>IF(A902:A902&gt;0,VLOOKUP(A902,Fed.!$A$2:$J$1973,6,FALSE)," ")</f>
        <v xml:space="preserve"> </v>
      </c>
      <c r="G902" t="str">
        <f>IF(A902:A902&gt;0,VLOOKUP(A902,Fed.!$A$2:$J$1973,7,FALSE)," ")</f>
        <v xml:space="preserve"> </v>
      </c>
      <c r="H902" t="str">
        <f>IF(A902:A902&gt;0,VLOOKUP(A902,Fed.!$A$2:$J$1973,8,FALSE)," ")</f>
        <v xml:space="preserve"> </v>
      </c>
      <c r="I902" t="str">
        <f>IF(A902:A902&gt;0,VLOOKUP(A902,Fed.!$A$2:$J$1973,9,FALSE)," ")</f>
        <v xml:space="preserve"> </v>
      </c>
      <c r="J902" s="3" t="str">
        <f>IF(A902:A902&gt;0,VLOOKUP(A902,Fed.!$A$2:$J$1973,10,FALSE)," ")</f>
        <v xml:space="preserve"> </v>
      </c>
    </row>
    <row r="903" spans="1:10">
      <c r="A903" s="63"/>
      <c r="B903" t="str">
        <f>IF(A903:A903&gt;0,VLOOKUP(A903,Fed.!$A$2:$J$1973,2,FALSE)," ")</f>
        <v xml:space="preserve"> </v>
      </c>
      <c r="C903" t="str">
        <f>IF(A903:A903&gt;0,VLOOKUP(A903,Fed.!$A$2:$J$1973,3,FALSE)," ")</f>
        <v xml:space="preserve"> </v>
      </c>
      <c r="D903" s="3" t="str">
        <f>IF(A903:A903&gt;0,VLOOKUP(A903,Fed.!$A$2:$J$1973,4,FALSE)," ")</f>
        <v xml:space="preserve"> </v>
      </c>
      <c r="E903" s="3" t="str">
        <f>IF(A903:A903&gt;0,VLOOKUP(A903,Fed.!$A$2:$J$1973,5,FALSE)," ")</f>
        <v xml:space="preserve"> </v>
      </c>
      <c r="F903" s="413" t="str">
        <f>IF(A903:A903&gt;0,VLOOKUP(A903,Fed.!$A$2:$J$1973,6,FALSE)," ")</f>
        <v xml:space="preserve"> </v>
      </c>
      <c r="G903" t="str">
        <f>IF(A903:A903&gt;0,VLOOKUP(A903,Fed.!$A$2:$J$1973,7,FALSE)," ")</f>
        <v xml:space="preserve"> </v>
      </c>
      <c r="H903" t="str">
        <f>IF(A903:A903&gt;0,VLOOKUP(A903,Fed.!$A$2:$J$1973,8,FALSE)," ")</f>
        <v xml:space="preserve"> </v>
      </c>
      <c r="I903" t="str">
        <f>IF(A903:A903&gt;0,VLOOKUP(A903,Fed.!$A$2:$J$1973,9,FALSE)," ")</f>
        <v xml:space="preserve"> </v>
      </c>
      <c r="J903" s="3" t="str">
        <f>IF(A903:A903&gt;0,VLOOKUP(A903,Fed.!$A$2:$J$1973,10,FALSE)," ")</f>
        <v xml:space="preserve"> </v>
      </c>
    </row>
    <row r="904" spans="1:10">
      <c r="A904" s="63"/>
      <c r="B904" t="str">
        <f>IF(A904:A904&gt;0,VLOOKUP(A904,Fed.!$A$2:$J$1973,2,FALSE)," ")</f>
        <v xml:space="preserve"> </v>
      </c>
      <c r="C904" t="str">
        <f>IF(A904:A904&gt;0,VLOOKUP(A904,Fed.!$A$2:$J$1973,3,FALSE)," ")</f>
        <v xml:space="preserve"> </v>
      </c>
      <c r="D904" s="3" t="str">
        <f>IF(A904:A904&gt;0,VLOOKUP(A904,Fed.!$A$2:$J$1973,4,FALSE)," ")</f>
        <v xml:space="preserve"> </v>
      </c>
      <c r="E904" s="3" t="str">
        <f>IF(A904:A904&gt;0,VLOOKUP(A904,Fed.!$A$2:$J$1973,5,FALSE)," ")</f>
        <v xml:space="preserve"> </v>
      </c>
      <c r="F904" s="413" t="str">
        <f>IF(A904:A904&gt;0,VLOOKUP(A904,Fed.!$A$2:$J$1973,6,FALSE)," ")</f>
        <v xml:space="preserve"> </v>
      </c>
      <c r="G904" t="str">
        <f>IF(A904:A904&gt;0,VLOOKUP(A904,Fed.!$A$2:$J$1973,7,FALSE)," ")</f>
        <v xml:space="preserve"> </v>
      </c>
      <c r="H904" t="str">
        <f>IF(A904:A904&gt;0,VLOOKUP(A904,Fed.!$A$2:$J$1973,8,FALSE)," ")</f>
        <v xml:space="preserve"> </v>
      </c>
      <c r="I904" t="str">
        <f>IF(A904:A904&gt;0,VLOOKUP(A904,Fed.!$A$2:$J$1973,9,FALSE)," ")</f>
        <v xml:space="preserve"> </v>
      </c>
      <c r="J904" s="3" t="str">
        <f>IF(A904:A904&gt;0,VLOOKUP(A904,Fed.!$A$2:$J$1973,10,FALSE)," ")</f>
        <v xml:space="preserve"> </v>
      </c>
    </row>
    <row r="905" spans="1:10">
      <c r="A905" s="63"/>
      <c r="B905" t="str">
        <f>IF(A905:A905&gt;0,VLOOKUP(A905,Fed.!$A$2:$J$1973,2,FALSE)," ")</f>
        <v xml:space="preserve"> </v>
      </c>
      <c r="C905" t="str">
        <f>IF(A905:A905&gt;0,VLOOKUP(A905,Fed.!$A$2:$J$1973,3,FALSE)," ")</f>
        <v xml:space="preserve"> </v>
      </c>
      <c r="D905" s="3" t="str">
        <f>IF(A905:A905&gt;0,VLOOKUP(A905,Fed.!$A$2:$J$1973,4,FALSE)," ")</f>
        <v xml:space="preserve"> </v>
      </c>
      <c r="E905" s="3" t="str">
        <f>IF(A905:A905&gt;0,VLOOKUP(A905,Fed.!$A$2:$J$1973,5,FALSE)," ")</f>
        <v xml:space="preserve"> </v>
      </c>
      <c r="F905" s="413" t="str">
        <f>IF(A905:A905&gt;0,VLOOKUP(A905,Fed.!$A$2:$J$1973,6,FALSE)," ")</f>
        <v xml:space="preserve"> </v>
      </c>
      <c r="G905" t="str">
        <f>IF(A905:A905&gt;0,VLOOKUP(A905,Fed.!$A$2:$J$1973,7,FALSE)," ")</f>
        <v xml:space="preserve"> </v>
      </c>
      <c r="H905" t="str">
        <f>IF(A905:A905&gt;0,VLOOKUP(A905,Fed.!$A$2:$J$1973,8,FALSE)," ")</f>
        <v xml:space="preserve"> </v>
      </c>
      <c r="I905" t="str">
        <f>IF(A905:A905&gt;0,VLOOKUP(A905,Fed.!$A$2:$J$1973,9,FALSE)," ")</f>
        <v xml:space="preserve"> </v>
      </c>
      <c r="J905" s="3" t="str">
        <f>IF(A905:A905&gt;0,VLOOKUP(A905,Fed.!$A$2:$J$1973,10,FALSE)," ")</f>
        <v xml:space="preserve"> </v>
      </c>
    </row>
    <row r="906" spans="1:10">
      <c r="A906" s="63"/>
      <c r="B906" t="str">
        <f>IF(A906:A906&gt;0,VLOOKUP(A906,Fed.!$A$2:$J$1973,2,FALSE)," ")</f>
        <v xml:space="preserve"> </v>
      </c>
      <c r="C906" t="str">
        <f>IF(A906:A906&gt;0,VLOOKUP(A906,Fed.!$A$2:$J$1973,3,FALSE)," ")</f>
        <v xml:space="preserve"> </v>
      </c>
      <c r="D906" s="3" t="str">
        <f>IF(A906:A906&gt;0,VLOOKUP(A906,Fed.!$A$2:$J$1973,4,FALSE)," ")</f>
        <v xml:space="preserve"> </v>
      </c>
      <c r="E906" s="3" t="str">
        <f>IF(A906:A906&gt;0,VLOOKUP(A906,Fed.!$A$2:$J$1973,5,FALSE)," ")</f>
        <v xml:space="preserve"> </v>
      </c>
      <c r="F906" s="413" t="str">
        <f>IF(A906:A906&gt;0,VLOOKUP(A906,Fed.!$A$2:$J$1973,6,FALSE)," ")</f>
        <v xml:space="preserve"> </v>
      </c>
      <c r="G906" t="str">
        <f>IF(A906:A906&gt;0,VLOOKUP(A906,Fed.!$A$2:$J$1973,7,FALSE)," ")</f>
        <v xml:space="preserve"> </v>
      </c>
      <c r="H906" t="str">
        <f>IF(A906:A906&gt;0,VLOOKUP(A906,Fed.!$A$2:$J$1973,8,FALSE)," ")</f>
        <v xml:space="preserve"> </v>
      </c>
      <c r="I906" t="str">
        <f>IF(A906:A906&gt;0,VLOOKUP(A906,Fed.!$A$2:$J$1973,9,FALSE)," ")</f>
        <v xml:space="preserve"> </v>
      </c>
      <c r="J906" s="3" t="str">
        <f>IF(A906:A906&gt;0,VLOOKUP(A906,Fed.!$A$2:$J$1973,10,FALSE)," ")</f>
        <v xml:space="preserve"> </v>
      </c>
    </row>
    <row r="907" spans="1:10">
      <c r="A907" s="63"/>
      <c r="B907" t="str">
        <f>IF(A907:A907&gt;0,VLOOKUP(A907,Fed.!$A$2:$J$1973,2,FALSE)," ")</f>
        <v xml:space="preserve"> </v>
      </c>
      <c r="C907" t="str">
        <f>IF(A907:A907&gt;0,VLOOKUP(A907,Fed.!$A$2:$J$1973,3,FALSE)," ")</f>
        <v xml:space="preserve"> </v>
      </c>
      <c r="D907" s="3" t="str">
        <f>IF(A907:A907&gt;0,VLOOKUP(A907,Fed.!$A$2:$J$1973,4,FALSE)," ")</f>
        <v xml:space="preserve"> </v>
      </c>
      <c r="E907" s="3" t="str">
        <f>IF(A907:A907&gt;0,VLOOKUP(A907,Fed.!$A$2:$J$1973,5,FALSE)," ")</f>
        <v xml:space="preserve"> </v>
      </c>
      <c r="F907" s="413" t="str">
        <f>IF(A907:A907&gt;0,VLOOKUP(A907,Fed.!$A$2:$J$1973,6,FALSE)," ")</f>
        <v xml:space="preserve"> </v>
      </c>
      <c r="G907" t="str">
        <f>IF(A907:A907&gt;0,VLOOKUP(A907,Fed.!$A$2:$J$1973,7,FALSE)," ")</f>
        <v xml:space="preserve"> </v>
      </c>
      <c r="H907" t="str">
        <f>IF(A907:A907&gt;0,VLOOKUP(A907,Fed.!$A$2:$J$1973,8,FALSE)," ")</f>
        <v xml:space="preserve"> </v>
      </c>
      <c r="I907" t="str">
        <f>IF(A907:A907&gt;0,VLOOKUP(A907,Fed.!$A$2:$J$1973,9,FALSE)," ")</f>
        <v xml:space="preserve"> </v>
      </c>
      <c r="J907" s="3" t="str">
        <f>IF(A907:A907&gt;0,VLOOKUP(A907,Fed.!$A$2:$J$1973,10,FALSE)," ")</f>
        <v xml:space="preserve"> </v>
      </c>
    </row>
    <row r="908" spans="1:10">
      <c r="A908" s="63"/>
      <c r="B908" t="str">
        <f>IF(A908:A908&gt;0,VLOOKUP(A908,Fed.!$A$2:$J$1973,2,FALSE)," ")</f>
        <v xml:space="preserve"> </v>
      </c>
      <c r="C908" t="str">
        <f>IF(A908:A908&gt;0,VLOOKUP(A908,Fed.!$A$2:$J$1973,3,FALSE)," ")</f>
        <v xml:space="preserve"> </v>
      </c>
      <c r="D908" s="3" t="str">
        <f>IF(A908:A908&gt;0,VLOOKUP(A908,Fed.!$A$2:$J$1973,4,FALSE)," ")</f>
        <v xml:space="preserve"> </v>
      </c>
      <c r="E908" s="3" t="str">
        <f>IF(A908:A908&gt;0,VLOOKUP(A908,Fed.!$A$2:$J$1973,5,FALSE)," ")</f>
        <v xml:space="preserve"> </v>
      </c>
      <c r="F908" s="413" t="str">
        <f>IF(A908:A908&gt;0,VLOOKUP(A908,Fed.!$A$2:$J$1973,6,FALSE)," ")</f>
        <v xml:space="preserve"> </v>
      </c>
      <c r="G908" t="str">
        <f>IF(A908:A908&gt;0,VLOOKUP(A908,Fed.!$A$2:$J$1973,7,FALSE)," ")</f>
        <v xml:space="preserve"> </v>
      </c>
      <c r="H908" t="str">
        <f>IF(A908:A908&gt;0,VLOOKUP(A908,Fed.!$A$2:$J$1973,8,FALSE)," ")</f>
        <v xml:space="preserve"> </v>
      </c>
      <c r="I908" t="str">
        <f>IF(A908:A908&gt;0,VLOOKUP(A908,Fed.!$A$2:$J$1973,9,FALSE)," ")</f>
        <v xml:space="preserve"> </v>
      </c>
      <c r="J908" s="3" t="str">
        <f>IF(A908:A908&gt;0,VLOOKUP(A908,Fed.!$A$2:$J$1973,10,FALSE)," ")</f>
        <v xml:space="preserve"> </v>
      </c>
    </row>
    <row r="909" spans="1:10">
      <c r="A909" s="63"/>
      <c r="B909" t="str">
        <f>IF(A909:A909&gt;0,VLOOKUP(A909,Fed.!$A$2:$J$1973,2,FALSE)," ")</f>
        <v xml:space="preserve"> </v>
      </c>
      <c r="C909" t="str">
        <f>IF(A909:A909&gt;0,VLOOKUP(A909,Fed.!$A$2:$J$1973,3,FALSE)," ")</f>
        <v xml:space="preserve"> </v>
      </c>
      <c r="D909" s="3" t="str">
        <f>IF(A909:A909&gt;0,VLOOKUP(A909,Fed.!$A$2:$J$1973,4,FALSE)," ")</f>
        <v xml:space="preserve"> </v>
      </c>
      <c r="E909" s="3" t="str">
        <f>IF(A909:A909&gt;0,VLOOKUP(A909,Fed.!$A$2:$J$1973,5,FALSE)," ")</f>
        <v xml:space="preserve"> </v>
      </c>
      <c r="F909" s="413" t="str">
        <f>IF(A909:A909&gt;0,VLOOKUP(A909,Fed.!$A$2:$J$1973,6,FALSE)," ")</f>
        <v xml:space="preserve"> </v>
      </c>
      <c r="G909" t="str">
        <f>IF(A909:A909&gt;0,VLOOKUP(A909,Fed.!$A$2:$J$1973,7,FALSE)," ")</f>
        <v xml:space="preserve"> </v>
      </c>
      <c r="H909" t="str">
        <f>IF(A909:A909&gt;0,VLOOKUP(A909,Fed.!$A$2:$J$1973,8,FALSE)," ")</f>
        <v xml:space="preserve"> </v>
      </c>
      <c r="I909" t="str">
        <f>IF(A909:A909&gt;0,VLOOKUP(A909,Fed.!$A$2:$J$1973,9,FALSE)," ")</f>
        <v xml:space="preserve"> </v>
      </c>
      <c r="J909" s="3" t="str">
        <f>IF(A909:A909&gt;0,VLOOKUP(A909,Fed.!$A$2:$J$1973,10,FALSE)," ")</f>
        <v xml:space="preserve"> </v>
      </c>
    </row>
    <row r="910" spans="1:10">
      <c r="A910" s="63"/>
      <c r="B910" t="str">
        <f>IF(A910:A910&gt;0,VLOOKUP(A910,Fed.!$A$2:$J$1973,2,FALSE)," ")</f>
        <v xml:space="preserve"> </v>
      </c>
      <c r="C910" t="str">
        <f>IF(A910:A910&gt;0,VLOOKUP(A910,Fed.!$A$2:$J$1973,3,FALSE)," ")</f>
        <v xml:space="preserve"> </v>
      </c>
      <c r="D910" s="3" t="str">
        <f>IF(A910:A910&gt;0,VLOOKUP(A910,Fed.!$A$2:$J$1973,4,FALSE)," ")</f>
        <v xml:space="preserve"> </v>
      </c>
      <c r="E910" s="3" t="str">
        <f>IF(A910:A910&gt;0,VLOOKUP(A910,Fed.!$A$2:$J$1973,5,FALSE)," ")</f>
        <v xml:space="preserve"> </v>
      </c>
      <c r="F910" s="413" t="str">
        <f>IF(A910:A910&gt;0,VLOOKUP(A910,Fed.!$A$2:$J$1973,6,FALSE)," ")</f>
        <v xml:space="preserve"> </v>
      </c>
      <c r="G910" t="str">
        <f>IF(A910:A910&gt;0,VLOOKUP(A910,Fed.!$A$2:$J$1973,7,FALSE)," ")</f>
        <v xml:space="preserve"> </v>
      </c>
      <c r="H910" t="str">
        <f>IF(A910:A910&gt;0,VLOOKUP(A910,Fed.!$A$2:$J$1973,8,FALSE)," ")</f>
        <v xml:space="preserve"> </v>
      </c>
      <c r="I910" t="str">
        <f>IF(A910:A910&gt;0,VLOOKUP(A910,Fed.!$A$2:$J$1973,9,FALSE)," ")</f>
        <v xml:space="preserve"> </v>
      </c>
      <c r="J910" s="3" t="str">
        <f>IF(A910:A910&gt;0,VLOOKUP(A910,Fed.!$A$2:$J$1973,10,FALSE)," ")</f>
        <v xml:space="preserve"> </v>
      </c>
    </row>
    <row r="911" spans="1:10">
      <c r="A911" s="63"/>
      <c r="B911" t="str">
        <f>IF(A911:A911&gt;0,VLOOKUP(A911,Fed.!$A$2:$J$1973,2,FALSE)," ")</f>
        <v xml:space="preserve"> </v>
      </c>
      <c r="C911" t="str">
        <f>IF(A911:A911&gt;0,VLOOKUP(A911,Fed.!$A$2:$J$1973,3,FALSE)," ")</f>
        <v xml:space="preserve"> </v>
      </c>
      <c r="D911" s="3" t="str">
        <f>IF(A911:A911&gt;0,VLOOKUP(A911,Fed.!$A$2:$J$1973,4,FALSE)," ")</f>
        <v xml:space="preserve"> </v>
      </c>
      <c r="E911" s="3" t="str">
        <f>IF(A911:A911&gt;0,VLOOKUP(A911,Fed.!$A$2:$J$1973,5,FALSE)," ")</f>
        <v xml:space="preserve"> </v>
      </c>
      <c r="F911" s="413" t="str">
        <f>IF(A911:A911&gt;0,VLOOKUP(A911,Fed.!$A$2:$J$1973,6,FALSE)," ")</f>
        <v xml:space="preserve"> </v>
      </c>
      <c r="G911" t="str">
        <f>IF(A911:A911&gt;0,VLOOKUP(A911,Fed.!$A$2:$J$1973,7,FALSE)," ")</f>
        <v xml:space="preserve"> </v>
      </c>
      <c r="H911" t="str">
        <f>IF(A911:A911&gt;0,VLOOKUP(A911,Fed.!$A$2:$J$1973,8,FALSE)," ")</f>
        <v xml:space="preserve"> </v>
      </c>
      <c r="I911" t="str">
        <f>IF(A911:A911&gt;0,VLOOKUP(A911,Fed.!$A$2:$J$1973,9,FALSE)," ")</f>
        <v xml:space="preserve"> </v>
      </c>
      <c r="J911" s="3" t="str">
        <f>IF(A911:A911&gt;0,VLOOKUP(A911,Fed.!$A$2:$J$1973,10,FALSE)," ")</f>
        <v xml:space="preserve"> </v>
      </c>
    </row>
    <row r="912" spans="1:10">
      <c r="A912" s="63"/>
      <c r="B912" t="str">
        <f>IF(A912:A912&gt;0,VLOOKUP(A912,Fed.!$A$2:$J$1973,2,FALSE)," ")</f>
        <v xml:space="preserve"> </v>
      </c>
      <c r="C912" t="str">
        <f>IF(A912:A912&gt;0,VLOOKUP(A912,Fed.!$A$2:$J$1973,3,FALSE)," ")</f>
        <v xml:space="preserve"> </v>
      </c>
      <c r="D912" s="3" t="str">
        <f>IF(A912:A912&gt;0,VLOOKUP(A912,Fed.!$A$2:$J$1973,4,FALSE)," ")</f>
        <v xml:space="preserve"> </v>
      </c>
      <c r="E912" s="3" t="str">
        <f>IF(A912:A912&gt;0,VLOOKUP(A912,Fed.!$A$2:$J$1973,5,FALSE)," ")</f>
        <v xml:space="preserve"> </v>
      </c>
      <c r="F912" s="413" t="str">
        <f>IF(A912:A912&gt;0,VLOOKUP(A912,Fed.!$A$2:$J$1973,6,FALSE)," ")</f>
        <v xml:space="preserve"> </v>
      </c>
      <c r="G912" t="str">
        <f>IF(A912:A912&gt;0,VLOOKUP(A912,Fed.!$A$2:$J$1973,7,FALSE)," ")</f>
        <v xml:space="preserve"> </v>
      </c>
      <c r="H912" t="str">
        <f>IF(A912:A912&gt;0,VLOOKUP(A912,Fed.!$A$2:$J$1973,8,FALSE)," ")</f>
        <v xml:space="preserve"> </v>
      </c>
      <c r="I912" t="str">
        <f>IF(A912:A912&gt;0,VLOOKUP(A912,Fed.!$A$2:$J$1973,9,FALSE)," ")</f>
        <v xml:space="preserve"> </v>
      </c>
      <c r="J912" s="3" t="str">
        <f>IF(A912:A912&gt;0,VLOOKUP(A912,Fed.!$A$2:$J$1973,10,FALSE)," ")</f>
        <v xml:space="preserve"> </v>
      </c>
    </row>
    <row r="913" spans="1:10">
      <c r="A913" s="63"/>
      <c r="B913" t="str">
        <f>IF(A913:A913&gt;0,VLOOKUP(A913,Fed.!$A$2:$J$1973,2,FALSE)," ")</f>
        <v xml:space="preserve"> </v>
      </c>
      <c r="C913" t="str">
        <f>IF(A913:A913&gt;0,VLOOKUP(A913,Fed.!$A$2:$J$1973,3,FALSE)," ")</f>
        <v xml:space="preserve"> </v>
      </c>
      <c r="D913" s="3" t="str">
        <f>IF(A913:A913&gt;0,VLOOKUP(A913,Fed.!$A$2:$J$1973,4,FALSE)," ")</f>
        <v xml:space="preserve"> </v>
      </c>
      <c r="E913" s="3" t="str">
        <f>IF(A913:A913&gt;0,VLOOKUP(A913,Fed.!$A$2:$J$1973,5,FALSE)," ")</f>
        <v xml:space="preserve"> </v>
      </c>
      <c r="F913" s="413" t="str">
        <f>IF(A913:A913&gt;0,VLOOKUP(A913,Fed.!$A$2:$J$1973,6,FALSE)," ")</f>
        <v xml:space="preserve"> </v>
      </c>
      <c r="G913" t="str">
        <f>IF(A913:A913&gt;0,VLOOKUP(A913,Fed.!$A$2:$J$1973,7,FALSE)," ")</f>
        <v xml:space="preserve"> </v>
      </c>
      <c r="H913" t="str">
        <f>IF(A913:A913&gt;0,VLOOKUP(A913,Fed.!$A$2:$J$1973,8,FALSE)," ")</f>
        <v xml:space="preserve"> </v>
      </c>
      <c r="I913" t="str">
        <f>IF(A913:A913&gt;0,VLOOKUP(A913,Fed.!$A$2:$J$1973,9,FALSE)," ")</f>
        <v xml:space="preserve"> </v>
      </c>
      <c r="J913" s="3" t="str">
        <f>IF(A913:A913&gt;0,VLOOKUP(A913,Fed.!$A$2:$J$1973,10,FALSE)," ")</f>
        <v xml:space="preserve"> </v>
      </c>
    </row>
    <row r="914" spans="1:10">
      <c r="A914" s="63"/>
      <c r="B914" t="str">
        <f>IF(A914:A914&gt;0,VLOOKUP(A914,Fed.!$A$2:$J$1973,2,FALSE)," ")</f>
        <v xml:space="preserve"> </v>
      </c>
      <c r="C914" t="str">
        <f>IF(A914:A914&gt;0,VLOOKUP(A914,Fed.!$A$2:$J$1973,3,FALSE)," ")</f>
        <v xml:space="preserve"> </v>
      </c>
      <c r="D914" s="3" t="str">
        <f>IF(A914:A914&gt;0,VLOOKUP(A914,Fed.!$A$2:$J$1973,4,FALSE)," ")</f>
        <v xml:space="preserve"> </v>
      </c>
      <c r="E914" s="3" t="str">
        <f>IF(A914:A914&gt;0,VLOOKUP(A914,Fed.!$A$2:$J$1973,5,FALSE)," ")</f>
        <v xml:space="preserve"> </v>
      </c>
      <c r="F914" s="413" t="str">
        <f>IF(A914:A914&gt;0,VLOOKUP(A914,Fed.!$A$2:$J$1973,6,FALSE)," ")</f>
        <v xml:space="preserve"> </v>
      </c>
      <c r="G914" t="str">
        <f>IF(A914:A914&gt;0,VLOOKUP(A914,Fed.!$A$2:$J$1973,7,FALSE)," ")</f>
        <v xml:space="preserve"> </v>
      </c>
      <c r="H914" t="str">
        <f>IF(A914:A914&gt;0,VLOOKUP(A914,Fed.!$A$2:$J$1973,8,FALSE)," ")</f>
        <v xml:space="preserve"> </v>
      </c>
      <c r="I914" t="str">
        <f>IF(A914:A914&gt;0,VLOOKUP(A914,Fed.!$A$2:$J$1973,9,FALSE)," ")</f>
        <v xml:space="preserve"> </v>
      </c>
      <c r="J914" s="3" t="str">
        <f>IF(A914:A914&gt;0,VLOOKUP(A914,Fed.!$A$2:$J$1973,10,FALSE)," ")</f>
        <v xml:space="preserve"> </v>
      </c>
    </row>
    <row r="915" spans="1:10">
      <c r="A915" s="63"/>
      <c r="B915" t="str">
        <f>IF(A915:A915&gt;0,VLOOKUP(A915,Fed.!$A$2:$J$1973,2,FALSE)," ")</f>
        <v xml:space="preserve"> </v>
      </c>
      <c r="C915" t="str">
        <f>IF(A915:A915&gt;0,VLOOKUP(A915,Fed.!$A$2:$J$1973,3,FALSE)," ")</f>
        <v xml:space="preserve"> </v>
      </c>
      <c r="D915" s="3" t="str">
        <f>IF(A915:A915&gt;0,VLOOKUP(A915,Fed.!$A$2:$J$1973,4,FALSE)," ")</f>
        <v xml:space="preserve"> </v>
      </c>
      <c r="E915" s="3" t="str">
        <f>IF(A915:A915&gt;0,VLOOKUP(A915,Fed.!$A$2:$J$1973,5,FALSE)," ")</f>
        <v xml:space="preserve"> </v>
      </c>
      <c r="F915" s="413" t="str">
        <f>IF(A915:A915&gt;0,VLOOKUP(A915,Fed.!$A$2:$J$1973,6,FALSE)," ")</f>
        <v xml:space="preserve"> </v>
      </c>
      <c r="G915" t="str">
        <f>IF(A915:A915&gt;0,VLOOKUP(A915,Fed.!$A$2:$J$1973,7,FALSE)," ")</f>
        <v xml:space="preserve"> </v>
      </c>
      <c r="H915" t="str">
        <f>IF(A915:A915&gt;0,VLOOKUP(A915,Fed.!$A$2:$J$1973,8,FALSE)," ")</f>
        <v xml:space="preserve"> </v>
      </c>
      <c r="I915" t="str">
        <f>IF(A915:A915&gt;0,VLOOKUP(A915,Fed.!$A$2:$J$1973,9,FALSE)," ")</f>
        <v xml:space="preserve"> </v>
      </c>
      <c r="J915" s="3" t="str">
        <f>IF(A915:A915&gt;0,VLOOKUP(A915,Fed.!$A$2:$J$1973,10,FALSE)," ")</f>
        <v xml:space="preserve"> </v>
      </c>
    </row>
    <row r="916" spans="1:10">
      <c r="A916" s="63"/>
      <c r="B916" t="str">
        <f>IF(A916:A916&gt;0,VLOOKUP(A916,Fed.!$A$2:$J$1973,2,FALSE)," ")</f>
        <v xml:space="preserve"> </v>
      </c>
      <c r="C916" t="str">
        <f>IF(A916:A916&gt;0,VLOOKUP(A916,Fed.!$A$2:$J$1973,3,FALSE)," ")</f>
        <v xml:space="preserve"> </v>
      </c>
      <c r="D916" s="3" t="str">
        <f>IF(A916:A916&gt;0,VLOOKUP(A916,Fed.!$A$2:$J$1973,4,FALSE)," ")</f>
        <v xml:space="preserve"> </v>
      </c>
      <c r="E916" s="3" t="str">
        <f>IF(A916:A916&gt;0,VLOOKUP(A916,Fed.!$A$2:$J$1973,5,FALSE)," ")</f>
        <v xml:space="preserve"> </v>
      </c>
      <c r="F916" s="413" t="str">
        <f>IF(A916:A916&gt;0,VLOOKUP(A916,Fed.!$A$2:$J$1973,6,FALSE)," ")</f>
        <v xml:space="preserve"> </v>
      </c>
      <c r="G916" t="str">
        <f>IF(A916:A916&gt;0,VLOOKUP(A916,Fed.!$A$2:$J$1973,7,FALSE)," ")</f>
        <v xml:space="preserve"> </v>
      </c>
      <c r="H916" t="str">
        <f>IF(A916:A916&gt;0,VLOOKUP(A916,Fed.!$A$2:$J$1973,8,FALSE)," ")</f>
        <v xml:space="preserve"> </v>
      </c>
      <c r="I916" t="str">
        <f>IF(A916:A916&gt;0,VLOOKUP(A916,Fed.!$A$2:$J$1973,9,FALSE)," ")</f>
        <v xml:space="preserve"> </v>
      </c>
      <c r="J916" s="3" t="str">
        <f>IF(A916:A916&gt;0,VLOOKUP(A916,Fed.!$A$2:$J$1973,10,FALSE)," ")</f>
        <v xml:space="preserve"> </v>
      </c>
    </row>
    <row r="917" spans="1:10">
      <c r="A917" s="63"/>
      <c r="B917" t="str">
        <f>IF(A917:A917&gt;0,VLOOKUP(A917,Fed.!$A$2:$J$1973,2,FALSE)," ")</f>
        <v xml:space="preserve"> </v>
      </c>
      <c r="C917" t="str">
        <f>IF(A917:A917&gt;0,VLOOKUP(A917,Fed.!$A$2:$J$1973,3,FALSE)," ")</f>
        <v xml:space="preserve"> </v>
      </c>
      <c r="D917" s="3" t="str">
        <f>IF(A917:A917&gt;0,VLOOKUP(A917,Fed.!$A$2:$J$1973,4,FALSE)," ")</f>
        <v xml:space="preserve"> </v>
      </c>
      <c r="E917" s="3" t="str">
        <f>IF(A917:A917&gt;0,VLOOKUP(A917,Fed.!$A$2:$J$1973,5,FALSE)," ")</f>
        <v xml:space="preserve"> </v>
      </c>
      <c r="F917" s="413" t="str">
        <f>IF(A917:A917&gt;0,VLOOKUP(A917,Fed.!$A$2:$J$1973,6,FALSE)," ")</f>
        <v xml:space="preserve"> </v>
      </c>
      <c r="G917" t="str">
        <f>IF(A917:A917&gt;0,VLOOKUP(A917,Fed.!$A$2:$J$1973,7,FALSE)," ")</f>
        <v xml:space="preserve"> </v>
      </c>
      <c r="H917" t="str">
        <f>IF(A917:A917&gt;0,VLOOKUP(A917,Fed.!$A$2:$J$1973,8,FALSE)," ")</f>
        <v xml:space="preserve"> </v>
      </c>
      <c r="I917" t="str">
        <f>IF(A917:A917&gt;0,VLOOKUP(A917,Fed.!$A$2:$J$1973,9,FALSE)," ")</f>
        <v xml:space="preserve"> </v>
      </c>
      <c r="J917" s="3" t="str">
        <f>IF(A917:A917&gt;0,VLOOKUP(A917,Fed.!$A$2:$J$1973,10,FALSE)," ")</f>
        <v xml:space="preserve"> </v>
      </c>
    </row>
    <row r="918" spans="1:10">
      <c r="A918" s="63"/>
      <c r="B918" t="str">
        <f>IF(A918:A918&gt;0,VLOOKUP(A918,Fed.!$A$2:$J$1973,2,FALSE)," ")</f>
        <v xml:space="preserve"> </v>
      </c>
      <c r="C918" t="str">
        <f>IF(A918:A918&gt;0,VLOOKUP(A918,Fed.!$A$2:$J$1973,3,FALSE)," ")</f>
        <v xml:space="preserve"> </v>
      </c>
      <c r="D918" s="3" t="str">
        <f>IF(A918:A918&gt;0,VLOOKUP(A918,Fed.!$A$2:$J$1973,4,FALSE)," ")</f>
        <v xml:space="preserve"> </v>
      </c>
      <c r="E918" s="3" t="str">
        <f>IF(A918:A918&gt;0,VLOOKUP(A918,Fed.!$A$2:$J$1973,5,FALSE)," ")</f>
        <v xml:space="preserve"> </v>
      </c>
      <c r="F918" s="413" t="str">
        <f>IF(A918:A918&gt;0,VLOOKUP(A918,Fed.!$A$2:$J$1973,6,FALSE)," ")</f>
        <v xml:space="preserve"> </v>
      </c>
      <c r="G918" t="str">
        <f>IF(A918:A918&gt;0,VLOOKUP(A918,Fed.!$A$2:$J$1973,7,FALSE)," ")</f>
        <v xml:space="preserve"> </v>
      </c>
      <c r="H918" t="str">
        <f>IF(A918:A918&gt;0,VLOOKUP(A918,Fed.!$A$2:$J$1973,8,FALSE)," ")</f>
        <v xml:space="preserve"> </v>
      </c>
      <c r="I918" t="str">
        <f>IF(A918:A918&gt;0,VLOOKUP(A918,Fed.!$A$2:$J$1973,9,FALSE)," ")</f>
        <v xml:space="preserve"> </v>
      </c>
      <c r="J918" s="3" t="str">
        <f>IF(A918:A918&gt;0,VLOOKUP(A918,Fed.!$A$2:$J$1973,10,FALSE)," ")</f>
        <v xml:space="preserve"> </v>
      </c>
    </row>
    <row r="919" spans="1:10">
      <c r="A919" s="63"/>
      <c r="B919" t="str">
        <f>IF(A919:A919&gt;0,VLOOKUP(A919,Fed.!$A$2:$J$1973,2,FALSE)," ")</f>
        <v xml:space="preserve"> </v>
      </c>
      <c r="C919" t="str">
        <f>IF(A919:A919&gt;0,VLOOKUP(A919,Fed.!$A$2:$J$1973,3,FALSE)," ")</f>
        <v xml:space="preserve"> </v>
      </c>
      <c r="D919" s="3" t="str">
        <f>IF(A919:A919&gt;0,VLOOKUP(A919,Fed.!$A$2:$J$1973,4,FALSE)," ")</f>
        <v xml:space="preserve"> </v>
      </c>
      <c r="E919" s="3" t="str">
        <f>IF(A919:A919&gt;0,VLOOKUP(A919,Fed.!$A$2:$J$1973,5,FALSE)," ")</f>
        <v xml:space="preserve"> </v>
      </c>
      <c r="F919" s="413" t="str">
        <f>IF(A919:A919&gt;0,VLOOKUP(A919,Fed.!$A$2:$J$1973,6,FALSE)," ")</f>
        <v xml:space="preserve"> </v>
      </c>
      <c r="G919" t="str">
        <f>IF(A919:A919&gt;0,VLOOKUP(A919,Fed.!$A$2:$J$1973,7,FALSE)," ")</f>
        <v xml:space="preserve"> </v>
      </c>
      <c r="H919" t="str">
        <f>IF(A919:A919&gt;0,VLOOKUP(A919,Fed.!$A$2:$J$1973,8,FALSE)," ")</f>
        <v xml:space="preserve"> </v>
      </c>
      <c r="I919" t="str">
        <f>IF(A919:A919&gt;0,VLOOKUP(A919,Fed.!$A$2:$J$1973,9,FALSE)," ")</f>
        <v xml:space="preserve"> </v>
      </c>
      <c r="J919" s="3" t="str">
        <f>IF(A919:A919&gt;0,VLOOKUP(A919,Fed.!$A$2:$J$1973,10,FALSE)," ")</f>
        <v xml:space="preserve"> </v>
      </c>
    </row>
    <row r="920" spans="1:10">
      <c r="A920" s="63"/>
      <c r="B920" t="str">
        <f>IF(A920:A920&gt;0,VLOOKUP(A920,Fed.!$A$2:$J$1973,2,FALSE)," ")</f>
        <v xml:space="preserve"> </v>
      </c>
      <c r="C920" t="str">
        <f>IF(A920:A920&gt;0,VLOOKUP(A920,Fed.!$A$2:$J$1973,3,FALSE)," ")</f>
        <v xml:space="preserve"> </v>
      </c>
      <c r="D920" s="3" t="str">
        <f>IF(A920:A920&gt;0,VLOOKUP(A920,Fed.!$A$2:$J$1973,4,FALSE)," ")</f>
        <v xml:space="preserve"> </v>
      </c>
      <c r="E920" s="3" t="str">
        <f>IF(A920:A920&gt;0,VLOOKUP(A920,Fed.!$A$2:$J$1973,5,FALSE)," ")</f>
        <v xml:space="preserve"> </v>
      </c>
      <c r="F920" s="413" t="str">
        <f>IF(A920:A920&gt;0,VLOOKUP(A920,Fed.!$A$2:$J$1973,6,FALSE)," ")</f>
        <v xml:space="preserve"> </v>
      </c>
      <c r="G920" t="str">
        <f>IF(A920:A920&gt;0,VLOOKUP(A920,Fed.!$A$2:$J$1973,7,FALSE)," ")</f>
        <v xml:space="preserve"> </v>
      </c>
      <c r="H920" t="str">
        <f>IF(A920:A920&gt;0,VLOOKUP(A920,Fed.!$A$2:$J$1973,8,FALSE)," ")</f>
        <v xml:space="preserve"> </v>
      </c>
      <c r="I920" t="str">
        <f>IF(A920:A920&gt;0,VLOOKUP(A920,Fed.!$A$2:$J$1973,9,FALSE)," ")</f>
        <v xml:space="preserve"> </v>
      </c>
      <c r="J920" s="3" t="str">
        <f>IF(A920:A920&gt;0,VLOOKUP(A920,Fed.!$A$2:$J$1973,10,FALSE)," ")</f>
        <v xml:space="preserve"> </v>
      </c>
    </row>
    <row r="921" spans="1:10">
      <c r="A921" s="63"/>
      <c r="B921" t="str">
        <f>IF(A921:A921&gt;0,VLOOKUP(A921,Fed.!$A$2:$J$1973,2,FALSE)," ")</f>
        <v xml:space="preserve"> </v>
      </c>
      <c r="C921" t="str">
        <f>IF(A921:A921&gt;0,VLOOKUP(A921,Fed.!$A$2:$J$1973,3,FALSE)," ")</f>
        <v xml:space="preserve"> </v>
      </c>
      <c r="D921" s="3" t="str">
        <f>IF(A921:A921&gt;0,VLOOKUP(A921,Fed.!$A$2:$J$1973,4,FALSE)," ")</f>
        <v xml:space="preserve"> </v>
      </c>
      <c r="E921" s="3" t="str">
        <f>IF(A921:A921&gt;0,VLOOKUP(A921,Fed.!$A$2:$J$1973,5,FALSE)," ")</f>
        <v xml:space="preserve"> </v>
      </c>
      <c r="F921" s="413" t="str">
        <f>IF(A921:A921&gt;0,VLOOKUP(A921,Fed.!$A$2:$J$1973,6,FALSE)," ")</f>
        <v xml:space="preserve"> </v>
      </c>
      <c r="G921" t="str">
        <f>IF(A921:A921&gt;0,VLOOKUP(A921,Fed.!$A$2:$J$1973,7,FALSE)," ")</f>
        <v xml:space="preserve"> </v>
      </c>
      <c r="H921" t="str">
        <f>IF(A921:A921&gt;0,VLOOKUP(A921,Fed.!$A$2:$J$1973,8,FALSE)," ")</f>
        <v xml:space="preserve"> </v>
      </c>
      <c r="I921" t="str">
        <f>IF(A921:A921&gt;0,VLOOKUP(A921,Fed.!$A$2:$J$1973,9,FALSE)," ")</f>
        <v xml:space="preserve"> </v>
      </c>
      <c r="J921" s="3" t="str">
        <f>IF(A921:A921&gt;0,VLOOKUP(A921,Fed.!$A$2:$J$1973,10,FALSE)," ")</f>
        <v xml:space="preserve"> </v>
      </c>
    </row>
    <row r="922" spans="1:10">
      <c r="A922" s="63"/>
      <c r="B922" t="str">
        <f>IF(A922:A922&gt;0,VLOOKUP(A922,Fed.!$A$2:$J$1973,2,FALSE)," ")</f>
        <v xml:space="preserve"> </v>
      </c>
      <c r="C922" t="str">
        <f>IF(A922:A922&gt;0,VLOOKUP(A922,Fed.!$A$2:$J$1973,3,FALSE)," ")</f>
        <v xml:space="preserve"> </v>
      </c>
      <c r="D922" s="3" t="str">
        <f>IF(A922:A922&gt;0,VLOOKUP(A922,Fed.!$A$2:$J$1973,4,FALSE)," ")</f>
        <v xml:space="preserve"> </v>
      </c>
      <c r="E922" s="3" t="str">
        <f>IF(A922:A922&gt;0,VLOOKUP(A922,Fed.!$A$2:$J$1973,5,FALSE)," ")</f>
        <v xml:space="preserve"> </v>
      </c>
      <c r="F922" s="413" t="str">
        <f>IF(A922:A922&gt;0,VLOOKUP(A922,Fed.!$A$2:$J$1973,6,FALSE)," ")</f>
        <v xml:space="preserve"> </v>
      </c>
      <c r="G922" t="str">
        <f>IF(A922:A922&gt;0,VLOOKUP(A922,Fed.!$A$2:$J$1973,7,FALSE)," ")</f>
        <v xml:space="preserve"> </v>
      </c>
      <c r="H922" t="str">
        <f>IF(A922:A922&gt;0,VLOOKUP(A922,Fed.!$A$2:$J$1973,8,FALSE)," ")</f>
        <v xml:space="preserve"> </v>
      </c>
      <c r="I922" t="str">
        <f>IF(A922:A922&gt;0,VLOOKUP(A922,Fed.!$A$2:$J$1973,9,FALSE)," ")</f>
        <v xml:space="preserve"> </v>
      </c>
      <c r="J922" s="3" t="str">
        <f>IF(A922:A922&gt;0,VLOOKUP(A922,Fed.!$A$2:$J$1973,10,FALSE)," ")</f>
        <v xml:space="preserve"> </v>
      </c>
    </row>
    <row r="923" spans="1:10">
      <c r="A923" s="63"/>
      <c r="B923" t="str">
        <f>IF(A923:A923&gt;0,VLOOKUP(A923,Fed.!$A$2:$J$1973,2,FALSE)," ")</f>
        <v xml:space="preserve"> </v>
      </c>
      <c r="C923" t="str">
        <f>IF(A923:A923&gt;0,VLOOKUP(A923,Fed.!$A$2:$J$1973,3,FALSE)," ")</f>
        <v xml:space="preserve"> </v>
      </c>
      <c r="D923" s="3" t="str">
        <f>IF(A923:A923&gt;0,VLOOKUP(A923,Fed.!$A$2:$J$1973,4,FALSE)," ")</f>
        <v xml:space="preserve"> </v>
      </c>
      <c r="E923" s="3" t="str">
        <f>IF(A923:A923&gt;0,VLOOKUP(A923,Fed.!$A$2:$J$1973,5,FALSE)," ")</f>
        <v xml:space="preserve"> </v>
      </c>
      <c r="F923" s="413" t="str">
        <f>IF(A923:A923&gt;0,VLOOKUP(A923,Fed.!$A$2:$J$1973,6,FALSE)," ")</f>
        <v xml:space="preserve"> </v>
      </c>
      <c r="G923" t="str">
        <f>IF(A923:A923&gt;0,VLOOKUP(A923,Fed.!$A$2:$J$1973,7,FALSE)," ")</f>
        <v xml:space="preserve"> </v>
      </c>
      <c r="H923" t="str">
        <f>IF(A923:A923&gt;0,VLOOKUP(A923,Fed.!$A$2:$J$1973,8,FALSE)," ")</f>
        <v xml:space="preserve"> </v>
      </c>
      <c r="I923" t="str">
        <f>IF(A923:A923&gt;0,VLOOKUP(A923,Fed.!$A$2:$J$1973,9,FALSE)," ")</f>
        <v xml:space="preserve"> </v>
      </c>
      <c r="J923" s="3" t="str">
        <f>IF(A923:A923&gt;0,VLOOKUP(A923,Fed.!$A$2:$J$1973,10,FALSE)," ")</f>
        <v xml:space="preserve"> </v>
      </c>
    </row>
    <row r="924" spans="1:10">
      <c r="A924" s="63"/>
      <c r="B924" t="str">
        <f>IF(A924:A924&gt;0,VLOOKUP(A924,Fed.!$A$2:$J$1973,2,FALSE)," ")</f>
        <v xml:space="preserve"> </v>
      </c>
      <c r="C924" t="str">
        <f>IF(A924:A924&gt;0,VLOOKUP(A924,Fed.!$A$2:$J$1973,3,FALSE)," ")</f>
        <v xml:space="preserve"> </v>
      </c>
      <c r="D924" s="3" t="str">
        <f>IF(A924:A924&gt;0,VLOOKUP(A924,Fed.!$A$2:$J$1973,4,FALSE)," ")</f>
        <v xml:space="preserve"> </v>
      </c>
      <c r="E924" s="3" t="str">
        <f>IF(A924:A924&gt;0,VLOOKUP(A924,Fed.!$A$2:$J$1973,5,FALSE)," ")</f>
        <v xml:space="preserve"> </v>
      </c>
      <c r="F924" s="413" t="str">
        <f>IF(A924:A924&gt;0,VLOOKUP(A924,Fed.!$A$2:$J$1973,6,FALSE)," ")</f>
        <v xml:space="preserve"> </v>
      </c>
      <c r="G924" t="str">
        <f>IF(A924:A924&gt;0,VLOOKUP(A924,Fed.!$A$2:$J$1973,7,FALSE)," ")</f>
        <v xml:space="preserve"> </v>
      </c>
      <c r="H924" t="str">
        <f>IF(A924:A924&gt;0,VLOOKUP(A924,Fed.!$A$2:$J$1973,8,FALSE)," ")</f>
        <v xml:space="preserve"> </v>
      </c>
      <c r="I924" t="str">
        <f>IF(A924:A924&gt;0,VLOOKUP(A924,Fed.!$A$2:$J$1973,9,FALSE)," ")</f>
        <v xml:space="preserve"> </v>
      </c>
      <c r="J924" s="3" t="str">
        <f>IF(A924:A924&gt;0,VLOOKUP(A924,Fed.!$A$2:$J$1973,10,FALSE)," ")</f>
        <v xml:space="preserve"> </v>
      </c>
    </row>
    <row r="925" spans="1:10">
      <c r="A925" s="63"/>
      <c r="B925" t="str">
        <f>IF(A925:A925&gt;0,VLOOKUP(A925,Fed.!$A$2:$J$1973,2,FALSE)," ")</f>
        <v xml:space="preserve"> </v>
      </c>
      <c r="C925" t="str">
        <f>IF(A925:A925&gt;0,VLOOKUP(A925,Fed.!$A$2:$J$1973,3,FALSE)," ")</f>
        <v xml:space="preserve"> </v>
      </c>
      <c r="D925" s="3" t="str">
        <f>IF(A925:A925&gt;0,VLOOKUP(A925,Fed.!$A$2:$J$1973,4,FALSE)," ")</f>
        <v xml:space="preserve"> </v>
      </c>
      <c r="E925" s="3" t="str">
        <f>IF(A925:A925&gt;0,VLOOKUP(A925,Fed.!$A$2:$J$1973,5,FALSE)," ")</f>
        <v xml:space="preserve"> </v>
      </c>
      <c r="F925" s="413" t="str">
        <f>IF(A925:A925&gt;0,VLOOKUP(A925,Fed.!$A$2:$J$1973,6,FALSE)," ")</f>
        <v xml:space="preserve"> </v>
      </c>
      <c r="G925" t="str">
        <f>IF(A925:A925&gt;0,VLOOKUP(A925,Fed.!$A$2:$J$1973,7,FALSE)," ")</f>
        <v xml:space="preserve"> </v>
      </c>
      <c r="H925" t="str">
        <f>IF(A925:A925&gt;0,VLOOKUP(A925,Fed.!$A$2:$J$1973,8,FALSE)," ")</f>
        <v xml:space="preserve"> </v>
      </c>
      <c r="I925" t="str">
        <f>IF(A925:A925&gt;0,VLOOKUP(A925,Fed.!$A$2:$J$1973,9,FALSE)," ")</f>
        <v xml:space="preserve"> </v>
      </c>
      <c r="J925" s="3" t="str">
        <f>IF(A925:A925&gt;0,VLOOKUP(A925,Fed.!$A$2:$J$1973,10,FALSE)," ")</f>
        <v xml:space="preserve"> </v>
      </c>
    </row>
    <row r="926" spans="1:10">
      <c r="A926" s="63"/>
      <c r="B926" t="str">
        <f>IF(A926:A926&gt;0,VLOOKUP(A926,Fed.!$A$2:$J$1973,2,FALSE)," ")</f>
        <v xml:space="preserve"> </v>
      </c>
      <c r="C926" t="str">
        <f>IF(A926:A926&gt;0,VLOOKUP(A926,Fed.!$A$2:$J$1973,3,FALSE)," ")</f>
        <v xml:space="preserve"> </v>
      </c>
      <c r="D926" s="3" t="str">
        <f>IF(A926:A926&gt;0,VLOOKUP(A926,Fed.!$A$2:$J$1973,4,FALSE)," ")</f>
        <v xml:space="preserve"> </v>
      </c>
      <c r="E926" s="3" t="str">
        <f>IF(A926:A926&gt;0,VLOOKUP(A926,Fed.!$A$2:$J$1973,5,FALSE)," ")</f>
        <v xml:space="preserve"> </v>
      </c>
      <c r="F926" s="413" t="str">
        <f>IF(A926:A926&gt;0,VLOOKUP(A926,Fed.!$A$2:$J$1973,6,FALSE)," ")</f>
        <v xml:space="preserve"> </v>
      </c>
      <c r="G926" t="str">
        <f>IF(A926:A926&gt;0,VLOOKUP(A926,Fed.!$A$2:$J$1973,7,FALSE)," ")</f>
        <v xml:space="preserve"> </v>
      </c>
      <c r="H926" t="str">
        <f>IF(A926:A926&gt;0,VLOOKUP(A926,Fed.!$A$2:$J$1973,8,FALSE)," ")</f>
        <v xml:space="preserve"> </v>
      </c>
      <c r="I926" t="str">
        <f>IF(A926:A926&gt;0,VLOOKUP(A926,Fed.!$A$2:$J$1973,9,FALSE)," ")</f>
        <v xml:space="preserve"> </v>
      </c>
      <c r="J926" s="3" t="str">
        <f>IF(A926:A926&gt;0,VLOOKUP(A926,Fed.!$A$2:$J$1973,10,FALSE)," ")</f>
        <v xml:space="preserve"> </v>
      </c>
    </row>
    <row r="927" spans="1:10">
      <c r="A927" s="63"/>
      <c r="B927" t="str">
        <f>IF(A927:A927&gt;0,VLOOKUP(A927,Fed.!$A$2:$J$1973,2,FALSE)," ")</f>
        <v xml:space="preserve"> </v>
      </c>
      <c r="C927" t="str">
        <f>IF(A927:A927&gt;0,VLOOKUP(A927,Fed.!$A$2:$J$1973,3,FALSE)," ")</f>
        <v xml:space="preserve"> </v>
      </c>
      <c r="D927" s="3" t="str">
        <f>IF(A927:A927&gt;0,VLOOKUP(A927,Fed.!$A$2:$J$1973,4,FALSE)," ")</f>
        <v xml:space="preserve"> </v>
      </c>
      <c r="E927" s="3" t="str">
        <f>IF(A927:A927&gt;0,VLOOKUP(A927,Fed.!$A$2:$J$1973,5,FALSE)," ")</f>
        <v xml:space="preserve"> </v>
      </c>
      <c r="F927" s="413" t="str">
        <f>IF(A927:A927&gt;0,VLOOKUP(A927,Fed.!$A$2:$J$1973,6,FALSE)," ")</f>
        <v xml:space="preserve"> </v>
      </c>
      <c r="G927" t="str">
        <f>IF(A927:A927&gt;0,VLOOKUP(A927,Fed.!$A$2:$J$1973,7,FALSE)," ")</f>
        <v xml:space="preserve"> </v>
      </c>
      <c r="H927" t="str">
        <f>IF(A927:A927&gt;0,VLOOKUP(A927,Fed.!$A$2:$J$1973,8,FALSE)," ")</f>
        <v xml:space="preserve"> </v>
      </c>
      <c r="I927" t="str">
        <f>IF(A927:A927&gt;0,VLOOKUP(A927,Fed.!$A$2:$J$1973,9,FALSE)," ")</f>
        <v xml:space="preserve"> </v>
      </c>
      <c r="J927" s="3" t="str">
        <f>IF(A927:A927&gt;0,VLOOKUP(A927,Fed.!$A$2:$J$1973,10,FALSE)," ")</f>
        <v xml:space="preserve"> </v>
      </c>
    </row>
    <row r="928" spans="1:10">
      <c r="A928" s="63"/>
      <c r="B928" t="str">
        <f>IF(A928:A928&gt;0,VLOOKUP(A928,Fed.!$A$2:$J$1973,2,FALSE)," ")</f>
        <v xml:space="preserve"> </v>
      </c>
      <c r="C928" t="str">
        <f>IF(A928:A928&gt;0,VLOOKUP(A928,Fed.!$A$2:$J$1973,3,FALSE)," ")</f>
        <v xml:space="preserve"> </v>
      </c>
      <c r="D928" s="3" t="str">
        <f>IF(A928:A928&gt;0,VLOOKUP(A928,Fed.!$A$2:$J$1973,4,FALSE)," ")</f>
        <v xml:space="preserve"> </v>
      </c>
      <c r="E928" s="3" t="str">
        <f>IF(A928:A928&gt;0,VLOOKUP(A928,Fed.!$A$2:$J$1973,5,FALSE)," ")</f>
        <v xml:space="preserve"> </v>
      </c>
      <c r="F928" s="413" t="str">
        <f>IF(A928:A928&gt;0,VLOOKUP(A928,Fed.!$A$2:$J$1973,6,FALSE)," ")</f>
        <v xml:space="preserve"> </v>
      </c>
      <c r="G928" t="str">
        <f>IF(A928:A928&gt;0,VLOOKUP(A928,Fed.!$A$2:$J$1973,7,FALSE)," ")</f>
        <v xml:space="preserve"> </v>
      </c>
      <c r="H928" t="str">
        <f>IF(A928:A928&gt;0,VLOOKUP(A928,Fed.!$A$2:$J$1973,8,FALSE)," ")</f>
        <v xml:space="preserve"> </v>
      </c>
      <c r="I928" t="str">
        <f>IF(A928:A928&gt;0,VLOOKUP(A928,Fed.!$A$2:$J$1973,9,FALSE)," ")</f>
        <v xml:space="preserve"> </v>
      </c>
      <c r="J928" s="3" t="str">
        <f>IF(A928:A928&gt;0,VLOOKUP(A928,Fed.!$A$2:$J$1973,10,FALSE)," ")</f>
        <v xml:space="preserve"> </v>
      </c>
    </row>
    <row r="929" spans="1:10">
      <c r="A929" s="63"/>
      <c r="B929" t="str">
        <f>IF(A929:A929&gt;0,VLOOKUP(A929,Fed.!$A$2:$J$1973,2,FALSE)," ")</f>
        <v xml:space="preserve"> </v>
      </c>
      <c r="C929" t="str">
        <f>IF(A929:A929&gt;0,VLOOKUP(A929,Fed.!$A$2:$J$1973,3,FALSE)," ")</f>
        <v xml:space="preserve"> </v>
      </c>
      <c r="D929" s="3" t="str">
        <f>IF(A929:A929&gt;0,VLOOKUP(A929,Fed.!$A$2:$J$1973,4,FALSE)," ")</f>
        <v xml:space="preserve"> </v>
      </c>
      <c r="E929" s="3" t="str">
        <f>IF(A929:A929&gt;0,VLOOKUP(A929,Fed.!$A$2:$J$1973,5,FALSE)," ")</f>
        <v xml:space="preserve"> </v>
      </c>
      <c r="F929" s="413" t="str">
        <f>IF(A929:A929&gt;0,VLOOKUP(A929,Fed.!$A$2:$J$1973,6,FALSE)," ")</f>
        <v xml:space="preserve"> </v>
      </c>
      <c r="G929" t="str">
        <f>IF(A929:A929&gt;0,VLOOKUP(A929,Fed.!$A$2:$J$1973,7,FALSE)," ")</f>
        <v xml:space="preserve"> </v>
      </c>
      <c r="H929" t="str">
        <f>IF(A929:A929&gt;0,VLOOKUP(A929,Fed.!$A$2:$J$1973,8,FALSE)," ")</f>
        <v xml:space="preserve"> </v>
      </c>
      <c r="I929" t="str">
        <f>IF(A929:A929&gt;0,VLOOKUP(A929,Fed.!$A$2:$J$1973,9,FALSE)," ")</f>
        <v xml:space="preserve"> </v>
      </c>
      <c r="J929" s="3" t="str">
        <f>IF(A929:A929&gt;0,VLOOKUP(A929,Fed.!$A$2:$J$1973,10,FALSE)," ")</f>
        <v xml:space="preserve"> </v>
      </c>
    </row>
    <row r="930" spans="1:10">
      <c r="A930" s="63"/>
      <c r="B930" t="str">
        <f>IF(A930:A930&gt;0,VLOOKUP(A930,Fed.!$A$2:$J$1973,2,FALSE)," ")</f>
        <v xml:space="preserve"> </v>
      </c>
      <c r="C930" t="str">
        <f>IF(A930:A930&gt;0,VLOOKUP(A930,Fed.!$A$2:$J$1973,3,FALSE)," ")</f>
        <v xml:space="preserve"> </v>
      </c>
      <c r="D930" s="3" t="str">
        <f>IF(A930:A930&gt;0,VLOOKUP(A930,Fed.!$A$2:$J$1973,4,FALSE)," ")</f>
        <v xml:space="preserve"> </v>
      </c>
      <c r="E930" s="3" t="str">
        <f>IF(A930:A930&gt;0,VLOOKUP(A930,Fed.!$A$2:$J$1973,5,FALSE)," ")</f>
        <v xml:space="preserve"> </v>
      </c>
      <c r="F930" s="413" t="str">
        <f>IF(A930:A930&gt;0,VLOOKUP(A930,Fed.!$A$2:$J$1973,6,FALSE)," ")</f>
        <v xml:space="preserve"> </v>
      </c>
      <c r="G930" t="str">
        <f>IF(A930:A930&gt;0,VLOOKUP(A930,Fed.!$A$2:$J$1973,7,FALSE)," ")</f>
        <v xml:space="preserve"> </v>
      </c>
      <c r="H930" t="str">
        <f>IF(A930:A930&gt;0,VLOOKUP(A930,Fed.!$A$2:$J$1973,8,FALSE)," ")</f>
        <v xml:space="preserve"> </v>
      </c>
      <c r="I930" t="str">
        <f>IF(A930:A930&gt;0,VLOOKUP(A930,Fed.!$A$2:$J$1973,9,FALSE)," ")</f>
        <v xml:space="preserve"> </v>
      </c>
      <c r="J930" s="3" t="str">
        <f>IF(A930:A930&gt;0,VLOOKUP(A930,Fed.!$A$2:$J$1973,10,FALSE)," ")</f>
        <v xml:space="preserve"> </v>
      </c>
    </row>
    <row r="931" spans="1:10">
      <c r="A931" s="63"/>
      <c r="B931" t="str">
        <f>IF(A931:A931&gt;0,VLOOKUP(A931,Fed.!$A$2:$J$1973,2,FALSE)," ")</f>
        <v xml:space="preserve"> </v>
      </c>
      <c r="C931" t="str">
        <f>IF(A931:A931&gt;0,VLOOKUP(A931,Fed.!$A$2:$J$1973,3,FALSE)," ")</f>
        <v xml:space="preserve"> </v>
      </c>
      <c r="D931" s="3" t="str">
        <f>IF(A931:A931&gt;0,VLOOKUP(A931,Fed.!$A$2:$J$1973,4,FALSE)," ")</f>
        <v xml:space="preserve"> </v>
      </c>
      <c r="E931" s="3" t="str">
        <f>IF(A931:A931&gt;0,VLOOKUP(A931,Fed.!$A$2:$J$1973,5,FALSE)," ")</f>
        <v xml:space="preserve"> </v>
      </c>
      <c r="F931" s="413" t="str">
        <f>IF(A931:A931&gt;0,VLOOKUP(A931,Fed.!$A$2:$J$1973,6,FALSE)," ")</f>
        <v xml:space="preserve"> </v>
      </c>
      <c r="G931" t="str">
        <f>IF(A931:A931&gt;0,VLOOKUP(A931,Fed.!$A$2:$J$1973,7,FALSE)," ")</f>
        <v xml:space="preserve"> </v>
      </c>
      <c r="H931" t="str">
        <f>IF(A931:A931&gt;0,VLOOKUP(A931,Fed.!$A$2:$J$1973,8,FALSE)," ")</f>
        <v xml:space="preserve"> </v>
      </c>
      <c r="I931" t="str">
        <f>IF(A931:A931&gt;0,VLOOKUP(A931,Fed.!$A$2:$J$1973,9,FALSE)," ")</f>
        <v xml:space="preserve"> </v>
      </c>
      <c r="J931" s="3" t="str">
        <f>IF(A931:A931&gt;0,VLOOKUP(A931,Fed.!$A$2:$J$1973,10,FALSE)," ")</f>
        <v xml:space="preserve"> </v>
      </c>
    </row>
    <row r="932" spans="1:10">
      <c r="A932" s="63"/>
      <c r="B932" t="str">
        <f>IF(A932:A932&gt;0,VLOOKUP(A932,Fed.!$A$2:$J$1973,2,FALSE)," ")</f>
        <v xml:space="preserve"> </v>
      </c>
      <c r="C932" t="str">
        <f>IF(A932:A932&gt;0,VLOOKUP(A932,Fed.!$A$2:$J$1973,3,FALSE)," ")</f>
        <v xml:space="preserve"> </v>
      </c>
      <c r="D932" s="3" t="str">
        <f>IF(A932:A932&gt;0,VLOOKUP(A932,Fed.!$A$2:$J$1973,4,FALSE)," ")</f>
        <v xml:space="preserve"> </v>
      </c>
      <c r="E932" s="3" t="str">
        <f>IF(A932:A932&gt;0,VLOOKUP(A932,Fed.!$A$2:$J$1973,5,FALSE)," ")</f>
        <v xml:space="preserve"> </v>
      </c>
      <c r="F932" s="413" t="str">
        <f>IF(A932:A932&gt;0,VLOOKUP(A932,Fed.!$A$2:$J$1973,6,FALSE)," ")</f>
        <v xml:space="preserve"> </v>
      </c>
      <c r="G932" t="str">
        <f>IF(A932:A932&gt;0,VLOOKUP(A932,Fed.!$A$2:$J$1973,7,FALSE)," ")</f>
        <v xml:space="preserve"> </v>
      </c>
      <c r="H932" t="str">
        <f>IF(A932:A932&gt;0,VLOOKUP(A932,Fed.!$A$2:$J$1973,8,FALSE)," ")</f>
        <v xml:space="preserve"> </v>
      </c>
      <c r="I932" t="str">
        <f>IF(A932:A932&gt;0,VLOOKUP(A932,Fed.!$A$2:$J$1973,9,FALSE)," ")</f>
        <v xml:space="preserve"> </v>
      </c>
      <c r="J932" s="3" t="str">
        <f>IF(A932:A932&gt;0,VLOOKUP(A932,Fed.!$A$2:$J$1973,10,FALSE)," ")</f>
        <v xml:space="preserve"> </v>
      </c>
    </row>
    <row r="933" spans="1:10">
      <c r="A933" s="63"/>
      <c r="B933" t="str">
        <f>IF(A933:A933&gt;0,VLOOKUP(A933,Fed.!$A$2:$J$1973,2,FALSE)," ")</f>
        <v xml:space="preserve"> </v>
      </c>
      <c r="C933" t="str">
        <f>IF(A933:A933&gt;0,VLOOKUP(A933,Fed.!$A$2:$J$1973,3,FALSE)," ")</f>
        <v xml:space="preserve"> </v>
      </c>
      <c r="D933" s="3" t="str">
        <f>IF(A933:A933&gt;0,VLOOKUP(A933,Fed.!$A$2:$J$1973,4,FALSE)," ")</f>
        <v xml:space="preserve"> </v>
      </c>
      <c r="E933" s="3" t="str">
        <f>IF(A933:A933&gt;0,VLOOKUP(A933,Fed.!$A$2:$J$1973,5,FALSE)," ")</f>
        <v xml:space="preserve"> </v>
      </c>
      <c r="F933" s="413" t="str">
        <f>IF(A933:A933&gt;0,VLOOKUP(A933,Fed.!$A$2:$J$1973,6,FALSE)," ")</f>
        <v xml:space="preserve"> </v>
      </c>
      <c r="G933" t="str">
        <f>IF(A933:A933&gt;0,VLOOKUP(A933,Fed.!$A$2:$J$1973,7,FALSE)," ")</f>
        <v xml:space="preserve"> </v>
      </c>
      <c r="H933" t="str">
        <f>IF(A933:A933&gt;0,VLOOKUP(A933,Fed.!$A$2:$J$1973,8,FALSE)," ")</f>
        <v xml:space="preserve"> </v>
      </c>
      <c r="I933" t="str">
        <f>IF(A933:A933&gt;0,VLOOKUP(A933,Fed.!$A$2:$J$1973,9,FALSE)," ")</f>
        <v xml:space="preserve"> </v>
      </c>
      <c r="J933" s="3" t="str">
        <f>IF(A933:A933&gt;0,VLOOKUP(A933,Fed.!$A$2:$J$1973,10,FALSE)," ")</f>
        <v xml:space="preserve"> </v>
      </c>
    </row>
    <row r="934" spans="1:10">
      <c r="A934" s="63"/>
      <c r="B934" t="str">
        <f>IF(A934:A934&gt;0,VLOOKUP(A934,Fed.!$A$2:$J$1973,2,FALSE)," ")</f>
        <v xml:space="preserve"> </v>
      </c>
      <c r="C934" t="str">
        <f>IF(A934:A934&gt;0,VLOOKUP(A934,Fed.!$A$2:$J$1973,3,FALSE)," ")</f>
        <v xml:space="preserve"> </v>
      </c>
      <c r="D934" s="3" t="str">
        <f>IF(A934:A934&gt;0,VLOOKUP(A934,Fed.!$A$2:$J$1973,4,FALSE)," ")</f>
        <v xml:space="preserve"> </v>
      </c>
      <c r="E934" s="3" t="str">
        <f>IF(A934:A934&gt;0,VLOOKUP(A934,Fed.!$A$2:$J$1973,5,FALSE)," ")</f>
        <v xml:space="preserve"> </v>
      </c>
      <c r="F934" s="413" t="str">
        <f>IF(A934:A934&gt;0,VLOOKUP(A934,Fed.!$A$2:$J$1973,6,FALSE)," ")</f>
        <v xml:space="preserve"> </v>
      </c>
      <c r="G934" t="str">
        <f>IF(A934:A934&gt;0,VLOOKUP(A934,Fed.!$A$2:$J$1973,7,FALSE)," ")</f>
        <v xml:space="preserve"> </v>
      </c>
      <c r="H934" t="str">
        <f>IF(A934:A934&gt;0,VLOOKUP(A934,Fed.!$A$2:$J$1973,8,FALSE)," ")</f>
        <v xml:space="preserve"> </v>
      </c>
      <c r="I934" t="str">
        <f>IF(A934:A934&gt;0,VLOOKUP(A934,Fed.!$A$2:$J$1973,9,FALSE)," ")</f>
        <v xml:space="preserve"> </v>
      </c>
      <c r="J934" s="3" t="str">
        <f>IF(A934:A934&gt;0,VLOOKUP(A934,Fed.!$A$2:$J$1973,10,FALSE)," ")</f>
        <v xml:space="preserve"> </v>
      </c>
    </row>
    <row r="935" spans="1:10">
      <c r="A935" s="63"/>
      <c r="B935" t="str">
        <f>IF(A935:A935&gt;0,VLOOKUP(A935,Fed.!$A$2:$J$1973,2,FALSE)," ")</f>
        <v xml:space="preserve"> </v>
      </c>
      <c r="C935" t="str">
        <f>IF(A935:A935&gt;0,VLOOKUP(A935,Fed.!$A$2:$J$1973,3,FALSE)," ")</f>
        <v xml:space="preserve"> </v>
      </c>
      <c r="D935" s="3" t="str">
        <f>IF(A935:A935&gt;0,VLOOKUP(A935,Fed.!$A$2:$J$1973,4,FALSE)," ")</f>
        <v xml:space="preserve"> </v>
      </c>
      <c r="E935" s="3" t="str">
        <f>IF(A935:A935&gt;0,VLOOKUP(A935,Fed.!$A$2:$J$1973,5,FALSE)," ")</f>
        <v xml:space="preserve"> </v>
      </c>
      <c r="F935" s="413" t="str">
        <f>IF(A935:A935&gt;0,VLOOKUP(A935,Fed.!$A$2:$J$1973,6,FALSE)," ")</f>
        <v xml:space="preserve"> </v>
      </c>
      <c r="G935" t="str">
        <f>IF(A935:A935&gt;0,VLOOKUP(A935,Fed.!$A$2:$J$1973,7,FALSE)," ")</f>
        <v xml:space="preserve"> </v>
      </c>
      <c r="H935" t="str">
        <f>IF(A935:A935&gt;0,VLOOKUP(A935,Fed.!$A$2:$J$1973,8,FALSE)," ")</f>
        <v xml:space="preserve"> </v>
      </c>
      <c r="I935" t="str">
        <f>IF(A935:A935&gt;0,VLOOKUP(A935,Fed.!$A$2:$J$1973,9,FALSE)," ")</f>
        <v xml:space="preserve"> </v>
      </c>
      <c r="J935" s="3" t="str">
        <f>IF(A935:A935&gt;0,VLOOKUP(A935,Fed.!$A$2:$J$1973,10,FALSE)," ")</f>
        <v xml:space="preserve"> </v>
      </c>
    </row>
    <row r="936" spans="1:10">
      <c r="A936" s="63"/>
      <c r="B936" t="str">
        <f>IF(A936:A936&gt;0,VLOOKUP(A936,Fed.!$A$2:$J$1973,2,FALSE)," ")</f>
        <v xml:space="preserve"> </v>
      </c>
      <c r="C936" t="str">
        <f>IF(A936:A936&gt;0,VLOOKUP(A936,Fed.!$A$2:$J$1973,3,FALSE)," ")</f>
        <v xml:space="preserve"> </v>
      </c>
      <c r="D936" s="3" t="str">
        <f>IF(A936:A936&gt;0,VLOOKUP(A936,Fed.!$A$2:$J$1973,4,FALSE)," ")</f>
        <v xml:space="preserve"> </v>
      </c>
      <c r="E936" s="3" t="str">
        <f>IF(A936:A936&gt;0,VLOOKUP(A936,Fed.!$A$2:$J$1973,5,FALSE)," ")</f>
        <v xml:space="preserve"> </v>
      </c>
      <c r="F936" s="413" t="str">
        <f>IF(A936:A936&gt;0,VLOOKUP(A936,Fed.!$A$2:$J$1973,6,FALSE)," ")</f>
        <v xml:space="preserve"> </v>
      </c>
      <c r="G936" t="str">
        <f>IF(A936:A936&gt;0,VLOOKUP(A936,Fed.!$A$2:$J$1973,7,FALSE)," ")</f>
        <v xml:space="preserve"> </v>
      </c>
      <c r="H936" t="str">
        <f>IF(A936:A936&gt;0,VLOOKUP(A936,Fed.!$A$2:$J$1973,8,FALSE)," ")</f>
        <v xml:space="preserve"> </v>
      </c>
      <c r="I936" t="str">
        <f>IF(A936:A936&gt;0,VLOOKUP(A936,Fed.!$A$2:$J$1973,9,FALSE)," ")</f>
        <v xml:space="preserve"> </v>
      </c>
      <c r="J936" s="3" t="str">
        <f>IF(A936:A936&gt;0,VLOOKUP(A936,Fed.!$A$2:$J$1973,10,FALSE)," ")</f>
        <v xml:space="preserve"> </v>
      </c>
    </row>
    <row r="937" spans="1:10">
      <c r="A937" s="63"/>
      <c r="B937" t="str">
        <f>IF(A937:A937&gt;0,VLOOKUP(A937,Fed.!$A$2:$J$1973,2,FALSE)," ")</f>
        <v xml:space="preserve"> </v>
      </c>
      <c r="C937" t="str">
        <f>IF(A937:A937&gt;0,VLOOKUP(A937,Fed.!$A$2:$J$1973,3,FALSE)," ")</f>
        <v xml:space="preserve"> </v>
      </c>
      <c r="D937" s="3" t="str">
        <f>IF(A937:A937&gt;0,VLOOKUP(A937,Fed.!$A$2:$J$1973,4,FALSE)," ")</f>
        <v xml:space="preserve"> </v>
      </c>
      <c r="E937" s="3" t="str">
        <f>IF(A937:A937&gt;0,VLOOKUP(A937,Fed.!$A$2:$J$1973,5,FALSE)," ")</f>
        <v xml:space="preserve"> </v>
      </c>
      <c r="F937" s="413" t="str">
        <f>IF(A937:A937&gt;0,VLOOKUP(A937,Fed.!$A$2:$J$1973,6,FALSE)," ")</f>
        <v xml:space="preserve"> </v>
      </c>
      <c r="G937" t="str">
        <f>IF(A937:A937&gt;0,VLOOKUP(A937,Fed.!$A$2:$J$1973,7,FALSE)," ")</f>
        <v xml:space="preserve"> </v>
      </c>
      <c r="H937" t="str">
        <f>IF(A937:A937&gt;0,VLOOKUP(A937,Fed.!$A$2:$J$1973,8,FALSE)," ")</f>
        <v xml:space="preserve"> </v>
      </c>
      <c r="I937" t="str">
        <f>IF(A937:A937&gt;0,VLOOKUP(A937,Fed.!$A$2:$J$1973,9,FALSE)," ")</f>
        <v xml:space="preserve"> </v>
      </c>
      <c r="J937" s="3" t="str">
        <f>IF(A937:A937&gt;0,VLOOKUP(A937,Fed.!$A$2:$J$1973,10,FALSE)," ")</f>
        <v xml:space="preserve"> </v>
      </c>
    </row>
    <row r="938" spans="1:10">
      <c r="A938" s="63"/>
      <c r="B938" t="str">
        <f>IF(A938:A938&gt;0,VLOOKUP(A938,Fed.!$A$2:$J$1973,2,FALSE)," ")</f>
        <v xml:space="preserve"> </v>
      </c>
      <c r="C938" t="str">
        <f>IF(A938:A938&gt;0,VLOOKUP(A938,Fed.!$A$2:$J$1973,3,FALSE)," ")</f>
        <v xml:space="preserve"> </v>
      </c>
      <c r="D938" s="3" t="str">
        <f>IF(A938:A938&gt;0,VLOOKUP(A938,Fed.!$A$2:$J$1973,4,FALSE)," ")</f>
        <v xml:space="preserve"> </v>
      </c>
      <c r="E938" s="3" t="str">
        <f>IF(A938:A938&gt;0,VLOOKUP(A938,Fed.!$A$2:$J$1973,5,FALSE)," ")</f>
        <v xml:space="preserve"> </v>
      </c>
      <c r="F938" s="413" t="str">
        <f>IF(A938:A938&gt;0,VLOOKUP(A938,Fed.!$A$2:$J$1973,6,FALSE)," ")</f>
        <v xml:space="preserve"> </v>
      </c>
      <c r="G938" t="str">
        <f>IF(A938:A938&gt;0,VLOOKUP(A938,Fed.!$A$2:$J$1973,7,FALSE)," ")</f>
        <v xml:space="preserve"> </v>
      </c>
      <c r="H938" t="str">
        <f>IF(A938:A938&gt;0,VLOOKUP(A938,Fed.!$A$2:$J$1973,8,FALSE)," ")</f>
        <v xml:space="preserve"> </v>
      </c>
      <c r="I938" t="str">
        <f>IF(A938:A938&gt;0,VLOOKUP(A938,Fed.!$A$2:$J$1973,9,FALSE)," ")</f>
        <v xml:space="preserve"> </v>
      </c>
      <c r="J938" s="3" t="str">
        <f>IF(A938:A938&gt;0,VLOOKUP(A938,Fed.!$A$2:$J$1973,10,FALSE)," ")</f>
        <v xml:space="preserve"> </v>
      </c>
    </row>
    <row r="939" spans="1:10">
      <c r="A939" s="63"/>
      <c r="B939" t="str">
        <f>IF(A939:A939&gt;0,VLOOKUP(A939,Fed.!$A$2:$J$1973,2,FALSE)," ")</f>
        <v xml:space="preserve"> </v>
      </c>
      <c r="C939" t="str">
        <f>IF(A939:A939&gt;0,VLOOKUP(A939,Fed.!$A$2:$J$1973,3,FALSE)," ")</f>
        <v xml:space="preserve"> </v>
      </c>
      <c r="D939" s="3" t="str">
        <f>IF(A939:A939&gt;0,VLOOKUP(A939,Fed.!$A$2:$J$1973,4,FALSE)," ")</f>
        <v xml:space="preserve"> </v>
      </c>
      <c r="E939" s="3" t="str">
        <f>IF(A939:A939&gt;0,VLOOKUP(A939,Fed.!$A$2:$J$1973,5,FALSE)," ")</f>
        <v xml:space="preserve"> </v>
      </c>
      <c r="F939" s="413" t="str">
        <f>IF(A939:A939&gt;0,VLOOKUP(A939,Fed.!$A$2:$J$1973,6,FALSE)," ")</f>
        <v xml:space="preserve"> </v>
      </c>
      <c r="G939" t="str">
        <f>IF(A939:A939&gt;0,VLOOKUP(A939,Fed.!$A$2:$J$1973,7,FALSE)," ")</f>
        <v xml:space="preserve"> </v>
      </c>
      <c r="H939" t="str">
        <f>IF(A939:A939&gt;0,VLOOKUP(A939,Fed.!$A$2:$J$1973,8,FALSE)," ")</f>
        <v xml:space="preserve"> </v>
      </c>
      <c r="I939" t="str">
        <f>IF(A939:A939&gt;0,VLOOKUP(A939,Fed.!$A$2:$J$1973,9,FALSE)," ")</f>
        <v xml:space="preserve"> </v>
      </c>
      <c r="J939" s="3" t="str">
        <f>IF(A939:A939&gt;0,VLOOKUP(A939,Fed.!$A$2:$J$1973,10,FALSE)," ")</f>
        <v xml:space="preserve"> </v>
      </c>
    </row>
    <row r="940" spans="1:10">
      <c r="A940" s="63"/>
      <c r="B940" t="str">
        <f>IF(A940:A940&gt;0,VLOOKUP(A940,Fed.!$A$2:$J$1973,2,FALSE)," ")</f>
        <v xml:space="preserve"> </v>
      </c>
      <c r="C940" t="str">
        <f>IF(A940:A940&gt;0,VLOOKUP(A940,Fed.!$A$2:$J$1973,3,FALSE)," ")</f>
        <v xml:space="preserve"> </v>
      </c>
      <c r="D940" s="3" t="str">
        <f>IF(A940:A940&gt;0,VLOOKUP(A940,Fed.!$A$2:$J$1973,4,FALSE)," ")</f>
        <v xml:space="preserve"> </v>
      </c>
      <c r="E940" s="3" t="str">
        <f>IF(A940:A940&gt;0,VLOOKUP(A940,Fed.!$A$2:$J$1973,5,FALSE)," ")</f>
        <v xml:space="preserve"> </v>
      </c>
      <c r="F940" s="413" t="str">
        <f>IF(A940:A940&gt;0,VLOOKUP(A940,Fed.!$A$2:$J$1973,6,FALSE)," ")</f>
        <v xml:space="preserve"> </v>
      </c>
      <c r="G940" t="str">
        <f>IF(A940:A940&gt;0,VLOOKUP(A940,Fed.!$A$2:$J$1973,7,FALSE)," ")</f>
        <v xml:space="preserve"> </v>
      </c>
      <c r="H940" t="str">
        <f>IF(A940:A940&gt;0,VLOOKUP(A940,Fed.!$A$2:$J$1973,8,FALSE)," ")</f>
        <v xml:space="preserve"> </v>
      </c>
      <c r="I940" t="str">
        <f>IF(A940:A940&gt;0,VLOOKUP(A940,Fed.!$A$2:$J$1973,9,FALSE)," ")</f>
        <v xml:space="preserve"> </v>
      </c>
      <c r="J940" s="3" t="str">
        <f>IF(A940:A940&gt;0,VLOOKUP(A940,Fed.!$A$2:$J$1973,10,FALSE)," ")</f>
        <v xml:space="preserve"> </v>
      </c>
    </row>
    <row r="941" spans="1:10">
      <c r="A941" s="63"/>
      <c r="B941" t="str">
        <f>IF(A941:A941&gt;0,VLOOKUP(A941,Fed.!$A$2:$J$1973,2,FALSE)," ")</f>
        <v xml:space="preserve"> </v>
      </c>
      <c r="C941" t="str">
        <f>IF(A941:A941&gt;0,VLOOKUP(A941,Fed.!$A$2:$J$1973,3,FALSE)," ")</f>
        <v xml:space="preserve"> </v>
      </c>
      <c r="D941" s="3" t="str">
        <f>IF(A941:A941&gt;0,VLOOKUP(A941,Fed.!$A$2:$J$1973,4,FALSE)," ")</f>
        <v xml:space="preserve"> </v>
      </c>
      <c r="E941" s="3" t="str">
        <f>IF(A941:A941&gt;0,VLOOKUP(A941,Fed.!$A$2:$J$1973,5,FALSE)," ")</f>
        <v xml:space="preserve"> </v>
      </c>
      <c r="F941" s="413" t="str">
        <f>IF(A941:A941&gt;0,VLOOKUP(A941,Fed.!$A$2:$J$1973,6,FALSE)," ")</f>
        <v xml:space="preserve"> </v>
      </c>
      <c r="G941" t="str">
        <f>IF(A941:A941&gt;0,VLOOKUP(A941,Fed.!$A$2:$J$1973,7,FALSE)," ")</f>
        <v xml:space="preserve"> </v>
      </c>
      <c r="H941" t="str">
        <f>IF(A941:A941&gt;0,VLOOKUP(A941,Fed.!$A$2:$J$1973,8,FALSE)," ")</f>
        <v xml:space="preserve"> </v>
      </c>
      <c r="I941" t="str">
        <f>IF(A941:A941&gt;0,VLOOKUP(A941,Fed.!$A$2:$J$1973,9,FALSE)," ")</f>
        <v xml:space="preserve"> </v>
      </c>
      <c r="J941" s="3" t="str">
        <f>IF(A941:A941&gt;0,VLOOKUP(A941,Fed.!$A$2:$J$1973,10,FALSE)," ")</f>
        <v xml:space="preserve"> </v>
      </c>
    </row>
    <row r="942" spans="1:10">
      <c r="A942" s="63"/>
      <c r="B942" t="str">
        <f>IF(A942:A942&gt;0,VLOOKUP(A942,Fed.!$A$2:$J$1973,2,FALSE)," ")</f>
        <v xml:space="preserve"> </v>
      </c>
      <c r="C942" t="str">
        <f>IF(A942:A942&gt;0,VLOOKUP(A942,Fed.!$A$2:$J$1973,3,FALSE)," ")</f>
        <v xml:space="preserve"> </v>
      </c>
      <c r="D942" s="3" t="str">
        <f>IF(A942:A942&gt;0,VLOOKUP(A942,Fed.!$A$2:$J$1973,4,FALSE)," ")</f>
        <v xml:space="preserve"> </v>
      </c>
      <c r="E942" s="3" t="str">
        <f>IF(A942:A942&gt;0,VLOOKUP(A942,Fed.!$A$2:$J$1973,5,FALSE)," ")</f>
        <v xml:space="preserve"> </v>
      </c>
      <c r="F942" s="413" t="str">
        <f>IF(A942:A942&gt;0,VLOOKUP(A942,Fed.!$A$2:$J$1973,6,FALSE)," ")</f>
        <v xml:space="preserve"> </v>
      </c>
      <c r="G942" t="str">
        <f>IF(A942:A942&gt;0,VLOOKUP(A942,Fed.!$A$2:$J$1973,7,FALSE)," ")</f>
        <v xml:space="preserve"> </v>
      </c>
      <c r="H942" t="str">
        <f>IF(A942:A942&gt;0,VLOOKUP(A942,Fed.!$A$2:$J$1973,8,FALSE)," ")</f>
        <v xml:space="preserve"> </v>
      </c>
      <c r="I942" t="str">
        <f>IF(A942:A942&gt;0,VLOOKUP(A942,Fed.!$A$2:$J$1973,9,FALSE)," ")</f>
        <v xml:space="preserve"> </v>
      </c>
      <c r="J942" s="3" t="str">
        <f>IF(A942:A942&gt;0,VLOOKUP(A942,Fed.!$A$2:$J$1973,10,FALSE)," ")</f>
        <v xml:space="preserve"> </v>
      </c>
    </row>
    <row r="943" spans="1:10">
      <c r="A943" s="63"/>
      <c r="B943" t="str">
        <f>IF(A943:A943&gt;0,VLOOKUP(A943,Fed.!$A$2:$J$1973,2,FALSE)," ")</f>
        <v xml:space="preserve"> </v>
      </c>
      <c r="C943" t="str">
        <f>IF(A943:A943&gt;0,VLOOKUP(A943,Fed.!$A$2:$J$1973,3,FALSE)," ")</f>
        <v xml:space="preserve"> </v>
      </c>
      <c r="D943" s="3" t="str">
        <f>IF(A943:A943&gt;0,VLOOKUP(A943,Fed.!$A$2:$J$1973,4,FALSE)," ")</f>
        <v xml:space="preserve"> </v>
      </c>
      <c r="E943" s="3" t="str">
        <f>IF(A943:A943&gt;0,VLOOKUP(A943,Fed.!$A$2:$J$1973,5,FALSE)," ")</f>
        <v xml:space="preserve"> </v>
      </c>
      <c r="F943" s="413" t="str">
        <f>IF(A943:A943&gt;0,VLOOKUP(A943,Fed.!$A$2:$J$1973,6,FALSE)," ")</f>
        <v xml:space="preserve"> </v>
      </c>
      <c r="G943" t="str">
        <f>IF(A943:A943&gt;0,VLOOKUP(A943,Fed.!$A$2:$J$1973,7,FALSE)," ")</f>
        <v xml:space="preserve"> </v>
      </c>
      <c r="H943" t="str">
        <f>IF(A943:A943&gt;0,VLOOKUP(A943,Fed.!$A$2:$J$1973,8,FALSE)," ")</f>
        <v xml:space="preserve"> </v>
      </c>
      <c r="I943" t="str">
        <f>IF(A943:A943&gt;0,VLOOKUP(A943,Fed.!$A$2:$J$1973,9,FALSE)," ")</f>
        <v xml:space="preserve"> </v>
      </c>
      <c r="J943" s="3" t="str">
        <f>IF(A943:A943&gt;0,VLOOKUP(A943,Fed.!$A$2:$J$1973,10,FALSE)," ")</f>
        <v xml:space="preserve"> </v>
      </c>
    </row>
    <row r="944" spans="1:10">
      <c r="A944" s="63"/>
      <c r="B944" t="str">
        <f>IF(A944:A944&gt;0,VLOOKUP(A944,Fed.!$A$2:$J$1973,2,FALSE)," ")</f>
        <v xml:space="preserve"> </v>
      </c>
      <c r="C944" t="str">
        <f>IF(A944:A944&gt;0,VLOOKUP(A944,Fed.!$A$2:$J$1973,3,FALSE)," ")</f>
        <v xml:space="preserve"> </v>
      </c>
      <c r="D944" s="3" t="str">
        <f>IF(A944:A944&gt;0,VLOOKUP(A944,Fed.!$A$2:$J$1973,4,FALSE)," ")</f>
        <v xml:space="preserve"> </v>
      </c>
      <c r="E944" s="3" t="str">
        <f>IF(A944:A944&gt;0,VLOOKUP(A944,Fed.!$A$2:$J$1973,5,FALSE)," ")</f>
        <v xml:space="preserve"> </v>
      </c>
      <c r="F944" s="413" t="str">
        <f>IF(A944:A944&gt;0,VLOOKUP(A944,Fed.!$A$2:$J$1973,6,FALSE)," ")</f>
        <v xml:space="preserve"> </v>
      </c>
      <c r="G944" t="str">
        <f>IF(A944:A944&gt;0,VLOOKUP(A944,Fed.!$A$2:$J$1973,7,FALSE)," ")</f>
        <v xml:space="preserve"> </v>
      </c>
      <c r="H944" t="str">
        <f>IF(A944:A944&gt;0,VLOOKUP(A944,Fed.!$A$2:$J$1973,8,FALSE)," ")</f>
        <v xml:space="preserve"> </v>
      </c>
      <c r="I944" t="str">
        <f>IF(A944:A944&gt;0,VLOOKUP(A944,Fed.!$A$2:$J$1973,9,FALSE)," ")</f>
        <v xml:space="preserve"> </v>
      </c>
      <c r="J944" s="3" t="str">
        <f>IF(A944:A944&gt;0,VLOOKUP(A944,Fed.!$A$2:$J$1973,10,FALSE)," ")</f>
        <v xml:space="preserve"> </v>
      </c>
    </row>
    <row r="945" spans="1:10">
      <c r="A945" s="63"/>
      <c r="B945" t="str">
        <f>IF(A945:A945&gt;0,VLOOKUP(A945,Fed.!$A$2:$J$1973,2,FALSE)," ")</f>
        <v xml:space="preserve"> </v>
      </c>
      <c r="C945" t="str">
        <f>IF(A945:A945&gt;0,VLOOKUP(A945,Fed.!$A$2:$J$1973,3,FALSE)," ")</f>
        <v xml:space="preserve"> </v>
      </c>
      <c r="D945" s="3" t="str">
        <f>IF(A945:A945&gt;0,VLOOKUP(A945,Fed.!$A$2:$J$1973,4,FALSE)," ")</f>
        <v xml:space="preserve"> </v>
      </c>
      <c r="E945" s="3" t="str">
        <f>IF(A945:A945&gt;0,VLOOKUP(A945,Fed.!$A$2:$J$1973,5,FALSE)," ")</f>
        <v xml:space="preserve"> </v>
      </c>
      <c r="F945" s="413" t="str">
        <f>IF(A945:A945&gt;0,VLOOKUP(A945,Fed.!$A$2:$J$1973,6,FALSE)," ")</f>
        <v xml:space="preserve"> </v>
      </c>
      <c r="G945" t="str">
        <f>IF(A945:A945&gt;0,VLOOKUP(A945,Fed.!$A$2:$J$1973,7,FALSE)," ")</f>
        <v xml:space="preserve"> </v>
      </c>
      <c r="H945" t="str">
        <f>IF(A945:A945&gt;0,VLOOKUP(A945,Fed.!$A$2:$J$1973,8,FALSE)," ")</f>
        <v xml:space="preserve"> </v>
      </c>
      <c r="I945" t="str">
        <f>IF(A945:A945&gt;0,VLOOKUP(A945,Fed.!$A$2:$J$1973,9,FALSE)," ")</f>
        <v xml:space="preserve"> </v>
      </c>
      <c r="J945" s="3" t="str">
        <f>IF(A945:A945&gt;0,VLOOKUP(A945,Fed.!$A$2:$J$1973,10,FALSE)," ")</f>
        <v xml:space="preserve"> </v>
      </c>
    </row>
    <row r="946" spans="1:10">
      <c r="A946" s="63"/>
      <c r="B946" t="str">
        <f>IF(A946:A946&gt;0,VLOOKUP(A946,Fed.!$A$2:$J$1973,2,FALSE)," ")</f>
        <v xml:space="preserve"> </v>
      </c>
      <c r="C946" t="str">
        <f>IF(A946:A946&gt;0,VLOOKUP(A946,Fed.!$A$2:$J$1973,3,FALSE)," ")</f>
        <v xml:space="preserve"> </v>
      </c>
      <c r="D946" s="3" t="str">
        <f>IF(A946:A946&gt;0,VLOOKUP(A946,Fed.!$A$2:$J$1973,4,FALSE)," ")</f>
        <v xml:space="preserve"> </v>
      </c>
      <c r="E946" s="3" t="str">
        <f>IF(A946:A946&gt;0,VLOOKUP(A946,Fed.!$A$2:$J$1973,5,FALSE)," ")</f>
        <v xml:space="preserve"> </v>
      </c>
      <c r="F946" s="413" t="str">
        <f>IF(A946:A946&gt;0,VLOOKUP(A946,Fed.!$A$2:$J$1973,6,FALSE)," ")</f>
        <v xml:space="preserve"> </v>
      </c>
      <c r="G946" t="str">
        <f>IF(A946:A946&gt;0,VLOOKUP(A946,Fed.!$A$2:$J$1973,7,FALSE)," ")</f>
        <v xml:space="preserve"> </v>
      </c>
      <c r="H946" t="str">
        <f>IF(A946:A946&gt;0,VLOOKUP(A946,Fed.!$A$2:$J$1973,8,FALSE)," ")</f>
        <v xml:space="preserve"> </v>
      </c>
      <c r="I946" t="str">
        <f>IF(A946:A946&gt;0,VLOOKUP(A946,Fed.!$A$2:$J$1973,9,FALSE)," ")</f>
        <v xml:space="preserve"> </v>
      </c>
      <c r="J946" s="3" t="str">
        <f>IF(A946:A946&gt;0,VLOOKUP(A946,Fed.!$A$2:$J$1973,10,FALSE)," ")</f>
        <v xml:space="preserve"> </v>
      </c>
    </row>
    <row r="947" spans="1:10">
      <c r="A947" s="63"/>
      <c r="B947" t="str">
        <f>IF(A947:A947&gt;0,VLOOKUP(A947,Fed.!$A$2:$J$1973,2,FALSE)," ")</f>
        <v xml:space="preserve"> </v>
      </c>
      <c r="C947" t="str">
        <f>IF(A947:A947&gt;0,VLOOKUP(A947,Fed.!$A$2:$J$1973,3,FALSE)," ")</f>
        <v xml:space="preserve"> </v>
      </c>
      <c r="D947" s="3" t="str">
        <f>IF(A947:A947&gt;0,VLOOKUP(A947,Fed.!$A$2:$J$1973,4,FALSE)," ")</f>
        <v xml:space="preserve"> </v>
      </c>
      <c r="E947" s="3" t="str">
        <f>IF(A947:A947&gt;0,VLOOKUP(A947,Fed.!$A$2:$J$1973,5,FALSE)," ")</f>
        <v xml:space="preserve"> </v>
      </c>
      <c r="F947" s="413" t="str">
        <f>IF(A947:A947&gt;0,VLOOKUP(A947,Fed.!$A$2:$J$1973,6,FALSE)," ")</f>
        <v xml:space="preserve"> </v>
      </c>
      <c r="G947" t="str">
        <f>IF(A947:A947&gt;0,VLOOKUP(A947,Fed.!$A$2:$J$1973,7,FALSE)," ")</f>
        <v xml:space="preserve"> </v>
      </c>
      <c r="H947" t="str">
        <f>IF(A947:A947&gt;0,VLOOKUP(A947,Fed.!$A$2:$J$1973,8,FALSE)," ")</f>
        <v xml:space="preserve"> </v>
      </c>
      <c r="I947" t="str">
        <f>IF(A947:A947&gt;0,VLOOKUP(A947,Fed.!$A$2:$J$1973,9,FALSE)," ")</f>
        <v xml:space="preserve"> </v>
      </c>
      <c r="J947" s="3" t="str">
        <f>IF(A947:A947&gt;0,VLOOKUP(A947,Fed.!$A$2:$J$1973,10,FALSE)," ")</f>
        <v xml:space="preserve"> </v>
      </c>
    </row>
    <row r="948" spans="1:10">
      <c r="A948" s="63"/>
      <c r="B948" t="str">
        <f>IF(A948:A948&gt;0,VLOOKUP(A948,Fed.!$A$2:$J$1973,2,FALSE)," ")</f>
        <v xml:space="preserve"> </v>
      </c>
      <c r="C948" t="str">
        <f>IF(A948:A948&gt;0,VLOOKUP(A948,Fed.!$A$2:$J$1973,3,FALSE)," ")</f>
        <v xml:space="preserve"> </v>
      </c>
      <c r="D948" s="3" t="str">
        <f>IF(A948:A948&gt;0,VLOOKUP(A948,Fed.!$A$2:$J$1973,4,FALSE)," ")</f>
        <v xml:space="preserve"> </v>
      </c>
      <c r="E948" s="3" t="str">
        <f>IF(A948:A948&gt;0,VLOOKUP(A948,Fed.!$A$2:$J$1973,5,FALSE)," ")</f>
        <v xml:space="preserve"> </v>
      </c>
      <c r="F948" s="413" t="str">
        <f>IF(A948:A948&gt;0,VLOOKUP(A948,Fed.!$A$2:$J$1973,6,FALSE)," ")</f>
        <v xml:space="preserve"> </v>
      </c>
      <c r="G948" t="str">
        <f>IF(A948:A948&gt;0,VLOOKUP(A948,Fed.!$A$2:$J$1973,7,FALSE)," ")</f>
        <v xml:space="preserve"> </v>
      </c>
      <c r="H948" t="str">
        <f>IF(A948:A948&gt;0,VLOOKUP(A948,Fed.!$A$2:$J$1973,8,FALSE)," ")</f>
        <v xml:space="preserve"> </v>
      </c>
      <c r="I948" t="str">
        <f>IF(A948:A948&gt;0,VLOOKUP(A948,Fed.!$A$2:$J$1973,9,FALSE)," ")</f>
        <v xml:space="preserve"> </v>
      </c>
      <c r="J948" s="3" t="str">
        <f>IF(A948:A948&gt;0,VLOOKUP(A948,Fed.!$A$2:$J$1973,10,FALSE)," ")</f>
        <v xml:space="preserve"> </v>
      </c>
    </row>
    <row r="949" spans="1:10">
      <c r="A949" s="63"/>
      <c r="B949" t="str">
        <f>IF(A949:A949&gt;0,VLOOKUP(A949,Fed.!$A$2:$J$1973,2,FALSE)," ")</f>
        <v xml:space="preserve"> </v>
      </c>
      <c r="C949" t="str">
        <f>IF(A949:A949&gt;0,VLOOKUP(A949,Fed.!$A$2:$J$1973,3,FALSE)," ")</f>
        <v xml:space="preserve"> </v>
      </c>
      <c r="D949" s="3" t="str">
        <f>IF(A949:A949&gt;0,VLOOKUP(A949,Fed.!$A$2:$J$1973,4,FALSE)," ")</f>
        <v xml:space="preserve"> </v>
      </c>
      <c r="E949" s="3" t="str">
        <f>IF(A949:A949&gt;0,VLOOKUP(A949,Fed.!$A$2:$J$1973,5,FALSE)," ")</f>
        <v xml:space="preserve"> </v>
      </c>
      <c r="F949" s="413" t="str">
        <f>IF(A949:A949&gt;0,VLOOKUP(A949,Fed.!$A$2:$J$1973,6,FALSE)," ")</f>
        <v xml:space="preserve"> </v>
      </c>
      <c r="G949" t="str">
        <f>IF(A949:A949&gt;0,VLOOKUP(A949,Fed.!$A$2:$J$1973,7,FALSE)," ")</f>
        <v xml:space="preserve"> </v>
      </c>
      <c r="H949" t="str">
        <f>IF(A949:A949&gt;0,VLOOKUP(A949,Fed.!$A$2:$J$1973,8,FALSE)," ")</f>
        <v xml:space="preserve"> </v>
      </c>
      <c r="I949" t="str">
        <f>IF(A949:A949&gt;0,VLOOKUP(A949,Fed.!$A$2:$J$1973,9,FALSE)," ")</f>
        <v xml:space="preserve"> </v>
      </c>
      <c r="J949" s="3" t="str">
        <f>IF(A949:A949&gt;0,VLOOKUP(A949,Fed.!$A$2:$J$1973,10,FALSE)," ")</f>
        <v xml:space="preserve"> </v>
      </c>
    </row>
    <row r="950" spans="1:10">
      <c r="A950" s="63"/>
      <c r="B950" t="str">
        <f>IF(A950:A950&gt;0,VLOOKUP(A950,Fed.!$A$2:$J$1973,2,FALSE)," ")</f>
        <v xml:space="preserve"> </v>
      </c>
      <c r="C950" t="str">
        <f>IF(A950:A950&gt;0,VLOOKUP(A950,Fed.!$A$2:$J$1973,3,FALSE)," ")</f>
        <v xml:space="preserve"> </v>
      </c>
      <c r="D950" s="3" t="str">
        <f>IF(A950:A950&gt;0,VLOOKUP(A950,Fed.!$A$2:$J$1973,4,FALSE)," ")</f>
        <v xml:space="preserve"> </v>
      </c>
      <c r="E950" s="3" t="str">
        <f>IF(A950:A950&gt;0,VLOOKUP(A950,Fed.!$A$2:$J$1973,5,FALSE)," ")</f>
        <v xml:space="preserve"> </v>
      </c>
      <c r="F950" s="413" t="str">
        <f>IF(A950:A950&gt;0,VLOOKUP(A950,Fed.!$A$2:$J$1973,6,FALSE)," ")</f>
        <v xml:space="preserve"> </v>
      </c>
      <c r="G950" t="str">
        <f>IF(A950:A950&gt;0,VLOOKUP(A950,Fed.!$A$2:$J$1973,7,FALSE)," ")</f>
        <v xml:space="preserve"> </v>
      </c>
      <c r="H950" t="str">
        <f>IF(A950:A950&gt;0,VLOOKUP(A950,Fed.!$A$2:$J$1973,8,FALSE)," ")</f>
        <v xml:space="preserve"> </v>
      </c>
      <c r="I950" t="str">
        <f>IF(A950:A950&gt;0,VLOOKUP(A950,Fed.!$A$2:$J$1973,9,FALSE)," ")</f>
        <v xml:space="preserve"> </v>
      </c>
      <c r="J950" s="3" t="str">
        <f>IF(A950:A950&gt;0,VLOOKUP(A950,Fed.!$A$2:$J$1973,10,FALSE)," ")</f>
        <v xml:space="preserve"> </v>
      </c>
    </row>
    <row r="951" spans="1:10">
      <c r="A951" s="63"/>
      <c r="B951" t="str">
        <f>IF(A951:A951&gt;0,VLOOKUP(A951,Fed.!$A$2:$J$1973,2,FALSE)," ")</f>
        <v xml:space="preserve"> </v>
      </c>
      <c r="C951" t="str">
        <f>IF(A951:A951&gt;0,VLOOKUP(A951,Fed.!$A$2:$J$1973,3,FALSE)," ")</f>
        <v xml:space="preserve"> </v>
      </c>
      <c r="D951" s="3" t="str">
        <f>IF(A951:A951&gt;0,VLOOKUP(A951,Fed.!$A$2:$J$1973,4,FALSE)," ")</f>
        <v xml:space="preserve"> </v>
      </c>
      <c r="E951" s="3" t="str">
        <f>IF(A951:A951&gt;0,VLOOKUP(A951,Fed.!$A$2:$J$1973,5,FALSE)," ")</f>
        <v xml:space="preserve"> </v>
      </c>
      <c r="F951" s="413" t="str">
        <f>IF(A951:A951&gt;0,VLOOKUP(A951,Fed.!$A$2:$J$1973,6,FALSE)," ")</f>
        <v xml:space="preserve"> </v>
      </c>
      <c r="G951" t="str">
        <f>IF(A951:A951&gt;0,VLOOKUP(A951,Fed.!$A$2:$J$1973,7,FALSE)," ")</f>
        <v xml:space="preserve"> </v>
      </c>
      <c r="H951" t="str">
        <f>IF(A951:A951&gt;0,VLOOKUP(A951,Fed.!$A$2:$J$1973,8,FALSE)," ")</f>
        <v xml:space="preserve"> </v>
      </c>
      <c r="I951" t="str">
        <f>IF(A951:A951&gt;0,VLOOKUP(A951,Fed.!$A$2:$J$1973,9,FALSE)," ")</f>
        <v xml:space="preserve"> </v>
      </c>
      <c r="J951" s="3" t="str">
        <f>IF(A951:A951&gt;0,VLOOKUP(A951,Fed.!$A$2:$J$1973,10,FALSE)," ")</f>
        <v xml:space="preserve"> </v>
      </c>
    </row>
    <row r="952" spans="1:10">
      <c r="A952" s="63"/>
      <c r="B952" t="str">
        <f>IF(A952:A952&gt;0,VLOOKUP(A952,Fed.!$A$2:$J$1973,2,FALSE)," ")</f>
        <v xml:space="preserve"> </v>
      </c>
      <c r="C952" t="str">
        <f>IF(A952:A952&gt;0,VLOOKUP(A952,Fed.!$A$2:$J$1973,3,FALSE)," ")</f>
        <v xml:space="preserve"> </v>
      </c>
      <c r="D952" s="3" t="str">
        <f>IF(A952:A952&gt;0,VLOOKUP(A952,Fed.!$A$2:$J$1973,4,FALSE)," ")</f>
        <v xml:space="preserve"> </v>
      </c>
      <c r="E952" s="3" t="str">
        <f>IF(A952:A952&gt;0,VLOOKUP(A952,Fed.!$A$2:$J$1973,5,FALSE)," ")</f>
        <v xml:space="preserve"> </v>
      </c>
      <c r="F952" s="413" t="str">
        <f>IF(A952:A952&gt;0,VLOOKUP(A952,Fed.!$A$2:$J$1973,6,FALSE)," ")</f>
        <v xml:space="preserve"> </v>
      </c>
      <c r="G952" t="str">
        <f>IF(A952:A952&gt;0,VLOOKUP(A952,Fed.!$A$2:$J$1973,7,FALSE)," ")</f>
        <v xml:space="preserve"> </v>
      </c>
      <c r="H952" t="str">
        <f>IF(A952:A952&gt;0,VLOOKUP(A952,Fed.!$A$2:$J$1973,8,FALSE)," ")</f>
        <v xml:space="preserve"> </v>
      </c>
      <c r="I952" t="str">
        <f>IF(A952:A952&gt;0,VLOOKUP(A952,Fed.!$A$2:$J$1973,9,FALSE)," ")</f>
        <v xml:space="preserve"> </v>
      </c>
      <c r="J952" s="3" t="str">
        <f>IF(A952:A952&gt;0,VLOOKUP(A952,Fed.!$A$2:$J$1973,10,FALSE)," ")</f>
        <v xml:space="preserve"> </v>
      </c>
    </row>
    <row r="953" spans="1:10">
      <c r="A953" s="63"/>
      <c r="B953" t="str">
        <f>IF(A953:A953&gt;0,VLOOKUP(A953,Fed.!$A$2:$J$1973,2,FALSE)," ")</f>
        <v xml:space="preserve"> </v>
      </c>
      <c r="C953" t="str">
        <f>IF(A953:A953&gt;0,VLOOKUP(A953,Fed.!$A$2:$J$1973,3,FALSE)," ")</f>
        <v xml:space="preserve"> </v>
      </c>
      <c r="D953" s="3" t="str">
        <f>IF(A953:A953&gt;0,VLOOKUP(A953,Fed.!$A$2:$J$1973,4,FALSE)," ")</f>
        <v xml:space="preserve"> </v>
      </c>
      <c r="E953" s="3" t="str">
        <f>IF(A953:A953&gt;0,VLOOKUP(A953,Fed.!$A$2:$J$1973,5,FALSE)," ")</f>
        <v xml:space="preserve"> </v>
      </c>
      <c r="F953" s="413" t="str">
        <f>IF(A953:A953&gt;0,VLOOKUP(A953,Fed.!$A$2:$J$1973,6,FALSE)," ")</f>
        <v xml:space="preserve"> </v>
      </c>
      <c r="G953" t="str">
        <f>IF(A953:A953&gt;0,VLOOKUP(A953,Fed.!$A$2:$J$1973,7,FALSE)," ")</f>
        <v xml:space="preserve"> </v>
      </c>
      <c r="H953" t="str">
        <f>IF(A953:A953&gt;0,VLOOKUP(A953,Fed.!$A$2:$J$1973,8,FALSE)," ")</f>
        <v xml:space="preserve"> </v>
      </c>
      <c r="I953" t="str">
        <f>IF(A953:A953&gt;0,VLOOKUP(A953,Fed.!$A$2:$J$1973,9,FALSE)," ")</f>
        <v xml:space="preserve"> </v>
      </c>
      <c r="J953" s="3" t="str">
        <f>IF(A953:A953&gt;0,VLOOKUP(A953,Fed.!$A$2:$J$1973,10,FALSE)," ")</f>
        <v xml:space="preserve"> </v>
      </c>
    </row>
    <row r="954" spans="1:10">
      <c r="A954" s="63"/>
      <c r="B954" t="str">
        <f>IF(A954:A954&gt;0,VLOOKUP(A954,Fed.!$A$2:$J$1973,2,FALSE)," ")</f>
        <v xml:space="preserve"> </v>
      </c>
      <c r="C954" t="str">
        <f>IF(A954:A954&gt;0,VLOOKUP(A954,Fed.!$A$2:$J$1973,3,FALSE)," ")</f>
        <v xml:space="preserve"> </v>
      </c>
      <c r="D954" s="3" t="str">
        <f>IF(A954:A954&gt;0,VLOOKUP(A954,Fed.!$A$2:$J$1973,4,FALSE)," ")</f>
        <v xml:space="preserve"> </v>
      </c>
      <c r="E954" s="3" t="str">
        <f>IF(A954:A954&gt;0,VLOOKUP(A954,Fed.!$A$2:$J$1973,5,FALSE)," ")</f>
        <v xml:space="preserve"> </v>
      </c>
      <c r="F954" s="413" t="str">
        <f>IF(A954:A954&gt;0,VLOOKUP(A954,Fed.!$A$2:$J$1973,6,FALSE)," ")</f>
        <v xml:space="preserve"> </v>
      </c>
      <c r="G954" t="str">
        <f>IF(A954:A954&gt;0,VLOOKUP(A954,Fed.!$A$2:$J$1973,7,FALSE)," ")</f>
        <v xml:space="preserve"> </v>
      </c>
      <c r="H954" t="str">
        <f>IF(A954:A954&gt;0,VLOOKUP(A954,Fed.!$A$2:$J$1973,8,FALSE)," ")</f>
        <v xml:space="preserve"> </v>
      </c>
      <c r="I954" t="str">
        <f>IF(A954:A954&gt;0,VLOOKUP(A954,Fed.!$A$2:$J$1973,9,FALSE)," ")</f>
        <v xml:space="preserve"> </v>
      </c>
      <c r="J954" s="3" t="str">
        <f>IF(A954:A954&gt;0,VLOOKUP(A954,Fed.!$A$2:$J$1973,10,FALSE)," ")</f>
        <v xml:space="preserve"> </v>
      </c>
    </row>
    <row r="955" spans="1:10">
      <c r="A955" s="63"/>
      <c r="B955" t="str">
        <f>IF(A955:A955&gt;0,VLOOKUP(A955,Fed.!$A$2:$J$1973,2,FALSE)," ")</f>
        <v xml:space="preserve"> </v>
      </c>
      <c r="C955" t="str">
        <f>IF(A955:A955&gt;0,VLOOKUP(A955,Fed.!$A$2:$J$1973,3,FALSE)," ")</f>
        <v xml:space="preserve"> </v>
      </c>
      <c r="D955" s="3" t="str">
        <f>IF(A955:A955&gt;0,VLOOKUP(A955,Fed.!$A$2:$J$1973,4,FALSE)," ")</f>
        <v xml:space="preserve"> </v>
      </c>
      <c r="E955" s="3" t="str">
        <f>IF(A955:A955&gt;0,VLOOKUP(A955,Fed.!$A$2:$J$1973,5,FALSE)," ")</f>
        <v xml:space="preserve"> </v>
      </c>
      <c r="F955" s="413" t="str">
        <f>IF(A955:A955&gt;0,VLOOKUP(A955,Fed.!$A$2:$J$1973,6,FALSE)," ")</f>
        <v xml:space="preserve"> </v>
      </c>
      <c r="G955" t="str">
        <f>IF(A955:A955&gt;0,VLOOKUP(A955,Fed.!$A$2:$J$1973,7,FALSE)," ")</f>
        <v xml:space="preserve"> </v>
      </c>
      <c r="H955" t="str">
        <f>IF(A955:A955&gt;0,VLOOKUP(A955,Fed.!$A$2:$J$1973,8,FALSE)," ")</f>
        <v xml:space="preserve"> </v>
      </c>
      <c r="I955" t="str">
        <f>IF(A955:A955&gt;0,VLOOKUP(A955,Fed.!$A$2:$J$1973,9,FALSE)," ")</f>
        <v xml:space="preserve"> </v>
      </c>
      <c r="J955" s="3" t="str">
        <f>IF(A955:A955&gt;0,VLOOKUP(A955,Fed.!$A$2:$J$1973,10,FALSE)," ")</f>
        <v xml:space="preserve"> </v>
      </c>
    </row>
    <row r="956" spans="1:10">
      <c r="A956" s="63"/>
      <c r="B956" t="str">
        <f>IF(A956:A956&gt;0,VLOOKUP(A956,Fed.!$A$2:$J$1973,2,FALSE)," ")</f>
        <v xml:space="preserve"> </v>
      </c>
      <c r="C956" t="str">
        <f>IF(A956:A956&gt;0,VLOOKUP(A956,Fed.!$A$2:$J$1973,3,FALSE)," ")</f>
        <v xml:space="preserve"> </v>
      </c>
      <c r="D956" s="3" t="str">
        <f>IF(A956:A956&gt;0,VLOOKUP(A956,Fed.!$A$2:$J$1973,4,FALSE)," ")</f>
        <v xml:space="preserve"> </v>
      </c>
      <c r="E956" s="3" t="str">
        <f>IF(A956:A956&gt;0,VLOOKUP(A956,Fed.!$A$2:$J$1973,5,FALSE)," ")</f>
        <v xml:space="preserve"> </v>
      </c>
      <c r="F956" s="413" t="str">
        <f>IF(A956:A956&gt;0,VLOOKUP(A956,Fed.!$A$2:$J$1973,6,FALSE)," ")</f>
        <v xml:space="preserve"> </v>
      </c>
      <c r="G956" t="str">
        <f>IF(A956:A956&gt;0,VLOOKUP(A956,Fed.!$A$2:$J$1973,7,FALSE)," ")</f>
        <v xml:space="preserve"> </v>
      </c>
      <c r="H956" t="str">
        <f>IF(A956:A956&gt;0,VLOOKUP(A956,Fed.!$A$2:$J$1973,8,FALSE)," ")</f>
        <v xml:space="preserve"> </v>
      </c>
      <c r="I956" t="str">
        <f>IF(A956:A956&gt;0,VLOOKUP(A956,Fed.!$A$2:$J$1973,9,FALSE)," ")</f>
        <v xml:space="preserve"> </v>
      </c>
      <c r="J956" s="3" t="str">
        <f>IF(A956:A956&gt;0,VLOOKUP(A956,Fed.!$A$2:$J$1973,10,FALSE)," ")</f>
        <v xml:space="preserve"> </v>
      </c>
    </row>
    <row r="957" spans="1:10">
      <c r="A957" s="63"/>
      <c r="B957" t="str">
        <f>IF(A957:A957&gt;0,VLOOKUP(A957,Fed.!$A$2:$J$1973,2,FALSE)," ")</f>
        <v xml:space="preserve"> </v>
      </c>
      <c r="C957" t="str">
        <f>IF(A957:A957&gt;0,VLOOKUP(A957,Fed.!$A$2:$J$1973,3,FALSE)," ")</f>
        <v xml:space="preserve"> </v>
      </c>
      <c r="D957" s="3" t="str">
        <f>IF(A957:A957&gt;0,VLOOKUP(A957,Fed.!$A$2:$J$1973,4,FALSE)," ")</f>
        <v xml:space="preserve"> </v>
      </c>
      <c r="E957" s="3" t="str">
        <f>IF(A957:A957&gt;0,VLOOKUP(A957,Fed.!$A$2:$J$1973,5,FALSE)," ")</f>
        <v xml:space="preserve"> </v>
      </c>
      <c r="F957" s="413" t="str">
        <f>IF(A957:A957&gt;0,VLOOKUP(A957,Fed.!$A$2:$J$1973,6,FALSE)," ")</f>
        <v xml:space="preserve"> </v>
      </c>
      <c r="G957" t="str">
        <f>IF(A957:A957&gt;0,VLOOKUP(A957,Fed.!$A$2:$J$1973,7,FALSE)," ")</f>
        <v xml:space="preserve"> </v>
      </c>
      <c r="H957" t="str">
        <f>IF(A957:A957&gt;0,VLOOKUP(A957,Fed.!$A$2:$J$1973,8,FALSE)," ")</f>
        <v xml:space="preserve"> </v>
      </c>
      <c r="I957" t="str">
        <f>IF(A957:A957&gt;0,VLOOKUP(A957,Fed.!$A$2:$J$1973,9,FALSE)," ")</f>
        <v xml:space="preserve"> </v>
      </c>
      <c r="J957" s="3" t="str">
        <f>IF(A957:A957&gt;0,VLOOKUP(A957,Fed.!$A$2:$J$1973,10,FALSE)," ")</f>
        <v xml:space="preserve"> </v>
      </c>
    </row>
    <row r="958" spans="1:10">
      <c r="A958" s="63"/>
      <c r="B958" t="str">
        <f>IF(A958:A958&gt;0,VLOOKUP(A958,Fed.!$A$2:$J$1973,2,FALSE)," ")</f>
        <v xml:space="preserve"> </v>
      </c>
      <c r="C958" t="str">
        <f>IF(A958:A958&gt;0,VLOOKUP(A958,Fed.!$A$2:$J$1973,3,FALSE)," ")</f>
        <v xml:space="preserve"> </v>
      </c>
      <c r="D958" s="3" t="str">
        <f>IF(A958:A958&gt;0,VLOOKUP(A958,Fed.!$A$2:$J$1973,4,FALSE)," ")</f>
        <v xml:space="preserve"> </v>
      </c>
      <c r="E958" s="3" t="str">
        <f>IF(A958:A958&gt;0,VLOOKUP(A958,Fed.!$A$2:$J$1973,5,FALSE)," ")</f>
        <v xml:space="preserve"> </v>
      </c>
      <c r="F958" s="413" t="str">
        <f>IF(A958:A958&gt;0,VLOOKUP(A958,Fed.!$A$2:$J$1973,6,FALSE)," ")</f>
        <v xml:space="preserve"> </v>
      </c>
      <c r="G958" t="str">
        <f>IF(A958:A958&gt;0,VLOOKUP(A958,Fed.!$A$2:$J$1973,7,FALSE)," ")</f>
        <v xml:space="preserve"> </v>
      </c>
      <c r="H958" t="str">
        <f>IF(A958:A958&gt;0,VLOOKUP(A958,Fed.!$A$2:$J$1973,8,FALSE)," ")</f>
        <v xml:space="preserve"> </v>
      </c>
      <c r="I958" t="str">
        <f>IF(A958:A958&gt;0,VLOOKUP(A958,Fed.!$A$2:$J$1973,9,FALSE)," ")</f>
        <v xml:space="preserve"> </v>
      </c>
      <c r="J958" s="3" t="str">
        <f>IF(A958:A958&gt;0,VLOOKUP(A958,Fed.!$A$2:$J$1973,10,FALSE)," ")</f>
        <v xml:space="preserve"> </v>
      </c>
    </row>
    <row r="959" spans="1:10">
      <c r="A959" s="63"/>
      <c r="B959" t="str">
        <f>IF(A959:A959&gt;0,VLOOKUP(A959,Fed.!$A$2:$J$1973,2,FALSE)," ")</f>
        <v xml:space="preserve"> </v>
      </c>
      <c r="C959" t="str">
        <f>IF(A959:A959&gt;0,VLOOKUP(A959,Fed.!$A$2:$J$1973,3,FALSE)," ")</f>
        <v xml:space="preserve"> </v>
      </c>
      <c r="D959" s="3" t="str">
        <f>IF(A959:A959&gt;0,VLOOKUP(A959,Fed.!$A$2:$J$1973,4,FALSE)," ")</f>
        <v xml:space="preserve"> </v>
      </c>
      <c r="E959" s="3" t="str">
        <f>IF(A959:A959&gt;0,VLOOKUP(A959,Fed.!$A$2:$J$1973,5,FALSE)," ")</f>
        <v xml:space="preserve"> </v>
      </c>
      <c r="F959" s="413" t="str">
        <f>IF(A959:A959&gt;0,VLOOKUP(A959,Fed.!$A$2:$J$1973,6,FALSE)," ")</f>
        <v xml:space="preserve"> </v>
      </c>
      <c r="G959" t="str">
        <f>IF(A959:A959&gt;0,VLOOKUP(A959,Fed.!$A$2:$J$1973,7,FALSE)," ")</f>
        <v xml:space="preserve"> </v>
      </c>
      <c r="H959" t="str">
        <f>IF(A959:A959&gt;0,VLOOKUP(A959,Fed.!$A$2:$J$1973,8,FALSE)," ")</f>
        <v xml:space="preserve"> </v>
      </c>
      <c r="I959" t="str">
        <f>IF(A959:A959&gt;0,VLOOKUP(A959,Fed.!$A$2:$J$1973,9,FALSE)," ")</f>
        <v xml:space="preserve"> </v>
      </c>
      <c r="J959" s="3" t="str">
        <f>IF(A959:A959&gt;0,VLOOKUP(A959,Fed.!$A$2:$J$1973,10,FALSE)," ")</f>
        <v xml:space="preserve"> </v>
      </c>
    </row>
    <row r="960" spans="1:10">
      <c r="A960" s="63"/>
      <c r="B960" t="str">
        <f>IF(A960:A960&gt;0,VLOOKUP(A960,Fed.!$A$2:$J$1973,2,FALSE)," ")</f>
        <v xml:space="preserve"> </v>
      </c>
      <c r="C960" t="str">
        <f>IF(A960:A960&gt;0,VLOOKUP(A960,Fed.!$A$2:$J$1973,3,FALSE)," ")</f>
        <v xml:space="preserve"> </v>
      </c>
      <c r="D960" s="3" t="str">
        <f>IF(A960:A960&gt;0,VLOOKUP(A960,Fed.!$A$2:$J$1973,4,FALSE)," ")</f>
        <v xml:space="preserve"> </v>
      </c>
      <c r="E960" s="3" t="str">
        <f>IF(A960:A960&gt;0,VLOOKUP(A960,Fed.!$A$2:$J$1973,5,FALSE)," ")</f>
        <v xml:space="preserve"> </v>
      </c>
      <c r="F960" s="413" t="str">
        <f>IF(A960:A960&gt;0,VLOOKUP(A960,Fed.!$A$2:$J$1973,6,FALSE)," ")</f>
        <v xml:space="preserve"> </v>
      </c>
      <c r="G960" t="str">
        <f>IF(A960:A960&gt;0,VLOOKUP(A960,Fed.!$A$2:$J$1973,7,FALSE)," ")</f>
        <v xml:space="preserve"> </v>
      </c>
      <c r="H960" t="str">
        <f>IF(A960:A960&gt;0,VLOOKUP(A960,Fed.!$A$2:$J$1973,8,FALSE)," ")</f>
        <v xml:space="preserve"> </v>
      </c>
      <c r="I960" t="str">
        <f>IF(A960:A960&gt;0,VLOOKUP(A960,Fed.!$A$2:$J$1973,9,FALSE)," ")</f>
        <v xml:space="preserve"> </v>
      </c>
      <c r="J960" s="3" t="str">
        <f>IF(A960:A960&gt;0,VLOOKUP(A960,Fed.!$A$2:$J$1973,10,FALSE)," ")</f>
        <v xml:space="preserve"> </v>
      </c>
    </row>
    <row r="961" spans="1:10">
      <c r="A961" s="63"/>
      <c r="B961" t="str">
        <f>IF(A961:A961&gt;0,VLOOKUP(A961,Fed.!$A$2:$J$1973,2,FALSE)," ")</f>
        <v xml:space="preserve"> </v>
      </c>
      <c r="C961" t="str">
        <f>IF(A961:A961&gt;0,VLOOKUP(A961,Fed.!$A$2:$J$1973,3,FALSE)," ")</f>
        <v xml:space="preserve"> </v>
      </c>
      <c r="D961" s="3" t="str">
        <f>IF(A961:A961&gt;0,VLOOKUP(A961,Fed.!$A$2:$J$1973,4,FALSE)," ")</f>
        <v xml:space="preserve"> </v>
      </c>
      <c r="E961" s="3" t="str">
        <f>IF(A961:A961&gt;0,VLOOKUP(A961,Fed.!$A$2:$J$1973,5,FALSE)," ")</f>
        <v xml:space="preserve"> </v>
      </c>
      <c r="F961" s="413" t="str">
        <f>IF(A961:A961&gt;0,VLOOKUP(A961,Fed.!$A$2:$J$1973,6,FALSE)," ")</f>
        <v xml:space="preserve"> </v>
      </c>
      <c r="G961" t="str">
        <f>IF(A961:A961&gt;0,VLOOKUP(A961,Fed.!$A$2:$J$1973,7,FALSE)," ")</f>
        <v xml:space="preserve"> </v>
      </c>
      <c r="H961" t="str">
        <f>IF(A961:A961&gt;0,VLOOKUP(A961,Fed.!$A$2:$J$1973,8,FALSE)," ")</f>
        <v xml:space="preserve"> </v>
      </c>
      <c r="I961" t="str">
        <f>IF(A961:A961&gt;0,VLOOKUP(A961,Fed.!$A$2:$J$1973,9,FALSE)," ")</f>
        <v xml:space="preserve"> </v>
      </c>
      <c r="J961" s="3" t="str">
        <f>IF(A961:A961&gt;0,VLOOKUP(A961,Fed.!$A$2:$J$1973,10,FALSE)," ")</f>
        <v xml:space="preserve"> </v>
      </c>
    </row>
    <row r="962" spans="1:10">
      <c r="A962" s="63"/>
      <c r="B962" t="str">
        <f>IF(A962:A962&gt;0,VLOOKUP(A962,Fed.!$A$2:$J$1973,2,FALSE)," ")</f>
        <v xml:space="preserve"> </v>
      </c>
      <c r="C962" t="str">
        <f>IF(A962:A962&gt;0,VLOOKUP(A962,Fed.!$A$2:$J$1973,3,FALSE)," ")</f>
        <v xml:space="preserve"> </v>
      </c>
      <c r="D962" s="3" t="str">
        <f>IF(A962:A962&gt;0,VLOOKUP(A962,Fed.!$A$2:$J$1973,4,FALSE)," ")</f>
        <v xml:space="preserve"> </v>
      </c>
      <c r="E962" s="3" t="str">
        <f>IF(A962:A962&gt;0,VLOOKUP(A962,Fed.!$A$2:$J$1973,5,FALSE)," ")</f>
        <v xml:space="preserve"> </v>
      </c>
      <c r="F962" s="413" t="str">
        <f>IF(A962:A962&gt;0,VLOOKUP(A962,Fed.!$A$2:$J$1973,6,FALSE)," ")</f>
        <v xml:space="preserve"> </v>
      </c>
      <c r="G962" t="str">
        <f>IF(A962:A962&gt;0,VLOOKUP(A962,Fed.!$A$2:$J$1973,7,FALSE)," ")</f>
        <v xml:space="preserve"> </v>
      </c>
      <c r="H962" t="str">
        <f>IF(A962:A962&gt;0,VLOOKUP(A962,Fed.!$A$2:$J$1973,8,FALSE)," ")</f>
        <v xml:space="preserve"> </v>
      </c>
      <c r="I962" t="str">
        <f>IF(A962:A962&gt;0,VLOOKUP(A962,Fed.!$A$2:$J$1973,9,FALSE)," ")</f>
        <v xml:space="preserve"> </v>
      </c>
      <c r="J962" s="3" t="str">
        <f>IF(A962:A962&gt;0,VLOOKUP(A962,Fed.!$A$2:$J$1973,10,FALSE)," ")</f>
        <v xml:space="preserve"> </v>
      </c>
    </row>
    <row r="963" spans="1:10">
      <c r="A963" s="63"/>
      <c r="B963" t="str">
        <f>IF(A963:A963&gt;0,VLOOKUP(A963,Fed.!$A$2:$J$1973,2,FALSE)," ")</f>
        <v xml:space="preserve"> </v>
      </c>
      <c r="C963" t="str">
        <f>IF(A963:A963&gt;0,VLOOKUP(A963,Fed.!$A$2:$J$1973,3,FALSE)," ")</f>
        <v xml:space="preserve"> </v>
      </c>
      <c r="D963" s="3" t="str">
        <f>IF(A963:A963&gt;0,VLOOKUP(A963,Fed.!$A$2:$J$1973,4,FALSE)," ")</f>
        <v xml:space="preserve"> </v>
      </c>
      <c r="E963" s="3" t="str">
        <f>IF(A963:A963&gt;0,VLOOKUP(A963,Fed.!$A$2:$J$1973,5,FALSE)," ")</f>
        <v xml:space="preserve"> </v>
      </c>
      <c r="F963" s="413" t="str">
        <f>IF(A963:A963&gt;0,VLOOKUP(A963,Fed.!$A$2:$J$1973,6,FALSE)," ")</f>
        <v xml:space="preserve"> </v>
      </c>
      <c r="G963" t="str">
        <f>IF(A963:A963&gt;0,VLOOKUP(A963,Fed.!$A$2:$J$1973,7,FALSE)," ")</f>
        <v xml:space="preserve"> </v>
      </c>
      <c r="H963" t="str">
        <f>IF(A963:A963&gt;0,VLOOKUP(A963,Fed.!$A$2:$J$1973,8,FALSE)," ")</f>
        <v xml:space="preserve"> </v>
      </c>
      <c r="I963" t="str">
        <f>IF(A963:A963&gt;0,VLOOKUP(A963,Fed.!$A$2:$J$1973,9,FALSE)," ")</f>
        <v xml:space="preserve"> </v>
      </c>
      <c r="J963" s="3" t="str">
        <f>IF(A963:A963&gt;0,VLOOKUP(A963,Fed.!$A$2:$J$1973,10,FALSE)," ")</f>
        <v xml:space="preserve"> </v>
      </c>
    </row>
    <row r="964" spans="1:10">
      <c r="A964" s="63"/>
      <c r="B964" t="str">
        <f>IF(A964:A964&gt;0,VLOOKUP(A964,Fed.!$A$2:$J$1973,2,FALSE)," ")</f>
        <v xml:space="preserve"> </v>
      </c>
      <c r="C964" t="str">
        <f>IF(A964:A964&gt;0,VLOOKUP(A964,Fed.!$A$2:$J$1973,3,FALSE)," ")</f>
        <v xml:space="preserve"> </v>
      </c>
      <c r="D964" s="3" t="str">
        <f>IF(A964:A964&gt;0,VLOOKUP(A964,Fed.!$A$2:$J$1973,4,FALSE)," ")</f>
        <v xml:space="preserve"> </v>
      </c>
      <c r="E964" s="3" t="str">
        <f>IF(A964:A964&gt;0,VLOOKUP(A964,Fed.!$A$2:$J$1973,5,FALSE)," ")</f>
        <v xml:space="preserve"> </v>
      </c>
      <c r="F964" s="413" t="str">
        <f>IF(A964:A964&gt;0,VLOOKUP(A964,Fed.!$A$2:$J$1973,6,FALSE)," ")</f>
        <v xml:space="preserve"> </v>
      </c>
      <c r="G964" t="str">
        <f>IF(A964:A964&gt;0,VLOOKUP(A964,Fed.!$A$2:$J$1973,7,FALSE)," ")</f>
        <v xml:space="preserve"> </v>
      </c>
      <c r="H964" t="str">
        <f>IF(A964:A964&gt;0,VLOOKUP(A964,Fed.!$A$2:$J$1973,8,FALSE)," ")</f>
        <v xml:space="preserve"> </v>
      </c>
      <c r="I964" t="str">
        <f>IF(A964:A964&gt;0,VLOOKUP(A964,Fed.!$A$2:$J$1973,9,FALSE)," ")</f>
        <v xml:space="preserve"> </v>
      </c>
      <c r="J964" s="3" t="str">
        <f>IF(A964:A964&gt;0,VLOOKUP(A964,Fed.!$A$2:$J$1973,10,FALSE)," ")</f>
        <v xml:space="preserve"> </v>
      </c>
    </row>
    <row r="965" spans="1:10">
      <c r="A965" s="63"/>
      <c r="B965" t="str">
        <f>IF(A965:A965&gt;0,VLOOKUP(A965,Fed.!$A$2:$J$1973,2,FALSE)," ")</f>
        <v xml:space="preserve"> </v>
      </c>
      <c r="C965" t="str">
        <f>IF(A965:A965&gt;0,VLOOKUP(A965,Fed.!$A$2:$J$1973,3,FALSE)," ")</f>
        <v xml:space="preserve"> </v>
      </c>
      <c r="D965" s="3" t="str">
        <f>IF(A965:A965&gt;0,VLOOKUP(A965,Fed.!$A$2:$J$1973,4,FALSE)," ")</f>
        <v xml:space="preserve"> </v>
      </c>
      <c r="E965" s="3" t="str">
        <f>IF(A965:A965&gt;0,VLOOKUP(A965,Fed.!$A$2:$J$1973,5,FALSE)," ")</f>
        <v xml:space="preserve"> </v>
      </c>
      <c r="F965" s="413" t="str">
        <f>IF(A965:A965&gt;0,VLOOKUP(A965,Fed.!$A$2:$J$1973,6,FALSE)," ")</f>
        <v xml:space="preserve"> </v>
      </c>
      <c r="G965" t="str">
        <f>IF(A965:A965&gt;0,VLOOKUP(A965,Fed.!$A$2:$J$1973,7,FALSE)," ")</f>
        <v xml:space="preserve"> </v>
      </c>
      <c r="H965" t="str">
        <f>IF(A965:A965&gt;0,VLOOKUP(A965,Fed.!$A$2:$J$1973,8,FALSE)," ")</f>
        <v xml:space="preserve"> </v>
      </c>
      <c r="I965" t="str">
        <f>IF(A965:A965&gt;0,VLOOKUP(A965,Fed.!$A$2:$J$1973,9,FALSE)," ")</f>
        <v xml:space="preserve"> </v>
      </c>
      <c r="J965" s="3" t="str">
        <f>IF(A965:A965&gt;0,VLOOKUP(A965,Fed.!$A$2:$J$1973,10,FALSE)," ")</f>
        <v xml:space="preserve"> </v>
      </c>
    </row>
    <row r="966" spans="1:10">
      <c r="A966" s="63"/>
      <c r="B966" t="str">
        <f>IF(A966:A966&gt;0,VLOOKUP(A966,Fed.!$A$2:$J$1973,2,FALSE)," ")</f>
        <v xml:space="preserve"> </v>
      </c>
      <c r="C966" t="str">
        <f>IF(A966:A966&gt;0,VLOOKUP(A966,Fed.!$A$2:$J$1973,3,FALSE)," ")</f>
        <v xml:space="preserve"> </v>
      </c>
      <c r="D966" s="3" t="str">
        <f>IF(A966:A966&gt;0,VLOOKUP(A966,Fed.!$A$2:$J$1973,4,FALSE)," ")</f>
        <v xml:space="preserve"> </v>
      </c>
      <c r="E966" s="3" t="str">
        <f>IF(A966:A966&gt;0,VLOOKUP(A966,Fed.!$A$2:$J$1973,5,FALSE)," ")</f>
        <v xml:space="preserve"> </v>
      </c>
      <c r="F966" s="413" t="str">
        <f>IF(A966:A966&gt;0,VLOOKUP(A966,Fed.!$A$2:$J$1973,6,FALSE)," ")</f>
        <v xml:space="preserve"> </v>
      </c>
      <c r="G966" t="str">
        <f>IF(A966:A966&gt;0,VLOOKUP(A966,Fed.!$A$2:$J$1973,7,FALSE)," ")</f>
        <v xml:space="preserve"> </v>
      </c>
      <c r="H966" t="str">
        <f>IF(A966:A966&gt;0,VLOOKUP(A966,Fed.!$A$2:$J$1973,8,FALSE)," ")</f>
        <v xml:space="preserve"> </v>
      </c>
      <c r="I966" t="str">
        <f>IF(A966:A966&gt;0,VLOOKUP(A966,Fed.!$A$2:$J$1973,9,FALSE)," ")</f>
        <v xml:space="preserve"> </v>
      </c>
      <c r="J966" s="3" t="str">
        <f>IF(A966:A966&gt;0,VLOOKUP(A966,Fed.!$A$2:$J$1973,10,FALSE)," ")</f>
        <v xml:space="preserve"> </v>
      </c>
    </row>
    <row r="967" spans="1:10">
      <c r="A967" s="63"/>
      <c r="B967" t="str">
        <f>IF(A967:A967&gt;0,VLOOKUP(A967,Fed.!$A$2:$J$1973,2,FALSE)," ")</f>
        <v xml:space="preserve"> </v>
      </c>
      <c r="C967" t="str">
        <f>IF(A967:A967&gt;0,VLOOKUP(A967,Fed.!$A$2:$J$1973,3,FALSE)," ")</f>
        <v xml:space="preserve"> </v>
      </c>
      <c r="D967" s="3" t="str">
        <f>IF(A967:A967&gt;0,VLOOKUP(A967,Fed.!$A$2:$J$1973,4,FALSE)," ")</f>
        <v xml:space="preserve"> </v>
      </c>
      <c r="E967" s="3" t="str">
        <f>IF(A967:A967&gt;0,VLOOKUP(A967,Fed.!$A$2:$J$1973,5,FALSE)," ")</f>
        <v xml:space="preserve"> </v>
      </c>
      <c r="F967" s="413" t="str">
        <f>IF(A967:A967&gt;0,VLOOKUP(A967,Fed.!$A$2:$J$1973,6,FALSE)," ")</f>
        <v xml:space="preserve"> </v>
      </c>
      <c r="G967" t="str">
        <f>IF(A967:A967&gt;0,VLOOKUP(A967,Fed.!$A$2:$J$1973,7,FALSE)," ")</f>
        <v xml:space="preserve"> </v>
      </c>
      <c r="H967" t="str">
        <f>IF(A967:A967&gt;0,VLOOKUP(A967,Fed.!$A$2:$J$1973,8,FALSE)," ")</f>
        <v xml:space="preserve"> </v>
      </c>
      <c r="I967" t="str">
        <f>IF(A967:A967&gt;0,VLOOKUP(A967,Fed.!$A$2:$J$1973,9,FALSE)," ")</f>
        <v xml:space="preserve"> </v>
      </c>
      <c r="J967" s="3" t="str">
        <f>IF(A967:A967&gt;0,VLOOKUP(A967,Fed.!$A$2:$J$1973,10,FALSE)," ")</f>
        <v xml:space="preserve"> </v>
      </c>
    </row>
    <row r="968" spans="1:10">
      <c r="A968" s="63"/>
      <c r="B968" t="str">
        <f>IF(A968:A968&gt;0,VLOOKUP(A968,Fed.!$A$2:$J$1973,2,FALSE)," ")</f>
        <v xml:space="preserve"> </v>
      </c>
      <c r="C968" t="str">
        <f>IF(A968:A968&gt;0,VLOOKUP(A968,Fed.!$A$2:$J$1973,3,FALSE)," ")</f>
        <v xml:space="preserve"> </v>
      </c>
      <c r="D968" s="3" t="str">
        <f>IF(A968:A968&gt;0,VLOOKUP(A968,Fed.!$A$2:$J$1973,4,FALSE)," ")</f>
        <v xml:space="preserve"> </v>
      </c>
      <c r="E968" s="3" t="str">
        <f>IF(A968:A968&gt;0,VLOOKUP(A968,Fed.!$A$2:$J$1973,5,FALSE)," ")</f>
        <v xml:space="preserve"> </v>
      </c>
      <c r="F968" s="413" t="str">
        <f>IF(A968:A968&gt;0,VLOOKUP(A968,Fed.!$A$2:$J$1973,6,FALSE)," ")</f>
        <v xml:space="preserve"> </v>
      </c>
      <c r="G968" t="str">
        <f>IF(A968:A968&gt;0,VLOOKUP(A968,Fed.!$A$2:$J$1973,7,FALSE)," ")</f>
        <v xml:space="preserve"> </v>
      </c>
      <c r="H968" t="str">
        <f>IF(A968:A968&gt;0,VLOOKUP(A968,Fed.!$A$2:$J$1973,8,FALSE)," ")</f>
        <v xml:space="preserve"> </v>
      </c>
      <c r="I968" t="str">
        <f>IF(A968:A968&gt;0,VLOOKUP(A968,Fed.!$A$2:$J$1973,9,FALSE)," ")</f>
        <v xml:space="preserve"> </v>
      </c>
      <c r="J968" s="3" t="str">
        <f>IF(A968:A968&gt;0,VLOOKUP(A968,Fed.!$A$2:$J$1973,10,FALSE)," ")</f>
        <v xml:space="preserve"> </v>
      </c>
    </row>
    <row r="969" spans="1:10">
      <c r="A969" s="63"/>
      <c r="B969" t="str">
        <f>IF(A969:A969&gt;0,VLOOKUP(A969,Fed.!$A$2:$J$1973,2,FALSE)," ")</f>
        <v xml:space="preserve"> </v>
      </c>
      <c r="C969" t="str">
        <f>IF(A969:A969&gt;0,VLOOKUP(A969,Fed.!$A$2:$J$1973,3,FALSE)," ")</f>
        <v xml:space="preserve"> </v>
      </c>
      <c r="D969" s="3" t="str">
        <f>IF(A969:A969&gt;0,VLOOKUP(A969,Fed.!$A$2:$J$1973,4,FALSE)," ")</f>
        <v xml:space="preserve"> </v>
      </c>
      <c r="E969" s="3" t="str">
        <f>IF(A969:A969&gt;0,VLOOKUP(A969,Fed.!$A$2:$J$1973,5,FALSE)," ")</f>
        <v xml:space="preserve"> </v>
      </c>
      <c r="F969" s="413" t="str">
        <f>IF(A969:A969&gt;0,VLOOKUP(A969,Fed.!$A$2:$J$1973,6,FALSE)," ")</f>
        <v xml:space="preserve"> </v>
      </c>
      <c r="G969" t="str">
        <f>IF(A969:A969&gt;0,VLOOKUP(A969,Fed.!$A$2:$J$1973,7,FALSE)," ")</f>
        <v xml:space="preserve"> </v>
      </c>
      <c r="H969" t="str">
        <f>IF(A969:A969&gt;0,VLOOKUP(A969,Fed.!$A$2:$J$1973,8,FALSE)," ")</f>
        <v xml:space="preserve"> </v>
      </c>
      <c r="I969" t="str">
        <f>IF(A969:A969&gt;0,VLOOKUP(A969,Fed.!$A$2:$J$1973,9,FALSE)," ")</f>
        <v xml:space="preserve"> </v>
      </c>
      <c r="J969" s="3" t="str">
        <f>IF(A969:A969&gt;0,VLOOKUP(A969,Fed.!$A$2:$J$1973,10,FALSE)," ")</f>
        <v xml:space="preserve"> </v>
      </c>
    </row>
    <row r="970" spans="1:10">
      <c r="A970" s="63"/>
      <c r="B970" t="str">
        <f>IF(A970:A970&gt;0,VLOOKUP(A970,Fed.!$A$2:$J$1973,2,FALSE)," ")</f>
        <v xml:space="preserve"> </v>
      </c>
      <c r="C970" t="str">
        <f>IF(A970:A970&gt;0,VLOOKUP(A970,Fed.!$A$2:$J$1973,3,FALSE)," ")</f>
        <v xml:space="preserve"> </v>
      </c>
      <c r="D970" s="3" t="str">
        <f>IF(A970:A970&gt;0,VLOOKUP(A970,Fed.!$A$2:$J$1973,4,FALSE)," ")</f>
        <v xml:space="preserve"> </v>
      </c>
      <c r="E970" s="3" t="str">
        <f>IF(A970:A970&gt;0,VLOOKUP(A970,Fed.!$A$2:$J$1973,5,FALSE)," ")</f>
        <v xml:space="preserve"> </v>
      </c>
      <c r="F970" s="413" t="str">
        <f>IF(A970:A970&gt;0,VLOOKUP(A970,Fed.!$A$2:$J$1973,6,FALSE)," ")</f>
        <v xml:space="preserve"> </v>
      </c>
      <c r="G970" t="str">
        <f>IF(A970:A970&gt;0,VLOOKUP(A970,Fed.!$A$2:$J$1973,7,FALSE)," ")</f>
        <v xml:space="preserve"> </v>
      </c>
      <c r="H970" t="str">
        <f>IF(A970:A970&gt;0,VLOOKUP(A970,Fed.!$A$2:$J$1973,8,FALSE)," ")</f>
        <v xml:space="preserve"> </v>
      </c>
      <c r="I970" t="str">
        <f>IF(A970:A970&gt;0,VLOOKUP(A970,Fed.!$A$2:$J$1973,9,FALSE)," ")</f>
        <v xml:space="preserve"> </v>
      </c>
      <c r="J970" s="3" t="str">
        <f>IF(A970:A970&gt;0,VLOOKUP(A970,Fed.!$A$2:$J$1973,10,FALSE)," ")</f>
        <v xml:space="preserve"> </v>
      </c>
    </row>
    <row r="971" spans="1:10">
      <c r="A971" s="63"/>
      <c r="B971" t="str">
        <f>IF(A971:A971&gt;0,VLOOKUP(A971,Fed.!$A$2:$J$1973,2,FALSE)," ")</f>
        <v xml:space="preserve"> </v>
      </c>
      <c r="C971" t="str">
        <f>IF(A971:A971&gt;0,VLOOKUP(A971,Fed.!$A$2:$J$1973,3,FALSE)," ")</f>
        <v xml:space="preserve"> </v>
      </c>
      <c r="D971" s="3" t="str">
        <f>IF(A971:A971&gt;0,VLOOKUP(A971,Fed.!$A$2:$J$1973,4,FALSE)," ")</f>
        <v xml:space="preserve"> </v>
      </c>
      <c r="E971" s="3" t="str">
        <f>IF(A971:A971&gt;0,VLOOKUP(A971,Fed.!$A$2:$J$1973,5,FALSE)," ")</f>
        <v xml:space="preserve"> </v>
      </c>
      <c r="F971" s="413" t="str">
        <f>IF(A971:A971&gt;0,VLOOKUP(A971,Fed.!$A$2:$J$1973,6,FALSE)," ")</f>
        <v xml:space="preserve"> </v>
      </c>
      <c r="G971" t="str">
        <f>IF(A971:A971&gt;0,VLOOKUP(A971,Fed.!$A$2:$J$1973,7,FALSE)," ")</f>
        <v xml:space="preserve"> </v>
      </c>
      <c r="H971" t="str">
        <f>IF(A971:A971&gt;0,VLOOKUP(A971,Fed.!$A$2:$J$1973,8,FALSE)," ")</f>
        <v xml:space="preserve"> </v>
      </c>
      <c r="I971" t="str">
        <f>IF(A971:A971&gt;0,VLOOKUP(A971,Fed.!$A$2:$J$1973,9,FALSE)," ")</f>
        <v xml:space="preserve"> </v>
      </c>
      <c r="J971" s="3" t="str">
        <f>IF(A971:A971&gt;0,VLOOKUP(A971,Fed.!$A$2:$J$1973,10,FALSE)," ")</f>
        <v xml:space="preserve"> </v>
      </c>
    </row>
    <row r="972" spans="1:10">
      <c r="A972" s="63"/>
      <c r="B972" t="str">
        <f>IF(A972:A972&gt;0,VLOOKUP(A972,Fed.!$A$2:$J$1973,2,FALSE)," ")</f>
        <v xml:space="preserve"> </v>
      </c>
      <c r="C972" t="str">
        <f>IF(A972:A972&gt;0,VLOOKUP(A972,Fed.!$A$2:$J$1973,3,FALSE)," ")</f>
        <v xml:space="preserve"> </v>
      </c>
      <c r="D972" s="3" t="str">
        <f>IF(A972:A972&gt;0,VLOOKUP(A972,Fed.!$A$2:$J$1973,4,FALSE)," ")</f>
        <v xml:space="preserve"> </v>
      </c>
      <c r="E972" s="3" t="str">
        <f>IF(A972:A972&gt;0,VLOOKUP(A972,Fed.!$A$2:$J$1973,5,FALSE)," ")</f>
        <v xml:space="preserve"> </v>
      </c>
      <c r="F972" s="413" t="str">
        <f>IF(A972:A972&gt;0,VLOOKUP(A972,Fed.!$A$2:$J$1973,6,FALSE)," ")</f>
        <v xml:space="preserve"> </v>
      </c>
      <c r="G972" t="str">
        <f>IF(A972:A972&gt;0,VLOOKUP(A972,Fed.!$A$2:$J$1973,7,FALSE)," ")</f>
        <v xml:space="preserve"> </v>
      </c>
      <c r="H972" t="str">
        <f>IF(A972:A972&gt;0,VLOOKUP(A972,Fed.!$A$2:$J$1973,8,FALSE)," ")</f>
        <v xml:space="preserve"> </v>
      </c>
      <c r="I972" t="str">
        <f>IF(A972:A972&gt;0,VLOOKUP(A972,Fed.!$A$2:$J$1973,9,FALSE)," ")</f>
        <v xml:space="preserve"> </v>
      </c>
      <c r="J972" s="3" t="str">
        <f>IF(A972:A972&gt;0,VLOOKUP(A972,Fed.!$A$2:$J$1973,10,FALSE)," ")</f>
        <v xml:space="preserve"> </v>
      </c>
    </row>
    <row r="973" spans="1:10">
      <c r="A973" s="63" t="s">
        <v>90</v>
      </c>
      <c r="B973">
        <f>IF(A973:A973&gt;0,VLOOKUP(A973,Fed.!$A$2:$J$1973,2,FALSE)," ")</f>
        <v>0</v>
      </c>
      <c r="C973">
        <f>IF(A973:A973&gt;0,VLOOKUP(A973,Fed.!$A$2:$J$1973,3,FALSE)," ")</f>
        <v>0</v>
      </c>
      <c r="D973" s="3">
        <f>IF(A973:A973&gt;0,VLOOKUP(A973,Fed.!$A$2:$J$1973,4,FALSE)," ")</f>
        <v>0</v>
      </c>
      <c r="E973" s="3">
        <f>IF(A973:A973&gt;0,VLOOKUP(A973,Fed.!$A$2:$J$1973,5,FALSE)," ")</f>
        <v>0</v>
      </c>
      <c r="F973" s="413">
        <f>IF(A973:A973&gt;0,VLOOKUP(A973,Fed.!$A$2:$J$1973,6,FALSE)," ")</f>
        <v>46368</v>
      </c>
      <c r="G973">
        <f>IF(A973:A973&gt;0,VLOOKUP(A973,Fed.!$A$2:$J$1973,7,FALSE)," ")</f>
        <v>13</v>
      </c>
      <c r="H973" t="str">
        <f>IF(A973:A973&gt;0,VLOOKUP(A973,Fed.!$A$2:$J$1973,8,FALSE)," ")</f>
        <v>D</v>
      </c>
      <c r="I973">
        <f>IF(A973:A973&gt;0,VLOOKUP(A973,Fed.!$A$2:$J$1973,9,FALSE)," ")</f>
        <v>0</v>
      </c>
      <c r="J973" s="3">
        <f>IF(A973:A973&gt;0,VLOOKUP(A973,Fed.!$A$2:$J$1973,10,FALSE)," ")</f>
        <v>0</v>
      </c>
    </row>
  </sheetData>
  <sortState xmlns:xlrd2="http://schemas.microsoft.com/office/spreadsheetml/2017/richdata2" ref="A1:J971">
    <sortCondition ref="A1:A971"/>
    <sortCondition ref="E1:E971"/>
  </sortState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210"/>
  <sheetViews>
    <sheetView zoomScaleNormal="100" zoomScaleSheetLayoutView="106" workbookViewId="0">
      <selection activeCell="O11" sqref="O11"/>
    </sheetView>
  </sheetViews>
  <sheetFormatPr defaultColWidth="9" defaultRowHeight="14.4"/>
  <cols>
    <col min="1" max="1" width="4" style="4" customWidth="1"/>
    <col min="2" max="2" width="2.6640625" style="4" bestFit="1" customWidth="1"/>
    <col min="3" max="3" width="3.44140625" style="4" bestFit="1" customWidth="1"/>
    <col min="4" max="4" width="6.44140625" style="5" bestFit="1" customWidth="1"/>
    <col min="5" max="5" width="16.6640625" style="5" customWidth="1"/>
    <col min="6" max="6" width="20.44140625" style="5" customWidth="1"/>
    <col min="7" max="7" width="2.6640625" style="4" customWidth="1"/>
    <col min="8" max="8" width="7.109375" style="4" customWidth="1"/>
    <col min="9" max="9" width="11.5546875" style="11" customWidth="1"/>
    <col min="10" max="10" width="3.44140625" style="4" customWidth="1"/>
    <col min="11" max="11" width="6.5546875" style="4" customWidth="1"/>
    <col min="12" max="12" width="8.33203125" style="4" customWidth="1"/>
    <col min="13" max="13" width="2.6640625" style="4" customWidth="1"/>
    <col min="14" max="14" width="4.44140625" style="5" bestFit="1" customWidth="1"/>
    <col min="15" max="15" width="13.6640625" style="5" customWidth="1"/>
    <col min="16" max="16" width="18.44140625" style="5" customWidth="1"/>
    <col min="17" max="17" width="2.6640625" style="4" customWidth="1"/>
    <col min="18" max="18" width="7.109375" style="4" customWidth="1"/>
    <col min="19" max="19" width="11.5546875" style="4" customWidth="1"/>
    <col min="20" max="20" width="3.44140625" style="4" customWidth="1"/>
    <col min="21" max="21" width="6.44140625" style="4" customWidth="1"/>
    <col min="22" max="22" width="8.33203125" style="4" customWidth="1"/>
    <col min="23" max="23" width="2.6640625" style="4" customWidth="1"/>
    <col min="24" max="24" width="6.33203125" style="5" bestFit="1" customWidth="1"/>
    <col min="25" max="25" width="15.6640625" style="5" customWidth="1"/>
    <col min="26" max="26" width="16.6640625" style="5" customWidth="1"/>
    <col min="27" max="27" width="2.6640625" style="4" customWidth="1"/>
    <col min="28" max="28" width="7.33203125" style="4" customWidth="1"/>
    <col min="29" max="29" width="11.5546875" style="4" customWidth="1"/>
    <col min="30" max="30" width="3.44140625" style="4" customWidth="1"/>
    <col min="31" max="31" width="5.109375" style="4" customWidth="1"/>
    <col min="32" max="32" width="8.33203125" style="4" customWidth="1"/>
    <col min="33" max="33" width="2.6640625" style="4" customWidth="1"/>
    <col min="34" max="34" width="4.44140625" style="5" bestFit="1" customWidth="1"/>
    <col min="35" max="35" width="11.33203125" style="5" bestFit="1" customWidth="1"/>
    <col min="36" max="36" width="12.33203125" style="4" bestFit="1" customWidth="1"/>
    <col min="37" max="37" width="3.5546875" style="4" bestFit="1" customWidth="1"/>
    <col min="38" max="38" width="6.88671875" style="11" customWidth="1"/>
    <col min="39" max="39" width="11.5546875" style="4" customWidth="1"/>
    <col min="40" max="40" width="3.6640625" style="4" bestFit="1" customWidth="1"/>
    <col min="41" max="41" width="5.5546875" style="4" customWidth="1"/>
    <col min="42" max="42" width="9.44140625" style="4" customWidth="1"/>
    <col min="43" max="51" width="2.6640625" style="5" customWidth="1"/>
    <col min="52" max="16384" width="9" style="5"/>
  </cols>
  <sheetData>
    <row r="1" spans="1:43" ht="15.6">
      <c r="A1" s="4">
        <v>101</v>
      </c>
      <c r="B1" s="4">
        <v>1</v>
      </c>
      <c r="C1" s="4">
        <v>1</v>
      </c>
      <c r="D1" s="63" t="s">
        <v>893</v>
      </c>
      <c r="E1" s="116" t="str">
        <f>IF(D1:D1&gt;0,VLOOKUP(D1,Insc.!$A$1:$J$972,2,FALSE),"")</f>
        <v>TOBIMATSU</v>
      </c>
      <c r="F1" s="116" t="str">
        <f>IF(D1:D1&gt;0,VLOOKUP(D1,Insc.!$A$1:$J$972,3,FALSE),"")</f>
        <v>SHINYA</v>
      </c>
      <c r="G1" s="117" t="str">
        <f>IF(D1:D1&gt;0,VLOOKUP(D1,Insc.!$A$1:$J$972,4,FALSE),"")</f>
        <v>M</v>
      </c>
      <c r="H1" s="117" t="str">
        <f>IF(D1:D1&gt;0,VLOOKUP(D1,Insc.!$A$1:$J$972,5,FALSE),"")</f>
        <v>06. KOK</v>
      </c>
      <c r="I1" s="118">
        <f>IF(D1:D1&gt;0,VLOOKUP(D1,Insc.!$A$1:$J$972,6,FALSE),"")</f>
        <v>17774</v>
      </c>
      <c r="J1" s="117">
        <f>IF(D1:D1&gt;0,VLOOKUP(D1,Insc.!$A$1:$J$972,7,FALSE),"")</f>
        <v>1</v>
      </c>
      <c r="K1" s="117" t="str">
        <f>IF(D1:D1&gt;0,VLOOKUP(D1,Insc.!$A$1:$J$972,8,FALSE),"")</f>
        <v>EX-SR</v>
      </c>
      <c r="L1" s="117" t="str">
        <f>IF(D1:D1&gt;0,VLOOKUP(D1,Insc.!$A$1:$J$972,9,FALSE),"")</f>
        <v>LIB2026</v>
      </c>
      <c r="M1" s="117">
        <f>IF(D1:D1&gt;0,VLOOKUP(D1,Insc.!$A$1:$J$972,10,FALSE),"")</f>
        <v>0</v>
      </c>
      <c r="N1" s="63" t="s">
        <v>643</v>
      </c>
      <c r="O1" s="116" t="str">
        <f>IF(N1:N1&gt;0,VLOOKUP(N1,Insc.!$A$1:$J$972,2,FALSE),"")</f>
        <v>YOSHIDA</v>
      </c>
      <c r="P1" s="116" t="str">
        <f>IF(N1:N1&gt;0,VLOOKUP(N1,Insc.!$A$1:$J$972,3,FALSE),"")</f>
        <v>AKIMITSU</v>
      </c>
      <c r="Q1" s="117" t="str">
        <f>IF(N1:N1&gt;0,VLOOKUP(N1,Insc.!$A$1:$J$972,4,FALSE),"")</f>
        <v>M</v>
      </c>
      <c r="R1" s="117" t="str">
        <f>IF(N1:N1&gt;0,VLOOKUP(N1,Insc.!$A$1:$J$972,5,FALSE),"")</f>
        <v>11. NCC</v>
      </c>
      <c r="S1" s="118">
        <f>IF(N1:N1&gt;0,VLOOKUP(N1,Insc.!$A$1:$J$972,6,FALSE),"")</f>
        <v>16973</v>
      </c>
      <c r="T1" s="117">
        <f>IF(N1:N1&gt;0,VLOOKUP(N1,Insc.!$A$1:$J$972,7,FALSE),"")</f>
        <v>1</v>
      </c>
      <c r="U1" s="117" t="str">
        <f>IF(N1:N1&gt;0,VLOOKUP(N1,Insc.!$A$1:$J$972,8,FALSE),"")</f>
        <v>EX-SR</v>
      </c>
      <c r="V1" s="117" t="str">
        <f>IF(N1:N1&gt;0,VLOOKUP(N1,Insc.!$A$1:$J$972,9,FALSE),"")</f>
        <v>LIB2026</v>
      </c>
      <c r="W1" s="117">
        <f>IF(N1:N1&gt;0,VLOOKUP(N1,Insc.!$A$1:$J$972,10,FALSE),"")</f>
        <v>0</v>
      </c>
      <c r="X1" s="63" t="s">
        <v>445</v>
      </c>
      <c r="Y1" s="116" t="str">
        <f>IF(X1:X1&gt;0,VLOOKUP(X1,Insc.!$A$1:$J$972,2,FALSE),"")</f>
        <v>TABATA</v>
      </c>
      <c r="Z1" s="116" t="str">
        <f>IF(X1:X1&gt;0,VLOOKUP(X1,Insc.!$A$1:$J$972,3,FALSE),"")</f>
        <v>PAULO YUKIHARU</v>
      </c>
      <c r="AA1" s="117" t="str">
        <f>IF(X1:X1&gt;0,VLOOKUP(X1,Insc.!$A$1:$J$972,4,FALSE),"")</f>
        <v>M</v>
      </c>
      <c r="AB1" s="117" t="str">
        <f>IF(X1:X1&gt;0,VLOOKUP(X1,Insc.!$A$1:$J$972,5,FALSE),"")</f>
        <v>07. GSP</v>
      </c>
      <c r="AC1" s="118">
        <f>IF(X1:X1&gt;0,VLOOKUP(X1,Insc.!$A$1:$J$972,6,FALSE),"")</f>
        <v>22876</v>
      </c>
      <c r="AD1" s="117">
        <f>IF(X1:X1&gt;0,VLOOKUP(X1,Insc.!$A$1:$J$972,7,FALSE),"")</f>
        <v>4</v>
      </c>
      <c r="AE1" s="117" t="str">
        <f>IF(X1:X1&gt;0,VLOOKUP(X1,Insc.!$A$1:$J$972,8,FALSE),"")</f>
        <v>A-NSR</v>
      </c>
      <c r="AF1" s="117" t="str">
        <f>IF(X1:X1&gt;0,VLOOKUP(X1,Insc.!$A$1:$J$972,9,FALSE),"")</f>
        <v>LIB2026</v>
      </c>
      <c r="AG1" s="117">
        <f>IF(X1:X1&gt;0,VLOOKUP(X1,Insc.!$A$1:$J$972,10,FALSE),"")</f>
        <v>0</v>
      </c>
      <c r="AH1" s="63" t="s">
        <v>254</v>
      </c>
      <c r="AI1" s="116" t="str">
        <f>IF(AH1:AH1&gt;0,VLOOKUP(AH1,Insc.!$A$1:$J$972,2,FALSE),"")</f>
        <v>TAKANO</v>
      </c>
      <c r="AJ1" s="116" t="str">
        <f>IF(AH1:AH1&gt;0,VLOOKUP(AH1,Insc.!$A$1:$J$972,3,FALSE),"")</f>
        <v>YASUO</v>
      </c>
      <c r="AK1" s="117" t="str">
        <f>IF(AH1:AH1&gt;0,VLOOKUP(AH1,Insc.!$A$1:$J$972,4,FALSE),"")</f>
        <v>M</v>
      </c>
      <c r="AL1" s="117" t="str">
        <f>IF(AH1:AH1&gt;0,VLOOKUP(AH1,Insc.!$A$1:$J$972,5,FALSE),"")</f>
        <v>03. IBI</v>
      </c>
      <c r="AM1" s="118">
        <f>IF(AH1:AH1&gt;0,VLOOKUP(AH1,Insc.!$A$1:$J$972,6,FALSE),"")</f>
        <v>16369</v>
      </c>
      <c r="AN1" s="117">
        <f>IF(AH1:AH1&gt;0,VLOOKUP(AH1,Insc.!$A$1:$J$972,7,FALSE),"")</f>
        <v>6</v>
      </c>
      <c r="AO1" s="117" t="str">
        <f>IF(AH1:AH1&gt;0,VLOOKUP(AH1,Insc.!$A$1:$J$972,8,FALSE),"")</f>
        <v>A-SR</v>
      </c>
      <c r="AP1" s="117" t="str">
        <f>IF(AH1:AH1&gt;0,VLOOKUP(AH1,Insc.!$A$1:$J$972,9,FALSE),"")</f>
        <v>LIB2026</v>
      </c>
      <c r="AQ1" s="10">
        <f>IF(AH1:AH1&gt;0,VLOOKUP(AH1,Insc.!$A$1:$J$972,10,FALSE),"")</f>
        <v>0</v>
      </c>
    </row>
    <row r="2" spans="1:43" ht="15.6">
      <c r="A2" s="4">
        <v>102</v>
      </c>
      <c r="B2" s="4">
        <v>1</v>
      </c>
      <c r="C2" s="4">
        <v>2</v>
      </c>
      <c r="D2" s="63" t="s">
        <v>469</v>
      </c>
      <c r="E2" s="116" t="str">
        <f>IF(D2:D2&gt;0,VLOOKUP(D2,Insc.!$A$1:$J$972,2,FALSE),"")</f>
        <v>WATANABE</v>
      </c>
      <c r="F2" s="116" t="str">
        <f>IF(D2:D2&gt;0,VLOOKUP(D2,Insc.!$A$1:$J$972,3,FALSE),"")</f>
        <v>HIROMI</v>
      </c>
      <c r="G2" s="117" t="str">
        <f>IF(D2:D2&gt;0,VLOOKUP(D2,Insc.!$A$1:$J$972,4,FALSE),"")</f>
        <v>M</v>
      </c>
      <c r="H2" s="117" t="str">
        <f>IF(D2:D2&gt;0,VLOOKUP(D2,Insc.!$A$1:$J$972,5,FALSE),"")</f>
        <v>08. SMA</v>
      </c>
      <c r="I2" s="118">
        <f>IF(D2:D2&gt;0,VLOOKUP(D2,Insc.!$A$1:$J$972,6,FALSE),"")</f>
        <v>18070</v>
      </c>
      <c r="J2" s="117">
        <f>IF(D2:D2&gt;0,VLOOKUP(D2,Insc.!$A$1:$J$972,7,FALSE),"")</f>
        <v>0</v>
      </c>
      <c r="K2" s="117" t="str">
        <f>IF(D2:D2&gt;0,VLOOKUP(D2,Insc.!$A$1:$J$972,8,FALSE),"")</f>
        <v>EX-SR</v>
      </c>
      <c r="L2" s="117" t="str">
        <f>IF(D2:D2&gt;0,VLOOKUP(D2,Insc.!$A$1:$J$972,9,FALSE),"")</f>
        <v>LIB2026</v>
      </c>
      <c r="M2" s="117">
        <f>IF(D2:D2&gt;0,VLOOKUP(D2,Insc.!$A$1:$J$972,10,FALSE),"")</f>
        <v>0</v>
      </c>
      <c r="N2" s="63" t="s">
        <v>398</v>
      </c>
      <c r="O2" s="116" t="str">
        <f>IF(N2:N2&gt;0,VLOOKUP(N2,Insc.!$A$1:$J$972,2,FALSE),"")</f>
        <v>TIZUKA</v>
      </c>
      <c r="P2" s="116" t="str">
        <f>IF(N2:N2&gt;0,VLOOKUP(N2,Insc.!$A$1:$J$972,3,FALSE),"")</f>
        <v>SACHIKO</v>
      </c>
      <c r="Q2" s="117" t="str">
        <f>IF(N2:N2&gt;0,VLOOKUP(N2,Insc.!$A$1:$J$972,4,FALSE),"")</f>
        <v>F</v>
      </c>
      <c r="R2" s="117" t="str">
        <f>IF(N2:N2&gt;0,VLOOKUP(N2,Insc.!$A$1:$J$972,5,FALSE),"")</f>
        <v>07. GSP</v>
      </c>
      <c r="S2" s="118">
        <f>IF(N2:N2&gt;0,VLOOKUP(N2,Insc.!$A$1:$J$972,6,FALSE),"")</f>
        <v>19170</v>
      </c>
      <c r="T2" s="117">
        <f>IF(N2:N2&gt;0,VLOOKUP(N2,Insc.!$A$1:$J$972,7,FALSE),"")</f>
        <v>4</v>
      </c>
      <c r="U2" s="117" t="str">
        <f>IF(N2:N2&gt;0,VLOOKUP(N2,Insc.!$A$1:$J$972,8,FALSE),"")</f>
        <v>A-NSR</v>
      </c>
      <c r="V2" s="117" t="str">
        <f>IF(N2:N2&gt;0,VLOOKUP(N2,Insc.!$A$1:$J$972,9,FALSE),"")</f>
        <v>LIB2026</v>
      </c>
      <c r="W2" s="117">
        <f>IF(N2:N2&gt;0,VLOOKUP(N2,Insc.!$A$1:$J$972,10,FALSE),"")</f>
        <v>0</v>
      </c>
      <c r="X2" s="63" t="s">
        <v>754</v>
      </c>
      <c r="Y2" s="116" t="str">
        <f>IF(X2:X2&gt;0,VLOOKUP(X2,Insc.!$A$1:$J$972,2,FALSE),"")</f>
        <v>SIQUEIRA OLIVEIRA</v>
      </c>
      <c r="Z2" s="116" t="str">
        <f>IF(X2:X2&gt;0,VLOOKUP(X2,Insc.!$A$1:$J$972,3,FALSE),"")</f>
        <v>HELVECIO</v>
      </c>
      <c r="AA2" s="117" t="str">
        <f>IF(X2:X2&gt;0,VLOOKUP(X2,Insc.!$A$1:$J$972,4,FALSE),"")</f>
        <v>M</v>
      </c>
      <c r="AB2" s="117" t="str">
        <f>IF(X2:X2&gt;0,VLOOKUP(X2,Insc.!$A$1:$J$972,5,FALSE),"")</f>
        <v>18. SOR</v>
      </c>
      <c r="AC2" s="118">
        <f>IF(X2:X2&gt;0,VLOOKUP(X2,Insc.!$A$1:$J$972,6,FALSE),"")</f>
        <v>21411</v>
      </c>
      <c r="AD2" s="117">
        <f>IF(X2:X2&gt;0,VLOOKUP(X2,Insc.!$A$1:$J$972,7,FALSE),"")</f>
        <v>6</v>
      </c>
      <c r="AE2" s="117" t="str">
        <f>IF(X2:X2&gt;0,VLOOKUP(X2,Insc.!$A$1:$J$972,8,FALSE),"")</f>
        <v>A-NSR</v>
      </c>
      <c r="AF2" s="117" t="str">
        <f>IF(X2:X2&gt;0,VLOOKUP(X2,Insc.!$A$1:$J$972,9,FALSE),"")</f>
        <v>LIB2026</v>
      </c>
      <c r="AG2" s="117">
        <f>IF(X2:X2&gt;0,VLOOKUP(X2,Insc.!$A$1:$J$972,10,FALSE),"")</f>
        <v>0</v>
      </c>
      <c r="AH2" s="63" t="s">
        <v>569</v>
      </c>
      <c r="AI2" s="116" t="str">
        <f>IF(AH2:AH2&gt;0,VLOOKUP(AH2,Insc.!$A$1:$J$972,2,FALSE),"")</f>
        <v>SIGAKI HIGUCHI</v>
      </c>
      <c r="AJ2" s="116" t="str">
        <f>IF(AH2:AH2&gt;0,VLOOKUP(AH2,Insc.!$A$1:$J$972,3,FALSE),"")</f>
        <v>LOURDES YASSUKO</v>
      </c>
      <c r="AK2" s="117" t="str">
        <f>IF(AH2:AH2&gt;0,VLOOKUP(AH2,Insc.!$A$1:$J$972,4,FALSE),"")</f>
        <v>F</v>
      </c>
      <c r="AL2" s="117" t="str">
        <f>IF(AH2:AH2&gt;0,VLOOKUP(AH2,Insc.!$A$1:$J$972,5,FALSE),"")</f>
        <v>11. NCC</v>
      </c>
      <c r="AM2" s="118">
        <f>IF(AH2:AH2&gt;0,VLOOKUP(AH2,Insc.!$A$1:$J$972,6,FALSE),"")</f>
        <v>20585</v>
      </c>
      <c r="AN2" s="117">
        <f>IF(AH2:AH2&gt;0,VLOOKUP(AH2,Insc.!$A$1:$J$972,7,FALSE),"")</f>
        <v>6</v>
      </c>
      <c r="AO2" s="117" t="str">
        <f>IF(AH2:AH2&gt;0,VLOOKUP(AH2,Insc.!$A$1:$J$972,8,FALSE),"")</f>
        <v>A-NSR</v>
      </c>
      <c r="AP2" s="117" t="str">
        <f>IF(AH2:AH2&gt;0,VLOOKUP(AH2,Insc.!$A$1:$J$972,9,FALSE),"")</f>
        <v>LIB2026</v>
      </c>
      <c r="AQ2" s="10">
        <f>IF(AH2:AH2&gt;0,VLOOKUP(AH2,Insc.!$A$1:$J$972,10,FALSE),"")</f>
        <v>0</v>
      </c>
    </row>
    <row r="3" spans="1:43" ht="15.6">
      <c r="A3" s="4">
        <v>103</v>
      </c>
      <c r="B3" s="4">
        <v>1</v>
      </c>
      <c r="C3" s="4">
        <v>3</v>
      </c>
      <c r="D3" s="63" t="s">
        <v>644</v>
      </c>
      <c r="E3" s="116" t="str">
        <f>IF(D3:D3&gt;0,VLOOKUP(D3,Insc.!$A$1:$J$972,2,FALSE),"")</f>
        <v>HAYASI ARIMORI</v>
      </c>
      <c r="F3" s="116" t="str">
        <f>IF(D3:D3&gt;0,VLOOKUP(D3,Insc.!$A$1:$J$972,3,FALSE),"")</f>
        <v>IZAURA KAZUE</v>
      </c>
      <c r="G3" s="117" t="str">
        <f>IF(D3:D3&gt;0,VLOOKUP(D3,Insc.!$A$1:$J$972,4,FALSE),"")</f>
        <v>F</v>
      </c>
      <c r="H3" s="117" t="str">
        <f>IF(D3:D3&gt;0,VLOOKUP(D3,Insc.!$A$1:$J$972,5,FALSE),"")</f>
        <v>11. NCC</v>
      </c>
      <c r="I3" s="118">
        <f>IF(D3:D3&gt;0,VLOOKUP(D3,Insc.!$A$1:$J$972,6,FALSE),"")</f>
        <v>22219</v>
      </c>
      <c r="J3" s="117">
        <f>IF(D3:D3&gt;0,VLOOKUP(D3,Insc.!$A$1:$J$972,7,FALSE),"")</f>
        <v>1</v>
      </c>
      <c r="K3" s="117" t="str">
        <f>IF(D3:D3&gt;0,VLOOKUP(D3,Insc.!$A$1:$J$972,8,FALSE),"")</f>
        <v>EX-NSR</v>
      </c>
      <c r="L3" s="117" t="str">
        <f>IF(D3:D3&gt;0,VLOOKUP(D3,Insc.!$A$1:$J$972,9,FALSE),"")</f>
        <v>LIB2026</v>
      </c>
      <c r="M3" s="117">
        <f>IF(D3:D3&gt;0,VLOOKUP(D3,Insc.!$A$1:$J$972,10,FALSE),"")</f>
        <v>0</v>
      </c>
      <c r="N3" s="579">
        <v>800</v>
      </c>
      <c r="O3" s="116" t="str">
        <f>IF(N3:N3&gt;0,VLOOKUP(N3,Insc.!$A$1:$J$972,2,FALSE),"")</f>
        <v>FIUZA DE OLIVEIRA</v>
      </c>
      <c r="P3" s="116" t="str">
        <f>IF(N3:N3&gt;0,VLOOKUP(N3,Insc.!$A$1:$J$972,3,FALSE),"")</f>
        <v>IVAN</v>
      </c>
      <c r="Q3" s="117" t="str">
        <f>IF(N3:N3&gt;0,VLOOKUP(N3,Insc.!$A$1:$J$972,4,FALSE),"")</f>
        <v>M</v>
      </c>
      <c r="R3" s="117" t="str">
        <f>IF(N3:N3&gt;0,VLOOKUP(N3,Insc.!$A$1:$J$972,5,FALSE),"")</f>
        <v>03. IBI</v>
      </c>
      <c r="S3" s="118">
        <f>IF(N3:N3&gt;0,VLOOKUP(N3,Insc.!$A$1:$J$972,6,FALSE),"")</f>
        <v>29849</v>
      </c>
      <c r="T3" s="117">
        <f>IF(N3:N3&gt;0,VLOOKUP(N3,Insc.!$A$1:$J$972,7,FALSE),"")</f>
        <v>2</v>
      </c>
      <c r="U3" s="117" t="str">
        <f>IF(N3:N3&gt;0,VLOOKUP(N3,Insc.!$A$1:$J$972,8,FALSE),"")</f>
        <v>EX-NSR</v>
      </c>
      <c r="V3" s="117" t="str">
        <f>IF(N3:N3&gt;0,VLOOKUP(N3,Insc.!$A$1:$J$972,9,FALSE),"")</f>
        <v>LIB2026</v>
      </c>
      <c r="W3" s="117">
        <f>IF(N3:N3&gt;0,VLOOKUP(N3,Insc.!$A$1:$J$972,10,FALSE),"")</f>
        <v>0</v>
      </c>
      <c r="X3" s="63" t="s">
        <v>426</v>
      </c>
      <c r="Y3" s="116" t="str">
        <f>IF(X3:X3&gt;0,VLOOKUP(X3,Insc.!$A$1:$J$972,2,FALSE),"")</f>
        <v>OGATA</v>
      </c>
      <c r="Z3" s="116" t="str">
        <f>IF(X3:X3&gt;0,VLOOKUP(X3,Insc.!$A$1:$J$972,3,FALSE),"")</f>
        <v>NELSON</v>
      </c>
      <c r="AA3" s="117" t="str">
        <f>IF(X3:X3&gt;0,VLOOKUP(X3,Insc.!$A$1:$J$972,4,FALSE),"")</f>
        <v>M</v>
      </c>
      <c r="AB3" s="117" t="str">
        <f>IF(X3:X3&gt;0,VLOOKUP(X3,Insc.!$A$1:$J$972,5,FALSE),"")</f>
        <v>07. GSP</v>
      </c>
      <c r="AC3" s="118">
        <f>IF(X3:X3&gt;0,VLOOKUP(X3,Insc.!$A$1:$J$972,6,FALSE),"")</f>
        <v>19753</v>
      </c>
      <c r="AD3" s="117">
        <f>IF(X3:X3&gt;0,VLOOKUP(X3,Insc.!$A$1:$J$972,7,FALSE),"")</f>
        <v>3</v>
      </c>
      <c r="AE3" s="117" t="str">
        <f>IF(X3:X3&gt;0,VLOOKUP(X3,Insc.!$A$1:$J$972,8,FALSE),"")</f>
        <v>EX-NSR</v>
      </c>
      <c r="AF3" s="117" t="str">
        <f>IF(X3:X3&gt;0,VLOOKUP(X3,Insc.!$A$1:$J$972,9,FALSE),"")</f>
        <v>LIB2026</v>
      </c>
      <c r="AG3" s="117">
        <f>IF(X3:X3&gt;0,VLOOKUP(X3,Insc.!$A$1:$J$972,10,FALSE),"")</f>
        <v>0</v>
      </c>
      <c r="AH3" s="63" t="s">
        <v>370</v>
      </c>
      <c r="AI3" s="116" t="str">
        <f>IF(AH3:AH3&gt;0,VLOOKUP(AH3,Insc.!$A$1:$J$972,2,FALSE),"")</f>
        <v>FURUKAWA</v>
      </c>
      <c r="AJ3" s="116" t="str">
        <f>IF(AH3:AH3&gt;0,VLOOKUP(AH3,Insc.!$A$1:$J$972,3,FALSE),"")</f>
        <v>HIROSHI</v>
      </c>
      <c r="AK3" s="117" t="str">
        <f>IF(AH3:AH3&gt;0,VLOOKUP(AH3,Insc.!$A$1:$J$972,4,FALSE),"")</f>
        <v>M</v>
      </c>
      <c r="AL3" s="117" t="str">
        <f>IF(AH3:AH3&gt;0,VLOOKUP(AH3,Insc.!$A$1:$J$972,5,FALSE),"")</f>
        <v>06. KOK</v>
      </c>
      <c r="AM3" s="118">
        <f>IF(AH3:AH3&gt;0,VLOOKUP(AH3,Insc.!$A$1:$J$972,6,FALSE),"")</f>
        <v>14567</v>
      </c>
      <c r="AN3" s="117">
        <f>IF(AH3:AH3&gt;0,VLOOKUP(AH3,Insc.!$A$1:$J$972,7,FALSE),"")</f>
        <v>6</v>
      </c>
      <c r="AO3" s="117" t="str">
        <f>IF(AH3:AH3&gt;0,VLOOKUP(AH3,Insc.!$A$1:$J$972,8,FALSE),"")</f>
        <v>A-MR</v>
      </c>
      <c r="AP3" s="117" t="str">
        <f>IF(AH3:AH3&gt;0,VLOOKUP(AH3,Insc.!$A$1:$J$972,9,FALSE),"")</f>
        <v>LIB2026</v>
      </c>
      <c r="AQ3" s="10">
        <f>IF(AH3:AH3&gt;0,VLOOKUP(AH3,Insc.!$A$1:$J$972,10,FALSE),"")</f>
        <v>0</v>
      </c>
    </row>
    <row r="4" spans="1:43" ht="15.6">
      <c r="A4" s="4">
        <v>104</v>
      </c>
      <c r="B4" s="4">
        <v>1</v>
      </c>
      <c r="C4" s="4">
        <v>4</v>
      </c>
      <c r="D4" s="63" t="s">
        <v>798</v>
      </c>
      <c r="E4" s="116" t="str">
        <f>IF(D4:D4&gt;0,VLOOKUP(D4,Insc.!$A$1:$J$972,2,FALSE),"")</f>
        <v>BABATA</v>
      </c>
      <c r="F4" s="116" t="str">
        <f>IF(D4:D4&gt;0,VLOOKUP(D4,Insc.!$A$1:$J$972,3,FALSE),"")</f>
        <v>JORGE TOSHIO</v>
      </c>
      <c r="G4" s="117" t="str">
        <f>IF(D4:D4&gt;0,VLOOKUP(D4,Insc.!$A$1:$J$972,4,FALSE),"")</f>
        <v>M</v>
      </c>
      <c r="H4" s="117" t="str">
        <f>IF(D4:D4&gt;0,VLOOKUP(D4,Insc.!$A$1:$J$972,5,FALSE),"")</f>
        <v>06. KOK</v>
      </c>
      <c r="I4" s="118">
        <f>IF(D4:D4&gt;0,VLOOKUP(D4,Insc.!$A$1:$J$972,6,FALSE),"")</f>
        <v>21124</v>
      </c>
      <c r="J4" s="117">
        <f>IF(D4:D4&gt;0,VLOOKUP(D4,Insc.!$A$1:$J$972,7,FALSE),"")</f>
        <v>3</v>
      </c>
      <c r="K4" s="117" t="str">
        <f>IF(D4:D4&gt;0,VLOOKUP(D4,Insc.!$A$1:$J$972,8,FALSE),"")</f>
        <v>EX-NSR</v>
      </c>
      <c r="L4" s="117" t="str">
        <f>IF(D4:D4&gt;0,VLOOKUP(D4,Insc.!$A$1:$J$972,9,FALSE),"")</f>
        <v>LIB2026</v>
      </c>
      <c r="M4" s="117">
        <f>IF(D4:D4&gt;0,VLOOKUP(D4,Insc.!$A$1:$J$972,10,FALSE),"")</f>
        <v>0</v>
      </c>
      <c r="N4" s="63" t="s">
        <v>186</v>
      </c>
      <c r="O4" s="116" t="str">
        <f>IF(N4:N4&gt;0,VLOOKUP(N4,Insc.!$A$1:$J$972,2,FALSE),"")</f>
        <v>KAWAKAMI</v>
      </c>
      <c r="P4" s="116" t="str">
        <f>IF(N4:N4&gt;0,VLOOKUP(N4,Insc.!$A$1:$J$972,3,FALSE),"")</f>
        <v>LIKA</v>
      </c>
      <c r="Q4" s="117" t="str">
        <f>IF(N4:N4&gt;0,VLOOKUP(N4,Insc.!$A$1:$J$972,4,FALSE),"")</f>
        <v>F</v>
      </c>
      <c r="R4" s="117" t="str">
        <f>IF(N4:N4&gt;0,VLOOKUP(N4,Insc.!$A$1:$J$972,5,FALSE),"")</f>
        <v>08. SMA</v>
      </c>
      <c r="S4" s="118">
        <f>IF(N4:N4&gt;0,VLOOKUP(N4,Insc.!$A$1:$J$972,6,FALSE),"")</f>
        <v>26516</v>
      </c>
      <c r="T4" s="117">
        <f>IF(N4:N4&gt;0,VLOOKUP(N4,Insc.!$A$1:$J$972,7,FALSE),"")</f>
        <v>3</v>
      </c>
      <c r="U4" s="117" t="str">
        <f>IF(N4:N4&gt;0,VLOOKUP(N4,Insc.!$A$1:$J$972,8,FALSE),"")</f>
        <v>EX-NSR</v>
      </c>
      <c r="V4" s="117" t="str">
        <f>IF(N4:N4&gt;0,VLOOKUP(N4,Insc.!$A$1:$J$972,9,FALSE),"")</f>
        <v>LIB2026</v>
      </c>
      <c r="W4" s="117">
        <f>IF(N4:N4&gt;0,VLOOKUP(N4,Insc.!$A$1:$J$972,10,FALSE),"")</f>
        <v>0</v>
      </c>
      <c r="X4" s="464" t="s">
        <v>423</v>
      </c>
      <c r="Y4" s="116" t="str">
        <f>IF(X4:X4&gt;0,VLOOKUP(X4,Insc.!$A$1:$J$972,2,FALSE),"")</f>
        <v>TOMABECHI</v>
      </c>
      <c r="Z4" s="116" t="str">
        <f>IF(X4:X4&gt;0,VLOOKUP(X4,Insc.!$A$1:$J$972,3,FALSE),"")</f>
        <v>SADAO</v>
      </c>
      <c r="AA4" s="117" t="str">
        <f>IF(X4:X4&gt;0,VLOOKUP(X4,Insc.!$A$1:$J$972,4,FALSE),"")</f>
        <v>M</v>
      </c>
      <c r="AB4" s="117" t="str">
        <f>IF(X4:X4&gt;0,VLOOKUP(X4,Insc.!$A$1:$J$972,5,FALSE),"")</f>
        <v>07. GSP</v>
      </c>
      <c r="AC4" s="118">
        <f>IF(X4:X4&gt;0,VLOOKUP(X4,Insc.!$A$1:$J$972,6,FALSE),"")</f>
        <v>12932</v>
      </c>
      <c r="AD4" s="117">
        <f>IF(X4:X4&gt;0,VLOOKUP(X4,Insc.!$A$1:$J$972,7,FALSE),"")</f>
        <v>3</v>
      </c>
      <c r="AE4" s="117" t="str">
        <f>IF(X4:X4&gt;0,VLOOKUP(X4,Insc.!$A$1:$J$972,8,FALSE),"")</f>
        <v>EX-MR</v>
      </c>
      <c r="AF4" s="117" t="str">
        <f>IF(X4:X4&gt;0,VLOOKUP(X4,Insc.!$A$1:$J$972,9,FALSE),"")</f>
        <v>LIB2026i</v>
      </c>
      <c r="AG4" s="117">
        <f>IF(X4:X4&gt;0,VLOOKUP(X4,Insc.!$A$1:$J$972,10,FALSE),"")</f>
        <v>0</v>
      </c>
      <c r="AH4" s="63" t="s">
        <v>562</v>
      </c>
      <c r="AI4" s="116" t="str">
        <f>IF(AH4:AH4&gt;0,VLOOKUP(AH4,Insc.!$A$1:$J$972,2,FALSE),"")</f>
        <v>NAKANO</v>
      </c>
      <c r="AJ4" s="116" t="str">
        <f>IF(AH4:AH4&gt;0,VLOOKUP(AH4,Insc.!$A$1:$J$972,3,FALSE),"")</f>
        <v>RUBENS SHOZI</v>
      </c>
      <c r="AK4" s="117" t="str">
        <f>IF(AH4:AH4&gt;0,VLOOKUP(AH4,Insc.!$A$1:$J$972,4,FALSE),"")</f>
        <v>M</v>
      </c>
      <c r="AL4" s="117" t="str">
        <f>IF(AH4:AH4&gt;0,VLOOKUP(AH4,Insc.!$A$1:$J$972,5,FALSE),"")</f>
        <v>11. NCC</v>
      </c>
      <c r="AM4" s="118">
        <f>IF(AH4:AH4&gt;0,VLOOKUP(AH4,Insc.!$A$1:$J$972,6,FALSE),"")</f>
        <v>17547</v>
      </c>
      <c r="AN4" s="117">
        <f>IF(AH4:AH4&gt;0,VLOOKUP(AH4,Insc.!$A$1:$J$972,7,FALSE),"")</f>
        <v>6</v>
      </c>
      <c r="AO4" s="117" t="str">
        <f>IF(AH4:AH4&gt;0,VLOOKUP(AH4,Insc.!$A$1:$J$972,8,FALSE),"")</f>
        <v>A-SR</v>
      </c>
      <c r="AP4" s="117" t="str">
        <f>IF(AH4:AH4&gt;0,VLOOKUP(AH4,Insc.!$A$1:$J$972,9,FALSE),"")</f>
        <v>LIB2026</v>
      </c>
      <c r="AQ4" s="10">
        <f>IF(AH4:AH4&gt;0,VLOOKUP(AH4,Insc.!$A$1:$J$972,10,FALSE),"")</f>
        <v>0</v>
      </c>
    </row>
    <row r="5" spans="1:43" ht="15.6">
      <c r="A5" s="4">
        <v>105</v>
      </c>
      <c r="B5" s="4">
        <v>1</v>
      </c>
      <c r="C5" s="4">
        <v>5</v>
      </c>
      <c r="D5" s="463">
        <v>626</v>
      </c>
      <c r="E5" s="116" t="str">
        <f>IF(D5:D5&gt;0,VLOOKUP(D5,Insc.!$A$1:$J$972,2,FALSE),"")</f>
        <v>SHIMURA</v>
      </c>
      <c r="F5" s="116" t="str">
        <f>IF(D5:D5&gt;0,VLOOKUP(D5,Insc.!$A$1:$J$972,3,FALSE),"")</f>
        <v>ALICE MIWAKO</v>
      </c>
      <c r="G5" s="117" t="str">
        <f>IF(D5:D5&gt;0,VLOOKUP(D5,Insc.!$A$1:$J$972,4,FALSE),"")</f>
        <v>F</v>
      </c>
      <c r="H5" s="117" t="str">
        <f>IF(D5:D5&gt;0,VLOOKUP(D5,Insc.!$A$1:$J$972,5,FALSE),"")</f>
        <v>07. GSP</v>
      </c>
      <c r="I5" s="118">
        <f>IF(D5:D5&gt;0,VLOOKUP(D5,Insc.!$A$1:$J$972,6,FALSE),"")</f>
        <v>21468</v>
      </c>
      <c r="J5" s="117">
        <f>IF(D5:D5&gt;0,VLOOKUP(D5,Insc.!$A$1:$J$972,7,FALSE),"")</f>
        <v>2</v>
      </c>
      <c r="K5" s="117" t="str">
        <f>IF(D5:D5&gt;0,VLOOKUP(D5,Insc.!$A$1:$J$972,8,FALSE),"")</f>
        <v>EX-NSR</v>
      </c>
      <c r="L5" s="117" t="str">
        <f>IF(D5:D5&gt;0,VLOOKUP(D5,Insc.!$A$1:$J$972,9,FALSE),"")</f>
        <v>LIB2026</v>
      </c>
      <c r="M5" s="117">
        <f>IF(D5:D5&gt;0,VLOOKUP(D5,Insc.!$A$1:$J$972,10,FALSE),"")</f>
        <v>0</v>
      </c>
      <c r="N5" s="63" t="s">
        <v>761</v>
      </c>
      <c r="O5" s="116" t="str">
        <f>IF(N5:N5&gt;0,VLOOKUP(N5,Insc.!$A$1:$J$972,2,FALSE),"")</f>
        <v>OSAKO</v>
      </c>
      <c r="P5" s="116" t="str">
        <f>IF(N5:N5&gt;0,VLOOKUP(N5,Insc.!$A$1:$J$972,3,FALSE),"")</f>
        <v>SERGIO</v>
      </c>
      <c r="Q5" s="117" t="str">
        <f>IF(N5:N5&gt;0,VLOOKUP(N5,Insc.!$A$1:$J$972,4,FALSE),"")</f>
        <v>M</v>
      </c>
      <c r="R5" s="117" t="str">
        <f>IF(N5:N5&gt;0,VLOOKUP(N5,Insc.!$A$1:$J$972,5,FALSE),"")</f>
        <v>18. SOR</v>
      </c>
      <c r="S5" s="118">
        <f>IF(N5:N5&gt;0,VLOOKUP(N5,Insc.!$A$1:$J$972,6,FALSE),"")</f>
        <v>16304</v>
      </c>
      <c r="T5" s="117">
        <f>IF(N5:N5&gt;0,VLOOKUP(N5,Insc.!$A$1:$J$972,7,FALSE),"")</f>
        <v>3</v>
      </c>
      <c r="U5" s="117" t="str">
        <f>IF(N5:N5&gt;0,VLOOKUP(N5,Insc.!$A$1:$J$972,8,FALSE),"")</f>
        <v>EX-SR</v>
      </c>
      <c r="V5" s="117" t="str">
        <f>IF(N5:N5&gt;0,VLOOKUP(N5,Insc.!$A$1:$J$972,9,FALSE),"")</f>
        <v>LIB2026</v>
      </c>
      <c r="W5" s="117">
        <f>IF(N5:N5&gt;0,VLOOKUP(N5,Insc.!$A$1:$J$972,10,FALSE),"")</f>
        <v>0</v>
      </c>
      <c r="X5" s="63" t="s">
        <v>542</v>
      </c>
      <c r="Y5" s="116" t="str">
        <f>IF(X5:X5&gt;0,VLOOKUP(X5,Insc.!$A$1:$J$972,2,FALSE),"")</f>
        <v>WAKABAYASHI</v>
      </c>
      <c r="Z5" s="116" t="str">
        <f>IF(X5:X5&gt;0,VLOOKUP(X5,Insc.!$A$1:$J$972,3,FALSE),"")</f>
        <v>KOITI</v>
      </c>
      <c r="AA5" s="117" t="str">
        <f>IF(X5:X5&gt;0,VLOOKUP(X5,Insc.!$A$1:$J$972,4,FALSE),"")</f>
        <v>M</v>
      </c>
      <c r="AB5" s="117" t="str">
        <f>IF(X5:X5&gt;0,VLOOKUP(X5,Insc.!$A$1:$J$972,5,FALSE),"")</f>
        <v>11. NCC</v>
      </c>
      <c r="AC5" s="118">
        <f>IF(X5:X5&gt;0,VLOOKUP(X5,Insc.!$A$1:$J$972,6,FALSE),"")</f>
        <v>15516</v>
      </c>
      <c r="AD5" s="117">
        <f>IF(X5:X5&gt;0,VLOOKUP(X5,Insc.!$A$1:$J$972,7,FALSE),"")</f>
        <v>5</v>
      </c>
      <c r="AE5" s="117" t="str">
        <f>IF(X5:X5&gt;0,VLOOKUP(X5,Insc.!$A$1:$J$972,8,FALSE),"")</f>
        <v>A-SR</v>
      </c>
      <c r="AF5" s="117" t="str">
        <f>IF(X5:X5&gt;0,VLOOKUP(X5,Insc.!$A$1:$J$972,9,FALSE),"")</f>
        <v>LIB2026</v>
      </c>
      <c r="AG5" s="117">
        <f>IF(X5:X5&gt;0,VLOOKUP(X5,Insc.!$A$1:$J$972,10,FALSE),"")</f>
        <v>0</v>
      </c>
      <c r="AH5" s="63" t="s">
        <v>356</v>
      </c>
      <c r="AI5" s="116" t="str">
        <f>IF(AH5:AH5&gt;0,VLOOKUP(AH5,Insc.!$A$1:$J$972,2,FALSE),"")</f>
        <v>FUKUZAWA</v>
      </c>
      <c r="AJ5" s="116" t="str">
        <f>IF(AH5:AH5&gt;0,VLOOKUP(AH5,Insc.!$A$1:$J$972,3,FALSE),"")</f>
        <v>AKIRA</v>
      </c>
      <c r="AK5" s="117" t="str">
        <f>IF(AH5:AH5&gt;0,VLOOKUP(AH5,Insc.!$A$1:$J$972,4,FALSE),"")</f>
        <v>M</v>
      </c>
      <c r="AL5" s="117" t="str">
        <f>IF(AH5:AH5&gt;0,VLOOKUP(AH5,Insc.!$A$1:$J$972,5,FALSE),"")</f>
        <v>06. KOK</v>
      </c>
      <c r="AM5" s="118">
        <f>IF(AH5:AH5&gt;0,VLOOKUP(AH5,Insc.!$A$1:$J$972,6,FALSE),"")</f>
        <v>18276</v>
      </c>
      <c r="AN5" s="117">
        <f>IF(AH5:AH5&gt;0,VLOOKUP(AH5,Insc.!$A$1:$J$972,7,FALSE),"")</f>
        <v>6</v>
      </c>
      <c r="AO5" s="117" t="str">
        <f>IF(AH5:AH5&gt;0,VLOOKUP(AH5,Insc.!$A$1:$J$972,8,FALSE),"")</f>
        <v>A-SR</v>
      </c>
      <c r="AP5" s="117" t="str">
        <f>IF(AH5:AH5&gt;0,VLOOKUP(AH5,Insc.!$A$1:$J$972,9,FALSE),"")</f>
        <v>LIB2026</v>
      </c>
      <c r="AQ5" s="10">
        <f>IF(AH5:AH5&gt;0,VLOOKUP(AH5,Insc.!$A$1:$J$972,10,FALSE),"")</f>
        <v>0</v>
      </c>
    </row>
    <row r="6" spans="1:43" ht="15.6">
      <c r="A6" s="4">
        <v>106</v>
      </c>
      <c r="B6" s="4">
        <v>1</v>
      </c>
      <c r="C6" s="4">
        <v>6</v>
      </c>
      <c r="D6" s="63" t="s">
        <v>740</v>
      </c>
      <c r="E6" s="116" t="str">
        <f>IF(D6:D6&gt;0,VLOOKUP(D6,Insc.!$A$1:$J$972,2,FALSE),"")</f>
        <v>TANIGUTI</v>
      </c>
      <c r="F6" s="116" t="str">
        <f>IF(D6:D6&gt;0,VLOOKUP(D6,Insc.!$A$1:$J$972,3,FALSE),"")</f>
        <v>PAULO HIDEAKI</v>
      </c>
      <c r="G6" s="117" t="str">
        <f>IF(D6:D6&gt;0,VLOOKUP(D6,Insc.!$A$1:$J$972,4,FALSE),"")</f>
        <v>M</v>
      </c>
      <c r="H6" s="117" t="str">
        <f>IF(D6:D6&gt;0,VLOOKUP(D6,Insc.!$A$1:$J$972,5,FALSE),"")</f>
        <v>16. SUM</v>
      </c>
      <c r="I6" s="118">
        <f>IF(D6:D6&gt;0,VLOOKUP(D6,Insc.!$A$1:$J$972,6,FALSE),"")</f>
        <v>19749</v>
      </c>
      <c r="J6" s="117">
        <f>IF(D6:D6&gt;0,VLOOKUP(D6,Insc.!$A$1:$J$972,7,FALSE),"")</f>
        <v>1</v>
      </c>
      <c r="K6" s="117" t="str">
        <f>IF(D6:D6&gt;0,VLOOKUP(D6,Insc.!$A$1:$J$972,8,FALSE),"")</f>
        <v>EX-NSR</v>
      </c>
      <c r="L6" s="117" t="str">
        <f>IF(D6:D6&gt;0,VLOOKUP(D6,Insc.!$A$1:$J$972,9,FALSE),"")</f>
        <v>LIB2026</v>
      </c>
      <c r="M6" s="117">
        <f>IF(D6:D6&gt;0,VLOOKUP(D6,Insc.!$A$1:$J$972,10,FALSE),"")</f>
        <v>0</v>
      </c>
      <c r="N6" s="63" t="s">
        <v>820</v>
      </c>
      <c r="O6" s="116" t="str">
        <f>IF(N6:N6&gt;0,VLOOKUP(N6,Insc.!$A$1:$J$972,2,FALSE),"")</f>
        <v>KAMIMURA</v>
      </c>
      <c r="P6" s="116" t="str">
        <f>IF(N6:N6&gt;0,VLOOKUP(N6,Insc.!$A$1:$J$972,3,FALSE),"")</f>
        <v>PAULO Y.</v>
      </c>
      <c r="Q6" s="117" t="str">
        <f>IF(N6:N6&gt;0,VLOOKUP(N6,Insc.!$A$1:$J$972,4,FALSE),"")</f>
        <v>M</v>
      </c>
      <c r="R6" s="117" t="str">
        <f>IF(N6:N6&gt;0,VLOOKUP(N6,Insc.!$A$1:$J$972,5,FALSE),"")</f>
        <v>11. NCC</v>
      </c>
      <c r="S6" s="118">
        <f>IF(N6:N6&gt;0,VLOOKUP(N6,Insc.!$A$1:$J$972,6,FALSE),"")</f>
        <v>23165</v>
      </c>
      <c r="T6" s="117">
        <f>IF(N6:N6&gt;0,VLOOKUP(N6,Insc.!$A$1:$J$972,7,FALSE),"")</f>
        <v>2</v>
      </c>
      <c r="U6" s="117" t="str">
        <f>IF(N6:N6&gt;0,VLOOKUP(N6,Insc.!$A$1:$J$972,8,FALSE),"")</f>
        <v>EX-NSR</v>
      </c>
      <c r="V6" s="117" t="str">
        <f>IF(N6:N6&gt;0,VLOOKUP(N6,Insc.!$A$1:$J$972,9,FALSE),"")</f>
        <v>LIB2026</v>
      </c>
      <c r="W6" s="117">
        <f>IF(N6:N6&gt;0,VLOOKUP(N6,Insc.!$A$1:$J$972,10,FALSE),"")</f>
        <v>0</v>
      </c>
      <c r="X6" s="63" t="s">
        <v>392</v>
      </c>
      <c r="Y6" s="116" t="str">
        <f>IF(X6:X6&gt;0,VLOOKUP(X6,Insc.!$A$1:$J$972,2,FALSE),"")</f>
        <v>TOGO</v>
      </c>
      <c r="Z6" s="116" t="str">
        <f>IF(X6:X6&gt;0,VLOOKUP(X6,Insc.!$A$1:$J$972,3,FALSE),"")</f>
        <v>NARIKO</v>
      </c>
      <c r="AA6" s="117" t="str">
        <f>IF(X6:X6&gt;0,VLOOKUP(X6,Insc.!$A$1:$J$972,4,FALSE),"")</f>
        <v>F</v>
      </c>
      <c r="AB6" s="117" t="str">
        <f>IF(X6:X6&gt;0,VLOOKUP(X6,Insc.!$A$1:$J$972,5,FALSE),"")</f>
        <v>07. GSP</v>
      </c>
      <c r="AC6" s="118">
        <f>IF(X6:X6&gt;0,VLOOKUP(X6,Insc.!$A$1:$J$972,6,FALSE),"")</f>
        <v>18327</v>
      </c>
      <c r="AD6" s="117">
        <f>IF(X6:X6&gt;0,VLOOKUP(X6,Insc.!$A$1:$J$972,7,FALSE),"")</f>
        <v>4</v>
      </c>
      <c r="AE6" s="117" t="str">
        <f>IF(X6:X6&gt;0,VLOOKUP(X6,Insc.!$A$1:$J$972,8,FALSE),"")</f>
        <v>A-SR</v>
      </c>
      <c r="AF6" s="117" t="str">
        <f>IF(X6:X6&gt;0,VLOOKUP(X6,Insc.!$A$1:$J$972,9,FALSE),"")</f>
        <v>LIB2026</v>
      </c>
      <c r="AG6" s="117">
        <f>IF(X6:X6&gt;0,VLOOKUP(X6,Insc.!$A$1:$J$972,10,FALSE),"")</f>
        <v>0</v>
      </c>
      <c r="AH6" s="63" t="s">
        <v>559</v>
      </c>
      <c r="AI6" s="116" t="str">
        <f>IF(AH6:AH6&gt;0,VLOOKUP(AH6,Insc.!$A$1:$J$972,2,FALSE),"")</f>
        <v>NAKANO</v>
      </c>
      <c r="AJ6" s="116" t="str">
        <f>IF(AH6:AH6&gt;0,VLOOKUP(AH6,Insc.!$A$1:$J$972,3,FALSE),"")</f>
        <v>MARIA LUCIA</v>
      </c>
      <c r="AK6" s="117" t="str">
        <f>IF(AH6:AH6&gt;0,VLOOKUP(AH6,Insc.!$A$1:$J$972,4,FALSE),"")</f>
        <v>F</v>
      </c>
      <c r="AL6" s="117" t="str">
        <f>IF(AH6:AH6&gt;0,VLOOKUP(AH6,Insc.!$A$1:$J$972,5,FALSE),"")</f>
        <v>11. NCC</v>
      </c>
      <c r="AM6" s="118">
        <f>IF(AH6:AH6&gt;0,VLOOKUP(AH6,Insc.!$A$1:$J$972,6,FALSE),"")</f>
        <v>18638</v>
      </c>
      <c r="AN6" s="117">
        <f>IF(AH6:AH6&gt;0,VLOOKUP(AH6,Insc.!$A$1:$J$972,7,FALSE),"")</f>
        <v>6</v>
      </c>
      <c r="AO6" s="117" t="str">
        <f>IF(AH6:AH6&gt;0,VLOOKUP(AH6,Insc.!$A$1:$J$972,8,FALSE),"")</f>
        <v>A-SR</v>
      </c>
      <c r="AP6" s="117" t="str">
        <f>IF(AH6:AH6&gt;0,VLOOKUP(AH6,Insc.!$A$1:$J$972,9,FALSE),"")</f>
        <v>LIB2026</v>
      </c>
      <c r="AQ6" s="10">
        <f>IF(AH6:AH6&gt;0,VLOOKUP(AH6,Insc.!$A$1:$J$972,10,FALSE),"")</f>
        <v>0</v>
      </c>
    </row>
    <row r="7" spans="1:43" ht="15.6">
      <c r="A7" s="4">
        <v>107</v>
      </c>
      <c r="B7" s="4">
        <v>1</v>
      </c>
      <c r="C7" s="4">
        <v>7</v>
      </c>
      <c r="D7" s="63" t="s">
        <v>733</v>
      </c>
      <c r="E7" s="116" t="str">
        <f>IF(D7:D7&gt;0,VLOOKUP(D7,Insc.!$A$1:$J$972,2,FALSE),"")</f>
        <v>MORI</v>
      </c>
      <c r="F7" s="116" t="str">
        <f>IF(D7:D7&gt;0,VLOOKUP(D7,Insc.!$A$1:$J$972,3,FALSE),"")</f>
        <v>TORAO</v>
      </c>
      <c r="G7" s="117" t="str">
        <f>IF(D7:D7&gt;0,VLOOKUP(D7,Insc.!$A$1:$J$972,4,FALSE),"")</f>
        <v>M</v>
      </c>
      <c r="H7" s="117" t="str">
        <f>IF(D7:D7&gt;0,VLOOKUP(D7,Insc.!$A$1:$J$972,5,FALSE),"")</f>
        <v>15. BIR</v>
      </c>
      <c r="I7" s="118">
        <f>IF(D7:D7&gt;0,VLOOKUP(D7,Insc.!$A$1:$J$972,6,FALSE),"")</f>
        <v>22977</v>
      </c>
      <c r="J7" s="117">
        <f>IF(D7:D7&gt;0,VLOOKUP(D7,Insc.!$A$1:$J$972,7,FALSE),"")</f>
        <v>2</v>
      </c>
      <c r="K7" s="117" t="str">
        <f>IF(D7:D7&gt;0,VLOOKUP(D7,Insc.!$A$1:$J$972,8,FALSE),"")</f>
        <v>EX-NSR</v>
      </c>
      <c r="L7" s="117" t="str">
        <f>IF(D7:D7&gt;0,VLOOKUP(D7,Insc.!$A$1:$J$972,9,FALSE),"")</f>
        <v>LIB2026</v>
      </c>
      <c r="M7" s="117">
        <f>IF(D7:D7&gt;0,VLOOKUP(D7,Insc.!$A$1:$J$972,10,FALSE),"")</f>
        <v>0</v>
      </c>
      <c r="N7" s="63" t="s">
        <v>575</v>
      </c>
      <c r="O7" s="116" t="str">
        <f>IF(N7:N7&gt;0,VLOOKUP(N7,Insc.!$A$1:$J$972,2,FALSE),"")</f>
        <v>KONDO</v>
      </c>
      <c r="P7" s="116" t="str">
        <f>IF(N7:N7&gt;0,VLOOKUP(N7,Insc.!$A$1:$J$972,3,FALSE),"")</f>
        <v>JORGE</v>
      </c>
      <c r="Q7" s="117" t="str">
        <f>IF(N7:N7&gt;0,VLOOKUP(N7,Insc.!$A$1:$J$972,4,FALSE),"")</f>
        <v>M</v>
      </c>
      <c r="R7" s="117" t="str">
        <f>IF(N7:N7&gt;0,VLOOKUP(N7,Insc.!$A$1:$J$972,5,FALSE),"")</f>
        <v>12. COO</v>
      </c>
      <c r="S7" s="118">
        <f>IF(N7:N7&gt;0,VLOOKUP(N7,Insc.!$A$1:$J$972,6,FALSE),"")</f>
        <v>16542</v>
      </c>
      <c r="T7" s="117">
        <f>IF(N7:N7&gt;0,VLOOKUP(N7,Insc.!$A$1:$J$972,7,FALSE),"")</f>
        <v>3</v>
      </c>
      <c r="U7" s="117" t="str">
        <f>IF(N7:N7&gt;0,VLOOKUP(N7,Insc.!$A$1:$J$972,8,FALSE),"")</f>
        <v>EX-SR</v>
      </c>
      <c r="V7" s="117" t="str">
        <f>IF(N7:N7&gt;0,VLOOKUP(N7,Insc.!$A$1:$J$972,9,FALSE),"")</f>
        <v>LIB2026</v>
      </c>
      <c r="W7" s="117">
        <f>IF(N7:N7&gt;0,VLOOKUP(N7,Insc.!$A$1:$J$972,10,FALSE),"")</f>
        <v>0</v>
      </c>
      <c r="X7" s="463">
        <v>993</v>
      </c>
      <c r="Y7" s="116" t="str">
        <f>IF(X7:X7&gt;0,VLOOKUP(X7,Insc.!$A$1:$J$972,2,FALSE),"")</f>
        <v>ABEMATSU</v>
      </c>
      <c r="Z7" s="116" t="str">
        <f>IF(X7:X7&gt;0,VLOOKUP(X7,Insc.!$A$1:$J$972,3,FALSE),"")</f>
        <v>KATSUYUKI</v>
      </c>
      <c r="AA7" s="117" t="str">
        <f>IF(X7:X7&gt;0,VLOOKUP(X7,Insc.!$A$1:$J$972,4,FALSE),"")</f>
        <v>M</v>
      </c>
      <c r="AB7" s="117" t="str">
        <f>IF(X7:X7&gt;0,VLOOKUP(X7,Insc.!$A$1:$J$972,5,FALSE),"")</f>
        <v>07. GSP</v>
      </c>
      <c r="AC7" s="118">
        <f>IF(X7:X7&gt;0,VLOOKUP(X7,Insc.!$A$1:$J$972,6,FALSE),"")</f>
        <v>17411</v>
      </c>
      <c r="AD7" s="117">
        <f>IF(X7:X7&gt;0,VLOOKUP(X7,Insc.!$A$1:$J$972,7,FALSE),"")</f>
        <v>5</v>
      </c>
      <c r="AE7" s="117" t="str">
        <f>IF(X7:X7&gt;0,VLOOKUP(X7,Insc.!$A$1:$J$972,8,FALSE),"")</f>
        <v>A-SR</v>
      </c>
      <c r="AF7" s="117" t="str">
        <f>IF(X7:X7&gt;0,VLOOKUP(X7,Insc.!$A$1:$J$972,9,FALSE),"")</f>
        <v>LIB2026</v>
      </c>
      <c r="AG7" s="117">
        <f>IF(X7:X7&gt;0,VLOOKUP(X7,Insc.!$A$1:$J$972,10,FALSE),"")</f>
        <v>0</v>
      </c>
      <c r="AH7" s="63" t="s">
        <v>553</v>
      </c>
      <c r="AI7" s="116" t="str">
        <f>IF(AH7:AH7&gt;0,VLOOKUP(AH7,Insc.!$A$1:$J$972,2,FALSE),"")</f>
        <v>HORITA</v>
      </c>
      <c r="AJ7" s="116" t="str">
        <f>IF(AH7:AH7&gt;0,VLOOKUP(AH7,Insc.!$A$1:$J$972,3,FALSE),"")</f>
        <v>SETSUOMI</v>
      </c>
      <c r="AK7" s="117" t="str">
        <f>IF(AH7:AH7&gt;0,VLOOKUP(AH7,Insc.!$A$1:$J$972,4,FALSE),"")</f>
        <v>M</v>
      </c>
      <c r="AL7" s="117" t="str">
        <f>IF(AH7:AH7&gt;0,VLOOKUP(AH7,Insc.!$A$1:$J$972,5,FALSE),"")</f>
        <v>11. NCC</v>
      </c>
      <c r="AM7" s="118">
        <f>IF(AH7:AH7&gt;0,VLOOKUP(AH7,Insc.!$A$1:$J$972,6,FALSE),"")</f>
        <v>16582</v>
      </c>
      <c r="AN7" s="117">
        <f>IF(AH7:AH7&gt;0,VLOOKUP(AH7,Insc.!$A$1:$J$972,7,FALSE),"")</f>
        <v>4</v>
      </c>
      <c r="AO7" s="117" t="str">
        <f>IF(AH7:AH7&gt;0,VLOOKUP(AH7,Insc.!$A$1:$J$972,8,FALSE),"")</f>
        <v>A-SR</v>
      </c>
      <c r="AP7" s="117" t="str">
        <f>IF(AH7:AH7&gt;0,VLOOKUP(AH7,Insc.!$A$1:$J$972,9,FALSE),"")</f>
        <v>LIB2026</v>
      </c>
      <c r="AQ7" s="10">
        <f>IF(AH7:AH7&gt;0,VLOOKUP(AH7,Insc.!$A$1:$J$972,10,FALSE),"")</f>
        <v>0</v>
      </c>
    </row>
    <row r="8" spans="1:43" ht="15.6">
      <c r="A8" s="4">
        <v>108</v>
      </c>
      <c r="B8" s="4">
        <v>1</v>
      </c>
      <c r="C8" s="4">
        <v>8</v>
      </c>
      <c r="D8" s="63" t="s">
        <v>484</v>
      </c>
      <c r="E8" s="116" t="str">
        <f>IF(D8:D8&gt;0,VLOOKUP(D8,Insc.!$A$1:$J$972,2,FALSE),"")</f>
        <v>OKAWARA</v>
      </c>
      <c r="F8" s="116" t="str">
        <f>IF(D8:D8&gt;0,VLOOKUP(D8,Insc.!$A$1:$J$972,3,FALSE),"")</f>
        <v>TOSHIO</v>
      </c>
      <c r="G8" s="117" t="str">
        <f>IF(D8:D8&gt;0,VLOOKUP(D8,Insc.!$A$1:$J$972,4,FALSE),"")</f>
        <v>M</v>
      </c>
      <c r="H8" s="117" t="str">
        <f>IF(D8:D8&gt;0,VLOOKUP(D8,Insc.!$A$1:$J$972,5,FALSE),"")</f>
        <v>08. SMA</v>
      </c>
      <c r="I8" s="118">
        <f>IF(D8:D8&gt;0,VLOOKUP(D8,Insc.!$A$1:$J$972,6,FALSE),"")</f>
        <v>24451</v>
      </c>
      <c r="J8" s="117">
        <f>IF(D8:D8&gt;0,VLOOKUP(D8,Insc.!$A$1:$J$972,7,FALSE),"")</f>
        <v>2</v>
      </c>
      <c r="K8" s="117" t="str">
        <f>IF(D8:D8&gt;0,VLOOKUP(D8,Insc.!$A$1:$J$972,8,FALSE),"")</f>
        <v>EX-NSR</v>
      </c>
      <c r="L8" s="117" t="str">
        <f>IF(D8:D8&gt;0,VLOOKUP(D8,Insc.!$A$1:$J$972,9,FALSE),"")</f>
        <v>LIB2026</v>
      </c>
      <c r="M8" s="117">
        <f>IF(D8:D8&gt;0,VLOOKUP(D8,Insc.!$A$1:$J$972,10,FALSE),"")</f>
        <v>0</v>
      </c>
      <c r="N8" s="63" t="s">
        <v>208</v>
      </c>
      <c r="O8" s="116" t="str">
        <f>IF(N8:N8&gt;0,VLOOKUP(N8,Insc.!$A$1:$J$972,2,FALSE),"")</f>
        <v>KATO</v>
      </c>
      <c r="P8" s="116" t="str">
        <f>IF(N8:N8&gt;0,VLOOKUP(N8,Insc.!$A$1:$J$972,3,FALSE),"")</f>
        <v>MASSAKAZU</v>
      </c>
      <c r="Q8" s="117" t="str">
        <f>IF(N8:N8&gt;0,VLOOKUP(N8,Insc.!$A$1:$J$972,4,FALSE),"")</f>
        <v>M</v>
      </c>
      <c r="R8" s="117" t="str">
        <f>IF(N8:N8&gt;0,VLOOKUP(N8,Insc.!$A$1:$J$972,5,FALSE),"")</f>
        <v>01. PIE</v>
      </c>
      <c r="S8" s="118" t="str">
        <f>IF(N8:N8&gt;0,VLOOKUP(N8,Insc.!$A$1:$J$972,6,FALSE),"")</f>
        <v>15/07/1960</v>
      </c>
      <c r="T8" s="117">
        <f>IF(N8:N8&gt;0,VLOOKUP(N8,Insc.!$A$1:$J$972,7,FALSE),"")</f>
        <v>4</v>
      </c>
      <c r="U8" s="117" t="str">
        <f>IF(N8:N8&gt;0,VLOOKUP(N8,Insc.!$A$1:$J$972,8,FALSE),"")</f>
        <v>A-NSR</v>
      </c>
      <c r="V8" s="117" t="str">
        <f>IF(N8:N8&gt;0,VLOOKUP(N8,Insc.!$A$1:$J$972,9,FALSE),"")</f>
        <v>LIB2026</v>
      </c>
      <c r="W8" s="117">
        <f>IF(N8:N8&gt;0,VLOOKUP(N8,Insc.!$A$1:$J$972,10,FALSE),"")</f>
        <v>0</v>
      </c>
      <c r="X8" s="63" t="s">
        <v>439</v>
      </c>
      <c r="Y8" s="116" t="str">
        <f>IF(X8:X8&gt;0,VLOOKUP(X8,Insc.!$A$1:$J$972,2,FALSE),"")</f>
        <v>ITAGAKI</v>
      </c>
      <c r="Z8" s="116" t="str">
        <f>IF(X8:X8&gt;0,VLOOKUP(X8,Insc.!$A$1:$J$972,3,FALSE),"")</f>
        <v>MILTON NOBUHIRO</v>
      </c>
      <c r="AA8" s="117" t="str">
        <f>IF(X8:X8&gt;0,VLOOKUP(X8,Insc.!$A$1:$J$972,4,FALSE),"")</f>
        <v>M</v>
      </c>
      <c r="AB8" s="117" t="str">
        <f>IF(X8:X8&gt;0,VLOOKUP(X8,Insc.!$A$1:$J$972,5,FALSE),"")</f>
        <v>11. NCC</v>
      </c>
      <c r="AC8" s="118">
        <f>IF(X8:X8&gt;0,VLOOKUP(X8,Insc.!$A$1:$J$972,6,FALSE),"")</f>
        <v>22073</v>
      </c>
      <c r="AD8" s="117">
        <f>IF(X8:X8&gt;0,VLOOKUP(X8,Insc.!$A$1:$J$972,7,FALSE),"")</f>
        <v>5</v>
      </c>
      <c r="AE8" s="117" t="str">
        <f>IF(X8:X8&gt;0,VLOOKUP(X8,Insc.!$A$1:$J$972,8,FALSE),"")</f>
        <v>A-NSR</v>
      </c>
      <c r="AF8" s="117" t="str">
        <f>IF(X8:X8&gt;0,VLOOKUP(X8,Insc.!$A$1:$J$972,9,FALSE),"")</f>
        <v>LIB2026</v>
      </c>
      <c r="AG8" s="117">
        <f>IF(X8:X8&gt;0,VLOOKUP(X8,Insc.!$A$1:$J$972,10,FALSE),"")</f>
        <v>0</v>
      </c>
      <c r="AH8" s="63" t="s">
        <v>614</v>
      </c>
      <c r="AI8" s="116" t="str">
        <f>IF(AH8:AH8&gt;0,VLOOKUP(AH8,Insc.!$A$1:$J$972,2,FALSE),"")</f>
        <v>NAKANO</v>
      </c>
      <c r="AJ8" s="116" t="str">
        <f>IF(AH8:AH8&gt;0,VLOOKUP(AH8,Insc.!$A$1:$J$972,3,FALSE),"")</f>
        <v>MARIO K.</v>
      </c>
      <c r="AK8" s="117" t="str">
        <f>IF(AH8:AH8&gt;0,VLOOKUP(AH8,Insc.!$A$1:$J$972,4,FALSE),"")</f>
        <v>M</v>
      </c>
      <c r="AL8" s="117" t="str">
        <f>IF(AH8:AH8&gt;0,VLOOKUP(AH8,Insc.!$A$1:$J$972,5,FALSE),"")</f>
        <v>11. NCC</v>
      </c>
      <c r="AM8" s="118">
        <f>IF(AH8:AH8&gt;0,VLOOKUP(AH8,Insc.!$A$1:$J$972,6,FALSE),"")</f>
        <v>18534</v>
      </c>
      <c r="AN8" s="117">
        <f>IF(AH8:AH8&gt;0,VLOOKUP(AH8,Insc.!$A$1:$J$972,7,FALSE),"")</f>
        <v>5</v>
      </c>
      <c r="AO8" s="117" t="str">
        <f>IF(AH8:AH8&gt;0,VLOOKUP(AH8,Insc.!$A$1:$J$972,8,FALSE),"")</f>
        <v>A-SR</v>
      </c>
      <c r="AP8" s="117" t="str">
        <f>IF(AH8:AH8&gt;0,VLOOKUP(AH8,Insc.!$A$1:$J$972,9,FALSE),"")</f>
        <v>LIB2026</v>
      </c>
      <c r="AQ8" s="10">
        <f>IF(AH8:AH8&gt;0,VLOOKUP(AH8,Insc.!$A$1:$J$972,10,FALSE),"")</f>
        <v>0</v>
      </c>
    </row>
    <row r="9" spans="1:43" ht="15.6">
      <c r="A9" s="4">
        <v>109</v>
      </c>
      <c r="B9" s="4">
        <v>1</v>
      </c>
      <c r="C9" s="4">
        <v>9</v>
      </c>
      <c r="D9" s="63" t="s">
        <v>508</v>
      </c>
      <c r="E9" s="116" t="str">
        <f>IF(D9:D9&gt;0,VLOOKUP(D9,Insc.!$A$1:$J$972,2,FALSE),"")</f>
        <v>YAMAKAWA</v>
      </c>
      <c r="F9" s="116" t="str">
        <f>IF(D9:D9&gt;0,VLOOKUP(D9,Insc.!$A$1:$J$972,3,FALSE),"")</f>
        <v>YOCHINOBU</v>
      </c>
      <c r="G9" s="117" t="str">
        <f>IF(D9:D9&gt;0,VLOOKUP(D9,Insc.!$A$1:$J$972,4,FALSE),"")</f>
        <v>M</v>
      </c>
      <c r="H9" s="117" t="str">
        <f>IF(D9:D9&gt;0,VLOOKUP(D9,Insc.!$A$1:$J$972,5,FALSE),"")</f>
        <v>11. NCC</v>
      </c>
      <c r="I9" s="118">
        <f>IF(D9:D9&gt;0,VLOOKUP(D9,Insc.!$A$1:$J$972,6,FALSE),"")</f>
        <v>17962</v>
      </c>
      <c r="J9" s="117">
        <f>IF(D9:D9&gt;0,VLOOKUP(D9,Insc.!$A$1:$J$972,7,FALSE),"")</f>
        <v>2</v>
      </c>
      <c r="K9" s="117" t="str">
        <f>IF(D9:D9&gt;0,VLOOKUP(D9,Insc.!$A$1:$J$972,8,FALSE),"")</f>
        <v>EX-SR</v>
      </c>
      <c r="L9" s="117" t="str">
        <f>IF(D9:D9&gt;0,VLOOKUP(D9,Insc.!$A$1:$J$972,9,FALSE),"")</f>
        <v>LIB2026</v>
      </c>
      <c r="M9" s="117">
        <f>IF(D9:D9&gt;0,VLOOKUP(D9,Insc.!$A$1:$J$972,10,FALSE),"")</f>
        <v>0</v>
      </c>
      <c r="N9" s="63" t="s">
        <v>494</v>
      </c>
      <c r="O9" s="116" t="str">
        <f>IF(N9:N9&gt;0,VLOOKUP(N9,Insc.!$A$1:$J$972,2,FALSE),"")</f>
        <v>ADATI</v>
      </c>
      <c r="P9" s="116" t="str">
        <f>IF(N9:N9&gt;0,VLOOKUP(N9,Insc.!$A$1:$J$972,3,FALSE),"")</f>
        <v>MARCIO SHIGUEO</v>
      </c>
      <c r="Q9" s="117" t="str">
        <f>IF(N9:N9&gt;0,VLOOKUP(N9,Insc.!$A$1:$J$972,4,FALSE),"")</f>
        <v>M</v>
      </c>
      <c r="R9" s="117" t="str">
        <f>IF(N9:N9&gt;0,VLOOKUP(N9,Insc.!$A$1:$J$972,5,FALSE),"")</f>
        <v>10. ITA</v>
      </c>
      <c r="S9" s="118">
        <f>IF(N9:N9&gt;0,VLOOKUP(N9,Insc.!$A$1:$J$972,6,FALSE),"")</f>
        <v>21219</v>
      </c>
      <c r="T9" s="117">
        <f>IF(N9:N9&gt;0,VLOOKUP(N9,Insc.!$A$1:$J$972,7,FALSE),"")</f>
        <v>2</v>
      </c>
      <c r="U9" s="117" t="str">
        <f>IF(N9:N9&gt;0,VLOOKUP(N9,Insc.!$A$1:$J$972,8,FALSE),"")</f>
        <v>EX-NSR</v>
      </c>
      <c r="V9" s="117" t="str">
        <f>IF(N9:N9&gt;0,VLOOKUP(N9,Insc.!$A$1:$J$972,9,FALSE),"")</f>
        <v>LIB2026</v>
      </c>
      <c r="W9" s="117">
        <f>IF(N9:N9&gt;0,VLOOKUP(N9,Insc.!$A$1:$J$972,10,FALSE),"")</f>
        <v>0</v>
      </c>
      <c r="X9" s="63" t="s">
        <v>545</v>
      </c>
      <c r="Y9" s="116" t="str">
        <f>IF(X9:X9&gt;0,VLOOKUP(X9,Insc.!$A$1:$J$972,2,FALSE),"")</f>
        <v>ISHII</v>
      </c>
      <c r="Z9" s="116" t="str">
        <f>IF(X9:X9&gt;0,VLOOKUP(X9,Insc.!$A$1:$J$972,3,FALSE),"")</f>
        <v>ROBERTO</v>
      </c>
      <c r="AA9" s="117" t="str">
        <f>IF(X9:X9&gt;0,VLOOKUP(X9,Insc.!$A$1:$J$972,4,FALSE),"")</f>
        <v>M</v>
      </c>
      <c r="AB9" s="117" t="str">
        <f>IF(X9:X9&gt;0,VLOOKUP(X9,Insc.!$A$1:$J$972,5,FALSE),"")</f>
        <v>11. NCC</v>
      </c>
      <c r="AC9" s="118">
        <f>IF(X9:X9&gt;0,VLOOKUP(X9,Insc.!$A$1:$J$972,6,FALSE),"")</f>
        <v>19545</v>
      </c>
      <c r="AD9" s="117">
        <f>IF(X9:X9&gt;0,VLOOKUP(X9,Insc.!$A$1:$J$972,7,FALSE),"")</f>
        <v>6</v>
      </c>
      <c r="AE9" s="117" t="str">
        <f>IF(X9:X9&gt;0,VLOOKUP(X9,Insc.!$A$1:$J$972,8,FALSE),"")</f>
        <v>A-NSR</v>
      </c>
      <c r="AF9" s="117" t="str">
        <f>IF(X9:X9&gt;0,VLOOKUP(X9,Insc.!$A$1:$J$972,9,FALSE),"")</f>
        <v>LIB2026</v>
      </c>
      <c r="AG9" s="117">
        <f>IF(X9:X9&gt;0,VLOOKUP(X9,Insc.!$A$1:$J$972,10,FALSE),"")</f>
        <v>0</v>
      </c>
      <c r="AH9" s="63" t="s">
        <v>458</v>
      </c>
      <c r="AI9" s="116" t="str">
        <f>IF(AH9:AH9&gt;0,VLOOKUP(AH9,Insc.!$A$1:$J$972,2,FALSE),"")</f>
        <v>KAWASAKA</v>
      </c>
      <c r="AJ9" s="116" t="str">
        <f>IF(AH9:AH9&gt;0,VLOOKUP(AH9,Insc.!$A$1:$J$972,3,FALSE),"")</f>
        <v>M. INES KINUKO</v>
      </c>
      <c r="AK9" s="117" t="str">
        <f>IF(AH9:AH9&gt;0,VLOOKUP(AH9,Insc.!$A$1:$J$972,4,FALSE),"")</f>
        <v>F</v>
      </c>
      <c r="AL9" s="117" t="str">
        <f>IF(AH9:AH9&gt;0,VLOOKUP(AH9,Insc.!$A$1:$J$972,5,FALSE),"")</f>
        <v>07. GSP</v>
      </c>
      <c r="AM9" s="118">
        <f>IF(AH9:AH9&gt;0,VLOOKUP(AH9,Insc.!$A$1:$J$972,6,FALSE),"")</f>
        <v>18296</v>
      </c>
      <c r="AN9" s="117">
        <f>IF(AH9:AH9&gt;0,VLOOKUP(AH9,Insc.!$A$1:$J$972,7,FALSE),"")</f>
        <v>6</v>
      </c>
      <c r="AO9" s="117" t="str">
        <f>IF(AH9:AH9&gt;0,VLOOKUP(AH9,Insc.!$A$1:$J$972,8,FALSE),"")</f>
        <v>A-SR</v>
      </c>
      <c r="AP9" s="117" t="str">
        <f>IF(AH9:AH9&gt;0,VLOOKUP(AH9,Insc.!$A$1:$J$972,9,FALSE),"")</f>
        <v>LIB2026</v>
      </c>
      <c r="AQ9" s="10">
        <f>IF(AH9:AH9&gt;0,VLOOKUP(AH9,Insc.!$A$1:$J$972,10,FALSE),"")</f>
        <v>0</v>
      </c>
    </row>
    <row r="10" spans="1:43" ht="15.6">
      <c r="A10" s="4">
        <v>110</v>
      </c>
      <c r="B10" s="4">
        <v>1</v>
      </c>
      <c r="C10" s="4">
        <v>10</v>
      </c>
      <c r="D10" s="550" t="s">
        <v>889</v>
      </c>
      <c r="E10" s="116" t="str">
        <f>IF(D10:D10&gt;0,VLOOKUP(D10,Insc.!$A$1:$J$972,2,FALSE),"")</f>
        <v>NOZAWA</v>
      </c>
      <c r="F10" s="116" t="str">
        <f>IF(D10:D10&gt;0,VLOOKUP(D10,Insc.!$A$1:$J$972,3,FALSE),"")</f>
        <v>ASSAMI</v>
      </c>
      <c r="G10" s="117" t="str">
        <f>IF(D10:D10&gt;0,VLOOKUP(D10,Insc.!$A$1:$J$972,4,FALSE),"")</f>
        <v>F</v>
      </c>
      <c r="H10" s="117" t="str">
        <f>IF(D10:D10&gt;0,VLOOKUP(D10,Insc.!$A$1:$J$972,5,FALSE),"")</f>
        <v>06. KOK</v>
      </c>
      <c r="I10" s="118">
        <f>IF(D10:D10&gt;0,VLOOKUP(D10,Insc.!$A$1:$J$972,6,FALSE),"")</f>
        <v>23351</v>
      </c>
      <c r="J10" s="117">
        <f>IF(D10:D10&gt;0,VLOOKUP(D10,Insc.!$A$1:$J$972,7,FALSE),"")</f>
        <v>12</v>
      </c>
      <c r="K10" s="117" t="str">
        <f>IF(D10:D10&gt;0,VLOOKUP(D10,Insc.!$A$1:$J$972,8,FALSE),"")</f>
        <v>C-NSR</v>
      </c>
      <c r="L10" s="117" t="str">
        <f>IF(D10:D10&gt;0,VLOOKUP(D10,Insc.!$A$1:$J$972,9,FALSE),"")</f>
        <v>LIB2026</v>
      </c>
      <c r="M10" s="117">
        <f>IF(D10:D10&gt;0,VLOOKUP(D10,Insc.!$A$1:$J$972,10,FALSE),"")</f>
        <v>0</v>
      </c>
      <c r="N10" s="63" t="s">
        <v>714</v>
      </c>
      <c r="O10" s="116" t="str">
        <f>IF(N10:N10&gt;0,VLOOKUP(N10,Insc.!$A$1:$J$972,2,FALSE),"")</f>
        <v>HIRANO</v>
      </c>
      <c r="P10" s="116" t="str">
        <f>IF(N10:N10&gt;0,VLOOKUP(N10,Insc.!$A$1:$J$972,3,FALSE),"")</f>
        <v>KAZUNORI</v>
      </c>
      <c r="Q10" s="117" t="str">
        <f>IF(N10:N10&gt;0,VLOOKUP(N10,Insc.!$A$1:$J$972,4,FALSE),"")</f>
        <v>M</v>
      </c>
      <c r="R10" s="117" t="str">
        <f>IF(N10:N10&gt;0,VLOOKUP(N10,Insc.!$A$1:$J$972,5,FALSE),"")</f>
        <v>15. BIR</v>
      </c>
      <c r="S10" s="118">
        <f>IF(N10:N10&gt;0,VLOOKUP(N10,Insc.!$A$1:$J$972,6,FALSE),"")</f>
        <v>16804</v>
      </c>
      <c r="T10" s="117">
        <f>IF(N10:N10&gt;0,VLOOKUP(N10,Insc.!$A$1:$J$972,7,FALSE),"")</f>
        <v>8</v>
      </c>
      <c r="U10" s="117" t="str">
        <f>IF(N10:N10&gt;0,VLOOKUP(N10,Insc.!$A$1:$J$972,8,FALSE),"")</f>
        <v>B-SR</v>
      </c>
      <c r="V10" s="117" t="str">
        <f>IF(N10:N10&gt;0,VLOOKUP(N10,Insc.!$A$1:$J$972,9,FALSE),"")</f>
        <v>LIB2026</v>
      </c>
      <c r="W10" s="117">
        <f>IF(N10:N10&gt;0,VLOOKUP(N10,Insc.!$A$1:$J$972,10,FALSE),"")</f>
        <v>0</v>
      </c>
      <c r="X10" s="63" t="s">
        <v>1109</v>
      </c>
      <c r="Y10" s="116" t="str">
        <f>IF(X10:X10&gt;0,VLOOKUP(X10,Insc.!$A$1:$J$972,2,FALSE),"")</f>
        <v>MATSUI</v>
      </c>
      <c r="Z10" s="116" t="str">
        <f>IF(X10:X10&gt;0,VLOOKUP(X10,Insc.!$A$1:$J$972,3,FALSE),"")</f>
        <v>SERGIO KIYOSHI</v>
      </c>
      <c r="AA10" s="117" t="str">
        <f>IF(X10:X10&gt;0,VLOOKUP(X10,Insc.!$A$1:$J$972,4,FALSE),"")</f>
        <v>M</v>
      </c>
      <c r="AB10" s="117" t="str">
        <f>IF(X10:X10&gt;0,VLOOKUP(X10,Insc.!$A$1:$J$972,5,FALSE),"")</f>
        <v>07. GSP</v>
      </c>
      <c r="AC10" s="118">
        <f>IF(X10:X10&gt;0,VLOOKUP(X10,Insc.!$A$1:$J$972,6,FALSE),"")</f>
        <v>21525</v>
      </c>
      <c r="AD10" s="117">
        <f>IF(X10:X10&gt;0,VLOOKUP(X10,Insc.!$A$1:$J$972,7,FALSE),"")</f>
        <v>12</v>
      </c>
      <c r="AE10" s="117" t="str">
        <f>IF(X10:X10&gt;0,VLOOKUP(X10,Insc.!$A$1:$J$972,8,FALSE),"")</f>
        <v>C-NSR</v>
      </c>
      <c r="AF10" s="117" t="str">
        <f>IF(X10:X10&gt;0,VLOOKUP(X10,Insc.!$A$1:$J$972,9,FALSE),"")</f>
        <v>LIB2026</v>
      </c>
      <c r="AG10" s="117">
        <f>IF(X10:X10&gt;0,VLOOKUP(X10,Insc.!$A$1:$J$972,10,FALSE),"")</f>
        <v>0</v>
      </c>
      <c r="AH10" s="63" t="s">
        <v>999</v>
      </c>
      <c r="AI10" s="116" t="str">
        <f>IF(AH10:AH10&gt;0,VLOOKUP(AH10,Insc.!$A$1:$J$972,2,FALSE),"")</f>
        <v>MARTINS DE MELLO</v>
      </c>
      <c r="AJ10" s="116" t="str">
        <f>IF(AH10:AH10&gt;0,VLOOKUP(AH10,Insc.!$A$1:$J$972,3,FALSE),"")</f>
        <v>VANESSA</v>
      </c>
      <c r="AK10" s="117" t="str">
        <f>IF(AH10:AH10&gt;0,VLOOKUP(AH10,Insc.!$A$1:$J$972,4,FALSE),"")</f>
        <v>F</v>
      </c>
      <c r="AL10" s="117" t="str">
        <f>IF(AH10:AH10&gt;0,VLOOKUP(AH10,Insc.!$A$1:$J$972,5,FALSE),"")</f>
        <v>06. KOK</v>
      </c>
      <c r="AM10" s="118">
        <f>IF(AH10:AH10&gt;0,VLOOKUP(AH10,Insc.!$A$1:$J$972,6,FALSE),"")</f>
        <v>28169</v>
      </c>
      <c r="AN10" s="117">
        <f>IF(AH10:AH10&gt;0,VLOOKUP(AH10,Insc.!$A$1:$J$972,7,FALSE),"")</f>
        <v>12</v>
      </c>
      <c r="AO10" s="117" t="str">
        <f>IF(AH10:AH10&gt;0,VLOOKUP(AH10,Insc.!$A$1:$J$972,8,FALSE),"")</f>
        <v>C-NSR</v>
      </c>
      <c r="AP10" s="117" t="str">
        <f>IF(AH10:AH10&gt;0,VLOOKUP(AH10,Insc.!$A$1:$J$972,9,FALSE),"")</f>
        <v>LIB2026</v>
      </c>
      <c r="AQ10" s="10">
        <f>IF(AH10:AH10&gt;0,VLOOKUP(AH10,Insc.!$A$1:$J$972,10,FALSE),"")</f>
        <v>0</v>
      </c>
    </row>
    <row r="11" spans="1:43" ht="15.6">
      <c r="A11" s="4">
        <v>111</v>
      </c>
      <c r="B11" s="4">
        <v>1</v>
      </c>
      <c r="C11" s="4">
        <v>11</v>
      </c>
      <c r="D11" s="63" t="s">
        <v>372</v>
      </c>
      <c r="E11" s="116" t="str">
        <f>IF(D11:D11&gt;0,VLOOKUP(D11,Insc.!$A$1:$J$972,2,FALSE),"")</f>
        <v>SATO</v>
      </c>
      <c r="F11" s="116" t="str">
        <f>IF(D11:D11&gt;0,VLOOKUP(D11,Insc.!$A$1:$J$972,3,FALSE),"")</f>
        <v>NOBUO</v>
      </c>
      <c r="G11" s="117" t="str">
        <f>IF(D11:D11&gt;0,VLOOKUP(D11,Insc.!$A$1:$J$972,4,FALSE),"")</f>
        <v>M</v>
      </c>
      <c r="H11" s="117" t="str">
        <f>IF(D11:D11&gt;0,VLOOKUP(D11,Insc.!$A$1:$J$972,5,FALSE),"")</f>
        <v>06. KOK</v>
      </c>
      <c r="I11" s="118">
        <f>IF(D11:D11&gt;0,VLOOKUP(D11,Insc.!$A$1:$J$972,6,FALSE),"")</f>
        <v>16524</v>
      </c>
      <c r="J11" s="117">
        <f>IF(D11:D11&gt;0,VLOOKUP(D11,Insc.!$A$1:$J$972,7,FALSE),"")</f>
        <v>9</v>
      </c>
      <c r="K11" s="117" t="str">
        <f>IF(D11:D11&gt;0,VLOOKUP(D11,Insc.!$A$1:$J$972,8,FALSE),"")</f>
        <v>B-SR</v>
      </c>
      <c r="L11" s="117" t="str">
        <f>IF(D11:D11&gt;0,VLOOKUP(D11,Insc.!$A$1:$J$972,9,FALSE),"")</f>
        <v>LIB2026</v>
      </c>
      <c r="M11" s="117">
        <f>IF(D11:D11&gt;0,VLOOKUP(D11,Insc.!$A$1:$J$972,10,FALSE),"")</f>
        <v>0</v>
      </c>
      <c r="N11" s="63" t="s">
        <v>1091</v>
      </c>
      <c r="O11" s="116" t="str">
        <f>IF(N11:N11&gt;0,VLOOKUP(N11,Insc.!$A$1:$J$972,2,FALSE),"")</f>
        <v>FUJIMOTO YAMANO</v>
      </c>
      <c r="P11" s="116" t="str">
        <f>IF(N11:N11&gt;0,VLOOKUP(N11,Insc.!$A$1:$J$972,3,FALSE),"")</f>
        <v>LAURA</v>
      </c>
      <c r="Q11" s="117" t="str">
        <f>IF(N11:N11&gt;0,VLOOKUP(N11,Insc.!$A$1:$J$972,4,FALSE),"")</f>
        <v>F</v>
      </c>
      <c r="R11" s="117" t="str">
        <f>IF(N11:N11&gt;0,VLOOKUP(N11,Insc.!$A$1:$J$972,5,FALSE),"")</f>
        <v>03. IBI</v>
      </c>
      <c r="S11" s="118">
        <f>IF(N11:N11&gt;0,VLOOKUP(N11,Insc.!$A$1:$J$972,6,FALSE),"")</f>
        <v>18195</v>
      </c>
      <c r="T11" s="117">
        <f>IF(N11:N11&gt;0,VLOOKUP(N11,Insc.!$A$1:$J$972,7,FALSE),"")</f>
        <v>9</v>
      </c>
      <c r="U11" s="117" t="str">
        <f>IF(N11:N11&gt;0,VLOOKUP(N11,Insc.!$A$1:$J$972,8,FALSE),"")</f>
        <v>B-SR</v>
      </c>
      <c r="V11" s="117" t="str">
        <f>IF(N11:N11&gt;0,VLOOKUP(N11,Insc.!$A$1:$J$972,9,FALSE),"")</f>
        <v>LIB2026</v>
      </c>
      <c r="W11" s="117">
        <f>IF(N11:N11&gt;0,VLOOKUP(N11,Insc.!$A$1:$J$972,10,FALSE),"")</f>
        <v>0</v>
      </c>
      <c r="X11" s="63" t="s">
        <v>1005</v>
      </c>
      <c r="Y11" s="116" t="str">
        <f>IF(X11:X11&gt;0,VLOOKUP(X11,Insc.!$A$1:$J$972,2,FALSE),"")</f>
        <v>M. SILVA YADOYA</v>
      </c>
      <c r="Z11" s="116" t="str">
        <f>IF(X11:X11&gt;0,VLOOKUP(X11,Insc.!$A$1:$J$972,3,FALSE),"")</f>
        <v>ROSILEIDE</v>
      </c>
      <c r="AA11" s="117" t="str">
        <f>IF(X11:X11&gt;0,VLOOKUP(X11,Insc.!$A$1:$J$972,4,FALSE),"")</f>
        <v>F</v>
      </c>
      <c r="AB11" s="117" t="str">
        <f>IF(X11:X11&gt;0,VLOOKUP(X11,Insc.!$A$1:$J$972,5,FALSE),"")</f>
        <v>07. GSP</v>
      </c>
      <c r="AC11" s="118">
        <f>IF(X11:X11&gt;0,VLOOKUP(X11,Insc.!$A$1:$J$972,6,FALSE),"")</f>
        <v>26071</v>
      </c>
      <c r="AD11" s="117">
        <f>IF(X11:X11&gt;0,VLOOKUP(X11,Insc.!$A$1:$J$972,7,FALSE),"")</f>
        <v>12</v>
      </c>
      <c r="AE11" s="117" t="str">
        <f>IF(X11:X11&gt;0,VLOOKUP(X11,Insc.!$A$1:$J$972,8,FALSE),"")</f>
        <v>C-NSR</v>
      </c>
      <c r="AF11" s="117" t="str">
        <f>IF(X11:X11&gt;0,VLOOKUP(X11,Insc.!$A$1:$J$972,9,FALSE),"")</f>
        <v>LIB2026</v>
      </c>
      <c r="AG11" s="117">
        <f>IF(X11:X11&gt;0,VLOOKUP(X11,Insc.!$A$1:$J$972,10,FALSE),"")</f>
        <v>0</v>
      </c>
      <c r="AH11" s="63" t="s">
        <v>1142</v>
      </c>
      <c r="AI11" s="116" t="str">
        <f>IF(AH11:AH11&gt;0,VLOOKUP(AH11,Insc.!$A$1:$J$972,2,FALSE),"")</f>
        <v>BARBOSA DE LIMA</v>
      </c>
      <c r="AJ11" s="116" t="str">
        <f>IF(AH11:AH11&gt;0,VLOOKUP(AH11,Insc.!$A$1:$J$972,3,FALSE),"")</f>
        <v>JOSE HILTON</v>
      </c>
      <c r="AK11" s="117" t="str">
        <f>IF(AH11:AH11&gt;0,VLOOKUP(AH11,Insc.!$A$1:$J$972,4,FALSE),"")</f>
        <v>M</v>
      </c>
      <c r="AL11" s="117" t="str">
        <f>IF(AH11:AH11&gt;0,VLOOKUP(AH11,Insc.!$A$1:$J$972,5,FALSE),"")</f>
        <v>18. SOR</v>
      </c>
      <c r="AM11" s="118">
        <f>IF(AH11:AH11&gt;0,VLOOKUP(AH11,Insc.!$A$1:$J$972,6,FALSE),"")</f>
        <v>24988</v>
      </c>
      <c r="AN11" s="117">
        <f>IF(AH11:AH11&gt;0,VLOOKUP(AH11,Insc.!$A$1:$J$972,7,FALSE),"")</f>
        <v>12</v>
      </c>
      <c r="AO11" s="117" t="str">
        <f>IF(AH11:AH11&gt;0,VLOOKUP(AH11,Insc.!$A$1:$J$972,8,FALSE),"")</f>
        <v>C-NSR</v>
      </c>
      <c r="AP11" s="117" t="str">
        <f>IF(AH11:AH11&gt;0,VLOOKUP(AH11,Insc.!$A$1:$J$972,9,FALSE),"")</f>
        <v>LIB2026</v>
      </c>
      <c r="AQ11" s="10">
        <f>IF(AH11:AH11&gt;0,VLOOKUP(AH11,Insc.!$A$1:$J$972,10,FALSE),"")</f>
        <v>0</v>
      </c>
    </row>
    <row r="12" spans="1:43" ht="13.5" customHeight="1">
      <c r="A12" s="4">
        <v>112</v>
      </c>
      <c r="B12" s="4">
        <v>1</v>
      </c>
      <c r="C12" s="4">
        <v>12</v>
      </c>
      <c r="D12" s="63" t="s">
        <v>517</v>
      </c>
      <c r="E12" s="116" t="str">
        <f>IF(D12:D12&gt;0,VLOOKUP(D12,Insc.!$A$1:$J$972,2,FALSE),"")</f>
        <v>OKADA</v>
      </c>
      <c r="F12" s="116" t="str">
        <f>IF(D12:D12&gt;0,VLOOKUP(D12,Insc.!$A$1:$J$972,3,FALSE),"")</f>
        <v>OLIMPIO</v>
      </c>
      <c r="G12" s="117" t="str">
        <f>IF(D12:D12&gt;0,VLOOKUP(D12,Insc.!$A$1:$J$972,4,FALSE),"")</f>
        <v>M</v>
      </c>
      <c r="H12" s="117" t="str">
        <f>IF(D12:D12&gt;0,VLOOKUP(D12,Insc.!$A$1:$J$972,5,FALSE),"")</f>
        <v>11. NCC</v>
      </c>
      <c r="I12" s="118">
        <f>IF(D12:D12&gt;0,VLOOKUP(D12,Insc.!$A$1:$J$972,6,FALSE),"")</f>
        <v>19194</v>
      </c>
      <c r="J12" s="117">
        <f>IF(D12:D12&gt;0,VLOOKUP(D12,Insc.!$A$1:$J$972,7,FALSE),"")</f>
        <v>0</v>
      </c>
      <c r="K12" s="117" t="str">
        <f>IF(D12:D12&gt;0,VLOOKUP(D12,Insc.!$A$1:$J$972,8,FALSE),"")</f>
        <v>EX-NSR</v>
      </c>
      <c r="L12" s="117" t="str">
        <f>IF(D12:D12&gt;0,VLOOKUP(D12,Insc.!$A$1:$J$972,9,FALSE),"")</f>
        <v>LIB2026</v>
      </c>
      <c r="M12" s="117">
        <f>IF(D12:D12&gt;0,VLOOKUP(D12,Insc.!$A$1:$J$972,10,FALSE),"")</f>
        <v>0</v>
      </c>
      <c r="N12" s="63" t="s">
        <v>486</v>
      </c>
      <c r="O12" s="116" t="str">
        <f>IF(N12:N12&gt;0,VLOOKUP(N12,Insc.!$A$1:$J$972,2,FALSE),"")</f>
        <v>OKAWARA</v>
      </c>
      <c r="P12" s="116" t="str">
        <f>IF(N12:N12&gt;0,VLOOKUP(N12,Insc.!$A$1:$J$972,3,FALSE),"")</f>
        <v>SUMIRE</v>
      </c>
      <c r="Q12" s="117" t="str">
        <f>IF(N12:N12&gt;0,VLOOKUP(N12,Insc.!$A$1:$J$972,4,FALSE),"")</f>
        <v>F</v>
      </c>
      <c r="R12" s="117" t="str">
        <f>IF(N12:N12&gt;0,VLOOKUP(N12,Insc.!$A$1:$J$972,5,FALSE),"")</f>
        <v>08. SMA</v>
      </c>
      <c r="S12" s="118">
        <f>IF(N12:N12&gt;0,VLOOKUP(N12,Insc.!$A$1:$J$972,6,FALSE),"")</f>
        <v>23722</v>
      </c>
      <c r="T12" s="117">
        <f>IF(N12:N12&gt;0,VLOOKUP(N12,Insc.!$A$1:$J$972,7,FALSE),"")</f>
        <v>4</v>
      </c>
      <c r="U12" s="117" t="str">
        <f>IF(N12:N12&gt;0,VLOOKUP(N12,Insc.!$A$1:$J$972,8,FALSE),"")</f>
        <v>A-NSR</v>
      </c>
      <c r="V12" s="117" t="str">
        <f>IF(N12:N12&gt;0,VLOOKUP(N12,Insc.!$A$1:$J$972,9,FALSE),"")</f>
        <v>LIB2026</v>
      </c>
      <c r="W12" s="117">
        <f>IF(N12:N12&gt;0,VLOOKUP(N12,Insc.!$A$1:$J$972,10,FALSE),"")</f>
        <v>0</v>
      </c>
      <c r="X12" s="63" t="s">
        <v>777</v>
      </c>
      <c r="Y12" s="116" t="str">
        <f>IF(X12:X12&gt;0,VLOOKUP(X12,Insc.!$A$1:$J$972,2,FALSE),"")</f>
        <v>HITOMI</v>
      </c>
      <c r="Z12" s="116" t="str">
        <f>IF(X12:X12&gt;0,VLOOKUP(X12,Insc.!$A$1:$J$972,3,FALSE),"")</f>
        <v>ITIRO</v>
      </c>
      <c r="AA12" s="117" t="str">
        <f>IF(X12:X12&gt;0,VLOOKUP(X12,Insc.!$A$1:$J$972,4,FALSE),"")</f>
        <v>M</v>
      </c>
      <c r="AB12" s="117" t="str">
        <f>IF(X12:X12&gt;0,VLOOKUP(X12,Insc.!$A$1:$J$972,5,FALSE),"")</f>
        <v>03. IBI</v>
      </c>
      <c r="AC12" s="118">
        <f>IF(X12:X12&gt;0,VLOOKUP(X12,Insc.!$A$1:$J$972,6,FALSE),"")</f>
        <v>16522</v>
      </c>
      <c r="AD12" s="117">
        <f>IF(X12:X12&gt;0,VLOOKUP(X12,Insc.!$A$1:$J$972,7,FALSE),"")</f>
        <v>6</v>
      </c>
      <c r="AE12" s="117" t="str">
        <f>IF(X12:X12&gt;0,VLOOKUP(X12,Insc.!$A$1:$J$972,8,FALSE),"")</f>
        <v>A-SR</v>
      </c>
      <c r="AF12" s="117" t="str">
        <f>IF(X12:X12&gt;0,VLOOKUP(X12,Insc.!$A$1:$J$972,9,FALSE),"")</f>
        <v>LIB2026</v>
      </c>
      <c r="AG12" s="117">
        <f>IF(X12:X12&gt;0,VLOOKUP(X12,Insc.!$A$1:$J$972,10,FALSE),"")</f>
        <v>0</v>
      </c>
      <c r="AH12" s="63" t="s">
        <v>314</v>
      </c>
      <c r="AI12" s="116" t="str">
        <f>IF(AH12:AH12&gt;0,VLOOKUP(AH12,Insc.!$A$1:$J$972,2,FALSE),"")</f>
        <v>HASHIZUME</v>
      </c>
      <c r="AJ12" s="116" t="str">
        <f>IF(AH12:AH12&gt;0,VLOOKUP(AH12,Insc.!$A$1:$J$972,3,FALSE),"")</f>
        <v>AKIKO</v>
      </c>
      <c r="AK12" s="117" t="str">
        <f>IF(AH12:AH12&gt;0,VLOOKUP(AH12,Insc.!$A$1:$J$972,4,FALSE),"")</f>
        <v>F</v>
      </c>
      <c r="AL12" s="117" t="str">
        <f>IF(AH12:AH12&gt;0,VLOOKUP(AH12,Insc.!$A$1:$J$972,5,FALSE),"")</f>
        <v>06. KOK</v>
      </c>
      <c r="AM12" s="118">
        <f>IF(AH12:AH12&gt;0,VLOOKUP(AH12,Insc.!$A$1:$J$972,6,FALSE),"")</f>
        <v>18684</v>
      </c>
      <c r="AN12" s="117">
        <f>IF(AH12:AH12&gt;0,VLOOKUP(AH12,Insc.!$A$1:$J$972,7,FALSE),"")</f>
        <v>6</v>
      </c>
      <c r="AO12" s="117" t="str">
        <f>IF(AH12:AH12&gt;0,VLOOKUP(AH12,Insc.!$A$1:$J$972,8,FALSE),"")</f>
        <v>A-SR</v>
      </c>
      <c r="AP12" s="117" t="str">
        <f>IF(AH12:AH12&gt;0,VLOOKUP(AH12,Insc.!$A$1:$J$972,9,FALSE),"")</f>
        <v>LIB2026</v>
      </c>
      <c r="AQ12" s="10">
        <f>IF(AH12:AH12&gt;0,VLOOKUP(AH12,Insc.!$A$1:$J$972,10,FALSE),"")</f>
        <v>0</v>
      </c>
    </row>
    <row r="13" spans="1:43" ht="15.6">
      <c r="A13" s="4">
        <v>113</v>
      </c>
      <c r="B13" s="4">
        <v>1</v>
      </c>
      <c r="C13" s="4">
        <v>13</v>
      </c>
      <c r="D13" s="63" t="s">
        <v>299</v>
      </c>
      <c r="E13" s="116" t="str">
        <f>IF(D13:D13&gt;0,VLOOKUP(D13,Insc.!$A$1:$J$972,2,FALSE),"")</f>
        <v>HASHIZUME</v>
      </c>
      <c r="F13" s="116" t="str">
        <f>IF(D13:D13&gt;0,VLOOKUP(D13,Insc.!$A$1:$J$972,3,FALSE),"")</f>
        <v>AKIO</v>
      </c>
      <c r="G13" s="117" t="str">
        <f>IF(D13:D13&gt;0,VLOOKUP(D13,Insc.!$A$1:$J$972,4,FALSE),"")</f>
        <v>M</v>
      </c>
      <c r="H13" s="117" t="str">
        <f>IF(D13:D13&gt;0,VLOOKUP(D13,Insc.!$A$1:$J$972,5,FALSE),"")</f>
        <v>06. KOK</v>
      </c>
      <c r="I13" s="118">
        <f>IF(D13:D13&gt;0,VLOOKUP(D13,Insc.!$A$1:$J$972,6,FALSE),"")</f>
        <v>16851</v>
      </c>
      <c r="J13" s="117">
        <f>IF(D13:D13&gt;0,VLOOKUP(D13,Insc.!$A$1:$J$972,7,FALSE),"")</f>
        <v>6</v>
      </c>
      <c r="K13" s="117" t="str">
        <f>IF(D13:D13&gt;0,VLOOKUP(D13,Insc.!$A$1:$J$972,8,FALSE),"")</f>
        <v>A-SR</v>
      </c>
      <c r="L13" s="117" t="str">
        <f>IF(D13:D13&gt;0,VLOOKUP(D13,Insc.!$A$1:$J$972,9,FALSE),"")</f>
        <v>LIB2026</v>
      </c>
      <c r="M13" s="117">
        <f>IF(D13:D13&gt;0,VLOOKUP(D13,Insc.!$A$1:$J$972,10,FALSE),"")</f>
        <v>0</v>
      </c>
      <c r="N13" s="63" t="s">
        <v>502</v>
      </c>
      <c r="O13" s="116" t="str">
        <f>IF(N13:N13&gt;0,VLOOKUP(N13,Insc.!$A$1:$J$972,2,FALSE),"")</f>
        <v>YAMAKAWA</v>
      </c>
      <c r="P13" s="116" t="str">
        <f>IF(N13:N13&gt;0,VLOOKUP(N13,Insc.!$A$1:$J$972,3,FALSE),"")</f>
        <v>TAKAO</v>
      </c>
      <c r="Q13" s="117" t="str">
        <f>IF(N13:N13&gt;0,VLOOKUP(N13,Insc.!$A$1:$J$972,4,FALSE),"")</f>
        <v>M</v>
      </c>
      <c r="R13" s="117" t="str">
        <f>IF(N13:N13&gt;0,VLOOKUP(N13,Insc.!$A$1:$J$972,5,FALSE),"")</f>
        <v>11. NCC</v>
      </c>
      <c r="S13" s="118">
        <f>IF(N13:N13&gt;0,VLOOKUP(N13,Insc.!$A$1:$J$972,6,FALSE),"")</f>
        <v>16818</v>
      </c>
      <c r="T13" s="117">
        <f>IF(N13:N13&gt;0,VLOOKUP(N13,Insc.!$A$1:$J$972,7,FALSE),"")</f>
        <v>6</v>
      </c>
      <c r="U13" s="117" t="str">
        <f>IF(N13:N13&gt;0,VLOOKUP(N13,Insc.!$A$1:$J$972,8,FALSE),"")</f>
        <v>A-SR</v>
      </c>
      <c r="V13" s="117" t="str">
        <f>IF(N13:N13&gt;0,VLOOKUP(N13,Insc.!$A$1:$J$972,9,FALSE),"")</f>
        <v>LIB2026</v>
      </c>
      <c r="W13" s="117">
        <f>IF(N13:N13&gt;0,VLOOKUP(N13,Insc.!$A$1:$J$972,10,FALSE),"")</f>
        <v>0</v>
      </c>
      <c r="X13" s="63" t="s">
        <v>751</v>
      </c>
      <c r="Y13" s="116" t="str">
        <f>IF(X13:X13&gt;0,VLOOKUP(X13,Insc.!$A$1:$J$972,2,FALSE),"")</f>
        <v>OSADA</v>
      </c>
      <c r="Z13" s="116" t="str">
        <f>IF(X13:X13&gt;0,VLOOKUP(X13,Insc.!$A$1:$J$972,3,FALSE),"")</f>
        <v>ASAO</v>
      </c>
      <c r="AA13" s="117" t="str">
        <f>IF(X13:X13&gt;0,VLOOKUP(X13,Insc.!$A$1:$J$972,4,FALSE),"")</f>
        <v>M</v>
      </c>
      <c r="AB13" s="117" t="str">
        <f>IF(X13:X13&gt;0,VLOOKUP(X13,Insc.!$A$1:$J$972,5,FALSE),"")</f>
        <v>18. SOR</v>
      </c>
      <c r="AC13" s="118">
        <f>IF(X13:X13&gt;0,VLOOKUP(X13,Insc.!$A$1:$J$972,6,FALSE),"")</f>
        <v>13681</v>
      </c>
      <c r="AD13" s="117">
        <f>IF(X13:X13&gt;0,VLOOKUP(X13,Insc.!$A$1:$J$972,7,FALSE),"")</f>
        <v>6</v>
      </c>
      <c r="AE13" s="117" t="str">
        <f>IF(X13:X13&gt;0,VLOOKUP(X13,Insc.!$A$1:$J$972,8,FALSE),"")</f>
        <v>A-MR</v>
      </c>
      <c r="AF13" s="117" t="str">
        <f>IF(X13:X13&gt;0,VLOOKUP(X13,Insc.!$A$1:$J$972,9,FALSE),"")</f>
        <v>LIB2026</v>
      </c>
      <c r="AG13" s="117">
        <f>IF(X13:X13&gt;0,VLOOKUP(X13,Insc.!$A$1:$J$972,10,FALSE),"")</f>
        <v>0</v>
      </c>
      <c r="AH13" s="63"/>
      <c r="AI13" s="116" t="str">
        <f>IF(AH13:AH13&gt;0,VLOOKUP(AH13,Insc.!$A$1:$J$972,2,FALSE),"")</f>
        <v/>
      </c>
      <c r="AJ13" s="116" t="str">
        <f>IF(AH13:AH13&gt;0,VLOOKUP(AH13,Insc.!$A$1:$J$972,3,FALSE),"")</f>
        <v/>
      </c>
      <c r="AK13" s="117" t="str">
        <f>IF(AH13:AH13&gt;0,VLOOKUP(AH13,Insc.!$A$1:$J$972,4,FALSE),"")</f>
        <v/>
      </c>
      <c r="AL13" s="117" t="str">
        <f>IF(AH13:AH13&gt;0,VLOOKUP(AH13,Insc.!$A$1:$J$972,5,FALSE),"")</f>
        <v/>
      </c>
      <c r="AM13" s="118" t="str">
        <f>IF(AH13:AH13&gt;0,VLOOKUP(AH13,Insc.!$A$1:$J$972,6,FALSE),"")</f>
        <v/>
      </c>
      <c r="AN13" s="117" t="str">
        <f>IF(AH13:AH13&gt;0,VLOOKUP(AH13,Insc.!$A$1:$J$972,7,FALSE),"")</f>
        <v/>
      </c>
      <c r="AO13" s="117" t="str">
        <f>IF(AH13:AH13&gt;0,VLOOKUP(AH13,Insc.!$A$1:$J$972,8,FALSE),"")</f>
        <v/>
      </c>
      <c r="AP13" s="117" t="str">
        <f>IF(AH13:AH13&gt;0,VLOOKUP(AH13,Insc.!$A$1:$J$972,9,FALSE),"")</f>
        <v/>
      </c>
      <c r="AQ13" s="10" t="str">
        <f>IF(AH13:AH13&gt;0,VLOOKUP(AH13,Insc.!$A$1:$J$972,10,FALSE),"")</f>
        <v/>
      </c>
    </row>
    <row r="14" spans="1:43" ht="15.6">
      <c r="A14" s="4">
        <v>114</v>
      </c>
      <c r="B14" s="4">
        <v>1</v>
      </c>
      <c r="C14" s="4">
        <v>14</v>
      </c>
      <c r="D14" s="63" t="s">
        <v>551</v>
      </c>
      <c r="E14" s="116" t="str">
        <f>IF(D14:D14&gt;0,VLOOKUP(D14,Insc.!$A$1:$J$972,2,FALSE),"")</f>
        <v>KOJA</v>
      </c>
      <c r="F14" s="116" t="str">
        <f>IF(D14:D14&gt;0,VLOOKUP(D14,Insc.!$A$1:$J$972,3,FALSE),"")</f>
        <v>J. JORGE</v>
      </c>
      <c r="G14" s="117" t="str">
        <f>IF(D14:D14&gt;0,VLOOKUP(D14,Insc.!$A$1:$J$972,4,FALSE),"")</f>
        <v>M</v>
      </c>
      <c r="H14" s="117" t="str">
        <f>IF(D14:D14&gt;0,VLOOKUP(D14,Insc.!$A$1:$J$972,5,FALSE),"")</f>
        <v>11. NCC</v>
      </c>
      <c r="I14" s="118">
        <f>IF(D14:D14&gt;0,VLOOKUP(D14,Insc.!$A$1:$J$972,6,FALSE),"")</f>
        <v>16676</v>
      </c>
      <c r="J14" s="117">
        <f>IF(D14:D14&gt;0,VLOOKUP(D14,Insc.!$A$1:$J$972,7,FALSE),"")</f>
        <v>2</v>
      </c>
      <c r="K14" s="117" t="str">
        <f>IF(D14:D14&gt;0,VLOOKUP(D14,Insc.!$A$1:$J$972,8,FALSE),"")</f>
        <v>EX-SR</v>
      </c>
      <c r="L14" s="117" t="str">
        <f>IF(D14:D14&gt;0,VLOOKUP(D14,Insc.!$A$1:$J$972,9,FALSE),"")</f>
        <v>LIB2026</v>
      </c>
      <c r="M14" s="117">
        <f>IF(D14:D14&gt;0,VLOOKUP(D14,Insc.!$A$1:$J$972,10,FALSE),"")</f>
        <v>0</v>
      </c>
      <c r="N14" s="63" t="s">
        <v>470</v>
      </c>
      <c r="O14" s="116" t="str">
        <f>IF(N14:N14&gt;0,VLOOKUP(N14,Insc.!$A$1:$J$972,2,FALSE),"")</f>
        <v>NISHIOKA</v>
      </c>
      <c r="P14" s="116" t="str">
        <f>IF(N14:N14&gt;0,VLOOKUP(N14,Insc.!$A$1:$J$972,3,FALSE),"")</f>
        <v>LAYUDO</v>
      </c>
      <c r="Q14" s="117" t="str">
        <f>IF(N14:N14&gt;0,VLOOKUP(N14,Insc.!$A$1:$J$972,4,FALSE),"")</f>
        <v>M</v>
      </c>
      <c r="R14" s="117" t="str">
        <f>IF(N14:N14&gt;0,VLOOKUP(N14,Insc.!$A$1:$J$972,5,FALSE),"")</f>
        <v>08. SMA</v>
      </c>
      <c r="S14" s="118">
        <f>IF(N14:N14&gt;0,VLOOKUP(N14,Insc.!$A$1:$J$972,6,FALSE),"")</f>
        <v>25717</v>
      </c>
      <c r="T14" s="117">
        <f>IF(N14:N14&gt;0,VLOOKUP(N14,Insc.!$A$1:$J$972,7,FALSE),"")</f>
        <v>3</v>
      </c>
      <c r="U14" s="117" t="str">
        <f>IF(N14:N14&gt;0,VLOOKUP(N14,Insc.!$A$1:$J$972,8,FALSE),"")</f>
        <v>EX-NSR</v>
      </c>
      <c r="V14" s="117" t="str">
        <f>IF(N14:N14&gt;0,VLOOKUP(N14,Insc.!$A$1:$J$972,9,FALSE),"")</f>
        <v>LIB2026</v>
      </c>
      <c r="W14" s="117">
        <f>IF(N14:N14&gt;0,VLOOKUP(N14,Insc.!$A$1:$J$972,10,FALSE),"")</f>
        <v>0</v>
      </c>
      <c r="X14" s="63" t="s">
        <v>284</v>
      </c>
      <c r="Y14" s="116" t="str">
        <f>IF(X14:X14&gt;0,VLOOKUP(X14,Insc.!$A$1:$J$972,2,FALSE),"")</f>
        <v>YAMANO</v>
      </c>
      <c r="Z14" s="116" t="str">
        <f>IF(X14:X14&gt;0,VLOOKUP(X14,Insc.!$A$1:$J$972,3,FALSE),"")</f>
        <v>PAULO</v>
      </c>
      <c r="AA14" s="117" t="str">
        <f>IF(X14:X14&gt;0,VLOOKUP(X14,Insc.!$A$1:$J$972,4,FALSE),"")</f>
        <v>M</v>
      </c>
      <c r="AB14" s="117" t="str">
        <f>IF(X14:X14&gt;0,VLOOKUP(X14,Insc.!$A$1:$J$972,5,FALSE),"")</f>
        <v>03. IBI</v>
      </c>
      <c r="AC14" s="118">
        <f>IF(X14:X14&gt;0,VLOOKUP(X14,Insc.!$A$1:$J$972,6,FALSE),"")</f>
        <v>17828</v>
      </c>
      <c r="AD14" s="117">
        <f>IF(X14:X14&gt;0,VLOOKUP(X14,Insc.!$A$1:$J$972,7,FALSE),"")</f>
        <v>6</v>
      </c>
      <c r="AE14" s="117" t="str">
        <f>IF(X14:X14&gt;0,VLOOKUP(X14,Insc.!$A$1:$J$972,8,FALSE),"")</f>
        <v>A-SR</v>
      </c>
      <c r="AF14" s="117" t="str">
        <f>IF(X14:X14&gt;0,VLOOKUP(X14,Insc.!$A$1:$J$972,9,FALSE),"")</f>
        <v>LIB2026</v>
      </c>
      <c r="AG14" s="117">
        <f>IF(X14:X14&gt;0,VLOOKUP(X14,Insc.!$A$1:$J$972,10,FALSE),"")</f>
        <v>0</v>
      </c>
      <c r="AH14" s="63"/>
      <c r="AI14" s="116" t="str">
        <f>IF(AH14:AH14&gt;0,VLOOKUP(AH14,Insc.!$A$1:$J$972,2,FALSE),"")</f>
        <v/>
      </c>
      <c r="AJ14" s="116" t="str">
        <f>IF(AH14:AH14&gt;0,VLOOKUP(AH14,Insc.!$A$1:$J$972,3,FALSE),"")</f>
        <v/>
      </c>
      <c r="AK14" s="117" t="str">
        <f>IF(AH14:AH14&gt;0,VLOOKUP(AH14,Insc.!$A$1:$J$972,4,FALSE),"")</f>
        <v/>
      </c>
      <c r="AL14" s="117" t="str">
        <f>IF(AH14:AH14&gt;0,VLOOKUP(AH14,Insc.!$A$1:$J$972,5,FALSE),"")</f>
        <v/>
      </c>
      <c r="AM14" s="118" t="str">
        <f>IF(AH14:AH14&gt;0,VLOOKUP(AH14,Insc.!$A$1:$J$972,6,FALSE),"")</f>
        <v/>
      </c>
      <c r="AN14" s="117" t="str">
        <f>IF(AH14:AH14&gt;0,VLOOKUP(AH14,Insc.!$A$1:$J$972,7,FALSE),"")</f>
        <v/>
      </c>
      <c r="AO14" s="117" t="str">
        <f>IF(AH14:AH14&gt;0,VLOOKUP(AH14,Insc.!$A$1:$J$972,8,FALSE),"")</f>
        <v/>
      </c>
      <c r="AP14" s="117" t="str">
        <f>IF(AH14:AH14&gt;0,VLOOKUP(AH14,Insc.!$A$1:$J$972,9,FALSE),"")</f>
        <v/>
      </c>
      <c r="AQ14" s="10" t="str">
        <f>IF(AH14:AH14&gt;0,VLOOKUP(AH14,Insc.!$A$1:$J$972,10,FALSE),"")</f>
        <v/>
      </c>
    </row>
    <row r="15" spans="1:43" ht="15.6">
      <c r="A15" s="4">
        <v>115</v>
      </c>
      <c r="B15" s="4">
        <v>1</v>
      </c>
      <c r="C15" s="4">
        <v>15</v>
      </c>
      <c r="D15" s="463">
        <v>256</v>
      </c>
      <c r="E15" s="116" t="str">
        <f>IF(D15:D15&gt;0,VLOOKUP(D15,Insc.!$A$1:$J$972,2,FALSE),"")</f>
        <v>UEMURA</v>
      </c>
      <c r="F15" s="116" t="str">
        <f>IF(D15:D15&gt;0,VLOOKUP(D15,Insc.!$A$1:$J$972,3,FALSE),"")</f>
        <v>YASUGI</v>
      </c>
      <c r="G15" s="117" t="str">
        <f>IF(D15:D15&gt;0,VLOOKUP(D15,Insc.!$A$1:$J$972,4,FALSE),"")</f>
        <v>M</v>
      </c>
      <c r="H15" s="117" t="str">
        <f>IF(D15:D15&gt;0,VLOOKUP(D15,Insc.!$A$1:$J$972,5,FALSE),"")</f>
        <v>07. GSP</v>
      </c>
      <c r="I15" s="118">
        <f>IF(D15:D15&gt;0,VLOOKUP(D15,Insc.!$A$1:$J$972,6,FALSE),"")</f>
        <v>15220</v>
      </c>
      <c r="J15" s="117">
        <f>IF(D15:D15&gt;0,VLOOKUP(D15,Insc.!$A$1:$J$972,7,FALSE),"")</f>
        <v>3</v>
      </c>
      <c r="K15" s="117" t="str">
        <f>IF(D15:D15&gt;0,VLOOKUP(D15,Insc.!$A$1:$J$972,8,FALSE),"")</f>
        <v>EX-MR</v>
      </c>
      <c r="L15" s="117" t="str">
        <f>IF(D15:D15&gt;0,VLOOKUP(D15,Insc.!$A$1:$J$972,9,FALSE),"")</f>
        <v>LIB2026</v>
      </c>
      <c r="M15" s="117">
        <f>IF(D15:D15&gt;0,VLOOKUP(D15,Insc.!$A$1:$J$972,10,FALSE),"")</f>
        <v>0</v>
      </c>
      <c r="N15" s="63" t="s">
        <v>548</v>
      </c>
      <c r="O15" s="116" t="str">
        <f>IF(N15:N15&gt;0,VLOOKUP(N15,Insc.!$A$1:$J$972,2,FALSE),"")</f>
        <v>KOJA</v>
      </c>
      <c r="P15" s="116" t="str">
        <f>IF(N15:N15&gt;0,VLOOKUP(N15,Insc.!$A$1:$J$972,3,FALSE),"")</f>
        <v>T.EDISON</v>
      </c>
      <c r="Q15" s="117" t="str">
        <f>IF(N15:N15&gt;0,VLOOKUP(N15,Insc.!$A$1:$J$972,4,FALSE),"")</f>
        <v>M</v>
      </c>
      <c r="R15" s="117" t="str">
        <f>IF(N15:N15&gt;0,VLOOKUP(N15,Insc.!$A$1:$J$972,5,FALSE),"")</f>
        <v>11. NCC</v>
      </c>
      <c r="S15" s="118">
        <f>IF(N15:N15&gt;0,VLOOKUP(N15,Insc.!$A$1:$J$972,6,FALSE),"")</f>
        <v>17495</v>
      </c>
      <c r="T15" s="117">
        <f>IF(N15:N15&gt;0,VLOOKUP(N15,Insc.!$A$1:$J$972,7,FALSE),"")</f>
        <v>4</v>
      </c>
      <c r="U15" s="117" t="str">
        <f>IF(N15:N15&gt;0,VLOOKUP(N15,Insc.!$A$1:$J$972,8,FALSE),"")</f>
        <v>A-SR</v>
      </c>
      <c r="V15" s="117" t="str">
        <f>IF(N15:N15&gt;0,VLOOKUP(N15,Insc.!$A$1:$J$972,9,FALSE),"")</f>
        <v>LIB2026</v>
      </c>
      <c r="W15" s="117">
        <f>IF(N15:N15&gt;0,VLOOKUP(N15,Insc.!$A$1:$J$972,10,FALSE),"")</f>
        <v>0</v>
      </c>
      <c r="X15" s="63" t="s">
        <v>332</v>
      </c>
      <c r="Y15" s="116" t="str">
        <f>IF(X15:X15&gt;0,VLOOKUP(X15,Insc.!$A$1:$J$972,2,FALSE),"")</f>
        <v>KUDO</v>
      </c>
      <c r="Z15" s="116" t="str">
        <f>IF(X15:X15&gt;0,VLOOKUP(X15,Insc.!$A$1:$J$972,3,FALSE),"")</f>
        <v>SHOJI</v>
      </c>
      <c r="AA15" s="117" t="str">
        <f>IF(X15:X15&gt;0,VLOOKUP(X15,Insc.!$A$1:$J$972,4,FALSE),"")</f>
        <v>M</v>
      </c>
      <c r="AB15" s="117" t="str">
        <f>IF(X15:X15&gt;0,VLOOKUP(X15,Insc.!$A$1:$J$972,5,FALSE),"")</f>
        <v>06. KOK</v>
      </c>
      <c r="AC15" s="118">
        <f>IF(X15:X15&gt;0,VLOOKUP(X15,Insc.!$A$1:$J$972,6,FALSE),"")</f>
        <v>13665</v>
      </c>
      <c r="AD15" s="117">
        <f>IF(X15:X15&gt;0,VLOOKUP(X15,Insc.!$A$1:$J$972,7,FALSE),"")</f>
        <v>6</v>
      </c>
      <c r="AE15" s="117" t="str">
        <f>IF(X15:X15&gt;0,VLOOKUP(X15,Insc.!$A$1:$J$972,8,FALSE),"")</f>
        <v>A-MR</v>
      </c>
      <c r="AF15" s="117" t="str">
        <f>IF(X15:X15&gt;0,VLOOKUP(X15,Insc.!$A$1:$J$972,9,FALSE),"")</f>
        <v>LIB2026</v>
      </c>
      <c r="AG15" s="117">
        <f>IF(X15:X15&gt;0,VLOOKUP(X15,Insc.!$A$1:$J$972,10,FALSE),"")</f>
        <v>0</v>
      </c>
      <c r="AH15" s="63" t="s">
        <v>717</v>
      </c>
      <c r="AI15" s="116" t="str">
        <f>IF(AH15:AH15&gt;0,VLOOKUP(AH15,Insc.!$A$1:$J$972,2,FALSE),"")</f>
        <v>TOMITA</v>
      </c>
      <c r="AJ15" s="116" t="str">
        <f>IF(AH15:AH15&gt;0,VLOOKUP(AH15,Insc.!$A$1:$J$972,3,FALSE),"")</f>
        <v>LUIZ</v>
      </c>
      <c r="AK15" s="117" t="str">
        <f>IF(AH15:AH15&gt;0,VLOOKUP(AH15,Insc.!$A$1:$J$972,4,FALSE),"")</f>
        <v>M</v>
      </c>
      <c r="AL15" s="117" t="str">
        <f>IF(AH15:AH15&gt;0,VLOOKUP(AH15,Insc.!$A$1:$J$972,5,FALSE),"")</f>
        <v>15. BIR</v>
      </c>
      <c r="AM15" s="118">
        <f>IF(AH15:AH15&gt;0,VLOOKUP(AH15,Insc.!$A$1:$J$972,6,FALSE),"")</f>
        <v>17710</v>
      </c>
      <c r="AN15" s="117">
        <f>IF(AH15:AH15&gt;0,VLOOKUP(AH15,Insc.!$A$1:$J$972,7,FALSE),"")</f>
        <v>6</v>
      </c>
      <c r="AO15" s="117" t="str">
        <f>IF(AH15:AH15&gt;0,VLOOKUP(AH15,Insc.!$A$1:$J$972,8,FALSE),"")</f>
        <v>A-SR</v>
      </c>
      <c r="AP15" s="117" t="str">
        <f>IF(AH15:AH15&gt;0,VLOOKUP(AH15,Insc.!$A$1:$J$972,9,FALSE),"")</f>
        <v>LIB2026</v>
      </c>
      <c r="AQ15" s="10">
        <f>IF(AH15:AH15&gt;0,VLOOKUP(AH15,Insc.!$A$1:$J$972,10,FALSE),"")</f>
        <v>0</v>
      </c>
    </row>
    <row r="16" spans="1:43" ht="15.6">
      <c r="A16" s="4">
        <v>116</v>
      </c>
      <c r="B16" s="4">
        <v>1</v>
      </c>
      <c r="C16" s="4">
        <v>16</v>
      </c>
      <c r="D16" s="63" t="s">
        <v>780</v>
      </c>
      <c r="E16" s="116" t="str">
        <f>IF(D16:D16&gt;0,VLOOKUP(D16,Insc.!$A$1:$J$972,2,FALSE),"")</f>
        <v>TAKAHASHI</v>
      </c>
      <c r="F16" s="116" t="str">
        <f>IF(D16:D16&gt;0,VLOOKUP(D16,Insc.!$A$1:$J$972,3,FALSE),"")</f>
        <v>EDSON SHOJI</v>
      </c>
      <c r="G16" s="117" t="str">
        <f>IF(D16:D16&gt;0,VLOOKUP(D16,Insc.!$A$1:$J$972,4,FALSE),"")</f>
        <v>M</v>
      </c>
      <c r="H16" s="117" t="str">
        <f>IF(D16:D16&gt;0,VLOOKUP(D16,Insc.!$A$1:$J$972,5,FALSE),"")</f>
        <v>18. SOR</v>
      </c>
      <c r="I16" s="118">
        <f>IF(D16:D16&gt;0,VLOOKUP(D16,Insc.!$A$1:$J$972,6,FALSE),"")</f>
        <v>27163</v>
      </c>
      <c r="J16" s="117">
        <f>IF(D16:D16&gt;0,VLOOKUP(D16,Insc.!$A$1:$J$972,7,FALSE),"")</f>
        <v>2</v>
      </c>
      <c r="K16" s="117" t="str">
        <f>IF(D16:D16&gt;0,VLOOKUP(D16,Insc.!$A$1:$J$972,8,FALSE),"")</f>
        <v>EX-NSR</v>
      </c>
      <c r="L16" s="117" t="str">
        <f>IF(D16:D16&gt;0,VLOOKUP(D16,Insc.!$A$1:$J$972,9,FALSE),"")</f>
        <v>LIB2026</v>
      </c>
      <c r="M16" s="117">
        <f>IF(D16:D16&gt;0,VLOOKUP(D16,Insc.!$A$1:$J$972,10,FALSE),"")</f>
        <v>0</v>
      </c>
      <c r="N16" s="63" t="s">
        <v>564</v>
      </c>
      <c r="O16" s="116" t="str">
        <f>IF(N16:N16&gt;0,VLOOKUP(N16,Insc.!$A$1:$J$972,2,FALSE),"")</f>
        <v>HIGUCHI</v>
      </c>
      <c r="P16" s="116" t="str">
        <f>IF(N16:N16&gt;0,VLOOKUP(N16,Insc.!$A$1:$J$972,3,FALSE),"")</f>
        <v>ARTUR KEN</v>
      </c>
      <c r="Q16" s="117" t="str">
        <f>IF(N16:N16&gt;0,VLOOKUP(N16,Insc.!$A$1:$J$972,4,FALSE),"")</f>
        <v>M</v>
      </c>
      <c r="R16" s="117" t="str">
        <f>IF(N16:N16&gt;0,VLOOKUP(N16,Insc.!$A$1:$J$972,5,FALSE),"")</f>
        <v>11. NCC</v>
      </c>
      <c r="S16" s="118">
        <f>IF(N16:N16&gt;0,VLOOKUP(N16,Insc.!$A$1:$J$972,6,FALSE),"")</f>
        <v>19959</v>
      </c>
      <c r="T16" s="117">
        <f>IF(N16:N16&gt;0,VLOOKUP(N16,Insc.!$A$1:$J$972,7,FALSE),"")</f>
        <v>3</v>
      </c>
      <c r="U16" s="117" t="str">
        <f>IF(N16:N16&gt;0,VLOOKUP(N16,Insc.!$A$1:$J$972,8,FALSE),"")</f>
        <v>EX-NSR</v>
      </c>
      <c r="V16" s="117" t="str">
        <f>IF(N16:N16&gt;0,VLOOKUP(N16,Insc.!$A$1:$J$972,9,FALSE),"")</f>
        <v>LIB2026</v>
      </c>
      <c r="W16" s="117">
        <f>IF(N16:N16&gt;0,VLOOKUP(N16,Insc.!$A$1:$J$972,10,FALSE),"")</f>
        <v>0</v>
      </c>
      <c r="X16" s="63" t="s">
        <v>431</v>
      </c>
      <c r="Y16" s="116" t="str">
        <f>IF(X16:X16&gt;0,VLOOKUP(X16,Insc.!$A$1:$J$972,2,FALSE),"")</f>
        <v>YOKOYAMA</v>
      </c>
      <c r="Z16" s="116" t="str">
        <f>IF(X16:X16&gt;0,VLOOKUP(X16,Insc.!$A$1:$J$972,3,FALSE),"")</f>
        <v>HIROSHI</v>
      </c>
      <c r="AA16" s="117" t="str">
        <f>IF(X16:X16&gt;0,VLOOKUP(X16,Insc.!$A$1:$J$972,4,FALSE),"")</f>
        <v>M</v>
      </c>
      <c r="AB16" s="117" t="str">
        <f>IF(X16:X16&gt;0,VLOOKUP(X16,Insc.!$A$1:$J$972,5,FALSE),"")</f>
        <v>07. GSP</v>
      </c>
      <c r="AC16" s="118">
        <f>IF(X16:X16&gt;0,VLOOKUP(X16,Insc.!$A$1:$J$972,6,FALSE),"")</f>
        <v>19283</v>
      </c>
      <c r="AD16" s="117">
        <f>IF(X16:X16&gt;0,VLOOKUP(X16,Insc.!$A$1:$J$972,7,FALSE),"")</f>
        <v>5</v>
      </c>
      <c r="AE16" s="117" t="str">
        <f>IF(X16:X16&gt;0,VLOOKUP(X16,Insc.!$A$1:$J$972,8,FALSE),"")</f>
        <v>A-NSR</v>
      </c>
      <c r="AF16" s="117" t="str">
        <f>IF(X16:X16&gt;0,VLOOKUP(X16,Insc.!$A$1:$J$972,9,FALSE),"")</f>
        <v>LIB2026</v>
      </c>
      <c r="AG16" s="117">
        <f>IF(X16:X16&gt;0,VLOOKUP(X16,Insc.!$A$1:$J$972,10,FALSE),"")</f>
        <v>0</v>
      </c>
      <c r="AH16" s="63" t="s">
        <v>871</v>
      </c>
      <c r="AI16" s="116" t="str">
        <f>IF(AH16:AH16&gt;0,VLOOKUP(AH16,Insc.!$A$1:$J$972,2,FALSE),"")</f>
        <v>FERREIRA SOUTO</v>
      </c>
      <c r="AJ16" s="116" t="str">
        <f>IF(AH16:AH16&gt;0,VLOOKUP(AH16,Insc.!$A$1:$J$972,3,FALSE),"")</f>
        <v>JOVENILIO</v>
      </c>
      <c r="AK16" s="117" t="str">
        <f>IF(AH16:AH16&gt;0,VLOOKUP(AH16,Insc.!$A$1:$J$972,4,FALSE),"")</f>
        <v>M</v>
      </c>
      <c r="AL16" s="117" t="str">
        <f>IF(AH16:AH16&gt;0,VLOOKUP(AH16,Insc.!$A$1:$J$972,5,FALSE),"")</f>
        <v>16. SUM</v>
      </c>
      <c r="AM16" s="118">
        <f>IF(AH16:AH16&gt;0,VLOOKUP(AH16,Insc.!$A$1:$J$972,6,FALSE),"")</f>
        <v>27041</v>
      </c>
      <c r="AN16" s="117">
        <f>IF(AH16:AH16&gt;0,VLOOKUP(AH16,Insc.!$A$1:$J$972,7,FALSE),"")</f>
        <v>5</v>
      </c>
      <c r="AO16" s="117" t="str">
        <f>IF(AH16:AH16&gt;0,VLOOKUP(AH16,Insc.!$A$1:$J$972,8,FALSE),"")</f>
        <v>A-NSR</v>
      </c>
      <c r="AP16" s="117" t="str">
        <f>IF(AH16:AH16&gt;0,VLOOKUP(AH16,Insc.!$A$1:$J$972,9,FALSE),"")</f>
        <v>LIB2026</v>
      </c>
      <c r="AQ16" s="10">
        <f>IF(AH16:AH16&gt;0,VLOOKUP(AH16,Insc.!$A$1:$J$972,10,FALSE),"")</f>
        <v>0</v>
      </c>
    </row>
    <row r="17" spans="1:43" ht="15.6">
      <c r="A17" s="4">
        <v>117</v>
      </c>
      <c r="B17" s="4">
        <v>1</v>
      </c>
      <c r="C17" s="4">
        <v>17</v>
      </c>
      <c r="D17" s="63" t="s">
        <v>830</v>
      </c>
      <c r="E17" s="116" t="str">
        <f>IF(D17:D17&gt;0,VLOOKUP(D17,Insc.!$A$1:$J$972,2,FALSE),"")</f>
        <v>T. NISHIKAWA</v>
      </c>
      <c r="F17" s="116" t="str">
        <f>IF(D17:D17&gt;0,VLOOKUP(D17,Insc.!$A$1:$J$972,3,FALSE),"")</f>
        <v>RUI</v>
      </c>
      <c r="G17" s="117" t="str">
        <f>IF(D17:D17&gt;0,VLOOKUP(D17,Insc.!$A$1:$J$972,4,FALSE),"")</f>
        <v>M</v>
      </c>
      <c r="H17" s="117" t="str">
        <f>IF(D17:D17&gt;0,VLOOKUP(D17,Insc.!$A$1:$J$972,5,FALSE),"")</f>
        <v>11. NCC</v>
      </c>
      <c r="I17" s="118">
        <f>IF(D17:D17&gt;0,VLOOKUP(D17,Insc.!$A$1:$J$972,6,FALSE),"")</f>
        <v>21731</v>
      </c>
      <c r="J17" s="117">
        <f>IF(D17:D17&gt;0,VLOOKUP(D17,Insc.!$A$1:$J$972,7,FALSE),"")</f>
        <v>3</v>
      </c>
      <c r="K17" s="117" t="str">
        <f>IF(D17:D17&gt;0,VLOOKUP(D17,Insc.!$A$1:$J$972,8,FALSE),"")</f>
        <v>EX-NSR</v>
      </c>
      <c r="L17" s="117" t="str">
        <f>IF(D17:D17&gt;0,VLOOKUP(D17,Insc.!$A$1:$J$972,9,FALSE),"")</f>
        <v>LIB2026</v>
      </c>
      <c r="M17" s="117">
        <f>IF(D17:D17&gt;0,VLOOKUP(D17,Insc.!$A$1:$J$972,10,FALSE),"")</f>
        <v>0</v>
      </c>
      <c r="N17" s="63" t="s">
        <v>769</v>
      </c>
      <c r="O17" s="116" t="str">
        <f>IF(N17:N17&gt;0,VLOOKUP(N17,Insc.!$A$1:$J$972,2,FALSE),"")</f>
        <v>DOKAN</v>
      </c>
      <c r="P17" s="116" t="str">
        <f>IF(N17:N17&gt;0,VLOOKUP(N17,Insc.!$A$1:$J$972,3,FALSE),"")</f>
        <v>CARLOS EIITI</v>
      </c>
      <c r="Q17" s="117" t="str">
        <f>IF(N17:N17&gt;0,VLOOKUP(N17,Insc.!$A$1:$J$972,4,FALSE),"")</f>
        <v>M</v>
      </c>
      <c r="R17" s="117" t="str">
        <f>IF(N17:N17&gt;0,VLOOKUP(N17,Insc.!$A$1:$J$972,5,FALSE),"")</f>
        <v>01. PIE</v>
      </c>
      <c r="S17" s="118">
        <f>IF(N17:N17&gt;0,VLOOKUP(N17,Insc.!$A$1:$J$972,6,FALSE),"")</f>
        <v>22800</v>
      </c>
      <c r="T17" s="117">
        <f>IF(N17:N17&gt;0,VLOOKUP(N17,Insc.!$A$1:$J$972,7,FALSE),"")</f>
        <v>4</v>
      </c>
      <c r="U17" s="117" t="str">
        <f>IF(N17:N17&gt;0,VLOOKUP(N17,Insc.!$A$1:$J$972,8,FALSE),"")</f>
        <v>A-NSR</v>
      </c>
      <c r="V17" s="117" t="str">
        <f>IF(N17:N17&gt;0,VLOOKUP(N17,Insc.!$A$1:$J$972,9,FALSE),"")</f>
        <v>LIB2026</v>
      </c>
      <c r="W17" s="117">
        <f>IF(N17:N17&gt;0,VLOOKUP(N17,Insc.!$A$1:$J$972,10,FALSE),"")</f>
        <v>0</v>
      </c>
      <c r="X17" s="63" t="s">
        <v>933</v>
      </c>
      <c r="Y17" s="116" t="str">
        <f>IF(X17:X17&gt;0,VLOOKUP(X17,Insc.!$A$1:$J$972,2,FALSE),"")</f>
        <v>NAGATA</v>
      </c>
      <c r="Z17" s="116" t="str">
        <f>IF(X17:X17&gt;0,VLOOKUP(X17,Insc.!$A$1:$J$972,3,FALSE),"")</f>
        <v>AROLDO KOJI</v>
      </c>
      <c r="AA17" s="117" t="str">
        <f>IF(X17:X17&gt;0,VLOOKUP(X17,Insc.!$A$1:$J$972,4,FALSE),"")</f>
        <v>M</v>
      </c>
      <c r="AB17" s="117" t="str">
        <f>IF(X17:X17&gt;0,VLOOKUP(X17,Insc.!$A$1:$J$972,5,FALSE),"")</f>
        <v>12. COO</v>
      </c>
      <c r="AC17" s="118">
        <f>IF(X17:X17&gt;0,VLOOKUP(X17,Insc.!$A$1:$J$972,6,FALSE),"")</f>
        <v>27807</v>
      </c>
      <c r="AD17" s="117">
        <f>IF(X17:X17&gt;0,VLOOKUP(X17,Insc.!$A$1:$J$972,7,FALSE),"")</f>
        <v>5</v>
      </c>
      <c r="AE17" s="117" t="str">
        <f>IF(X17:X17&gt;0,VLOOKUP(X17,Insc.!$A$1:$J$972,8,FALSE),"")</f>
        <v>A-NSR</v>
      </c>
      <c r="AF17" s="117" t="str">
        <f>IF(X17:X17&gt;0,VLOOKUP(X17,Insc.!$A$1:$J$972,9,FALSE),"")</f>
        <v>LIB2026</v>
      </c>
      <c r="AG17" s="117">
        <f>IF(X17:X17&gt;0,VLOOKUP(X17,Insc.!$A$1:$J$972,10,FALSE),"")</f>
        <v>0</v>
      </c>
      <c r="AH17" s="63" t="s">
        <v>421</v>
      </c>
      <c r="AI17" s="116" t="str">
        <f>IF(AH17:AH17&gt;0,VLOOKUP(AH17,Insc.!$A$1:$J$972,2,FALSE),"")</f>
        <v>MORITA</v>
      </c>
      <c r="AJ17" s="116" t="str">
        <f>IF(AH17:AH17&gt;0,VLOOKUP(AH17,Insc.!$A$1:$J$972,3,FALSE),"")</f>
        <v>IROKO</v>
      </c>
      <c r="AK17" s="117" t="str">
        <f>IF(AH17:AH17&gt;0,VLOOKUP(AH17,Insc.!$A$1:$J$972,4,FALSE),"")</f>
        <v>F</v>
      </c>
      <c r="AL17" s="117" t="str">
        <f>IF(AH17:AH17&gt;0,VLOOKUP(AH17,Insc.!$A$1:$J$972,5,FALSE),"")</f>
        <v>07. GSP</v>
      </c>
      <c r="AM17" s="118">
        <f>IF(AH17:AH17&gt;0,VLOOKUP(AH17,Insc.!$A$1:$J$972,6,FALSE),"")</f>
        <v>16580</v>
      </c>
      <c r="AN17" s="117">
        <f>IF(AH17:AH17&gt;0,VLOOKUP(AH17,Insc.!$A$1:$J$972,7,FALSE),"")</f>
        <v>6</v>
      </c>
      <c r="AO17" s="117" t="str">
        <f>IF(AH17:AH17&gt;0,VLOOKUP(AH17,Insc.!$A$1:$J$972,8,FALSE),"")</f>
        <v>A-SR</v>
      </c>
      <c r="AP17" s="117" t="str">
        <f>IF(AH17:AH17&gt;0,VLOOKUP(AH17,Insc.!$A$1:$J$972,9,FALSE),"")</f>
        <v>LIB2026</v>
      </c>
      <c r="AQ17" s="10">
        <f>IF(AH17:AH17&gt;0,VLOOKUP(AH17,Insc.!$A$1:$J$972,10,FALSE),"")</f>
        <v>0</v>
      </c>
    </row>
    <row r="18" spans="1:43" ht="15.6">
      <c r="A18" s="4">
        <v>118</v>
      </c>
      <c r="B18" s="4">
        <v>1</v>
      </c>
      <c r="C18" s="4">
        <v>18</v>
      </c>
      <c r="D18" s="63" t="s">
        <v>635</v>
      </c>
      <c r="E18" s="116" t="str">
        <f>IF(D18:D18&gt;0,VLOOKUP(D18,Insc.!$A$1:$J$972,2,FALSE),"")</f>
        <v>MATSUMOTO</v>
      </c>
      <c r="F18" s="116" t="str">
        <f>IF(D18:D18&gt;0,VLOOKUP(D18,Insc.!$A$1:$J$972,3,FALSE),"")</f>
        <v>ALESSANDRA A.</v>
      </c>
      <c r="G18" s="117" t="str">
        <f>IF(D18:D18&gt;0,VLOOKUP(D18,Insc.!$A$1:$J$972,4,FALSE),"")</f>
        <v>F</v>
      </c>
      <c r="H18" s="117" t="str">
        <f>IF(D18:D18&gt;0,VLOOKUP(D18,Insc.!$A$1:$J$972,5,FALSE),"")</f>
        <v>11. NCC</v>
      </c>
      <c r="I18" s="118">
        <f>IF(D18:D18&gt;0,VLOOKUP(D18,Insc.!$A$1:$J$972,6,FALSE),"")</f>
        <v>26932</v>
      </c>
      <c r="J18" s="117">
        <f>IF(D18:D18&gt;0,VLOOKUP(D18,Insc.!$A$1:$J$972,7,FALSE),"")</f>
        <v>3</v>
      </c>
      <c r="K18" s="117" t="str">
        <f>IF(D18:D18&gt;0,VLOOKUP(D18,Insc.!$A$1:$J$972,8,FALSE),"")</f>
        <v>EX-NSR</v>
      </c>
      <c r="L18" s="117" t="str">
        <f>IF(D18:D18&gt;0,VLOOKUP(D18,Insc.!$A$1:$J$972,9,FALSE),"")</f>
        <v>LIB2026</v>
      </c>
      <c r="M18" s="117">
        <f>IF(D18:D18&gt;0,VLOOKUP(D18,Insc.!$A$1:$J$972,10,FALSE),"")</f>
        <v>0</v>
      </c>
      <c r="N18" s="63" t="s">
        <v>914</v>
      </c>
      <c r="O18" s="116" t="str">
        <f>IF(N18:N18&gt;0,VLOOKUP(N18,Insc.!$A$1:$J$972,2,FALSE),"")</f>
        <v>CYRINEO</v>
      </c>
      <c r="P18" s="116" t="str">
        <f>IF(N18:N18&gt;0,VLOOKUP(N18,Insc.!$A$1:$J$972,3,FALSE),"")</f>
        <v>JORGE</v>
      </c>
      <c r="Q18" s="117" t="str">
        <f>IF(N18:N18&gt;0,VLOOKUP(N18,Insc.!$A$1:$J$972,4,FALSE),"")</f>
        <v>M</v>
      </c>
      <c r="R18" s="117" t="str">
        <f>IF(N18:N18&gt;0,VLOOKUP(N18,Insc.!$A$1:$J$972,5,FALSE),"")</f>
        <v>10. ITA</v>
      </c>
      <c r="S18" s="118">
        <f>IF(N18:N18&gt;0,VLOOKUP(N18,Insc.!$A$1:$J$972,6,FALSE),"")</f>
        <v>21169</v>
      </c>
      <c r="T18" s="117">
        <f>IF(N18:N18&gt;0,VLOOKUP(N18,Insc.!$A$1:$J$972,7,FALSE),"")</f>
        <v>5</v>
      </c>
      <c r="U18" s="117" t="str">
        <f>IF(N18:N18&gt;0,VLOOKUP(N18,Insc.!$A$1:$J$972,8,FALSE),"")</f>
        <v>A-NSR</v>
      </c>
      <c r="V18" s="117" t="str">
        <f>IF(N18:N18&gt;0,VLOOKUP(N18,Insc.!$A$1:$J$972,9,FALSE),"")</f>
        <v>LIB2026</v>
      </c>
      <c r="W18" s="117">
        <f>IF(N18:N18&gt;0,VLOOKUP(N18,Insc.!$A$1:$J$972,10,FALSE),"")</f>
        <v>0</v>
      </c>
      <c r="X18" s="464" t="s">
        <v>625</v>
      </c>
      <c r="Y18" s="116" t="str">
        <f>IF(X18:X18&gt;0,VLOOKUP(X18,Insc.!$A$1:$J$972,2,FALSE),"")</f>
        <v>OSHIRO</v>
      </c>
      <c r="Z18" s="116" t="str">
        <f>IF(X18:X18&gt;0,VLOOKUP(X18,Insc.!$A$1:$J$972,3,FALSE),"")</f>
        <v>TSUTOMU</v>
      </c>
      <c r="AA18" s="117" t="str">
        <f>IF(X18:X18&gt;0,VLOOKUP(X18,Insc.!$A$1:$J$972,4,FALSE),"")</f>
        <v>M</v>
      </c>
      <c r="AB18" s="117" t="str">
        <f>IF(X18:X18&gt;0,VLOOKUP(X18,Insc.!$A$1:$J$972,5,FALSE),"")</f>
        <v>11. NCC</v>
      </c>
      <c r="AC18" s="118">
        <f>IF(X18:X18&gt;0,VLOOKUP(X18,Insc.!$A$1:$J$972,6,FALSE),"")</f>
        <v>20900</v>
      </c>
      <c r="AD18" s="117">
        <f>IF(X18:X18&gt;0,VLOOKUP(X18,Insc.!$A$1:$J$972,7,FALSE),"")</f>
        <v>6</v>
      </c>
      <c r="AE18" s="117" t="str">
        <f>IF(X18:X18&gt;0,VLOOKUP(X18,Insc.!$A$1:$J$972,8,FALSE),"")</f>
        <v>A-NSR</v>
      </c>
      <c r="AF18" s="117" t="str">
        <f>IF(X18:X18&gt;0,VLOOKUP(X18,Insc.!$A$1:$J$972,9,FALSE),"")</f>
        <v>LIB2026</v>
      </c>
      <c r="AG18" s="117">
        <f>IF(X18:X18&gt;0,VLOOKUP(X18,Insc.!$A$1:$J$972,10,FALSE),"")</f>
        <v>0</v>
      </c>
      <c r="AH18" s="63" t="s">
        <v>765</v>
      </c>
      <c r="AI18" s="116" t="str">
        <f>IF(AH18:AH18&gt;0,VLOOKUP(AH18,Insc.!$A$1:$J$972,2,FALSE),"")</f>
        <v>TAKANO</v>
      </c>
      <c r="AJ18" s="116" t="str">
        <f>IF(AH18:AH18&gt;0,VLOOKUP(AH18,Insc.!$A$1:$J$972,3,FALSE),"")</f>
        <v>ELZA FARUYO</v>
      </c>
      <c r="AK18" s="117" t="str">
        <f>IF(AH18:AH18&gt;0,VLOOKUP(AH18,Insc.!$A$1:$J$972,4,FALSE),"")</f>
        <v>F</v>
      </c>
      <c r="AL18" s="117" t="str">
        <f>IF(AH18:AH18&gt;0,VLOOKUP(AH18,Insc.!$A$1:$J$972,5,FALSE),"")</f>
        <v>07. GSP</v>
      </c>
      <c r="AM18" s="118">
        <f>IF(AH18:AH18&gt;0,VLOOKUP(AH18,Insc.!$A$1:$J$972,6,FALSE),"")</f>
        <v>19929</v>
      </c>
      <c r="AN18" s="117">
        <f>IF(AH18:AH18&gt;0,VLOOKUP(AH18,Insc.!$A$1:$J$972,7,FALSE),"")</f>
        <v>6</v>
      </c>
      <c r="AO18" s="117" t="str">
        <f>IF(AH18:AH18&gt;0,VLOOKUP(AH18,Insc.!$A$1:$J$972,8,FALSE),"")</f>
        <v>A-NSR</v>
      </c>
      <c r="AP18" s="117" t="str">
        <f>IF(AH18:AH18&gt;0,VLOOKUP(AH18,Insc.!$A$1:$J$972,9,FALSE),"")</f>
        <v>LIB2026</v>
      </c>
      <c r="AQ18" s="10">
        <f>IF(AH18:AH18&gt;0,VLOOKUP(AH18,Insc.!$A$1:$J$972,10,FALSE),"")</f>
        <v>0</v>
      </c>
    </row>
    <row r="19" spans="1:43" ht="15.6">
      <c r="A19" s="4">
        <v>201</v>
      </c>
      <c r="B19" s="4">
        <v>2</v>
      </c>
      <c r="C19" s="4">
        <v>1</v>
      </c>
      <c r="D19" s="63" t="s">
        <v>612</v>
      </c>
      <c r="E19" s="116" t="str">
        <f>IF(D19:D19&gt;0,VLOOKUP(D19,Insc.!$A$1:$J$972,2,FALSE),"")</f>
        <v>WATANABE</v>
      </c>
      <c r="F19" s="116" t="str">
        <f>IF(D19:D19&gt;0,VLOOKUP(D19,Insc.!$A$1:$J$972,3,FALSE),"")</f>
        <v>EMILIA</v>
      </c>
      <c r="G19" s="117" t="str">
        <f>IF(D19:D19&gt;0,VLOOKUP(D19,Insc.!$A$1:$J$972,4,FALSE),"")</f>
        <v>F</v>
      </c>
      <c r="H19" s="117" t="str">
        <f>IF(D19:D19&gt;0,VLOOKUP(D19,Insc.!$A$1:$J$972,5,FALSE),"")</f>
        <v>11. NCC</v>
      </c>
      <c r="I19" s="118">
        <f>IF(D19:D19&gt;0,VLOOKUP(D19,Insc.!$A$1:$J$972,6,FALSE),"")</f>
        <v>20589</v>
      </c>
      <c r="J19" s="117">
        <f>IF(D19:D19&gt;0,VLOOKUP(D19,Insc.!$A$1:$J$972,7,FALSE),"")</f>
        <v>3</v>
      </c>
      <c r="K19" s="117" t="str">
        <f>IF(D19:D19&gt;0,VLOOKUP(D19,Insc.!$A$1:$J$972,8,FALSE),"")</f>
        <v>EX-NSR</v>
      </c>
      <c r="L19" s="117" t="str">
        <f>IF(D19:D19&gt;0,VLOOKUP(D19,Insc.!$A$1:$J$972,9,FALSE),"")</f>
        <v>LIB2026</v>
      </c>
      <c r="M19" s="117">
        <f>IF(D19:D19&gt;0,VLOOKUP(D19,Insc.!$A$1:$J$972,10,FALSE),"")</f>
        <v>0</v>
      </c>
      <c r="N19" s="63" t="s">
        <v>289</v>
      </c>
      <c r="O19" s="116" t="str">
        <f>IF(N19:N19&gt;0,VLOOKUP(N19,Insc.!$A$1:$J$972,2,FALSE),"")</f>
        <v>YAMANO</v>
      </c>
      <c r="P19" s="116" t="str">
        <f>IF(N19:N19&gt;0,VLOOKUP(N19,Insc.!$A$1:$J$972,3,FALSE),"")</f>
        <v>MASSAKATSU</v>
      </c>
      <c r="Q19" s="117" t="str">
        <f>IF(N19:N19&gt;0,VLOOKUP(N19,Insc.!$A$1:$J$972,4,FALSE),"")</f>
        <v>M</v>
      </c>
      <c r="R19" s="117" t="str">
        <f>IF(N19:N19&gt;0,VLOOKUP(N19,Insc.!$A$1:$J$972,5,FALSE),"")</f>
        <v>03. IBI</v>
      </c>
      <c r="S19" s="118">
        <f>IF(N19:N19&gt;0,VLOOKUP(N19,Insc.!$A$1:$J$972,6,FALSE),"")</f>
        <v>16365</v>
      </c>
      <c r="T19" s="117">
        <f>IF(N19:N19&gt;0,VLOOKUP(N19,Insc.!$A$1:$J$972,7,FALSE),"")</f>
        <v>5</v>
      </c>
      <c r="U19" s="117" t="str">
        <f>IF(N19:N19&gt;0,VLOOKUP(N19,Insc.!$A$1:$J$972,8,FALSE),"")</f>
        <v>A-SR</v>
      </c>
      <c r="V19" s="117" t="str">
        <f>IF(N19:N19&gt;0,VLOOKUP(N19,Insc.!$A$1:$J$972,9,FALSE),"")</f>
        <v>LIB2026</v>
      </c>
      <c r="W19" s="117">
        <f>IF(N19:N19&gt;0,VLOOKUP(N19,Insc.!$A$1:$J$972,10,FALSE),"")</f>
        <v>0</v>
      </c>
      <c r="X19" s="63" t="s">
        <v>212</v>
      </c>
      <c r="Y19" s="116" t="str">
        <f>IF(X19:X19&gt;0,VLOOKUP(X19,Insc.!$A$1:$J$972,2,FALSE),"")</f>
        <v>SACAMOTO</v>
      </c>
      <c r="Z19" s="116" t="str">
        <f>IF(X19:X19&gt;0,VLOOKUP(X19,Insc.!$A$1:$J$972,3,FALSE),"")</f>
        <v>MORIO</v>
      </c>
      <c r="AA19" s="117" t="str">
        <f>IF(X19:X19&gt;0,VLOOKUP(X19,Insc.!$A$1:$J$972,4,FALSE),"")</f>
        <v>M</v>
      </c>
      <c r="AB19" s="117" t="str">
        <f>IF(X19:X19&gt;0,VLOOKUP(X19,Insc.!$A$1:$J$972,5,FALSE),"")</f>
        <v>01. PIE</v>
      </c>
      <c r="AC19" s="118">
        <f>IF(X19:X19&gt;0,VLOOKUP(X19,Insc.!$A$1:$J$972,6,FALSE),"")</f>
        <v>23045</v>
      </c>
      <c r="AD19" s="117">
        <f>IF(X19:X19&gt;0,VLOOKUP(X19,Insc.!$A$1:$J$972,7,FALSE),"")</f>
        <v>5</v>
      </c>
      <c r="AE19" s="117" t="str">
        <f>IF(X19:X19&gt;0,VLOOKUP(X19,Insc.!$A$1:$J$972,8,FALSE),"")</f>
        <v>A-NSR</v>
      </c>
      <c r="AF19" s="117" t="str">
        <f>IF(X19:X19&gt;0,VLOOKUP(X19,Insc.!$A$1:$J$972,9,FALSE),"")</f>
        <v>LIB2026</v>
      </c>
      <c r="AG19" s="117">
        <f>IF(X19:X19&gt;0,VLOOKUP(X19,Insc.!$A$1:$J$972,10,FALSE),"")</f>
        <v>0</v>
      </c>
      <c r="AH19" s="63" t="s">
        <v>380</v>
      </c>
      <c r="AI19" s="116" t="str">
        <f>IF(AH19:AH19&gt;0,VLOOKUP(AH19,Insc.!$A$1:$J$972,2,FALSE),"")</f>
        <v>UEMURA</v>
      </c>
      <c r="AJ19" s="116" t="str">
        <f>IF(AH19:AH19&gt;0,VLOOKUP(AH19,Insc.!$A$1:$J$972,3,FALSE),"")</f>
        <v>LUCIA</v>
      </c>
      <c r="AK19" s="117" t="str">
        <f>IF(AH19:AH19&gt;0,VLOOKUP(AH19,Insc.!$A$1:$J$972,4,FALSE),"")</f>
        <v>F</v>
      </c>
      <c r="AL19" s="117" t="str">
        <f>IF(AH19:AH19&gt;0,VLOOKUP(AH19,Insc.!$A$1:$J$972,5,FALSE),"")</f>
        <v>07. GSP</v>
      </c>
      <c r="AM19" s="118">
        <f>IF(AH19:AH19&gt;0,VLOOKUP(AH19,Insc.!$A$1:$J$972,6,FALSE),"")</f>
        <v>17241</v>
      </c>
      <c r="AN19" s="117">
        <f>IF(AH19:AH19&gt;0,VLOOKUP(AH19,Insc.!$A$1:$J$972,7,FALSE),"")</f>
        <v>6</v>
      </c>
      <c r="AO19" s="117" t="str">
        <f>IF(AH19:AH19&gt;0,VLOOKUP(AH19,Insc.!$A$1:$J$972,8,FALSE),"")</f>
        <v>A-SR</v>
      </c>
      <c r="AP19" s="117" t="str">
        <f>IF(AH19:AH19&gt;0,VLOOKUP(AH19,Insc.!$A$1:$J$972,9,FALSE),"")</f>
        <v>LIB2026</v>
      </c>
      <c r="AQ19" s="10">
        <f>IF(AH19:AH19&gt;0,VLOOKUP(AH19,Insc.!$A$1:$J$972,10,FALSE),"")</f>
        <v>0</v>
      </c>
    </row>
    <row r="20" spans="1:43" ht="15.6">
      <c r="A20" s="4">
        <v>202</v>
      </c>
      <c r="B20" s="4">
        <v>2</v>
      </c>
      <c r="C20" s="4">
        <v>2</v>
      </c>
      <c r="D20" s="63" t="s">
        <v>460</v>
      </c>
      <c r="E20" s="116" t="str">
        <f>IF(D20:D20&gt;0,VLOOKUP(D20,Insc.!$A$1:$J$972,2,FALSE),"")</f>
        <v>ODA</v>
      </c>
      <c r="F20" s="116" t="str">
        <f>IF(D20:D20&gt;0,VLOOKUP(D20,Insc.!$A$1:$J$972,3,FALSE),"")</f>
        <v>TOMIKO</v>
      </c>
      <c r="G20" s="117" t="str">
        <f>IF(D20:D20&gt;0,VLOOKUP(D20,Insc.!$A$1:$J$972,4,FALSE),"")</f>
        <v>F</v>
      </c>
      <c r="H20" s="117" t="str">
        <f>IF(D20:D20&gt;0,VLOOKUP(D20,Insc.!$A$1:$J$972,5,FALSE),"")</f>
        <v>07. GSP</v>
      </c>
      <c r="I20" s="118">
        <f>IF(D20:D20&gt;0,VLOOKUP(D20,Insc.!$A$1:$J$972,6,FALSE),"")</f>
        <v>19438</v>
      </c>
      <c r="J20" s="117">
        <f>IF(D20:D20&gt;0,VLOOKUP(D20,Insc.!$A$1:$J$972,7,FALSE),"")</f>
        <v>3</v>
      </c>
      <c r="K20" s="117" t="str">
        <f>IF(D20:D20&gt;0,VLOOKUP(D20,Insc.!$A$1:$J$972,8,FALSE),"")</f>
        <v>EX-NSR</v>
      </c>
      <c r="L20" s="117" t="str">
        <f>IF(D20:D20&gt;0,VLOOKUP(D20,Insc.!$A$1:$J$972,9,FALSE),"")</f>
        <v>LIB2026</v>
      </c>
      <c r="M20" s="117">
        <f>IF(D20:D20&gt;0,VLOOKUP(D20,Insc.!$A$1:$J$972,10,FALSE),"")</f>
        <v>0</v>
      </c>
      <c r="N20" s="63" t="s">
        <v>739</v>
      </c>
      <c r="O20" s="116" t="str">
        <f>IF(N20:N20&gt;0,VLOOKUP(N20,Insc.!$A$1:$J$972,2,FALSE),"")</f>
        <v>M. TANIGUTI</v>
      </c>
      <c r="P20" s="116" t="str">
        <f>IF(N20:N20&gt;0,VLOOKUP(N20,Insc.!$A$1:$J$972,3,FALSE),"")</f>
        <v>MARINA JUNKO</v>
      </c>
      <c r="Q20" s="117" t="str">
        <f>IF(N20:N20&gt;0,VLOOKUP(N20,Insc.!$A$1:$J$972,4,FALSE),"")</f>
        <v>F</v>
      </c>
      <c r="R20" s="117" t="str">
        <f>IF(N20:N20&gt;0,VLOOKUP(N20,Insc.!$A$1:$J$972,5,FALSE),"")</f>
        <v>16. SUM</v>
      </c>
      <c r="S20" s="118">
        <f>IF(N20:N20&gt;0,VLOOKUP(N20,Insc.!$A$1:$J$972,6,FALSE),"")</f>
        <v>23431</v>
      </c>
      <c r="T20" s="117">
        <f>IF(N20:N20&gt;0,VLOOKUP(N20,Insc.!$A$1:$J$972,7,FALSE),"")</f>
        <v>3</v>
      </c>
      <c r="U20" s="117" t="str">
        <f>IF(N20:N20&gt;0,VLOOKUP(N20,Insc.!$A$1:$J$972,8,FALSE),"")</f>
        <v>EX-NSR</v>
      </c>
      <c r="V20" s="117" t="str">
        <f>IF(N20:N20&gt;0,VLOOKUP(N20,Insc.!$A$1:$J$972,9,FALSE),"")</f>
        <v>LIB2026</v>
      </c>
      <c r="W20" s="117">
        <f>IF(N20:N20&gt;0,VLOOKUP(N20,Insc.!$A$1:$J$972,10,FALSE),"")</f>
        <v>0</v>
      </c>
      <c r="X20" s="464" t="s">
        <v>876</v>
      </c>
      <c r="Y20" s="116" t="str">
        <f>IF(X20:X20&gt;0,VLOOKUP(X20,Insc.!$A$1:$J$972,2,FALSE),"")</f>
        <v>NAKAMURA</v>
      </c>
      <c r="Z20" s="116" t="str">
        <f>IF(X20:X20&gt;0,VLOOKUP(X20,Insc.!$A$1:$J$972,3,FALSE),"")</f>
        <v>EDSON</v>
      </c>
      <c r="AA20" s="117" t="str">
        <f>IF(X20:X20&gt;0,VLOOKUP(X20,Insc.!$A$1:$J$972,4,FALSE),"")</f>
        <v>M</v>
      </c>
      <c r="AB20" s="117" t="str">
        <f>IF(X20:X20&gt;0,VLOOKUP(X20,Insc.!$A$1:$J$972,5,FALSE),"")</f>
        <v>01. PIE</v>
      </c>
      <c r="AC20" s="118">
        <f>IF(X20:X20&gt;0,VLOOKUP(X20,Insc.!$A$1:$J$972,6,FALSE),"")</f>
        <v>21525</v>
      </c>
      <c r="AD20" s="117">
        <f>IF(X20:X20&gt;0,VLOOKUP(X20,Insc.!$A$1:$J$972,7,FALSE),"")</f>
        <v>4</v>
      </c>
      <c r="AE20" s="117" t="str">
        <f>IF(X20:X20&gt;0,VLOOKUP(X20,Insc.!$A$1:$J$972,8,FALSE),"")</f>
        <v>A-NSR</v>
      </c>
      <c r="AF20" s="117" t="str">
        <f>IF(X20:X20&gt;0,VLOOKUP(X20,Insc.!$A$1:$J$972,9,FALSE),"")</f>
        <v>LIB2026</v>
      </c>
      <c r="AG20" s="117">
        <f>IF(X20:X20&gt;0,VLOOKUP(X20,Insc.!$A$1:$J$972,10,FALSE),"")</f>
        <v>0</v>
      </c>
      <c r="AH20" s="63" t="s">
        <v>353</v>
      </c>
      <c r="AI20" s="116" t="str">
        <f>IF(AH20:AH20&gt;0,VLOOKUP(AH20,Insc.!$A$1:$J$972,2,FALSE),"")</f>
        <v>NISHIJIMA</v>
      </c>
      <c r="AJ20" s="116" t="str">
        <f>IF(AH20:AH20&gt;0,VLOOKUP(AH20,Insc.!$A$1:$J$972,3,FALSE),"")</f>
        <v>KATSUYUKI</v>
      </c>
      <c r="AK20" s="117" t="str">
        <f>IF(AH20:AH20&gt;0,VLOOKUP(AH20,Insc.!$A$1:$J$972,4,FALSE),"")</f>
        <v>M</v>
      </c>
      <c r="AL20" s="117" t="str">
        <f>IF(AH20:AH20&gt;0,VLOOKUP(AH20,Insc.!$A$1:$J$972,5,FALSE),"")</f>
        <v>11. NCC</v>
      </c>
      <c r="AM20" s="118">
        <f>IF(AH20:AH20&gt;0,VLOOKUP(AH20,Insc.!$A$1:$J$972,6,FALSE),"")</f>
        <v>15321</v>
      </c>
      <c r="AN20" s="117">
        <f>IF(AH20:AH20&gt;0,VLOOKUP(AH20,Insc.!$A$1:$J$972,7,FALSE),"")</f>
        <v>6</v>
      </c>
      <c r="AO20" s="117" t="str">
        <f>IF(AH20:AH20&gt;0,VLOOKUP(AH20,Insc.!$A$1:$J$972,8,FALSE),"")</f>
        <v>A-MR</v>
      </c>
      <c r="AP20" s="117" t="str">
        <f>IF(AH20:AH20&gt;0,VLOOKUP(AH20,Insc.!$A$1:$J$972,9,FALSE),"")</f>
        <v>LIB2026</v>
      </c>
      <c r="AQ20" s="10">
        <f>IF(AH20:AH20&gt;0,VLOOKUP(AH20,Insc.!$A$1:$J$972,10,FALSE),"")</f>
        <v>0</v>
      </c>
    </row>
    <row r="21" spans="1:43" ht="15.6">
      <c r="A21" s="4">
        <v>203</v>
      </c>
      <c r="B21" s="4">
        <v>2</v>
      </c>
      <c r="C21" s="4">
        <v>3</v>
      </c>
      <c r="D21" s="63" t="s">
        <v>719</v>
      </c>
      <c r="E21" s="116" t="str">
        <f>IF(D21:D21&gt;0,VLOOKUP(D21,Insc.!$A$1:$J$972,2,FALSE),"")</f>
        <v>MINAMI</v>
      </c>
      <c r="F21" s="116" t="str">
        <f>IF(D21:D21&gt;0,VLOOKUP(D21,Insc.!$A$1:$J$972,3,FALSE),"")</f>
        <v>TADAHIRO</v>
      </c>
      <c r="G21" s="117" t="str">
        <f>IF(D21:D21&gt;0,VLOOKUP(D21,Insc.!$A$1:$J$972,4,FALSE),"")</f>
        <v>M</v>
      </c>
      <c r="H21" s="117" t="str">
        <f>IF(D21:D21&gt;0,VLOOKUP(D21,Insc.!$A$1:$J$972,5,FALSE),"")</f>
        <v>15. BIR</v>
      </c>
      <c r="I21" s="118">
        <f>IF(D21:D21&gt;0,VLOOKUP(D21,Insc.!$A$1:$J$972,6,FALSE),"")</f>
        <v>19440</v>
      </c>
      <c r="J21" s="117">
        <f>IF(D21:D21&gt;0,VLOOKUP(D21,Insc.!$A$1:$J$972,7,FALSE),"")</f>
        <v>7</v>
      </c>
      <c r="K21" s="117" t="str">
        <f>IF(D21:D21&gt;0,VLOOKUP(D21,Insc.!$A$1:$J$972,8,FALSE),"")</f>
        <v>B-NSR</v>
      </c>
      <c r="L21" s="117" t="str">
        <f>IF(D21:D21&gt;0,VLOOKUP(D21,Insc.!$A$1:$J$972,9,FALSE),"")</f>
        <v>LIB2026</v>
      </c>
      <c r="M21" s="117">
        <f>IF(D21:D21&gt;0,VLOOKUP(D21,Insc.!$A$1:$J$972,10,FALSE),"")</f>
        <v>0</v>
      </c>
      <c r="N21" s="63" t="s">
        <v>335</v>
      </c>
      <c r="O21" s="116" t="str">
        <f>IF(N21:N21&gt;0,VLOOKUP(N21,Insc.!$A$1:$J$972,2,FALSE),"")</f>
        <v>KUDO</v>
      </c>
      <c r="P21" s="116" t="str">
        <f>IF(N21:N21&gt;0,VLOOKUP(N21,Insc.!$A$1:$J$972,3,FALSE),"")</f>
        <v>AKIKO</v>
      </c>
      <c r="Q21" s="117" t="str">
        <f>IF(N21:N21&gt;0,VLOOKUP(N21,Insc.!$A$1:$J$972,4,FALSE),"")</f>
        <v>F</v>
      </c>
      <c r="R21" s="117" t="str">
        <f>IF(N21:N21&gt;0,VLOOKUP(N21,Insc.!$A$1:$J$972,5,FALSE),"")</f>
        <v>06. KOK</v>
      </c>
      <c r="S21" s="118">
        <f>IF(N21:N21&gt;0,VLOOKUP(N21,Insc.!$A$1:$J$972,6,FALSE),"")</f>
        <v>15656</v>
      </c>
      <c r="T21" s="117">
        <f>IF(N21:N21&gt;0,VLOOKUP(N21,Insc.!$A$1:$J$972,7,FALSE),"")</f>
        <v>7</v>
      </c>
      <c r="U21" s="117" t="str">
        <f>IF(N21:N21&gt;0,VLOOKUP(N21,Insc.!$A$1:$J$972,8,FALSE),"")</f>
        <v>B-SR</v>
      </c>
      <c r="V21" s="117" t="str">
        <f>IF(N21:N21&gt;0,VLOOKUP(N21,Insc.!$A$1:$J$972,9,FALSE),"")</f>
        <v>LIB2026</v>
      </c>
      <c r="W21" s="117">
        <f>IF(N21:N21&gt;0,VLOOKUP(N21,Insc.!$A$1:$J$972,10,FALSE),"")</f>
        <v>0</v>
      </c>
      <c r="X21" s="63" t="s">
        <v>442</v>
      </c>
      <c r="Y21" s="116" t="str">
        <f>IF(X21:X21&gt;0,VLOOKUP(X21,Insc.!$A$1:$J$972,2,FALSE),"")</f>
        <v>NISHIMURA</v>
      </c>
      <c r="Z21" s="116" t="str">
        <f>IF(X21:X21&gt;0,VLOOKUP(X21,Insc.!$A$1:$J$972,3,FALSE),"")</f>
        <v>ELENA</v>
      </c>
      <c r="AA21" s="117" t="str">
        <f>IF(X21:X21&gt;0,VLOOKUP(X21,Insc.!$A$1:$J$972,4,FALSE),"")</f>
        <v>F</v>
      </c>
      <c r="AB21" s="117" t="str">
        <f>IF(X21:X21&gt;0,VLOOKUP(X21,Insc.!$A$1:$J$972,5,FALSE),"")</f>
        <v>07. GSP</v>
      </c>
      <c r="AC21" s="118">
        <f>IF(X21:X21&gt;0,VLOOKUP(X21,Insc.!$A$1:$J$972,6,FALSE),"")</f>
        <v>16868</v>
      </c>
      <c r="AD21" s="117">
        <f>IF(X21:X21&gt;0,VLOOKUP(X21,Insc.!$A$1:$J$972,7,FALSE),"")</f>
        <v>8</v>
      </c>
      <c r="AE21" s="117" t="str">
        <f>IF(X21:X21&gt;0,VLOOKUP(X21,Insc.!$A$1:$J$972,8,FALSE),"")</f>
        <v>B-SR</v>
      </c>
      <c r="AF21" s="117" t="str">
        <f>IF(X21:X21&gt;0,VLOOKUP(X21,Insc.!$A$1:$J$972,9,FALSE),"")</f>
        <v>LIB2026</v>
      </c>
      <c r="AG21" s="117">
        <f>IF(X21:X21&gt;0,VLOOKUP(X21,Insc.!$A$1:$J$972,10,FALSE),"")</f>
        <v>0</v>
      </c>
      <c r="AH21" s="63" t="s">
        <v>696</v>
      </c>
      <c r="AI21" s="116" t="str">
        <f>IF(AH21:AH21&gt;0,VLOOKUP(AH21,Insc.!$A$1:$J$972,2,FALSE),"")</f>
        <v>SAKAE HAMADA</v>
      </c>
      <c r="AJ21" s="116" t="str">
        <f>IF(AH21:AH21&gt;0,VLOOKUP(AH21,Insc.!$A$1:$J$972,3,FALSE),"")</f>
        <v>FLORINDA G.</v>
      </c>
      <c r="AK21" s="117" t="str">
        <f>IF(AH21:AH21&gt;0,VLOOKUP(AH21,Insc.!$A$1:$J$972,4,FALSE),"")</f>
        <v>F</v>
      </c>
      <c r="AL21" s="117" t="str">
        <f>IF(AH21:AH21&gt;0,VLOOKUP(AH21,Insc.!$A$1:$J$972,5,FALSE),"")</f>
        <v>12. COO</v>
      </c>
      <c r="AM21" s="118">
        <f>IF(AH21:AH21&gt;0,VLOOKUP(AH21,Insc.!$A$1:$J$972,6,FALSE),"")</f>
        <v>17286</v>
      </c>
      <c r="AN21" s="117">
        <f>IF(AH21:AH21&gt;0,VLOOKUP(AH21,Insc.!$A$1:$J$972,7,FALSE),"")</f>
        <v>12</v>
      </c>
      <c r="AO21" s="117" t="str">
        <f>IF(AH21:AH21&gt;0,VLOOKUP(AH21,Insc.!$A$1:$J$972,8,FALSE),"")</f>
        <v>C-SR</v>
      </c>
      <c r="AP21" s="117" t="str">
        <f>IF(AH21:AH21&gt;0,VLOOKUP(AH21,Insc.!$A$1:$J$972,9,FALSE),"")</f>
        <v>LIB2026</v>
      </c>
      <c r="AQ21" s="10">
        <f>IF(AH21:AH21&gt;0,VLOOKUP(AH21,Insc.!$A$1:$J$972,10,FALSE),"")</f>
        <v>0</v>
      </c>
    </row>
    <row r="22" spans="1:43" ht="15.6">
      <c r="A22" s="4">
        <v>204</v>
      </c>
      <c r="B22" s="4">
        <v>2</v>
      </c>
      <c r="C22" s="4">
        <v>4</v>
      </c>
      <c r="D22" s="63" t="s">
        <v>287</v>
      </c>
      <c r="E22" s="116" t="str">
        <f>IF(D22:D22&gt;0,VLOOKUP(D22,Insc.!$A$1:$J$972,2,FALSE),"")</f>
        <v>YAMANO</v>
      </c>
      <c r="F22" s="116" t="str">
        <f>IF(D22:D22&gt;0,VLOOKUP(D22,Insc.!$A$1:$J$972,3,FALSE),"")</f>
        <v>ROSA</v>
      </c>
      <c r="G22" s="117" t="str">
        <f>IF(D22:D22&gt;0,VLOOKUP(D22,Insc.!$A$1:$J$972,4,FALSE),"")</f>
        <v>F</v>
      </c>
      <c r="H22" s="117" t="str">
        <f>IF(D22:D22&gt;0,VLOOKUP(D22,Insc.!$A$1:$J$972,5,FALSE),"")</f>
        <v>03. IBI</v>
      </c>
      <c r="I22" s="118">
        <f>IF(D22:D22&gt;0,VLOOKUP(D22,Insc.!$A$1:$J$972,6,FALSE),"")</f>
        <v>20212</v>
      </c>
      <c r="J22" s="117">
        <f>IF(D22:D22&gt;0,VLOOKUP(D22,Insc.!$A$1:$J$972,7,FALSE),"")</f>
        <v>8</v>
      </c>
      <c r="K22" s="117" t="str">
        <f>IF(D22:D22&gt;0,VLOOKUP(D22,Insc.!$A$1:$J$972,8,FALSE),"")</f>
        <v>B-NSR</v>
      </c>
      <c r="L22" s="117" t="str">
        <f>IF(D22:D22&gt;0,VLOOKUP(D22,Insc.!$A$1:$J$972,9,FALSE),"")</f>
        <v>LIB2026</v>
      </c>
      <c r="M22" s="117">
        <f>IF(D22:D22&gt;0,VLOOKUP(D22,Insc.!$A$1:$J$972,10,FALSE),"")</f>
        <v>0</v>
      </c>
      <c r="N22" s="63" t="s">
        <v>340</v>
      </c>
      <c r="O22" s="116" t="str">
        <f>IF(N22:N22&gt;0,VLOOKUP(N22,Insc.!$A$1:$J$972,2,FALSE),"")</f>
        <v>ABE</v>
      </c>
      <c r="P22" s="116" t="str">
        <f>IF(N22:N22&gt;0,VLOOKUP(N22,Insc.!$A$1:$J$972,3,FALSE),"")</f>
        <v>TETSUO</v>
      </c>
      <c r="Q22" s="117" t="str">
        <f>IF(N22:N22&gt;0,VLOOKUP(N22,Insc.!$A$1:$J$972,4,FALSE),"")</f>
        <v>M</v>
      </c>
      <c r="R22" s="117" t="str">
        <f>IF(N22:N22&gt;0,VLOOKUP(N22,Insc.!$A$1:$J$972,5,FALSE),"")</f>
        <v>06. KOK</v>
      </c>
      <c r="S22" s="118">
        <f>IF(N22:N22&gt;0,VLOOKUP(N22,Insc.!$A$1:$J$972,6,FALSE),"")</f>
        <v>12082</v>
      </c>
      <c r="T22" s="117">
        <f>IF(N22:N22&gt;0,VLOOKUP(N22,Insc.!$A$1:$J$972,7,FALSE),"")</f>
        <v>8</v>
      </c>
      <c r="U22" s="117" t="str">
        <f>IF(N22:N22&gt;0,VLOOKUP(N22,Insc.!$A$1:$J$972,8,FALSE),"")</f>
        <v>B-MR</v>
      </c>
      <c r="V22" s="117" t="str">
        <f>IF(N22:N22&gt;0,VLOOKUP(N22,Insc.!$A$1:$J$972,9,FALSE),"")</f>
        <v>LIB2026i</v>
      </c>
      <c r="W22" s="117">
        <f>IF(N22:N22&gt;0,VLOOKUP(N22,Insc.!$A$1:$J$972,10,FALSE),"")</f>
        <v>0</v>
      </c>
      <c r="X22" s="63" t="s">
        <v>729</v>
      </c>
      <c r="Y22" s="116" t="str">
        <f>IF(X22:X22&gt;0,VLOOKUP(X22,Insc.!$A$1:$J$972,2,FALSE),"")</f>
        <v>ARIKI</v>
      </c>
      <c r="Z22" s="116" t="str">
        <f>IF(X22:X22&gt;0,VLOOKUP(X22,Insc.!$A$1:$J$972,3,FALSE),"")</f>
        <v>TERESA HIROKO</v>
      </c>
      <c r="AA22" s="117" t="str">
        <f>IF(X22:X22&gt;0,VLOOKUP(X22,Insc.!$A$1:$J$972,4,FALSE),"")</f>
        <v>F</v>
      </c>
      <c r="AB22" s="117" t="str">
        <f>IF(X22:X22&gt;0,VLOOKUP(X22,Insc.!$A$1:$J$972,5,FALSE),"")</f>
        <v>07. GSP</v>
      </c>
      <c r="AC22" s="118">
        <f>IF(X22:X22&gt;0,VLOOKUP(X22,Insc.!$A$1:$J$972,6,FALSE),"")</f>
        <v>18191</v>
      </c>
      <c r="AD22" s="117">
        <f>IF(X22:X22&gt;0,VLOOKUP(X22,Insc.!$A$1:$J$972,7,FALSE),"")</f>
        <v>9</v>
      </c>
      <c r="AE22" s="117" t="str">
        <f>IF(X22:X22&gt;0,VLOOKUP(X22,Insc.!$A$1:$J$972,8,FALSE),"")</f>
        <v>B-SR</v>
      </c>
      <c r="AF22" s="117" t="str">
        <f>IF(X22:X22&gt;0,VLOOKUP(X22,Insc.!$A$1:$J$972,9,FALSE),"")</f>
        <v>LIB2026</v>
      </c>
      <c r="AG22" s="117">
        <f>IF(X22:X22&gt;0,VLOOKUP(X22,Insc.!$A$1:$J$972,10,FALSE),"")</f>
        <v>0</v>
      </c>
      <c r="AH22" s="63" t="s">
        <v>699</v>
      </c>
      <c r="AI22" s="116" t="str">
        <f>IF(AH22:AH22&gt;0,VLOOKUP(AH22,Insc.!$A$1:$J$972,2,FALSE),"")</f>
        <v>YASSUDA</v>
      </c>
      <c r="AJ22" s="116" t="str">
        <f>IF(AH22:AH22&gt;0,VLOOKUP(AH22,Insc.!$A$1:$J$972,3,FALSE),"")</f>
        <v>LENITA NOBUKO</v>
      </c>
      <c r="AK22" s="117" t="str">
        <f>IF(AH22:AH22&gt;0,VLOOKUP(AH22,Insc.!$A$1:$J$972,4,FALSE),"")</f>
        <v>F</v>
      </c>
      <c r="AL22" s="117" t="str">
        <f>IF(AH22:AH22&gt;0,VLOOKUP(AH22,Insc.!$A$1:$J$972,5,FALSE),"")</f>
        <v>12. COO</v>
      </c>
      <c r="AM22" s="118">
        <f>IF(AH22:AH22&gt;0,VLOOKUP(AH22,Insc.!$A$1:$J$972,6,FALSE),"")</f>
        <v>16949</v>
      </c>
      <c r="AN22" s="117">
        <f>IF(AH22:AH22&gt;0,VLOOKUP(AH22,Insc.!$A$1:$J$972,7,FALSE),"")</f>
        <v>12</v>
      </c>
      <c r="AO22" s="117" t="str">
        <f>IF(AH22:AH22&gt;0,VLOOKUP(AH22,Insc.!$A$1:$J$972,8,FALSE),"")</f>
        <v>C-SR</v>
      </c>
      <c r="AP22" s="117" t="str">
        <f>IF(AH22:AH22&gt;0,VLOOKUP(AH22,Insc.!$A$1:$J$972,9,FALSE),"")</f>
        <v>LIB2026</v>
      </c>
      <c r="AQ22" s="10">
        <f>IF(AH22:AH22&gt;0,VLOOKUP(AH22,Insc.!$A$1:$J$972,10,FALSE),"")</f>
        <v>0</v>
      </c>
    </row>
    <row r="23" spans="1:43" ht="15.6">
      <c r="A23" s="4">
        <v>205</v>
      </c>
      <c r="B23" s="4">
        <v>2</v>
      </c>
      <c r="C23" s="4">
        <v>5</v>
      </c>
      <c r="D23" s="63" t="s">
        <v>630</v>
      </c>
      <c r="E23" s="116" t="str">
        <f>IF(D23:D23&gt;0,VLOOKUP(D23,Insc.!$A$1:$J$972,2,FALSE),"")</f>
        <v>A. GOMES</v>
      </c>
      <c r="F23" s="116" t="str">
        <f>IF(D23:D23&gt;0,VLOOKUP(D23,Insc.!$A$1:$J$972,3,FALSE),"")</f>
        <v>CLAUDEMIR</v>
      </c>
      <c r="G23" s="117" t="str">
        <f>IF(D23:D23&gt;0,VLOOKUP(D23,Insc.!$A$1:$J$972,4,FALSE),"")</f>
        <v>M</v>
      </c>
      <c r="H23" s="117" t="str">
        <f>IF(D23:D23&gt;0,VLOOKUP(D23,Insc.!$A$1:$J$972,5,FALSE),"")</f>
        <v>11. NCC</v>
      </c>
      <c r="I23" s="118">
        <f>IF(D23:D23&gt;0,VLOOKUP(D23,Insc.!$A$1:$J$972,6,FALSE),"")</f>
        <v>28815</v>
      </c>
      <c r="J23" s="117">
        <f>IF(D23:D23&gt;0,VLOOKUP(D23,Insc.!$A$1:$J$972,7,FALSE),"")</f>
        <v>8</v>
      </c>
      <c r="K23" s="117" t="str">
        <f>IF(D23:D23&gt;0,VLOOKUP(D23,Insc.!$A$1:$J$972,8,FALSE),"")</f>
        <v>B-NSR</v>
      </c>
      <c r="L23" s="117" t="str">
        <f>IF(D23:D23&gt;0,VLOOKUP(D23,Insc.!$A$1:$J$972,9,FALSE),"")</f>
        <v>LIB2026</v>
      </c>
      <c r="M23" s="117">
        <f>IF(D23:D23&gt;0,VLOOKUP(D23,Insc.!$A$1:$J$972,10,FALSE),"")</f>
        <v>0</v>
      </c>
      <c r="N23" s="63" t="s">
        <v>342</v>
      </c>
      <c r="O23" s="116" t="str">
        <f>IF(N23:N23&gt;0,VLOOKUP(N23,Insc.!$A$1:$J$972,2,FALSE),"")</f>
        <v>ABE</v>
      </c>
      <c r="P23" s="116" t="str">
        <f>IF(N23:N23&gt;0,VLOOKUP(N23,Insc.!$A$1:$J$972,3,FALSE),"")</f>
        <v>KAZUKO</v>
      </c>
      <c r="Q23" s="117" t="str">
        <f>IF(N23:N23&gt;0,VLOOKUP(N23,Insc.!$A$1:$J$972,4,FALSE),"")</f>
        <v>F</v>
      </c>
      <c r="R23" s="117" t="str">
        <f>IF(N23:N23&gt;0,VLOOKUP(N23,Insc.!$A$1:$J$972,5,FALSE),"")</f>
        <v>06. KOK</v>
      </c>
      <c r="S23" s="118">
        <f>IF(N23:N23&gt;0,VLOOKUP(N23,Insc.!$A$1:$J$972,6,FALSE),"")</f>
        <v>18129</v>
      </c>
      <c r="T23" s="117">
        <f>IF(N23:N23&gt;0,VLOOKUP(N23,Insc.!$A$1:$J$972,7,FALSE),"")</f>
        <v>9</v>
      </c>
      <c r="U23" s="117" t="str">
        <f>IF(N23:N23&gt;0,VLOOKUP(N23,Insc.!$A$1:$J$972,8,FALSE),"")</f>
        <v>B-SR</v>
      </c>
      <c r="V23" s="117" t="str">
        <f>IF(N23:N23&gt;0,VLOOKUP(N23,Insc.!$A$1:$J$972,9,FALSE),"")</f>
        <v>LIB2026</v>
      </c>
      <c r="W23" s="117">
        <f>IF(N23:N23&gt;0,VLOOKUP(N23,Insc.!$A$1:$J$972,10,FALSE),"")</f>
        <v>0</v>
      </c>
      <c r="X23" s="63" t="s">
        <v>851</v>
      </c>
      <c r="Y23" s="116" t="str">
        <f>IF(X23:X23&gt;0,VLOOKUP(X23,Insc.!$A$1:$J$972,2,FALSE),"")</f>
        <v>TAKAHASHI</v>
      </c>
      <c r="Z23" s="116" t="str">
        <f>IF(X23:X23&gt;0,VLOOKUP(X23,Insc.!$A$1:$J$972,3,FALSE),"")</f>
        <v>KATUMI</v>
      </c>
      <c r="AA23" s="117" t="str">
        <f>IF(X23:X23&gt;0,VLOOKUP(X23,Insc.!$A$1:$J$972,4,FALSE),"")</f>
        <v>F</v>
      </c>
      <c r="AB23" s="117" t="str">
        <f>IF(X23:X23&gt;0,VLOOKUP(X23,Insc.!$A$1:$J$972,5,FALSE),"")</f>
        <v>12. COO</v>
      </c>
      <c r="AC23" s="118">
        <f>IF(X23:X23&gt;0,VLOOKUP(X23,Insc.!$A$1:$J$972,6,FALSE),"")</f>
        <v>16757</v>
      </c>
      <c r="AD23" s="117">
        <f>IF(X23:X23&gt;0,VLOOKUP(X23,Insc.!$A$1:$J$972,7,FALSE),"")</f>
        <v>9</v>
      </c>
      <c r="AE23" s="117" t="str">
        <f>IF(X23:X23&gt;0,VLOOKUP(X23,Insc.!$A$1:$J$972,8,FALSE),"")</f>
        <v>B-SR</v>
      </c>
      <c r="AF23" s="117" t="str">
        <f>IF(X23:X23&gt;0,VLOOKUP(X23,Insc.!$A$1:$J$972,9,FALSE),"")</f>
        <v>LIB2026</v>
      </c>
      <c r="AG23" s="117">
        <f>IF(X23:X23&gt;0,VLOOKUP(X23,Insc.!$A$1:$J$972,10,FALSE),"")</f>
        <v>0</v>
      </c>
      <c r="AH23" s="63" t="s">
        <v>816</v>
      </c>
      <c r="AI23" s="116" t="str">
        <f>IF(AH23:AH23&gt;0,VLOOKUP(AH23,Insc.!$A$1:$J$972,2,FALSE),"")</f>
        <v>RIBEIRO</v>
      </c>
      <c r="AJ23" s="116" t="str">
        <f>IF(AH23:AH23&gt;0,VLOOKUP(AH23,Insc.!$A$1:$J$972,3,FALSE),"")</f>
        <v>JORGE LUIZ</v>
      </c>
      <c r="AK23" s="117" t="str">
        <f>IF(AH23:AH23&gt;0,VLOOKUP(AH23,Insc.!$A$1:$J$972,4,FALSE),"")</f>
        <v>M</v>
      </c>
      <c r="AL23" s="117" t="str">
        <f>IF(AH23:AH23&gt;0,VLOOKUP(AH23,Insc.!$A$1:$J$972,5,FALSE),"")</f>
        <v>10. ITA</v>
      </c>
      <c r="AM23" s="118">
        <f>IF(AH23:AH23&gt;0,VLOOKUP(AH23,Insc.!$A$1:$J$972,6,FALSE),"")</f>
        <v>19037</v>
      </c>
      <c r="AN23" s="117">
        <f>IF(AH23:AH23&gt;0,VLOOKUP(AH23,Insc.!$A$1:$J$972,7,FALSE),"")</f>
        <v>12</v>
      </c>
      <c r="AO23" s="117" t="str">
        <f>IF(AH23:AH23&gt;0,VLOOKUP(AH23,Insc.!$A$1:$J$972,8,FALSE),"")</f>
        <v>C-NSR</v>
      </c>
      <c r="AP23" s="117" t="str">
        <f>IF(AH23:AH23&gt;0,VLOOKUP(AH23,Insc.!$A$1:$J$972,9,FALSE),"")</f>
        <v>LIB2026</v>
      </c>
      <c r="AQ23" s="10">
        <f>IF(AH23:AH23&gt;0,VLOOKUP(AH23,Insc.!$A$1:$J$972,10,FALSE),"")</f>
        <v>0</v>
      </c>
    </row>
    <row r="24" spans="1:43" ht="15.6">
      <c r="A24" s="4">
        <v>206</v>
      </c>
      <c r="B24" s="4">
        <v>2</v>
      </c>
      <c r="C24" s="4">
        <v>6</v>
      </c>
      <c r="D24" s="63" t="s">
        <v>913</v>
      </c>
      <c r="E24" s="116" t="str">
        <f>IF(D24:D24&gt;0,VLOOKUP(D24,Insc.!$A$1:$J$972,2,FALSE),"")</f>
        <v>MORI</v>
      </c>
      <c r="F24" s="116" t="str">
        <f>IF(D24:D24&gt;0,VLOOKUP(D24,Insc.!$A$1:$J$972,3,FALSE),"")</f>
        <v>SADAO</v>
      </c>
      <c r="G24" s="117" t="str">
        <f>IF(D24:D24&gt;0,VLOOKUP(D24,Insc.!$A$1:$J$972,4,FALSE),"")</f>
        <v>M</v>
      </c>
      <c r="H24" s="117" t="str">
        <f>IF(D24:D24&gt;0,VLOOKUP(D24,Insc.!$A$1:$J$972,5,FALSE),"")</f>
        <v>01. PIE</v>
      </c>
      <c r="I24" s="118">
        <f>IF(D24:D24&gt;0,VLOOKUP(D24,Insc.!$A$1:$J$972,6,FALSE),"")</f>
        <v>19729</v>
      </c>
      <c r="J24" s="117">
        <f>IF(D24:D24&gt;0,VLOOKUP(D24,Insc.!$A$1:$J$972,7,FALSE),"")</f>
        <v>8</v>
      </c>
      <c r="K24" s="117" t="str">
        <f>IF(D24:D24&gt;0,VLOOKUP(D24,Insc.!$A$1:$J$972,8,FALSE),"")</f>
        <v>B-NSR</v>
      </c>
      <c r="L24" s="117" t="str">
        <f>IF(D24:D24&gt;0,VLOOKUP(D24,Insc.!$A$1:$J$972,9,FALSE),"")</f>
        <v>LIB2026</v>
      </c>
      <c r="M24" s="117">
        <f>IF(D24:D24&gt;0,VLOOKUP(D24,Insc.!$A$1:$J$972,10,FALSE),"")</f>
        <v>0</v>
      </c>
      <c r="N24" s="462">
        <v>661</v>
      </c>
      <c r="O24" s="116" t="str">
        <f>IF(N24:N24&gt;0,VLOOKUP(N24,Insc.!$A$1:$J$972,2,FALSE),"")</f>
        <v>FURUKAWA</v>
      </c>
      <c r="P24" s="116" t="str">
        <f>IF(N24:N24&gt;0,VLOOKUP(N24,Insc.!$A$1:$J$972,3,FALSE),"")</f>
        <v>KOITI</v>
      </c>
      <c r="Q24" s="117" t="str">
        <f>IF(N24:N24&gt;0,VLOOKUP(N24,Insc.!$A$1:$J$972,4,FALSE),"")</f>
        <v>M</v>
      </c>
      <c r="R24" s="117" t="str">
        <f>IF(N24:N24&gt;0,VLOOKUP(N24,Insc.!$A$1:$J$972,5,FALSE),"")</f>
        <v>06. KOK</v>
      </c>
      <c r="S24" s="118">
        <f>IF(N24:N24&gt;0,VLOOKUP(N24,Insc.!$A$1:$J$972,6,FALSE),"")</f>
        <v>16653</v>
      </c>
      <c r="T24" s="117">
        <f>IF(N24:N24&gt;0,VLOOKUP(N24,Insc.!$A$1:$J$972,7,FALSE),"")</f>
        <v>9</v>
      </c>
      <c r="U24" s="117" t="str">
        <f>IF(N24:N24&gt;0,VLOOKUP(N24,Insc.!$A$1:$J$972,8,FALSE),"")</f>
        <v>B-SR</v>
      </c>
      <c r="V24" s="117" t="str">
        <f>IF(N24:N24&gt;0,VLOOKUP(N24,Insc.!$A$1:$J$972,9,FALSE),"")</f>
        <v>LIB2026</v>
      </c>
      <c r="W24" s="117">
        <f>IF(N24:N24&gt;0,VLOOKUP(N24,Insc.!$A$1:$J$972,10,FALSE),"")</f>
        <v>0</v>
      </c>
      <c r="X24" s="63" t="s">
        <v>671</v>
      </c>
      <c r="Y24" s="116" t="str">
        <f>IF(X24:X24&gt;0,VLOOKUP(X24,Insc.!$A$1:$J$972,2,FALSE),"")</f>
        <v>HIRATA</v>
      </c>
      <c r="Z24" s="116" t="str">
        <f>IF(X24:X24&gt;0,VLOOKUP(X24,Insc.!$A$1:$J$972,3,FALSE),"")</f>
        <v>MIDORI</v>
      </c>
      <c r="AA24" s="117" t="str">
        <f>IF(X24:X24&gt;0,VLOOKUP(X24,Insc.!$A$1:$J$972,4,FALSE),"")</f>
        <v>F</v>
      </c>
      <c r="AB24" s="117" t="str">
        <f>IF(X24:X24&gt;0,VLOOKUP(X24,Insc.!$A$1:$J$972,5,FALSE),"")</f>
        <v>07. GSP</v>
      </c>
      <c r="AC24" s="118">
        <f>IF(X24:X24&gt;0,VLOOKUP(X24,Insc.!$A$1:$J$972,6,FALSE),"")</f>
        <v>18290</v>
      </c>
      <c r="AD24" s="117">
        <f>IF(X24:X24&gt;0,VLOOKUP(X24,Insc.!$A$1:$J$972,7,FALSE),"")</f>
        <v>9</v>
      </c>
      <c r="AE24" s="117" t="str">
        <f>IF(X24:X24&gt;0,VLOOKUP(X24,Insc.!$A$1:$J$972,8,FALSE),"")</f>
        <v>B-SR</v>
      </c>
      <c r="AF24" s="117" t="str">
        <f>IF(X24:X24&gt;0,VLOOKUP(X24,Insc.!$A$1:$J$972,9,FALSE),"")</f>
        <v>LIB2026</v>
      </c>
      <c r="AG24" s="117">
        <f>IF(X24:X24&gt;0,VLOOKUP(X24,Insc.!$A$1:$J$972,10,FALSE),"")</f>
        <v>0</v>
      </c>
      <c r="AH24" s="63" t="s">
        <v>520</v>
      </c>
      <c r="AI24" s="116" t="str">
        <f>IF(AH24:AH24&gt;0,VLOOKUP(AH24,Insc.!$A$1:$J$972,2,FALSE),"")</f>
        <v>UTSUNOMIYA</v>
      </c>
      <c r="AJ24" s="116" t="str">
        <f>IF(AH24:AH24&gt;0,VLOOKUP(AH24,Insc.!$A$1:$J$972,3,FALSE),"")</f>
        <v>ZULEICA</v>
      </c>
      <c r="AK24" s="117" t="str">
        <f>IF(AH24:AH24&gt;0,VLOOKUP(AH24,Insc.!$A$1:$J$972,4,FALSE),"")</f>
        <v>F</v>
      </c>
      <c r="AL24" s="117" t="str">
        <f>IF(AH24:AH24&gt;0,VLOOKUP(AH24,Insc.!$A$1:$J$972,5,FALSE),"")</f>
        <v>11. NCC</v>
      </c>
      <c r="AM24" s="118">
        <f>IF(AH24:AH24&gt;0,VLOOKUP(AH24,Insc.!$A$1:$J$972,6,FALSE),"")</f>
        <v>18702</v>
      </c>
      <c r="AN24" s="117">
        <f>IF(AH24:AH24&gt;0,VLOOKUP(AH24,Insc.!$A$1:$J$972,7,FALSE),"")</f>
        <v>9</v>
      </c>
      <c r="AO24" s="117" t="str">
        <f>IF(AH24:AH24&gt;0,VLOOKUP(AH24,Insc.!$A$1:$J$972,8,FALSE),"")</f>
        <v>B-SR</v>
      </c>
      <c r="AP24" s="117" t="str">
        <f>IF(AH24:AH24&gt;0,VLOOKUP(AH24,Insc.!$A$1:$J$972,9,FALSE),"")</f>
        <v>LIB2026</v>
      </c>
      <c r="AQ24" s="10">
        <f>IF(AH24:AH24&gt;0,VLOOKUP(AH24,Insc.!$A$1:$J$972,10,FALSE),"")</f>
        <v>0</v>
      </c>
    </row>
    <row r="25" spans="1:43" ht="15.6">
      <c r="A25" s="4">
        <v>207</v>
      </c>
      <c r="B25" s="4">
        <v>2</v>
      </c>
      <c r="C25" s="4">
        <v>7</v>
      </c>
      <c r="D25" s="63" t="s">
        <v>725</v>
      </c>
      <c r="E25" s="116" t="str">
        <f>IF(D25:D25&gt;0,VLOOKUP(D25,Insc.!$A$1:$J$972,2,FALSE),"")</f>
        <v>MINAMI</v>
      </c>
      <c r="F25" s="116" t="str">
        <f>IF(D25:D25&gt;0,VLOOKUP(D25,Insc.!$A$1:$J$972,3,FALSE),"")</f>
        <v>TEREZA</v>
      </c>
      <c r="G25" s="117" t="str">
        <f>IF(D25:D25&gt;0,VLOOKUP(D25,Insc.!$A$1:$J$972,4,FALSE),"")</f>
        <v>F</v>
      </c>
      <c r="H25" s="117" t="str">
        <f>IF(D25:D25&gt;0,VLOOKUP(D25,Insc.!$A$1:$J$972,5,FALSE),"")</f>
        <v>15. BIR</v>
      </c>
      <c r="I25" s="118">
        <f>IF(D25:D25&gt;0,VLOOKUP(D25,Insc.!$A$1:$J$972,6,FALSE),"")</f>
        <v>18584</v>
      </c>
      <c r="J25" s="117">
        <f>IF(D25:D25&gt;0,VLOOKUP(D25,Insc.!$A$1:$J$972,7,FALSE),"")</f>
        <v>7</v>
      </c>
      <c r="K25" s="117" t="str">
        <f>IF(D25:D25&gt;0,VLOOKUP(D25,Insc.!$A$1:$J$972,8,FALSE),"")</f>
        <v>B-SR</v>
      </c>
      <c r="L25" s="117" t="str">
        <f>IF(D25:D25&gt;0,VLOOKUP(D25,Insc.!$A$1:$J$972,9,FALSE),"")</f>
        <v>LIB2026</v>
      </c>
      <c r="M25" s="117">
        <f>IF(D25:D25&gt;0,VLOOKUP(D25,Insc.!$A$1:$J$972,10,FALSE),"")</f>
        <v>0</v>
      </c>
      <c r="N25" s="63" t="s">
        <v>266</v>
      </c>
      <c r="O25" s="116" t="str">
        <f>IF(N25:N25&gt;0,VLOOKUP(N25,Insc.!$A$1:$J$972,2,FALSE),"")</f>
        <v>KAWANO</v>
      </c>
      <c r="P25" s="116" t="str">
        <f>IF(N25:N25&gt;0,VLOOKUP(N25,Insc.!$A$1:$J$972,3,FALSE),"")</f>
        <v>KIYOKO</v>
      </c>
      <c r="Q25" s="117" t="str">
        <f>IF(N25:N25&gt;0,VLOOKUP(N25,Insc.!$A$1:$J$972,4,FALSE),"")</f>
        <v>F</v>
      </c>
      <c r="R25" s="117" t="str">
        <f>IF(N25:N25&gt;0,VLOOKUP(N25,Insc.!$A$1:$J$972,5,FALSE),"")</f>
        <v>03. IBI</v>
      </c>
      <c r="S25" s="118">
        <f>IF(N25:N25&gt;0,VLOOKUP(N25,Insc.!$A$1:$J$972,6,FALSE),"")</f>
        <v>16772</v>
      </c>
      <c r="T25" s="117">
        <f>IF(N25:N25&gt;0,VLOOKUP(N25,Insc.!$A$1:$J$972,7,FALSE),"")</f>
        <v>7</v>
      </c>
      <c r="U25" s="117" t="str">
        <f>IF(N25:N25&gt;0,VLOOKUP(N25,Insc.!$A$1:$J$972,8,FALSE),"")</f>
        <v>B-SR</v>
      </c>
      <c r="V25" s="117" t="str">
        <f>IF(N25:N25&gt;0,VLOOKUP(N25,Insc.!$A$1:$J$972,9,FALSE),"")</f>
        <v>LIB2026</v>
      </c>
      <c r="W25" s="117">
        <f>IF(N25:N25&gt;0,VLOOKUP(N25,Insc.!$A$1:$J$972,10,FALSE),"")</f>
        <v>0</v>
      </c>
      <c r="X25" s="63" t="s">
        <v>388</v>
      </c>
      <c r="Y25" s="116" t="str">
        <f>IF(X25:X25&gt;0,VLOOKUP(X25,Insc.!$A$1:$J$972,2,FALSE),"")</f>
        <v>ISHII</v>
      </c>
      <c r="Z25" s="116" t="str">
        <f>IF(X25:X25&gt;0,VLOOKUP(X25,Insc.!$A$1:$J$972,3,FALSE),"")</f>
        <v>HISANOBU</v>
      </c>
      <c r="AA25" s="117" t="str">
        <f>IF(X25:X25&gt;0,VLOOKUP(X25,Insc.!$A$1:$J$972,4,FALSE),"")</f>
        <v>M</v>
      </c>
      <c r="AB25" s="117" t="str">
        <f>IF(X25:X25&gt;0,VLOOKUP(X25,Insc.!$A$1:$J$972,5,FALSE),"")</f>
        <v>06. KOK</v>
      </c>
      <c r="AC25" s="118">
        <f>IF(X25:X25&gt;0,VLOOKUP(X25,Insc.!$A$1:$J$972,6,FALSE),"")</f>
        <v>14088</v>
      </c>
      <c r="AD25" s="117">
        <f>IF(X25:X25&gt;0,VLOOKUP(X25,Insc.!$A$1:$J$972,7,FALSE),"")</f>
        <v>9</v>
      </c>
      <c r="AE25" s="117" t="str">
        <f>IF(X25:X25&gt;0,VLOOKUP(X25,Insc.!$A$1:$J$972,8,FALSE),"")</f>
        <v>B-MR</v>
      </c>
      <c r="AF25" s="117" t="str">
        <f>IF(X25:X25&gt;0,VLOOKUP(X25,Insc.!$A$1:$J$972,9,FALSE),"")</f>
        <v>LIB2026</v>
      </c>
      <c r="AG25" s="117">
        <f>IF(X25:X25&gt;0,VLOOKUP(X25,Insc.!$A$1:$J$972,10,FALSE),"")</f>
        <v>0</v>
      </c>
      <c r="AH25" s="63" t="s">
        <v>929</v>
      </c>
      <c r="AI25" s="116" t="str">
        <f>IF(AH25:AH25&gt;0,VLOOKUP(AH25,Insc.!$A$1:$J$972,2,FALSE),"")</f>
        <v>KAMIMURA</v>
      </c>
      <c r="AJ25" s="116" t="str">
        <f>IF(AH25:AH25&gt;0,VLOOKUP(AH25,Insc.!$A$1:$J$972,3,FALSE),"")</f>
        <v>MERCIA KIMIE</v>
      </c>
      <c r="AK25" s="117" t="str">
        <f>IF(AH25:AH25&gt;0,VLOOKUP(AH25,Insc.!$A$1:$J$972,4,FALSE),"")</f>
        <v>F</v>
      </c>
      <c r="AL25" s="117" t="str">
        <f>IF(AH25:AH25&gt;0,VLOOKUP(AH25,Insc.!$A$1:$J$972,5,FALSE),"")</f>
        <v>11. NCC</v>
      </c>
      <c r="AM25" s="118">
        <f>IF(AH25:AH25&gt;0,VLOOKUP(AH25,Insc.!$A$1:$J$972,6,FALSE),"")</f>
        <v>23817</v>
      </c>
      <c r="AN25" s="117">
        <f>IF(AH25:AH25&gt;0,VLOOKUP(AH25,Insc.!$A$1:$J$972,7,FALSE),"")</f>
        <v>12</v>
      </c>
      <c r="AO25" s="117" t="str">
        <f>IF(AH25:AH25&gt;0,VLOOKUP(AH25,Insc.!$A$1:$J$972,8,FALSE),"")</f>
        <v>C-NSR</v>
      </c>
      <c r="AP25" s="117" t="str">
        <f>IF(AH25:AH25&gt;0,VLOOKUP(AH25,Insc.!$A$1:$J$972,9,FALSE),"")</f>
        <v>LIB2026</v>
      </c>
      <c r="AQ25" s="10">
        <f>IF(AH25:AH25&gt;0,VLOOKUP(AH25,Insc.!$A$1:$J$972,10,FALSE),"")</f>
        <v>0</v>
      </c>
    </row>
    <row r="26" spans="1:43" ht="15.6">
      <c r="A26" s="4">
        <v>208</v>
      </c>
      <c r="B26" s="4">
        <v>2</v>
      </c>
      <c r="C26" s="4">
        <v>8</v>
      </c>
      <c r="D26" s="63" t="s">
        <v>523</v>
      </c>
      <c r="E26" s="116" t="str">
        <f>IF(D26:D26&gt;0,VLOOKUP(D26,Insc.!$A$1:$J$972,2,FALSE),"")</f>
        <v>UTSUNOMIYA</v>
      </c>
      <c r="F26" s="116" t="str">
        <f>IF(D26:D26&gt;0,VLOOKUP(D26,Insc.!$A$1:$J$972,3,FALSE),"")</f>
        <v>YUKIO</v>
      </c>
      <c r="G26" s="117" t="str">
        <f>IF(D26:D26&gt;0,VLOOKUP(D26,Insc.!$A$1:$J$972,4,FALSE),"")</f>
        <v>M</v>
      </c>
      <c r="H26" s="117" t="str">
        <f>IF(D26:D26&gt;0,VLOOKUP(D26,Insc.!$A$1:$J$972,5,FALSE),"")</f>
        <v>11. NCC</v>
      </c>
      <c r="I26" s="118">
        <f>IF(D26:D26&gt;0,VLOOKUP(D26,Insc.!$A$1:$J$972,6,FALSE),"")</f>
        <v>18980</v>
      </c>
      <c r="J26" s="117">
        <f>IF(D26:D26&gt;0,VLOOKUP(D26,Insc.!$A$1:$J$972,7,FALSE),"")</f>
        <v>9</v>
      </c>
      <c r="K26" s="117" t="str">
        <f>IF(D26:D26&gt;0,VLOOKUP(D26,Insc.!$A$1:$J$972,8,FALSE),"")</f>
        <v>B-SR</v>
      </c>
      <c r="L26" s="117" t="str">
        <f>IF(D26:D26&gt;0,VLOOKUP(D26,Insc.!$A$1:$J$972,9,FALSE),"")</f>
        <v>LIB2026</v>
      </c>
      <c r="M26" s="117">
        <f>IF(D26:D26&gt;0,VLOOKUP(D26,Insc.!$A$1:$J$972,10,FALSE),"")</f>
        <v>0</v>
      </c>
      <c r="N26" s="63" t="s">
        <v>694</v>
      </c>
      <c r="O26" s="116" t="str">
        <f>IF(N26:N26&gt;0,VLOOKUP(N26,Insc.!$A$1:$J$972,2,FALSE),"")</f>
        <v>KAWASAKI</v>
      </c>
      <c r="P26" s="116" t="str">
        <f>IF(N26:N26&gt;0,VLOOKUP(N26,Insc.!$A$1:$J$972,3,FALSE),"")</f>
        <v>TOSHIO</v>
      </c>
      <c r="Q26" s="117" t="str">
        <f>IF(N26:N26&gt;0,VLOOKUP(N26,Insc.!$A$1:$J$972,4,FALSE),"")</f>
        <v>M</v>
      </c>
      <c r="R26" s="117" t="str">
        <f>IF(N26:N26&gt;0,VLOOKUP(N26,Insc.!$A$1:$J$972,5,FALSE),"")</f>
        <v>06. KOK</v>
      </c>
      <c r="S26" s="118">
        <f>IF(N26:N26&gt;0,VLOOKUP(N26,Insc.!$A$1:$J$972,6,FALSE),"")</f>
        <v>14865</v>
      </c>
      <c r="T26" s="117">
        <f>IF(N26:N26&gt;0,VLOOKUP(N26,Insc.!$A$1:$J$972,7,FALSE),"")</f>
        <v>9</v>
      </c>
      <c r="U26" s="117" t="str">
        <f>IF(N26:N26&gt;0,VLOOKUP(N26,Insc.!$A$1:$J$972,8,FALSE),"")</f>
        <v>B-MR</v>
      </c>
      <c r="V26" s="117" t="str">
        <f>IF(N26:N26&gt;0,VLOOKUP(N26,Insc.!$A$1:$J$972,9,FALSE),"")</f>
        <v>LIB2026</v>
      </c>
      <c r="W26" s="117">
        <f>IF(N26:N26&gt;0,VLOOKUP(N26,Insc.!$A$1:$J$972,10,FALSE),"")</f>
        <v>0</v>
      </c>
      <c r="X26" s="464" t="s">
        <v>651</v>
      </c>
      <c r="Y26" s="116" t="str">
        <f>IF(X26:X26&gt;0,VLOOKUP(X26,Insc.!$A$1:$J$972,2,FALSE),"")</f>
        <v>NAGATA</v>
      </c>
      <c r="Z26" s="116" t="str">
        <f>IF(X26:X26&gt;0,VLOOKUP(X26,Insc.!$A$1:$J$972,3,FALSE),"")</f>
        <v>MASARU</v>
      </c>
      <c r="AA26" s="117" t="str">
        <f>IF(X26:X26&gt;0,VLOOKUP(X26,Insc.!$A$1:$J$972,4,FALSE),"")</f>
        <v>M</v>
      </c>
      <c r="AB26" s="117" t="str">
        <f>IF(X26:X26&gt;0,VLOOKUP(X26,Insc.!$A$1:$J$972,5,FALSE),"")</f>
        <v>12. COO</v>
      </c>
      <c r="AC26" s="118">
        <f>IF(X26:X26&gt;0,VLOOKUP(X26,Insc.!$A$1:$J$972,6,FALSE),"")</f>
        <v>14590</v>
      </c>
      <c r="AD26" s="117">
        <f>IF(X26:X26&gt;0,VLOOKUP(X26,Insc.!$A$1:$J$972,7,FALSE),"")</f>
        <v>9</v>
      </c>
      <c r="AE26" s="117" t="str">
        <f>IF(X26:X26&gt;0,VLOOKUP(X26,Insc.!$A$1:$J$972,8,FALSE),"")</f>
        <v>B-MR</v>
      </c>
      <c r="AF26" s="117" t="str">
        <f>IF(X26:X26&gt;0,VLOOKUP(X26,Insc.!$A$1:$J$972,9,FALSE),"")</f>
        <v>LIB2026</v>
      </c>
      <c r="AG26" s="117">
        <f>IF(X26:X26&gt;0,VLOOKUP(X26,Insc.!$A$1:$J$972,10,FALSE),"")</f>
        <v>0</v>
      </c>
      <c r="AH26" s="63" t="s">
        <v>1089</v>
      </c>
      <c r="AI26" s="116" t="str">
        <f>IF(AH26:AH26&gt;0,VLOOKUP(AH26,Insc.!$A$1:$J$972,2,FALSE),"")</f>
        <v>SHIMOYAMA</v>
      </c>
      <c r="AJ26" s="116" t="str">
        <f>IF(AH26:AH26&gt;0,VLOOKUP(AH26,Insc.!$A$1:$J$972,3,FALSE),"")</f>
        <v>MIYUKI</v>
      </c>
      <c r="AK26" s="117" t="str">
        <f>IF(AH26:AH26&gt;0,VLOOKUP(AH26,Insc.!$A$1:$J$972,4,FALSE),"")</f>
        <v>F</v>
      </c>
      <c r="AL26" s="117" t="str">
        <f>IF(AH26:AH26&gt;0,VLOOKUP(AH26,Insc.!$A$1:$J$972,5,FALSE),"")</f>
        <v>03. IBI</v>
      </c>
      <c r="AM26" s="118">
        <f>IF(AH26:AH26&gt;0,VLOOKUP(AH26,Insc.!$A$1:$J$972,6,FALSE),"")</f>
        <v>25386</v>
      </c>
      <c r="AN26" s="117">
        <f>IF(AH26:AH26&gt;0,VLOOKUP(AH26,Insc.!$A$1:$J$972,7,FALSE),"")</f>
        <v>12</v>
      </c>
      <c r="AO26" s="117" t="str">
        <f>IF(AH26:AH26&gt;0,VLOOKUP(AH26,Insc.!$A$1:$J$972,8,FALSE),"")</f>
        <v>C-NSR</v>
      </c>
      <c r="AP26" s="117" t="str">
        <f>IF(AH26:AH26&gt;0,VLOOKUP(AH26,Insc.!$A$1:$J$972,9,FALSE),"")</f>
        <v>LIB2026</v>
      </c>
      <c r="AQ26" s="10">
        <f>IF(AH26:AH26&gt;0,VLOOKUP(AH26,Insc.!$A$1:$J$972,10,FALSE),"")</f>
        <v>0</v>
      </c>
    </row>
    <row r="27" spans="1:43" ht="15.6">
      <c r="A27" s="4">
        <v>209</v>
      </c>
      <c r="B27" s="4">
        <v>2</v>
      </c>
      <c r="C27" s="4">
        <v>9</v>
      </c>
      <c r="D27" s="63" t="s">
        <v>358</v>
      </c>
      <c r="E27" s="116" t="str">
        <f>IF(D27:D27&gt;0,VLOOKUP(D27,Insc.!$A$1:$J$972,2,FALSE),"")</f>
        <v>FUKUZAWA</v>
      </c>
      <c r="F27" s="116" t="str">
        <f>IF(D27:D27&gt;0,VLOOKUP(D27,Insc.!$A$1:$J$972,3,FALSE),"")</f>
        <v>ISAURA</v>
      </c>
      <c r="G27" s="117" t="str">
        <f>IF(D27:D27&gt;0,VLOOKUP(D27,Insc.!$A$1:$J$972,4,FALSE),"")</f>
        <v>F</v>
      </c>
      <c r="H27" s="117" t="str">
        <f>IF(D27:D27&gt;0,VLOOKUP(D27,Insc.!$A$1:$J$972,5,FALSE),"")</f>
        <v>06. KOK</v>
      </c>
      <c r="I27" s="118">
        <f>IF(D27:D27&gt;0,VLOOKUP(D27,Insc.!$A$1:$J$972,6,FALSE),"")</f>
        <v>19670</v>
      </c>
      <c r="J27" s="117">
        <f>IF(D27:D27&gt;0,VLOOKUP(D27,Insc.!$A$1:$J$972,7,FALSE),"")</f>
        <v>8</v>
      </c>
      <c r="K27" s="117" t="str">
        <f>IF(D27:D27&gt;0,VLOOKUP(D27,Insc.!$A$1:$J$972,8,FALSE),"")</f>
        <v>B-NSR</v>
      </c>
      <c r="L27" s="117" t="str">
        <f>IF(D27:D27&gt;0,VLOOKUP(D27,Insc.!$A$1:$J$972,9,FALSE),"")</f>
        <v>LIB2026</v>
      </c>
      <c r="M27" s="117">
        <f>IF(D27:D27&gt;0,VLOOKUP(D27,Insc.!$A$1:$J$972,10,FALSE),"")</f>
        <v>0</v>
      </c>
      <c r="N27" s="63" t="s">
        <v>444</v>
      </c>
      <c r="O27" s="116" t="str">
        <f>IF(N27:N27&gt;0,VLOOKUP(N27,Insc.!$A$1:$J$972,2,FALSE),"")</f>
        <v>KUNII</v>
      </c>
      <c r="P27" s="116" t="str">
        <f>IF(N27:N27&gt;0,VLOOKUP(N27,Insc.!$A$1:$J$972,3,FALSE),"")</f>
        <v>EMIKO</v>
      </c>
      <c r="Q27" s="117" t="str">
        <f>IF(N27:N27&gt;0,VLOOKUP(N27,Insc.!$A$1:$J$972,4,FALSE),"")</f>
        <v>F</v>
      </c>
      <c r="R27" s="117" t="str">
        <f>IF(N27:N27&gt;0,VLOOKUP(N27,Insc.!$A$1:$J$972,5,FALSE),"")</f>
        <v>07. GSP</v>
      </c>
      <c r="S27" s="118">
        <f>IF(N27:N27&gt;0,VLOOKUP(N27,Insc.!$A$1:$J$972,6,FALSE),"")</f>
        <v>14124</v>
      </c>
      <c r="T27" s="117">
        <f>IF(N27:N27&gt;0,VLOOKUP(N27,Insc.!$A$1:$J$972,7,FALSE),"")</f>
        <v>9</v>
      </c>
      <c r="U27" s="117" t="str">
        <f>IF(N27:N27&gt;0,VLOOKUP(N27,Insc.!$A$1:$J$972,8,FALSE),"")</f>
        <v>B-SR</v>
      </c>
      <c r="V27" s="117" t="str">
        <f>IF(N27:N27&gt;0,VLOOKUP(N27,Insc.!$A$1:$J$972,9,FALSE),"")</f>
        <v>LIB2026</v>
      </c>
      <c r="W27" s="117">
        <f>IF(N27:N27&gt;0,VLOOKUP(N27,Insc.!$A$1:$J$972,10,FALSE),"")</f>
        <v>0</v>
      </c>
      <c r="X27" s="63" t="s">
        <v>395</v>
      </c>
      <c r="Y27" s="116" t="str">
        <f>IF(X27:X27&gt;0,VLOOKUP(X27,Insc.!$A$1:$J$972,2,FALSE),"")</f>
        <v>KIYOHARA</v>
      </c>
      <c r="Z27" s="116" t="str">
        <f>IF(X27:X27&gt;0,VLOOKUP(X27,Insc.!$A$1:$J$972,3,FALSE),"")</f>
        <v>IKUO</v>
      </c>
      <c r="AA27" s="117" t="str">
        <f>IF(X27:X27&gt;0,VLOOKUP(X27,Insc.!$A$1:$J$972,4,FALSE),"")</f>
        <v>M</v>
      </c>
      <c r="AB27" s="117" t="str">
        <f>IF(X27:X27&gt;0,VLOOKUP(X27,Insc.!$A$1:$J$972,5,FALSE),"")</f>
        <v>11. NCC</v>
      </c>
      <c r="AC27" s="118">
        <f>IF(X27:X27&gt;0,VLOOKUP(X27,Insc.!$A$1:$J$972,6,FALSE),"")</f>
        <v>14496</v>
      </c>
      <c r="AD27" s="117">
        <f>IF(X27:X27&gt;0,VLOOKUP(X27,Insc.!$A$1:$J$972,7,FALSE),"")</f>
        <v>9</v>
      </c>
      <c r="AE27" s="117" t="str">
        <f>IF(X27:X27&gt;0,VLOOKUP(X27,Insc.!$A$1:$J$972,8,FALSE),"")</f>
        <v>B-MR</v>
      </c>
      <c r="AF27" s="117" t="str">
        <f>IF(X27:X27&gt;0,VLOOKUP(X27,Insc.!$A$1:$J$972,9,FALSE),"")</f>
        <v>LIB2026</v>
      </c>
      <c r="AG27" s="117">
        <f>IF(X27:X27&gt;0,VLOOKUP(X27,Insc.!$A$1:$J$972,10,FALSE),"")</f>
        <v>0</v>
      </c>
      <c r="AH27" s="63" t="s">
        <v>667</v>
      </c>
      <c r="AI27" s="116" t="str">
        <f>IF(AH27:AH27&gt;0,VLOOKUP(AH27,Insc.!$A$1:$J$972,2,FALSE),"")</f>
        <v>ANZAI</v>
      </c>
      <c r="AJ27" s="116" t="str">
        <f>IF(AH27:AH27&gt;0,VLOOKUP(AH27,Insc.!$A$1:$J$972,3,FALSE),"")</f>
        <v>YOSHIO</v>
      </c>
      <c r="AK27" s="117" t="str">
        <f>IF(AH27:AH27&gt;0,VLOOKUP(AH27,Insc.!$A$1:$J$972,4,FALSE),"")</f>
        <v>M</v>
      </c>
      <c r="AL27" s="117" t="str">
        <f>IF(AH27:AH27&gt;0,VLOOKUP(AH27,Insc.!$A$1:$J$972,5,FALSE),"")</f>
        <v>12. COO</v>
      </c>
      <c r="AM27" s="118">
        <f>IF(AH27:AH27&gt;0,VLOOKUP(AH27,Insc.!$A$1:$J$972,6,FALSE),"")</f>
        <v>17424</v>
      </c>
      <c r="AN27" s="117">
        <f>IF(AH27:AH27&gt;0,VLOOKUP(AH27,Insc.!$A$1:$J$972,7,FALSE),"")</f>
        <v>12</v>
      </c>
      <c r="AO27" s="117" t="str">
        <f>IF(AH27:AH27&gt;0,VLOOKUP(AH27,Insc.!$A$1:$J$972,8,FALSE),"")</f>
        <v>C-SR</v>
      </c>
      <c r="AP27" s="117" t="str">
        <f>IF(AH27:AH27&gt;0,VLOOKUP(AH27,Insc.!$A$1:$J$972,9,FALSE),"")</f>
        <v>LIB2026</v>
      </c>
      <c r="AQ27" s="10">
        <f>IF(AH27:AH27&gt;0,VLOOKUP(AH27,Insc.!$A$1:$J$972,10,FALSE),"")</f>
        <v>0</v>
      </c>
    </row>
    <row r="28" spans="1:43" ht="15.6">
      <c r="A28" s="4">
        <v>210</v>
      </c>
      <c r="B28" s="4">
        <v>2</v>
      </c>
      <c r="C28" s="4">
        <v>10</v>
      </c>
      <c r="D28" s="63" t="s">
        <v>809</v>
      </c>
      <c r="E28" s="116" t="str">
        <f>IF(D28:D28&gt;0,VLOOKUP(D28,Insc.!$A$1:$J$972,2,FALSE),"")</f>
        <v>I. YOKOYAMA</v>
      </c>
      <c r="F28" s="116" t="str">
        <f>IF(D28:D28&gt;0,VLOOKUP(D28,Insc.!$A$1:$J$972,3,FALSE),"")</f>
        <v>ELISA MASSAE</v>
      </c>
      <c r="G28" s="117" t="str">
        <f>IF(D28:D28&gt;0,VLOOKUP(D28,Insc.!$A$1:$J$972,4,FALSE),"")</f>
        <v>F</v>
      </c>
      <c r="H28" s="117" t="str">
        <f>IF(D28:D28&gt;0,VLOOKUP(D28,Insc.!$A$1:$J$972,5,FALSE),"")</f>
        <v>07. GSP</v>
      </c>
      <c r="I28" s="118">
        <f>IF(D28:D28&gt;0,VLOOKUP(D28,Insc.!$A$1:$J$972,6,FALSE),"")</f>
        <v>20981</v>
      </c>
      <c r="J28" s="117">
        <f>IF(D28:D28&gt;0,VLOOKUP(D28,Insc.!$A$1:$J$972,7,FALSE),"")</f>
        <v>7</v>
      </c>
      <c r="K28" s="117" t="str">
        <f>IF(D28:D28&gt;0,VLOOKUP(D28,Insc.!$A$1:$J$972,8,FALSE),"")</f>
        <v>B-NSR</v>
      </c>
      <c r="L28" s="117" t="str">
        <f>IF(D28:D28&gt;0,VLOOKUP(D28,Insc.!$A$1:$J$972,9,FALSE),"")</f>
        <v>LIB2026</v>
      </c>
      <c r="M28" s="117">
        <f>IF(D28:D28&gt;0,VLOOKUP(D28,Insc.!$A$1:$J$972,10,FALSE),"")</f>
        <v>0</v>
      </c>
      <c r="N28" s="63" t="s">
        <v>803</v>
      </c>
      <c r="O28" s="116" t="str">
        <f>IF(N28:N28&gt;0,VLOOKUP(N28,Insc.!$A$1:$J$972,2,FALSE),"")</f>
        <v>MAEDA</v>
      </c>
      <c r="P28" s="116" t="str">
        <f>IF(N28:N28&gt;0,VLOOKUP(N28,Insc.!$A$1:$J$972,3,FALSE),"")</f>
        <v>EDUARDO KIYOSHI</v>
      </c>
      <c r="Q28" s="117" t="str">
        <f>IF(N28:N28&gt;0,VLOOKUP(N28,Insc.!$A$1:$J$972,4,FALSE),"")</f>
        <v>M</v>
      </c>
      <c r="R28" s="117" t="str">
        <f>IF(N28:N28&gt;0,VLOOKUP(N28,Insc.!$A$1:$J$972,5,FALSE),"")</f>
        <v>06. KOK</v>
      </c>
      <c r="S28" s="118">
        <f>IF(N28:N28&gt;0,VLOOKUP(N28,Insc.!$A$1:$J$972,6,FALSE),"")</f>
        <v>16578</v>
      </c>
      <c r="T28" s="117">
        <f>IF(N28:N28&gt;0,VLOOKUP(N28,Insc.!$A$1:$J$972,7,FALSE),"")</f>
        <v>9</v>
      </c>
      <c r="U28" s="117" t="str">
        <f>IF(N28:N28&gt;0,VLOOKUP(N28,Insc.!$A$1:$J$972,8,FALSE),"")</f>
        <v>B-SR</v>
      </c>
      <c r="V28" s="117" t="str">
        <f>IF(N28:N28&gt;0,VLOOKUP(N28,Insc.!$A$1:$J$972,9,FALSE),"")</f>
        <v>LIB2026</v>
      </c>
      <c r="W28" s="117">
        <f>IF(N28:N28&gt;0,VLOOKUP(N28,Insc.!$A$1:$J$972,10,FALSE),"")</f>
        <v>0</v>
      </c>
      <c r="X28" s="63" t="s">
        <v>682</v>
      </c>
      <c r="Y28" s="116" t="str">
        <f>IF(X28:X28&gt;0,VLOOKUP(X28,Insc.!$A$1:$J$972,2,FALSE),"")</f>
        <v>SOTOTUKA</v>
      </c>
      <c r="Z28" s="116" t="str">
        <f>IF(X28:X28&gt;0,VLOOKUP(X28,Insc.!$A$1:$J$972,3,FALSE),"")</f>
        <v>MASSAHIKO</v>
      </c>
      <c r="AA28" s="117" t="str">
        <f>IF(X28:X28&gt;0,VLOOKUP(X28,Insc.!$A$1:$J$972,4,FALSE),"")</f>
        <v>M</v>
      </c>
      <c r="AB28" s="117" t="str">
        <f>IF(X28:X28&gt;0,VLOOKUP(X28,Insc.!$A$1:$J$972,5,FALSE),"")</f>
        <v>12. COO</v>
      </c>
      <c r="AC28" s="118">
        <f>IF(X28:X28&gt;0,VLOOKUP(X28,Insc.!$A$1:$J$972,6,FALSE),"")</f>
        <v>17868</v>
      </c>
      <c r="AD28" s="117">
        <f>IF(X28:X28&gt;0,VLOOKUP(X28,Insc.!$A$1:$J$972,7,FALSE),"")</f>
        <v>9</v>
      </c>
      <c r="AE28" s="117" t="str">
        <f>IF(X28:X28&gt;0,VLOOKUP(X28,Insc.!$A$1:$J$972,8,FALSE),"")</f>
        <v>B-SR</v>
      </c>
      <c r="AF28" s="117" t="str">
        <f>IF(X28:X28&gt;0,VLOOKUP(X28,Insc.!$A$1:$J$972,9,FALSE),"")</f>
        <v>LIB2026</v>
      </c>
      <c r="AG28" s="117">
        <f>IF(X28:X28&gt;0,VLOOKUP(X28,Insc.!$A$1:$J$972,10,FALSE),"")</f>
        <v>0</v>
      </c>
      <c r="AH28" s="63" t="s">
        <v>277</v>
      </c>
      <c r="AI28" s="116" t="str">
        <f>IF(AH28:AH28&gt;0,VLOOKUP(AH28,Insc.!$A$1:$J$972,2,FALSE),"")</f>
        <v>TANAKA</v>
      </c>
      <c r="AJ28" s="116" t="str">
        <f>IF(AH28:AH28&gt;0,VLOOKUP(AH28,Insc.!$A$1:$J$972,3,FALSE),"")</f>
        <v>TAKAAKI</v>
      </c>
      <c r="AK28" s="117" t="str">
        <f>IF(AH28:AH28&gt;0,VLOOKUP(AH28,Insc.!$A$1:$J$972,4,FALSE),"")</f>
        <v>M</v>
      </c>
      <c r="AL28" s="117" t="str">
        <f>IF(AH28:AH28&gt;0,VLOOKUP(AH28,Insc.!$A$1:$J$972,5,FALSE),"")</f>
        <v>03. IBI</v>
      </c>
      <c r="AM28" s="118">
        <f>IF(AH28:AH28&gt;0,VLOOKUP(AH28,Insc.!$A$1:$J$972,6,FALSE),"")</f>
        <v>14124</v>
      </c>
      <c r="AN28" s="117">
        <f>IF(AH28:AH28&gt;0,VLOOKUP(AH28,Insc.!$A$1:$J$972,7,FALSE),"")</f>
        <v>12</v>
      </c>
      <c r="AO28" s="117" t="str">
        <f>IF(AH28:AH28&gt;0,VLOOKUP(AH28,Insc.!$A$1:$J$972,8,FALSE),"")</f>
        <v>C-MR</v>
      </c>
      <c r="AP28" s="117" t="str">
        <f>IF(AH28:AH28&gt;0,VLOOKUP(AH28,Insc.!$A$1:$J$972,9,FALSE),"")</f>
        <v>LIB2026</v>
      </c>
      <c r="AQ28" s="10">
        <f>IF(AH28:AH28&gt;0,VLOOKUP(AH28,Insc.!$A$1:$J$972,10,FALSE),"")</f>
        <v>0</v>
      </c>
    </row>
    <row r="29" spans="1:43" ht="15.6">
      <c r="A29" s="4">
        <v>211</v>
      </c>
      <c r="B29" s="4">
        <v>2</v>
      </c>
      <c r="C29" s="4">
        <v>11</v>
      </c>
      <c r="D29" s="63" t="s">
        <v>1008</v>
      </c>
      <c r="E29" s="116" t="str">
        <f>IF(D29:D29&gt;0,VLOOKUP(D29,Insc.!$A$1:$J$972,2,FALSE),"")</f>
        <v>YADOYA</v>
      </c>
      <c r="F29" s="116" t="str">
        <f>IF(D29:D29&gt;0,VLOOKUP(D29,Insc.!$A$1:$J$972,3,FALSE),"")</f>
        <v>KITARO</v>
      </c>
      <c r="G29" s="117" t="str">
        <f>IF(D29:D29&gt;0,VLOOKUP(D29,Insc.!$A$1:$J$972,4,FALSE),"")</f>
        <v>M</v>
      </c>
      <c r="H29" s="117" t="str">
        <f>IF(D29:D29&gt;0,VLOOKUP(D29,Insc.!$A$1:$J$972,5,FALSE),"")</f>
        <v>07. GSP</v>
      </c>
      <c r="I29" s="118">
        <f>IF(D29:D29&gt;0,VLOOKUP(D29,Insc.!$A$1:$J$972,6,FALSE),"")</f>
        <v>23259</v>
      </c>
      <c r="J29" s="117">
        <f>IF(D29:D29&gt;0,VLOOKUP(D29,Insc.!$A$1:$J$972,7,FALSE),"")</f>
        <v>9</v>
      </c>
      <c r="K29" s="117" t="str">
        <f>IF(D29:D29&gt;0,VLOOKUP(D29,Insc.!$A$1:$J$972,8,FALSE),"")</f>
        <v>B-NSR</v>
      </c>
      <c r="L29" s="117" t="str">
        <f>IF(D29:D29&gt;0,VLOOKUP(D29,Insc.!$A$1:$J$972,9,FALSE),"")</f>
        <v>LIB2026</v>
      </c>
      <c r="M29" s="117">
        <f>IF(D29:D29&gt;0,VLOOKUP(D29,Insc.!$A$1:$J$972,10,FALSE),"")</f>
        <v>0</v>
      </c>
      <c r="N29" s="63" t="s">
        <v>336</v>
      </c>
      <c r="O29" s="116" t="str">
        <f>IF(N29:N29&gt;0,VLOOKUP(N29,Insc.!$A$1:$J$972,2,FALSE),"")</f>
        <v>MATSUMURA</v>
      </c>
      <c r="P29" s="116" t="str">
        <f>IF(N29:N29&gt;0,VLOOKUP(N29,Insc.!$A$1:$J$972,3,FALSE),"")</f>
        <v>TERUAKI</v>
      </c>
      <c r="Q29" s="117" t="str">
        <f>IF(N29:N29&gt;0,VLOOKUP(N29,Insc.!$A$1:$J$972,4,FALSE),"")</f>
        <v>M</v>
      </c>
      <c r="R29" s="117" t="str">
        <f>IF(N29:N29&gt;0,VLOOKUP(N29,Insc.!$A$1:$J$972,5,FALSE),"")</f>
        <v>06. KOK</v>
      </c>
      <c r="S29" s="118">
        <f>IF(N29:N29&gt;0,VLOOKUP(N29,Insc.!$A$1:$J$972,6,FALSE),"")</f>
        <v>15766</v>
      </c>
      <c r="T29" s="117">
        <f>IF(N29:N29&gt;0,VLOOKUP(N29,Insc.!$A$1:$J$972,7,FALSE),"")</f>
        <v>9</v>
      </c>
      <c r="U29" s="117" t="str">
        <f>IF(N29:N29&gt;0,VLOOKUP(N29,Insc.!$A$1:$J$972,8,FALSE),"")</f>
        <v>B-SR</v>
      </c>
      <c r="V29" s="117" t="str">
        <f>IF(N29:N29&gt;0,VLOOKUP(N29,Insc.!$A$1:$J$972,9,FALSE),"")</f>
        <v>LIB2026</v>
      </c>
      <c r="W29" s="117">
        <f>IF(N29:N29&gt;0,VLOOKUP(N29,Insc.!$A$1:$J$972,10,FALSE),"")</f>
        <v>0</v>
      </c>
      <c r="X29" s="63" t="s">
        <v>858</v>
      </c>
      <c r="Y29" s="116" t="str">
        <f>IF(X29:X29&gt;0,VLOOKUP(X29,Insc.!$A$1:$J$972,2,FALSE),"")</f>
        <v>OGATA</v>
      </c>
      <c r="Z29" s="116" t="str">
        <f>IF(X29:X29&gt;0,VLOOKUP(X29,Insc.!$A$1:$J$972,3,FALSE),"")</f>
        <v>SEISHI</v>
      </c>
      <c r="AA29" s="117" t="str">
        <f>IF(X29:X29&gt;0,VLOOKUP(X29,Insc.!$A$1:$J$972,4,FALSE),"")</f>
        <v>M</v>
      </c>
      <c r="AB29" s="117" t="str">
        <f>IF(X29:X29&gt;0,VLOOKUP(X29,Insc.!$A$1:$J$972,5,FALSE),"")</f>
        <v>15. BIR</v>
      </c>
      <c r="AC29" s="118">
        <f>IF(X29:X29&gt;0,VLOOKUP(X29,Insc.!$A$1:$J$972,6,FALSE),"")</f>
        <v>17605</v>
      </c>
      <c r="AD29" s="117">
        <f>IF(X29:X29&gt;0,VLOOKUP(X29,Insc.!$A$1:$J$972,7,FALSE),"")</f>
        <v>9</v>
      </c>
      <c r="AE29" s="117" t="str">
        <f>IF(X29:X29&gt;0,VLOOKUP(X29,Insc.!$A$1:$J$972,8,FALSE),"")</f>
        <v>B-SR</v>
      </c>
      <c r="AF29" s="117" t="str">
        <f>IF(X29:X29&gt;0,VLOOKUP(X29,Insc.!$A$1:$J$972,9,FALSE),"")</f>
        <v>LIB2026</v>
      </c>
      <c r="AG29" s="117">
        <f>IF(X29:X29&gt;0,VLOOKUP(X29,Insc.!$A$1:$J$972,10,FALSE),"")</f>
        <v>0</v>
      </c>
      <c r="AH29" s="63" t="s">
        <v>1064</v>
      </c>
      <c r="AI29" s="116" t="str">
        <f>IF(AH29:AH29&gt;0,VLOOKUP(AH29,Insc.!$A$1:$J$972,2,FALSE),"")</f>
        <v>MURAKAMI DOKAN</v>
      </c>
      <c r="AJ29" s="116" t="str">
        <f>IF(AH29:AH29&gt;0,VLOOKUP(AH29,Insc.!$A$1:$J$972,3,FALSE),"")</f>
        <v>RUMI</v>
      </c>
      <c r="AK29" s="117" t="str">
        <f>IF(AH29:AH29&gt;0,VLOOKUP(AH29,Insc.!$A$1:$J$972,4,FALSE),"")</f>
        <v>F</v>
      </c>
      <c r="AL29" s="117" t="str">
        <f>IF(AH29:AH29&gt;0,VLOOKUP(AH29,Insc.!$A$1:$J$972,5,FALSE),"")</f>
        <v>01. PIE</v>
      </c>
      <c r="AM29" s="118">
        <f>IF(AH29:AH29&gt;0,VLOOKUP(AH29,Insc.!$A$1:$J$972,6,FALSE),"")</f>
        <v>23092</v>
      </c>
      <c r="AN29" s="117">
        <f>IF(AH29:AH29&gt;0,VLOOKUP(AH29,Insc.!$A$1:$J$972,7,FALSE),"")</f>
        <v>12</v>
      </c>
      <c r="AO29" s="117" t="str">
        <f>IF(AH29:AH29&gt;0,VLOOKUP(AH29,Insc.!$A$1:$J$972,8,FALSE),"")</f>
        <v>C-NSR</v>
      </c>
      <c r="AP29" s="117" t="str">
        <f>IF(AH29:AH29&gt;0,VLOOKUP(AH29,Insc.!$A$1:$J$972,9,FALSE),"")</f>
        <v>LIB2026</v>
      </c>
      <c r="AQ29" s="10">
        <f>IF(AH29:AH29&gt;0,VLOOKUP(AH29,Insc.!$A$1:$J$972,10,FALSE),"")</f>
        <v>0</v>
      </c>
    </row>
    <row r="30" spans="1:43" ht="15.6">
      <c r="A30" s="4">
        <v>212</v>
      </c>
      <c r="B30" s="4">
        <v>2</v>
      </c>
      <c r="C30" s="4">
        <v>12</v>
      </c>
      <c r="D30" s="63" t="s">
        <v>343</v>
      </c>
      <c r="E30" s="116" t="str">
        <f>IF(D30:D30&gt;0,VLOOKUP(D30,Insc.!$A$1:$J$972,2,FALSE),"")</f>
        <v>NAKASHIMA</v>
      </c>
      <c r="F30" s="116" t="str">
        <f>IF(D30:D30&gt;0,VLOOKUP(D30,Insc.!$A$1:$J$972,3,FALSE),"")</f>
        <v>MITSUKO</v>
      </c>
      <c r="G30" s="117" t="str">
        <f>IF(D30:D30&gt;0,VLOOKUP(D30,Insc.!$A$1:$J$972,4,FALSE),"")</f>
        <v>F</v>
      </c>
      <c r="H30" s="117" t="str">
        <f>IF(D30:D30&gt;0,VLOOKUP(D30,Insc.!$A$1:$J$972,5,FALSE),"")</f>
        <v>06. KOK</v>
      </c>
      <c r="I30" s="118">
        <f>IF(D30:D30&gt;0,VLOOKUP(D30,Insc.!$A$1:$J$972,6,FALSE),"")</f>
        <v>19177</v>
      </c>
      <c r="J30" s="117">
        <f>IF(D30:D30&gt;0,VLOOKUP(D30,Insc.!$A$1:$J$972,7,FALSE),"")</f>
        <v>9</v>
      </c>
      <c r="K30" s="117" t="str">
        <f>IF(D30:D30&gt;0,VLOOKUP(D30,Insc.!$A$1:$J$972,8,FALSE),"")</f>
        <v>B-NSR</v>
      </c>
      <c r="L30" s="117" t="str">
        <f>IF(D30:D30&gt;0,VLOOKUP(D30,Insc.!$A$1:$J$972,9,FALSE),"")</f>
        <v>LIB2026</v>
      </c>
      <c r="M30" s="117">
        <f>IF(D30:D30&gt;0,VLOOKUP(D30,Insc.!$A$1:$J$972,10,FALSE),"")</f>
        <v>0</v>
      </c>
      <c r="N30" s="63" t="s">
        <v>418</v>
      </c>
      <c r="O30" s="116" t="str">
        <f>IF(N30:N30&gt;0,VLOOKUP(N30,Insc.!$A$1:$J$972,2,FALSE),"")</f>
        <v>NISHIWAKI</v>
      </c>
      <c r="P30" s="116" t="str">
        <f>IF(N30:N30&gt;0,VLOOKUP(N30,Insc.!$A$1:$J$972,3,FALSE),"")</f>
        <v>TERUKO</v>
      </c>
      <c r="Q30" s="117" t="str">
        <f>IF(N30:N30&gt;0,VLOOKUP(N30,Insc.!$A$1:$J$972,4,FALSE),"")</f>
        <v>F</v>
      </c>
      <c r="R30" s="117" t="str">
        <f>IF(N30:N30&gt;0,VLOOKUP(N30,Insc.!$A$1:$J$972,5,FALSE),"")</f>
        <v>07. GSP</v>
      </c>
      <c r="S30" s="118">
        <f>IF(N30:N30&gt;0,VLOOKUP(N30,Insc.!$A$1:$J$972,6,FALSE),"")</f>
        <v>16338</v>
      </c>
      <c r="T30" s="117">
        <f>IF(N30:N30&gt;0,VLOOKUP(N30,Insc.!$A$1:$J$972,7,FALSE),"")</f>
        <v>9</v>
      </c>
      <c r="U30" s="117" t="str">
        <f>IF(N30:N30&gt;0,VLOOKUP(N30,Insc.!$A$1:$J$972,8,FALSE),"")</f>
        <v>B-SR</v>
      </c>
      <c r="V30" s="117" t="str">
        <f>IF(N30:N30&gt;0,VLOOKUP(N30,Insc.!$A$1:$J$972,9,FALSE),"")</f>
        <v>LIB2026</v>
      </c>
      <c r="W30" s="117">
        <f>IF(N30:N30&gt;0,VLOOKUP(N30,Insc.!$A$1:$J$972,10,FALSE),"")</f>
        <v>0</v>
      </c>
      <c r="X30" s="63" t="s">
        <v>709</v>
      </c>
      <c r="Y30" s="116" t="str">
        <f>IF(X30:X30&gt;0,VLOOKUP(X30,Insc.!$A$1:$J$972,2,FALSE),"")</f>
        <v>AKITA</v>
      </c>
      <c r="Z30" s="116" t="str">
        <f>IF(X30:X30&gt;0,VLOOKUP(X30,Insc.!$A$1:$J$972,3,FALSE),"")</f>
        <v>KUNIAKI</v>
      </c>
      <c r="AA30" s="117" t="str">
        <f>IF(X30:X30&gt;0,VLOOKUP(X30,Insc.!$A$1:$J$972,4,FALSE),"")</f>
        <v>M</v>
      </c>
      <c r="AB30" s="117" t="str">
        <f>IF(X30:X30&gt;0,VLOOKUP(X30,Insc.!$A$1:$J$972,5,FALSE),"")</f>
        <v>15. BIR</v>
      </c>
      <c r="AC30" s="118">
        <f>IF(X30:X30&gt;0,VLOOKUP(X30,Insc.!$A$1:$J$972,6,FALSE),"")</f>
        <v>16355</v>
      </c>
      <c r="AD30" s="117">
        <f>IF(X30:X30&gt;0,VLOOKUP(X30,Insc.!$A$1:$J$972,7,FALSE),"")</f>
        <v>9</v>
      </c>
      <c r="AE30" s="117" t="str">
        <f>IF(X30:X30&gt;0,VLOOKUP(X30,Insc.!$A$1:$J$972,8,FALSE),"")</f>
        <v>B-SR</v>
      </c>
      <c r="AF30" s="117" t="str">
        <f>IF(X30:X30&gt;0,VLOOKUP(X30,Insc.!$A$1:$J$972,9,FALSE),"")</f>
        <v>LIB2026</v>
      </c>
      <c r="AG30" s="117">
        <f>IF(X30:X30&gt;0,VLOOKUP(X30,Insc.!$A$1:$J$972,10,FALSE),"")</f>
        <v>0</v>
      </c>
      <c r="AH30" s="63" t="s">
        <v>878</v>
      </c>
      <c r="AI30" s="116" t="str">
        <f>IF(AH30:AH30&gt;0,VLOOKUP(AH30,Insc.!$A$1:$J$972,2,FALSE),"")</f>
        <v>NAKAMURA</v>
      </c>
      <c r="AJ30" s="116" t="str">
        <f>IF(AH30:AH30&gt;0,VLOOKUP(AH30,Insc.!$A$1:$J$972,3,FALSE),"")</f>
        <v>EMI KAWAKAMI</v>
      </c>
      <c r="AK30" s="117" t="str">
        <f>IF(AH30:AH30&gt;0,VLOOKUP(AH30,Insc.!$A$1:$J$972,4,FALSE),"")</f>
        <v>F</v>
      </c>
      <c r="AL30" s="117" t="str">
        <f>IF(AH30:AH30&gt;0,VLOOKUP(AH30,Insc.!$A$1:$J$972,5,FALSE),"")</f>
        <v>01. PIE</v>
      </c>
      <c r="AM30" s="118">
        <f>IF(AH30:AH30&gt;0,VLOOKUP(AH30,Insc.!$A$1:$J$972,6,FALSE),"")</f>
        <v>21828</v>
      </c>
      <c r="AN30" s="117">
        <f>IF(AH30:AH30&gt;0,VLOOKUP(AH30,Insc.!$A$1:$J$972,7,FALSE),"")</f>
        <v>12</v>
      </c>
      <c r="AO30" s="117" t="str">
        <f>IF(AH30:AH30&gt;0,VLOOKUP(AH30,Insc.!$A$1:$J$972,8,FALSE),"")</f>
        <v>C-NSR</v>
      </c>
      <c r="AP30" s="117" t="str">
        <f>IF(AH30:AH30&gt;0,VLOOKUP(AH30,Insc.!$A$1:$J$972,9,FALSE),"")</f>
        <v>LIB2026</v>
      </c>
      <c r="AQ30" s="10">
        <f>IF(AH30:AH30&gt;0,VLOOKUP(AH30,Insc.!$A$1:$J$972,10,FALSE),"")</f>
        <v>0</v>
      </c>
    </row>
    <row r="31" spans="1:43" ht="15.6">
      <c r="A31" s="4">
        <v>213</v>
      </c>
      <c r="B31" s="4">
        <v>2</v>
      </c>
      <c r="C31" s="4">
        <v>13</v>
      </c>
      <c r="D31" s="463">
        <v>691</v>
      </c>
      <c r="E31" s="116" t="str">
        <f>IF(D31:D31&gt;0,VLOOKUP(D31,Insc.!$A$1:$J$972,2,FALSE),"")</f>
        <v>HIRATA</v>
      </c>
      <c r="F31" s="116" t="str">
        <f>IF(D31:D31&gt;0,VLOOKUP(D31,Insc.!$A$1:$J$972,3,FALSE),"")</f>
        <v>IRINEU YASSAYUKI</v>
      </c>
      <c r="G31" s="117" t="str">
        <f>IF(D31:D31&gt;0,VLOOKUP(D31,Insc.!$A$1:$J$972,4,FALSE),"")</f>
        <v>M</v>
      </c>
      <c r="H31" s="117" t="str">
        <f>IF(D31:D31&gt;0,VLOOKUP(D31,Insc.!$A$1:$J$972,5,FALSE),"")</f>
        <v>06. KOK</v>
      </c>
      <c r="I31" s="118">
        <f>IF(D31:D31&gt;0,VLOOKUP(D31,Insc.!$A$1:$J$972,6,FALSE),"")</f>
        <v>24162</v>
      </c>
      <c r="J31" s="117">
        <f>IF(D31:D31&gt;0,VLOOKUP(D31,Insc.!$A$1:$J$972,7,FALSE),"")</f>
        <v>8</v>
      </c>
      <c r="K31" s="117" t="str">
        <f>IF(D31:D31&gt;0,VLOOKUP(D31,Insc.!$A$1:$J$972,8,FALSE),"")</f>
        <v>B-NSR</v>
      </c>
      <c r="L31" s="117" t="str">
        <f>IF(D31:D31&gt;0,VLOOKUP(D31,Insc.!$A$1:$J$972,9,FALSE),"")</f>
        <v>LIB2026</v>
      </c>
      <c r="M31" s="117">
        <f>IF(D31:D31&gt;0,VLOOKUP(D31,Insc.!$A$1:$J$972,10,FALSE),"")</f>
        <v>0</v>
      </c>
      <c r="N31" s="63" t="s">
        <v>280</v>
      </c>
      <c r="O31" s="116" t="str">
        <f>IF(N31:N31&gt;0,VLOOKUP(N31,Insc.!$A$1:$J$972,2,FALSE),"")</f>
        <v>MATSUMOTO</v>
      </c>
      <c r="P31" s="116" t="str">
        <f>IF(N31:N31&gt;0,VLOOKUP(N31,Insc.!$A$1:$J$972,3,FALSE),"")</f>
        <v>KAZUKO</v>
      </c>
      <c r="Q31" s="117" t="str">
        <f>IF(N31:N31&gt;0,VLOOKUP(N31,Insc.!$A$1:$J$972,4,FALSE),"")</f>
        <v>F</v>
      </c>
      <c r="R31" s="117" t="str">
        <f>IF(N31:N31&gt;0,VLOOKUP(N31,Insc.!$A$1:$J$972,5,FALSE),"")</f>
        <v>03. IBI</v>
      </c>
      <c r="S31" s="118">
        <f>IF(N31:N31&gt;0,VLOOKUP(N31,Insc.!$A$1:$J$972,6,FALSE),"")</f>
        <v>13623</v>
      </c>
      <c r="T31" s="117">
        <f>IF(N31:N31&gt;0,VLOOKUP(N31,Insc.!$A$1:$J$972,7,FALSE),"")</f>
        <v>9</v>
      </c>
      <c r="U31" s="117" t="str">
        <f>IF(N31:N31&gt;0,VLOOKUP(N31,Insc.!$A$1:$J$972,8,FALSE),"")</f>
        <v>B-MR</v>
      </c>
      <c r="V31" s="117" t="str">
        <f>IF(N31:N31&gt;0,VLOOKUP(N31,Insc.!$A$1:$J$972,9,FALSE),"")</f>
        <v>LIB2026</v>
      </c>
      <c r="W31" s="117">
        <f>IF(N31:N31&gt;0,VLOOKUP(N31,Insc.!$A$1:$J$972,10,FALSE),"")</f>
        <v>0</v>
      </c>
      <c r="X31" s="63" t="s">
        <v>1082</v>
      </c>
      <c r="Y31" s="116" t="str">
        <f>IF(X31:X31&gt;0,VLOOKUP(X31,Insc.!$A$1:$J$972,2,FALSE),"")</f>
        <v>ISHIHARA</v>
      </c>
      <c r="Z31" s="116" t="str">
        <f>IF(X31:X31&gt;0,VLOOKUP(X31,Insc.!$A$1:$J$972,3,FALSE),"")</f>
        <v>HILTON HARUAKI</v>
      </c>
      <c r="AA31" s="117" t="str">
        <f>IF(X31:X31&gt;0,VLOOKUP(X31,Insc.!$A$1:$J$972,4,FALSE),"")</f>
        <v>M</v>
      </c>
      <c r="AB31" s="117" t="str">
        <f>IF(X31:X31&gt;0,VLOOKUP(X31,Insc.!$A$1:$J$972,5,FALSE),"")</f>
        <v>01. PIE</v>
      </c>
      <c r="AC31" s="118">
        <f>IF(X31:X31&gt;0,VLOOKUP(X31,Insc.!$A$1:$J$972,6,FALSE),"")</f>
        <v>41116</v>
      </c>
      <c r="AD31" s="117">
        <f>IF(X31:X31&gt;0,VLOOKUP(X31,Insc.!$A$1:$J$972,7,FALSE),"")</f>
        <v>12</v>
      </c>
      <c r="AE31" s="117" t="str">
        <f>IF(X31:X31&gt;0,VLOOKUP(X31,Insc.!$A$1:$J$972,8,FALSE),"")</f>
        <v>C-NSR</v>
      </c>
      <c r="AF31" s="117" t="str">
        <f>IF(X31:X31&gt;0,VLOOKUP(X31,Insc.!$A$1:$J$972,9,FALSE),"")</f>
        <v>LIB2026</v>
      </c>
      <c r="AG31" s="117">
        <f>IF(X31:X31&gt;0,VLOOKUP(X31,Insc.!$A$1:$J$972,10,FALSE),"")</f>
        <v>0</v>
      </c>
      <c r="AH31" s="63" t="s">
        <v>807</v>
      </c>
      <c r="AI31" s="116" t="str">
        <f>IF(AH31:AH31&gt;0,VLOOKUP(AH31,Insc.!$A$1:$J$972,2,FALSE),"")</f>
        <v>ABEMATSU</v>
      </c>
      <c r="AJ31" s="116" t="str">
        <f>IF(AH31:AH31&gt;0,VLOOKUP(AH31,Insc.!$A$1:$J$972,3,FALSE),"")</f>
        <v>EMILIA TERUKO</v>
      </c>
      <c r="AK31" s="117" t="str">
        <f>IF(AH31:AH31&gt;0,VLOOKUP(AH31,Insc.!$A$1:$J$972,4,FALSE),"")</f>
        <v>F</v>
      </c>
      <c r="AL31" s="117" t="str">
        <f>IF(AH31:AH31&gt;0,VLOOKUP(AH31,Insc.!$A$1:$J$972,5,FALSE),"")</f>
        <v>07. GSP</v>
      </c>
      <c r="AM31" s="118">
        <f>IF(AH31:AH31&gt;0,VLOOKUP(AH31,Insc.!$A$1:$J$972,6,FALSE),"")</f>
        <v>18352</v>
      </c>
      <c r="AN31" s="117">
        <f>IF(AH31:AH31&gt;0,VLOOKUP(AH31,Insc.!$A$1:$J$972,7,FALSE),"")</f>
        <v>12</v>
      </c>
      <c r="AO31" s="117" t="str">
        <f>IF(AH31:AH31&gt;0,VLOOKUP(AH31,Insc.!$A$1:$J$972,8,FALSE),"")</f>
        <v>C-SR</v>
      </c>
      <c r="AP31" s="117" t="str">
        <f>IF(AH31:AH31&gt;0,VLOOKUP(AH31,Insc.!$A$1:$J$972,9,FALSE),"")</f>
        <v>LIB2026</v>
      </c>
      <c r="AQ31" s="10">
        <f>IF(AH31:AH31&gt;0,VLOOKUP(AH31,Insc.!$A$1:$J$972,10,FALSE),"")</f>
        <v>0</v>
      </c>
    </row>
    <row r="32" spans="1:43" ht="15.6">
      <c r="A32" s="4">
        <v>214</v>
      </c>
      <c r="B32" s="4">
        <v>2</v>
      </c>
      <c r="C32" s="4">
        <v>14</v>
      </c>
      <c r="D32" s="63" t="s">
        <v>899</v>
      </c>
      <c r="E32" s="116" t="str">
        <f>IF(D32:D32&gt;0,VLOOKUP(D32,Insc.!$A$1:$J$972,2,FALSE),"")</f>
        <v>NOZAWA</v>
      </c>
      <c r="F32" s="116" t="str">
        <f>IF(D32:D32&gt;0,VLOOKUP(D32,Insc.!$A$1:$J$972,3,FALSE),"")</f>
        <v>CARLOS MASAYUKI</v>
      </c>
      <c r="G32" s="117" t="str">
        <f>IF(D32:D32&gt;0,VLOOKUP(D32,Insc.!$A$1:$J$972,4,FALSE),"")</f>
        <v>M</v>
      </c>
      <c r="H32" s="117" t="str">
        <f>IF(D32:D32&gt;0,VLOOKUP(D32,Insc.!$A$1:$J$972,5,FALSE),"")</f>
        <v>06. KOK</v>
      </c>
      <c r="I32" s="118">
        <f>IF(D32:D32&gt;0,VLOOKUP(D32,Insc.!$A$1:$J$972,6,FALSE),"")</f>
        <v>24027</v>
      </c>
      <c r="J32" s="117">
        <f>IF(D32:D32&gt;0,VLOOKUP(D32,Insc.!$A$1:$J$972,7,FALSE),"")</f>
        <v>9</v>
      </c>
      <c r="K32" s="117" t="str">
        <f>IF(D32:D32&gt;0,VLOOKUP(D32,Insc.!$A$1:$J$972,8,FALSE),"")</f>
        <v>B-NSR</v>
      </c>
      <c r="L32" s="117" t="str">
        <f>IF(D32:D32&gt;0,VLOOKUP(D32,Insc.!$A$1:$J$972,9,FALSE),"")</f>
        <v>LIB2026</v>
      </c>
      <c r="M32" s="117">
        <f>IF(D32:D32&gt;0,VLOOKUP(D32,Insc.!$A$1:$J$972,10,FALSE),"")</f>
        <v>0</v>
      </c>
      <c r="N32" s="462">
        <v>891</v>
      </c>
      <c r="O32" s="116" t="str">
        <f>IF(N32:N32&gt;0,VLOOKUP(N32,Insc.!$A$1:$J$972,2,FALSE),"")</f>
        <v>LAFAIETE</v>
      </c>
      <c r="P32" s="116" t="str">
        <f>IF(N32:N32&gt;0,VLOOKUP(N32,Insc.!$A$1:$J$972,3,FALSE),"")</f>
        <v>CELSO APARECIDO</v>
      </c>
      <c r="Q32" s="117" t="str">
        <f>IF(N32:N32&gt;0,VLOOKUP(N32,Insc.!$A$1:$J$972,4,FALSE),"")</f>
        <v>M</v>
      </c>
      <c r="R32" s="117" t="str">
        <f>IF(N32:N32&gt;0,VLOOKUP(N32,Insc.!$A$1:$J$972,5,FALSE),"")</f>
        <v>18. SOR</v>
      </c>
      <c r="S32" s="118">
        <f>IF(N32:N32&gt;0,VLOOKUP(N32,Insc.!$A$1:$J$972,6,FALSE),"")</f>
        <v>16918</v>
      </c>
      <c r="T32" s="117">
        <f>IF(N32:N32&gt;0,VLOOKUP(N32,Insc.!$A$1:$J$972,7,FALSE),"")</f>
        <v>9</v>
      </c>
      <c r="U32" s="117" t="str">
        <f>IF(N32:N32&gt;0,VLOOKUP(N32,Insc.!$A$1:$J$972,8,FALSE),"")</f>
        <v>B-SR</v>
      </c>
      <c r="V32" s="117" t="str">
        <f>IF(N32:N32&gt;0,VLOOKUP(N32,Insc.!$A$1:$J$972,9,FALSE),"")</f>
        <v>LIB2026</v>
      </c>
      <c r="W32" s="117">
        <f>IF(N32:N32&gt;0,VLOOKUP(N32,Insc.!$A$1:$J$972,10,FALSE),"")</f>
        <v>0</v>
      </c>
      <c r="X32" s="63" t="s">
        <v>1123</v>
      </c>
      <c r="Y32" s="116" t="str">
        <f>IF(X32:X32&gt;0,VLOOKUP(X32,Insc.!$A$1:$J$972,2,FALSE),"")</f>
        <v>SATO YOSHINO</v>
      </c>
      <c r="Z32" s="116" t="str">
        <f>IF(X32:X32&gt;0,VLOOKUP(X32,Insc.!$A$1:$J$972,3,FALSE),"")</f>
        <v>MARLI</v>
      </c>
      <c r="AA32" s="117" t="str">
        <f>IF(X32:X32&gt;0,VLOOKUP(X32,Insc.!$A$1:$J$972,4,FALSE),"")</f>
        <v>F</v>
      </c>
      <c r="AB32" s="117" t="str">
        <f>IF(X32:X32&gt;0,VLOOKUP(X32,Insc.!$A$1:$J$972,5,FALSE),"")</f>
        <v>11. NCC</v>
      </c>
      <c r="AC32" s="118">
        <f>IF(X32:X32&gt;0,VLOOKUP(X32,Insc.!$A$1:$J$972,6,FALSE),"")</f>
        <v>22208</v>
      </c>
      <c r="AD32" s="117">
        <f>IF(X32:X32&gt;0,VLOOKUP(X32,Insc.!$A$1:$J$972,7,FALSE),"")</f>
        <v>9</v>
      </c>
      <c r="AE32" s="117" t="str">
        <f>IF(X32:X32&gt;0,VLOOKUP(X32,Insc.!$A$1:$J$972,8,FALSE),"")</f>
        <v>B-NSR</v>
      </c>
      <c r="AF32" s="117" t="str">
        <f>IF(X32:X32&gt;0,VLOOKUP(X32,Insc.!$A$1:$J$972,9,FALSE),"")</f>
        <v>LIB2026</v>
      </c>
      <c r="AG32" s="117">
        <f>IF(X32:X32&gt;0,VLOOKUP(X32,Insc.!$A$1:$J$972,10,FALSE),"")</f>
        <v>0</v>
      </c>
      <c r="AH32" s="63" t="s">
        <v>1011</v>
      </c>
      <c r="AI32" s="116" t="str">
        <f>IF(AH32:AH32&gt;0,VLOOKUP(AH32,Insc.!$A$1:$J$972,2,FALSE),"")</f>
        <v>HARA TABATA</v>
      </c>
      <c r="AJ32" s="116" t="str">
        <f>IF(AH32:AH32&gt;0,VLOOKUP(AH32,Insc.!$A$1:$J$972,3,FALSE),"")</f>
        <v>ROSA HIDEKO</v>
      </c>
      <c r="AK32" s="117" t="str">
        <f>IF(AH32:AH32&gt;0,VLOOKUP(AH32,Insc.!$A$1:$J$972,4,FALSE),"")</f>
        <v>F</v>
      </c>
      <c r="AL32" s="117" t="str">
        <f>IF(AH32:AH32&gt;0,VLOOKUP(AH32,Insc.!$A$1:$J$972,5,FALSE),"")</f>
        <v>07. GSP</v>
      </c>
      <c r="AM32" s="118">
        <f>IF(AH32:AH32&gt;0,VLOOKUP(AH32,Insc.!$A$1:$J$972,6,FALSE),"")</f>
        <v>18830</v>
      </c>
      <c r="AN32" s="117">
        <f>IF(AH32:AH32&gt;0,VLOOKUP(AH32,Insc.!$A$1:$J$972,7,FALSE),"")</f>
        <v>12</v>
      </c>
      <c r="AO32" s="117" t="str">
        <f>IF(AH32:AH32&gt;0,VLOOKUP(AH32,Insc.!$A$1:$J$972,8,FALSE),"")</f>
        <v>C-SR</v>
      </c>
      <c r="AP32" s="117" t="str">
        <f>IF(AH32:AH32&gt;0,VLOOKUP(AH32,Insc.!$A$1:$J$972,9,FALSE),"")</f>
        <v>LIB2026</v>
      </c>
      <c r="AQ32" s="10">
        <f>IF(AH32:AH32&gt;0,VLOOKUP(AH32,Insc.!$A$1:$J$972,10,FALSE),"")</f>
        <v>0</v>
      </c>
    </row>
    <row r="33" spans="1:43" ht="15.6">
      <c r="A33" s="4">
        <v>215</v>
      </c>
      <c r="B33" s="4">
        <v>2</v>
      </c>
      <c r="C33" s="4">
        <v>15</v>
      </c>
      <c r="D33" s="63" t="s">
        <v>748</v>
      </c>
      <c r="E33" s="116" t="str">
        <f>IF(D33:D33&gt;0,VLOOKUP(D33,Insc.!$A$1:$J$972,2,FALSE),"")</f>
        <v>OGATA</v>
      </c>
      <c r="F33" s="116" t="str">
        <f>IF(D33:D33&gt;0,VLOOKUP(D33,Insc.!$A$1:$J$972,3,FALSE),"")</f>
        <v>YOSHITAKA</v>
      </c>
      <c r="G33" s="117" t="str">
        <f>IF(D33:D33&gt;0,VLOOKUP(D33,Insc.!$A$1:$J$972,4,FALSE),"")</f>
        <v>M</v>
      </c>
      <c r="H33" s="117" t="str">
        <f>IF(D33:D33&gt;0,VLOOKUP(D33,Insc.!$A$1:$J$972,5,FALSE),"")</f>
        <v>12. COO</v>
      </c>
      <c r="I33" s="118">
        <f>IF(D33:D33&gt;0,VLOOKUP(D33,Insc.!$A$1:$J$972,6,FALSE),"")</f>
        <v>16971</v>
      </c>
      <c r="J33" s="117">
        <f>IF(D33:D33&gt;0,VLOOKUP(D33,Insc.!$A$1:$J$972,7,FALSE),"")</f>
        <v>7</v>
      </c>
      <c r="K33" s="117" t="str">
        <f>IF(D33:D33&gt;0,VLOOKUP(D33,Insc.!$A$1:$J$972,8,FALSE),"")</f>
        <v>B-SR</v>
      </c>
      <c r="L33" s="117" t="str">
        <f>IF(D33:D33&gt;0,VLOOKUP(D33,Insc.!$A$1:$J$972,9,FALSE),"")</f>
        <v>LIB2026</v>
      </c>
      <c r="M33" s="117">
        <f>IF(D33:D33&gt;0,VLOOKUP(D33,Insc.!$A$1:$J$972,10,FALSE),"")</f>
        <v>0</v>
      </c>
      <c r="N33" s="63" t="s">
        <v>317</v>
      </c>
      <c r="O33" s="116" t="str">
        <f>IF(N33:N33&gt;0,VLOOKUP(N33,Insc.!$A$1:$J$972,2,FALSE),"")</f>
        <v>NISHIDA</v>
      </c>
      <c r="P33" s="116" t="str">
        <f>IF(N33:N33&gt;0,VLOOKUP(N33,Insc.!$A$1:$J$972,3,FALSE),"")</f>
        <v>UTAKO</v>
      </c>
      <c r="Q33" s="117" t="str">
        <f>IF(N33:N33&gt;0,VLOOKUP(N33,Insc.!$A$1:$J$972,4,FALSE),"")</f>
        <v>F</v>
      </c>
      <c r="R33" s="117" t="str">
        <f>IF(N33:N33&gt;0,VLOOKUP(N33,Insc.!$A$1:$J$972,5,FALSE),"")</f>
        <v>06. KOK</v>
      </c>
      <c r="S33" s="118">
        <f>IF(N33:N33&gt;0,VLOOKUP(N33,Insc.!$A$1:$J$972,6,FALSE),"")</f>
        <v>15498</v>
      </c>
      <c r="T33" s="117">
        <f>IF(N33:N33&gt;0,VLOOKUP(N33,Insc.!$A$1:$J$972,7,FALSE),"")</f>
        <v>9</v>
      </c>
      <c r="U33" s="117" t="str">
        <f>IF(N33:N33&gt;0,VLOOKUP(N33,Insc.!$A$1:$J$972,8,FALSE),"")</f>
        <v>B-SR</v>
      </c>
      <c r="V33" s="117" t="str">
        <f>IF(N33:N33&gt;0,VLOOKUP(N33,Insc.!$A$1:$J$972,9,FALSE),"")</f>
        <v>LIB2027</v>
      </c>
      <c r="W33" s="117">
        <f>IF(N33:N33&gt;0,VLOOKUP(N33,Insc.!$A$1:$J$972,10,FALSE),"")</f>
        <v>0</v>
      </c>
      <c r="X33" s="63" t="s">
        <v>790</v>
      </c>
      <c r="Y33" s="116" t="str">
        <f>IF(X33:X33&gt;0,VLOOKUP(X33,Insc.!$A$1:$J$972,2,FALSE),"")</f>
        <v>SAKAGUTI KAWANAKA</v>
      </c>
      <c r="Z33" s="116" t="str">
        <f>IF(X33:X33&gt;0,VLOOKUP(X33,Insc.!$A$1:$J$972,3,FALSE),"")</f>
        <v>YOUKO</v>
      </c>
      <c r="AA33" s="117" t="str">
        <f>IF(X33:X33&gt;0,VLOOKUP(X33,Insc.!$A$1:$J$972,4,FALSE),"")</f>
        <v>F</v>
      </c>
      <c r="AB33" s="117" t="str">
        <f>IF(X33:X33&gt;0,VLOOKUP(X33,Insc.!$A$1:$J$972,5,FALSE),"")</f>
        <v>01. PIE</v>
      </c>
      <c r="AC33" s="118">
        <f>IF(X33:X33&gt;0,VLOOKUP(X33,Insc.!$A$1:$J$972,6,FALSE),"")</f>
        <v>18970</v>
      </c>
      <c r="AD33" s="117">
        <f>IF(X33:X33&gt;0,VLOOKUP(X33,Insc.!$A$1:$J$972,7,FALSE),"")</f>
        <v>12</v>
      </c>
      <c r="AE33" s="117" t="str">
        <f>IF(X33:X33&gt;0,VLOOKUP(X33,Insc.!$A$1:$J$972,8,FALSE),"")</f>
        <v>C-SR</v>
      </c>
      <c r="AF33" s="117" t="str">
        <f>IF(X33:X33&gt;0,VLOOKUP(X33,Insc.!$A$1:$J$972,9,FALSE),"")</f>
        <v>LIB2026</v>
      </c>
      <c r="AG33" s="117">
        <f>IF(X33:X33&gt;0,VLOOKUP(X33,Insc.!$A$1:$J$972,10,FALSE),"")</f>
        <v>0</v>
      </c>
      <c r="AH33" s="63" t="s">
        <v>909</v>
      </c>
      <c r="AI33" s="116" t="str">
        <f>IF(AH33:AH33&gt;0,VLOOKUP(AH33,Insc.!$A$1:$J$972,2,FALSE),"")</f>
        <v>ITAGAKI HISAMOTO</v>
      </c>
      <c r="AJ33" s="116" t="str">
        <f>IF(AH33:AH33&gt;0,VLOOKUP(AH33,Insc.!$A$1:$J$972,3,FALSE),"")</f>
        <v xml:space="preserve">NEUSA TIEKO </v>
      </c>
      <c r="AK33" s="117" t="str">
        <f>IF(AH33:AH33&gt;0,VLOOKUP(AH33,Insc.!$A$1:$J$972,4,FALSE),"")</f>
        <v>F</v>
      </c>
      <c r="AL33" s="117" t="str">
        <f>IF(AH33:AH33&gt;0,VLOOKUP(AH33,Insc.!$A$1:$J$972,5,FALSE),"")</f>
        <v>07. GSP</v>
      </c>
      <c r="AM33" s="118">
        <f>IF(AH33:AH33&gt;0,VLOOKUP(AH33,Insc.!$A$1:$J$972,6,FALSE),"")</f>
        <v>19669</v>
      </c>
      <c r="AN33" s="117">
        <f>IF(AH33:AH33&gt;0,VLOOKUP(AH33,Insc.!$A$1:$J$972,7,FALSE),"")</f>
        <v>12</v>
      </c>
      <c r="AO33" s="117" t="str">
        <f>IF(AH33:AH33&gt;0,VLOOKUP(AH33,Insc.!$A$1:$J$972,8,FALSE),"")</f>
        <v>C-NSR</v>
      </c>
      <c r="AP33" s="117" t="str">
        <f>IF(AH33:AH33&gt;0,VLOOKUP(AH33,Insc.!$A$1:$J$972,9,FALSE),"")</f>
        <v>LIB2026</v>
      </c>
      <c r="AQ33" s="10">
        <f>IF(AH33:AH33&gt;0,VLOOKUP(AH33,Insc.!$A$1:$J$972,10,FALSE),"")</f>
        <v>0</v>
      </c>
    </row>
    <row r="34" spans="1:43" ht="15.6">
      <c r="A34" s="4">
        <v>216</v>
      </c>
      <c r="B34" s="4">
        <v>2</v>
      </c>
      <c r="C34" s="4">
        <v>16</v>
      </c>
      <c r="D34" s="63" t="s">
        <v>980</v>
      </c>
      <c r="E34" s="116" t="str">
        <f>IF(D34:D34&gt;0,VLOOKUP(D34,Insc.!$A$1:$J$972,2,FALSE),"")</f>
        <v>MAEDA</v>
      </c>
      <c r="F34" s="116" t="str">
        <f>IF(D34:D34&gt;0,VLOOKUP(D34,Insc.!$A$1:$J$972,3,FALSE),"")</f>
        <v>ALLAN YUJI</v>
      </c>
      <c r="G34" s="117" t="str">
        <f>IF(D34:D34&gt;0,VLOOKUP(D34,Insc.!$A$1:$J$972,4,FALSE),"")</f>
        <v>M</v>
      </c>
      <c r="H34" s="117" t="str">
        <f>IF(D34:D34&gt;0,VLOOKUP(D34,Insc.!$A$1:$J$972,5,FALSE),"")</f>
        <v>03. IBI</v>
      </c>
      <c r="I34" s="118">
        <f>IF(D34:D34&gt;0,VLOOKUP(D34,Insc.!$A$1:$J$972,6,FALSE),"")</f>
        <v>32498</v>
      </c>
      <c r="J34" s="117">
        <f>IF(D34:D34&gt;0,VLOOKUP(D34,Insc.!$A$1:$J$972,7,FALSE),"")</f>
        <v>7</v>
      </c>
      <c r="K34" s="117" t="str">
        <f>IF(D34:D34&gt;0,VLOOKUP(D34,Insc.!$A$1:$J$972,8,FALSE),"")</f>
        <v>B-NSR</v>
      </c>
      <c r="L34" s="117" t="str">
        <f>IF(D34:D34&gt;0,VLOOKUP(D34,Insc.!$A$1:$J$972,9,FALSE),"")</f>
        <v>LIB2026</v>
      </c>
      <c r="M34" s="117">
        <f>IF(D34:D34&gt;0,VLOOKUP(D34,Insc.!$A$1:$J$972,10,FALSE),"")</f>
        <v>0</v>
      </c>
      <c r="N34" s="63" t="s">
        <v>308</v>
      </c>
      <c r="O34" s="116" t="str">
        <f>IF(N34:N34&gt;0,VLOOKUP(N34,Insc.!$A$1:$J$972,2,FALSE),"")</f>
        <v>SHIRAHATA</v>
      </c>
      <c r="P34" s="116" t="str">
        <f>IF(N34:N34&gt;0,VLOOKUP(N34,Insc.!$A$1:$J$972,3,FALSE),"")</f>
        <v>MAKOTO</v>
      </c>
      <c r="Q34" s="117" t="str">
        <f>IF(N34:N34&gt;0,VLOOKUP(N34,Insc.!$A$1:$J$972,4,FALSE),"")</f>
        <v>M</v>
      </c>
      <c r="R34" s="117" t="str">
        <f>IF(N34:N34&gt;0,VLOOKUP(N34,Insc.!$A$1:$J$972,5,FALSE),"")</f>
        <v>06. KOK</v>
      </c>
      <c r="S34" s="118">
        <f>IF(N34:N34&gt;0,VLOOKUP(N34,Insc.!$A$1:$J$972,6,FALSE),"")</f>
        <v>13189</v>
      </c>
      <c r="T34" s="117">
        <f>IF(N34:N34&gt;0,VLOOKUP(N34,Insc.!$A$1:$J$972,7,FALSE),"")</f>
        <v>9</v>
      </c>
      <c r="U34" s="117" t="str">
        <f>IF(N34:N34&gt;0,VLOOKUP(N34,Insc.!$A$1:$J$972,8,FALSE),"")</f>
        <v>B-MR</v>
      </c>
      <c r="V34" s="117" t="str">
        <f>IF(N34:N34&gt;0,VLOOKUP(N34,Insc.!$A$1:$J$972,9,FALSE),"")</f>
        <v>LIB2026i</v>
      </c>
      <c r="W34" s="117">
        <f>IF(N34:N34&gt;0,VLOOKUP(N34,Insc.!$A$1:$J$972,10,FALSE),"")</f>
        <v>0</v>
      </c>
      <c r="X34" s="63" t="s">
        <v>1144</v>
      </c>
      <c r="Y34" s="116" t="str">
        <f>IF(X34:X34&gt;0,VLOOKUP(X34,Insc.!$A$1:$J$972,2,FALSE),"")</f>
        <v>ANTUNES DE SOUZA</v>
      </c>
      <c r="Z34" s="116" t="str">
        <f>IF(X34:X34&gt;0,VLOOKUP(X34,Insc.!$A$1:$J$972,3,FALSE),"")</f>
        <v>BRUNO RAFAEL</v>
      </c>
      <c r="AA34" s="117" t="str">
        <f>IF(X34:X34&gt;0,VLOOKUP(X34,Insc.!$A$1:$J$972,4,FALSE),"")</f>
        <v>M</v>
      </c>
      <c r="AB34" s="117" t="str">
        <f>IF(X34:X34&gt;0,VLOOKUP(X34,Insc.!$A$1:$J$972,5,FALSE),"")</f>
        <v>18. SOR</v>
      </c>
      <c r="AC34" s="118">
        <f>IF(X34:X34&gt;0,VLOOKUP(X34,Insc.!$A$1:$J$972,6,FALSE),"")</f>
        <v>32057</v>
      </c>
      <c r="AD34" s="117">
        <f>IF(X34:X34&gt;0,VLOOKUP(X34,Insc.!$A$1:$J$972,7,FALSE),"")</f>
        <v>11</v>
      </c>
      <c r="AE34" s="117" t="str">
        <f>IF(X34:X34&gt;0,VLOOKUP(X34,Insc.!$A$1:$J$972,8,FALSE),"")</f>
        <v>C-NSR</v>
      </c>
      <c r="AF34" s="117" t="str">
        <f>IF(X34:X34&gt;0,VLOOKUP(X34,Insc.!$A$1:$J$972,9,FALSE),"")</f>
        <v>LIB2026</v>
      </c>
      <c r="AG34" s="117">
        <f>IF(X34:X34&gt;0,VLOOKUP(X34,Insc.!$A$1:$J$972,10,FALSE),"")</f>
        <v>0</v>
      </c>
      <c r="AH34" s="63" t="s">
        <v>401</v>
      </c>
      <c r="AI34" s="116" t="str">
        <f>IF(AH34:AH34&gt;0,VLOOKUP(AH34,Insc.!$A$1:$J$972,2,FALSE),"")</f>
        <v>KAWASAKA</v>
      </c>
      <c r="AJ34" s="116" t="str">
        <f>IF(AH34:AH34&gt;0,VLOOKUP(AH34,Insc.!$A$1:$J$972,3,FALSE),"")</f>
        <v>MAKICO</v>
      </c>
      <c r="AK34" s="117" t="str">
        <f>IF(AH34:AH34&gt;0,VLOOKUP(AH34,Insc.!$A$1:$J$972,4,FALSE),"")</f>
        <v>F</v>
      </c>
      <c r="AL34" s="117" t="str">
        <f>IF(AH34:AH34&gt;0,VLOOKUP(AH34,Insc.!$A$1:$J$972,5,FALSE),"")</f>
        <v>07. GSP</v>
      </c>
      <c r="AM34" s="118">
        <f>IF(AH34:AH34&gt;0,VLOOKUP(AH34,Insc.!$A$1:$J$972,6,FALSE),"")</f>
        <v>17833</v>
      </c>
      <c r="AN34" s="117">
        <f>IF(AH34:AH34&gt;0,VLOOKUP(AH34,Insc.!$A$1:$J$972,7,FALSE),"")</f>
        <v>12</v>
      </c>
      <c r="AO34" s="117" t="str">
        <f>IF(AH34:AH34&gt;0,VLOOKUP(AH34,Insc.!$A$1:$J$972,8,FALSE),"")</f>
        <v>C-SR</v>
      </c>
      <c r="AP34" s="117" t="str">
        <f>IF(AH34:AH34&gt;0,VLOOKUP(AH34,Insc.!$A$1:$J$972,9,FALSE),"")</f>
        <v>LIB2026</v>
      </c>
      <c r="AQ34" s="10">
        <f>IF(AH34:AH34&gt;0,VLOOKUP(AH34,Insc.!$A$1:$J$972,10,FALSE),"")</f>
        <v>0</v>
      </c>
    </row>
    <row r="35" spans="1:43" ht="15.6">
      <c r="A35" s="4">
        <v>217</v>
      </c>
      <c r="B35" s="4">
        <v>2</v>
      </c>
      <c r="C35" s="4">
        <v>17</v>
      </c>
      <c r="D35" s="63" t="s">
        <v>662</v>
      </c>
      <c r="E35" s="116" t="str">
        <f>IF(D35:D35&gt;0,VLOOKUP(D35,Insc.!$A$1:$J$972,2,FALSE),"")</f>
        <v>TABATA</v>
      </c>
      <c r="F35" s="116" t="str">
        <f>IF(D35:D35&gt;0,VLOOKUP(D35,Insc.!$A$1:$J$972,3,FALSE),"")</f>
        <v>MARIO KAZUNORI</v>
      </c>
      <c r="G35" s="117" t="str">
        <f>IF(D35:D35&gt;0,VLOOKUP(D35,Insc.!$A$1:$J$972,4,FALSE),"")</f>
        <v>M</v>
      </c>
      <c r="H35" s="117" t="str">
        <f>IF(D35:D35&gt;0,VLOOKUP(D35,Insc.!$A$1:$J$972,5,FALSE),"")</f>
        <v>07. GSP</v>
      </c>
      <c r="I35" s="118">
        <f>IF(D35:D35&gt;0,VLOOKUP(D35,Insc.!$A$1:$J$972,6,FALSE),"")</f>
        <v>18853</v>
      </c>
      <c r="J35" s="117">
        <f>IF(D35:D35&gt;0,VLOOKUP(D35,Insc.!$A$1:$J$972,7,FALSE),"")</f>
        <v>8</v>
      </c>
      <c r="K35" s="117" t="str">
        <f>IF(D35:D35&gt;0,VLOOKUP(D35,Insc.!$A$1:$J$972,8,FALSE),"")</f>
        <v>B-SR</v>
      </c>
      <c r="L35" s="117" t="str">
        <f>IF(D35:D35&gt;0,VLOOKUP(D35,Insc.!$A$1:$J$972,9,FALSE),"")</f>
        <v>LIB2026</v>
      </c>
      <c r="M35" s="117">
        <f>IF(D35:D35&gt;0,VLOOKUP(D35,Insc.!$A$1:$J$972,10,FALSE),"")</f>
        <v>0</v>
      </c>
      <c r="N35" s="63" t="s">
        <v>1154</v>
      </c>
      <c r="O35" s="116" t="str">
        <f>IF(N35:N35&gt;0,VLOOKUP(N35,Insc.!$A$1:$J$972,2,FALSE),"")</f>
        <v>YAMAZAKI</v>
      </c>
      <c r="P35" s="116" t="str">
        <f>IF(N35:N35&gt;0,VLOOKUP(N35,Insc.!$A$1:$J$972,3,FALSE),"")</f>
        <v>TERUYUKI</v>
      </c>
      <c r="Q35" s="117" t="str">
        <f>IF(N35:N35&gt;0,VLOOKUP(N35,Insc.!$A$1:$J$972,4,FALSE),"")</f>
        <v>M</v>
      </c>
      <c r="R35" s="117" t="str">
        <f>IF(N35:N35&gt;0,VLOOKUP(N35,Insc.!$A$1:$J$972,5,FALSE),"")</f>
        <v>06. KOK</v>
      </c>
      <c r="S35" s="118">
        <f>IF(N35:N35&gt;0,VLOOKUP(N35,Insc.!$A$1:$J$972,6,FALSE),"")</f>
        <v>17919</v>
      </c>
      <c r="T35" s="117">
        <f>IF(N35:N35&gt;0,VLOOKUP(N35,Insc.!$A$1:$J$972,7,FALSE),"")</f>
        <v>9</v>
      </c>
      <c r="U35" s="117" t="str">
        <f>IF(N35:N35&gt;0,VLOOKUP(N35,Insc.!$A$1:$J$972,8,FALSE),"")</f>
        <v>B-SR</v>
      </c>
      <c r="V35" s="117" t="str">
        <f>IF(N35:N35&gt;0,VLOOKUP(N35,Insc.!$A$1:$J$972,9,FALSE),"")</f>
        <v>LIB2026</v>
      </c>
      <c r="W35" s="117">
        <f>IF(N35:N35&gt;0,VLOOKUP(N35,Insc.!$A$1:$J$972,10,FALSE),"")</f>
        <v>0</v>
      </c>
      <c r="X35" s="63" t="s">
        <v>759</v>
      </c>
      <c r="Y35" s="116" t="str">
        <f>IF(X35:X35&gt;0,VLOOKUP(X35,Insc.!$A$1:$J$972,2,FALSE),"")</f>
        <v>NUNES</v>
      </c>
      <c r="Z35" s="116" t="str">
        <f>IF(X35:X35&gt;0,VLOOKUP(X35,Insc.!$A$1:$J$972,3,FALSE),"")</f>
        <v>MARIA HELENA</v>
      </c>
      <c r="AA35" s="117" t="str">
        <f>IF(X35:X35&gt;0,VLOOKUP(X35,Insc.!$A$1:$J$972,4,FALSE),"")</f>
        <v>F</v>
      </c>
      <c r="AB35" s="117" t="str">
        <f>IF(X35:X35&gt;0,VLOOKUP(X35,Insc.!$A$1:$J$972,5,FALSE),"")</f>
        <v>01. PIE</v>
      </c>
      <c r="AC35" s="118">
        <f>IF(X35:X35&gt;0,VLOOKUP(X35,Insc.!$A$1:$J$972,6,FALSE),"")</f>
        <v>16884</v>
      </c>
      <c r="AD35" s="117">
        <f>IF(X35:X35&gt;0,VLOOKUP(X35,Insc.!$A$1:$J$972,7,FALSE),"")</f>
        <v>12</v>
      </c>
      <c r="AE35" s="117" t="str">
        <f>IF(X35:X35&gt;0,VLOOKUP(X35,Insc.!$A$1:$J$972,8,FALSE),"")</f>
        <v>C-SR</v>
      </c>
      <c r="AF35" s="117" t="str">
        <f>IF(X35:X35&gt;0,VLOOKUP(X35,Insc.!$A$1:$J$972,9,FALSE),"")</f>
        <v>LIB2026</v>
      </c>
      <c r="AG35" s="117">
        <f>IF(X35:X35&gt;0,VLOOKUP(X35,Insc.!$A$1:$J$972,10,FALSE),"")</f>
        <v>0</v>
      </c>
      <c r="AH35" s="63" t="s">
        <v>572</v>
      </c>
      <c r="AI35" s="116" t="str">
        <f>IF(AH35:AH35&gt;0,VLOOKUP(AH35,Insc.!$A$1:$J$972,2,FALSE),"")</f>
        <v>NAKANO</v>
      </c>
      <c r="AJ35" s="116" t="str">
        <f>IF(AH35:AH35&gt;0,VLOOKUP(AH35,Insc.!$A$1:$J$972,3,FALSE),"")</f>
        <v>ELZA ONISHI</v>
      </c>
      <c r="AK35" s="117" t="str">
        <f>IF(AH35:AH35&gt;0,VLOOKUP(AH35,Insc.!$A$1:$J$972,4,FALSE),"")</f>
        <v>F</v>
      </c>
      <c r="AL35" s="117" t="str">
        <f>IF(AH35:AH35&gt;0,VLOOKUP(AH35,Insc.!$A$1:$J$972,5,FALSE),"")</f>
        <v>11. NCC</v>
      </c>
      <c r="AM35" s="118">
        <f>IF(AH35:AH35&gt;0,VLOOKUP(AH35,Insc.!$A$1:$J$972,6,FALSE),"")</f>
        <v>17947</v>
      </c>
      <c r="AN35" s="117">
        <f>IF(AH35:AH35&gt;0,VLOOKUP(AH35,Insc.!$A$1:$J$972,7,FALSE),"")</f>
        <v>12</v>
      </c>
      <c r="AO35" s="117" t="str">
        <f>IF(AH35:AH35&gt;0,VLOOKUP(AH35,Insc.!$A$1:$J$972,8,FALSE),"")</f>
        <v>C-SR</v>
      </c>
      <c r="AP35" s="117" t="str">
        <f>IF(AH35:AH35&gt;0,VLOOKUP(AH35,Insc.!$A$1:$J$972,9,FALSE),"")</f>
        <v>LIB2026</v>
      </c>
      <c r="AQ35" s="10">
        <f>IF(AH35:AH35&gt;0,VLOOKUP(AH35,Insc.!$A$1:$J$972,10,FALSE),"")</f>
        <v>0</v>
      </c>
    </row>
    <row r="36" spans="1:43" ht="15.6">
      <c r="A36" s="4">
        <v>218</v>
      </c>
      <c r="B36" s="4">
        <v>2</v>
      </c>
      <c r="C36" s="4">
        <v>18</v>
      </c>
      <c r="D36" s="63" t="s">
        <v>546</v>
      </c>
      <c r="E36" s="116" t="str">
        <f>IF(D36:D36&gt;0,VLOOKUP(D36,Insc.!$A$1:$J$972,2,FALSE),"")</f>
        <v>KITANO</v>
      </c>
      <c r="F36" s="116" t="str">
        <f>IF(D36:D36&gt;0,VLOOKUP(D36,Insc.!$A$1:$J$972,3,FALSE),"")</f>
        <v>KAZUO</v>
      </c>
      <c r="G36" s="117" t="str">
        <f>IF(D36:D36&gt;0,VLOOKUP(D36,Insc.!$A$1:$J$972,4,FALSE),"")</f>
        <v>M</v>
      </c>
      <c r="H36" s="117" t="str">
        <f>IF(D36:D36&gt;0,VLOOKUP(D36,Insc.!$A$1:$J$972,5,FALSE),"")</f>
        <v>11. NCC</v>
      </c>
      <c r="I36" s="118">
        <f>IF(D36:D36&gt;0,VLOOKUP(D36,Insc.!$A$1:$J$972,6,FALSE),"")</f>
        <v>19890</v>
      </c>
      <c r="J36" s="117">
        <f>IF(D36:D36&gt;0,VLOOKUP(D36,Insc.!$A$1:$J$972,7,FALSE),"")</f>
        <v>8</v>
      </c>
      <c r="K36" s="117" t="str">
        <f>IF(D36:D36&gt;0,VLOOKUP(D36,Insc.!$A$1:$J$972,8,FALSE),"")</f>
        <v>B-NSR</v>
      </c>
      <c r="L36" s="117" t="str">
        <f>IF(D36:D36&gt;0,VLOOKUP(D36,Insc.!$A$1:$J$972,9,FALSE),"")</f>
        <v>LIB2026</v>
      </c>
      <c r="M36" s="117">
        <f>IF(D36:D36&gt;0,VLOOKUP(D36,Insc.!$A$1:$J$972,10,FALSE),"")</f>
        <v>0</v>
      </c>
      <c r="N36" s="63" t="s">
        <v>291</v>
      </c>
      <c r="O36" s="116" t="str">
        <f>IF(N36:N36&gt;0,VLOOKUP(N36,Insc.!$A$1:$J$972,2,FALSE),"")</f>
        <v>YAMANO</v>
      </c>
      <c r="P36" s="116" t="str">
        <f>IF(N36:N36&gt;0,VLOOKUP(N36,Insc.!$A$1:$J$972,3,FALSE),"")</f>
        <v>ISABEL TIYOKO</v>
      </c>
      <c r="Q36" s="117" t="str">
        <f>IF(N36:N36&gt;0,VLOOKUP(N36,Insc.!$A$1:$J$972,4,FALSE),"")</f>
        <v>F</v>
      </c>
      <c r="R36" s="117" t="str">
        <f>IF(N36:N36&gt;0,VLOOKUP(N36,Insc.!$A$1:$J$972,5,FALSE),"")</f>
        <v>03. IBI</v>
      </c>
      <c r="S36" s="118">
        <f>IF(N36:N36&gt;0,VLOOKUP(N36,Insc.!$A$1:$J$972,6,FALSE),"")</f>
        <v>18926</v>
      </c>
      <c r="T36" s="117">
        <f>IF(N36:N36&gt;0,VLOOKUP(N36,Insc.!$A$1:$J$972,7,FALSE),"")</f>
        <v>9</v>
      </c>
      <c r="U36" s="117" t="str">
        <f>IF(N36:N36&gt;0,VLOOKUP(N36,Insc.!$A$1:$J$972,8,FALSE),"")</f>
        <v>B-SR</v>
      </c>
      <c r="V36" s="117" t="str">
        <f>IF(N36:N36&gt;0,VLOOKUP(N36,Insc.!$A$1:$J$972,9,FALSE),"")</f>
        <v>LIB2026</v>
      </c>
      <c r="W36" s="117">
        <f>IF(N36:N36&gt;0,VLOOKUP(N36,Insc.!$A$1:$J$972,10,FALSE),"")</f>
        <v>0</v>
      </c>
      <c r="X36" s="63" t="s">
        <v>311</v>
      </c>
      <c r="Y36" s="116" t="str">
        <f>IF(X36:X36&gt;0,VLOOKUP(X36,Insc.!$A$1:$J$972,2,FALSE),"")</f>
        <v>FURUKAWA</v>
      </c>
      <c r="Z36" s="116" t="str">
        <f>IF(X36:X36&gt;0,VLOOKUP(X36,Insc.!$A$1:$J$972,3,FALSE),"")</f>
        <v>FUMIKO</v>
      </c>
      <c r="AA36" s="117" t="str">
        <f>IF(X36:X36&gt;0,VLOOKUP(X36,Insc.!$A$1:$J$972,4,FALSE),"")</f>
        <v>F</v>
      </c>
      <c r="AB36" s="117" t="str">
        <f>IF(X36:X36&gt;0,VLOOKUP(X36,Insc.!$A$1:$J$972,5,FALSE),"")</f>
        <v>06. KOK</v>
      </c>
      <c r="AC36" s="118">
        <f>IF(X36:X36&gt;0,VLOOKUP(X36,Insc.!$A$1:$J$972,6,FALSE),"")</f>
        <v>13386</v>
      </c>
      <c r="AD36" s="117">
        <f>IF(X36:X36&gt;0,VLOOKUP(X36,Insc.!$A$1:$J$972,7,FALSE),"")</f>
        <v>12</v>
      </c>
      <c r="AE36" s="117" t="str">
        <f>IF(X36:X36&gt;0,VLOOKUP(X36,Insc.!$A$1:$J$972,8,FALSE),"")</f>
        <v>C-MR</v>
      </c>
      <c r="AF36" s="117" t="str">
        <f>IF(X36:X36&gt;0,VLOOKUP(X36,Insc.!$A$1:$J$972,9,FALSE),"")</f>
        <v>LIB2026i</v>
      </c>
      <c r="AG36" s="117">
        <f>IF(X36:X36&gt;0,VLOOKUP(X36,Insc.!$A$1:$J$972,10,FALSE),"")</f>
        <v>0</v>
      </c>
      <c r="AH36" s="63"/>
      <c r="AI36" s="116" t="str">
        <f>IF(AH36:AH36&gt;0,VLOOKUP(AH36,Insc.!$A$1:$J$972,2,FALSE),"")</f>
        <v/>
      </c>
      <c r="AJ36" s="116" t="str">
        <f>IF(AH36:AH36&gt;0,VLOOKUP(AH36,Insc.!$A$1:$J$972,3,FALSE),"")</f>
        <v/>
      </c>
      <c r="AK36" s="117" t="str">
        <f>IF(AH36:AH36&gt;0,VLOOKUP(AH36,Insc.!$A$1:$J$972,4,FALSE),"")</f>
        <v/>
      </c>
      <c r="AL36" s="117" t="str">
        <f>IF(AH36:AH36&gt;0,VLOOKUP(AH36,Insc.!$A$1:$J$972,5,FALSE),"")</f>
        <v/>
      </c>
      <c r="AM36" s="118" t="str">
        <f>IF(AH36:AH36&gt;0,VLOOKUP(AH36,Insc.!$A$1:$J$972,6,FALSE),"")</f>
        <v/>
      </c>
      <c r="AN36" s="117" t="str">
        <f>IF(AH36:AH36&gt;0,VLOOKUP(AH36,Insc.!$A$1:$J$972,7,FALSE),"")</f>
        <v/>
      </c>
      <c r="AO36" s="117" t="str">
        <f>IF(AH36:AH36&gt;0,VLOOKUP(AH36,Insc.!$A$1:$J$972,8,FALSE),"")</f>
        <v/>
      </c>
      <c r="AP36" s="117" t="str">
        <f>IF(AH36:AH36&gt;0,VLOOKUP(AH36,Insc.!$A$1:$J$972,9,FALSE),"")</f>
        <v/>
      </c>
      <c r="AQ36" s="10" t="str">
        <f>IF(AH36:AH36&gt;0,VLOOKUP(AH36,Insc.!$A$1:$J$972,10,FALSE),"")</f>
        <v/>
      </c>
    </row>
    <row r="37" spans="1:43" ht="15.6">
      <c r="A37" s="4">
        <v>301</v>
      </c>
      <c r="B37" s="4">
        <v>1</v>
      </c>
      <c r="C37" s="4">
        <v>1</v>
      </c>
      <c r="D37" s="463">
        <v>900</v>
      </c>
      <c r="E37" s="116" t="str">
        <f>IF(D37:D37&gt;0,VLOOKUP(D37,Insc.!$A$1:$J$972,2,FALSE),"")</f>
        <v>OGATA</v>
      </c>
      <c r="F37" s="116" t="str">
        <f>IF(D37:D37&gt;0,VLOOKUP(D37,Insc.!$A$1:$J$972,3,FALSE),"")</f>
        <v>MITIKO</v>
      </c>
      <c r="G37" s="117" t="str">
        <f>IF(D37:D37&gt;0,VLOOKUP(D37,Insc.!$A$1:$J$972,4,FALSE),"")</f>
        <v>F</v>
      </c>
      <c r="H37" s="117" t="str">
        <f>IF(D37:D37&gt;0,VLOOKUP(D37,Insc.!$A$1:$J$972,5,FALSE),"")</f>
        <v>12. COO</v>
      </c>
      <c r="I37" s="118">
        <f>IF(D37:D37&gt;0,VLOOKUP(D37,Insc.!$A$1:$J$972,6,FALSE),"")</f>
        <v>20316</v>
      </c>
      <c r="J37" s="117">
        <f>IF(D37:D37&gt;0,VLOOKUP(D37,Insc.!$A$1:$J$972,7,FALSE),"")</f>
        <v>9</v>
      </c>
      <c r="K37" s="117" t="str">
        <f>IF(D37:D37&gt;0,VLOOKUP(D37,Insc.!$A$1:$J$972,8,FALSE),"")</f>
        <v>B-NSR</v>
      </c>
      <c r="L37" s="117" t="str">
        <f>IF(D37:D37&gt;0,VLOOKUP(D37,Insc.!$A$1:$J$972,9,FALSE),"")</f>
        <v>LIB2026</v>
      </c>
      <c r="M37" s="117">
        <f>IF(D37:D37&gt;0,VLOOKUP(D37,Insc.!$A$1:$J$972,10,FALSE),"")</f>
        <v>0</v>
      </c>
      <c r="N37" s="463">
        <v>568</v>
      </c>
      <c r="O37" s="116" t="str">
        <f>IF(N37:N37&gt;0,VLOOKUP(N37,Insc.!$A$1:$J$972,2,FALSE),"")</f>
        <v>FGE VENTURIM</v>
      </c>
      <c r="P37" s="116" t="str">
        <f>IF(N37:N37&gt;0,VLOOKUP(N37,Insc.!$A$1:$J$972,3,FALSE),"")</f>
        <v>ARISTEU</v>
      </c>
      <c r="Q37" s="117" t="str">
        <f>IF(N37:N37&gt;0,VLOOKUP(N37,Insc.!$A$1:$J$972,4,FALSE),"")</f>
        <v>M</v>
      </c>
      <c r="R37" s="117" t="str">
        <f>IF(N37:N37&gt;0,VLOOKUP(N37,Insc.!$A$1:$J$972,5,FALSE),"")</f>
        <v>11. NCC</v>
      </c>
      <c r="S37" s="118">
        <f>IF(N37:N37&gt;0,VLOOKUP(N37,Insc.!$A$1:$J$972,6,FALSE),"")</f>
        <v>16190</v>
      </c>
      <c r="T37" s="117">
        <f>IF(N37:N37&gt;0,VLOOKUP(N37,Insc.!$A$1:$J$972,7,FALSE),"")</f>
        <v>9</v>
      </c>
      <c r="U37" s="117" t="str">
        <f>IF(N37:N37&gt;0,VLOOKUP(N37,Insc.!$A$1:$J$972,8,FALSE),"")</f>
        <v>B-SR</v>
      </c>
      <c r="V37" s="117" t="str">
        <f>IF(N37:N37&gt;0,VLOOKUP(N37,Insc.!$A$1:$J$972,9,FALSE),"")</f>
        <v>LIB2026</v>
      </c>
      <c r="W37" s="117">
        <f>IF(N37:N37&gt;0,VLOOKUP(N37,Insc.!$A$1:$J$972,10,FALSE),"")</f>
        <v>0</v>
      </c>
      <c r="X37" s="63" t="s">
        <v>991</v>
      </c>
      <c r="Y37" s="116" t="str">
        <f>IF(X37:X37&gt;0,VLOOKUP(X37,Insc.!$A$1:$J$972,2,FALSE),"")</f>
        <v>HIRAKAWA</v>
      </c>
      <c r="Z37" s="116" t="str">
        <f>IF(X37:X37&gt;0,VLOOKUP(X37,Insc.!$A$1:$J$972,3,FALSE),"")</f>
        <v>ISAO</v>
      </c>
      <c r="AA37" s="117" t="str">
        <f>IF(X37:X37&gt;0,VLOOKUP(X37,Insc.!$A$1:$J$972,4,FALSE),"")</f>
        <v>M</v>
      </c>
      <c r="AB37" s="117" t="str">
        <f>IF(X37:X37&gt;0,VLOOKUP(X37,Insc.!$A$1:$J$972,5,FALSE),"")</f>
        <v>06. KOK</v>
      </c>
      <c r="AC37" s="118">
        <f>IF(X37:X37&gt;0,VLOOKUP(X37,Insc.!$A$1:$J$972,6,FALSE),"")</f>
        <v>17410</v>
      </c>
      <c r="AD37" s="117">
        <f>IF(X37:X37&gt;0,VLOOKUP(X37,Insc.!$A$1:$J$972,7,FALSE),"")</f>
        <v>12</v>
      </c>
      <c r="AE37" s="117" t="str">
        <f>IF(X37:X37&gt;0,VLOOKUP(X37,Insc.!$A$1:$J$972,8,FALSE),"")</f>
        <v>C-SR</v>
      </c>
      <c r="AF37" s="117" t="str">
        <f>IF(X37:X37&gt;0,VLOOKUP(X37,Insc.!$A$1:$J$972,9,FALSE),"")</f>
        <v>LIB2026</v>
      </c>
      <c r="AG37" s="117">
        <f>IF(X37:X37&gt;0,VLOOKUP(X37,Insc.!$A$1:$J$972,10,FALSE),"")</f>
        <v>0</v>
      </c>
      <c r="AH37" s="63" t="s">
        <v>1022</v>
      </c>
      <c r="AI37" s="116" t="str">
        <f>IF(AH37:AH37&gt;0,VLOOKUP(AH37,Insc.!$A$1:$J$972,2,FALSE),"")</f>
        <v>KONDO</v>
      </c>
      <c r="AJ37" s="116" t="str">
        <f>IF(AH37:AH37&gt;0,VLOOKUP(AH37,Insc.!$A$1:$J$972,3,FALSE),"")</f>
        <v>MARY TORII</v>
      </c>
      <c r="AK37" s="117" t="str">
        <f>IF(AH37:AH37&gt;0,VLOOKUP(AH37,Insc.!$A$1:$J$972,4,FALSE),"")</f>
        <v>F</v>
      </c>
      <c r="AL37" s="117" t="str">
        <f>IF(AH37:AH37&gt;0,VLOOKUP(AH37,Insc.!$A$1:$J$972,5,FALSE),"")</f>
        <v>07. GSP</v>
      </c>
      <c r="AM37" s="118">
        <f>IF(AH37:AH37&gt;0,VLOOKUP(AH37,Insc.!$A$1:$J$972,6,FALSE),"")</f>
        <v>18680</v>
      </c>
      <c r="AN37" s="117">
        <f>IF(AH37:AH37&gt;0,VLOOKUP(AH37,Insc.!$A$1:$J$972,7,FALSE),"")</f>
        <v>12</v>
      </c>
      <c r="AO37" s="117" t="str">
        <f>IF(AH37:AH37&gt;0,VLOOKUP(AH37,Insc.!$A$1:$J$972,8,FALSE),"")</f>
        <v>C-SR</v>
      </c>
      <c r="AP37" s="117" t="str">
        <f>IF(AH37:AH37&gt;0,VLOOKUP(AH37,Insc.!$A$1:$J$972,9,FALSE),"")</f>
        <v>LIB2026</v>
      </c>
      <c r="AQ37" s="10">
        <f>IF(AH37:AH37&gt;0,VLOOKUP(AH37,Insc.!$A$1:$J$972,10,FALSE),"")</f>
        <v>0</v>
      </c>
    </row>
    <row r="38" spans="1:43" ht="15.6">
      <c r="A38" s="4">
        <v>302</v>
      </c>
      <c r="B38" s="4">
        <v>1</v>
      </c>
      <c r="C38" s="4">
        <v>2</v>
      </c>
      <c r="D38" s="63"/>
      <c r="E38" s="116" t="str">
        <f>IF(D38:D38&gt;0,VLOOKUP(D38,Insc.!$A$1:$J$972,2,FALSE),"")</f>
        <v/>
      </c>
      <c r="F38" s="116" t="str">
        <f>IF(D38:D38&gt;0,VLOOKUP(D38,Insc.!$A$1:$J$972,3,FALSE),"")</f>
        <v/>
      </c>
      <c r="G38" s="117" t="str">
        <f>IF(D38:D38&gt;0,VLOOKUP(D38,Insc.!$A$1:$J$972,4,FALSE),"")</f>
        <v/>
      </c>
      <c r="H38" s="117" t="str">
        <f>IF(D38:D38&gt;0,VLOOKUP(D38,Insc.!$A$1:$J$972,5,FALSE),"")</f>
        <v/>
      </c>
      <c r="I38" s="118" t="str">
        <f>IF(D38:D38&gt;0,VLOOKUP(D38,Insc.!$A$1:$J$972,6,FALSE),"")</f>
        <v/>
      </c>
      <c r="J38" s="117" t="str">
        <f>IF(D38:D38&gt;0,VLOOKUP(D38,Insc.!$A$1:$J$972,7,FALSE),"")</f>
        <v/>
      </c>
      <c r="K38" s="117" t="str">
        <f>IF(D38:D38&gt;0,VLOOKUP(D38,Insc.!$A$1:$J$972,8,FALSE),"")</f>
        <v/>
      </c>
      <c r="L38" s="117" t="str">
        <f>IF(D38:D38&gt;0,VLOOKUP(D38,Insc.!$A$1:$J$972,9,FALSE),"")</f>
        <v/>
      </c>
      <c r="M38" s="117" t="str">
        <f>IF(D38:D38&gt;0,VLOOKUP(D38,Insc.!$A$1:$J$972,10,FALSE),"")</f>
        <v/>
      </c>
      <c r="N38" s="63"/>
      <c r="O38" s="116" t="str">
        <f>IF(N38:N38&gt;0,VLOOKUP(N38,Insc.!$A$1:$J$972,2,FALSE),"")</f>
        <v/>
      </c>
      <c r="P38" s="116" t="str">
        <f>IF(N38:N38&gt;0,VLOOKUP(N38,Insc.!$A$1:$J$972,3,FALSE),"")</f>
        <v/>
      </c>
      <c r="Q38" s="117" t="str">
        <f>IF(N38:N38&gt;0,VLOOKUP(N38,Insc.!$A$1:$J$972,4,FALSE),"")</f>
        <v/>
      </c>
      <c r="R38" s="117" t="str">
        <f>IF(N38:N38&gt;0,VLOOKUP(N38,Insc.!$A$1:$J$972,5,FALSE),"")</f>
        <v/>
      </c>
      <c r="S38" s="118" t="str">
        <f>IF(N38:N38&gt;0,VLOOKUP(N38,Insc.!$A$1:$J$972,6,FALSE),"")</f>
        <v/>
      </c>
      <c r="T38" s="117" t="str">
        <f>IF(N38:N38&gt;0,VLOOKUP(N38,Insc.!$A$1:$J$972,7,FALSE),"")</f>
        <v/>
      </c>
      <c r="U38" s="117" t="str">
        <f>IF(N38:N38&gt;0,VLOOKUP(N38,Insc.!$A$1:$J$972,8,FALSE),"")</f>
        <v/>
      </c>
      <c r="V38" s="117" t="str">
        <f>IF(N38:N38&gt;0,VLOOKUP(N38,Insc.!$A$1:$J$972,9,FALSE),"")</f>
        <v/>
      </c>
      <c r="W38" s="117" t="str">
        <f>IF(N38:N38&gt;0,VLOOKUP(N38,Insc.!$A$1:$J$972,10,FALSE),"")</f>
        <v/>
      </c>
      <c r="X38" s="63"/>
      <c r="Y38" s="116" t="str">
        <f>IF(X38:X38&gt;0,VLOOKUP(X38,Insc.!$A$1:$J$972,2,FALSE),"")</f>
        <v/>
      </c>
      <c r="Z38" s="116" t="str">
        <f>IF(X38:X38&gt;0,VLOOKUP(X38,Insc.!$A$1:$J$972,3,FALSE),"")</f>
        <v/>
      </c>
      <c r="AA38" s="117" t="str">
        <f>IF(X38:X38&gt;0,VLOOKUP(X38,Insc.!$A$1:$J$972,4,FALSE),"")</f>
        <v/>
      </c>
      <c r="AB38" s="117" t="str">
        <f>IF(X38:X38&gt;0,VLOOKUP(X38,Insc.!$A$1:$J$972,5,FALSE),"")</f>
        <v/>
      </c>
      <c r="AC38" s="118" t="str">
        <f>IF(X38:X38&gt;0,VLOOKUP(X38,Insc.!$A$1:$J$972,6,FALSE),"")</f>
        <v/>
      </c>
      <c r="AD38" s="117" t="str">
        <f>IF(X38:X38&gt;0,VLOOKUP(X38,Insc.!$A$1:$J$972,7,FALSE),"")</f>
        <v/>
      </c>
      <c r="AE38" s="117" t="str">
        <f>IF(X38:X38&gt;0,VLOOKUP(X38,Insc.!$A$1:$J$972,8,FALSE),"")</f>
        <v/>
      </c>
      <c r="AF38" s="117" t="str">
        <f>IF(X38:X38&gt;0,VLOOKUP(X38,Insc.!$A$1:$J$972,9,FALSE),"")</f>
        <v/>
      </c>
      <c r="AG38" s="117" t="str">
        <f>IF(X38:X38&gt;0,VLOOKUP(X38,Insc.!$A$1:$J$972,10,FALSE),"")</f>
        <v/>
      </c>
      <c r="AH38" s="63"/>
      <c r="AI38" s="116" t="str">
        <f>IF(AH38:AH38&gt;0,VLOOKUP(AH38,Insc.!$A$1:$J$972,2,FALSE),"")</f>
        <v/>
      </c>
      <c r="AJ38" s="116" t="str">
        <f>IF(AH38:AH38&gt;0,VLOOKUP(AH38,Insc.!$A$1:$J$972,3,FALSE),"")</f>
        <v/>
      </c>
      <c r="AK38" s="117" t="str">
        <f>IF(AH38:AH38&gt;0,VLOOKUP(AH38,Insc.!$A$1:$J$972,4,FALSE),"")</f>
        <v/>
      </c>
      <c r="AL38" s="117" t="str">
        <f>IF(AH38:AH38&gt;0,VLOOKUP(AH38,Insc.!$A$1:$J$972,5,FALSE),"")</f>
        <v/>
      </c>
      <c r="AM38" s="118" t="str">
        <f>IF(AH38:AH38&gt;0,VLOOKUP(AH38,Insc.!$A$1:$J$972,6,FALSE),"")</f>
        <v/>
      </c>
      <c r="AN38" s="117" t="str">
        <f>IF(AH38:AH38&gt;0,VLOOKUP(AH38,Insc.!$A$1:$J$972,7,FALSE),"")</f>
        <v/>
      </c>
      <c r="AO38" s="117" t="str">
        <f>IF(AH38:AH38&gt;0,VLOOKUP(AH38,Insc.!$A$1:$J$972,8,FALSE),"")</f>
        <v/>
      </c>
      <c r="AP38" s="117" t="str">
        <f>IF(AH38:AH38&gt;0,VLOOKUP(AH38,Insc.!$A$1:$J$972,9,FALSE),"")</f>
        <v/>
      </c>
      <c r="AQ38" s="10" t="str">
        <f>IF(AH38:AH38&gt;0,VLOOKUP(AH38,Insc.!$A$1:$J$972,10,FALSE),"")</f>
        <v/>
      </c>
    </row>
    <row r="39" spans="1:43" ht="15.6">
      <c r="A39" s="4">
        <v>303</v>
      </c>
      <c r="B39" s="4">
        <v>1</v>
      </c>
      <c r="C39" s="4">
        <v>3</v>
      </c>
      <c r="D39" s="63" t="s">
        <v>885</v>
      </c>
      <c r="E39" s="116" t="str">
        <f>IF(D39:D39&gt;0,VLOOKUP(D39,Insc.!$A$1:$J$972,2,FALSE),"")</f>
        <v>SILVA</v>
      </c>
      <c r="F39" s="116" t="str">
        <f>IF(D39:D39&gt;0,VLOOKUP(D39,Insc.!$A$1:$J$972,3,FALSE),"")</f>
        <v>MANOEL</v>
      </c>
      <c r="G39" s="117" t="str">
        <f>IF(D39:D39&gt;0,VLOOKUP(D39,Insc.!$A$1:$J$972,4,FALSE),"")</f>
        <v>M</v>
      </c>
      <c r="H39" s="117" t="str">
        <f>IF(D39:D39&gt;0,VLOOKUP(D39,Insc.!$A$1:$J$972,5,FALSE),"")</f>
        <v>06. KOK</v>
      </c>
      <c r="I39" s="118">
        <f>IF(D39:D39&gt;0,VLOOKUP(D39,Insc.!$A$1:$J$972,6,FALSE),"")</f>
        <v>20205</v>
      </c>
      <c r="J39" s="117">
        <f>IF(D39:D39&gt;0,VLOOKUP(D39,Insc.!$A$1:$J$972,7,FALSE),"")</f>
        <v>9</v>
      </c>
      <c r="K39" s="117" t="str">
        <f>IF(D39:D39&gt;0,VLOOKUP(D39,Insc.!$A$1:$J$972,8,FALSE),"")</f>
        <v>B-NSR</v>
      </c>
      <c r="L39" s="117" t="str">
        <f>IF(D39:D39&gt;0,VLOOKUP(D39,Insc.!$A$1:$J$972,9,FALSE),"")</f>
        <v>LIB2026</v>
      </c>
      <c r="M39" s="117">
        <f>IF(D39:D39&gt;0,VLOOKUP(D39,Insc.!$A$1:$J$972,10,FALSE),"")</f>
        <v>0</v>
      </c>
      <c r="N39" s="63" t="s">
        <v>793</v>
      </c>
      <c r="O39" s="116" t="str">
        <f>IF(N39:N39&gt;0,VLOOKUP(N39,Insc.!$A$1:$J$972,2,FALSE),"")</f>
        <v>HITOMI</v>
      </c>
      <c r="P39" s="116" t="str">
        <f>IF(N39:N39&gt;0,VLOOKUP(N39,Insc.!$A$1:$J$972,3,FALSE),"")</f>
        <v>HATSUE</v>
      </c>
      <c r="Q39" s="117" t="str">
        <f>IF(N39:N39&gt;0,VLOOKUP(N39,Insc.!$A$1:$J$972,4,FALSE),"")</f>
        <v>F</v>
      </c>
      <c r="R39" s="117" t="str">
        <f>IF(N39:N39&gt;0,VLOOKUP(N39,Insc.!$A$1:$J$972,5,FALSE),"")</f>
        <v>03. IBI</v>
      </c>
      <c r="S39" s="118">
        <f>IF(N39:N39&gt;0,VLOOKUP(N39,Insc.!$A$1:$J$972,6,FALSE),"")</f>
        <v>17336</v>
      </c>
      <c r="T39" s="117">
        <f>IF(N39:N39&gt;0,VLOOKUP(N39,Insc.!$A$1:$J$972,7,FALSE),"")</f>
        <v>8</v>
      </c>
      <c r="U39" s="117" t="str">
        <f>IF(N39:N39&gt;0,VLOOKUP(N39,Insc.!$A$1:$J$972,8,FALSE),"")</f>
        <v>B-SR</v>
      </c>
      <c r="V39" s="117" t="str">
        <f>IF(N39:N39&gt;0,VLOOKUP(N39,Insc.!$A$1:$J$972,9,FALSE),"")</f>
        <v>LIB2026</v>
      </c>
      <c r="W39" s="117">
        <f>IF(N39:N39&gt;0,VLOOKUP(N39,Insc.!$A$1:$J$972,10,FALSE),"")</f>
        <v>0</v>
      </c>
      <c r="X39" s="63" t="s">
        <v>496</v>
      </c>
      <c r="Y39" s="116" t="str">
        <f>IF(X39:X39&gt;0,VLOOKUP(X39,Insc.!$A$1:$J$972,2,FALSE),"")</f>
        <v>PINTO</v>
      </c>
      <c r="Z39" s="116" t="str">
        <f>IF(X39:X39&gt;0,VLOOKUP(X39,Insc.!$A$1:$J$972,3,FALSE),"")</f>
        <v>JOSE GONCALVES</v>
      </c>
      <c r="AA39" s="117" t="str">
        <f>IF(X39:X39&gt;0,VLOOKUP(X39,Insc.!$A$1:$J$972,4,FALSE),"")</f>
        <v>M</v>
      </c>
      <c r="AB39" s="117" t="str">
        <f>IF(X39:X39&gt;0,VLOOKUP(X39,Insc.!$A$1:$J$972,5,FALSE),"")</f>
        <v>10. ITA</v>
      </c>
      <c r="AC39" s="118">
        <f>IF(X39:X39&gt;0,VLOOKUP(X39,Insc.!$A$1:$J$972,6,FALSE),"")</f>
        <v>12745</v>
      </c>
      <c r="AD39" s="117">
        <f>IF(X39:X39&gt;0,VLOOKUP(X39,Insc.!$A$1:$J$972,7,FALSE),"")</f>
        <v>9</v>
      </c>
      <c r="AE39" s="117" t="str">
        <f>IF(X39:X39&gt;0,VLOOKUP(X39,Insc.!$A$1:$J$972,8,FALSE),"")</f>
        <v>B-MR</v>
      </c>
      <c r="AF39" s="117" t="str">
        <f>IF(X39:X39&gt;0,VLOOKUP(X39,Insc.!$A$1:$J$972,9,FALSE),"")</f>
        <v>LIB2026i</v>
      </c>
      <c r="AG39" s="117">
        <f>IF(X39:X39&gt;0,VLOOKUP(X39,Insc.!$A$1:$J$972,10,FALSE),"")</f>
        <v>0</v>
      </c>
      <c r="AH39" s="63" t="s">
        <v>942</v>
      </c>
      <c r="AI39" s="116" t="str">
        <f>IF(AH39:AH39&gt;0,VLOOKUP(AH39,Insc.!$A$1:$J$972,2,FALSE),"")</f>
        <v>OGAWA</v>
      </c>
      <c r="AJ39" s="116" t="str">
        <f>IF(AH39:AH39&gt;0,VLOOKUP(AH39,Insc.!$A$1:$J$972,3,FALSE),"")</f>
        <v>ARNALDO</v>
      </c>
      <c r="AK39" s="117" t="str">
        <f>IF(AH39:AH39&gt;0,VLOOKUP(AH39,Insc.!$A$1:$J$972,4,FALSE),"")</f>
        <v>M</v>
      </c>
      <c r="AL39" s="117" t="str">
        <f>IF(AH39:AH39&gt;0,VLOOKUP(AH39,Insc.!$A$1:$J$972,5,FALSE),"")</f>
        <v>15. BIR</v>
      </c>
      <c r="AM39" s="118">
        <f>IF(AH39:AH39&gt;0,VLOOKUP(AH39,Insc.!$A$1:$J$972,6,FALSE),"")</f>
        <v>21814</v>
      </c>
      <c r="AN39" s="117">
        <f>IF(AH39:AH39&gt;0,VLOOKUP(AH39,Insc.!$A$1:$J$972,7,FALSE),"")</f>
        <v>10</v>
      </c>
      <c r="AO39" s="117" t="str">
        <f>IF(AH39:AH39&gt;0,VLOOKUP(AH39,Insc.!$A$1:$J$972,8,FALSE),"")</f>
        <v>C-NSR</v>
      </c>
      <c r="AP39" s="117" t="str">
        <f>IF(AH39:AH39&gt;0,VLOOKUP(AH39,Insc.!$A$1:$J$972,9,FALSE),"")</f>
        <v>LIB2026</v>
      </c>
      <c r="AQ39" s="10">
        <f>IF(AH39:AH39&gt;0,VLOOKUP(AH39,Insc.!$A$1:$J$972,10,FALSE),"")</f>
        <v>0</v>
      </c>
    </row>
    <row r="40" spans="1:43" ht="15.6">
      <c r="A40" s="4">
        <v>304</v>
      </c>
      <c r="B40" s="4">
        <v>1</v>
      </c>
      <c r="C40" s="4">
        <v>4</v>
      </c>
      <c r="D40" s="63"/>
      <c r="E40" s="116" t="str">
        <f>IF(D40:D40&gt;0,VLOOKUP(D40,Insc.!$A$1:$J$972,2,FALSE),"")</f>
        <v/>
      </c>
      <c r="F40" s="116" t="str">
        <f>IF(D40:D40&gt;0,VLOOKUP(D40,Insc.!$A$1:$J$972,3,FALSE),"")</f>
        <v/>
      </c>
      <c r="G40" s="117" t="str">
        <f>IF(D40:D40&gt;0,VLOOKUP(D40,Insc.!$A$1:$J$972,4,FALSE),"")</f>
        <v/>
      </c>
      <c r="H40" s="117" t="str">
        <f>IF(D40:D40&gt;0,VLOOKUP(D40,Insc.!$A$1:$J$972,5,FALSE),"")</f>
        <v/>
      </c>
      <c r="I40" s="118" t="str">
        <f>IF(D40:D40&gt;0,VLOOKUP(D40,Insc.!$A$1:$J$972,6,FALSE),"")</f>
        <v/>
      </c>
      <c r="J40" s="117" t="str">
        <f>IF(D40:D40&gt;0,VLOOKUP(D40,Insc.!$A$1:$J$972,7,FALSE),"")</f>
        <v/>
      </c>
      <c r="K40" s="117" t="str">
        <f>IF(D40:D40&gt;0,VLOOKUP(D40,Insc.!$A$1:$J$972,8,FALSE),"")</f>
        <v/>
      </c>
      <c r="L40" s="117" t="str">
        <f>IF(D40:D40&gt;0,VLOOKUP(D40,Insc.!$A$1:$J$972,9,FALSE),"")</f>
        <v/>
      </c>
      <c r="M40" s="117" t="str">
        <f>IF(D40:D40&gt;0,VLOOKUP(D40,Insc.!$A$1:$J$972,10,FALSE),"")</f>
        <v/>
      </c>
      <c r="N40" s="63"/>
      <c r="O40" s="116" t="str">
        <f>IF(N40:N40&gt;0,VLOOKUP(N40,Insc.!$A$1:$J$972,2,FALSE),"")</f>
        <v/>
      </c>
      <c r="P40" s="116" t="str">
        <f>IF(N40:N40&gt;0,VLOOKUP(N40,Insc.!$A$1:$J$972,3,FALSE),"")</f>
        <v/>
      </c>
      <c r="Q40" s="117" t="str">
        <f>IF(N40:N40&gt;0,VLOOKUP(N40,Insc.!$A$1:$J$972,4,FALSE),"")</f>
        <v/>
      </c>
      <c r="R40" s="117" t="str">
        <f>IF(N40:N40&gt;0,VLOOKUP(N40,Insc.!$A$1:$J$972,5,FALSE),"")</f>
        <v/>
      </c>
      <c r="S40" s="118" t="str">
        <f>IF(N40:N40&gt;0,VLOOKUP(N40,Insc.!$A$1:$J$972,6,FALSE),"")</f>
        <v/>
      </c>
      <c r="T40" s="117" t="str">
        <f>IF(N40:N40&gt;0,VLOOKUP(N40,Insc.!$A$1:$J$972,7,FALSE),"")</f>
        <v/>
      </c>
      <c r="U40" s="117" t="str">
        <f>IF(N40:N40&gt;0,VLOOKUP(N40,Insc.!$A$1:$J$972,8,FALSE),"")</f>
        <v/>
      </c>
      <c r="V40" s="117" t="str">
        <f>IF(N40:N40&gt;0,VLOOKUP(N40,Insc.!$A$1:$J$972,9,FALSE),"")</f>
        <v/>
      </c>
      <c r="W40" s="117" t="str">
        <f>IF(N40:N40&gt;0,VLOOKUP(N40,Insc.!$A$1:$J$972,10,FALSE),"")</f>
        <v/>
      </c>
      <c r="X40" s="63"/>
      <c r="Y40" s="116" t="str">
        <f>IF(X40:X40&gt;0,VLOOKUP(X40,Insc.!$A$1:$J$972,2,FALSE),"")</f>
        <v/>
      </c>
      <c r="Z40" s="116" t="str">
        <f>IF(X40:X40&gt;0,VLOOKUP(X40,Insc.!$A$1:$J$972,3,FALSE),"")</f>
        <v/>
      </c>
      <c r="AA40" s="117" t="str">
        <f>IF(X40:X40&gt;0,VLOOKUP(X40,Insc.!$A$1:$J$972,4,FALSE),"")</f>
        <v/>
      </c>
      <c r="AB40" s="117" t="str">
        <f>IF(X40:X40&gt;0,VLOOKUP(X40,Insc.!$A$1:$J$972,5,FALSE),"")</f>
        <v/>
      </c>
      <c r="AC40" s="118" t="str">
        <f>IF(X40:X40&gt;0,VLOOKUP(X40,Insc.!$A$1:$J$972,6,FALSE),"")</f>
        <v/>
      </c>
      <c r="AD40" s="117" t="str">
        <f>IF(X40:X40&gt;0,VLOOKUP(X40,Insc.!$A$1:$J$972,7,FALSE),"")</f>
        <v/>
      </c>
      <c r="AE40" s="117" t="str">
        <f>IF(X40:X40&gt;0,VLOOKUP(X40,Insc.!$A$1:$J$972,8,FALSE),"")</f>
        <v/>
      </c>
      <c r="AF40" s="117" t="str">
        <f>IF(X40:X40&gt;0,VLOOKUP(X40,Insc.!$A$1:$J$972,9,FALSE),"")</f>
        <v/>
      </c>
      <c r="AG40" s="117" t="str">
        <f>IF(X40:X40&gt;0,VLOOKUP(X40,Insc.!$A$1:$J$972,10,FALSE),"")</f>
        <v/>
      </c>
      <c r="AH40" s="63"/>
      <c r="AI40" s="116" t="str">
        <f>IF(AH40:AH40&gt;0,VLOOKUP(AH40,Insc.!$A$1:$J$972,2,FALSE),"")</f>
        <v/>
      </c>
      <c r="AJ40" s="116" t="str">
        <f>IF(AH40:AH40&gt;0,VLOOKUP(AH40,Insc.!$A$1:$J$972,3,FALSE),"")</f>
        <v/>
      </c>
      <c r="AK40" s="117" t="str">
        <f>IF(AH40:AH40&gt;0,VLOOKUP(AH40,Insc.!$A$1:$J$972,4,FALSE),"")</f>
        <v/>
      </c>
      <c r="AL40" s="117" t="str">
        <f>IF(AH40:AH40&gt;0,VLOOKUP(AH40,Insc.!$A$1:$J$972,5,FALSE),"")</f>
        <v/>
      </c>
      <c r="AM40" s="118" t="str">
        <f>IF(AH40:AH40&gt;0,VLOOKUP(AH40,Insc.!$A$1:$J$972,6,FALSE),"")</f>
        <v/>
      </c>
      <c r="AN40" s="117" t="str">
        <f>IF(AH40:AH40&gt;0,VLOOKUP(AH40,Insc.!$A$1:$J$972,7,FALSE),"")</f>
        <v/>
      </c>
      <c r="AO40" s="117" t="str">
        <f>IF(AH40:AH40&gt;0,VLOOKUP(AH40,Insc.!$A$1:$J$972,8,FALSE),"")</f>
        <v/>
      </c>
      <c r="AP40" s="117" t="str">
        <f>IF(AH40:AH40&gt;0,VLOOKUP(AH40,Insc.!$A$1:$J$972,9,FALSE),"")</f>
        <v/>
      </c>
      <c r="AQ40" s="10" t="str">
        <f>IF(AH40:AH40&gt;0,VLOOKUP(AH40,Insc.!$A$1:$J$972,10,FALSE),"")</f>
        <v/>
      </c>
    </row>
    <row r="41" spans="1:43" ht="15.6">
      <c r="A41" s="4">
        <v>305</v>
      </c>
      <c r="B41" s="4">
        <v>1</v>
      </c>
      <c r="C41" s="4">
        <v>5</v>
      </c>
      <c r="D41" s="63" t="s">
        <v>856</v>
      </c>
      <c r="E41" s="116" t="str">
        <f>IF(D41:D41&gt;0,VLOOKUP(D41,Insc.!$A$1:$J$972,2,FALSE),"")</f>
        <v xml:space="preserve">KODA </v>
      </c>
      <c r="F41" s="116" t="str">
        <f>IF(D41:D41&gt;0,VLOOKUP(D41,Insc.!$A$1:$J$972,3,FALSE),"")</f>
        <v>MASAO</v>
      </c>
      <c r="G41" s="117" t="str">
        <f>IF(D41:D41&gt;0,VLOOKUP(D41,Insc.!$A$1:$J$972,4,FALSE),"")</f>
        <v>M</v>
      </c>
      <c r="H41" s="117" t="str">
        <f>IF(D41:D41&gt;0,VLOOKUP(D41,Insc.!$A$1:$J$972,5,FALSE),"")</f>
        <v>12. COO</v>
      </c>
      <c r="I41" s="118">
        <f>IF(D41:D41&gt;0,VLOOKUP(D41,Insc.!$A$1:$J$972,6,FALSE),"")</f>
        <v>16228</v>
      </c>
      <c r="J41" s="117">
        <f>IF(D41:D41&gt;0,VLOOKUP(D41,Insc.!$A$1:$J$972,7,FALSE),"")</f>
        <v>7</v>
      </c>
      <c r="K41" s="117" t="str">
        <f>IF(D41:D41&gt;0,VLOOKUP(D41,Insc.!$A$1:$J$972,8,FALSE),"")</f>
        <v>B-SR</v>
      </c>
      <c r="L41" s="117" t="str">
        <f>IF(D41:D41&gt;0,VLOOKUP(D41,Insc.!$A$1:$J$972,9,FALSE),"")</f>
        <v>LIB2026</v>
      </c>
      <c r="M41" s="117">
        <f>IF(D41:D41&gt;0,VLOOKUP(D41,Insc.!$A$1:$J$972,10,FALSE),"")</f>
        <v>0</v>
      </c>
      <c r="N41" s="63" t="s">
        <v>741</v>
      </c>
      <c r="O41" s="116" t="str">
        <f>IF(N41:N41&gt;0,VLOOKUP(N41,Insc.!$A$1:$J$972,2,FALSE),"")</f>
        <v>BAPTISTA</v>
      </c>
      <c r="P41" s="116" t="str">
        <f>IF(N41:N41&gt;0,VLOOKUP(N41,Insc.!$A$1:$J$972,3,FALSE),"")</f>
        <v>LUIZ CARLOS</v>
      </c>
      <c r="Q41" s="117" t="str">
        <f>IF(N41:N41&gt;0,VLOOKUP(N41,Insc.!$A$1:$J$972,4,FALSE),"")</f>
        <v>M</v>
      </c>
      <c r="R41" s="117" t="str">
        <f>IF(N41:N41&gt;0,VLOOKUP(N41,Insc.!$A$1:$J$972,5,FALSE),"")</f>
        <v>16. SUM</v>
      </c>
      <c r="S41" s="118">
        <f>IF(N41:N41&gt;0,VLOOKUP(N41,Insc.!$A$1:$J$972,6,FALSE),"")</f>
        <v>21818</v>
      </c>
      <c r="T41" s="117">
        <f>IF(N41:N41&gt;0,VLOOKUP(N41,Insc.!$A$1:$J$972,7,FALSE),"")</f>
        <v>7</v>
      </c>
      <c r="U41" s="117" t="str">
        <f>IF(N41:N41&gt;0,VLOOKUP(N41,Insc.!$A$1:$J$972,8,FALSE),"")</f>
        <v>B-NSR</v>
      </c>
      <c r="V41" s="117" t="str">
        <f>IF(N41:N41&gt;0,VLOOKUP(N41,Insc.!$A$1:$J$972,9,FALSE),"")</f>
        <v>LIB2026</v>
      </c>
      <c r="W41" s="117">
        <f>IF(N41:N41&gt;0,VLOOKUP(N41,Insc.!$A$1:$J$972,10,FALSE),"")</f>
        <v>0</v>
      </c>
      <c r="X41" s="63" t="s">
        <v>763</v>
      </c>
      <c r="Y41" s="116" t="str">
        <f>IF(X41:X41&gt;0,VLOOKUP(X41,Insc.!$A$1:$J$972,2,FALSE),"")</f>
        <v>NAGAE</v>
      </c>
      <c r="Z41" s="116" t="str">
        <f>IF(X41:X41&gt;0,VLOOKUP(X41,Insc.!$A$1:$J$972,3,FALSE),"")</f>
        <v>TOMIKO</v>
      </c>
      <c r="AA41" s="117" t="str">
        <f>IF(X41:X41&gt;0,VLOOKUP(X41,Insc.!$A$1:$J$972,4,FALSE),"")</f>
        <v>F</v>
      </c>
      <c r="AB41" s="117" t="str">
        <f>IF(X41:X41&gt;0,VLOOKUP(X41,Insc.!$A$1:$J$972,5,FALSE),"")</f>
        <v>18. SOR</v>
      </c>
      <c r="AC41" s="118">
        <f>IF(X41:X41&gt;0,VLOOKUP(X41,Insc.!$A$1:$J$972,6,FALSE),"")</f>
        <v>14991</v>
      </c>
      <c r="AD41" s="117">
        <f>IF(X41:X41&gt;0,VLOOKUP(X41,Insc.!$A$1:$J$972,7,FALSE),"")</f>
        <v>9</v>
      </c>
      <c r="AE41" s="117" t="str">
        <f>IF(X41:X41&gt;0,VLOOKUP(X41,Insc.!$A$1:$J$972,8,FALSE),"")</f>
        <v>B-MR</v>
      </c>
      <c r="AF41" s="117" t="str">
        <f>IF(X41:X41&gt;0,VLOOKUP(X41,Insc.!$A$1:$J$972,9,FALSE),"")</f>
        <v>LIB2026</v>
      </c>
      <c r="AG41" s="117">
        <f>IF(X41:X41&gt;0,VLOOKUP(X41,Insc.!$A$1:$J$972,10,FALSE),"")</f>
        <v>0</v>
      </c>
      <c r="AH41" s="63" t="s">
        <v>1100</v>
      </c>
      <c r="AI41" s="116" t="str">
        <f>IF(AH41:AH41&gt;0,VLOOKUP(AH41,Insc.!$A$1:$J$972,2,FALSE),"")</f>
        <v>HIROSE YOKOTA</v>
      </c>
      <c r="AJ41" s="116" t="str">
        <f>IF(AH41:AH41&gt;0,VLOOKUP(AH41,Insc.!$A$1:$J$972,3,FALSE),"")</f>
        <v>HAYDEE HARUMI</v>
      </c>
      <c r="AK41" s="117" t="str">
        <f>IF(AH41:AH41&gt;0,VLOOKUP(AH41,Insc.!$A$1:$J$972,4,FALSE),"")</f>
        <v>F</v>
      </c>
      <c r="AL41" s="117" t="str">
        <f>IF(AH41:AH41&gt;0,VLOOKUP(AH41,Insc.!$A$1:$J$972,5,FALSE),"")</f>
        <v>06. KOK</v>
      </c>
      <c r="AM41" s="118">
        <f>IF(AH41:AH41&gt;0,VLOOKUP(AH41,Insc.!$A$1:$J$972,6,FALSE),"")</f>
        <v>22444</v>
      </c>
      <c r="AN41" s="117">
        <f>IF(AH41:AH41&gt;0,VLOOKUP(AH41,Insc.!$A$1:$J$972,7,FALSE),"")</f>
        <v>12</v>
      </c>
      <c r="AO41" s="117" t="str">
        <f>IF(AH41:AH41&gt;0,VLOOKUP(AH41,Insc.!$A$1:$J$972,8,FALSE),"")</f>
        <v>C-NSR</v>
      </c>
      <c r="AP41" s="117" t="str">
        <f>IF(AH41:AH41&gt;0,VLOOKUP(AH41,Insc.!$A$1:$J$972,9,FALSE),"")</f>
        <v>LIB2026</v>
      </c>
      <c r="AQ41" s="10">
        <f>IF(AH41:AH41&gt;0,VLOOKUP(AH41,Insc.!$A$1:$J$972,10,FALSE),"")</f>
        <v>0</v>
      </c>
    </row>
    <row r="42" spans="1:43" ht="15.6">
      <c r="A42" s="4">
        <v>306</v>
      </c>
      <c r="B42" s="4">
        <v>1</v>
      </c>
      <c r="C42" s="4">
        <v>6</v>
      </c>
      <c r="D42" s="464"/>
      <c r="E42" s="116" t="str">
        <f>IF(D42:D42&gt;0,VLOOKUP(D42,Insc.!$A$1:$J$972,2,FALSE),"")</f>
        <v/>
      </c>
      <c r="F42" s="116" t="str">
        <f>IF(D42:D42&gt;0,VLOOKUP(D42,Insc.!$A$1:$J$972,3,FALSE),"")</f>
        <v/>
      </c>
      <c r="G42" s="117" t="str">
        <f>IF(D42:D42&gt;0,VLOOKUP(D42,Insc.!$A$1:$J$972,4,FALSE),"")</f>
        <v/>
      </c>
      <c r="H42" s="117" t="str">
        <f>IF(D42:D42&gt;0,VLOOKUP(D42,Insc.!$A$1:$J$972,5,FALSE),"")</f>
        <v/>
      </c>
      <c r="I42" s="118" t="str">
        <f>IF(D42:D42&gt;0,VLOOKUP(D42,Insc.!$A$1:$J$972,6,FALSE),"")</f>
        <v/>
      </c>
      <c r="J42" s="117" t="str">
        <f>IF(D42:D42&gt;0,VLOOKUP(D42,Insc.!$A$1:$J$972,7,FALSE),"")</f>
        <v/>
      </c>
      <c r="K42" s="117" t="str">
        <f>IF(D42:D42&gt;0,VLOOKUP(D42,Insc.!$A$1:$J$972,8,FALSE),"")</f>
        <v/>
      </c>
      <c r="L42" s="117" t="str">
        <f>IF(D42:D42&gt;0,VLOOKUP(D42,Insc.!$A$1:$J$972,9,FALSE),"")</f>
        <v/>
      </c>
      <c r="M42" s="117" t="str">
        <f>IF(D42:D42&gt;0,VLOOKUP(D42,Insc.!$A$1:$J$972,10,FALSE),"")</f>
        <v/>
      </c>
      <c r="N42" s="63"/>
      <c r="O42" s="116" t="str">
        <f>IF(N42:N42&gt;0,VLOOKUP(N42,Insc.!$A$1:$J$972,2,FALSE),"")</f>
        <v/>
      </c>
      <c r="P42" s="116" t="str">
        <f>IF(N42:N42&gt;0,VLOOKUP(N42,Insc.!$A$1:$J$972,3,FALSE),"")</f>
        <v/>
      </c>
      <c r="Q42" s="117" t="str">
        <f>IF(N42:N42&gt;0,VLOOKUP(N42,Insc.!$A$1:$J$972,4,FALSE),"")</f>
        <v/>
      </c>
      <c r="R42" s="117" t="str">
        <f>IF(N42:N42&gt;0,VLOOKUP(N42,Insc.!$A$1:$J$972,5,FALSE),"")</f>
        <v/>
      </c>
      <c r="S42" s="118" t="str">
        <f>IF(N42:N42&gt;0,VLOOKUP(N42,Insc.!$A$1:$J$972,6,FALSE),"")</f>
        <v/>
      </c>
      <c r="T42" s="117" t="str">
        <f>IF(N42:N42&gt;0,VLOOKUP(N42,Insc.!$A$1:$J$972,7,FALSE),"")</f>
        <v/>
      </c>
      <c r="U42" s="117" t="str">
        <f>IF(N42:N42&gt;0,VLOOKUP(N42,Insc.!$A$1:$J$972,8,FALSE),"")</f>
        <v/>
      </c>
      <c r="V42" s="117" t="str">
        <f>IF(N42:N42&gt;0,VLOOKUP(N42,Insc.!$A$1:$J$972,9,FALSE),"")</f>
        <v/>
      </c>
      <c r="W42" s="117" t="str">
        <f>IF(N42:N42&gt;0,VLOOKUP(N42,Insc.!$A$1:$J$972,10,FALSE),"")</f>
        <v/>
      </c>
      <c r="X42" s="63"/>
      <c r="Y42" s="116" t="str">
        <f>IF(X42:X42&gt;0,VLOOKUP(X42,Insc.!$A$1:$J$972,2,FALSE),"")</f>
        <v/>
      </c>
      <c r="Z42" s="116" t="str">
        <f>IF(X42:X42&gt;0,VLOOKUP(X42,Insc.!$A$1:$J$972,3,FALSE),"")</f>
        <v/>
      </c>
      <c r="AA42" s="117" t="str">
        <f>IF(X42:X42&gt;0,VLOOKUP(X42,Insc.!$A$1:$J$972,4,FALSE),"")</f>
        <v/>
      </c>
      <c r="AB42" s="117" t="str">
        <f>IF(X42:X42&gt;0,VLOOKUP(X42,Insc.!$A$1:$J$972,5,FALSE),"")</f>
        <v/>
      </c>
      <c r="AC42" s="118" t="str">
        <f>IF(X42:X42&gt;0,VLOOKUP(X42,Insc.!$A$1:$J$972,6,FALSE),"")</f>
        <v/>
      </c>
      <c r="AD42" s="117" t="str">
        <f>IF(X42:X42&gt;0,VLOOKUP(X42,Insc.!$A$1:$J$972,7,FALSE),"")</f>
        <v/>
      </c>
      <c r="AE42" s="117" t="str">
        <f>IF(X42:X42&gt;0,VLOOKUP(X42,Insc.!$A$1:$J$972,8,FALSE),"")</f>
        <v/>
      </c>
      <c r="AF42" s="117" t="str">
        <f>IF(X42:X42&gt;0,VLOOKUP(X42,Insc.!$A$1:$J$972,9,FALSE),"")</f>
        <v/>
      </c>
      <c r="AG42" s="117" t="str">
        <f>IF(X42:X42&gt;0,VLOOKUP(X42,Insc.!$A$1:$J$972,10,FALSE),"")</f>
        <v/>
      </c>
      <c r="AH42" s="63"/>
      <c r="AI42" s="116" t="str">
        <f>IF(AH42:AH42&gt;0,VLOOKUP(AH42,Insc.!$A$1:$J$972,2,FALSE),"")</f>
        <v/>
      </c>
      <c r="AJ42" s="116" t="str">
        <f>IF(AH42:AH42&gt;0,VLOOKUP(AH42,Insc.!$A$1:$J$972,3,FALSE),"")</f>
        <v/>
      </c>
      <c r="AK42" s="117" t="str">
        <f>IF(AH42:AH42&gt;0,VLOOKUP(AH42,Insc.!$A$1:$J$972,4,FALSE),"")</f>
        <v/>
      </c>
      <c r="AL42" s="117" t="str">
        <f>IF(AH42:AH42&gt;0,VLOOKUP(AH42,Insc.!$A$1:$J$972,5,FALSE),"")</f>
        <v/>
      </c>
      <c r="AM42" s="118" t="str">
        <f>IF(AH42:AH42&gt;0,VLOOKUP(AH42,Insc.!$A$1:$J$972,6,FALSE),"")</f>
        <v/>
      </c>
      <c r="AN42" s="117" t="str">
        <f>IF(AH42:AH42&gt;0,VLOOKUP(AH42,Insc.!$A$1:$J$972,7,FALSE),"")</f>
        <v/>
      </c>
      <c r="AO42" s="117" t="str">
        <f>IF(AH42:AH42&gt;0,VLOOKUP(AH42,Insc.!$A$1:$J$972,8,FALSE),"")</f>
        <v/>
      </c>
      <c r="AP42" s="117" t="str">
        <f>IF(AH42:AH42&gt;0,VLOOKUP(AH42,Insc.!$A$1:$J$972,9,FALSE),"")</f>
        <v/>
      </c>
      <c r="AQ42" s="10" t="str">
        <f>IF(AH42:AH42&gt;0,VLOOKUP(AH42,Insc.!$A$1:$J$972,10,FALSE),"")</f>
        <v/>
      </c>
    </row>
    <row r="43" spans="1:43" ht="15.6">
      <c r="A43" s="4">
        <v>307</v>
      </c>
      <c r="B43" s="4">
        <v>1</v>
      </c>
      <c r="C43" s="4">
        <v>7</v>
      </c>
      <c r="D43" s="63" t="s">
        <v>735</v>
      </c>
      <c r="E43" s="116" t="str">
        <f>IF(D43:D43&gt;0,VLOOKUP(D43,Insc.!$A$1:$J$972,2,FALSE),"")</f>
        <v>MUKAI</v>
      </c>
      <c r="F43" s="116" t="str">
        <f>IF(D43:D43&gt;0,VLOOKUP(D43,Insc.!$A$1:$J$972,3,FALSE),"")</f>
        <v>MASAAKI</v>
      </c>
      <c r="G43" s="117" t="str">
        <f>IF(D43:D43&gt;0,VLOOKUP(D43,Insc.!$A$1:$J$972,4,FALSE),"")</f>
        <v>M</v>
      </c>
      <c r="H43" s="117" t="str">
        <f>IF(D43:D43&gt;0,VLOOKUP(D43,Insc.!$A$1:$J$972,5,FALSE),"")</f>
        <v>15. BIR</v>
      </c>
      <c r="I43" s="118">
        <f>IF(D43:D43&gt;0,VLOOKUP(D43,Insc.!$A$1:$J$972,6,FALSE),"")</f>
        <v>17335</v>
      </c>
      <c r="J43" s="117">
        <f>IF(D43:D43&gt;0,VLOOKUP(D43,Insc.!$A$1:$J$972,7,FALSE),"")</f>
        <v>8</v>
      </c>
      <c r="K43" s="117" t="str">
        <f>IF(D43:D43&gt;0,VLOOKUP(D43,Insc.!$A$1:$J$972,8,FALSE),"")</f>
        <v>B-SR</v>
      </c>
      <c r="L43" s="117" t="str">
        <f>IF(D43:D43&gt;0,VLOOKUP(D43,Insc.!$A$1:$J$972,9,FALSE),"")</f>
        <v>LIB2026</v>
      </c>
      <c r="M43" s="117">
        <f>IF(D43:D43&gt;0,VLOOKUP(D43,Insc.!$A$1:$J$972,10,FALSE),"")</f>
        <v>0</v>
      </c>
      <c r="N43" s="462">
        <v>604</v>
      </c>
      <c r="O43" s="116" t="str">
        <f>IF(N43:N43&gt;0,VLOOKUP(N43,Insc.!$A$1:$J$972,2,FALSE),"")</f>
        <v>P. DA S. DE OLIVEIRA</v>
      </c>
      <c r="P43" s="116" t="str">
        <f>IF(N43:N43&gt;0,VLOOKUP(N43,Insc.!$A$1:$J$972,3,FALSE),"")</f>
        <v>MARIA APARECIDA</v>
      </c>
      <c r="Q43" s="117" t="str">
        <f>IF(N43:N43&gt;0,VLOOKUP(N43,Insc.!$A$1:$J$972,4,FALSE),"")</f>
        <v>F</v>
      </c>
      <c r="R43" s="117" t="str">
        <f>IF(N43:N43&gt;0,VLOOKUP(N43,Insc.!$A$1:$J$972,5,FALSE),"")</f>
        <v>18. SOR</v>
      </c>
      <c r="S43" s="118">
        <f>IF(N43:N43&gt;0,VLOOKUP(N43,Insc.!$A$1:$J$972,6,FALSE),"")</f>
        <v>22044</v>
      </c>
      <c r="T43" s="117">
        <f>IF(N43:N43&gt;0,VLOOKUP(N43,Insc.!$A$1:$J$972,7,FALSE),"")</f>
        <v>9</v>
      </c>
      <c r="U43" s="117" t="str">
        <f>IF(N43:N43&gt;0,VLOOKUP(N43,Insc.!$A$1:$J$972,8,FALSE),"")</f>
        <v>B-NSR</v>
      </c>
      <c r="V43" s="117" t="str">
        <f>IF(N43:N43&gt;0,VLOOKUP(N43,Insc.!$A$1:$J$972,9,FALSE),"")</f>
        <v>LIB2026</v>
      </c>
      <c r="W43" s="117">
        <f>IF(N43:N43&gt;0,VLOOKUP(N43,Insc.!$A$1:$J$972,10,FALSE),"")</f>
        <v>0</v>
      </c>
      <c r="X43" s="63" t="s">
        <v>429</v>
      </c>
      <c r="Y43" s="116" t="str">
        <f>IF(X43:X43&gt;0,VLOOKUP(X43,Insc.!$A$1:$J$972,2,FALSE),"")</f>
        <v>OGATA</v>
      </c>
      <c r="Z43" s="116" t="str">
        <f>IF(X43:X43&gt;0,VLOOKUP(X43,Insc.!$A$1:$J$972,3,FALSE),"")</f>
        <v>MEGUMI</v>
      </c>
      <c r="AA43" s="117" t="str">
        <f>IF(X43:X43&gt;0,VLOOKUP(X43,Insc.!$A$1:$J$972,4,FALSE),"")</f>
        <v>F</v>
      </c>
      <c r="AB43" s="117" t="str">
        <f>IF(X43:X43&gt;0,VLOOKUP(X43,Insc.!$A$1:$J$972,5,FALSE),"")</f>
        <v>07. GSP</v>
      </c>
      <c r="AC43" s="118">
        <f>IF(X43:X43&gt;0,VLOOKUP(X43,Insc.!$A$1:$J$972,6,FALSE),"")</f>
        <v>19169</v>
      </c>
      <c r="AD43" s="117">
        <f>IF(X43:X43&gt;0,VLOOKUP(X43,Insc.!$A$1:$J$972,7,FALSE),"")</f>
        <v>9</v>
      </c>
      <c r="AE43" s="117" t="str">
        <f>IF(X43:X43&gt;0,VLOOKUP(X43,Insc.!$A$1:$J$972,8,FALSE),"")</f>
        <v>B-NSR</v>
      </c>
      <c r="AF43" s="117" t="str">
        <f>IF(X43:X43&gt;0,VLOOKUP(X43,Insc.!$A$1:$J$972,9,FALSE),"")</f>
        <v>LIB2026</v>
      </c>
      <c r="AG43" s="117">
        <f>IF(X43:X43&gt;0,VLOOKUP(X43,Insc.!$A$1:$J$972,10,FALSE),"")</f>
        <v>0</v>
      </c>
      <c r="AH43" s="63" t="s">
        <v>988</v>
      </c>
      <c r="AI43" s="116" t="str">
        <f>IF(AH43:AH43&gt;0,VLOOKUP(AH43,Insc.!$A$1:$J$972,2,FALSE),"")</f>
        <v>IWAMOTO MAEDA</v>
      </c>
      <c r="AJ43" s="116" t="str">
        <f>IF(AH43:AH43&gt;0,VLOOKUP(AH43,Insc.!$A$1:$J$972,3,FALSE),"")</f>
        <v>IOSHIMI</v>
      </c>
      <c r="AK43" s="117" t="str">
        <f>IF(AH43:AH43&gt;0,VLOOKUP(AH43,Insc.!$A$1:$J$972,4,FALSE),"")</f>
        <v>F</v>
      </c>
      <c r="AL43" s="117" t="str">
        <f>IF(AH43:AH43&gt;0,VLOOKUP(AH43,Insc.!$A$1:$J$972,5,FALSE),"")</f>
        <v>06. KOK</v>
      </c>
      <c r="AM43" s="118">
        <f>IF(AH43:AH43&gt;0,VLOOKUP(AH43,Insc.!$A$1:$J$972,6,FALSE),"")</f>
        <v>20443</v>
      </c>
      <c r="AN43" s="117">
        <f>IF(AH43:AH43&gt;0,VLOOKUP(AH43,Insc.!$A$1:$J$972,7,FALSE),"")</f>
        <v>12</v>
      </c>
      <c r="AO43" s="117" t="str">
        <f>IF(AH43:AH43&gt;0,VLOOKUP(AH43,Insc.!$A$1:$J$972,8,FALSE),"")</f>
        <v>C-NSR</v>
      </c>
      <c r="AP43" s="117" t="str">
        <f>IF(AH43:AH43&gt;0,VLOOKUP(AH43,Insc.!$A$1:$J$972,9,FALSE),"")</f>
        <v>LIB2026</v>
      </c>
      <c r="AQ43" s="10">
        <f>IF(AH43:AH43&gt;0,VLOOKUP(AH43,Insc.!$A$1:$J$972,10,FALSE),"")</f>
        <v>0</v>
      </c>
    </row>
    <row r="44" spans="1:43" ht="15.6">
      <c r="A44" s="4">
        <v>308</v>
      </c>
      <c r="B44" s="4">
        <v>1</v>
      </c>
      <c r="C44" s="4">
        <v>8</v>
      </c>
      <c r="D44" s="63"/>
      <c r="E44" s="116" t="str">
        <f>IF(D44:D44&gt;0,VLOOKUP(D44,Insc.!$A$1:$J$972,2,FALSE),"")</f>
        <v/>
      </c>
      <c r="F44" s="116" t="str">
        <f>IF(D44:D44&gt;0,VLOOKUP(D44,Insc.!$A$1:$J$972,3,FALSE),"")</f>
        <v/>
      </c>
      <c r="G44" s="117" t="str">
        <f>IF(D44:D44&gt;0,VLOOKUP(D44,Insc.!$A$1:$J$972,4,FALSE),"")</f>
        <v/>
      </c>
      <c r="H44" s="117" t="str">
        <f>IF(D44:D44&gt;0,VLOOKUP(D44,Insc.!$A$1:$J$972,5,FALSE),"")</f>
        <v/>
      </c>
      <c r="I44" s="118" t="str">
        <f>IF(D44:D44&gt;0,VLOOKUP(D44,Insc.!$A$1:$J$972,6,FALSE),"")</f>
        <v/>
      </c>
      <c r="J44" s="117" t="str">
        <f>IF(D44:D44&gt;0,VLOOKUP(D44,Insc.!$A$1:$J$972,7,FALSE),"")</f>
        <v/>
      </c>
      <c r="K44" s="117" t="str">
        <f>IF(D44:D44&gt;0,VLOOKUP(D44,Insc.!$A$1:$J$972,8,FALSE),"")</f>
        <v/>
      </c>
      <c r="L44" s="117" t="str">
        <f>IF(D44:D44&gt;0,VLOOKUP(D44,Insc.!$A$1:$J$972,9,FALSE),"")</f>
        <v/>
      </c>
      <c r="M44" s="117" t="str">
        <f>IF(D44:D44&gt;0,VLOOKUP(D44,Insc.!$A$1:$J$972,10,FALSE),"")</f>
        <v/>
      </c>
      <c r="N44" s="63"/>
      <c r="O44" s="116" t="str">
        <f>IF(N44:N44&gt;0,VLOOKUP(N44,Insc.!$A$1:$J$972,2,FALSE),"")</f>
        <v/>
      </c>
      <c r="P44" s="116" t="str">
        <f>IF(N44:N44&gt;0,VLOOKUP(N44,Insc.!$A$1:$J$972,3,FALSE),"")</f>
        <v/>
      </c>
      <c r="Q44" s="117" t="str">
        <f>IF(N44:N44&gt;0,VLOOKUP(N44,Insc.!$A$1:$J$972,4,FALSE),"")</f>
        <v/>
      </c>
      <c r="R44" s="117" t="str">
        <f>IF(N44:N44&gt;0,VLOOKUP(N44,Insc.!$A$1:$J$972,5,FALSE),"")</f>
        <v/>
      </c>
      <c r="S44" s="118" t="str">
        <f>IF(N44:N44&gt;0,VLOOKUP(N44,Insc.!$A$1:$J$972,6,FALSE),"")</f>
        <v/>
      </c>
      <c r="T44" s="117" t="str">
        <f>IF(N44:N44&gt;0,VLOOKUP(N44,Insc.!$A$1:$J$972,7,FALSE),"")</f>
        <v/>
      </c>
      <c r="U44" s="117" t="str">
        <f>IF(N44:N44&gt;0,VLOOKUP(N44,Insc.!$A$1:$J$972,8,FALSE),"")</f>
        <v/>
      </c>
      <c r="V44" s="117" t="str">
        <f>IF(N44:N44&gt;0,VLOOKUP(N44,Insc.!$A$1:$J$972,9,FALSE),"")</f>
        <v/>
      </c>
      <c r="W44" s="117" t="str">
        <f>IF(N44:N44&gt;0,VLOOKUP(N44,Insc.!$A$1:$J$972,10,FALSE),"")</f>
        <v/>
      </c>
      <c r="X44" s="63"/>
      <c r="Y44" s="116" t="str">
        <f>IF(X44:X44&gt;0,VLOOKUP(X44,Insc.!$A$1:$J$972,2,FALSE),"")</f>
        <v/>
      </c>
      <c r="Z44" s="116" t="str">
        <f>IF(X44:X44&gt;0,VLOOKUP(X44,Insc.!$A$1:$J$972,3,FALSE),"")</f>
        <v/>
      </c>
      <c r="AA44" s="117" t="str">
        <f>IF(X44:X44&gt;0,VLOOKUP(X44,Insc.!$A$1:$J$972,4,FALSE),"")</f>
        <v/>
      </c>
      <c r="AB44" s="117" t="str">
        <f>IF(X44:X44&gt;0,VLOOKUP(X44,Insc.!$A$1:$J$972,5,FALSE),"")</f>
        <v/>
      </c>
      <c r="AC44" s="118" t="str">
        <f>IF(X44:X44&gt;0,VLOOKUP(X44,Insc.!$A$1:$J$972,6,FALSE),"")</f>
        <v/>
      </c>
      <c r="AD44" s="117" t="str">
        <f>IF(X44:X44&gt;0,VLOOKUP(X44,Insc.!$A$1:$J$972,7,FALSE),"")</f>
        <v/>
      </c>
      <c r="AE44" s="117" t="str">
        <f>IF(X44:X44&gt;0,VLOOKUP(X44,Insc.!$A$1:$J$972,8,FALSE),"")</f>
        <v/>
      </c>
      <c r="AF44" s="117" t="str">
        <f>IF(X44:X44&gt;0,VLOOKUP(X44,Insc.!$A$1:$J$972,9,FALSE),"")</f>
        <v/>
      </c>
      <c r="AG44" s="117" t="str">
        <f>IF(X44:X44&gt;0,VLOOKUP(X44,Insc.!$A$1:$J$972,10,FALSE),"")</f>
        <v/>
      </c>
      <c r="AH44" s="63"/>
      <c r="AI44" s="116" t="str">
        <f>IF(AH44:AH44&gt;0,VLOOKUP(AH44,Insc.!$A$1:$J$972,2,FALSE),"")</f>
        <v/>
      </c>
      <c r="AJ44" s="116" t="str">
        <f>IF(AH44:AH44&gt;0,VLOOKUP(AH44,Insc.!$A$1:$J$972,3,FALSE),"")</f>
        <v/>
      </c>
      <c r="AK44" s="117" t="str">
        <f>IF(AH44:AH44&gt;0,VLOOKUP(AH44,Insc.!$A$1:$J$972,4,FALSE),"")</f>
        <v/>
      </c>
      <c r="AL44" s="117" t="str">
        <f>IF(AH44:AH44&gt;0,VLOOKUP(AH44,Insc.!$A$1:$J$972,5,FALSE),"")</f>
        <v/>
      </c>
      <c r="AM44" s="118" t="str">
        <f>IF(AH44:AH44&gt;0,VLOOKUP(AH44,Insc.!$A$1:$J$972,6,FALSE),"")</f>
        <v/>
      </c>
      <c r="AN44" s="117" t="str">
        <f>IF(AH44:AH44&gt;0,VLOOKUP(AH44,Insc.!$A$1:$J$972,7,FALSE),"")</f>
        <v/>
      </c>
      <c r="AO44" s="117" t="str">
        <f>IF(AH44:AH44&gt;0,VLOOKUP(AH44,Insc.!$A$1:$J$972,8,FALSE),"")</f>
        <v/>
      </c>
      <c r="AP44" s="117" t="str">
        <f>IF(AH44:AH44&gt;0,VLOOKUP(AH44,Insc.!$A$1:$J$972,9,FALSE),"")</f>
        <v/>
      </c>
      <c r="AQ44" s="10" t="str">
        <f>IF(AH44:AH44&gt;0,VLOOKUP(AH44,Insc.!$A$1:$J$972,10,FALSE),"")</f>
        <v/>
      </c>
    </row>
    <row r="45" spans="1:43" ht="15.6">
      <c r="A45" s="4">
        <v>309</v>
      </c>
      <c r="B45" s="4">
        <v>1</v>
      </c>
      <c r="C45" s="4">
        <v>9</v>
      </c>
      <c r="D45" s="463">
        <v>719</v>
      </c>
      <c r="E45" s="116" t="str">
        <f>IF(D45:D45&gt;0,VLOOKUP(D45,Insc.!$A$1:$J$972,2,FALSE),"")</f>
        <v>AZEVEDO</v>
      </c>
      <c r="F45" s="116" t="str">
        <f>IF(D45:D45&gt;0,VLOOKUP(D45,Insc.!$A$1:$J$972,3,FALSE),"")</f>
        <v>IDELSON</v>
      </c>
      <c r="G45" s="117" t="str">
        <f>IF(D45:D45&gt;0,VLOOKUP(D45,Insc.!$A$1:$J$972,4,FALSE),"")</f>
        <v>M</v>
      </c>
      <c r="H45" s="117" t="str">
        <f>IF(D45:D45&gt;0,VLOOKUP(D45,Insc.!$A$1:$J$972,5,FALSE),"")</f>
        <v>11. NCC</v>
      </c>
      <c r="I45" s="118">
        <f>IF(D45:D45&gt;0,VLOOKUP(D45,Insc.!$A$1:$J$972,6,FALSE),"")</f>
        <v>16509</v>
      </c>
      <c r="J45" s="117">
        <f>IF(D45:D45&gt;0,VLOOKUP(D45,Insc.!$A$1:$J$972,7,FALSE),"")</f>
        <v>8</v>
      </c>
      <c r="K45" s="117" t="str">
        <f>IF(D45:D45&gt;0,VLOOKUP(D45,Insc.!$A$1:$J$972,8,FALSE),"")</f>
        <v>B-SR</v>
      </c>
      <c r="L45" s="117" t="str">
        <f>IF(D45:D45&gt;0,VLOOKUP(D45,Insc.!$A$1:$J$972,9,FALSE),"")</f>
        <v>LIB2026</v>
      </c>
      <c r="M45" s="117">
        <f>IF(D45:D45&gt;0,VLOOKUP(D45,Insc.!$A$1:$J$972,10,FALSE),"")</f>
        <v>0</v>
      </c>
      <c r="N45" s="63" t="s">
        <v>720</v>
      </c>
      <c r="O45" s="116" t="str">
        <f>IF(N45:N45&gt;0,VLOOKUP(N45,Insc.!$A$1:$J$972,2,FALSE),"")</f>
        <v>MORIYA</v>
      </c>
      <c r="P45" s="116" t="str">
        <f>IF(N45:N45&gt;0,VLOOKUP(N45,Insc.!$A$1:$J$972,3,FALSE),"")</f>
        <v>KAZUO</v>
      </c>
      <c r="Q45" s="117" t="str">
        <f>IF(N45:N45&gt;0,VLOOKUP(N45,Insc.!$A$1:$J$972,4,FALSE),"")</f>
        <v>M</v>
      </c>
      <c r="R45" s="117" t="str">
        <f>IF(N45:N45&gt;0,VLOOKUP(N45,Insc.!$A$1:$J$972,5,FALSE),"")</f>
        <v>15. BIR</v>
      </c>
      <c r="S45" s="118">
        <f>IF(N45:N45&gt;0,VLOOKUP(N45,Insc.!$A$1:$J$972,6,FALSE),"")</f>
        <v>15211</v>
      </c>
      <c r="T45" s="117">
        <f>IF(N45:N45&gt;0,VLOOKUP(N45,Insc.!$A$1:$J$972,7,FALSE),"")</f>
        <v>9</v>
      </c>
      <c r="U45" s="117" t="str">
        <f>IF(N45:N45&gt;0,VLOOKUP(N45,Insc.!$A$1:$J$972,8,FALSE),"")</f>
        <v>B-MR</v>
      </c>
      <c r="V45" s="117" t="str">
        <f>IF(N45:N45&gt;0,VLOOKUP(N45,Insc.!$A$1:$J$972,9,FALSE),"")</f>
        <v>LIB2026</v>
      </c>
      <c r="W45" s="117">
        <f>IF(N45:N45&gt;0,VLOOKUP(N45,Insc.!$A$1:$J$972,10,FALSE),"")</f>
        <v>0</v>
      </c>
      <c r="X45" s="63" t="s">
        <v>986</v>
      </c>
      <c r="Y45" s="116" t="str">
        <f>IF(X45:X45&gt;0,VLOOKUP(X45,Insc.!$A$1:$J$972,2,FALSE),"")</f>
        <v>MAEDA</v>
      </c>
      <c r="Z45" s="116" t="str">
        <f>IF(X45:X45&gt;0,VLOOKUP(X45,Insc.!$A$1:$J$972,3,FALSE),"")</f>
        <v>KAUSSEI</v>
      </c>
      <c r="AA45" s="117" t="str">
        <f>IF(X45:X45&gt;0,VLOOKUP(X45,Insc.!$A$1:$J$972,4,FALSE),"")</f>
        <v>M</v>
      </c>
      <c r="AB45" s="117" t="str">
        <f>IF(X45:X45&gt;0,VLOOKUP(X45,Insc.!$A$1:$J$972,5,FALSE),"")</f>
        <v>06. KOK</v>
      </c>
      <c r="AC45" s="118">
        <f>IF(X45:X45&gt;0,VLOOKUP(X45,Insc.!$A$1:$J$972,6,FALSE),"")</f>
        <v>18515</v>
      </c>
      <c r="AD45" s="117">
        <f>IF(X45:X45&gt;0,VLOOKUP(X45,Insc.!$A$1:$J$972,7,FALSE),"")</f>
        <v>12</v>
      </c>
      <c r="AE45" s="117" t="str">
        <f>IF(X45:X45&gt;0,VLOOKUP(X45,Insc.!$A$1:$J$972,8,FALSE),"")</f>
        <v>C-SR</v>
      </c>
      <c r="AF45" s="117" t="str">
        <f>IF(X45:X45&gt;0,VLOOKUP(X45,Insc.!$A$1:$J$972,9,FALSE),"")</f>
        <v>LIB2026</v>
      </c>
      <c r="AG45" s="117">
        <f>IF(X45:X45&gt;0,VLOOKUP(X45,Insc.!$A$1:$J$972,10,FALSE),"")</f>
        <v>0</v>
      </c>
      <c r="AH45" s="63" t="s">
        <v>1051</v>
      </c>
      <c r="AI45" s="116" t="str">
        <f>IF(AH45:AH45&gt;0,VLOOKUP(AH45,Insc.!$A$1:$J$972,2,FALSE),"")</f>
        <v>DOS SANTOS LUZ LIMA</v>
      </c>
      <c r="AJ45" s="116" t="str">
        <f>IF(AH45:AH45&gt;0,VLOOKUP(AH45,Insc.!$A$1:$J$972,3,FALSE),"")</f>
        <v>LUCILENA</v>
      </c>
      <c r="AK45" s="117" t="str">
        <f>IF(AH45:AH45&gt;0,VLOOKUP(AH45,Insc.!$A$1:$J$972,4,FALSE),"")</f>
        <v>F</v>
      </c>
      <c r="AL45" s="117" t="str">
        <f>IF(AH45:AH45&gt;0,VLOOKUP(AH45,Insc.!$A$1:$J$972,5,FALSE),"")</f>
        <v>18. SOR</v>
      </c>
      <c r="AM45" s="118">
        <f>IF(AH45:AH45&gt;0,VLOOKUP(AH45,Insc.!$A$1:$J$972,6,FALSE),"")</f>
        <v>25513</v>
      </c>
      <c r="AN45" s="117">
        <f>IF(AH45:AH45&gt;0,VLOOKUP(AH45,Insc.!$A$1:$J$972,7,FALSE),"")</f>
        <v>12</v>
      </c>
      <c r="AO45" s="117" t="str">
        <f>IF(AH45:AH45&gt;0,VLOOKUP(AH45,Insc.!$A$1:$J$972,8,FALSE),"")</f>
        <v>C-NSR</v>
      </c>
      <c r="AP45" s="117" t="str">
        <f>IF(AH45:AH45&gt;0,VLOOKUP(AH45,Insc.!$A$1:$J$972,9,FALSE),"")</f>
        <v>LIB2026</v>
      </c>
      <c r="AQ45" s="10">
        <f>IF(AH45:AH45&gt;0,VLOOKUP(AH45,Insc.!$A$1:$J$972,10,FALSE),"")</f>
        <v>0</v>
      </c>
    </row>
    <row r="46" spans="1:43" ht="15.6">
      <c r="A46" s="4">
        <v>310</v>
      </c>
      <c r="B46" s="4">
        <v>1</v>
      </c>
      <c r="C46" s="4">
        <v>10</v>
      </c>
      <c r="D46" s="63"/>
      <c r="E46" s="116" t="str">
        <f>IF(D46:D46&gt;0,VLOOKUP(D46,Insc.!$A$1:$J$972,2,FALSE),"")</f>
        <v/>
      </c>
      <c r="F46" s="116" t="str">
        <f>IF(D46:D46&gt;0,VLOOKUP(D46,Insc.!$A$1:$J$972,3,FALSE),"")</f>
        <v/>
      </c>
      <c r="G46" s="117" t="str">
        <f>IF(D46:D46&gt;0,VLOOKUP(D46,Insc.!$A$1:$J$972,4,FALSE),"")</f>
        <v/>
      </c>
      <c r="H46" s="117" t="str">
        <f>IF(D46:D46&gt;0,VLOOKUP(D46,Insc.!$A$1:$J$972,5,FALSE),"")</f>
        <v/>
      </c>
      <c r="I46" s="118" t="str">
        <f>IF(D46:D46&gt;0,VLOOKUP(D46,Insc.!$A$1:$J$972,6,FALSE),"")</f>
        <v/>
      </c>
      <c r="J46" s="117" t="str">
        <f>IF(D46:D46&gt;0,VLOOKUP(D46,Insc.!$A$1:$J$972,7,FALSE),"")</f>
        <v/>
      </c>
      <c r="K46" s="117" t="str">
        <f>IF(D46:D46&gt;0,VLOOKUP(D46,Insc.!$A$1:$J$972,8,FALSE),"")</f>
        <v/>
      </c>
      <c r="L46" s="117" t="str">
        <f>IF(D46:D46&gt;0,VLOOKUP(D46,Insc.!$A$1:$J$972,9,FALSE),"")</f>
        <v/>
      </c>
      <c r="M46" s="117" t="str">
        <f>IF(D46:D46&gt;0,VLOOKUP(D46,Insc.!$A$1:$J$972,10,FALSE),"")</f>
        <v/>
      </c>
      <c r="N46" s="63"/>
      <c r="O46" s="116" t="str">
        <f>IF(N46:N46&gt;0,VLOOKUP(N46,Insc.!$A$1:$J$972,2,FALSE),"")</f>
        <v/>
      </c>
      <c r="P46" s="116" t="str">
        <f>IF(N46:N46&gt;0,VLOOKUP(N46,Insc.!$A$1:$J$972,3,FALSE),"")</f>
        <v/>
      </c>
      <c r="Q46" s="117" t="str">
        <f>IF(N46:N46&gt;0,VLOOKUP(N46,Insc.!$A$1:$J$972,4,FALSE),"")</f>
        <v/>
      </c>
      <c r="R46" s="117" t="str">
        <f>IF(N46:N46&gt;0,VLOOKUP(N46,Insc.!$A$1:$J$972,5,FALSE),"")</f>
        <v/>
      </c>
      <c r="S46" s="118" t="str">
        <f>IF(N46:N46&gt;0,VLOOKUP(N46,Insc.!$A$1:$J$972,6,FALSE),"")</f>
        <v/>
      </c>
      <c r="T46" s="117" t="str">
        <f>IF(N46:N46&gt;0,VLOOKUP(N46,Insc.!$A$1:$J$972,7,FALSE),"")</f>
        <v/>
      </c>
      <c r="U46" s="117" t="str">
        <f>IF(N46:N46&gt;0,VLOOKUP(N46,Insc.!$A$1:$J$972,8,FALSE),"")</f>
        <v/>
      </c>
      <c r="V46" s="117" t="str">
        <f>IF(N46:N46&gt;0,VLOOKUP(N46,Insc.!$A$1:$J$972,9,FALSE),"")</f>
        <v/>
      </c>
      <c r="W46" s="117" t="str">
        <f>IF(N46:N46&gt;0,VLOOKUP(N46,Insc.!$A$1:$J$972,10,FALSE),"")</f>
        <v/>
      </c>
      <c r="X46" s="63"/>
      <c r="Y46" s="116" t="str">
        <f>IF(X46:X46&gt;0,VLOOKUP(X46,Insc.!$A$1:$J$972,2,FALSE),"")</f>
        <v/>
      </c>
      <c r="Z46" s="116" t="str">
        <f>IF(X46:X46&gt;0,VLOOKUP(X46,Insc.!$A$1:$J$972,3,FALSE),"")</f>
        <v/>
      </c>
      <c r="AA46" s="117" t="str">
        <f>IF(X46:X46&gt;0,VLOOKUP(X46,Insc.!$A$1:$J$972,4,FALSE),"")</f>
        <v/>
      </c>
      <c r="AB46" s="117" t="str">
        <f>IF(X46:X46&gt;0,VLOOKUP(X46,Insc.!$A$1:$J$972,5,FALSE),"")</f>
        <v/>
      </c>
      <c r="AC46" s="118" t="str">
        <f>IF(X46:X46&gt;0,VLOOKUP(X46,Insc.!$A$1:$J$972,6,FALSE),"")</f>
        <v/>
      </c>
      <c r="AD46" s="117" t="str">
        <f>IF(X46:X46&gt;0,VLOOKUP(X46,Insc.!$A$1:$J$972,7,FALSE),"")</f>
        <v/>
      </c>
      <c r="AE46" s="117" t="str">
        <f>IF(X46:X46&gt;0,VLOOKUP(X46,Insc.!$A$1:$J$972,8,FALSE),"")</f>
        <v/>
      </c>
      <c r="AF46" s="117" t="str">
        <f>IF(X46:X46&gt;0,VLOOKUP(X46,Insc.!$A$1:$J$972,9,FALSE),"")</f>
        <v/>
      </c>
      <c r="AG46" s="117" t="str">
        <f>IF(X46:X46&gt;0,VLOOKUP(X46,Insc.!$A$1:$J$972,10,FALSE),"")</f>
        <v/>
      </c>
      <c r="AH46" s="63"/>
      <c r="AI46" s="116" t="str">
        <f>IF(AH46:AH46&gt;0,VLOOKUP(AH46,Insc.!$A$1:$J$972,2,FALSE),"")</f>
        <v/>
      </c>
      <c r="AJ46" s="116" t="str">
        <f>IF(AH46:AH46&gt;0,VLOOKUP(AH46,Insc.!$A$1:$J$972,3,FALSE),"")</f>
        <v/>
      </c>
      <c r="AK46" s="117" t="str">
        <f>IF(AH46:AH46&gt;0,VLOOKUP(AH46,Insc.!$A$1:$J$972,4,FALSE),"")</f>
        <v/>
      </c>
      <c r="AL46" s="117" t="str">
        <f>IF(AH46:AH46&gt;0,VLOOKUP(AH46,Insc.!$A$1:$J$972,5,FALSE),"")</f>
        <v/>
      </c>
      <c r="AM46" s="118" t="str">
        <f>IF(AH46:AH46&gt;0,VLOOKUP(AH46,Insc.!$A$1:$J$972,6,FALSE),"")</f>
        <v/>
      </c>
      <c r="AN46" s="117" t="str">
        <f>IF(AH46:AH46&gt;0,VLOOKUP(AH46,Insc.!$A$1:$J$972,7,FALSE),"")</f>
        <v/>
      </c>
      <c r="AO46" s="117" t="str">
        <f>IF(AH46:AH46&gt;0,VLOOKUP(AH46,Insc.!$A$1:$J$972,8,FALSE),"")</f>
        <v/>
      </c>
      <c r="AP46" s="117" t="str">
        <f>IF(AH46:AH46&gt;0,VLOOKUP(AH46,Insc.!$A$1:$J$972,9,FALSE),"")</f>
        <v/>
      </c>
      <c r="AQ46" s="10" t="str">
        <f>IF(AH46:AH46&gt;0,VLOOKUP(AH46,Insc.!$A$1:$J$972,10,FALSE),"")</f>
        <v/>
      </c>
    </row>
    <row r="47" spans="1:43" ht="15.6">
      <c r="A47" s="4">
        <v>311</v>
      </c>
      <c r="B47" s="4">
        <v>1</v>
      </c>
      <c r="C47" s="4">
        <v>11</v>
      </c>
      <c r="D47" s="463">
        <v>587</v>
      </c>
      <c r="E47" s="116" t="str">
        <f>IF(D47:D47&gt;0,VLOOKUP(D47,Insc.!$A$1:$J$972,2,FALSE),"")</f>
        <v>SHIMURA</v>
      </c>
      <c r="F47" s="116" t="str">
        <f>IF(D47:D47&gt;0,VLOOKUP(D47,Insc.!$A$1:$J$972,3,FALSE),"")</f>
        <v>JUSCELINO</v>
      </c>
      <c r="G47" s="117" t="str">
        <f>IF(D47:D47&gt;0,VLOOKUP(D47,Insc.!$A$1:$J$972,4,FALSE),"")</f>
        <v>M</v>
      </c>
      <c r="H47" s="117" t="str">
        <f>IF(D47:D47&gt;0,VLOOKUP(D47,Insc.!$A$1:$J$972,5,FALSE),"")</f>
        <v>07. GSP</v>
      </c>
      <c r="I47" s="118">
        <f>IF(D47:D47&gt;0,VLOOKUP(D47,Insc.!$A$1:$J$972,6,FALSE),"")</f>
        <v>20561</v>
      </c>
      <c r="J47" s="117">
        <f>IF(D47:D47&gt;0,VLOOKUP(D47,Insc.!$A$1:$J$972,7,FALSE),"")</f>
        <v>9</v>
      </c>
      <c r="K47" s="117" t="str">
        <f>IF(D47:D47&gt;0,VLOOKUP(D47,Insc.!$A$1:$J$972,8,FALSE),"")</f>
        <v>B-NSR</v>
      </c>
      <c r="L47" s="117" t="str">
        <f>IF(D47:D47&gt;0,VLOOKUP(D47,Insc.!$A$1:$J$972,9,FALSE),"")</f>
        <v>LIB2026</v>
      </c>
      <c r="M47" s="117">
        <f>IF(D47:D47&gt;0,VLOOKUP(D47,Insc.!$A$1:$J$972,10,FALSE),"")</f>
        <v>0</v>
      </c>
      <c r="N47" s="63" t="s">
        <v>819</v>
      </c>
      <c r="O47" s="116" t="str">
        <f>IF(N47:N47&gt;0,VLOOKUP(N47,Insc.!$A$1:$J$972,2,FALSE),"")</f>
        <v>KOJA</v>
      </c>
      <c r="P47" s="116" t="str">
        <f>IF(N47:N47&gt;0,VLOOKUP(N47,Insc.!$A$1:$J$972,3,FALSE),"")</f>
        <v>MARIO</v>
      </c>
      <c r="Q47" s="117" t="str">
        <f>IF(N47:N47&gt;0,VLOOKUP(N47,Insc.!$A$1:$J$972,4,FALSE),"")</f>
        <v>M</v>
      </c>
      <c r="R47" s="117" t="str">
        <f>IF(N47:N47&gt;0,VLOOKUP(N47,Insc.!$A$1:$J$972,5,FALSE),"")</f>
        <v>11. NCC</v>
      </c>
      <c r="S47" s="118">
        <f>IF(N47:N47&gt;0,VLOOKUP(N47,Insc.!$A$1:$J$972,6,FALSE),"")</f>
        <v>18155</v>
      </c>
      <c r="T47" s="117">
        <f>IF(N47:N47&gt;0,VLOOKUP(N47,Insc.!$A$1:$J$972,7,FALSE),"")</f>
        <v>9</v>
      </c>
      <c r="U47" s="117" t="str">
        <f>IF(N47:N47&gt;0,VLOOKUP(N47,Insc.!$A$1:$J$972,8,FALSE),"")</f>
        <v>B-SR</v>
      </c>
      <c r="V47" s="117" t="str">
        <f>IF(N47:N47&gt;0,VLOOKUP(N47,Insc.!$A$1:$J$972,9,FALSE),"")</f>
        <v>LIB2026</v>
      </c>
      <c r="W47" s="117">
        <f>IF(N47:N47&gt;0,VLOOKUP(N47,Insc.!$A$1:$J$972,10,FALSE),"")</f>
        <v>0</v>
      </c>
      <c r="X47" s="63" t="s">
        <v>950</v>
      </c>
      <c r="Y47" s="116" t="str">
        <f>IF(X47:X47&gt;0,VLOOKUP(X47,Insc.!$A$1:$J$972,2,FALSE),"")</f>
        <v>CUKAUSKAS</v>
      </c>
      <c r="Z47" s="116" t="str">
        <f>IF(X47:X47&gt;0,VLOOKUP(X47,Insc.!$A$1:$J$972,3,FALSE),"")</f>
        <v>ADELIA</v>
      </c>
      <c r="AA47" s="117" t="str">
        <f>IF(X47:X47&gt;0,VLOOKUP(X47,Insc.!$A$1:$J$972,4,FALSE),"")</f>
        <v>F</v>
      </c>
      <c r="AB47" s="117" t="str">
        <f>IF(X47:X47&gt;0,VLOOKUP(X47,Insc.!$A$1:$J$972,5,FALSE),"")</f>
        <v>18. SOR</v>
      </c>
      <c r="AC47" s="118">
        <f>IF(X47:X47&gt;0,VLOOKUP(X47,Insc.!$A$1:$J$972,6,FALSE),"")</f>
        <v>19630</v>
      </c>
      <c r="AD47" s="117">
        <f>IF(X47:X47&gt;0,VLOOKUP(X47,Insc.!$A$1:$J$972,7,FALSE),"")</f>
        <v>12</v>
      </c>
      <c r="AE47" s="117" t="str">
        <f>IF(X47:X47&gt;0,VLOOKUP(X47,Insc.!$A$1:$J$972,8,FALSE),"")</f>
        <v>C-NSR</v>
      </c>
      <c r="AF47" s="117" t="str">
        <f>IF(X47:X47&gt;0,VLOOKUP(X47,Insc.!$A$1:$J$972,9,FALSE),"")</f>
        <v>LIB2026</v>
      </c>
      <c r="AG47" s="117">
        <f>IF(X47:X47&gt;0,VLOOKUP(X47,Insc.!$A$1:$J$972,10,FALSE),"")</f>
        <v>0</v>
      </c>
      <c r="AH47" s="63" t="s">
        <v>1157</v>
      </c>
      <c r="AI47" s="116" t="str">
        <f>IF(AH47:AH47&gt;0,VLOOKUP(AH47,Insc.!$A$1:$J$972,2,FALSE),"")</f>
        <v>YAMAMOTO YAMAZAKI</v>
      </c>
      <c r="AJ47" s="116" t="str">
        <f>IF(AH47:AH47&gt;0,VLOOKUP(AH47,Insc.!$A$1:$J$972,3,FALSE),"")</f>
        <v>CECILIA TOSHIE</v>
      </c>
      <c r="AK47" s="117" t="str">
        <f>IF(AH47:AH47&gt;0,VLOOKUP(AH47,Insc.!$A$1:$J$972,4,FALSE),"")</f>
        <v>F</v>
      </c>
      <c r="AL47" s="117" t="str">
        <f>IF(AH47:AH47&gt;0,VLOOKUP(AH47,Insc.!$A$1:$J$972,5,FALSE),"")</f>
        <v>06. KOK</v>
      </c>
      <c r="AM47" s="118">
        <f>IF(AH47:AH47&gt;0,VLOOKUP(AH47,Insc.!$A$1:$J$972,6,FALSE),"")</f>
        <v>23302</v>
      </c>
      <c r="AN47" s="117">
        <f>IF(AH47:AH47&gt;0,VLOOKUP(AH47,Insc.!$A$1:$J$972,7,FALSE),"")</f>
        <v>12</v>
      </c>
      <c r="AO47" s="117" t="str">
        <f>IF(AH47:AH47&gt;0,VLOOKUP(AH47,Insc.!$A$1:$J$972,8,FALSE),"")</f>
        <v>C-NSR</v>
      </c>
      <c r="AP47" s="117" t="str">
        <f>IF(AH47:AH47&gt;0,VLOOKUP(AH47,Insc.!$A$1:$J$972,9,FALSE),"")</f>
        <v>LIB2026</v>
      </c>
      <c r="AQ47" s="10">
        <f>IF(AH47:AH47&gt;0,VLOOKUP(AH47,Insc.!$A$1:$J$972,10,FALSE),"")</f>
        <v>0</v>
      </c>
    </row>
    <row r="48" spans="1:43" ht="15.6">
      <c r="A48" s="4">
        <v>312</v>
      </c>
      <c r="B48" s="4">
        <v>1</v>
      </c>
      <c r="C48" s="4">
        <v>12</v>
      </c>
      <c r="D48" s="63"/>
      <c r="E48" s="116" t="str">
        <f>IF(D48:D48&gt;0,VLOOKUP(D48,Insc.!$A$1:$J$972,2,FALSE),"")</f>
        <v/>
      </c>
      <c r="F48" s="116" t="str">
        <f>IF(D48:D48&gt;0,VLOOKUP(D48,Insc.!$A$1:$J$972,3,FALSE),"")</f>
        <v/>
      </c>
      <c r="G48" s="117" t="str">
        <f>IF(D48:D48&gt;0,VLOOKUP(D48,Insc.!$A$1:$J$972,4,FALSE),"")</f>
        <v/>
      </c>
      <c r="H48" s="117" t="str">
        <f>IF(D48:D48&gt;0,VLOOKUP(D48,Insc.!$A$1:$J$972,5,FALSE),"")</f>
        <v/>
      </c>
      <c r="I48" s="118" t="str">
        <f>IF(D48:D48&gt;0,VLOOKUP(D48,Insc.!$A$1:$J$972,6,FALSE),"")</f>
        <v/>
      </c>
      <c r="J48" s="117" t="str">
        <f>IF(D48:D48&gt;0,VLOOKUP(D48,Insc.!$A$1:$J$972,7,FALSE),"")</f>
        <v/>
      </c>
      <c r="K48" s="117" t="str">
        <f>IF(D48:D48&gt;0,VLOOKUP(D48,Insc.!$A$1:$J$972,8,FALSE),"")</f>
        <v/>
      </c>
      <c r="L48" s="117" t="str">
        <f>IF(D48:D48&gt;0,VLOOKUP(D48,Insc.!$A$1:$J$972,9,FALSE),"")</f>
        <v/>
      </c>
      <c r="M48" s="117" t="str">
        <f>IF(D48:D48&gt;0,VLOOKUP(D48,Insc.!$A$1:$J$972,10,FALSE),"")</f>
        <v/>
      </c>
      <c r="N48" s="63"/>
      <c r="O48" s="116" t="str">
        <f>IF(N48:N48&gt;0,VLOOKUP(N48,Insc.!$A$1:$J$972,2,FALSE),"")</f>
        <v/>
      </c>
      <c r="P48" s="116" t="str">
        <f>IF(N48:N48&gt;0,VLOOKUP(N48,Insc.!$A$1:$J$972,3,FALSE),"")</f>
        <v/>
      </c>
      <c r="Q48" s="117" t="str">
        <f>IF(N48:N48&gt;0,VLOOKUP(N48,Insc.!$A$1:$J$972,4,FALSE),"")</f>
        <v/>
      </c>
      <c r="R48" s="117" t="str">
        <f>IF(N48:N48&gt;0,VLOOKUP(N48,Insc.!$A$1:$J$972,5,FALSE),"")</f>
        <v/>
      </c>
      <c r="S48" s="118" t="str">
        <f>IF(N48:N48&gt;0,VLOOKUP(N48,Insc.!$A$1:$J$972,6,FALSE),"")</f>
        <v/>
      </c>
      <c r="T48" s="117" t="str">
        <f>IF(N48:N48&gt;0,VLOOKUP(N48,Insc.!$A$1:$J$972,7,FALSE),"")</f>
        <v/>
      </c>
      <c r="U48" s="117" t="str">
        <f>IF(N48:N48&gt;0,VLOOKUP(N48,Insc.!$A$1:$J$972,8,FALSE),"")</f>
        <v/>
      </c>
      <c r="V48" s="117" t="str">
        <f>IF(N48:N48&gt;0,VLOOKUP(N48,Insc.!$A$1:$J$972,9,FALSE),"")</f>
        <v/>
      </c>
      <c r="W48" s="117" t="str">
        <f>IF(N48:N48&gt;0,VLOOKUP(N48,Insc.!$A$1:$J$972,10,FALSE),"")</f>
        <v/>
      </c>
      <c r="X48" s="63"/>
      <c r="Y48" s="116" t="str">
        <f>IF(X48:X48&gt;0,VLOOKUP(X48,Insc.!$A$1:$J$972,2,FALSE),"")</f>
        <v/>
      </c>
      <c r="Z48" s="116" t="str">
        <f>IF(X48:X48&gt;0,VLOOKUP(X48,Insc.!$A$1:$J$972,3,FALSE),"")</f>
        <v/>
      </c>
      <c r="AA48" s="117" t="str">
        <f>IF(X48:X48&gt;0,VLOOKUP(X48,Insc.!$A$1:$J$972,4,FALSE),"")</f>
        <v/>
      </c>
      <c r="AB48" s="117" t="str">
        <f>IF(X48:X48&gt;0,VLOOKUP(X48,Insc.!$A$1:$J$972,5,FALSE),"")</f>
        <v/>
      </c>
      <c r="AC48" s="118" t="str">
        <f>IF(X48:X48&gt;0,VLOOKUP(X48,Insc.!$A$1:$J$972,6,FALSE),"")</f>
        <v/>
      </c>
      <c r="AD48" s="117" t="str">
        <f>IF(X48:X48&gt;0,VLOOKUP(X48,Insc.!$A$1:$J$972,7,FALSE),"")</f>
        <v/>
      </c>
      <c r="AE48" s="117" t="str">
        <f>IF(X48:X48&gt;0,VLOOKUP(X48,Insc.!$A$1:$J$972,8,FALSE),"")</f>
        <v/>
      </c>
      <c r="AF48" s="117" t="str">
        <f>IF(X48:X48&gt;0,VLOOKUP(X48,Insc.!$A$1:$J$972,9,FALSE),"")</f>
        <v/>
      </c>
      <c r="AG48" s="117" t="str">
        <f>IF(X48:X48&gt;0,VLOOKUP(X48,Insc.!$A$1:$J$972,10,FALSE),"")</f>
        <v/>
      </c>
      <c r="AH48" s="63"/>
      <c r="AI48" s="116" t="str">
        <f>IF(AH48:AH48&gt;0,VLOOKUP(AH48,Insc.!$A$1:$J$972,2,FALSE),"")</f>
        <v/>
      </c>
      <c r="AJ48" s="116" t="str">
        <f>IF(AH48:AH48&gt;0,VLOOKUP(AH48,Insc.!$A$1:$J$972,3,FALSE),"")</f>
        <v/>
      </c>
      <c r="AK48" s="117" t="str">
        <f>IF(AH48:AH48&gt;0,VLOOKUP(AH48,Insc.!$A$1:$J$972,4,FALSE),"")</f>
        <v/>
      </c>
      <c r="AL48" s="117" t="str">
        <f>IF(AH48:AH48&gt;0,VLOOKUP(AH48,Insc.!$A$1:$J$972,5,FALSE),"")</f>
        <v/>
      </c>
      <c r="AM48" s="118" t="str">
        <f>IF(AH48:AH48&gt;0,VLOOKUP(AH48,Insc.!$A$1:$J$972,6,FALSE),"")</f>
        <v/>
      </c>
      <c r="AN48" s="117" t="str">
        <f>IF(AH48:AH48&gt;0,VLOOKUP(AH48,Insc.!$A$1:$J$972,7,FALSE),"")</f>
        <v/>
      </c>
      <c r="AO48" s="117" t="str">
        <f>IF(AH48:AH48&gt;0,VLOOKUP(AH48,Insc.!$A$1:$J$972,8,FALSE),"")</f>
        <v/>
      </c>
      <c r="AP48" s="117" t="str">
        <f>IF(AH48:AH48&gt;0,VLOOKUP(AH48,Insc.!$A$1:$J$972,9,FALSE),"")</f>
        <v/>
      </c>
      <c r="AQ48" s="10" t="str">
        <f>IF(AH48:AH48&gt;0,VLOOKUP(AH48,Insc.!$A$1:$J$972,10,FALSE),"")</f>
        <v/>
      </c>
    </row>
    <row r="49" spans="1:43" ht="15.6">
      <c r="A49" s="4">
        <v>313</v>
      </c>
      <c r="B49" s="4">
        <v>1</v>
      </c>
      <c r="C49" s="4">
        <v>13</v>
      </c>
      <c r="D49" s="63" t="s">
        <v>262</v>
      </c>
      <c r="E49" s="116" t="str">
        <f>IF(D49:D49&gt;0,VLOOKUP(D49,Insc.!$A$1:$J$972,2,FALSE),"")</f>
        <v>MUKAYAMA</v>
      </c>
      <c r="F49" s="116" t="str">
        <f>IF(D49:D49&gt;0,VLOOKUP(D49,Insc.!$A$1:$J$972,3,FALSE),"")</f>
        <v>AMELIA</v>
      </c>
      <c r="G49" s="117" t="str">
        <f>IF(D49:D49&gt;0,VLOOKUP(D49,Insc.!$A$1:$J$972,4,FALSE),"")</f>
        <v>F</v>
      </c>
      <c r="H49" s="117" t="str">
        <f>IF(D49:D49&gt;0,VLOOKUP(D49,Insc.!$A$1:$J$972,5,FALSE),"")</f>
        <v>03. IBI</v>
      </c>
      <c r="I49" s="118">
        <f>IF(D49:D49&gt;0,VLOOKUP(D49,Insc.!$A$1:$J$972,6,FALSE),"")</f>
        <v>19188</v>
      </c>
      <c r="J49" s="117">
        <f>IF(D49:D49&gt;0,VLOOKUP(D49,Insc.!$A$1:$J$972,7,FALSE),"")</f>
        <v>7</v>
      </c>
      <c r="K49" s="117" t="str">
        <f>IF(D49:D49&gt;0,VLOOKUP(D49,Insc.!$A$1:$J$972,8,FALSE),"")</f>
        <v>B-NSR</v>
      </c>
      <c r="L49" s="117" t="str">
        <f>IF(D49:D49&gt;0,VLOOKUP(D49,Insc.!$A$1:$J$972,9,FALSE),"")</f>
        <v>LIB2026</v>
      </c>
      <c r="M49" s="117">
        <f>IF(D49:D49&gt;0,VLOOKUP(D49,Insc.!$A$1:$J$972,10,FALSE),"")</f>
        <v>0</v>
      </c>
      <c r="N49" s="63" t="s">
        <v>758</v>
      </c>
      <c r="O49" s="116" t="str">
        <f>IF(N49:N49&gt;0,VLOOKUP(N49,Insc.!$A$1:$J$972,2,FALSE),"")</f>
        <v>SAKATA</v>
      </c>
      <c r="P49" s="116" t="str">
        <f>IF(N49:N49&gt;0,VLOOKUP(N49,Insc.!$A$1:$J$972,3,FALSE),"")</f>
        <v>JORGE</v>
      </c>
      <c r="Q49" s="117" t="str">
        <f>IF(N49:N49&gt;0,VLOOKUP(N49,Insc.!$A$1:$J$972,4,FALSE),"")</f>
        <v>M</v>
      </c>
      <c r="R49" s="117" t="str">
        <f>IF(N49:N49&gt;0,VLOOKUP(N49,Insc.!$A$1:$J$972,5,FALSE),"")</f>
        <v>18. SOR</v>
      </c>
      <c r="S49" s="118">
        <f>IF(N49:N49&gt;0,VLOOKUP(N49,Insc.!$A$1:$J$972,6,FALSE),"")</f>
        <v>19445</v>
      </c>
      <c r="T49" s="117">
        <f>IF(N49:N49&gt;0,VLOOKUP(N49,Insc.!$A$1:$J$972,7,FALSE),"")</f>
        <v>9</v>
      </c>
      <c r="U49" s="117" t="str">
        <f>IF(N49:N49&gt;0,VLOOKUP(N49,Insc.!$A$1:$J$972,8,FALSE),"")</f>
        <v>B-NSR</v>
      </c>
      <c r="V49" s="117" t="str">
        <f>IF(N49:N49&gt;0,VLOOKUP(N49,Insc.!$A$1:$J$972,9,FALSE),"")</f>
        <v>LIB2026</v>
      </c>
      <c r="W49" s="117">
        <f>IF(N49:N49&gt;0,VLOOKUP(N49,Insc.!$A$1:$J$972,10,FALSE),"")</f>
        <v>0</v>
      </c>
      <c r="X49" s="63" t="s">
        <v>493</v>
      </c>
      <c r="Y49" s="116" t="str">
        <f>IF(X49:X49&gt;0,VLOOKUP(X49,Insc.!$A$1:$J$972,2,FALSE),"")</f>
        <v>ITO</v>
      </c>
      <c r="Z49" s="116" t="str">
        <f>IF(X49:X49&gt;0,VLOOKUP(X49,Insc.!$A$1:$J$972,3,FALSE),"")</f>
        <v>MINORU</v>
      </c>
      <c r="AA49" s="117" t="str">
        <f>IF(X49:X49&gt;0,VLOOKUP(X49,Insc.!$A$1:$J$972,4,FALSE),"")</f>
        <v>M</v>
      </c>
      <c r="AB49" s="117" t="str">
        <f>IF(X49:X49&gt;0,VLOOKUP(X49,Insc.!$A$1:$J$972,5,FALSE),"")</f>
        <v>10. ITA</v>
      </c>
      <c r="AC49" s="118">
        <f>IF(X49:X49&gt;0,VLOOKUP(X49,Insc.!$A$1:$J$972,6,FALSE),"")</f>
        <v>14704</v>
      </c>
      <c r="AD49" s="117">
        <f>IF(X49:X49&gt;0,VLOOKUP(X49,Insc.!$A$1:$J$972,7,FALSE),"")</f>
        <v>9</v>
      </c>
      <c r="AE49" s="117" t="str">
        <f>IF(X49:X49&gt;0,VLOOKUP(X49,Insc.!$A$1:$J$972,8,FALSE),"")</f>
        <v>B-MR</v>
      </c>
      <c r="AF49" s="117" t="str">
        <f>IF(X49:X49&gt;0,VLOOKUP(X49,Insc.!$A$1:$J$972,9,FALSE),"")</f>
        <v>LIB2026</v>
      </c>
      <c r="AG49" s="117">
        <f>IF(X49:X49&gt;0,VLOOKUP(X49,Insc.!$A$1:$J$972,10,FALSE),"")</f>
        <v>0</v>
      </c>
      <c r="AH49" s="63" t="s">
        <v>882</v>
      </c>
      <c r="AI49" s="116" t="str">
        <f>IF(AH49:AH49&gt;0,VLOOKUP(AH49,Insc.!$A$1:$J$972,2,FALSE),"")</f>
        <v>NOZAWA</v>
      </c>
      <c r="AJ49" s="116" t="str">
        <f>IF(AH49:AH49&gt;0,VLOOKUP(AH49,Insc.!$A$1:$J$972,3,FALSE),"")</f>
        <v>YURIKO</v>
      </c>
      <c r="AK49" s="117" t="str">
        <f>IF(AH49:AH49&gt;0,VLOOKUP(AH49,Insc.!$A$1:$J$972,4,FALSE),"")</f>
        <v>F</v>
      </c>
      <c r="AL49" s="117" t="str">
        <f>IF(AH49:AH49&gt;0,VLOOKUP(AH49,Insc.!$A$1:$J$972,5,FALSE),"")</f>
        <v>06. KOK</v>
      </c>
      <c r="AM49" s="118">
        <f>IF(AH49:AH49&gt;0,VLOOKUP(AH49,Insc.!$A$1:$J$972,6,FALSE),"")</f>
        <v>13844</v>
      </c>
      <c r="AN49" s="117">
        <f>IF(AH49:AH49&gt;0,VLOOKUP(AH49,Insc.!$A$1:$J$972,7,FALSE),"")</f>
        <v>12</v>
      </c>
      <c r="AO49" s="117" t="str">
        <f>IF(AH49:AH49&gt;0,VLOOKUP(AH49,Insc.!$A$1:$J$972,8,FALSE),"")</f>
        <v>C-MR</v>
      </c>
      <c r="AP49" s="117" t="str">
        <f>IF(AH49:AH49&gt;0,VLOOKUP(AH49,Insc.!$A$1:$J$972,9,FALSE),"")</f>
        <v>LIB2026</v>
      </c>
      <c r="AQ49" s="10">
        <f>IF(AH49:AH49&gt;0,VLOOKUP(AH49,Insc.!$A$1:$J$972,10,FALSE),"")</f>
        <v>0</v>
      </c>
    </row>
    <row r="50" spans="1:43" ht="15.6">
      <c r="A50" s="4">
        <v>314</v>
      </c>
      <c r="B50" s="4">
        <v>1</v>
      </c>
      <c r="C50" s="4">
        <v>14</v>
      </c>
      <c r="D50" s="580"/>
      <c r="E50" s="116" t="str">
        <f>IF(D50:D50&gt;0,VLOOKUP(D50,Insc.!$A$1:$J$972,2,FALSE),"")</f>
        <v/>
      </c>
      <c r="F50" s="116" t="str">
        <f>IF(D50:D50&gt;0,VLOOKUP(D50,Insc.!$A$1:$J$972,3,FALSE),"")</f>
        <v/>
      </c>
      <c r="G50" s="117" t="str">
        <f>IF(D50:D50&gt;0,VLOOKUP(D50,Insc.!$A$1:$J$972,4,FALSE),"")</f>
        <v/>
      </c>
      <c r="H50" s="117" t="str">
        <f>IF(D50:D50&gt;0,VLOOKUP(D50,Insc.!$A$1:$J$972,5,FALSE),"")</f>
        <v/>
      </c>
      <c r="I50" s="118" t="str">
        <f>IF(D50:D50&gt;0,VLOOKUP(D50,Insc.!$A$1:$J$972,6,FALSE),"")</f>
        <v/>
      </c>
      <c r="J50" s="117" t="str">
        <f>IF(D50:D50&gt;0,VLOOKUP(D50,Insc.!$A$1:$J$972,7,FALSE),"")</f>
        <v/>
      </c>
      <c r="K50" s="117" t="str">
        <f>IF(D50:D50&gt;0,VLOOKUP(D50,Insc.!$A$1:$J$972,8,FALSE),"")</f>
        <v/>
      </c>
      <c r="L50" s="117" t="str">
        <f>IF(D50:D50&gt;0,VLOOKUP(D50,Insc.!$A$1:$J$972,9,FALSE),"")</f>
        <v/>
      </c>
      <c r="M50" s="117" t="str">
        <f>IF(D50:D50&gt;0,VLOOKUP(D50,Insc.!$A$1:$J$972,10,FALSE),"")</f>
        <v/>
      </c>
      <c r="N50" s="63"/>
      <c r="O50" s="116" t="str">
        <f>IF(N50:N50&gt;0,VLOOKUP(N50,Insc.!$A$1:$J$972,2,FALSE),"")</f>
        <v/>
      </c>
      <c r="P50" s="116" t="str">
        <f>IF(N50:N50&gt;0,VLOOKUP(N50,Insc.!$A$1:$J$972,3,FALSE),"")</f>
        <v/>
      </c>
      <c r="Q50" s="117" t="str">
        <f>IF(N50:N50&gt;0,VLOOKUP(N50,Insc.!$A$1:$J$972,4,FALSE),"")</f>
        <v/>
      </c>
      <c r="R50" s="117" t="str">
        <f>IF(N50:N50&gt;0,VLOOKUP(N50,Insc.!$A$1:$J$972,5,FALSE),"")</f>
        <v/>
      </c>
      <c r="S50" s="118" t="str">
        <f>IF(N50:N50&gt;0,VLOOKUP(N50,Insc.!$A$1:$J$972,6,FALSE),"")</f>
        <v/>
      </c>
      <c r="T50" s="117" t="str">
        <f>IF(N50:N50&gt;0,VLOOKUP(N50,Insc.!$A$1:$J$972,7,FALSE),"")</f>
        <v/>
      </c>
      <c r="U50" s="117" t="str">
        <f>IF(N50:N50&gt;0,VLOOKUP(N50,Insc.!$A$1:$J$972,8,FALSE),"")</f>
        <v/>
      </c>
      <c r="V50" s="117" t="str">
        <f>IF(N50:N50&gt;0,VLOOKUP(N50,Insc.!$A$1:$J$972,9,FALSE),"")</f>
        <v/>
      </c>
      <c r="W50" s="117" t="str">
        <f>IF(N50:N50&gt;0,VLOOKUP(N50,Insc.!$A$1:$J$972,10,FALSE),"")</f>
        <v/>
      </c>
      <c r="X50" s="63"/>
      <c r="Y50" s="116" t="str">
        <f>IF(X50:X50&gt;0,VLOOKUP(X50,Insc.!$A$1:$J$972,2,FALSE),"")</f>
        <v/>
      </c>
      <c r="Z50" s="116" t="str">
        <f>IF(X50:X50&gt;0,VLOOKUP(X50,Insc.!$A$1:$J$972,3,FALSE),"")</f>
        <v/>
      </c>
      <c r="AA50" s="117" t="str">
        <f>IF(X50:X50&gt;0,VLOOKUP(X50,Insc.!$A$1:$J$972,4,FALSE),"")</f>
        <v/>
      </c>
      <c r="AB50" s="117" t="str">
        <f>IF(X50:X50&gt;0,VLOOKUP(X50,Insc.!$A$1:$J$972,5,FALSE),"")</f>
        <v/>
      </c>
      <c r="AC50" s="118" t="str">
        <f>IF(X50:X50&gt;0,VLOOKUP(X50,Insc.!$A$1:$J$972,6,FALSE),"")</f>
        <v/>
      </c>
      <c r="AD50" s="117" t="str">
        <f>IF(X50:X50&gt;0,VLOOKUP(X50,Insc.!$A$1:$J$972,7,FALSE),"")</f>
        <v/>
      </c>
      <c r="AE50" s="117" t="str">
        <f>IF(X50:X50&gt;0,VLOOKUP(X50,Insc.!$A$1:$J$972,8,FALSE),"")</f>
        <v/>
      </c>
      <c r="AF50" s="117" t="str">
        <f>IF(X50:X50&gt;0,VLOOKUP(X50,Insc.!$A$1:$J$972,9,FALSE),"")</f>
        <v/>
      </c>
      <c r="AG50" s="117" t="str">
        <f>IF(X50:X50&gt;0,VLOOKUP(X50,Insc.!$A$1:$J$972,10,FALSE),"")</f>
        <v/>
      </c>
      <c r="AH50" s="63"/>
      <c r="AI50" s="116" t="str">
        <f>IF(AH50:AH50&gt;0,VLOOKUP(AH50,Insc.!$A$1:$J$972,2,FALSE),"")</f>
        <v/>
      </c>
      <c r="AJ50" s="116" t="str">
        <f>IF(AH50:AH50&gt;0,VLOOKUP(AH50,Insc.!$A$1:$J$972,3,FALSE),"")</f>
        <v/>
      </c>
      <c r="AK50" s="117" t="str">
        <f>IF(AH50:AH50&gt;0,VLOOKUP(AH50,Insc.!$A$1:$J$972,4,FALSE),"")</f>
        <v/>
      </c>
      <c r="AL50" s="117" t="str">
        <f>IF(AH50:AH50&gt;0,VLOOKUP(AH50,Insc.!$A$1:$J$972,5,FALSE),"")</f>
        <v/>
      </c>
      <c r="AM50" s="118" t="str">
        <f>IF(AH50:AH50&gt;0,VLOOKUP(AH50,Insc.!$A$1:$J$972,6,FALSE),"")</f>
        <v/>
      </c>
      <c r="AN50" s="117" t="str">
        <f>IF(AH50:AH50&gt;0,VLOOKUP(AH50,Insc.!$A$1:$J$972,7,FALSE),"")</f>
        <v/>
      </c>
      <c r="AO50" s="117" t="str">
        <f>IF(AH50:AH50&gt;0,VLOOKUP(AH50,Insc.!$A$1:$J$972,8,FALSE),"")</f>
        <v/>
      </c>
      <c r="AP50" s="117" t="str">
        <f>IF(AH50:AH50&gt;0,VLOOKUP(AH50,Insc.!$A$1:$J$972,9,FALSE),"")</f>
        <v/>
      </c>
      <c r="AQ50" s="10" t="str">
        <f>IF(AH50:AH50&gt;0,VLOOKUP(AH50,Insc.!$A$1:$J$972,10,FALSE),"")</f>
        <v/>
      </c>
    </row>
    <row r="51" spans="1:43" ht="15.6">
      <c r="A51" s="4">
        <v>315</v>
      </c>
      <c r="B51" s="4">
        <v>1</v>
      </c>
      <c r="C51" s="4">
        <v>15</v>
      </c>
      <c r="D51" s="63" t="s">
        <v>221</v>
      </c>
      <c r="E51" s="116" t="str">
        <f>IF(D51:D51&gt;0,VLOOKUP(D51,Insc.!$A$1:$J$972,2,FALSE),"")</f>
        <v>UEMURA</v>
      </c>
      <c r="F51" s="116" t="str">
        <f>IF(D51:D51&gt;0,VLOOKUP(D51,Insc.!$A$1:$J$972,3,FALSE),"")</f>
        <v>JORGE</v>
      </c>
      <c r="G51" s="117" t="str">
        <f>IF(D51:D51&gt;0,VLOOKUP(D51,Insc.!$A$1:$J$972,4,FALSE),"")</f>
        <v>M</v>
      </c>
      <c r="H51" s="117" t="str">
        <f>IF(D51:D51&gt;0,VLOOKUP(D51,Insc.!$A$1:$J$972,5,FALSE),"")</f>
        <v>01. PIE</v>
      </c>
      <c r="I51" s="118">
        <f>IF(D51:D51&gt;0,VLOOKUP(D51,Insc.!$A$1:$J$972,6,FALSE),"")</f>
        <v>29247</v>
      </c>
      <c r="J51" s="117">
        <f>IF(D51:D51&gt;0,VLOOKUP(D51,Insc.!$A$1:$J$972,7,FALSE),"")</f>
        <v>9</v>
      </c>
      <c r="K51" s="117" t="str">
        <f>IF(D51:D51&gt;0,VLOOKUP(D51,Insc.!$A$1:$J$972,8,FALSE),"")</f>
        <v>B-NSR</v>
      </c>
      <c r="L51" s="117" t="str">
        <f>IF(D51:D51&gt;0,VLOOKUP(D51,Insc.!$A$1:$J$972,9,FALSE),"")</f>
        <v>LIB2026</v>
      </c>
      <c r="M51" s="117">
        <f>IF(D51:D51&gt;0,VLOOKUP(D51,Insc.!$A$1:$J$972,10,FALSE),"")</f>
        <v>0</v>
      </c>
      <c r="N51" s="462">
        <v>643</v>
      </c>
      <c r="O51" s="116" t="str">
        <f>IF(N51:N51&gt;0,VLOOKUP(N51,Insc.!$A$1:$J$972,2,FALSE),"")</f>
        <v>GUNJI</v>
      </c>
      <c r="P51" s="116" t="str">
        <f>IF(N51:N51&gt;0,VLOOKUP(N51,Insc.!$A$1:$J$972,3,FALSE),"")</f>
        <v>TOSHIO</v>
      </c>
      <c r="Q51" s="117" t="str">
        <f>IF(N51:N51&gt;0,VLOOKUP(N51,Insc.!$A$1:$J$972,4,FALSE),"")</f>
        <v>M</v>
      </c>
      <c r="R51" s="117" t="str">
        <f>IF(N51:N51&gt;0,VLOOKUP(N51,Insc.!$A$1:$J$972,5,FALSE),"")</f>
        <v>15. BIR</v>
      </c>
      <c r="S51" s="118">
        <f>IF(N51:N51&gt;0,VLOOKUP(N51,Insc.!$A$1:$J$972,6,FALSE),"")</f>
        <v>13888</v>
      </c>
      <c r="T51" s="117">
        <f>IF(N51:N51&gt;0,VLOOKUP(N51,Insc.!$A$1:$J$972,7,FALSE),"")</f>
        <v>9</v>
      </c>
      <c r="U51" s="117" t="str">
        <f>IF(N51:N51&gt;0,VLOOKUP(N51,Insc.!$A$1:$J$972,8,FALSE),"")</f>
        <v>B-MR</v>
      </c>
      <c r="V51" s="117" t="str">
        <f>IF(N51:N51&gt;0,VLOOKUP(N51,Insc.!$A$1:$J$972,9,FALSE),"")</f>
        <v>LIB2026</v>
      </c>
      <c r="W51" s="117">
        <f>IF(N51:N51&gt;0,VLOOKUP(N51,Insc.!$A$1:$J$972,10,FALSE),"")</f>
        <v>0</v>
      </c>
      <c r="X51" s="63" t="s">
        <v>435</v>
      </c>
      <c r="Y51" s="116" t="str">
        <f>IF(X51:X51&gt;0,VLOOKUP(X51,Insc.!$A$1:$J$972,2,FALSE),"")</f>
        <v>YOKOCHI</v>
      </c>
      <c r="Z51" s="116" t="str">
        <f>IF(X51:X51&gt;0,VLOOKUP(X51,Insc.!$A$1:$J$972,3,FALSE),"")</f>
        <v>MINORU</v>
      </c>
      <c r="AA51" s="117" t="str">
        <f>IF(X51:X51&gt;0,VLOOKUP(X51,Insc.!$A$1:$J$972,4,FALSE),"")</f>
        <v>M</v>
      </c>
      <c r="AB51" s="117" t="str">
        <f>IF(X51:X51&gt;0,VLOOKUP(X51,Insc.!$A$1:$J$972,5,FALSE),"")</f>
        <v>07. GSP</v>
      </c>
      <c r="AC51" s="118">
        <f>IF(X51:X51&gt;0,VLOOKUP(X51,Insc.!$A$1:$J$972,6,FALSE),"")</f>
        <v>11642</v>
      </c>
      <c r="AD51" s="117">
        <f>IF(X51:X51&gt;0,VLOOKUP(X51,Insc.!$A$1:$J$972,7,FALSE),"")</f>
        <v>10</v>
      </c>
      <c r="AE51" s="117" t="str">
        <f>IF(X51:X51&gt;0,VLOOKUP(X51,Insc.!$A$1:$J$972,8,FALSE),"")</f>
        <v>C-MR</v>
      </c>
      <c r="AF51" s="117" t="str">
        <f>IF(X51:X51&gt;0,VLOOKUP(X51,Insc.!$A$1:$J$972,9,FALSE),"")</f>
        <v>LIB2026i</v>
      </c>
      <c r="AG51" s="117">
        <f>IF(X51:X51&gt;0,VLOOKUP(X51,Insc.!$A$1:$J$972,10,FALSE),"")</f>
        <v>0</v>
      </c>
      <c r="AH51" s="63" t="s">
        <v>901</v>
      </c>
      <c r="AI51" s="116" t="str">
        <f>IF(AH51:AH51&gt;0,VLOOKUP(AH51,Insc.!$A$1:$J$972,2,FALSE),"")</f>
        <v>OKUYAMA</v>
      </c>
      <c r="AJ51" s="116" t="str">
        <f>IF(AH51:AH51&gt;0,VLOOKUP(AH51,Insc.!$A$1:$J$972,3,FALSE),"")</f>
        <v>NOBORU</v>
      </c>
      <c r="AK51" s="117" t="str">
        <f>IF(AH51:AH51&gt;0,VLOOKUP(AH51,Insc.!$A$1:$J$972,4,FALSE),"")</f>
        <v>M</v>
      </c>
      <c r="AL51" s="117" t="str">
        <f>IF(AH51:AH51&gt;0,VLOOKUP(AH51,Insc.!$A$1:$J$972,5,FALSE),"")</f>
        <v>06. KOK</v>
      </c>
      <c r="AM51" s="118">
        <f>IF(AH51:AH51&gt;0,VLOOKUP(AH51,Insc.!$A$1:$J$972,6,FALSE),"")</f>
        <v>17489</v>
      </c>
      <c r="AN51" s="117">
        <f>IF(AH51:AH51&gt;0,VLOOKUP(AH51,Insc.!$A$1:$J$972,7,FALSE),"")</f>
        <v>12</v>
      </c>
      <c r="AO51" s="117" t="str">
        <f>IF(AH51:AH51&gt;0,VLOOKUP(AH51,Insc.!$A$1:$J$972,8,FALSE),"")</f>
        <v>C-SR</v>
      </c>
      <c r="AP51" s="117" t="str">
        <f>IF(AH51:AH51&gt;0,VLOOKUP(AH51,Insc.!$A$1:$J$972,9,FALSE),"")</f>
        <v>LIB2026</v>
      </c>
      <c r="AQ51" s="10">
        <f>IF(AH51:AH51&gt;0,VLOOKUP(AH51,Insc.!$A$1:$J$972,10,FALSE),"")</f>
        <v>0</v>
      </c>
    </row>
    <row r="52" spans="1:43" ht="15.6">
      <c r="A52" s="4">
        <v>316</v>
      </c>
      <c r="B52" s="4">
        <v>1</v>
      </c>
      <c r="C52" s="4">
        <v>16</v>
      </c>
      <c r="D52" s="63"/>
      <c r="E52" s="116" t="str">
        <f>IF(D52:D52&gt;0,VLOOKUP(D52,Insc.!$A$1:$J$972,2,FALSE),"")</f>
        <v/>
      </c>
      <c r="F52" s="116" t="str">
        <f>IF(D52:D52&gt;0,VLOOKUP(D52,Insc.!$A$1:$J$972,3,FALSE),"")</f>
        <v/>
      </c>
      <c r="G52" s="117" t="str">
        <f>IF(D52:D52&gt;0,VLOOKUP(D52,Insc.!$A$1:$J$972,4,FALSE),"")</f>
        <v/>
      </c>
      <c r="H52" s="117" t="str">
        <f>IF(D52:D52&gt;0,VLOOKUP(D52,Insc.!$A$1:$J$972,5,FALSE),"")</f>
        <v/>
      </c>
      <c r="I52" s="118" t="str">
        <f>IF(D52:D52&gt;0,VLOOKUP(D52,Insc.!$A$1:$J$972,6,FALSE),"")</f>
        <v/>
      </c>
      <c r="J52" s="117" t="str">
        <f>IF(D52:D52&gt;0,VLOOKUP(D52,Insc.!$A$1:$J$972,7,FALSE),"")</f>
        <v/>
      </c>
      <c r="K52" s="117" t="str">
        <f>IF(D52:D52&gt;0,VLOOKUP(D52,Insc.!$A$1:$J$972,8,FALSE),"")</f>
        <v/>
      </c>
      <c r="L52" s="117" t="str">
        <f>IF(D52:D52&gt;0,VLOOKUP(D52,Insc.!$A$1:$J$972,9,FALSE),"")</f>
        <v/>
      </c>
      <c r="M52" s="117" t="str">
        <f>IF(D52:D52&gt;0,VLOOKUP(D52,Insc.!$A$1:$J$972,10,FALSE),"")</f>
        <v/>
      </c>
      <c r="N52" s="63"/>
      <c r="O52" s="116" t="str">
        <f>IF(N52:N52&gt;0,VLOOKUP(N52,Insc.!$A$1:$J$972,2,FALSE),"")</f>
        <v/>
      </c>
      <c r="P52" s="116" t="str">
        <f>IF(N52:N52&gt;0,VLOOKUP(N52,Insc.!$A$1:$J$972,3,FALSE),"")</f>
        <v/>
      </c>
      <c r="Q52" s="117" t="str">
        <f>IF(N52:N52&gt;0,VLOOKUP(N52,Insc.!$A$1:$J$972,4,FALSE),"")</f>
        <v/>
      </c>
      <c r="R52" s="117" t="str">
        <f>IF(N52:N52&gt;0,VLOOKUP(N52,Insc.!$A$1:$J$972,5,FALSE),"")</f>
        <v/>
      </c>
      <c r="S52" s="118" t="str">
        <f>IF(N52:N52&gt;0,VLOOKUP(N52,Insc.!$A$1:$J$972,6,FALSE),"")</f>
        <v/>
      </c>
      <c r="T52" s="117" t="str">
        <f>IF(N52:N52&gt;0,VLOOKUP(N52,Insc.!$A$1:$J$972,7,FALSE),"")</f>
        <v/>
      </c>
      <c r="U52" s="117" t="str">
        <f>IF(N52:N52&gt;0,VLOOKUP(N52,Insc.!$A$1:$J$972,8,FALSE),"")</f>
        <v/>
      </c>
      <c r="V52" s="117" t="str">
        <f>IF(N52:N52&gt;0,VLOOKUP(N52,Insc.!$A$1:$J$972,9,FALSE),"")</f>
        <v/>
      </c>
      <c r="W52" s="117" t="str">
        <f>IF(N52:N52&gt;0,VLOOKUP(N52,Insc.!$A$1:$J$972,10,FALSE),"")</f>
        <v/>
      </c>
      <c r="X52" s="63"/>
      <c r="Y52" s="116" t="str">
        <f>IF(X52:X52&gt;0,VLOOKUP(X52,Insc.!$A$1:$J$972,2,FALSE),"")</f>
        <v/>
      </c>
      <c r="Z52" s="116" t="str">
        <f>IF(X52:X52&gt;0,VLOOKUP(X52,Insc.!$A$1:$J$972,3,FALSE),"")</f>
        <v/>
      </c>
      <c r="AA52" s="117" t="str">
        <f>IF(X52:X52&gt;0,VLOOKUP(X52,Insc.!$A$1:$J$972,4,FALSE),"")</f>
        <v/>
      </c>
      <c r="AB52" s="117" t="str">
        <f>IF(X52:X52&gt;0,VLOOKUP(X52,Insc.!$A$1:$J$972,5,FALSE),"")</f>
        <v/>
      </c>
      <c r="AC52" s="118" t="str">
        <f>IF(X52:X52&gt;0,VLOOKUP(X52,Insc.!$A$1:$J$972,6,FALSE),"")</f>
        <v/>
      </c>
      <c r="AD52" s="117" t="str">
        <f>IF(X52:X52&gt;0,VLOOKUP(X52,Insc.!$A$1:$J$972,7,FALSE),"")</f>
        <v/>
      </c>
      <c r="AE52" s="117" t="str">
        <f>IF(X52:X52&gt;0,VLOOKUP(X52,Insc.!$A$1:$J$972,8,FALSE),"")</f>
        <v/>
      </c>
      <c r="AF52" s="117" t="str">
        <f>IF(X52:X52&gt;0,VLOOKUP(X52,Insc.!$A$1:$J$972,9,FALSE),"")</f>
        <v/>
      </c>
      <c r="AG52" s="117" t="str">
        <f>IF(X52:X52&gt;0,VLOOKUP(X52,Insc.!$A$1:$J$972,10,FALSE),"")</f>
        <v/>
      </c>
      <c r="AH52" s="63"/>
      <c r="AI52" s="116" t="str">
        <f>IF(AH52:AH52&gt;0,VLOOKUP(AH52,Insc.!$A$1:$J$972,2,FALSE),"")</f>
        <v/>
      </c>
      <c r="AJ52" s="116" t="str">
        <f>IF(AH52:AH52&gt;0,VLOOKUP(AH52,Insc.!$A$1:$J$972,3,FALSE),"")</f>
        <v/>
      </c>
      <c r="AK52" s="117" t="str">
        <f>IF(AH52:AH52&gt;0,VLOOKUP(AH52,Insc.!$A$1:$J$972,4,FALSE),"")</f>
        <v/>
      </c>
      <c r="AL52" s="117" t="str">
        <f>IF(AH52:AH52&gt;0,VLOOKUP(AH52,Insc.!$A$1:$J$972,5,FALSE),"")</f>
        <v/>
      </c>
      <c r="AM52" s="118" t="str">
        <f>IF(AH52:AH52&gt;0,VLOOKUP(AH52,Insc.!$A$1:$J$972,6,FALSE),"")</f>
        <v/>
      </c>
      <c r="AN52" s="117" t="str">
        <f>IF(AH52:AH52&gt;0,VLOOKUP(AH52,Insc.!$A$1:$J$972,7,FALSE),"")</f>
        <v/>
      </c>
      <c r="AO52" s="117" t="str">
        <f>IF(AH52:AH52&gt;0,VLOOKUP(AH52,Insc.!$A$1:$J$972,8,FALSE),"")</f>
        <v/>
      </c>
      <c r="AP52" s="117" t="str">
        <f>IF(AH52:AH52&gt;0,VLOOKUP(AH52,Insc.!$A$1:$J$972,9,FALSE),"")</f>
        <v/>
      </c>
      <c r="AQ52" s="10" t="str">
        <f>IF(AH52:AH52&gt;0,VLOOKUP(AH52,Insc.!$A$1:$J$972,10,FALSE),"")</f>
        <v/>
      </c>
    </row>
    <row r="53" spans="1:43" ht="15.6">
      <c r="A53" s="4">
        <v>317</v>
      </c>
      <c r="B53" s="4">
        <v>1</v>
      </c>
      <c r="C53" s="4">
        <v>17</v>
      </c>
      <c r="D53" s="63" t="s">
        <v>454</v>
      </c>
      <c r="E53" s="116" t="str">
        <f>IF(D53:D53&gt;0,VLOOKUP(D53,Insc.!$A$1:$J$972,2,FALSE),"")</f>
        <v>OSAKO</v>
      </c>
      <c r="F53" s="116" t="str">
        <f>IF(D53:D53&gt;0,VLOOKUP(D53,Insc.!$A$1:$J$972,3,FALSE),"")</f>
        <v>EURICO MINORU</v>
      </c>
      <c r="G53" s="117" t="str">
        <f>IF(D53:D53&gt;0,VLOOKUP(D53,Insc.!$A$1:$J$972,4,FALSE),"")</f>
        <v>M</v>
      </c>
      <c r="H53" s="117" t="str">
        <f>IF(D53:D53&gt;0,VLOOKUP(D53,Insc.!$A$1:$J$972,5,FALSE),"")</f>
        <v>07. GSP</v>
      </c>
      <c r="I53" s="118">
        <f>IF(D53:D53&gt;0,VLOOKUP(D53,Insc.!$A$1:$J$972,6,FALSE),"")</f>
        <v>17453</v>
      </c>
      <c r="J53" s="117">
        <f>IF(D53:D53&gt;0,VLOOKUP(D53,Insc.!$A$1:$J$972,7,FALSE),"")</f>
        <v>7</v>
      </c>
      <c r="K53" s="117" t="str">
        <f>IF(D53:D53&gt;0,VLOOKUP(D53,Insc.!$A$1:$J$972,8,FALSE),"")</f>
        <v>B-SR</v>
      </c>
      <c r="L53" s="117" t="str">
        <f>IF(D53:D53&gt;0,VLOOKUP(D53,Insc.!$A$1:$J$972,9,FALSE),"")</f>
        <v>LIB2026</v>
      </c>
      <c r="M53" s="117">
        <f>IF(D53:D53&gt;0,VLOOKUP(D53,Insc.!$A$1:$J$972,10,FALSE),"")</f>
        <v>0</v>
      </c>
      <c r="N53" s="63" t="s">
        <v>744</v>
      </c>
      <c r="O53" s="116" t="str">
        <f>IF(N53:N53&gt;0,VLOOKUP(N53,Insc.!$A$1:$J$972,2,FALSE),"")</f>
        <v>NAKAGAWA</v>
      </c>
      <c r="P53" s="116" t="str">
        <f>IF(N53:N53&gt;0,VLOOKUP(N53,Insc.!$A$1:$J$972,3,FALSE),"")</f>
        <v>MARIA</v>
      </c>
      <c r="Q53" s="117" t="str">
        <f>IF(N53:N53&gt;0,VLOOKUP(N53,Insc.!$A$1:$J$972,4,FALSE),"")</f>
        <v>F</v>
      </c>
      <c r="R53" s="117" t="str">
        <f>IF(N53:N53&gt;0,VLOOKUP(N53,Insc.!$A$1:$J$972,5,FALSE),"")</f>
        <v>16. SUM</v>
      </c>
      <c r="S53" s="118">
        <f>IF(N53:N53&gt;0,VLOOKUP(N53,Insc.!$A$1:$J$972,6,FALSE),"")</f>
        <v>16657</v>
      </c>
      <c r="T53" s="117">
        <f>IF(N53:N53&gt;0,VLOOKUP(N53,Insc.!$A$1:$J$972,7,FALSE),"")</f>
        <v>8</v>
      </c>
      <c r="U53" s="117" t="str">
        <f>IF(N53:N53&gt;0,VLOOKUP(N53,Insc.!$A$1:$J$972,8,FALSE),"")</f>
        <v>B-SR</v>
      </c>
      <c r="V53" s="117" t="str">
        <f>IF(N53:N53&gt;0,VLOOKUP(N53,Insc.!$A$1:$J$972,9,FALSE),"")</f>
        <v>LIB2026</v>
      </c>
      <c r="W53" s="117">
        <f>IF(N53:N53&gt;0,VLOOKUP(N53,Insc.!$A$1:$J$972,10,FALSE),"")</f>
        <v>0</v>
      </c>
      <c r="X53" s="63" t="s">
        <v>826</v>
      </c>
      <c r="Y53" s="116" t="str">
        <f>IF(X53:X53&gt;0,VLOOKUP(X53,Insc.!$A$1:$J$972,2,FALSE),"")</f>
        <v>UEMURA</v>
      </c>
      <c r="Z53" s="116" t="str">
        <f>IF(X53:X53&gt;0,VLOOKUP(X53,Insc.!$A$1:$J$972,3,FALSE),"")</f>
        <v>YOSHIO</v>
      </c>
      <c r="AA53" s="117" t="str">
        <f>IF(X53:X53&gt;0,VLOOKUP(X53,Insc.!$A$1:$J$972,4,FALSE),"")</f>
        <v>M</v>
      </c>
      <c r="AB53" s="117" t="str">
        <f>IF(X53:X53&gt;0,VLOOKUP(X53,Insc.!$A$1:$J$972,5,FALSE),"")</f>
        <v>11. NCC</v>
      </c>
      <c r="AC53" s="118">
        <f>IF(X53:X53&gt;0,VLOOKUP(X53,Insc.!$A$1:$J$972,6,FALSE),"")</f>
        <v>16850</v>
      </c>
      <c r="AD53" s="117">
        <f>IF(X53:X53&gt;0,VLOOKUP(X53,Insc.!$A$1:$J$972,7,FALSE),"")</f>
        <v>9</v>
      </c>
      <c r="AE53" s="117" t="str">
        <f>IF(X53:X53&gt;0,VLOOKUP(X53,Insc.!$A$1:$J$972,8,FALSE),"")</f>
        <v>B-SR</v>
      </c>
      <c r="AF53" s="117" t="str">
        <f>IF(X53:X53&gt;0,VLOOKUP(X53,Insc.!$A$1:$J$972,9,FALSE),"")</f>
        <v>LIB2026</v>
      </c>
      <c r="AG53" s="117">
        <f>IF(X53:X53&gt;0,VLOOKUP(X53,Insc.!$A$1:$J$972,10,FALSE),"")</f>
        <v>0</v>
      </c>
      <c r="AH53" s="63" t="s">
        <v>1094</v>
      </c>
      <c r="AI53" s="116" t="str">
        <f>IF(AH53:AH53&gt;0,VLOOKUP(AH53,Insc.!$A$1:$J$972,2,FALSE),"")</f>
        <v>0ZAKI</v>
      </c>
      <c r="AJ53" s="116" t="str">
        <f>IF(AH53:AH53&gt;0,VLOOKUP(AH53,Insc.!$A$1:$J$972,3,FALSE),"")</f>
        <v>RAPHAEL M.</v>
      </c>
      <c r="AK53" s="117" t="str">
        <f>IF(AH53:AH53&gt;0,VLOOKUP(AH53,Insc.!$A$1:$J$972,4,FALSE),"")</f>
        <v>M</v>
      </c>
      <c r="AL53" s="117" t="str">
        <f>IF(AH53:AH53&gt;0,VLOOKUP(AH53,Insc.!$A$1:$J$972,5,FALSE),"")</f>
        <v>06. KOK</v>
      </c>
      <c r="AM53" s="118">
        <f>IF(AH53:AH53&gt;0,VLOOKUP(AH53,Insc.!$A$1:$J$972,6,FALSE),"")</f>
        <v>32446</v>
      </c>
      <c r="AN53" s="117">
        <f>IF(AH53:AH53&gt;0,VLOOKUP(AH53,Insc.!$A$1:$J$972,7,FALSE),"")</f>
        <v>12</v>
      </c>
      <c r="AO53" s="117" t="str">
        <f>IF(AH53:AH53&gt;0,VLOOKUP(AH53,Insc.!$A$1:$J$972,8,FALSE),"")</f>
        <v>C-NSR</v>
      </c>
      <c r="AP53" s="117" t="str">
        <f>IF(AH53:AH53&gt;0,VLOOKUP(AH53,Insc.!$A$1:$J$972,9,FALSE),"")</f>
        <v>LIB2026</v>
      </c>
      <c r="AQ53" s="10">
        <f>IF(AH53:AH53&gt;0,VLOOKUP(AH53,Insc.!$A$1:$J$972,10,FALSE),"")</f>
        <v>0</v>
      </c>
    </row>
    <row r="54" spans="1:43" ht="15.6">
      <c r="A54" s="4">
        <v>318</v>
      </c>
      <c r="B54" s="4">
        <v>1</v>
      </c>
      <c r="C54" s="4">
        <v>18</v>
      </c>
      <c r="D54" s="583"/>
      <c r="E54" s="116" t="str">
        <f>IF(D54:D54&gt;0,VLOOKUP(D54,Insc.!$A$1:$J$972,2,FALSE),"")</f>
        <v/>
      </c>
      <c r="F54" s="116" t="str">
        <f>IF(D54:D54&gt;0,VLOOKUP(D54,Insc.!$A$1:$J$972,3,FALSE),"")</f>
        <v/>
      </c>
      <c r="G54" s="117" t="str">
        <f>IF(D54:D54&gt;0,VLOOKUP(D54,Insc.!$A$1:$J$972,4,FALSE),"")</f>
        <v/>
      </c>
      <c r="H54" s="117" t="str">
        <f>IF(D54:D54&gt;0,VLOOKUP(D54,Insc.!$A$1:$J$972,5,FALSE),"")</f>
        <v/>
      </c>
      <c r="I54" s="118" t="str">
        <f>IF(D54:D54&gt;0,VLOOKUP(D54,Insc.!$A$1:$J$972,6,FALSE),"")</f>
        <v/>
      </c>
      <c r="J54" s="117" t="str">
        <f>IF(D54:D54&gt;0,VLOOKUP(D54,Insc.!$A$1:$J$972,7,FALSE),"")</f>
        <v/>
      </c>
      <c r="K54" s="117" t="str">
        <f>IF(D54:D54&gt;0,VLOOKUP(D54,Insc.!$A$1:$J$972,8,FALSE),"")</f>
        <v/>
      </c>
      <c r="L54" s="117" t="str">
        <f>IF(D54:D54&gt;0,VLOOKUP(D54,Insc.!$A$1:$J$972,9,FALSE),"")</f>
        <v/>
      </c>
      <c r="M54" s="117" t="str">
        <f>IF(D54:D54&gt;0,VLOOKUP(D54,Insc.!$A$1:$J$972,10,FALSE),"")</f>
        <v/>
      </c>
      <c r="N54" s="63"/>
      <c r="O54" s="116" t="str">
        <f>IF(N54:N54&gt;0,VLOOKUP(N54,Insc.!$A$1:$J$972,2,FALSE),"")</f>
        <v/>
      </c>
      <c r="P54" s="116" t="str">
        <f>IF(N54:N54&gt;0,VLOOKUP(N54,Insc.!$A$1:$J$972,3,FALSE),"")</f>
        <v/>
      </c>
      <c r="Q54" s="117" t="str">
        <f>IF(N54:N54&gt;0,VLOOKUP(N54,Insc.!$A$1:$J$972,4,FALSE),"")</f>
        <v/>
      </c>
      <c r="R54" s="117" t="str">
        <f>IF(N54:N54&gt;0,VLOOKUP(N54,Insc.!$A$1:$J$972,5,FALSE),"")</f>
        <v/>
      </c>
      <c r="S54" s="118" t="str">
        <f>IF(N54:N54&gt;0,VLOOKUP(N54,Insc.!$A$1:$J$972,6,FALSE),"")</f>
        <v/>
      </c>
      <c r="T54" s="117" t="str">
        <f>IF(N54:N54&gt;0,VLOOKUP(N54,Insc.!$A$1:$J$972,7,FALSE),"")</f>
        <v/>
      </c>
      <c r="U54" s="117" t="str">
        <f>IF(N54:N54&gt;0,VLOOKUP(N54,Insc.!$A$1:$J$972,8,FALSE),"")</f>
        <v/>
      </c>
      <c r="V54" s="117" t="str">
        <f>IF(N54:N54&gt;0,VLOOKUP(N54,Insc.!$A$1:$J$972,9,FALSE),"")</f>
        <v/>
      </c>
      <c r="W54" s="117" t="str">
        <f>IF(N54:N54&gt;0,VLOOKUP(N54,Insc.!$A$1:$J$972,10,FALSE),"")</f>
        <v/>
      </c>
      <c r="X54" s="63"/>
      <c r="Y54" s="116" t="str">
        <f>IF(X54:X54&gt;0,VLOOKUP(X54,Insc.!$A$1:$J$972,2,FALSE),"")</f>
        <v/>
      </c>
      <c r="Z54" s="116" t="str">
        <f>IF(X54:X54&gt;0,VLOOKUP(X54,Insc.!$A$1:$J$972,3,FALSE),"")</f>
        <v/>
      </c>
      <c r="AA54" s="117" t="str">
        <f>IF(X54:X54&gt;0,VLOOKUP(X54,Insc.!$A$1:$J$972,4,FALSE),"")</f>
        <v/>
      </c>
      <c r="AB54" s="117" t="str">
        <f>IF(X54:X54&gt;0,VLOOKUP(X54,Insc.!$A$1:$J$972,5,FALSE),"")</f>
        <v/>
      </c>
      <c r="AC54" s="118" t="str">
        <f>IF(X54:X54&gt;0,VLOOKUP(X54,Insc.!$A$1:$J$972,6,FALSE),"")</f>
        <v/>
      </c>
      <c r="AD54" s="117" t="str">
        <f>IF(X54:X54&gt;0,VLOOKUP(X54,Insc.!$A$1:$J$972,7,FALSE),"")</f>
        <v/>
      </c>
      <c r="AE54" s="117" t="str">
        <f>IF(X54:X54&gt;0,VLOOKUP(X54,Insc.!$A$1:$J$972,8,FALSE),"")</f>
        <v/>
      </c>
      <c r="AF54" s="117" t="str">
        <f>IF(X54:X54&gt;0,VLOOKUP(X54,Insc.!$A$1:$J$972,9,FALSE),"")</f>
        <v/>
      </c>
      <c r="AG54" s="117" t="str">
        <f>IF(X54:X54&gt;0,VLOOKUP(X54,Insc.!$A$1:$J$972,10,FALSE),"")</f>
        <v/>
      </c>
      <c r="AH54" s="63"/>
      <c r="AI54" s="116" t="str">
        <f>IF(AH54:AH54&gt;0,VLOOKUP(AH54,Insc.!$A$1:$J$972,2,FALSE),"")</f>
        <v/>
      </c>
      <c r="AJ54" s="116" t="str">
        <f>IF(AH54:AH54&gt;0,VLOOKUP(AH54,Insc.!$A$1:$J$972,3,FALSE),"")</f>
        <v/>
      </c>
      <c r="AK54" s="117" t="str">
        <f>IF(AH54:AH54&gt;0,VLOOKUP(AH54,Insc.!$A$1:$J$972,4,FALSE),"")</f>
        <v/>
      </c>
      <c r="AL54" s="117" t="str">
        <f>IF(AH54:AH54&gt;0,VLOOKUP(AH54,Insc.!$A$1:$J$972,5,FALSE),"")</f>
        <v/>
      </c>
      <c r="AM54" s="118" t="str">
        <f>IF(AH54:AH54&gt;0,VLOOKUP(AH54,Insc.!$A$1:$J$972,6,FALSE),"")</f>
        <v/>
      </c>
      <c r="AN54" s="117" t="str">
        <f>IF(AH54:AH54&gt;0,VLOOKUP(AH54,Insc.!$A$1:$J$972,7,FALSE),"")</f>
        <v/>
      </c>
      <c r="AO54" s="117" t="str">
        <f>IF(AH54:AH54&gt;0,VLOOKUP(AH54,Insc.!$A$1:$J$972,8,FALSE),"")</f>
        <v/>
      </c>
      <c r="AP54" s="117" t="str">
        <f>IF(AH54:AH54&gt;0,VLOOKUP(AH54,Insc.!$A$1:$J$972,9,FALSE),"")</f>
        <v/>
      </c>
      <c r="AQ54" s="10" t="str">
        <f>IF(AH54:AH54&gt;0,VLOOKUP(AH54,Insc.!$A$1:$J$972,10,FALSE),"")</f>
        <v/>
      </c>
    </row>
    <row r="55" spans="1:43" ht="15.6">
      <c r="A55" s="4">
        <v>401</v>
      </c>
      <c r="B55" s="4">
        <v>2</v>
      </c>
      <c r="C55" s="4">
        <v>1</v>
      </c>
      <c r="D55" s="63" t="s">
        <v>217</v>
      </c>
      <c r="E55" s="116" t="str">
        <f>IF(D55:D55&gt;0,VLOOKUP(D55,Insc.!$A$1:$J$972,2,FALSE),"")</f>
        <v>TAKAMUNE</v>
      </c>
      <c r="F55" s="116" t="str">
        <f>IF(D55:D55&gt;0,VLOOKUP(D55,Insc.!$A$1:$J$972,3,FALSE),"")</f>
        <v>ATSUSHI</v>
      </c>
      <c r="G55" s="117" t="str">
        <f>IF(D55:D55&gt;0,VLOOKUP(D55,Insc.!$A$1:$J$972,4,FALSE),"")</f>
        <v>M</v>
      </c>
      <c r="H55" s="117" t="str">
        <f>IF(D55:D55&gt;0,VLOOKUP(D55,Insc.!$A$1:$J$972,5,FALSE),"")</f>
        <v>01. PIE</v>
      </c>
      <c r="I55" s="118">
        <f>IF(D55:D55&gt;0,VLOOKUP(D55,Insc.!$A$1:$J$972,6,FALSE),"")</f>
        <v>16893</v>
      </c>
      <c r="J55" s="117">
        <f>IF(D55:D55&gt;0,VLOOKUP(D55,Insc.!$A$1:$J$972,7,FALSE),"")</f>
        <v>8</v>
      </c>
      <c r="K55" s="117" t="str">
        <f>IF(D55:D55&gt;0,VLOOKUP(D55,Insc.!$A$1:$J$972,8,FALSE),"")</f>
        <v>B-SR</v>
      </c>
      <c r="L55" s="117" t="str">
        <f>IF(D55:D55&gt;0,VLOOKUP(D55,Insc.!$A$1:$J$972,9,FALSE),"")</f>
        <v>LIB2026</v>
      </c>
      <c r="M55" s="117">
        <f>IF(D55:D55&gt;0,VLOOKUP(D55,Insc.!$A$1:$J$972,10,FALSE),"")</f>
        <v>0</v>
      </c>
      <c r="N55" s="63" t="s">
        <v>476</v>
      </c>
      <c r="O55" s="116" t="str">
        <f>IF(N55:N55&gt;0,VLOOKUP(N55,Insc.!$A$1:$J$972,2,FALSE),"")</f>
        <v>KANEGANE</v>
      </c>
      <c r="P55" s="116" t="str">
        <f>IF(N55:N55&gt;0,VLOOKUP(N55,Insc.!$A$1:$J$972,3,FALSE),"")</f>
        <v>FUMIYOSHI</v>
      </c>
      <c r="Q55" s="117" t="str">
        <f>IF(N55:N55&gt;0,VLOOKUP(N55,Insc.!$A$1:$J$972,4,FALSE),"")</f>
        <v>M</v>
      </c>
      <c r="R55" s="117" t="str">
        <f>IF(N55:N55&gt;0,VLOOKUP(N55,Insc.!$A$1:$J$972,5,FALSE),"")</f>
        <v>08. SMA</v>
      </c>
      <c r="S55" s="118">
        <f>IF(N55:N55&gt;0,VLOOKUP(N55,Insc.!$A$1:$J$972,6,FALSE),"")</f>
        <v>14528</v>
      </c>
      <c r="T55" s="117">
        <f>IF(N55:N55&gt;0,VLOOKUP(N55,Insc.!$A$1:$J$972,7,FALSE),"")</f>
        <v>9</v>
      </c>
      <c r="U55" s="117" t="str">
        <f>IF(N55:N55&gt;0,VLOOKUP(N55,Insc.!$A$1:$J$972,8,FALSE),"")</f>
        <v>B-MR</v>
      </c>
      <c r="V55" s="117" t="str">
        <f>IF(N55:N55&gt;0,VLOOKUP(N55,Insc.!$A$1:$J$972,9,FALSE),"")</f>
        <v>LIB2026</v>
      </c>
      <c r="W55" s="117">
        <f>IF(N55:N55&gt;0,VLOOKUP(N55,Insc.!$A$1:$J$972,10,FALSE),"")</f>
        <v>0</v>
      </c>
      <c r="X55" s="63" t="s">
        <v>896</v>
      </c>
      <c r="Y55" s="116" t="str">
        <f>IF(X55:X55&gt;0,VLOOKUP(X55,Insc.!$A$1:$J$972,2,FALSE),"")</f>
        <v>U. MORIOKA</v>
      </c>
      <c r="Z55" s="116" t="str">
        <f>IF(X55:X55&gt;0,VLOOKUP(X55,Insc.!$A$1:$J$972,3,FALSE),"")</f>
        <v>YOMEI</v>
      </c>
      <c r="AA55" s="117" t="str">
        <f>IF(X55:X55&gt;0,VLOOKUP(X55,Insc.!$A$1:$J$972,4,FALSE),"")</f>
        <v>M</v>
      </c>
      <c r="AB55" s="117" t="str">
        <f>IF(X55:X55&gt;0,VLOOKUP(X55,Insc.!$A$1:$J$972,5,FALSE),"")</f>
        <v>06. KOK</v>
      </c>
      <c r="AC55" s="118">
        <f>IF(X55:X55&gt;0,VLOOKUP(X55,Insc.!$A$1:$J$972,6,FALSE),"")</f>
        <v>16671</v>
      </c>
      <c r="AD55" s="117">
        <f>IF(X55:X55&gt;0,VLOOKUP(X55,Insc.!$A$1:$J$972,7,FALSE),"")</f>
        <v>12</v>
      </c>
      <c r="AE55" s="117" t="str">
        <f>IF(X55:X55&gt;0,VLOOKUP(X55,Insc.!$A$1:$J$972,8,FALSE),"")</f>
        <v>C-SR</v>
      </c>
      <c r="AF55" s="117" t="str">
        <f>IF(X55:X55&gt;0,VLOOKUP(X55,Insc.!$A$1:$J$972,9,FALSE),"")</f>
        <v>LIB2026</v>
      </c>
      <c r="AG55" s="117">
        <f>IF(X55:X55&gt;0,VLOOKUP(X55,Insc.!$A$1:$J$972,10,FALSE),"")</f>
        <v>0</v>
      </c>
      <c r="AH55" s="63" t="s">
        <v>847</v>
      </c>
      <c r="AI55" s="116" t="str">
        <f>IF(AH55:AH55&gt;0,VLOOKUP(AH55,Insc.!$A$1:$J$972,2,FALSE),"")</f>
        <v>ISSHIKI</v>
      </c>
      <c r="AJ55" s="116" t="str">
        <f>IF(AH55:AH55&gt;0,VLOOKUP(AH55,Insc.!$A$1:$J$972,3,FALSE),"")</f>
        <v>HIROSHI</v>
      </c>
      <c r="AK55" s="117" t="str">
        <f>IF(AH55:AH55&gt;0,VLOOKUP(AH55,Insc.!$A$1:$J$972,4,FALSE),"")</f>
        <v>M</v>
      </c>
      <c r="AL55" s="117" t="str">
        <f>IF(AH55:AH55&gt;0,VLOOKUP(AH55,Insc.!$A$1:$J$972,5,FALSE),"")</f>
        <v>11. NCC</v>
      </c>
      <c r="AM55" s="118">
        <f>IF(AH55:AH55&gt;0,VLOOKUP(AH55,Insc.!$A$1:$J$972,6,FALSE),"")</f>
        <v>14732</v>
      </c>
      <c r="AN55" s="117">
        <f>IF(AH55:AH55&gt;0,VLOOKUP(AH55,Insc.!$A$1:$J$972,7,FALSE),"")</f>
        <v>12</v>
      </c>
      <c r="AO55" s="117" t="str">
        <f>IF(AH55:AH55&gt;0,VLOOKUP(AH55,Insc.!$A$1:$J$972,8,FALSE),"")</f>
        <v>C-MR</v>
      </c>
      <c r="AP55" s="117" t="str">
        <f>IF(AH55:AH55&gt;0,VLOOKUP(AH55,Insc.!$A$1:$J$972,9,FALSE),"")</f>
        <v>LIB2026</v>
      </c>
      <c r="AQ55" s="10">
        <f>IF(AH55:AH55&gt;0,VLOOKUP(AH55,Insc.!$A$1:$J$972,10,FALSE),"")</f>
        <v>0</v>
      </c>
    </row>
    <row r="56" spans="1:43" ht="15.6">
      <c r="A56" s="4">
        <v>402</v>
      </c>
      <c r="B56" s="4">
        <v>2</v>
      </c>
      <c r="C56" s="4">
        <v>2</v>
      </c>
      <c r="D56" s="63"/>
      <c r="E56" s="116" t="str">
        <f>IF(D56:D56&gt;0,VLOOKUP(D56,Insc.!$A$1:$J$972,2,FALSE),"")</f>
        <v/>
      </c>
      <c r="F56" s="116" t="str">
        <f>IF(D56:D56&gt;0,VLOOKUP(D56,Insc.!$A$1:$J$972,3,FALSE),"")</f>
        <v/>
      </c>
      <c r="G56" s="117" t="str">
        <f>IF(D56:D56&gt;0,VLOOKUP(D56,Insc.!$A$1:$J$972,4,FALSE),"")</f>
        <v/>
      </c>
      <c r="H56" s="117" t="str">
        <f>IF(D56:D56&gt;0,VLOOKUP(D56,Insc.!$A$1:$J$972,5,FALSE),"")</f>
        <v/>
      </c>
      <c r="I56" s="118" t="str">
        <f>IF(D56:D56&gt;0,VLOOKUP(D56,Insc.!$A$1:$J$972,6,FALSE),"")</f>
        <v/>
      </c>
      <c r="J56" s="117" t="str">
        <f>IF(D56:D56&gt;0,VLOOKUP(D56,Insc.!$A$1:$J$972,7,FALSE),"")</f>
        <v/>
      </c>
      <c r="K56" s="117" t="str">
        <f>IF(D56:D56&gt;0,VLOOKUP(D56,Insc.!$A$1:$J$972,8,FALSE),"")</f>
        <v/>
      </c>
      <c r="L56" s="117" t="str">
        <f>IF(D56:D56&gt;0,VLOOKUP(D56,Insc.!$A$1:$J$972,9,FALSE),"")</f>
        <v/>
      </c>
      <c r="M56" s="117" t="str">
        <f>IF(D56:D56&gt;0,VLOOKUP(D56,Insc.!$A$1:$J$972,10,FALSE),"")</f>
        <v/>
      </c>
      <c r="N56" s="63"/>
      <c r="O56" s="116" t="str">
        <f>IF(N56:N56&gt;0,VLOOKUP(N56,Insc.!$A$1:$J$972,2,FALSE),"")</f>
        <v/>
      </c>
      <c r="P56" s="116" t="str">
        <f>IF(N56:N56&gt;0,VLOOKUP(N56,Insc.!$A$1:$J$972,3,FALSE),"")</f>
        <v/>
      </c>
      <c r="Q56" s="117" t="str">
        <f>IF(N56:N56&gt;0,VLOOKUP(N56,Insc.!$A$1:$J$972,4,FALSE),"")</f>
        <v/>
      </c>
      <c r="R56" s="117" t="str">
        <f>IF(N56:N56&gt;0,VLOOKUP(N56,Insc.!$A$1:$J$972,5,FALSE),"")</f>
        <v/>
      </c>
      <c r="S56" s="118" t="str">
        <f>IF(N56:N56&gt;0,VLOOKUP(N56,Insc.!$A$1:$J$972,6,FALSE),"")</f>
        <v/>
      </c>
      <c r="T56" s="117" t="str">
        <f>IF(N56:N56&gt;0,VLOOKUP(N56,Insc.!$A$1:$J$972,7,FALSE),"")</f>
        <v/>
      </c>
      <c r="U56" s="117" t="str">
        <f>IF(N56:N56&gt;0,VLOOKUP(N56,Insc.!$A$1:$J$972,8,FALSE),"")</f>
        <v/>
      </c>
      <c r="V56" s="117" t="str">
        <f>IF(N56:N56&gt;0,VLOOKUP(N56,Insc.!$A$1:$J$972,9,FALSE),"")</f>
        <v/>
      </c>
      <c r="W56" s="117" t="str">
        <f>IF(N56:N56&gt;0,VLOOKUP(N56,Insc.!$A$1:$J$972,10,FALSE),"")</f>
        <v/>
      </c>
      <c r="X56" s="63"/>
      <c r="Y56" s="116" t="str">
        <f>IF(X56:X56&gt;0,VLOOKUP(X56,Insc.!$A$1:$J$972,2,FALSE),"")</f>
        <v/>
      </c>
      <c r="Z56" s="116" t="str">
        <f>IF(X56:X56&gt;0,VLOOKUP(X56,Insc.!$A$1:$J$972,3,FALSE),"")</f>
        <v/>
      </c>
      <c r="AA56" s="117" t="str">
        <f>IF(X56:X56&gt;0,VLOOKUP(X56,Insc.!$A$1:$J$972,4,FALSE),"")</f>
        <v/>
      </c>
      <c r="AB56" s="117" t="str">
        <f>IF(X56:X56&gt;0,VLOOKUP(X56,Insc.!$A$1:$J$972,5,FALSE),"")</f>
        <v/>
      </c>
      <c r="AC56" s="118" t="str">
        <f>IF(X56:X56&gt;0,VLOOKUP(X56,Insc.!$A$1:$J$972,6,FALSE),"")</f>
        <v/>
      </c>
      <c r="AD56" s="117" t="str">
        <f>IF(X56:X56&gt;0,VLOOKUP(X56,Insc.!$A$1:$J$972,7,FALSE),"")</f>
        <v/>
      </c>
      <c r="AE56" s="117" t="str">
        <f>IF(X56:X56&gt;0,VLOOKUP(X56,Insc.!$A$1:$J$972,8,FALSE),"")</f>
        <v/>
      </c>
      <c r="AF56" s="117" t="str">
        <f>IF(X56:X56&gt;0,VLOOKUP(X56,Insc.!$A$1:$J$972,9,FALSE),"")</f>
        <v/>
      </c>
      <c r="AG56" s="117" t="str">
        <f>IF(X56:X56&gt;0,VLOOKUP(X56,Insc.!$A$1:$J$972,10,FALSE),"")</f>
        <v/>
      </c>
      <c r="AH56" s="63"/>
      <c r="AI56" s="116" t="str">
        <f>IF(AH56:AH56&gt;0,VLOOKUP(AH56,Insc.!$A$1:$J$972,2,FALSE),"")</f>
        <v/>
      </c>
      <c r="AJ56" s="116" t="str">
        <f>IF(AH56:AH56&gt;0,VLOOKUP(AH56,Insc.!$A$1:$J$972,3,FALSE),"")</f>
        <v/>
      </c>
      <c r="AK56" s="117" t="str">
        <f>IF(AH56:AH56&gt;0,VLOOKUP(AH56,Insc.!$A$1:$J$972,4,FALSE),"")</f>
        <v/>
      </c>
      <c r="AL56" s="117" t="str">
        <f>IF(AH56:AH56&gt;0,VLOOKUP(AH56,Insc.!$A$1:$J$972,5,FALSE),"")</f>
        <v/>
      </c>
      <c r="AM56" s="118" t="str">
        <f>IF(AH56:AH56&gt;0,VLOOKUP(AH56,Insc.!$A$1:$J$972,6,FALSE),"")</f>
        <v/>
      </c>
      <c r="AN56" s="117" t="str">
        <f>IF(AH56:AH56&gt;0,VLOOKUP(AH56,Insc.!$A$1:$J$972,7,FALSE),"")</f>
        <v/>
      </c>
      <c r="AO56" s="117" t="str">
        <f>IF(AH56:AH56&gt;0,VLOOKUP(AH56,Insc.!$A$1:$J$972,8,FALSE),"")</f>
        <v/>
      </c>
      <c r="AP56" s="117" t="str">
        <f>IF(AH56:AH56&gt;0,VLOOKUP(AH56,Insc.!$A$1:$J$972,9,FALSE),"")</f>
        <v/>
      </c>
      <c r="AQ56" s="10" t="str">
        <f>IF(AH56:AH56&gt;0,VLOOKUP(AH56,Insc.!$A$1:$J$972,10,FALSE),"")</f>
        <v/>
      </c>
    </row>
    <row r="57" spans="1:43" ht="15.6">
      <c r="A57" s="4">
        <v>403</v>
      </c>
      <c r="B57" s="4">
        <v>2</v>
      </c>
      <c r="C57" s="4">
        <v>3</v>
      </c>
      <c r="D57" s="63" t="s">
        <v>659</v>
      </c>
      <c r="E57" s="116" t="str">
        <f>IF(D57:D57&gt;0,VLOOKUP(D57,Insc.!$A$1:$J$972,2,FALSE),"")</f>
        <v>SHIMANOE</v>
      </c>
      <c r="F57" s="116" t="str">
        <f>IF(D57:D57&gt;0,VLOOKUP(D57,Insc.!$A$1:$J$972,3,FALSE),"")</f>
        <v>PAULO MASSATO</v>
      </c>
      <c r="G57" s="117" t="str">
        <f>IF(D57:D57&gt;0,VLOOKUP(D57,Insc.!$A$1:$J$972,4,FALSE),"")</f>
        <v>M</v>
      </c>
      <c r="H57" s="117" t="str">
        <f>IF(D57:D57&gt;0,VLOOKUP(D57,Insc.!$A$1:$J$972,5,FALSE),"")</f>
        <v>12. COO</v>
      </c>
      <c r="I57" s="118">
        <f>IF(D57:D57&gt;0,VLOOKUP(D57,Insc.!$A$1:$J$972,6,FALSE),"")</f>
        <v>18911</v>
      </c>
      <c r="J57" s="117">
        <f>IF(D57:D57&gt;0,VLOOKUP(D57,Insc.!$A$1:$J$972,7,FALSE),"")</f>
        <v>9</v>
      </c>
      <c r="K57" s="117" t="str">
        <f>IF(D57:D57&gt;0,VLOOKUP(D57,Insc.!$A$1:$J$972,8,FALSE),"")</f>
        <v>B-SR</v>
      </c>
      <c r="L57" s="117" t="str">
        <f>IF(D57:D57&gt;0,VLOOKUP(D57,Insc.!$A$1:$J$972,9,FALSE),"")</f>
        <v>LIB2026</v>
      </c>
      <c r="M57" s="117">
        <f>IF(D57:D57&gt;0,VLOOKUP(D57,Insc.!$A$1:$J$972,10,FALSE),"")</f>
        <v>0</v>
      </c>
      <c r="N57" s="462">
        <v>794</v>
      </c>
      <c r="O57" s="116" t="str">
        <f>IF(N57:N57&gt;0,VLOOKUP(N57,Insc.!$A$1:$J$972,2,FALSE),"")</f>
        <v>GUNJI</v>
      </c>
      <c r="P57" s="116" t="str">
        <f>IF(N57:N57&gt;0,VLOOKUP(N57,Insc.!$A$1:$J$972,3,FALSE),"")</f>
        <v>YOSHIE</v>
      </c>
      <c r="Q57" s="117" t="str">
        <f>IF(N57:N57&gt;0,VLOOKUP(N57,Insc.!$A$1:$J$972,4,FALSE),"")</f>
        <v>F</v>
      </c>
      <c r="R57" s="117" t="str">
        <f>IF(N57:N57&gt;0,VLOOKUP(N57,Insc.!$A$1:$J$972,5,FALSE),"")</f>
        <v>15. BIR</v>
      </c>
      <c r="S57" s="118">
        <f>IF(N57:N57&gt;0,VLOOKUP(N57,Insc.!$A$1:$J$972,6,FALSE),"")</f>
        <v>18222</v>
      </c>
      <c r="T57" s="117">
        <f>IF(N57:N57&gt;0,VLOOKUP(N57,Insc.!$A$1:$J$972,7,FALSE),"")</f>
        <v>9</v>
      </c>
      <c r="U57" s="117" t="str">
        <f>IF(N57:N57&gt;0,VLOOKUP(N57,Insc.!$A$1:$J$972,8,FALSE),"")</f>
        <v>B-SR</v>
      </c>
      <c r="V57" s="117" t="str">
        <f>IF(N57:N57&gt;0,VLOOKUP(N57,Insc.!$A$1:$J$972,9,FALSE),"")</f>
        <v>LIB2026</v>
      </c>
      <c r="W57" s="117">
        <f>IF(N57:N57&gt;0,VLOOKUP(N57,Insc.!$A$1:$J$972,10,FALSE),"")</f>
        <v>0</v>
      </c>
      <c r="X57" s="63" t="s">
        <v>533</v>
      </c>
      <c r="Y57" s="116" t="str">
        <f>IF(X57:X57&gt;0,VLOOKUP(X57,Insc.!$A$1:$J$972,2,FALSE),"")</f>
        <v>SATO</v>
      </c>
      <c r="Z57" s="116" t="str">
        <f>IF(X57:X57&gt;0,VLOOKUP(X57,Insc.!$A$1:$J$972,3,FALSE),"")</f>
        <v>HIROYUKI</v>
      </c>
      <c r="AA57" s="117" t="str">
        <f>IF(X57:X57&gt;0,VLOOKUP(X57,Insc.!$A$1:$J$972,4,FALSE),"")</f>
        <v>M</v>
      </c>
      <c r="AB57" s="117" t="str">
        <f>IF(X57:X57&gt;0,VLOOKUP(X57,Insc.!$A$1:$J$972,5,FALSE),"")</f>
        <v>11. NCC</v>
      </c>
      <c r="AC57" s="118">
        <f>IF(X57:X57&gt;0,VLOOKUP(X57,Insc.!$A$1:$J$972,6,FALSE),"")</f>
        <v>13814</v>
      </c>
      <c r="AD57" s="117">
        <f>IF(X57:X57&gt;0,VLOOKUP(X57,Insc.!$A$1:$J$972,7,FALSE),"")</f>
        <v>9</v>
      </c>
      <c r="AE57" s="117" t="str">
        <f>IF(X57:X57&gt;0,VLOOKUP(X57,Insc.!$A$1:$J$972,8,FALSE),"")</f>
        <v>B-MR</v>
      </c>
      <c r="AF57" s="117" t="str">
        <f>IF(X57:X57&gt;0,VLOOKUP(X57,Insc.!$A$1:$J$972,9,FALSE),"")</f>
        <v>LIB2026</v>
      </c>
      <c r="AG57" s="117">
        <f>IF(X57:X57&gt;0,VLOOKUP(X57,Insc.!$A$1:$J$972,10,FALSE),"")</f>
        <v>0</v>
      </c>
      <c r="AH57" s="63" t="s">
        <v>320</v>
      </c>
      <c r="AI57" s="116" t="str">
        <f>IF(AH57:AH57&gt;0,VLOOKUP(AH57,Insc.!$A$1:$J$972,2,FALSE),"")</f>
        <v>UTSUMI</v>
      </c>
      <c r="AJ57" s="116" t="str">
        <f>IF(AH57:AH57&gt;0,VLOOKUP(AH57,Insc.!$A$1:$J$972,3,FALSE),"")</f>
        <v>CHIOMI</v>
      </c>
      <c r="AK57" s="117" t="str">
        <f>IF(AH57:AH57&gt;0,VLOOKUP(AH57,Insc.!$A$1:$J$972,4,FALSE),"")</f>
        <v>F</v>
      </c>
      <c r="AL57" s="117" t="str">
        <f>IF(AH57:AH57&gt;0,VLOOKUP(AH57,Insc.!$A$1:$J$972,5,FALSE),"")</f>
        <v>06. KOK</v>
      </c>
      <c r="AM57" s="118">
        <f>IF(AH57:AH57&gt;0,VLOOKUP(AH57,Insc.!$A$1:$J$972,6,FALSE),"")</f>
        <v>14740</v>
      </c>
      <c r="AN57" s="117">
        <f>IF(AH57:AH57&gt;0,VLOOKUP(AH57,Insc.!$A$1:$J$972,7,FALSE),"")</f>
        <v>12</v>
      </c>
      <c r="AO57" s="117" t="str">
        <f>IF(AH57:AH57&gt;0,VLOOKUP(AH57,Insc.!$A$1:$J$972,8,FALSE),"")</f>
        <v>C-MR</v>
      </c>
      <c r="AP57" s="117" t="str">
        <f>IF(AH57:AH57&gt;0,VLOOKUP(AH57,Insc.!$A$1:$J$972,9,FALSE),"")</f>
        <v>LIB2026</v>
      </c>
      <c r="AQ57" s="10">
        <f>IF(AH57:AH57&gt;0,VLOOKUP(AH57,Insc.!$A$1:$J$972,10,FALSE),"")</f>
        <v>0</v>
      </c>
    </row>
    <row r="58" spans="1:43" ht="15.6">
      <c r="A58" s="4">
        <v>404</v>
      </c>
      <c r="B58" s="4">
        <v>2</v>
      </c>
      <c r="C58" s="4">
        <v>4</v>
      </c>
      <c r="D58" s="63"/>
      <c r="E58" s="116" t="str">
        <f>IF(D58:D58&gt;0,VLOOKUP(D58,Insc.!$A$1:$J$972,2,FALSE),"")</f>
        <v/>
      </c>
      <c r="F58" s="116" t="str">
        <f>IF(D58:D58&gt;0,VLOOKUP(D58,Insc.!$A$1:$J$972,3,FALSE),"")</f>
        <v/>
      </c>
      <c r="G58" s="117" t="str">
        <f>IF(D58:D58&gt;0,VLOOKUP(D58,Insc.!$A$1:$J$972,4,FALSE),"")</f>
        <v/>
      </c>
      <c r="H58" s="117" t="str">
        <f>IF(D58:D58&gt;0,VLOOKUP(D58,Insc.!$A$1:$J$972,5,FALSE),"")</f>
        <v/>
      </c>
      <c r="I58" s="118" t="str">
        <f>IF(D58:D58&gt;0,VLOOKUP(D58,Insc.!$A$1:$J$972,6,FALSE),"")</f>
        <v/>
      </c>
      <c r="J58" s="117" t="str">
        <f>IF(D58:D58&gt;0,VLOOKUP(D58,Insc.!$A$1:$J$972,7,FALSE),"")</f>
        <v/>
      </c>
      <c r="K58" s="117" t="str">
        <f>IF(D58:D58&gt;0,VLOOKUP(D58,Insc.!$A$1:$J$972,8,FALSE),"")</f>
        <v/>
      </c>
      <c r="L58" s="117" t="str">
        <f>IF(D58:D58&gt;0,VLOOKUP(D58,Insc.!$A$1:$J$972,9,FALSE),"")</f>
        <v/>
      </c>
      <c r="M58" s="117" t="str">
        <f>IF(D58:D58&gt;0,VLOOKUP(D58,Insc.!$A$1:$J$972,10,FALSE),"")</f>
        <v/>
      </c>
      <c r="N58" s="63"/>
      <c r="O58" s="116" t="str">
        <f>IF(N58:N58&gt;0,VLOOKUP(N58,Insc.!$A$1:$J$972,2,FALSE),"")</f>
        <v/>
      </c>
      <c r="P58" s="116" t="str">
        <f>IF(N58:N58&gt;0,VLOOKUP(N58,Insc.!$A$1:$J$972,3,FALSE),"")</f>
        <v/>
      </c>
      <c r="Q58" s="117" t="str">
        <f>IF(N58:N58&gt;0,VLOOKUP(N58,Insc.!$A$1:$J$972,4,FALSE),"")</f>
        <v/>
      </c>
      <c r="R58" s="117" t="str">
        <f>IF(N58:N58&gt;0,VLOOKUP(N58,Insc.!$A$1:$J$972,5,FALSE),"")</f>
        <v/>
      </c>
      <c r="S58" s="118" t="str">
        <f>IF(N58:N58&gt;0,VLOOKUP(N58,Insc.!$A$1:$J$972,6,FALSE),"")</f>
        <v/>
      </c>
      <c r="T58" s="117" t="str">
        <f>IF(N58:N58&gt;0,VLOOKUP(N58,Insc.!$A$1:$J$972,7,FALSE),"")</f>
        <v/>
      </c>
      <c r="U58" s="117" t="str">
        <f>IF(N58:N58&gt;0,VLOOKUP(N58,Insc.!$A$1:$J$972,8,FALSE),"")</f>
        <v/>
      </c>
      <c r="V58" s="117" t="str">
        <f>IF(N58:N58&gt;0,VLOOKUP(N58,Insc.!$A$1:$J$972,9,FALSE),"")</f>
        <v/>
      </c>
      <c r="W58" s="117" t="str">
        <f>IF(N58:N58&gt;0,VLOOKUP(N58,Insc.!$A$1:$J$972,10,FALSE),"")</f>
        <v/>
      </c>
      <c r="X58" s="63"/>
      <c r="Y58" s="116" t="str">
        <f>IF(X58:X58&gt;0,VLOOKUP(X58,Insc.!$A$1:$J$972,2,FALSE),"")</f>
        <v/>
      </c>
      <c r="Z58" s="116" t="str">
        <f>IF(X58:X58&gt;0,VLOOKUP(X58,Insc.!$A$1:$J$972,3,FALSE),"")</f>
        <v/>
      </c>
      <c r="AA58" s="117" t="str">
        <f>IF(X58:X58&gt;0,VLOOKUP(X58,Insc.!$A$1:$J$972,4,FALSE),"")</f>
        <v/>
      </c>
      <c r="AB58" s="117" t="str">
        <f>IF(X58:X58&gt;0,VLOOKUP(X58,Insc.!$A$1:$J$972,5,FALSE),"")</f>
        <v/>
      </c>
      <c r="AC58" s="118" t="str">
        <f>IF(X58:X58&gt;0,VLOOKUP(X58,Insc.!$A$1:$J$972,6,FALSE),"")</f>
        <v/>
      </c>
      <c r="AD58" s="117" t="str">
        <f>IF(X58:X58&gt;0,VLOOKUP(X58,Insc.!$A$1:$J$972,7,FALSE),"")</f>
        <v/>
      </c>
      <c r="AE58" s="117" t="str">
        <f>IF(X58:X58&gt;0,VLOOKUP(X58,Insc.!$A$1:$J$972,8,FALSE),"")</f>
        <v/>
      </c>
      <c r="AF58" s="117" t="str">
        <f>IF(X58:X58&gt;0,VLOOKUP(X58,Insc.!$A$1:$J$972,9,FALSE),"")</f>
        <v/>
      </c>
      <c r="AG58" s="117" t="str">
        <f>IF(X58:X58&gt;0,VLOOKUP(X58,Insc.!$A$1:$J$972,10,FALSE),"")</f>
        <v/>
      </c>
      <c r="AH58" s="63"/>
      <c r="AI58" s="116" t="str">
        <f>IF(AH58:AH58&gt;0,VLOOKUP(AH58,Insc.!$A$1:$J$972,2,FALSE),"")</f>
        <v/>
      </c>
      <c r="AJ58" s="116" t="str">
        <f>IF(AH58:AH58&gt;0,VLOOKUP(AH58,Insc.!$A$1:$J$972,3,FALSE),"")</f>
        <v/>
      </c>
      <c r="AK58" s="117" t="str">
        <f>IF(AH58:AH58&gt;0,VLOOKUP(AH58,Insc.!$A$1:$J$972,4,FALSE),"")</f>
        <v/>
      </c>
      <c r="AL58" s="117" t="str">
        <f>IF(AH58:AH58&gt;0,VLOOKUP(AH58,Insc.!$A$1:$J$972,5,FALSE),"")</f>
        <v/>
      </c>
      <c r="AM58" s="118" t="str">
        <f>IF(AH58:AH58&gt;0,VLOOKUP(AH58,Insc.!$A$1:$J$972,6,FALSE),"")</f>
        <v/>
      </c>
      <c r="AN58" s="117" t="str">
        <f>IF(AH58:AH58&gt;0,VLOOKUP(AH58,Insc.!$A$1:$J$972,7,FALSE),"")</f>
        <v/>
      </c>
      <c r="AO58" s="117" t="str">
        <f>IF(AH58:AH58&gt;0,VLOOKUP(AH58,Insc.!$A$1:$J$972,8,FALSE),"")</f>
        <v/>
      </c>
      <c r="AP58" s="117" t="str">
        <f>IF(AH58:AH58&gt;0,VLOOKUP(AH58,Insc.!$A$1:$J$972,9,FALSE),"")</f>
        <v/>
      </c>
      <c r="AQ58" s="10" t="str">
        <f>IF(AH58:AH58&gt;0,VLOOKUP(AH58,Insc.!$A$1:$J$972,10,FALSE),"")</f>
        <v/>
      </c>
    </row>
    <row r="59" spans="1:43" ht="15.6">
      <c r="A59" s="4">
        <v>405</v>
      </c>
      <c r="B59" s="4">
        <v>2</v>
      </c>
      <c r="C59" s="4">
        <v>5</v>
      </c>
      <c r="D59" s="63" t="s">
        <v>691</v>
      </c>
      <c r="E59" s="116" t="str">
        <f>IF(D59:D59&gt;0,VLOOKUP(D59,Insc.!$A$1:$J$972,2,FALSE),"")</f>
        <v>KUADA</v>
      </c>
      <c r="F59" s="116" t="str">
        <f>IF(D59:D59&gt;0,VLOOKUP(D59,Insc.!$A$1:$J$972,3,FALSE),"")</f>
        <v>TEREZINHA ARICO</v>
      </c>
      <c r="G59" s="117" t="str">
        <f>IF(D59:D59&gt;0,VLOOKUP(D59,Insc.!$A$1:$J$972,4,FALSE),"")</f>
        <v>F</v>
      </c>
      <c r="H59" s="117" t="str">
        <f>IF(D59:D59&gt;0,VLOOKUP(D59,Insc.!$A$1:$J$972,5,FALSE),"")</f>
        <v>12. COO</v>
      </c>
      <c r="I59" s="118">
        <f>IF(D59:D59&gt;0,VLOOKUP(D59,Insc.!$A$1:$J$972,6,FALSE),"")</f>
        <v>19916</v>
      </c>
      <c r="J59" s="117">
        <f>IF(D59:D59&gt;0,VLOOKUP(D59,Insc.!$A$1:$J$972,7,FALSE),"")</f>
        <v>9</v>
      </c>
      <c r="K59" s="117" t="str">
        <f>IF(D59:D59&gt;0,VLOOKUP(D59,Insc.!$A$1:$J$972,8,FALSE),"")</f>
        <v>B-NSR</v>
      </c>
      <c r="L59" s="117" t="str">
        <f>IF(D59:D59&gt;0,VLOOKUP(D59,Insc.!$A$1:$J$972,9,FALSE),"")</f>
        <v>LIB2026</v>
      </c>
      <c r="M59" s="117">
        <f>IF(D59:D59&gt;0,VLOOKUP(D59,Insc.!$A$1:$J$972,10,FALSE),"")</f>
        <v>0</v>
      </c>
      <c r="N59" s="63" t="s">
        <v>926</v>
      </c>
      <c r="O59" s="116" t="str">
        <f>IF(N59:N59&gt;0,VLOOKUP(N59,Insc.!$A$1:$J$972,2,FALSE),"")</f>
        <v>DE ARAUJO A. GOMES</v>
      </c>
      <c r="P59" s="116" t="str">
        <f>IF(N59:N59&gt;0,VLOOKUP(N59,Insc.!$A$1:$J$972,3,FALSE),"")</f>
        <v>ROSIMAR</v>
      </c>
      <c r="Q59" s="117" t="str">
        <f>IF(N59:N59&gt;0,VLOOKUP(N59,Insc.!$A$1:$J$972,4,FALSE),"")</f>
        <v>F</v>
      </c>
      <c r="R59" s="117" t="str">
        <f>IF(N59:N59&gt;0,VLOOKUP(N59,Insc.!$A$1:$J$972,5,FALSE),"")</f>
        <v>11. NCC</v>
      </c>
      <c r="S59" s="118">
        <f>IF(N59:N59&gt;0,VLOOKUP(N59,Insc.!$A$1:$J$972,6,FALSE),"")</f>
        <v>23484</v>
      </c>
      <c r="T59" s="117">
        <f>IF(N59:N59&gt;0,VLOOKUP(N59,Insc.!$A$1:$J$972,7,FALSE),"")</f>
        <v>9</v>
      </c>
      <c r="U59" s="117" t="str">
        <f>IF(N59:N59&gt;0,VLOOKUP(N59,Insc.!$A$1:$J$972,8,FALSE),"")</f>
        <v>B-NSR</v>
      </c>
      <c r="V59" s="117" t="str">
        <f>IF(N59:N59&gt;0,VLOOKUP(N59,Insc.!$A$1:$J$972,9,FALSE),"")</f>
        <v>LIB2026</v>
      </c>
      <c r="W59" s="117">
        <f>IF(N59:N59&gt;0,VLOOKUP(N59,Insc.!$A$1:$J$972,10,FALSE),"")</f>
        <v>0</v>
      </c>
      <c r="X59" s="63" t="s">
        <v>1097</v>
      </c>
      <c r="Y59" s="116" t="str">
        <f>IF(X59:X59&gt;0,VLOOKUP(X59,Insc.!$A$1:$J$972,2,FALSE),"")</f>
        <v>VALERO ARIAS</v>
      </c>
      <c r="Z59" s="116" t="str">
        <f>IF(X59:X59&gt;0,VLOOKUP(X59,Insc.!$A$1:$J$972,3,FALSE),"")</f>
        <v>CARMEN</v>
      </c>
      <c r="AA59" s="117" t="str">
        <f>IF(X59:X59&gt;0,VLOOKUP(X59,Insc.!$A$1:$J$972,4,FALSE),"")</f>
        <v>F</v>
      </c>
      <c r="AB59" s="117" t="str">
        <f>IF(X59:X59&gt;0,VLOOKUP(X59,Insc.!$A$1:$J$972,5,FALSE),"")</f>
        <v>06. KOK</v>
      </c>
      <c r="AC59" s="118">
        <f>IF(X59:X59&gt;0,VLOOKUP(X59,Insc.!$A$1:$J$972,6,FALSE),"")</f>
        <v>21451</v>
      </c>
      <c r="AD59" s="117">
        <f>IF(X59:X59&gt;0,VLOOKUP(X59,Insc.!$A$1:$J$972,7,FALSE),"")</f>
        <v>12</v>
      </c>
      <c r="AE59" s="117" t="str">
        <f>IF(X59:X59&gt;0,VLOOKUP(X59,Insc.!$A$1:$J$972,8,FALSE),"")</f>
        <v>C-NSR</v>
      </c>
      <c r="AF59" s="117" t="str">
        <f>IF(X59:X59&gt;0,VLOOKUP(X59,Insc.!$A$1:$J$972,9,FALSE),"")</f>
        <v>LIB2026</v>
      </c>
      <c r="AG59" s="117">
        <f>IF(X59:X59&gt;0,VLOOKUP(X59,Insc.!$A$1:$J$972,10,FALSE),"")</f>
        <v>0</v>
      </c>
      <c r="AH59" s="63"/>
      <c r="AI59" s="116" t="str">
        <f>IF(AH59:AH59&gt;0,VLOOKUP(AH59,Insc.!$A$1:$J$972,2,FALSE),"")</f>
        <v/>
      </c>
      <c r="AJ59" s="116" t="str">
        <f>IF(AH59:AH59&gt;0,VLOOKUP(AH59,Insc.!$A$1:$J$972,3,FALSE),"")</f>
        <v/>
      </c>
      <c r="AK59" s="117" t="str">
        <f>IF(AH59:AH59&gt;0,VLOOKUP(AH59,Insc.!$A$1:$J$972,4,FALSE),"")</f>
        <v/>
      </c>
      <c r="AL59" s="117" t="str">
        <f>IF(AH59:AH59&gt;0,VLOOKUP(AH59,Insc.!$A$1:$J$972,5,FALSE),"")</f>
        <v/>
      </c>
      <c r="AM59" s="118" t="str">
        <f>IF(AH59:AH59&gt;0,VLOOKUP(AH59,Insc.!$A$1:$J$972,6,FALSE),"")</f>
        <v/>
      </c>
      <c r="AN59" s="117" t="str">
        <f>IF(AH59:AH59&gt;0,VLOOKUP(AH59,Insc.!$A$1:$J$972,7,FALSE),"")</f>
        <v/>
      </c>
      <c r="AO59" s="117" t="str">
        <f>IF(AH59:AH59&gt;0,VLOOKUP(AH59,Insc.!$A$1:$J$972,8,FALSE),"")</f>
        <v/>
      </c>
      <c r="AP59" s="117" t="str">
        <f>IF(AH59:AH59&gt;0,VLOOKUP(AH59,Insc.!$A$1:$J$972,9,FALSE),"")</f>
        <v/>
      </c>
      <c r="AQ59" s="10" t="str">
        <f>IF(AH59:AH59&gt;0,VLOOKUP(AH59,Insc.!$A$1:$J$972,10,FALSE),"")</f>
        <v/>
      </c>
    </row>
    <row r="60" spans="1:43" ht="15.6">
      <c r="A60" s="4">
        <v>406</v>
      </c>
      <c r="B60" s="4">
        <v>2</v>
      </c>
      <c r="C60" s="4">
        <v>6</v>
      </c>
      <c r="D60" s="63"/>
      <c r="E60" s="116" t="str">
        <f>IF(D60:D60&gt;0,VLOOKUP(D60,Insc.!$A$1:$J$972,2,FALSE),"")</f>
        <v/>
      </c>
      <c r="F60" s="116" t="str">
        <f>IF(D60:D60&gt;0,VLOOKUP(D60,Insc.!$A$1:$J$972,3,FALSE),"")</f>
        <v/>
      </c>
      <c r="G60" s="117" t="str">
        <f>IF(D60:D60&gt;0,VLOOKUP(D60,Insc.!$A$1:$J$972,4,FALSE),"")</f>
        <v/>
      </c>
      <c r="H60" s="117" t="str">
        <f>IF(D60:D60&gt;0,VLOOKUP(D60,Insc.!$A$1:$J$972,5,FALSE),"")</f>
        <v/>
      </c>
      <c r="I60" s="118" t="str">
        <f>IF(D60:D60&gt;0,VLOOKUP(D60,Insc.!$A$1:$J$972,6,FALSE),"")</f>
        <v/>
      </c>
      <c r="J60" s="117" t="str">
        <f>IF(D60:D60&gt;0,VLOOKUP(D60,Insc.!$A$1:$J$972,7,FALSE),"")</f>
        <v/>
      </c>
      <c r="K60" s="117" t="str">
        <f>IF(D60:D60&gt;0,VLOOKUP(D60,Insc.!$A$1:$J$972,8,FALSE),"")</f>
        <v/>
      </c>
      <c r="L60" s="117" t="str">
        <f>IF(D60:D60&gt;0,VLOOKUP(D60,Insc.!$A$1:$J$972,9,FALSE),"")</f>
        <v/>
      </c>
      <c r="M60" s="117" t="str">
        <f>IF(D60:D60&gt;0,VLOOKUP(D60,Insc.!$A$1:$J$972,10,FALSE),"")</f>
        <v/>
      </c>
      <c r="N60" s="63"/>
      <c r="O60" s="116" t="str">
        <f>IF(N60:N60&gt;0,VLOOKUP(N60,Insc.!$A$1:$J$972,2,FALSE),"")</f>
        <v/>
      </c>
      <c r="P60" s="116" t="str">
        <f>IF(N60:N60&gt;0,VLOOKUP(N60,Insc.!$A$1:$J$972,3,FALSE),"")</f>
        <v/>
      </c>
      <c r="Q60" s="117" t="str">
        <f>IF(N60:N60&gt;0,VLOOKUP(N60,Insc.!$A$1:$J$972,4,FALSE),"")</f>
        <v/>
      </c>
      <c r="R60" s="117" t="str">
        <f>IF(N60:N60&gt;0,VLOOKUP(N60,Insc.!$A$1:$J$972,5,FALSE),"")</f>
        <v/>
      </c>
      <c r="S60" s="118" t="str">
        <f>IF(N60:N60&gt;0,VLOOKUP(N60,Insc.!$A$1:$J$972,6,FALSE),"")</f>
        <v/>
      </c>
      <c r="T60" s="117" t="str">
        <f>IF(N60:N60&gt;0,VLOOKUP(N60,Insc.!$A$1:$J$972,7,FALSE),"")</f>
        <v/>
      </c>
      <c r="U60" s="117" t="str">
        <f>IF(N60:N60&gt;0,VLOOKUP(N60,Insc.!$A$1:$J$972,8,FALSE),"")</f>
        <v/>
      </c>
      <c r="V60" s="117" t="str">
        <f>IF(N60:N60&gt;0,VLOOKUP(N60,Insc.!$A$1:$J$972,9,FALSE),"")</f>
        <v/>
      </c>
      <c r="W60" s="117" t="str">
        <f>IF(N60:N60&gt;0,VLOOKUP(N60,Insc.!$A$1:$J$972,10,FALSE),"")</f>
        <v/>
      </c>
      <c r="X60" s="63"/>
      <c r="Y60" s="116" t="str">
        <f>IF(X60:X60&gt;0,VLOOKUP(X60,Insc.!$A$1:$J$972,2,FALSE),"")</f>
        <v/>
      </c>
      <c r="Z60" s="116" t="str">
        <f>IF(X60:X60&gt;0,VLOOKUP(X60,Insc.!$A$1:$J$972,3,FALSE),"")</f>
        <v/>
      </c>
      <c r="AA60" s="117" t="str">
        <f>IF(X60:X60&gt;0,VLOOKUP(X60,Insc.!$A$1:$J$972,4,FALSE),"")</f>
        <v/>
      </c>
      <c r="AB60" s="117" t="str">
        <f>IF(X60:X60&gt;0,VLOOKUP(X60,Insc.!$A$1:$J$972,5,FALSE),"")</f>
        <v/>
      </c>
      <c r="AC60" s="118" t="str">
        <f>IF(X60:X60&gt;0,VLOOKUP(X60,Insc.!$A$1:$J$972,6,FALSE),"")</f>
        <v/>
      </c>
      <c r="AD60" s="117" t="str">
        <f>IF(X60:X60&gt;0,VLOOKUP(X60,Insc.!$A$1:$J$972,7,FALSE),"")</f>
        <v/>
      </c>
      <c r="AE60" s="117" t="str">
        <f>IF(X60:X60&gt;0,VLOOKUP(X60,Insc.!$A$1:$J$972,8,FALSE),"")</f>
        <v/>
      </c>
      <c r="AF60" s="117" t="str">
        <f>IF(X60:X60&gt;0,VLOOKUP(X60,Insc.!$A$1:$J$972,9,FALSE),"")</f>
        <v/>
      </c>
      <c r="AG60" s="117" t="str">
        <f>IF(X60:X60&gt;0,VLOOKUP(X60,Insc.!$A$1:$J$972,10,FALSE),"")</f>
        <v/>
      </c>
      <c r="AH60" s="63"/>
      <c r="AI60" s="116" t="str">
        <f>IF(AH60:AH60&gt;0,VLOOKUP(AH60,Insc.!$A$1:$J$972,2,FALSE),"")</f>
        <v/>
      </c>
      <c r="AJ60" s="116" t="str">
        <f>IF(AH60:AH60&gt;0,VLOOKUP(AH60,Insc.!$A$1:$J$972,3,FALSE),"")</f>
        <v/>
      </c>
      <c r="AK60" s="117" t="str">
        <f>IF(AH60:AH60&gt;0,VLOOKUP(AH60,Insc.!$A$1:$J$972,4,FALSE),"")</f>
        <v/>
      </c>
      <c r="AL60" s="117" t="str">
        <f>IF(AH60:AH60&gt;0,VLOOKUP(AH60,Insc.!$A$1:$J$972,5,FALSE),"")</f>
        <v/>
      </c>
      <c r="AM60" s="118" t="str">
        <f>IF(AH60:AH60&gt;0,VLOOKUP(AH60,Insc.!$A$1:$J$972,6,FALSE),"")</f>
        <v/>
      </c>
      <c r="AN60" s="117" t="str">
        <f>IF(AH60:AH60&gt;0,VLOOKUP(AH60,Insc.!$A$1:$J$972,7,FALSE),"")</f>
        <v/>
      </c>
      <c r="AO60" s="117" t="str">
        <f>IF(AH60:AH60&gt;0,VLOOKUP(AH60,Insc.!$A$1:$J$972,8,FALSE),"")</f>
        <v/>
      </c>
      <c r="AP60" s="117" t="str">
        <f>IF(AH60:AH60&gt;0,VLOOKUP(AH60,Insc.!$A$1:$J$972,9,FALSE),"")</f>
        <v/>
      </c>
      <c r="AQ60" s="10" t="str">
        <f>IF(AH60:AH60&gt;0,VLOOKUP(AH60,Insc.!$A$1:$J$972,10,FALSE),"")</f>
        <v/>
      </c>
    </row>
    <row r="61" spans="1:43" ht="15.6">
      <c r="A61" s="4">
        <v>407</v>
      </c>
      <c r="B61" s="4">
        <v>2</v>
      </c>
      <c r="C61" s="4">
        <v>7</v>
      </c>
      <c r="D61" s="63" t="s">
        <v>436</v>
      </c>
      <c r="E61" s="116" t="str">
        <f>IF(D61:D61&gt;0,VLOOKUP(D61,Insc.!$A$1:$J$972,2,FALSE),"")</f>
        <v>HAYAKAWA</v>
      </c>
      <c r="F61" s="116" t="str">
        <f>IF(D61:D61&gt;0,VLOOKUP(D61,Insc.!$A$1:$J$972,3,FALSE),"")</f>
        <v>EIKO</v>
      </c>
      <c r="G61" s="117" t="str">
        <f>IF(D61:D61&gt;0,VLOOKUP(D61,Insc.!$A$1:$J$972,4,FALSE),"")</f>
        <v>F</v>
      </c>
      <c r="H61" s="117" t="str">
        <f>IF(D61:D61&gt;0,VLOOKUP(D61,Insc.!$A$1:$J$972,5,FALSE),"")</f>
        <v>07. GSP</v>
      </c>
      <c r="I61" s="118">
        <f>IF(D61:D61&gt;0,VLOOKUP(D61,Insc.!$A$1:$J$972,6,FALSE),"")</f>
        <v>13575</v>
      </c>
      <c r="J61" s="117">
        <f>IF(D61:D61&gt;0,VLOOKUP(D61,Insc.!$A$1:$J$972,7,FALSE),"")</f>
        <v>9</v>
      </c>
      <c r="K61" s="117" t="str">
        <f>IF(D61:D61&gt;0,VLOOKUP(D61,Insc.!$A$1:$J$972,8,FALSE),"")</f>
        <v>B-MR</v>
      </c>
      <c r="L61" s="117" t="str">
        <f>IF(D61:D61&gt;0,VLOOKUP(D61,Insc.!$A$1:$J$972,9,FALSE),"")</f>
        <v>LIB2026</v>
      </c>
      <c r="M61" s="117">
        <f>IF(D61:D61&gt;0,VLOOKUP(D61,Insc.!$A$1:$J$972,10,FALSE),"")</f>
        <v>0</v>
      </c>
      <c r="N61" s="63" t="s">
        <v>481</v>
      </c>
      <c r="O61" s="116" t="str">
        <f>IF(N61:N61&gt;0,VLOOKUP(N61,Insc.!$A$1:$J$972,2,FALSE),"")</f>
        <v>SHINOZAKI</v>
      </c>
      <c r="P61" s="116" t="str">
        <f>IF(N61:N61&gt;0,VLOOKUP(N61,Insc.!$A$1:$J$972,3,FALSE),"")</f>
        <v>TERUMI</v>
      </c>
      <c r="Q61" s="117" t="str">
        <f>IF(N61:N61&gt;0,VLOOKUP(N61,Insc.!$A$1:$J$972,4,FALSE),"")</f>
        <v>F</v>
      </c>
      <c r="R61" s="117" t="str">
        <f>IF(N61:N61&gt;0,VLOOKUP(N61,Insc.!$A$1:$J$972,5,FALSE),"")</f>
        <v>08. SMA</v>
      </c>
      <c r="S61" s="118">
        <f>IF(N61:N61&gt;0,VLOOKUP(N61,Insc.!$A$1:$J$972,6,FALSE),"")</f>
        <v>18579</v>
      </c>
      <c r="T61" s="117">
        <f>IF(N61:N61&gt;0,VLOOKUP(N61,Insc.!$A$1:$J$972,7,FALSE),"")</f>
        <v>9</v>
      </c>
      <c r="U61" s="117" t="str">
        <f>IF(N61:N61&gt;0,VLOOKUP(N61,Insc.!$A$1:$J$972,8,FALSE),"")</f>
        <v>B-SR</v>
      </c>
      <c r="V61" s="117" t="str">
        <f>IF(N61:N61&gt;0,VLOOKUP(N61,Insc.!$A$1:$J$972,9,FALSE),"")</f>
        <v>LIB2026</v>
      </c>
      <c r="W61" s="117">
        <f>IF(N61:N61&gt;0,VLOOKUP(N61,Insc.!$A$1:$J$972,10,FALSE),"")</f>
        <v>0</v>
      </c>
      <c r="X61" s="63" t="s">
        <v>1103</v>
      </c>
      <c r="Y61" s="116" t="str">
        <f>IF(X61:X61&gt;0,VLOOKUP(X61,Insc.!$A$1:$J$972,2,FALSE),"")</f>
        <v>YOKOTA</v>
      </c>
      <c r="Z61" s="116" t="str">
        <f>IF(X61:X61&gt;0,VLOOKUP(X61,Insc.!$A$1:$J$972,3,FALSE),"")</f>
        <v>NELSON AKIRA</v>
      </c>
      <c r="AA61" s="117" t="str">
        <f>IF(X61:X61&gt;0,VLOOKUP(X61,Insc.!$A$1:$J$972,4,FALSE),"")</f>
        <v>M</v>
      </c>
      <c r="AB61" s="117" t="str">
        <f>IF(X61:X61&gt;0,VLOOKUP(X61,Insc.!$A$1:$J$972,5,FALSE),"")</f>
        <v>06. KOK</v>
      </c>
      <c r="AC61" s="118">
        <f>IF(X61:X61&gt;0,VLOOKUP(X61,Insc.!$A$1:$J$972,6,FALSE),"")</f>
        <v>20468</v>
      </c>
      <c r="AD61" s="117">
        <f>IF(X61:X61&gt;0,VLOOKUP(X61,Insc.!$A$1:$J$972,7,FALSE),"")</f>
        <v>12</v>
      </c>
      <c r="AE61" s="117" t="str">
        <f>IF(X61:X61&gt;0,VLOOKUP(X61,Insc.!$A$1:$J$972,8,FALSE),"")</f>
        <v>C-NSR</v>
      </c>
      <c r="AF61" s="117" t="str">
        <f>IF(X61:X61&gt;0,VLOOKUP(X61,Insc.!$A$1:$J$972,9,FALSE),"")</f>
        <v>LIB2026</v>
      </c>
      <c r="AG61" s="117">
        <f>IF(X61:X61&gt;0,VLOOKUP(X61,Insc.!$A$1:$J$972,10,FALSE),"")</f>
        <v>0</v>
      </c>
      <c r="AH61" s="63" t="s">
        <v>669</v>
      </c>
      <c r="AI61" s="116" t="str">
        <f>IF(AH61:AH61&gt;0,VLOOKUP(AH61,Insc.!$A$1:$J$972,2,FALSE),"")</f>
        <v>SAITO</v>
      </c>
      <c r="AJ61" s="116" t="str">
        <f>IF(AH61:AH61&gt;0,VLOOKUP(AH61,Insc.!$A$1:$J$972,3,FALSE),"")</f>
        <v>YOLANDO TOSHIO</v>
      </c>
      <c r="AK61" s="117" t="str">
        <f>IF(AH61:AH61&gt;0,VLOOKUP(AH61,Insc.!$A$1:$J$972,4,FALSE),"")</f>
        <v>M</v>
      </c>
      <c r="AL61" s="117" t="str">
        <f>IF(AH61:AH61&gt;0,VLOOKUP(AH61,Insc.!$A$1:$J$972,5,FALSE),"")</f>
        <v>12. COO</v>
      </c>
      <c r="AM61" s="118">
        <f>IF(AH61:AH61&gt;0,VLOOKUP(AH61,Insc.!$A$1:$J$972,6,FALSE),"")</f>
        <v>18875</v>
      </c>
      <c r="AN61" s="117">
        <f>IF(AH61:AH61&gt;0,VLOOKUP(AH61,Insc.!$A$1:$J$972,7,FALSE),"")</f>
        <v>12</v>
      </c>
      <c r="AO61" s="117" t="str">
        <f>IF(AH61:AH61&gt;0,VLOOKUP(AH61,Insc.!$A$1:$J$972,8,FALSE),"")</f>
        <v>C-SR</v>
      </c>
      <c r="AP61" s="117" t="str">
        <f>IF(AH61:AH61&gt;0,VLOOKUP(AH61,Insc.!$A$1:$J$972,9,FALSE),"")</f>
        <v>LIB2026</v>
      </c>
      <c r="AQ61" s="10">
        <f>IF(AH61:AH61&gt;0,VLOOKUP(AH61,Insc.!$A$1:$J$972,10,FALSE),"")</f>
        <v>0</v>
      </c>
    </row>
    <row r="62" spans="1:43" ht="15.6">
      <c r="A62" s="4">
        <v>408</v>
      </c>
      <c r="B62" s="4">
        <v>2</v>
      </c>
      <c r="C62" s="4">
        <v>8</v>
      </c>
      <c r="D62" s="63"/>
      <c r="E62" s="116" t="str">
        <f>IF(D62:D62&gt;0,VLOOKUP(D62,Insc.!$A$1:$J$972,2,FALSE),"")</f>
        <v/>
      </c>
      <c r="F62" s="116" t="str">
        <f>IF(D62:D62&gt;0,VLOOKUP(D62,Insc.!$A$1:$J$972,3,FALSE),"")</f>
        <v/>
      </c>
      <c r="G62" s="117" t="str">
        <f>IF(D62:D62&gt;0,VLOOKUP(D62,Insc.!$A$1:$J$972,4,FALSE),"")</f>
        <v/>
      </c>
      <c r="H62" s="117" t="str">
        <f>IF(D62:D62&gt;0,VLOOKUP(D62,Insc.!$A$1:$J$972,5,FALSE),"")</f>
        <v/>
      </c>
      <c r="I62" s="118" t="str">
        <f>IF(D62:D62&gt;0,VLOOKUP(D62,Insc.!$A$1:$J$972,6,FALSE),"")</f>
        <v/>
      </c>
      <c r="J62" s="117" t="str">
        <f>IF(D62:D62&gt;0,VLOOKUP(D62,Insc.!$A$1:$J$972,7,FALSE),"")</f>
        <v/>
      </c>
      <c r="K62" s="117" t="str">
        <f>IF(D62:D62&gt;0,VLOOKUP(D62,Insc.!$A$1:$J$972,8,FALSE),"")</f>
        <v/>
      </c>
      <c r="L62" s="117" t="str">
        <f>IF(D62:D62&gt;0,VLOOKUP(D62,Insc.!$A$1:$J$972,9,FALSE),"")</f>
        <v/>
      </c>
      <c r="M62" s="117" t="str">
        <f>IF(D62:D62&gt;0,VLOOKUP(D62,Insc.!$A$1:$J$972,10,FALSE),"")</f>
        <v/>
      </c>
      <c r="N62" s="63"/>
      <c r="O62" s="116" t="str">
        <f>IF(N62:N62&gt;0,VLOOKUP(N62,Insc.!$A$1:$J$972,2,FALSE),"")</f>
        <v/>
      </c>
      <c r="P62" s="116" t="str">
        <f>IF(N62:N62&gt;0,VLOOKUP(N62,Insc.!$A$1:$J$972,3,FALSE),"")</f>
        <v/>
      </c>
      <c r="Q62" s="117" t="str">
        <f>IF(N62:N62&gt;0,VLOOKUP(N62,Insc.!$A$1:$J$972,4,FALSE),"")</f>
        <v/>
      </c>
      <c r="R62" s="117" t="str">
        <f>IF(N62:N62&gt;0,VLOOKUP(N62,Insc.!$A$1:$J$972,5,FALSE),"")</f>
        <v/>
      </c>
      <c r="S62" s="118" t="str">
        <f>IF(N62:N62&gt;0,VLOOKUP(N62,Insc.!$A$1:$J$972,6,FALSE),"")</f>
        <v/>
      </c>
      <c r="T62" s="117" t="str">
        <f>IF(N62:N62&gt;0,VLOOKUP(N62,Insc.!$A$1:$J$972,7,FALSE),"")</f>
        <v/>
      </c>
      <c r="U62" s="117" t="str">
        <f>IF(N62:N62&gt;0,VLOOKUP(N62,Insc.!$A$1:$J$972,8,FALSE),"")</f>
        <v/>
      </c>
      <c r="V62" s="117" t="str">
        <f>IF(N62:N62&gt;0,VLOOKUP(N62,Insc.!$A$1:$J$972,9,FALSE),"")</f>
        <v/>
      </c>
      <c r="W62" s="117" t="str">
        <f>IF(N62:N62&gt;0,VLOOKUP(N62,Insc.!$A$1:$J$972,10,FALSE),"")</f>
        <v/>
      </c>
      <c r="X62" s="63"/>
      <c r="Y62" s="116" t="str">
        <f>IF(X62:X62&gt;0,VLOOKUP(X62,Insc.!$A$1:$J$972,2,FALSE),"")</f>
        <v/>
      </c>
      <c r="Z62" s="116" t="str">
        <f>IF(X62:X62&gt;0,VLOOKUP(X62,Insc.!$A$1:$J$972,3,FALSE),"")</f>
        <v/>
      </c>
      <c r="AA62" s="117" t="str">
        <f>IF(X62:X62&gt;0,VLOOKUP(X62,Insc.!$A$1:$J$972,4,FALSE),"")</f>
        <v/>
      </c>
      <c r="AB62" s="117" t="str">
        <f>IF(X62:X62&gt;0,VLOOKUP(X62,Insc.!$A$1:$J$972,5,FALSE),"")</f>
        <v/>
      </c>
      <c r="AC62" s="118" t="str">
        <f>IF(X62:X62&gt;0,VLOOKUP(X62,Insc.!$A$1:$J$972,6,FALSE),"")</f>
        <v/>
      </c>
      <c r="AD62" s="117" t="str">
        <f>IF(X62:X62&gt;0,VLOOKUP(X62,Insc.!$A$1:$J$972,7,FALSE),"")</f>
        <v/>
      </c>
      <c r="AE62" s="117" t="str">
        <f>IF(X62:X62&gt;0,VLOOKUP(X62,Insc.!$A$1:$J$972,8,FALSE),"")</f>
        <v/>
      </c>
      <c r="AF62" s="117" t="str">
        <f>IF(X62:X62&gt;0,VLOOKUP(X62,Insc.!$A$1:$J$972,9,FALSE),"")</f>
        <v/>
      </c>
      <c r="AG62" s="117" t="str">
        <f>IF(X62:X62&gt;0,VLOOKUP(X62,Insc.!$A$1:$J$972,10,FALSE),"")</f>
        <v/>
      </c>
      <c r="AH62" s="63"/>
      <c r="AI62" s="116" t="str">
        <f>IF(AH62:AH62&gt;0,VLOOKUP(AH62,Insc.!$A$1:$J$972,2,FALSE),"")</f>
        <v/>
      </c>
      <c r="AJ62" s="116" t="str">
        <f>IF(AH62:AH62&gt;0,VLOOKUP(AH62,Insc.!$A$1:$J$972,3,FALSE),"")</f>
        <v/>
      </c>
      <c r="AK62" s="117" t="str">
        <f>IF(AH62:AH62&gt;0,VLOOKUP(AH62,Insc.!$A$1:$J$972,4,FALSE),"")</f>
        <v/>
      </c>
      <c r="AL62" s="117" t="str">
        <f>IF(AH62:AH62&gt;0,VLOOKUP(AH62,Insc.!$A$1:$J$972,5,FALSE),"")</f>
        <v/>
      </c>
      <c r="AM62" s="118" t="str">
        <f>IF(AH62:AH62&gt;0,VLOOKUP(AH62,Insc.!$A$1:$J$972,6,FALSE),"")</f>
        <v/>
      </c>
      <c r="AN62" s="117" t="str">
        <f>IF(AH62:AH62&gt;0,VLOOKUP(AH62,Insc.!$A$1:$J$972,7,FALSE),"")</f>
        <v/>
      </c>
      <c r="AO62" s="117" t="str">
        <f>IF(AH62:AH62&gt;0,VLOOKUP(AH62,Insc.!$A$1:$J$972,8,FALSE),"")</f>
        <v/>
      </c>
      <c r="AP62" s="117" t="str">
        <f>IF(AH62:AH62&gt;0,VLOOKUP(AH62,Insc.!$A$1:$J$972,9,FALSE),"")</f>
        <v/>
      </c>
      <c r="AQ62" s="10" t="str">
        <f>IF(AH62:AH62&gt;0,VLOOKUP(AH62,Insc.!$A$1:$J$972,10,FALSE),"")</f>
        <v/>
      </c>
    </row>
    <row r="63" spans="1:43" ht="15.6">
      <c r="A63" s="4">
        <v>409</v>
      </c>
      <c r="B63" s="4">
        <v>2</v>
      </c>
      <c r="C63" s="4">
        <v>9</v>
      </c>
      <c r="D63" s="63"/>
      <c r="E63" s="116" t="str">
        <f>IF(D63:D63&gt;0,VLOOKUP(D63,Insc.!$A$1:$J$972,2,FALSE),"")</f>
        <v/>
      </c>
      <c r="F63" s="116" t="str">
        <f>IF(D63:D63&gt;0,VLOOKUP(D63,Insc.!$A$1:$J$972,3,FALSE),"")</f>
        <v/>
      </c>
      <c r="G63" s="117" t="str">
        <f>IF(D63:D63&gt;0,VLOOKUP(D63,Insc.!$A$1:$J$972,4,FALSE),"")</f>
        <v/>
      </c>
      <c r="H63" s="117" t="str">
        <f>IF(D63:D63&gt;0,VLOOKUP(D63,Insc.!$A$1:$J$972,5,FALSE),"")</f>
        <v/>
      </c>
      <c r="I63" s="118" t="str">
        <f>IF(D63:D63&gt;0,VLOOKUP(D63,Insc.!$A$1:$J$972,6,FALSE),"")</f>
        <v/>
      </c>
      <c r="J63" s="117" t="str">
        <f>IF(D63:D63&gt;0,VLOOKUP(D63,Insc.!$A$1:$J$972,7,FALSE),"")</f>
        <v/>
      </c>
      <c r="K63" s="117" t="str">
        <f>IF(D63:D63&gt;0,VLOOKUP(D63,Insc.!$A$1:$J$972,8,FALSE),"")</f>
        <v/>
      </c>
      <c r="L63" s="117" t="str">
        <f>IF(D63:D63&gt;0,VLOOKUP(D63,Insc.!$A$1:$J$972,9,FALSE),"")</f>
        <v/>
      </c>
      <c r="M63" s="117" t="str">
        <f>IF(D63:D63&gt;0,VLOOKUP(D63,Insc.!$A$1:$J$972,10,FALSE),"")</f>
        <v/>
      </c>
      <c r="N63" s="63"/>
      <c r="O63" s="116" t="str">
        <f>IF(N63:N63&gt;0,VLOOKUP(N63,Insc.!$A$1:$J$972,2,FALSE),"")</f>
        <v/>
      </c>
      <c r="P63" s="116" t="str">
        <f>IF(N63:N63&gt;0,VLOOKUP(N63,Insc.!$A$1:$J$972,3,FALSE),"")</f>
        <v/>
      </c>
      <c r="Q63" s="117" t="str">
        <f>IF(N63:N63&gt;0,VLOOKUP(N63,Insc.!$A$1:$J$972,4,FALSE),"")</f>
        <v/>
      </c>
      <c r="R63" s="117" t="str">
        <f>IF(N63:N63&gt;0,VLOOKUP(N63,Insc.!$A$1:$J$972,5,FALSE),"")</f>
        <v/>
      </c>
      <c r="S63" s="118" t="str">
        <f>IF(N63:N63&gt;0,VLOOKUP(N63,Insc.!$A$1:$J$972,6,FALSE),"")</f>
        <v/>
      </c>
      <c r="T63" s="117" t="str">
        <f>IF(N63:N63&gt;0,VLOOKUP(N63,Insc.!$A$1:$J$972,7,FALSE),"")</f>
        <v/>
      </c>
      <c r="U63" s="117" t="str">
        <f>IF(N63:N63&gt;0,VLOOKUP(N63,Insc.!$A$1:$J$972,8,FALSE),"")</f>
        <v/>
      </c>
      <c r="V63" s="117" t="str">
        <f>IF(N63:N63&gt;0,VLOOKUP(N63,Insc.!$A$1:$J$972,9,FALSE),"")</f>
        <v/>
      </c>
      <c r="W63" s="117" t="str">
        <f>IF(N63:N63&gt;0,VLOOKUP(N63,Insc.!$A$1:$J$972,10,FALSE),"")</f>
        <v/>
      </c>
      <c r="X63" s="63"/>
      <c r="Y63" s="116" t="str">
        <f>IF(X63:X63&gt;0,VLOOKUP(X63,Insc.!$A$1:$J$972,2,FALSE),"")</f>
        <v/>
      </c>
      <c r="Z63" s="116" t="str">
        <f>IF(X63:X63&gt;0,VLOOKUP(X63,Insc.!$A$1:$J$972,3,FALSE),"")</f>
        <v/>
      </c>
      <c r="AA63" s="117" t="str">
        <f>IF(X63:X63&gt;0,VLOOKUP(X63,Insc.!$A$1:$J$972,4,FALSE),"")</f>
        <v/>
      </c>
      <c r="AB63" s="117" t="str">
        <f>IF(X63:X63&gt;0,VLOOKUP(X63,Insc.!$A$1:$J$972,5,FALSE),"")</f>
        <v/>
      </c>
      <c r="AC63" s="118" t="str">
        <f>IF(X63:X63&gt;0,VLOOKUP(X63,Insc.!$A$1:$J$972,6,FALSE),"")</f>
        <v/>
      </c>
      <c r="AD63" s="117" t="str">
        <f>IF(X63:X63&gt;0,VLOOKUP(X63,Insc.!$A$1:$J$972,7,FALSE),"")</f>
        <v/>
      </c>
      <c r="AE63" s="117" t="str">
        <f>IF(X63:X63&gt;0,VLOOKUP(X63,Insc.!$A$1:$J$972,8,FALSE),"")</f>
        <v/>
      </c>
      <c r="AF63" s="117" t="str">
        <f>IF(X63:X63&gt;0,VLOOKUP(X63,Insc.!$A$1:$J$972,9,FALSE),"")</f>
        <v/>
      </c>
      <c r="AG63" s="117" t="str">
        <f>IF(X63:X63&gt;0,VLOOKUP(X63,Insc.!$A$1:$J$972,10,FALSE),"")</f>
        <v/>
      </c>
      <c r="AH63" s="63"/>
      <c r="AI63" s="116" t="str">
        <f>IF(AH63:AH63&gt;0,VLOOKUP(AH63,Insc.!$A$1:$J$972,2,FALSE),"")</f>
        <v/>
      </c>
      <c r="AJ63" s="116" t="str">
        <f>IF(AH63:AH63&gt;0,VLOOKUP(AH63,Insc.!$A$1:$J$972,3,FALSE),"")</f>
        <v/>
      </c>
      <c r="AK63" s="117" t="str">
        <f>IF(AH63:AH63&gt;0,VLOOKUP(AH63,Insc.!$A$1:$J$972,4,FALSE),"")</f>
        <v/>
      </c>
      <c r="AL63" s="117" t="str">
        <f>IF(AH63:AH63&gt;0,VLOOKUP(AH63,Insc.!$A$1:$J$972,5,FALSE),"")</f>
        <v/>
      </c>
      <c r="AM63" s="118" t="str">
        <f>IF(AH63:AH63&gt;0,VLOOKUP(AH63,Insc.!$A$1:$J$972,6,FALSE),"")</f>
        <v/>
      </c>
      <c r="AN63" s="117" t="str">
        <f>IF(AH63:AH63&gt;0,VLOOKUP(AH63,Insc.!$A$1:$J$972,7,FALSE),"")</f>
        <v/>
      </c>
      <c r="AO63" s="117" t="str">
        <f>IF(AH63:AH63&gt;0,VLOOKUP(AH63,Insc.!$A$1:$J$972,8,FALSE),"")</f>
        <v/>
      </c>
      <c r="AP63" s="117" t="str">
        <f>IF(AH63:AH63&gt;0,VLOOKUP(AH63,Insc.!$A$1:$J$972,9,FALSE),"")</f>
        <v/>
      </c>
      <c r="AQ63" s="10" t="str">
        <f>IF(AH63:AH63&gt;0,VLOOKUP(AH63,Insc.!$A$1:$J$972,10,FALSE),"")</f>
        <v/>
      </c>
    </row>
    <row r="64" spans="1:43" ht="15.6">
      <c r="A64" s="4">
        <v>410</v>
      </c>
      <c r="B64" s="4">
        <v>2</v>
      </c>
      <c r="C64" s="4">
        <v>10</v>
      </c>
      <c r="D64" s="63"/>
      <c r="E64" s="116" t="str">
        <f>IF(D64:D64&gt;0,VLOOKUP(D64,Insc.!$A$1:$J$972,2,FALSE),"")</f>
        <v/>
      </c>
      <c r="F64" s="116" t="str">
        <f>IF(D64:D64&gt;0,VLOOKUP(D64,Insc.!$A$1:$J$972,3,FALSE),"")</f>
        <v/>
      </c>
      <c r="G64" s="117" t="str">
        <f>IF(D64:D64&gt;0,VLOOKUP(D64,Insc.!$A$1:$J$972,4,FALSE),"")</f>
        <v/>
      </c>
      <c r="H64" s="117" t="str">
        <f>IF(D64:D64&gt;0,VLOOKUP(D64,Insc.!$A$1:$J$972,5,FALSE),"")</f>
        <v/>
      </c>
      <c r="I64" s="118" t="str">
        <f>IF(D64:D64&gt;0,VLOOKUP(D64,Insc.!$A$1:$J$972,6,FALSE),"")</f>
        <v/>
      </c>
      <c r="J64" s="117" t="str">
        <f>IF(D64:D64&gt;0,VLOOKUP(D64,Insc.!$A$1:$J$972,7,FALSE),"")</f>
        <v/>
      </c>
      <c r="K64" s="117" t="str">
        <f>IF(D64:D64&gt;0,VLOOKUP(D64,Insc.!$A$1:$J$972,8,FALSE),"")</f>
        <v/>
      </c>
      <c r="L64" s="117" t="str">
        <f>IF(D64:D64&gt;0,VLOOKUP(D64,Insc.!$A$1:$J$972,9,FALSE),"")</f>
        <v/>
      </c>
      <c r="M64" s="117" t="str">
        <f>IF(D64:D64&gt;0,VLOOKUP(D64,Insc.!$A$1:$J$972,10,FALSE),"")</f>
        <v/>
      </c>
      <c r="N64" s="63"/>
      <c r="O64" s="116" t="str">
        <f>IF(N64:N64&gt;0,VLOOKUP(N64,Insc.!$A$1:$J$972,2,FALSE),"")</f>
        <v/>
      </c>
      <c r="P64" s="116" t="str">
        <f>IF(N64:N64&gt;0,VLOOKUP(N64,Insc.!$A$1:$J$972,3,FALSE),"")</f>
        <v/>
      </c>
      <c r="Q64" s="117" t="str">
        <f>IF(N64:N64&gt;0,VLOOKUP(N64,Insc.!$A$1:$J$972,4,FALSE),"")</f>
        <v/>
      </c>
      <c r="R64" s="117" t="str">
        <f>IF(N64:N64&gt;0,VLOOKUP(N64,Insc.!$A$1:$J$972,5,FALSE),"")</f>
        <v/>
      </c>
      <c r="S64" s="118" t="str">
        <f>IF(N64:N64&gt;0,VLOOKUP(N64,Insc.!$A$1:$J$972,6,FALSE),"")</f>
        <v/>
      </c>
      <c r="T64" s="117" t="str">
        <f>IF(N64:N64&gt;0,VLOOKUP(N64,Insc.!$A$1:$J$972,7,FALSE),"")</f>
        <v/>
      </c>
      <c r="U64" s="117" t="str">
        <f>IF(N64:N64&gt;0,VLOOKUP(N64,Insc.!$A$1:$J$972,8,FALSE),"")</f>
        <v/>
      </c>
      <c r="V64" s="117" t="str">
        <f>IF(N64:N64&gt;0,VLOOKUP(N64,Insc.!$A$1:$J$972,9,FALSE),"")</f>
        <v/>
      </c>
      <c r="W64" s="117" t="str">
        <f>IF(N64:N64&gt;0,VLOOKUP(N64,Insc.!$A$1:$J$972,10,FALSE),"")</f>
        <v/>
      </c>
      <c r="X64" s="63"/>
      <c r="Y64" s="116" t="str">
        <f>IF(X64:X64&gt;0,VLOOKUP(X64,Insc.!$A$1:$J$972,2,FALSE),"")</f>
        <v/>
      </c>
      <c r="Z64" s="116" t="str">
        <f>IF(X64:X64&gt;0,VLOOKUP(X64,Insc.!$A$1:$J$972,3,FALSE),"")</f>
        <v/>
      </c>
      <c r="AA64" s="117" t="str">
        <f>IF(X64:X64&gt;0,VLOOKUP(X64,Insc.!$A$1:$J$972,4,FALSE),"")</f>
        <v/>
      </c>
      <c r="AB64" s="117" t="str">
        <f>IF(X64:X64&gt;0,VLOOKUP(X64,Insc.!$A$1:$J$972,5,FALSE),"")</f>
        <v/>
      </c>
      <c r="AC64" s="118" t="str">
        <f>IF(X64:X64&gt;0,VLOOKUP(X64,Insc.!$A$1:$J$972,6,FALSE),"")</f>
        <v/>
      </c>
      <c r="AD64" s="117" t="str">
        <f>IF(X64:X64&gt;0,VLOOKUP(X64,Insc.!$A$1:$J$972,7,FALSE),"")</f>
        <v/>
      </c>
      <c r="AE64" s="117" t="str">
        <f>IF(X64:X64&gt;0,VLOOKUP(X64,Insc.!$A$1:$J$972,8,FALSE),"")</f>
        <v/>
      </c>
      <c r="AF64" s="117" t="str">
        <f>IF(X64:X64&gt;0,VLOOKUP(X64,Insc.!$A$1:$J$972,9,FALSE),"")</f>
        <v/>
      </c>
      <c r="AG64" s="117" t="str">
        <f>IF(X64:X64&gt;0,VLOOKUP(X64,Insc.!$A$1:$J$972,10,FALSE),"")</f>
        <v/>
      </c>
      <c r="AH64" s="63"/>
      <c r="AI64" s="116" t="str">
        <f>IF(AH64:AH64&gt;0,VLOOKUP(AH64,Insc.!$A$1:$J$972,2,FALSE),"")</f>
        <v/>
      </c>
      <c r="AJ64" s="116" t="str">
        <f>IF(AH64:AH64&gt;0,VLOOKUP(AH64,Insc.!$A$1:$J$972,3,FALSE),"")</f>
        <v/>
      </c>
      <c r="AK64" s="117" t="str">
        <f>IF(AH64:AH64&gt;0,VLOOKUP(AH64,Insc.!$A$1:$J$972,4,FALSE),"")</f>
        <v/>
      </c>
      <c r="AL64" s="117" t="str">
        <f>IF(AH64:AH64&gt;0,VLOOKUP(AH64,Insc.!$A$1:$J$972,5,FALSE),"")</f>
        <v/>
      </c>
      <c r="AM64" s="118" t="str">
        <f>IF(AH64:AH64&gt;0,VLOOKUP(AH64,Insc.!$A$1:$J$972,6,FALSE),"")</f>
        <v/>
      </c>
      <c r="AN64" s="117" t="str">
        <f>IF(AH64:AH64&gt;0,VLOOKUP(AH64,Insc.!$A$1:$J$972,7,FALSE),"")</f>
        <v/>
      </c>
      <c r="AO64" s="117" t="str">
        <f>IF(AH64:AH64&gt;0,VLOOKUP(AH64,Insc.!$A$1:$J$972,8,FALSE),"")</f>
        <v/>
      </c>
      <c r="AP64" s="117" t="str">
        <f>IF(AH64:AH64&gt;0,VLOOKUP(AH64,Insc.!$A$1:$J$972,9,FALSE),"")</f>
        <v/>
      </c>
      <c r="AQ64" s="10" t="str">
        <f>IF(AH64:AH64&gt;0,VLOOKUP(AH64,Insc.!$A$1:$J$972,10,FALSE),"")</f>
        <v/>
      </c>
    </row>
    <row r="65" spans="1:43" ht="15.6">
      <c r="A65" s="4">
        <v>411</v>
      </c>
      <c r="B65" s="4">
        <v>2</v>
      </c>
      <c r="C65" s="4">
        <v>11</v>
      </c>
      <c r="D65" s="63" t="s">
        <v>993</v>
      </c>
      <c r="E65" s="116" t="str">
        <f>IF(D65:D65&gt;0,VLOOKUP(D65,Insc.!$A$1:$J$972,2,FALSE),"")</f>
        <v>IWAMOTO HIRAKAWA</v>
      </c>
      <c r="F65" s="116" t="str">
        <f>IF(D65:D65&gt;0,VLOOKUP(D65,Insc.!$A$1:$J$972,3,FALSE),"")</f>
        <v>NORIE</v>
      </c>
      <c r="G65" s="117" t="str">
        <f>IF(D65:D65&gt;0,VLOOKUP(D65,Insc.!$A$1:$J$972,4,FALSE),"")</f>
        <v>F</v>
      </c>
      <c r="H65" s="117" t="str">
        <f>IF(D65:D65&gt;0,VLOOKUP(D65,Insc.!$A$1:$J$972,5,FALSE),"")</f>
        <v>06. KOK</v>
      </c>
      <c r="I65" s="118">
        <f>IF(D65:D65&gt;0,VLOOKUP(D65,Insc.!$A$1:$J$972,6,FALSE),"")</f>
        <v>19766</v>
      </c>
      <c r="J65" s="117">
        <f>IF(D65:D65&gt;0,VLOOKUP(D65,Insc.!$A$1:$J$972,7,FALSE),"")</f>
        <v>12</v>
      </c>
      <c r="K65" s="117" t="str">
        <f>IF(D65:D65&gt;0,VLOOKUP(D65,Insc.!$A$1:$J$972,8,FALSE),"")</f>
        <v>C-NSR</v>
      </c>
      <c r="L65" s="117" t="str">
        <f>IF(D65:D65&gt;0,VLOOKUP(D65,Insc.!$A$1:$J$972,9,FALSE),"")</f>
        <v>LIB2026</v>
      </c>
      <c r="M65" s="117">
        <f>IF(D65:D65&gt;0,VLOOKUP(D65,Insc.!$A$1:$J$972,10,FALSE),"")</f>
        <v>0</v>
      </c>
      <c r="N65" s="63" t="s">
        <v>478</v>
      </c>
      <c r="O65" s="116" t="str">
        <f>IF(N65:N65&gt;0,VLOOKUP(N65,Insc.!$A$1:$J$972,2,FALSE),"")</f>
        <v>KANEGANE</v>
      </c>
      <c r="P65" s="116" t="str">
        <f>IF(N65:N65&gt;0,VLOOKUP(N65,Insc.!$A$1:$J$972,3,FALSE),"")</f>
        <v>MINEKO</v>
      </c>
      <c r="Q65" s="117" t="str">
        <f>IF(N65:N65&gt;0,VLOOKUP(N65,Insc.!$A$1:$J$972,4,FALSE),"")</f>
        <v>F</v>
      </c>
      <c r="R65" s="117" t="str">
        <f>IF(N65:N65&gt;0,VLOOKUP(N65,Insc.!$A$1:$J$972,5,FALSE),"")</f>
        <v>08. SMA</v>
      </c>
      <c r="S65" s="118">
        <f>IF(N65:N65&gt;0,VLOOKUP(N65,Insc.!$A$1:$J$972,6,FALSE),"")</f>
        <v>15760</v>
      </c>
      <c r="T65" s="117">
        <f>IF(N65:N65&gt;0,VLOOKUP(N65,Insc.!$A$1:$J$972,7,FALSE),"")</f>
        <v>12</v>
      </c>
      <c r="U65" s="117" t="str">
        <f>IF(N65:N65&gt;0,VLOOKUP(N65,Insc.!$A$1:$J$972,8,FALSE),"")</f>
        <v>C-SR</v>
      </c>
      <c r="V65" s="117" t="str">
        <f>IF(N65:N65&gt;0,VLOOKUP(N65,Insc.!$A$1:$J$972,9,FALSE),"")</f>
        <v>LIB2026</v>
      </c>
      <c r="W65" s="117">
        <f>IF(N65:N65&gt;0,VLOOKUP(N65,Insc.!$A$1:$J$972,10,FALSE),"")</f>
        <v>0</v>
      </c>
      <c r="X65" s="462">
        <v>479</v>
      </c>
      <c r="Y65" s="116" t="str">
        <f>IF(X65:X65&gt;0,VLOOKUP(X65,Insc.!$A$1:$J$972,2,FALSE),"")</f>
        <v>SATO</v>
      </c>
      <c r="Z65" s="116" t="str">
        <f>IF(X65:X65&gt;0,VLOOKUP(X65,Insc.!$A$1:$J$972,3,FALSE),"")</f>
        <v>EDSON ATUSHI</v>
      </c>
      <c r="AA65" s="117" t="str">
        <f>IF(X65:X65&gt;0,VLOOKUP(X65,Insc.!$A$1:$J$972,4,FALSE),"")</f>
        <v>M</v>
      </c>
      <c r="AB65" s="117" t="str">
        <f>IF(X65:X65&gt;0,VLOOKUP(X65,Insc.!$A$1:$J$972,5,FALSE),"")</f>
        <v>11. NCC</v>
      </c>
      <c r="AC65" s="118">
        <f>IF(X65:X65&gt;0,VLOOKUP(X65,Insc.!$A$1:$J$972,6,FALSE),"")</f>
        <v>15912</v>
      </c>
      <c r="AD65" s="117">
        <f>IF(X65:X65&gt;0,VLOOKUP(X65,Insc.!$A$1:$J$972,7,FALSE),"")</f>
        <v>12</v>
      </c>
      <c r="AE65" s="117" t="str">
        <f>IF(X65:X65&gt;0,VLOOKUP(X65,Insc.!$A$1:$J$972,8,FALSE),"")</f>
        <v>C-SR</v>
      </c>
      <c r="AF65" s="117" t="str">
        <f>IF(X65:X65&gt;0,VLOOKUP(X65,Insc.!$A$1:$J$972,9,FALSE),"")</f>
        <v>LIB2026</v>
      </c>
      <c r="AG65" s="117">
        <f>IF(X65:X65&gt;0,VLOOKUP(X65,Insc.!$A$1:$J$972,10,FALSE),"")</f>
        <v>0</v>
      </c>
      <c r="AH65" s="63" t="s">
        <v>407</v>
      </c>
      <c r="AI65" s="116" t="str">
        <f>IF(AH65:AH65&gt;0,VLOOKUP(AH65,Insc.!$A$1:$J$972,2,FALSE),"")</f>
        <v>KITAYAMA</v>
      </c>
      <c r="AJ65" s="116" t="str">
        <f>IF(AH65:AH65&gt;0,VLOOKUP(AH65,Insc.!$A$1:$J$972,3,FALSE),"")</f>
        <v>YOSHIKO</v>
      </c>
      <c r="AK65" s="117" t="str">
        <f>IF(AH65:AH65&gt;0,VLOOKUP(AH65,Insc.!$A$1:$J$972,4,FALSE),"")</f>
        <v>F</v>
      </c>
      <c r="AL65" s="117" t="str">
        <f>IF(AH65:AH65&gt;0,VLOOKUP(AH65,Insc.!$A$1:$J$972,5,FALSE),"")</f>
        <v>07. GSP</v>
      </c>
      <c r="AM65" s="118">
        <f>IF(AH65:AH65&gt;0,VLOOKUP(AH65,Insc.!$A$1:$J$972,6,FALSE),"")</f>
        <v>12831</v>
      </c>
      <c r="AN65" s="117">
        <f>IF(AH65:AH65&gt;0,VLOOKUP(AH65,Insc.!$A$1:$J$972,7,FALSE),"")</f>
        <v>12</v>
      </c>
      <c r="AO65" s="117" t="str">
        <f>IF(AH65:AH65&gt;0,VLOOKUP(AH65,Insc.!$A$1:$J$972,8,FALSE),"")</f>
        <v>C-MR</v>
      </c>
      <c r="AP65" s="117" t="str">
        <f>IF(AH65:AH65&gt;0,VLOOKUP(AH65,Insc.!$A$1:$J$972,9,FALSE),"")</f>
        <v>LIB2026i</v>
      </c>
      <c r="AQ65" s="10">
        <f>IF(AH65:AH65&gt;0,VLOOKUP(AH65,Insc.!$A$1:$J$972,10,FALSE),"")</f>
        <v>0</v>
      </c>
    </row>
    <row r="66" spans="1:43" ht="15.6">
      <c r="A66" s="4">
        <v>412</v>
      </c>
      <c r="B66" s="4">
        <v>2</v>
      </c>
      <c r="C66" s="4">
        <v>12</v>
      </c>
      <c r="D66" s="581"/>
      <c r="E66" s="116" t="str">
        <f>IF(D66:D66&gt;0,VLOOKUP(D66,Insc.!$A$1:$J$972,2,FALSE),"")</f>
        <v/>
      </c>
      <c r="F66" s="116" t="str">
        <f>IF(D66:D66&gt;0,VLOOKUP(D66,Insc.!$A$1:$J$972,3,FALSE),"")</f>
        <v/>
      </c>
      <c r="G66" s="117" t="str">
        <f>IF(D66:D66&gt;0,VLOOKUP(D66,Insc.!$A$1:$J$972,4,FALSE),"")</f>
        <v/>
      </c>
      <c r="H66" s="117" t="str">
        <f>IF(D66:D66&gt;0,VLOOKUP(D66,Insc.!$A$1:$J$972,5,FALSE),"")</f>
        <v/>
      </c>
      <c r="I66" s="118" t="str">
        <f>IF(D66:D66&gt;0,VLOOKUP(D66,Insc.!$A$1:$J$972,6,FALSE),"")</f>
        <v/>
      </c>
      <c r="J66" s="117" t="str">
        <f>IF(D66:D66&gt;0,VLOOKUP(D66,Insc.!$A$1:$J$972,7,FALSE),"")</f>
        <v/>
      </c>
      <c r="K66" s="117" t="str">
        <f>IF(D66:D66&gt;0,VLOOKUP(D66,Insc.!$A$1:$J$972,8,FALSE),"")</f>
        <v/>
      </c>
      <c r="L66" s="117" t="str">
        <f>IF(D66:D66&gt;0,VLOOKUP(D66,Insc.!$A$1:$J$972,9,FALSE),"")</f>
        <v/>
      </c>
      <c r="M66" s="117" t="str">
        <f>IF(D66:D66&gt;0,VLOOKUP(D66,Insc.!$A$1:$J$972,10,FALSE),"")</f>
        <v/>
      </c>
      <c r="N66" s="63"/>
      <c r="O66" s="116" t="str">
        <f>IF(N66:N66&gt;0,VLOOKUP(N66,Insc.!$A$1:$J$972,2,FALSE),"")</f>
        <v/>
      </c>
      <c r="P66" s="116" t="str">
        <f>IF(N66:N66&gt;0,VLOOKUP(N66,Insc.!$A$1:$J$972,3,FALSE),"")</f>
        <v/>
      </c>
      <c r="Q66" s="117" t="str">
        <f>IF(N66:N66&gt;0,VLOOKUP(N66,Insc.!$A$1:$J$972,4,FALSE),"")</f>
        <v/>
      </c>
      <c r="R66" s="117" t="str">
        <f>IF(N66:N66&gt;0,VLOOKUP(N66,Insc.!$A$1:$J$972,5,FALSE),"")</f>
        <v/>
      </c>
      <c r="S66" s="118" t="str">
        <f>IF(N66:N66&gt;0,VLOOKUP(N66,Insc.!$A$1:$J$972,6,FALSE),"")</f>
        <v/>
      </c>
      <c r="T66" s="117" t="str">
        <f>IF(N66:N66&gt;0,VLOOKUP(N66,Insc.!$A$1:$J$972,7,FALSE),"")</f>
        <v/>
      </c>
      <c r="U66" s="117" t="str">
        <f>IF(N66:N66&gt;0,VLOOKUP(N66,Insc.!$A$1:$J$972,8,FALSE),"")</f>
        <v/>
      </c>
      <c r="V66" s="117" t="str">
        <f>IF(N66:N66&gt;0,VLOOKUP(N66,Insc.!$A$1:$J$972,9,FALSE),"")</f>
        <v/>
      </c>
      <c r="W66" s="117" t="str">
        <f>IF(N66:N66&gt;0,VLOOKUP(N66,Insc.!$A$1:$J$972,10,FALSE),"")</f>
        <v/>
      </c>
      <c r="X66" s="63"/>
      <c r="Y66" s="116" t="str">
        <f>IF(X66:X66&gt;0,VLOOKUP(X66,Insc.!$A$1:$J$972,2,FALSE),"")</f>
        <v/>
      </c>
      <c r="Z66" s="116" t="str">
        <f>IF(X66:X66&gt;0,VLOOKUP(X66,Insc.!$A$1:$J$972,3,FALSE),"")</f>
        <v/>
      </c>
      <c r="AA66" s="117" t="str">
        <f>IF(X66:X66&gt;0,VLOOKUP(X66,Insc.!$A$1:$J$972,4,FALSE),"")</f>
        <v/>
      </c>
      <c r="AB66" s="117" t="str">
        <f>IF(X66:X66&gt;0,VLOOKUP(X66,Insc.!$A$1:$J$972,5,FALSE),"")</f>
        <v/>
      </c>
      <c r="AC66" s="118" t="str">
        <f>IF(X66:X66&gt;0,VLOOKUP(X66,Insc.!$A$1:$J$972,6,FALSE),"")</f>
        <v/>
      </c>
      <c r="AD66" s="117" t="str">
        <f>IF(X66:X66&gt;0,VLOOKUP(X66,Insc.!$A$1:$J$972,7,FALSE),"")</f>
        <v/>
      </c>
      <c r="AE66" s="117" t="str">
        <f>IF(X66:X66&gt;0,VLOOKUP(X66,Insc.!$A$1:$J$972,8,FALSE),"")</f>
        <v/>
      </c>
      <c r="AF66" s="117" t="str">
        <f>IF(X66:X66&gt;0,VLOOKUP(X66,Insc.!$A$1:$J$972,9,FALSE),"")</f>
        <v/>
      </c>
      <c r="AG66" s="117" t="str">
        <f>IF(X66:X66&gt;0,VLOOKUP(X66,Insc.!$A$1:$J$972,10,FALSE),"")</f>
        <v/>
      </c>
      <c r="AH66" s="63"/>
      <c r="AI66" s="116" t="str">
        <f>IF(AH66:AH66&gt;0,VLOOKUP(AH66,Insc.!$A$1:$J$972,2,FALSE),"")</f>
        <v/>
      </c>
      <c r="AJ66" s="116" t="str">
        <f>IF(AH66:AH66&gt;0,VLOOKUP(AH66,Insc.!$A$1:$J$972,3,FALSE),"")</f>
        <v/>
      </c>
      <c r="AK66" s="117" t="str">
        <f>IF(AH66:AH66&gt;0,VLOOKUP(AH66,Insc.!$A$1:$J$972,4,FALSE),"")</f>
        <v/>
      </c>
      <c r="AL66" s="117" t="str">
        <f>IF(AH66:AH66&gt;0,VLOOKUP(AH66,Insc.!$A$1:$J$972,5,FALSE),"")</f>
        <v/>
      </c>
      <c r="AM66" s="118" t="str">
        <f>IF(AH66:AH66&gt;0,VLOOKUP(AH66,Insc.!$A$1:$J$972,6,FALSE),"")</f>
        <v/>
      </c>
      <c r="AN66" s="117" t="str">
        <f>IF(AH66:AH66&gt;0,VLOOKUP(AH66,Insc.!$A$1:$J$972,7,FALSE),"")</f>
        <v/>
      </c>
      <c r="AO66" s="117" t="str">
        <f>IF(AH66:AH66&gt;0,VLOOKUP(AH66,Insc.!$A$1:$J$972,8,FALSE),"")</f>
        <v/>
      </c>
      <c r="AP66" s="117" t="str">
        <f>IF(AH66:AH66&gt;0,VLOOKUP(AH66,Insc.!$A$1:$J$972,9,FALSE),"")</f>
        <v/>
      </c>
      <c r="AQ66" s="10" t="str">
        <f>IF(AH66:AH66&gt;0,VLOOKUP(AH66,Insc.!$A$1:$J$972,10,FALSE),"")</f>
        <v/>
      </c>
    </row>
    <row r="67" spans="1:43" ht="15.6">
      <c r="A67" s="4">
        <v>413</v>
      </c>
      <c r="B67" s="4">
        <v>2</v>
      </c>
      <c r="C67" s="4">
        <v>13</v>
      </c>
      <c r="D67" s="463">
        <v>804</v>
      </c>
      <c r="E67" s="116" t="str">
        <f>IF(D67:D67&gt;0,VLOOKUP(D67,Insc.!$A$1:$J$972,2,FALSE),"")</f>
        <v>TAKANO</v>
      </c>
      <c r="F67" s="116" t="str">
        <f>IF(D67:D67&gt;0,VLOOKUP(D67,Insc.!$A$1:$J$972,3,FALSE),"")</f>
        <v>AKIO</v>
      </c>
      <c r="G67" s="117" t="str">
        <f>IF(D67:D67&gt;0,VLOOKUP(D67,Insc.!$A$1:$J$972,4,FALSE),"")</f>
        <v>M</v>
      </c>
      <c r="H67" s="117" t="str">
        <f>IF(D67:D67&gt;0,VLOOKUP(D67,Insc.!$A$1:$J$972,5,FALSE),"")</f>
        <v>07. GSP</v>
      </c>
      <c r="I67" s="118">
        <f>IF(D67:D67&gt;0,VLOOKUP(D67,Insc.!$A$1:$J$972,6,FALSE),"")</f>
        <v>16200</v>
      </c>
      <c r="J67" s="117">
        <f>IF(D67:D67&gt;0,VLOOKUP(D67,Insc.!$A$1:$J$972,7,FALSE),"")</f>
        <v>9</v>
      </c>
      <c r="K67" s="117" t="str">
        <f>IF(D67:D67&gt;0,VLOOKUP(D67,Insc.!$A$1:$J$972,8,FALSE),"")</f>
        <v>B-SR</v>
      </c>
      <c r="L67" s="117" t="str">
        <f>IF(D67:D67&gt;0,VLOOKUP(D67,Insc.!$A$1:$J$972,9,FALSE),"")</f>
        <v>LIB2026</v>
      </c>
      <c r="M67" s="117">
        <f>IF(D67:D67&gt;0,VLOOKUP(D67,Insc.!$A$1:$J$972,10,FALSE),"")</f>
        <v>0</v>
      </c>
      <c r="N67" s="63" t="s">
        <v>362</v>
      </c>
      <c r="O67" s="116" t="str">
        <f>IF(N67:N67&gt;0,VLOOKUP(N67,Insc.!$A$1:$J$972,2,FALSE),"")</f>
        <v>NISHIJIMA</v>
      </c>
      <c r="P67" s="116" t="str">
        <f>IF(N67:N67&gt;0,VLOOKUP(N67,Insc.!$A$1:$J$972,3,FALSE),"")</f>
        <v>KIMIKO</v>
      </c>
      <c r="Q67" s="117" t="str">
        <f>IF(N67:N67&gt;0,VLOOKUP(N67,Insc.!$A$1:$J$972,4,FALSE),"")</f>
        <v>F</v>
      </c>
      <c r="R67" s="117" t="str">
        <f>IF(N67:N67&gt;0,VLOOKUP(N67,Insc.!$A$1:$J$972,5,FALSE),"")</f>
        <v>11. NCC</v>
      </c>
      <c r="S67" s="118">
        <f>IF(N67:N67&gt;0,VLOOKUP(N67,Insc.!$A$1:$J$972,6,FALSE),"")</f>
        <v>15141</v>
      </c>
      <c r="T67" s="117">
        <f>IF(N67:N67&gt;0,VLOOKUP(N67,Insc.!$A$1:$J$972,7,FALSE),"")</f>
        <v>9</v>
      </c>
      <c r="U67" s="117" t="str">
        <f>IF(N67:N67&gt;0,VLOOKUP(N67,Insc.!$A$1:$J$972,8,FALSE),"")</f>
        <v>B-MR</v>
      </c>
      <c r="V67" s="117" t="str">
        <f>IF(N67:N67&gt;0,VLOOKUP(N67,Insc.!$A$1:$J$972,9,FALSE),"")</f>
        <v>LIB2026</v>
      </c>
      <c r="W67" s="117">
        <f>IF(N67:N67&gt;0,VLOOKUP(N67,Insc.!$A$1:$J$972,10,FALSE),"")</f>
        <v>0</v>
      </c>
      <c r="X67" s="63" t="s">
        <v>1130</v>
      </c>
      <c r="Y67" s="116" t="str">
        <f>IF(X67:X67&gt;0,VLOOKUP(X67,Insc.!$A$1:$J$972,2,FALSE),"")</f>
        <v>TSUKADA</v>
      </c>
      <c r="Z67" s="116" t="str">
        <f>IF(X67:X67&gt;0,VLOOKUP(X67,Insc.!$A$1:$J$972,3,FALSE),"")</f>
        <v>YOSHITAKA</v>
      </c>
      <c r="AA67" s="117" t="str">
        <f>IF(X67:X67&gt;0,VLOOKUP(X67,Insc.!$A$1:$J$972,4,FALSE),"")</f>
        <v>M</v>
      </c>
      <c r="AB67" s="117" t="str">
        <f>IF(X67:X67&gt;0,VLOOKUP(X67,Insc.!$A$1:$J$972,5,FALSE),"")</f>
        <v>15. BIR</v>
      </c>
      <c r="AC67" s="118">
        <f>IF(X67:X67&gt;0,VLOOKUP(X67,Insc.!$A$1:$J$972,6,FALSE),"")</f>
        <v>15468</v>
      </c>
      <c r="AD67" s="117">
        <f>IF(X67:X67&gt;0,VLOOKUP(X67,Insc.!$A$1:$J$972,7,FALSE),"")</f>
        <v>12</v>
      </c>
      <c r="AE67" s="117" t="str">
        <f>IF(X67:X67&gt;0,VLOOKUP(X67,Insc.!$A$1:$J$972,8,FALSE),"")</f>
        <v>C-SR</v>
      </c>
      <c r="AF67" s="117" t="str">
        <f>IF(X67:X67&gt;0,VLOOKUP(X67,Insc.!$A$1:$J$972,9,FALSE),"")</f>
        <v>LIB2026</v>
      </c>
      <c r="AG67" s="117">
        <f>IF(X67:X67&gt;0,VLOOKUP(X67,Insc.!$A$1:$J$972,10,FALSE),"")</f>
        <v>0</v>
      </c>
      <c r="AH67" s="462">
        <v>709</v>
      </c>
      <c r="AI67" s="116" t="str">
        <f>IF(AH67:AH67&gt;0,VLOOKUP(AH67,Insc.!$A$1:$J$972,2,FALSE),"")</f>
        <v>MADUREIRA</v>
      </c>
      <c r="AJ67" s="116" t="str">
        <f>IF(AH67:AH67&gt;0,VLOOKUP(AH67,Insc.!$A$1:$J$972,3,FALSE),"")</f>
        <v>CESAR AUGUSTO</v>
      </c>
      <c r="AK67" s="117" t="str">
        <f>IF(AH67:AH67&gt;0,VLOOKUP(AH67,Insc.!$A$1:$J$972,4,FALSE),"")</f>
        <v>M</v>
      </c>
      <c r="AL67" s="117" t="str">
        <f>IF(AH67:AH67&gt;0,VLOOKUP(AH67,Insc.!$A$1:$J$972,5,FALSE),"")</f>
        <v>06. KOK</v>
      </c>
      <c r="AM67" s="118">
        <f>IF(AH67:AH67&gt;0,VLOOKUP(AH67,Insc.!$A$1:$J$972,6,FALSE),"")</f>
        <v>19956</v>
      </c>
      <c r="AN67" s="117">
        <f>IF(AH67:AH67&gt;0,VLOOKUP(AH67,Insc.!$A$1:$J$972,7,FALSE),"")</f>
        <v>12</v>
      </c>
      <c r="AO67" s="117" t="str">
        <f>IF(AH67:AH67&gt;0,VLOOKUP(AH67,Insc.!$A$1:$J$972,8,FALSE),"")</f>
        <v>C-NSR</v>
      </c>
      <c r="AP67" s="117" t="str">
        <f>IF(AH67:AH67&gt;0,VLOOKUP(AH67,Insc.!$A$1:$J$972,9,FALSE),"")</f>
        <v>LIB2026</v>
      </c>
      <c r="AQ67" s="10">
        <f>IF(AH67:AH67&gt;0,VLOOKUP(AH67,Insc.!$A$1:$J$972,10,FALSE),"")</f>
        <v>0</v>
      </c>
    </row>
    <row r="68" spans="1:43" ht="15.6">
      <c r="A68" s="4">
        <v>414</v>
      </c>
      <c r="B68" s="4">
        <v>2</v>
      </c>
      <c r="C68" s="4">
        <v>14</v>
      </c>
      <c r="D68" s="63"/>
      <c r="E68" s="116" t="str">
        <f>IF(D68:D68&gt;0,VLOOKUP(D68,Insc.!$A$1:$J$972,2,FALSE),"")</f>
        <v/>
      </c>
      <c r="F68" s="116" t="str">
        <f>IF(D68:D68&gt;0,VLOOKUP(D68,Insc.!$A$1:$J$972,3,FALSE),"")</f>
        <v/>
      </c>
      <c r="G68" s="117" t="str">
        <f>IF(D68:D68&gt;0,VLOOKUP(D68,Insc.!$A$1:$J$972,4,FALSE),"")</f>
        <v/>
      </c>
      <c r="H68" s="117" t="str">
        <f>IF(D68:D68&gt;0,VLOOKUP(D68,Insc.!$A$1:$J$972,5,FALSE),"")</f>
        <v/>
      </c>
      <c r="I68" s="118" t="str">
        <f>IF(D68:D68&gt;0,VLOOKUP(D68,Insc.!$A$1:$J$972,6,FALSE),"")</f>
        <v/>
      </c>
      <c r="J68" s="117" t="str">
        <f>IF(D68:D68&gt;0,VLOOKUP(D68,Insc.!$A$1:$J$972,7,FALSE),"")</f>
        <v/>
      </c>
      <c r="K68" s="117" t="str">
        <f>IF(D68:D68&gt;0,VLOOKUP(D68,Insc.!$A$1:$J$972,8,FALSE),"")</f>
        <v/>
      </c>
      <c r="L68" s="117" t="str">
        <f>IF(D68:D68&gt;0,VLOOKUP(D68,Insc.!$A$1:$J$972,9,FALSE),"")</f>
        <v/>
      </c>
      <c r="M68" s="117" t="str">
        <f>IF(D68:D68&gt;0,VLOOKUP(D68,Insc.!$A$1:$J$972,10,FALSE),"")</f>
        <v/>
      </c>
      <c r="N68" s="63"/>
      <c r="O68" s="116" t="str">
        <f>IF(N68:N68&gt;0,VLOOKUP(N68,Insc.!$A$1:$J$972,2,FALSE),"")</f>
        <v/>
      </c>
      <c r="P68" s="116" t="str">
        <f>IF(N68:N68&gt;0,VLOOKUP(N68,Insc.!$A$1:$J$972,3,FALSE),"")</f>
        <v/>
      </c>
      <c r="Q68" s="117" t="str">
        <f>IF(N68:N68&gt;0,VLOOKUP(N68,Insc.!$A$1:$J$972,4,FALSE),"")</f>
        <v/>
      </c>
      <c r="R68" s="117" t="str">
        <f>IF(N68:N68&gt;0,VLOOKUP(N68,Insc.!$A$1:$J$972,5,FALSE),"")</f>
        <v/>
      </c>
      <c r="S68" s="118" t="str">
        <f>IF(N68:N68&gt;0,VLOOKUP(N68,Insc.!$A$1:$J$972,6,FALSE),"")</f>
        <v/>
      </c>
      <c r="T68" s="117" t="str">
        <f>IF(N68:N68&gt;0,VLOOKUP(N68,Insc.!$A$1:$J$972,7,FALSE),"")</f>
        <v/>
      </c>
      <c r="U68" s="117" t="str">
        <f>IF(N68:N68&gt;0,VLOOKUP(N68,Insc.!$A$1:$J$972,8,FALSE),"")</f>
        <v/>
      </c>
      <c r="V68" s="117" t="str">
        <f>IF(N68:N68&gt;0,VLOOKUP(N68,Insc.!$A$1:$J$972,9,FALSE),"")</f>
        <v/>
      </c>
      <c r="W68" s="117" t="str">
        <f>IF(N68:N68&gt;0,VLOOKUP(N68,Insc.!$A$1:$J$972,10,FALSE),"")</f>
        <v/>
      </c>
      <c r="X68" s="63"/>
      <c r="Y68" s="116" t="str">
        <f>IF(X68:X68&gt;0,VLOOKUP(X68,Insc.!$A$1:$J$972,2,FALSE),"")</f>
        <v/>
      </c>
      <c r="Z68" s="116" t="str">
        <f>IF(X68:X68&gt;0,VLOOKUP(X68,Insc.!$A$1:$J$972,3,FALSE),"")</f>
        <v/>
      </c>
      <c r="AA68" s="117" t="str">
        <f>IF(X68:X68&gt;0,VLOOKUP(X68,Insc.!$A$1:$J$972,4,FALSE),"")</f>
        <v/>
      </c>
      <c r="AB68" s="117" t="str">
        <f>IF(X68:X68&gt;0,VLOOKUP(X68,Insc.!$A$1:$J$972,5,FALSE),"")</f>
        <v/>
      </c>
      <c r="AC68" s="118" t="str">
        <f>IF(X68:X68&gt;0,VLOOKUP(X68,Insc.!$A$1:$J$972,6,FALSE),"")</f>
        <v/>
      </c>
      <c r="AD68" s="117" t="str">
        <f>IF(X68:X68&gt;0,VLOOKUP(X68,Insc.!$A$1:$J$972,7,FALSE),"")</f>
        <v/>
      </c>
      <c r="AE68" s="117" t="str">
        <f>IF(X68:X68&gt;0,VLOOKUP(X68,Insc.!$A$1:$J$972,8,FALSE),"")</f>
        <v/>
      </c>
      <c r="AF68" s="117" t="str">
        <f>IF(X68:X68&gt;0,VLOOKUP(X68,Insc.!$A$1:$J$972,9,FALSE),"")</f>
        <v/>
      </c>
      <c r="AG68" s="117" t="str">
        <f>IF(X68:X68&gt;0,VLOOKUP(X68,Insc.!$A$1:$J$972,10,FALSE),"")</f>
        <v/>
      </c>
      <c r="AH68" s="63"/>
      <c r="AI68" s="116" t="str">
        <f>IF(AH68:AH68&gt;0,VLOOKUP(AH68,Insc.!$A$1:$J$972,2,FALSE),"")</f>
        <v/>
      </c>
      <c r="AJ68" s="116" t="str">
        <f>IF(AH68:AH68&gt;0,VLOOKUP(AH68,Insc.!$A$1:$J$972,3,FALSE),"")</f>
        <v/>
      </c>
      <c r="AK68" s="117" t="str">
        <f>IF(AH68:AH68&gt;0,VLOOKUP(AH68,Insc.!$A$1:$J$972,4,FALSE),"")</f>
        <v/>
      </c>
      <c r="AL68" s="117" t="str">
        <f>IF(AH68:AH68&gt;0,VLOOKUP(AH68,Insc.!$A$1:$J$972,5,FALSE),"")</f>
        <v/>
      </c>
      <c r="AM68" s="118" t="str">
        <f>IF(AH68:AH68&gt;0,VLOOKUP(AH68,Insc.!$A$1:$J$972,6,FALSE),"")</f>
        <v/>
      </c>
      <c r="AN68" s="117" t="str">
        <f>IF(AH68:AH68&gt;0,VLOOKUP(AH68,Insc.!$A$1:$J$972,7,FALSE),"")</f>
        <v/>
      </c>
      <c r="AO68" s="117" t="str">
        <f>IF(AH68:AH68&gt;0,VLOOKUP(AH68,Insc.!$A$1:$J$972,8,FALSE),"")</f>
        <v/>
      </c>
      <c r="AP68" s="117" t="str">
        <f>IF(AH68:AH68&gt;0,VLOOKUP(AH68,Insc.!$A$1:$J$972,9,FALSE),"")</f>
        <v/>
      </c>
      <c r="AQ68" s="10" t="str">
        <f>IF(AH68:AH68&gt;0,VLOOKUP(AH68,Insc.!$A$1:$J$972,10,FALSE),"")</f>
        <v/>
      </c>
    </row>
    <row r="69" spans="1:43" ht="15.6">
      <c r="A69" s="4">
        <v>415</v>
      </c>
      <c r="B69" s="4">
        <v>2</v>
      </c>
      <c r="C69" s="4">
        <v>15</v>
      </c>
      <c r="D69" s="63" t="s">
        <v>360</v>
      </c>
      <c r="E69" s="116" t="str">
        <f>IF(D69:D69&gt;0,VLOOKUP(D69,Insc.!$A$1:$J$972,2,FALSE),"")</f>
        <v>KADOWAKI</v>
      </c>
      <c r="F69" s="116" t="str">
        <f>IF(D69:D69&gt;0,VLOOKUP(D69,Insc.!$A$1:$J$972,3,FALSE),"")</f>
        <v>SUELY</v>
      </c>
      <c r="G69" s="117" t="str">
        <f>IF(D69:D69&gt;0,VLOOKUP(D69,Insc.!$A$1:$J$972,4,FALSE),"")</f>
        <v>F</v>
      </c>
      <c r="H69" s="117" t="str">
        <f>IF(D69:D69&gt;0,VLOOKUP(D69,Insc.!$A$1:$J$972,5,FALSE),"")</f>
        <v>06. KOK</v>
      </c>
      <c r="I69" s="118">
        <f>IF(D69:D69&gt;0,VLOOKUP(D69,Insc.!$A$1:$J$972,6,FALSE),"")</f>
        <v>20147</v>
      </c>
      <c r="J69" s="117">
        <f>IF(D69:D69&gt;0,VLOOKUP(D69,Insc.!$A$1:$J$972,7,FALSE),"")</f>
        <v>12</v>
      </c>
      <c r="K69" s="117" t="str">
        <f>IF(D69:D69&gt;0,VLOOKUP(D69,Insc.!$A$1:$J$972,8,FALSE),"")</f>
        <v>C-NSR</v>
      </c>
      <c r="L69" s="117" t="str">
        <f>IF(D69:D69&gt;0,VLOOKUP(D69,Insc.!$A$1:$J$972,9,FALSE),"")</f>
        <v>LIB2026</v>
      </c>
      <c r="M69" s="117">
        <f>IF(D69:D69&gt;0,VLOOKUP(D69,Insc.!$A$1:$J$972,10,FALSE),"")</f>
        <v>0</v>
      </c>
      <c r="N69" s="63" t="s">
        <v>1138</v>
      </c>
      <c r="O69" s="116" t="str">
        <f>IF(N69:N69&gt;0,VLOOKUP(N69,Insc.!$A$1:$J$972,2,FALSE),"")</f>
        <v>MINAMIGATA</v>
      </c>
      <c r="P69" s="116" t="str">
        <f>IF(N69:N69&gt;0,VLOOKUP(N69,Insc.!$A$1:$J$972,3,FALSE),"")</f>
        <v>JOAO YASUHIRO</v>
      </c>
      <c r="Q69" s="117" t="str">
        <f>IF(N69:N69&gt;0,VLOOKUP(N69,Insc.!$A$1:$J$972,4,FALSE),"")</f>
        <v>M</v>
      </c>
      <c r="R69" s="117" t="str">
        <f>IF(N69:N69&gt;0,VLOOKUP(N69,Insc.!$A$1:$J$972,5,FALSE),"")</f>
        <v>15. BIR</v>
      </c>
      <c r="S69" s="118">
        <f>IF(N69:N69&gt;0,VLOOKUP(N69,Insc.!$A$1:$J$972,6,FALSE),"")</f>
        <v>21707</v>
      </c>
      <c r="T69" s="117">
        <f>IF(N69:N69&gt;0,VLOOKUP(N69,Insc.!$A$1:$J$972,7,FALSE),"")</f>
        <v>12</v>
      </c>
      <c r="U69" s="117" t="str">
        <f>IF(N69:N69&gt;0,VLOOKUP(N69,Insc.!$A$1:$J$972,8,FALSE),"")</f>
        <v>C-NSR</v>
      </c>
      <c r="V69" s="117" t="str">
        <f>IF(N69:N69&gt;0,VLOOKUP(N69,Insc.!$A$1:$J$972,9,FALSE),"")</f>
        <v>LIB2026</v>
      </c>
      <c r="W69" s="117">
        <f>IF(N69:N69&gt;0,VLOOKUP(N69,Insc.!$A$1:$J$972,10,FALSE),"")</f>
        <v>0</v>
      </c>
      <c r="X69" s="63" t="s">
        <v>1120</v>
      </c>
      <c r="Y69" s="116" t="str">
        <f>IF(X69:X69&gt;0,VLOOKUP(X69,Insc.!$A$1:$J$972,2,FALSE),"")</f>
        <v>YOSHINO</v>
      </c>
      <c r="Z69" s="116" t="str">
        <f>IF(X69:X69&gt;0,VLOOKUP(X69,Insc.!$A$1:$J$972,3,FALSE),"")</f>
        <v>GUIDO YOSHIAKI</v>
      </c>
      <c r="AA69" s="117" t="str">
        <f>IF(X69:X69&gt;0,VLOOKUP(X69,Insc.!$A$1:$J$972,4,FALSE),"")</f>
        <v>M</v>
      </c>
      <c r="AB69" s="117" t="str">
        <f>IF(X69:X69&gt;0,VLOOKUP(X69,Insc.!$A$1:$J$972,5,FALSE),"")</f>
        <v>11. NCC</v>
      </c>
      <c r="AC69" s="118">
        <f>IF(X69:X69&gt;0,VLOOKUP(X69,Insc.!$A$1:$J$972,6,FALSE),"")</f>
        <v>21607</v>
      </c>
      <c r="AD69" s="117">
        <f>IF(X69:X69&gt;0,VLOOKUP(X69,Insc.!$A$1:$J$972,7,FALSE),"")</f>
        <v>12</v>
      </c>
      <c r="AE69" s="117" t="str">
        <f>IF(X69:X69&gt;0,VLOOKUP(X69,Insc.!$A$1:$J$972,8,FALSE),"")</f>
        <v>C-NSR</v>
      </c>
      <c r="AF69" s="117" t="str">
        <f>IF(X69:X69&gt;0,VLOOKUP(X69,Insc.!$A$1:$J$972,9,FALSE),"")</f>
        <v>LIB2026i</v>
      </c>
      <c r="AG69" s="117">
        <f>IF(X69:X69&gt;0,VLOOKUP(X69,Insc.!$A$1:$J$972,10,FALSE),"")</f>
        <v>0</v>
      </c>
      <c r="AH69" s="63" t="s">
        <v>1014</v>
      </c>
      <c r="AI69" s="116" t="str">
        <f>IF(AH69:AH69&gt;0,VLOOKUP(AH69,Insc.!$A$1:$J$972,2,FALSE),"")</f>
        <v>KUSANO</v>
      </c>
      <c r="AJ69" s="116" t="str">
        <f>IF(AH69:AH69&gt;0,VLOOKUP(AH69,Insc.!$A$1:$J$972,3,FALSE),"")</f>
        <v>JULIA  KIEKO</v>
      </c>
      <c r="AK69" s="117" t="str">
        <f>IF(AH69:AH69&gt;0,VLOOKUP(AH69,Insc.!$A$1:$J$972,4,FALSE),"")</f>
        <v>F</v>
      </c>
      <c r="AL69" s="117" t="str">
        <f>IF(AH69:AH69&gt;0,VLOOKUP(AH69,Insc.!$A$1:$J$972,5,FALSE),"")</f>
        <v>07. GSP</v>
      </c>
      <c r="AM69" s="118">
        <f>IF(AH69:AH69&gt;0,VLOOKUP(AH69,Insc.!$A$1:$J$972,6,FALSE),"")</f>
        <v>16988</v>
      </c>
      <c r="AN69" s="117">
        <f>IF(AH69:AH69&gt;0,VLOOKUP(AH69,Insc.!$A$1:$J$972,7,FALSE),"")</f>
        <v>12</v>
      </c>
      <c r="AO69" s="117" t="str">
        <f>IF(AH69:AH69&gt;0,VLOOKUP(AH69,Insc.!$A$1:$J$972,8,FALSE),"")</f>
        <v>C-SR</v>
      </c>
      <c r="AP69" s="117" t="str">
        <f>IF(AH69:AH69&gt;0,VLOOKUP(AH69,Insc.!$A$1:$J$972,9,FALSE),"")</f>
        <v>LIB2026</v>
      </c>
      <c r="AQ69" s="10">
        <f>IF(AH69:AH69&gt;0,VLOOKUP(AH69,Insc.!$A$1:$J$972,10,FALSE),"")</f>
        <v>0</v>
      </c>
    </row>
    <row r="70" spans="1:43" ht="15.6">
      <c r="A70" s="4">
        <v>416</v>
      </c>
      <c r="B70" s="4">
        <v>2</v>
      </c>
      <c r="C70" s="4">
        <v>16</v>
      </c>
      <c r="D70" s="63"/>
      <c r="E70" s="116" t="str">
        <f>IF(D70:D70&gt;0,VLOOKUP(D70,Insc.!$A$1:$J$972,2,FALSE),"")</f>
        <v/>
      </c>
      <c r="F70" s="116" t="str">
        <f>IF(D70:D70&gt;0,VLOOKUP(D70,Insc.!$A$1:$J$972,3,FALSE),"")</f>
        <v/>
      </c>
      <c r="G70" s="117" t="str">
        <f>IF(D70:D70&gt;0,VLOOKUP(D70,Insc.!$A$1:$J$972,4,FALSE),"")</f>
        <v/>
      </c>
      <c r="H70" s="117" t="str">
        <f>IF(D70:D70&gt;0,VLOOKUP(D70,Insc.!$A$1:$J$972,5,FALSE),"")</f>
        <v/>
      </c>
      <c r="I70" s="118" t="str">
        <f>IF(D70:D70&gt;0,VLOOKUP(D70,Insc.!$A$1:$J$972,6,FALSE),"")</f>
        <v/>
      </c>
      <c r="J70" s="117" t="str">
        <f>IF(D70:D70&gt;0,VLOOKUP(D70,Insc.!$A$1:$J$972,7,FALSE),"")</f>
        <v/>
      </c>
      <c r="K70" s="117" t="str">
        <f>IF(D70:D70&gt;0,VLOOKUP(D70,Insc.!$A$1:$J$972,8,FALSE),"")</f>
        <v/>
      </c>
      <c r="L70" s="117" t="str">
        <f>IF(D70:D70&gt;0,VLOOKUP(D70,Insc.!$A$1:$J$972,9,FALSE),"")</f>
        <v/>
      </c>
      <c r="M70" s="117" t="str">
        <f>IF(D70:D70&gt;0,VLOOKUP(D70,Insc.!$A$1:$J$972,10,FALSE),"")</f>
        <v/>
      </c>
      <c r="N70" s="63"/>
      <c r="O70" s="116" t="str">
        <f>IF(N70:N70&gt;0,VLOOKUP(N70,Insc.!$A$1:$J$972,2,FALSE),"")</f>
        <v/>
      </c>
      <c r="P70" s="116" t="str">
        <f>IF(N70:N70&gt;0,VLOOKUP(N70,Insc.!$A$1:$J$972,3,FALSE),"")</f>
        <v/>
      </c>
      <c r="Q70" s="117" t="str">
        <f>IF(N70:N70&gt;0,VLOOKUP(N70,Insc.!$A$1:$J$972,4,FALSE),"")</f>
        <v/>
      </c>
      <c r="R70" s="117" t="str">
        <f>IF(N70:N70&gt;0,VLOOKUP(N70,Insc.!$A$1:$J$972,5,FALSE),"")</f>
        <v/>
      </c>
      <c r="S70" s="118" t="str">
        <f>IF(N70:N70&gt;0,VLOOKUP(N70,Insc.!$A$1:$J$972,6,FALSE),"")</f>
        <v/>
      </c>
      <c r="T70" s="117" t="str">
        <f>IF(N70:N70&gt;0,VLOOKUP(N70,Insc.!$A$1:$J$972,7,FALSE),"")</f>
        <v/>
      </c>
      <c r="U70" s="117" t="str">
        <f>IF(N70:N70&gt;0,VLOOKUP(N70,Insc.!$A$1:$J$972,8,FALSE),"")</f>
        <v/>
      </c>
      <c r="V70" s="117" t="str">
        <f>IF(N70:N70&gt;0,VLOOKUP(N70,Insc.!$A$1:$J$972,9,FALSE),"")</f>
        <v/>
      </c>
      <c r="W70" s="117" t="str">
        <f>IF(N70:N70&gt;0,VLOOKUP(N70,Insc.!$A$1:$J$972,10,FALSE),"")</f>
        <v/>
      </c>
      <c r="X70" s="63"/>
      <c r="Y70" s="116" t="str">
        <f>IF(X70:X70&gt;0,VLOOKUP(X70,Insc.!$A$1:$J$972,2,FALSE),"")</f>
        <v/>
      </c>
      <c r="Z70" s="116" t="str">
        <f>IF(X70:X70&gt;0,VLOOKUP(X70,Insc.!$A$1:$J$972,3,FALSE),"")</f>
        <v/>
      </c>
      <c r="AA70" s="117" t="str">
        <f>IF(X70:X70&gt;0,VLOOKUP(X70,Insc.!$A$1:$J$972,4,FALSE),"")</f>
        <v/>
      </c>
      <c r="AB70" s="117" t="str">
        <f>IF(X70:X70&gt;0,VLOOKUP(X70,Insc.!$A$1:$J$972,5,FALSE),"")</f>
        <v/>
      </c>
      <c r="AC70" s="118" t="str">
        <f>IF(X70:X70&gt;0,VLOOKUP(X70,Insc.!$A$1:$J$972,6,FALSE),"")</f>
        <v/>
      </c>
      <c r="AD70" s="117" t="str">
        <f>IF(X70:X70&gt;0,VLOOKUP(X70,Insc.!$A$1:$J$972,7,FALSE),"")</f>
        <v/>
      </c>
      <c r="AE70" s="117" t="str">
        <f>IF(X70:X70&gt;0,VLOOKUP(X70,Insc.!$A$1:$J$972,8,FALSE),"")</f>
        <v/>
      </c>
      <c r="AF70" s="117" t="str">
        <f>IF(X70:X70&gt;0,VLOOKUP(X70,Insc.!$A$1:$J$972,9,FALSE),"")</f>
        <v/>
      </c>
      <c r="AG70" s="117" t="str">
        <f>IF(X70:X70&gt;0,VLOOKUP(X70,Insc.!$A$1:$J$972,10,FALSE),"")</f>
        <v/>
      </c>
      <c r="AH70" s="582"/>
      <c r="AI70" s="116" t="str">
        <f>IF(AH70:AH70&gt;0,VLOOKUP(AH70,Insc.!$A$1:$J$972,2,FALSE),"")</f>
        <v/>
      </c>
      <c r="AJ70" s="116" t="str">
        <f>IF(AH70:AH70&gt;0,VLOOKUP(AH70,Insc.!$A$1:$J$972,3,FALSE),"")</f>
        <v/>
      </c>
      <c r="AK70" s="117" t="str">
        <f>IF(AH70:AH70&gt;0,VLOOKUP(AH70,Insc.!$A$1:$J$972,4,FALSE),"")</f>
        <v/>
      </c>
      <c r="AL70" s="117" t="str">
        <f>IF(AH70:AH70&gt;0,VLOOKUP(AH70,Insc.!$A$1:$J$972,5,FALSE),"")</f>
        <v/>
      </c>
      <c r="AM70" s="118" t="str">
        <f>IF(AH70:AH70&gt;0,VLOOKUP(AH70,Insc.!$A$1:$J$972,6,FALSE),"")</f>
        <v/>
      </c>
      <c r="AN70" s="117" t="str">
        <f>IF(AH70:AH70&gt;0,VLOOKUP(AH70,Insc.!$A$1:$J$972,7,FALSE),"")</f>
        <v/>
      </c>
      <c r="AO70" s="117" t="str">
        <f>IF(AH70:AH70&gt;0,VLOOKUP(AH70,Insc.!$A$1:$J$972,8,FALSE),"")</f>
        <v/>
      </c>
      <c r="AP70" s="117" t="str">
        <f>IF(AH70:AH70&gt;0,VLOOKUP(AH70,Insc.!$A$1:$J$972,9,FALSE),"")</f>
        <v/>
      </c>
      <c r="AQ70" s="10" t="str">
        <f>IF(AH70:AH70&gt;0,VLOOKUP(AH70,Insc.!$A$1:$J$972,10,FALSE),"")</f>
        <v/>
      </c>
    </row>
    <row r="71" spans="1:43" ht="15.6">
      <c r="A71" s="4">
        <v>417</v>
      </c>
      <c r="B71" s="4">
        <v>2</v>
      </c>
      <c r="C71" s="4">
        <v>17</v>
      </c>
      <c r="D71" s="63"/>
      <c r="E71" s="116" t="str">
        <f>IF(D71:D71&gt;0,VLOOKUP(D71,Insc.!$A$1:$J$972,2,FALSE),"")</f>
        <v/>
      </c>
      <c r="F71" s="116" t="str">
        <f>IF(D71:D71&gt;0,VLOOKUP(D71,Insc.!$A$1:$J$972,3,FALSE),"")</f>
        <v/>
      </c>
      <c r="G71" s="117" t="str">
        <f>IF(D71:D71&gt;0,VLOOKUP(D71,Insc.!$A$1:$J$972,4,FALSE),"")</f>
        <v/>
      </c>
      <c r="H71" s="117" t="str">
        <f>IF(D71:D71&gt;0,VLOOKUP(D71,Insc.!$A$1:$J$972,5,FALSE),"")</f>
        <v/>
      </c>
      <c r="I71" s="118" t="str">
        <f>IF(D71:D71&gt;0,VLOOKUP(D71,Insc.!$A$1:$J$972,6,FALSE),"")</f>
        <v/>
      </c>
      <c r="J71" s="117" t="str">
        <f>IF(D71:D71&gt;0,VLOOKUP(D71,Insc.!$A$1:$J$972,7,FALSE),"")</f>
        <v/>
      </c>
      <c r="K71" s="117" t="str">
        <f>IF(D71:D71&gt;0,VLOOKUP(D71,Insc.!$A$1:$J$972,8,FALSE),"")</f>
        <v/>
      </c>
      <c r="L71" s="117" t="str">
        <f>IF(D71:D71&gt;0,VLOOKUP(D71,Insc.!$A$1:$J$972,9,FALSE),"")</f>
        <v/>
      </c>
      <c r="M71" s="117" t="str">
        <f>IF(D71:D71&gt;0,VLOOKUP(D71,Insc.!$A$1:$J$972,10,FALSE),"")</f>
        <v/>
      </c>
      <c r="N71" s="63"/>
      <c r="O71" s="116" t="str">
        <f>IF(N71:N71&gt;0,VLOOKUP(N71,Insc.!$A$1:$J$972,2,FALSE),"")</f>
        <v/>
      </c>
      <c r="P71" s="116" t="str">
        <f>IF(N71:N71&gt;0,VLOOKUP(N71,Insc.!$A$1:$J$972,3,FALSE),"")</f>
        <v/>
      </c>
      <c r="Q71" s="117" t="str">
        <f>IF(N71:N71&gt;0,VLOOKUP(N71,Insc.!$A$1:$J$972,4,FALSE),"")</f>
        <v/>
      </c>
      <c r="R71" s="117" t="str">
        <f>IF(N71:N71&gt;0,VLOOKUP(N71,Insc.!$A$1:$J$972,5,FALSE),"")</f>
        <v/>
      </c>
      <c r="S71" s="118" t="str">
        <f>IF(N71:N71&gt;0,VLOOKUP(N71,Insc.!$A$1:$J$972,6,FALSE),"")</f>
        <v/>
      </c>
      <c r="T71" s="117" t="str">
        <f>IF(N71:N71&gt;0,VLOOKUP(N71,Insc.!$A$1:$J$972,7,FALSE),"")</f>
        <v/>
      </c>
      <c r="U71" s="117" t="str">
        <f>IF(N71:N71&gt;0,VLOOKUP(N71,Insc.!$A$1:$J$972,8,FALSE),"")</f>
        <v/>
      </c>
      <c r="V71" s="117" t="str">
        <f>IF(N71:N71&gt;0,VLOOKUP(N71,Insc.!$A$1:$J$972,9,FALSE),"")</f>
        <v/>
      </c>
      <c r="W71" s="117" t="str">
        <f>IF(N71:N71&gt;0,VLOOKUP(N71,Insc.!$A$1:$J$972,10,FALSE),"")</f>
        <v/>
      </c>
      <c r="X71" s="63"/>
      <c r="Y71" s="116" t="str">
        <f>IF(X71:X71&gt;0,VLOOKUP(X71,Insc.!$A$1:$J$972,2,FALSE),"")</f>
        <v/>
      </c>
      <c r="Z71" s="116" t="str">
        <f>IF(X71:X71&gt;0,VLOOKUP(X71,Insc.!$A$1:$J$972,3,FALSE),"")</f>
        <v/>
      </c>
      <c r="AA71" s="117" t="str">
        <f>IF(X71:X71&gt;0,VLOOKUP(X71,Insc.!$A$1:$J$972,4,FALSE),"")</f>
        <v/>
      </c>
      <c r="AB71" s="117" t="str">
        <f>IF(X71:X71&gt;0,VLOOKUP(X71,Insc.!$A$1:$J$972,5,FALSE),"")</f>
        <v/>
      </c>
      <c r="AC71" s="118" t="str">
        <f>IF(X71:X71&gt;0,VLOOKUP(X71,Insc.!$A$1:$J$972,6,FALSE),"")</f>
        <v/>
      </c>
      <c r="AD71" s="117" t="str">
        <f>IF(X71:X71&gt;0,VLOOKUP(X71,Insc.!$A$1:$J$972,7,FALSE),"")</f>
        <v/>
      </c>
      <c r="AE71" s="117" t="str">
        <f>IF(X71:X71&gt;0,VLOOKUP(X71,Insc.!$A$1:$J$972,8,FALSE),"")</f>
        <v/>
      </c>
      <c r="AF71" s="117" t="str">
        <f>IF(X71:X71&gt;0,VLOOKUP(X71,Insc.!$A$1:$J$972,9,FALSE),"")</f>
        <v/>
      </c>
      <c r="AG71" s="117" t="str">
        <f>IF(X71:X71&gt;0,VLOOKUP(X71,Insc.!$A$1:$J$972,10,FALSE),"")</f>
        <v/>
      </c>
      <c r="AH71" s="63"/>
      <c r="AI71" s="116" t="str">
        <f>IF(AH71:AH71&gt;0,VLOOKUP(AH71,Insc.!$A$1:$J$972,2,FALSE),"")</f>
        <v/>
      </c>
      <c r="AJ71" s="116" t="str">
        <f>IF(AH71:AH71&gt;0,VLOOKUP(AH71,Insc.!$A$1:$J$972,3,FALSE),"")</f>
        <v/>
      </c>
      <c r="AK71" s="117" t="str">
        <f>IF(AH71:AH71&gt;0,VLOOKUP(AH71,Insc.!$A$1:$J$972,4,FALSE),"")</f>
        <v/>
      </c>
      <c r="AL71" s="117" t="str">
        <f>IF(AH71:AH71&gt;0,VLOOKUP(AH71,Insc.!$A$1:$J$972,5,FALSE),"")</f>
        <v/>
      </c>
      <c r="AM71" s="118" t="str">
        <f>IF(AH71:AH71&gt;0,VLOOKUP(AH71,Insc.!$A$1:$J$972,6,FALSE),"")</f>
        <v/>
      </c>
      <c r="AN71" s="117" t="str">
        <f>IF(AH71:AH71&gt;0,VLOOKUP(AH71,Insc.!$A$1:$J$972,7,FALSE),"")</f>
        <v/>
      </c>
      <c r="AO71" s="117" t="str">
        <f>IF(AH71:AH71&gt;0,VLOOKUP(AH71,Insc.!$A$1:$J$972,8,FALSE),"")</f>
        <v/>
      </c>
      <c r="AP71" s="117" t="str">
        <f>IF(AH71:AH71&gt;0,VLOOKUP(AH71,Insc.!$A$1:$J$972,9,FALSE),"")</f>
        <v/>
      </c>
      <c r="AQ71" s="10" t="str">
        <f>IF(AH71:AH71&gt;0,VLOOKUP(AH71,Insc.!$A$1:$J$972,10,FALSE),"")</f>
        <v/>
      </c>
    </row>
    <row r="72" spans="1:43" ht="15.6">
      <c r="A72" s="4">
        <v>418</v>
      </c>
      <c r="B72" s="4">
        <v>2</v>
      </c>
      <c r="C72" s="4">
        <v>18</v>
      </c>
      <c r="D72" s="63"/>
      <c r="E72" s="116" t="str">
        <f>IF(D72:D72&gt;0,VLOOKUP(D72,Insc.!$A$1:$J$972,2,FALSE),"")</f>
        <v/>
      </c>
      <c r="F72" s="116" t="str">
        <f>IF(D72:D72&gt;0,VLOOKUP(D72,Insc.!$A$1:$J$972,3,FALSE),"")</f>
        <v/>
      </c>
      <c r="G72" s="117" t="str">
        <f>IF(D72:D72&gt;0,VLOOKUP(D72,Insc.!$A$1:$J$972,4,FALSE),"")</f>
        <v/>
      </c>
      <c r="H72" s="117" t="str">
        <f>IF(D72:D72&gt;0,VLOOKUP(D72,Insc.!$A$1:$J$972,5,FALSE),"")</f>
        <v/>
      </c>
      <c r="I72" s="118" t="str">
        <f>IF(D72:D72&gt;0,VLOOKUP(D72,Insc.!$A$1:$J$972,6,FALSE),"")</f>
        <v/>
      </c>
      <c r="J72" s="117" t="str">
        <f>IF(D72:D72&gt;0,VLOOKUP(D72,Insc.!$A$1:$J$972,7,FALSE),"")</f>
        <v/>
      </c>
      <c r="K72" s="117" t="str">
        <f>IF(D72:D72&gt;0,VLOOKUP(D72,Insc.!$A$1:$J$972,8,FALSE),"")</f>
        <v/>
      </c>
      <c r="L72" s="117" t="str">
        <f>IF(D72:D72&gt;0,VLOOKUP(D72,Insc.!$A$1:$J$972,9,FALSE),"")</f>
        <v/>
      </c>
      <c r="M72" s="117" t="str">
        <f>IF(D72:D72&gt;0,VLOOKUP(D72,Insc.!$A$1:$J$972,10,FALSE),"")</f>
        <v/>
      </c>
      <c r="N72" s="63"/>
      <c r="O72" s="116" t="str">
        <f>IF(N72:N72&gt;0,VLOOKUP(N72,Insc.!$A$1:$J$972,2,FALSE),"")</f>
        <v/>
      </c>
      <c r="P72" s="116" t="str">
        <f>IF(N72:N72&gt;0,VLOOKUP(N72,Insc.!$A$1:$J$972,3,FALSE),"")</f>
        <v/>
      </c>
      <c r="Q72" s="117" t="str">
        <f>IF(N72:N72&gt;0,VLOOKUP(N72,Insc.!$A$1:$J$972,4,FALSE),"")</f>
        <v/>
      </c>
      <c r="R72" s="117" t="str">
        <f>IF(N72:N72&gt;0,VLOOKUP(N72,Insc.!$A$1:$J$972,5,FALSE),"")</f>
        <v/>
      </c>
      <c r="S72" s="118" t="str">
        <f>IF(N72:N72&gt;0,VLOOKUP(N72,Insc.!$A$1:$J$972,6,FALSE),"")</f>
        <v/>
      </c>
      <c r="T72" s="117" t="str">
        <f>IF(N72:N72&gt;0,VLOOKUP(N72,Insc.!$A$1:$J$972,7,FALSE),"")</f>
        <v/>
      </c>
      <c r="U72" s="117" t="str">
        <f>IF(N72:N72&gt;0,VLOOKUP(N72,Insc.!$A$1:$J$972,8,FALSE),"")</f>
        <v/>
      </c>
      <c r="V72" s="117" t="str">
        <f>IF(N72:N72&gt;0,VLOOKUP(N72,Insc.!$A$1:$J$972,9,FALSE),"")</f>
        <v/>
      </c>
      <c r="W72" s="117" t="str">
        <f>IF(N72:N72&gt;0,VLOOKUP(N72,Insc.!$A$1:$J$972,10,FALSE),"")</f>
        <v/>
      </c>
      <c r="X72" s="63"/>
      <c r="Y72" s="116" t="str">
        <f>IF(X72:X72&gt;0,VLOOKUP(X72,Insc.!$A$1:$J$972,2,FALSE),"")</f>
        <v/>
      </c>
      <c r="Z72" s="116" t="str">
        <f>IF(X72:X72&gt;0,VLOOKUP(X72,Insc.!$A$1:$J$972,3,FALSE),"")</f>
        <v/>
      </c>
      <c r="AA72" s="117" t="str">
        <f>IF(X72:X72&gt;0,VLOOKUP(X72,Insc.!$A$1:$J$972,4,FALSE),"")</f>
        <v/>
      </c>
      <c r="AB72" s="117" t="str">
        <f>IF(X72:X72&gt;0,VLOOKUP(X72,Insc.!$A$1:$J$972,5,FALSE),"")</f>
        <v/>
      </c>
      <c r="AC72" s="118" t="str">
        <f>IF(X72:X72&gt;0,VLOOKUP(X72,Insc.!$A$1:$J$972,6,FALSE),"")</f>
        <v/>
      </c>
      <c r="AD72" s="117" t="str">
        <f>IF(X72:X72&gt;0,VLOOKUP(X72,Insc.!$A$1:$J$972,7,FALSE),"")</f>
        <v/>
      </c>
      <c r="AE72" s="117" t="str">
        <f>IF(X72:X72&gt;0,VLOOKUP(X72,Insc.!$A$1:$J$972,8,FALSE),"")</f>
        <v/>
      </c>
      <c r="AF72" s="117" t="str">
        <f>IF(X72:X72&gt;0,VLOOKUP(X72,Insc.!$A$1:$J$972,9,FALSE),"")</f>
        <v/>
      </c>
      <c r="AG72" s="117" t="str">
        <f>IF(X72:X72&gt;0,VLOOKUP(X72,Insc.!$A$1:$J$972,10,FALSE),"")</f>
        <v/>
      </c>
      <c r="AH72" s="63"/>
      <c r="AI72" s="116" t="str">
        <f>IF(AH72:AH72&gt;0,VLOOKUP(AH72,Insc.!$A$1:$J$972,2,FALSE),"")</f>
        <v/>
      </c>
      <c r="AJ72" s="116" t="str">
        <f>IF(AH72:AH72&gt;0,VLOOKUP(AH72,Insc.!$A$1:$J$972,3,FALSE),"")</f>
        <v/>
      </c>
      <c r="AK72" s="117" t="str">
        <f>IF(AH72:AH72&gt;0,VLOOKUP(AH72,Insc.!$A$1:$J$972,4,FALSE),"")</f>
        <v/>
      </c>
      <c r="AL72" s="117" t="str">
        <f>IF(AH72:AH72&gt;0,VLOOKUP(AH72,Insc.!$A$1:$J$972,5,FALSE),"")</f>
        <v/>
      </c>
      <c r="AM72" s="118" t="str">
        <f>IF(AH72:AH72&gt;0,VLOOKUP(AH72,Insc.!$A$1:$J$972,6,FALSE),"")</f>
        <v/>
      </c>
      <c r="AN72" s="117" t="str">
        <f>IF(AH72:AH72&gt;0,VLOOKUP(AH72,Insc.!$A$1:$J$972,7,FALSE),"")</f>
        <v/>
      </c>
      <c r="AO72" s="117" t="str">
        <f>IF(AH72:AH72&gt;0,VLOOKUP(AH72,Insc.!$A$1:$J$972,8,FALSE),"")</f>
        <v/>
      </c>
      <c r="AP72" s="117" t="str">
        <f>IF(AH72:AH72&gt;0,VLOOKUP(AH72,Insc.!$A$1:$J$972,9,FALSE),"")</f>
        <v/>
      </c>
      <c r="AQ72" s="10" t="str">
        <f>IF(AH72:AH72&gt;0,VLOOKUP(AH72,Insc.!$A$1:$J$972,10,FALSE),"")</f>
        <v/>
      </c>
    </row>
    <row r="73" spans="1:43" ht="15.6">
      <c r="D73" s="63"/>
      <c r="E73" s="116" t="str">
        <f>IF(D73:D73&gt;0,VLOOKUP(D73,Insc.!$A$1:$J$972,2,FALSE),"")</f>
        <v/>
      </c>
      <c r="F73" s="116" t="str">
        <f>IF(D73:D73&gt;0,VLOOKUP(D73,Insc.!$A$1:$J$972,3,FALSE),"")</f>
        <v/>
      </c>
      <c r="G73" s="117" t="str">
        <f>IF(D73:D73&gt;0,VLOOKUP(D73,Insc.!$A$1:$J$972,4,FALSE),"")</f>
        <v/>
      </c>
      <c r="H73" s="117" t="str">
        <f>IF(D73:D73&gt;0,VLOOKUP(D73,Insc.!$A$1:$J$972,5,FALSE),"")</f>
        <v/>
      </c>
      <c r="I73" s="118" t="str">
        <f>IF(D73:D73&gt;0,VLOOKUP(D73,Insc.!$A$1:$J$972,6,FALSE),"")</f>
        <v/>
      </c>
      <c r="J73" s="117" t="str">
        <f>IF(D73:D73&gt;0,VLOOKUP(D73,Insc.!$A$1:$J$972,7,FALSE),"")</f>
        <v/>
      </c>
      <c r="K73" s="117" t="str">
        <f>IF(D73:D73&gt;0,VLOOKUP(D73,Insc.!$A$1:$J$972,8,FALSE),"")</f>
        <v/>
      </c>
      <c r="L73" s="117" t="str">
        <f>IF(D73:D73&gt;0,VLOOKUP(D73,Insc.!$A$1:$J$972,9,FALSE),"")</f>
        <v/>
      </c>
      <c r="M73" s="117" t="str">
        <f>IF(D73:D73&gt;0,VLOOKUP(D73,Insc.!$A$1:$J$972,10,FALSE),"")</f>
        <v/>
      </c>
      <c r="N73" s="63"/>
      <c r="O73" s="116" t="str">
        <f>IF(N73:N73&gt;0,VLOOKUP(N73,Insc.!$A$1:$J$972,2,FALSE),"")</f>
        <v/>
      </c>
      <c r="P73" s="116" t="str">
        <f>IF(N73:N73&gt;0,VLOOKUP(N73,Insc.!$A$1:$J$972,3,FALSE),"")</f>
        <v/>
      </c>
      <c r="Q73" s="117" t="str">
        <f>IF(N73:N73&gt;0,VLOOKUP(N73,Insc.!$A$1:$J$972,4,FALSE),"")</f>
        <v/>
      </c>
      <c r="R73" s="117" t="str">
        <f>IF(N73:N73&gt;0,VLOOKUP(N73,Insc.!$A$1:$J$972,5,FALSE),"")</f>
        <v/>
      </c>
      <c r="S73" s="118" t="str">
        <f>IF(N73:N73&gt;0,VLOOKUP(N73,Insc.!$A$1:$J$972,6,FALSE),"")</f>
        <v/>
      </c>
      <c r="T73" s="117" t="str">
        <f>IF(N73:N73&gt;0,VLOOKUP(N73,Insc.!$A$1:$J$972,7,FALSE),"")</f>
        <v/>
      </c>
      <c r="U73" s="117" t="str">
        <f>IF(N73:N73&gt;0,VLOOKUP(N73,Insc.!$A$1:$J$972,8,FALSE),"")</f>
        <v/>
      </c>
      <c r="V73" s="117" t="str">
        <f>IF(N73:N73&gt;0,VLOOKUP(N73,Insc.!$A$1:$J$972,9,FALSE),"")</f>
        <v/>
      </c>
      <c r="W73" s="117" t="str">
        <f>IF(N73:N73&gt;0,VLOOKUP(N73,Insc.!$A$1:$J$972,10,FALSE),"")</f>
        <v/>
      </c>
      <c r="X73" s="63"/>
      <c r="Y73" s="116" t="str">
        <f>IF(X73:X73&gt;0,VLOOKUP(X73,Insc.!$A$1:$J$972,2,FALSE),"")</f>
        <v/>
      </c>
      <c r="Z73" s="116" t="str">
        <f>IF(X73:X73&gt;0,VLOOKUP(X73,Insc.!$A$1:$J$972,3,FALSE),"")</f>
        <v/>
      </c>
      <c r="AA73" s="117" t="str">
        <f>IF(X73:X73&gt;0,VLOOKUP(X73,Insc.!$A$1:$J$972,4,FALSE),"")</f>
        <v/>
      </c>
      <c r="AB73" s="117" t="str">
        <f>IF(X73:X73&gt;0,VLOOKUP(X73,Insc.!$A$1:$J$972,5,FALSE),"")</f>
        <v/>
      </c>
      <c r="AC73" s="118" t="str">
        <f>IF(X73:X73&gt;0,VLOOKUP(X73,Insc.!$A$1:$J$972,6,FALSE),"")</f>
        <v/>
      </c>
      <c r="AD73" s="117" t="str">
        <f>IF(X73:X73&gt;0,VLOOKUP(X73,Insc.!$A$1:$J$972,7,FALSE),"")</f>
        <v/>
      </c>
      <c r="AE73" s="117" t="str">
        <f>IF(X73:X73&gt;0,VLOOKUP(X73,Insc.!$A$1:$J$972,8,FALSE),"")</f>
        <v/>
      </c>
      <c r="AF73" s="117" t="str">
        <f>IF(X73:X73&gt;0,VLOOKUP(X73,Insc.!$A$1:$J$972,9,FALSE),"")</f>
        <v/>
      </c>
      <c r="AG73" s="117" t="str">
        <f>IF(X73:X73&gt;0,VLOOKUP(X73,Insc.!$A$1:$J$972,10,FALSE),"")</f>
        <v/>
      </c>
      <c r="AH73" s="63"/>
      <c r="AI73" s="116" t="str">
        <f>IF(AH73:AH73&gt;0,VLOOKUP(AH73,Insc.!$A$1:$J$972,2,FALSE),"")</f>
        <v/>
      </c>
      <c r="AJ73" s="116" t="str">
        <f>IF(AH73:AH73&gt;0,VLOOKUP(AH73,Insc.!$A$1:$J$972,3,FALSE),"")</f>
        <v/>
      </c>
      <c r="AK73" s="117" t="str">
        <f>IF(AH73:AH73&gt;0,VLOOKUP(AH73,Insc.!$A$1:$J$972,4,FALSE),"")</f>
        <v/>
      </c>
      <c r="AL73" s="117" t="str">
        <f>IF(AH73:AH73&gt;0,VLOOKUP(AH73,Insc.!$A$1:$J$972,5,FALSE),"")</f>
        <v/>
      </c>
      <c r="AM73" s="118" t="str">
        <f>IF(AH73:AH73&gt;0,VLOOKUP(AH73,Insc.!$A$1:$J$972,6,FALSE),"")</f>
        <v/>
      </c>
      <c r="AN73" s="117" t="str">
        <f>IF(AH73:AH73&gt;0,VLOOKUP(AH73,Insc.!$A$1:$J$972,7,FALSE),"")</f>
        <v/>
      </c>
      <c r="AO73" s="117" t="str">
        <f>IF(AH73:AH73&gt;0,VLOOKUP(AH73,Insc.!$A$1:$J$972,8,FALSE),"")</f>
        <v/>
      </c>
      <c r="AP73" s="117" t="str">
        <f>IF(AH73:AH73&gt;0,VLOOKUP(AH73,Insc.!$A$1:$J$972,9,FALSE),"")</f>
        <v/>
      </c>
      <c r="AQ73" s="10" t="str">
        <f>IF(AH73:AH73&gt;0,VLOOKUP(AH73,Insc.!$A$1:$J$972,10,FALSE),"")</f>
        <v/>
      </c>
    </row>
    <row r="74" spans="1:43" ht="15.6">
      <c r="D74" s="63"/>
      <c r="E74" s="116" t="str">
        <f>IF(D74:D74&gt;0,VLOOKUP(D74,Insc.!$A$1:$J$972,2,FALSE),"")</f>
        <v/>
      </c>
      <c r="F74" s="116" t="str">
        <f>IF(D74:D74&gt;0,VLOOKUP(D74,Insc.!$A$1:$J$972,3,FALSE),"")</f>
        <v/>
      </c>
      <c r="G74" s="117" t="str">
        <f>IF(D74:D74&gt;0,VLOOKUP(D74,Insc.!$A$1:$J$972,4,FALSE),"")</f>
        <v/>
      </c>
      <c r="H74" s="117" t="str">
        <f>IF(D74:D74&gt;0,VLOOKUP(D74,Insc.!$A$1:$J$972,5,FALSE),"")</f>
        <v/>
      </c>
      <c r="I74" s="118" t="str">
        <f>IF(D74:D74&gt;0,VLOOKUP(D74,Insc.!$A$1:$J$972,6,FALSE),"")</f>
        <v/>
      </c>
      <c r="J74" s="117" t="str">
        <f>IF(D74:D74&gt;0,VLOOKUP(D74,Insc.!$A$1:$J$972,7,FALSE),"")</f>
        <v/>
      </c>
      <c r="K74" s="117" t="str">
        <f>IF(D74:D74&gt;0,VLOOKUP(D74,Insc.!$A$1:$J$972,8,FALSE),"")</f>
        <v/>
      </c>
      <c r="L74" s="117" t="str">
        <f>IF(D74:D74&gt;0,VLOOKUP(D74,Insc.!$A$1:$J$972,9,FALSE),"")</f>
        <v/>
      </c>
      <c r="M74" s="117" t="str">
        <f>IF(D74:D74&gt;0,VLOOKUP(D74,Insc.!$A$1:$J$972,10,FALSE),"")</f>
        <v/>
      </c>
      <c r="N74" s="63"/>
      <c r="O74" s="116" t="str">
        <f>IF(N74:N74&gt;0,VLOOKUP(N74,Insc.!$A$1:$J$972,2,FALSE),"")</f>
        <v/>
      </c>
      <c r="P74" s="116" t="str">
        <f>IF(N74:N74&gt;0,VLOOKUP(N74,Insc.!$A$1:$J$972,3,FALSE),"")</f>
        <v/>
      </c>
      <c r="Q74" s="117" t="str">
        <f>IF(N74:N74&gt;0,VLOOKUP(N74,Insc.!$A$1:$J$972,4,FALSE),"")</f>
        <v/>
      </c>
      <c r="R74" s="117" t="str">
        <f>IF(N74:N74&gt;0,VLOOKUP(N74,Insc.!$A$1:$J$972,5,FALSE),"")</f>
        <v/>
      </c>
      <c r="S74" s="118" t="str">
        <f>IF(N74:N74&gt;0,VLOOKUP(N74,Insc.!$A$1:$J$972,6,FALSE),"")</f>
        <v/>
      </c>
      <c r="T74" s="117" t="str">
        <f>IF(N74:N74&gt;0,VLOOKUP(N74,Insc.!$A$1:$J$972,7,FALSE),"")</f>
        <v/>
      </c>
      <c r="U74" s="117" t="str">
        <f>IF(N74:N74&gt;0,VLOOKUP(N74,Insc.!$A$1:$J$972,8,FALSE),"")</f>
        <v/>
      </c>
      <c r="V74" s="117" t="str">
        <f>IF(N74:N74&gt;0,VLOOKUP(N74,Insc.!$A$1:$J$972,9,FALSE),"")</f>
        <v/>
      </c>
      <c r="W74" s="117" t="str">
        <f>IF(N74:N74&gt;0,VLOOKUP(N74,Insc.!$A$1:$J$972,10,FALSE),"")</f>
        <v/>
      </c>
      <c r="X74" s="63"/>
      <c r="Y74" s="116" t="str">
        <f>IF(X74:X74&gt;0,VLOOKUP(X74,Insc.!$A$1:$J$972,2,FALSE),"")</f>
        <v/>
      </c>
      <c r="Z74" s="116" t="str">
        <f>IF(X74:X74&gt;0,VLOOKUP(X74,Insc.!$A$1:$J$972,3,FALSE),"")</f>
        <v/>
      </c>
      <c r="AA74" s="117" t="str">
        <f>IF(X74:X74&gt;0,VLOOKUP(X74,Insc.!$A$1:$J$972,4,FALSE),"")</f>
        <v/>
      </c>
      <c r="AB74" s="117" t="str">
        <f>IF(X74:X74&gt;0,VLOOKUP(X74,Insc.!$A$1:$J$972,5,FALSE),"")</f>
        <v/>
      </c>
      <c r="AC74" s="118" t="str">
        <f>IF(X74:X74&gt;0,VLOOKUP(X74,Insc.!$A$1:$J$972,6,FALSE),"")</f>
        <v/>
      </c>
      <c r="AD74" s="117" t="str">
        <f>IF(X74:X74&gt;0,VLOOKUP(X74,Insc.!$A$1:$J$972,7,FALSE),"")</f>
        <v/>
      </c>
      <c r="AE74" s="117" t="str">
        <f>IF(X74:X74&gt;0,VLOOKUP(X74,Insc.!$A$1:$J$972,8,FALSE),"")</f>
        <v/>
      </c>
      <c r="AF74" s="117" t="str">
        <f>IF(X74:X74&gt;0,VLOOKUP(X74,Insc.!$A$1:$J$972,9,FALSE),"")</f>
        <v/>
      </c>
      <c r="AG74" s="117" t="str">
        <f>IF(X74:X74&gt;0,VLOOKUP(X74,Insc.!$A$1:$J$972,10,FALSE),"")</f>
        <v/>
      </c>
      <c r="AH74" s="63"/>
      <c r="AI74" s="116" t="str">
        <f>IF(AH74:AH74&gt;0,VLOOKUP(AH74,Insc.!$A$1:$J$972,2,FALSE),"")</f>
        <v/>
      </c>
      <c r="AJ74" s="116" t="str">
        <f>IF(AH74:AH74&gt;0,VLOOKUP(AH74,Insc.!$A$1:$J$972,3,FALSE),"")</f>
        <v/>
      </c>
      <c r="AK74" s="117" t="str">
        <f>IF(AH74:AH74&gt;0,VLOOKUP(AH74,Insc.!$A$1:$J$972,4,FALSE),"")</f>
        <v/>
      </c>
      <c r="AL74" s="117" t="str">
        <f>IF(AH74:AH74&gt;0,VLOOKUP(AH74,Insc.!$A$1:$J$972,5,FALSE),"")</f>
        <v/>
      </c>
      <c r="AM74" s="118" t="str">
        <f>IF(AH74:AH74&gt;0,VLOOKUP(AH74,Insc.!$A$1:$J$972,6,FALSE),"")</f>
        <v/>
      </c>
      <c r="AN74" s="117" t="str">
        <f>IF(AH74:AH74&gt;0,VLOOKUP(AH74,Insc.!$A$1:$J$972,7,FALSE),"")</f>
        <v/>
      </c>
      <c r="AO74" s="117" t="str">
        <f>IF(AH74:AH74&gt;0,VLOOKUP(AH74,Insc.!$A$1:$J$972,8,FALSE),"")</f>
        <v/>
      </c>
      <c r="AP74" s="117" t="str">
        <f>IF(AH74:AH74&gt;0,VLOOKUP(AH74,Insc.!$A$1:$J$972,9,FALSE),"")</f>
        <v/>
      </c>
      <c r="AQ74" s="10" t="str">
        <f>IF(AH74:AH74&gt;0,VLOOKUP(AH74,Insc.!$A$1:$J$972,10,FALSE),"")</f>
        <v/>
      </c>
    </row>
    <row r="78" spans="1:43">
      <c r="N78" s="3"/>
      <c r="O78" s="3"/>
    </row>
    <row r="79" spans="1:43">
      <c r="N79" s="3"/>
      <c r="O79" s="3"/>
    </row>
    <row r="80" spans="1:43">
      <c r="N80" s="3"/>
      <c r="O80" s="3"/>
    </row>
    <row r="81" spans="7:23">
      <c r="N81" s="3"/>
      <c r="O81" s="3"/>
    </row>
    <row r="82" spans="7:23">
      <c r="N82" s="3"/>
      <c r="O82" s="3"/>
    </row>
    <row r="83" spans="7:23">
      <c r="N83" s="3"/>
      <c r="O83" s="3"/>
    </row>
    <row r="84" spans="7:23">
      <c r="N84" s="3"/>
      <c r="O84" s="3"/>
    </row>
    <row r="85" spans="7:23">
      <c r="N85" s="3"/>
      <c r="O85" s="3"/>
    </row>
    <row r="86" spans="7:23">
      <c r="N86" s="3"/>
      <c r="O86" s="3"/>
    </row>
    <row r="87" spans="7:23">
      <c r="N87" s="3"/>
      <c r="O87" s="3"/>
    </row>
    <row r="88" spans="7:23">
      <c r="N88" s="3"/>
      <c r="O88" s="3"/>
    </row>
    <row r="89" spans="7:23">
      <c r="N89" s="3"/>
      <c r="O89" s="3"/>
    </row>
    <row r="90" spans="7:23">
      <c r="G90" s="5"/>
      <c r="H90" s="5"/>
      <c r="I90" s="5"/>
      <c r="J90" s="5"/>
      <c r="K90" s="5"/>
      <c r="L90" s="5"/>
      <c r="M90" s="5"/>
      <c r="N90" s="3"/>
      <c r="O90" s="3"/>
    </row>
    <row r="91" spans="7:23">
      <c r="G91" s="5"/>
      <c r="H91" s="5"/>
      <c r="I91" s="5"/>
      <c r="J91" s="5"/>
      <c r="K91" s="5"/>
      <c r="L91" s="5"/>
      <c r="M91" s="5"/>
      <c r="N91" s="3"/>
      <c r="O91" s="3"/>
    </row>
    <row r="92" spans="7:23">
      <c r="G92" s="5"/>
      <c r="H92" s="5"/>
      <c r="I92" s="5"/>
      <c r="J92" s="5"/>
      <c r="K92" s="5"/>
      <c r="L92" s="5"/>
      <c r="M92" s="5"/>
      <c r="Q92" s="5"/>
      <c r="R92" s="5"/>
      <c r="S92" s="5"/>
      <c r="T92" s="5"/>
      <c r="U92" s="5"/>
      <c r="V92" s="5"/>
      <c r="W92" s="5"/>
    </row>
    <row r="93" spans="7:23">
      <c r="G93" s="5"/>
      <c r="H93" s="5"/>
      <c r="I93" s="5"/>
      <c r="J93" s="5"/>
      <c r="K93" s="5"/>
      <c r="L93" s="5"/>
      <c r="M93" s="5"/>
      <c r="N93" s="3"/>
      <c r="O93" s="3"/>
    </row>
    <row r="94" spans="7:23">
      <c r="G94" s="5"/>
      <c r="H94" s="5"/>
      <c r="I94" s="5"/>
      <c r="J94" s="5"/>
      <c r="K94" s="5"/>
      <c r="L94" s="5"/>
      <c r="M94" s="5"/>
      <c r="N94" s="3"/>
      <c r="O94" s="3"/>
    </row>
    <row r="95" spans="7:23">
      <c r="G95" s="5"/>
      <c r="H95" s="5"/>
      <c r="I95" s="5"/>
      <c r="J95" s="5"/>
      <c r="K95" s="5"/>
      <c r="L95" s="5"/>
      <c r="M95" s="5"/>
      <c r="N95" s="3"/>
      <c r="O95" s="3"/>
    </row>
    <row r="96" spans="7:23">
      <c r="G96" s="5"/>
      <c r="H96" s="5"/>
      <c r="I96" s="5"/>
      <c r="J96" s="5"/>
      <c r="K96" s="5"/>
      <c r="L96" s="5"/>
      <c r="M96" s="5"/>
      <c r="N96" s="3"/>
      <c r="O96" s="3"/>
    </row>
    <row r="97" spans="7:15">
      <c r="G97" s="5"/>
      <c r="H97" s="5"/>
      <c r="I97" s="5"/>
      <c r="J97" s="5"/>
      <c r="K97" s="5"/>
      <c r="L97" s="5"/>
      <c r="M97" s="5"/>
      <c r="N97" s="3"/>
      <c r="O97" s="3"/>
    </row>
    <row r="98" spans="7:15">
      <c r="G98" s="5"/>
      <c r="H98" s="5"/>
      <c r="I98" s="5"/>
      <c r="J98" s="5"/>
      <c r="K98" s="5"/>
      <c r="L98" s="5"/>
      <c r="M98" s="5"/>
      <c r="N98" s="3"/>
      <c r="O98" s="3"/>
    </row>
    <row r="99" spans="7:15">
      <c r="G99" s="5"/>
      <c r="H99" s="5"/>
      <c r="I99" s="5"/>
      <c r="J99" s="5"/>
      <c r="K99" s="5"/>
      <c r="L99" s="5"/>
      <c r="M99" s="5"/>
      <c r="N99" s="3"/>
      <c r="O99" s="3"/>
    </row>
    <row r="100" spans="7:15">
      <c r="G100" s="5"/>
      <c r="H100" s="5"/>
      <c r="I100" s="5"/>
      <c r="J100" s="5"/>
      <c r="K100" s="5"/>
      <c r="L100" s="5"/>
      <c r="M100" s="5"/>
      <c r="N100" s="3"/>
      <c r="O100" s="3"/>
    </row>
    <row r="101" spans="7:15">
      <c r="G101" s="5"/>
      <c r="H101" s="5"/>
      <c r="I101" s="5"/>
      <c r="J101" s="5"/>
      <c r="K101" s="5"/>
      <c r="L101" s="5"/>
      <c r="M101" s="5"/>
      <c r="N101" s="3"/>
      <c r="O101" s="3"/>
    </row>
    <row r="102" spans="7:15">
      <c r="G102" s="5"/>
      <c r="H102" s="5"/>
      <c r="I102" s="5"/>
      <c r="J102" s="5"/>
      <c r="K102" s="5"/>
      <c r="L102" s="5"/>
      <c r="M102" s="5"/>
      <c r="N102" s="3"/>
      <c r="O102" s="3"/>
    </row>
    <row r="103" spans="7:15">
      <c r="G103" s="5"/>
      <c r="H103" s="5"/>
      <c r="I103" s="5"/>
      <c r="J103" s="5"/>
      <c r="K103" s="5"/>
      <c r="L103" s="5"/>
      <c r="M103" s="5"/>
      <c r="N103" s="3"/>
      <c r="O103" s="3"/>
    </row>
    <row r="104" spans="7:15">
      <c r="G104" s="5"/>
      <c r="H104" s="5"/>
      <c r="I104" s="5"/>
      <c r="J104" s="5"/>
      <c r="K104" s="5"/>
      <c r="L104" s="5"/>
      <c r="M104" s="5"/>
      <c r="N104" s="3"/>
      <c r="O104" s="3"/>
    </row>
    <row r="105" spans="7:15">
      <c r="G105" s="5"/>
      <c r="H105" s="5"/>
      <c r="I105" s="5"/>
      <c r="J105" s="5"/>
      <c r="K105" s="5"/>
      <c r="L105" s="5"/>
      <c r="M105" s="5"/>
      <c r="N105" s="3"/>
      <c r="O105" s="3"/>
    </row>
    <row r="106" spans="7:15">
      <c r="G106" s="5"/>
      <c r="H106" s="5"/>
      <c r="I106" s="5"/>
      <c r="J106" s="5"/>
      <c r="K106" s="5"/>
      <c r="L106" s="5"/>
      <c r="M106" s="5"/>
      <c r="N106" s="3"/>
      <c r="O106" s="3"/>
    </row>
    <row r="107" spans="7:15">
      <c r="G107" s="5"/>
      <c r="H107" s="5"/>
      <c r="I107" s="5"/>
      <c r="J107" s="5"/>
      <c r="K107" s="5"/>
      <c r="L107" s="5"/>
      <c r="M107" s="5"/>
      <c r="N107" s="3"/>
      <c r="O107" s="3"/>
    </row>
    <row r="108" spans="7:15">
      <c r="G108" s="5"/>
      <c r="H108" s="5"/>
      <c r="I108" s="5"/>
      <c r="J108" s="5"/>
      <c r="K108" s="5"/>
      <c r="L108" s="5"/>
      <c r="M108" s="5"/>
      <c r="N108" s="3"/>
      <c r="O108" s="3"/>
    </row>
    <row r="109" spans="7:15">
      <c r="G109" s="5"/>
      <c r="H109" s="5"/>
      <c r="I109" s="5"/>
      <c r="J109" s="5"/>
      <c r="K109" s="5"/>
      <c r="L109" s="5"/>
      <c r="M109" s="5"/>
      <c r="N109" s="3"/>
      <c r="O109" s="3"/>
    </row>
    <row r="110" spans="7:15">
      <c r="G110" s="5"/>
      <c r="H110" s="5"/>
      <c r="I110" s="5"/>
      <c r="J110" s="5"/>
      <c r="K110" s="5"/>
      <c r="L110" s="5"/>
      <c r="M110" s="5"/>
      <c r="N110" s="3"/>
      <c r="O110" s="3"/>
    </row>
    <row r="111" spans="7:15">
      <c r="G111" s="5"/>
      <c r="H111" s="5"/>
      <c r="I111" s="5"/>
      <c r="J111" s="5"/>
      <c r="K111" s="5"/>
      <c r="L111" s="5"/>
      <c r="M111" s="5"/>
      <c r="N111" s="3"/>
      <c r="O111" s="3"/>
    </row>
    <row r="112" spans="7:15">
      <c r="G112" s="5"/>
      <c r="H112" s="5"/>
      <c r="I112" s="5"/>
      <c r="J112" s="5"/>
      <c r="K112" s="5"/>
      <c r="L112" s="5"/>
      <c r="M112" s="5"/>
      <c r="N112" s="3"/>
      <c r="O112" s="3"/>
    </row>
    <row r="113" spans="7:15">
      <c r="G113" s="5"/>
      <c r="H113" s="5"/>
      <c r="I113" s="5"/>
      <c r="J113" s="5"/>
      <c r="K113" s="5"/>
      <c r="L113" s="5"/>
      <c r="M113" s="5"/>
      <c r="N113" s="3"/>
      <c r="O113" s="3"/>
    </row>
    <row r="114" spans="7:15">
      <c r="G114" s="5"/>
      <c r="H114" s="5"/>
      <c r="I114" s="5"/>
      <c r="J114" s="5"/>
      <c r="K114" s="5"/>
      <c r="L114" s="5"/>
      <c r="M114" s="5"/>
      <c r="N114" s="3"/>
      <c r="O114" s="3"/>
    </row>
    <row r="115" spans="7:15">
      <c r="G115" s="5"/>
      <c r="H115" s="5"/>
      <c r="I115" s="5"/>
      <c r="J115" s="5"/>
      <c r="K115" s="5"/>
      <c r="L115" s="5"/>
      <c r="M115" s="5"/>
      <c r="N115" s="3"/>
      <c r="O115" s="3"/>
    </row>
    <row r="116" spans="7:15">
      <c r="G116" s="5"/>
      <c r="H116" s="5"/>
      <c r="I116" s="5"/>
      <c r="J116" s="5"/>
      <c r="K116" s="5"/>
      <c r="L116" s="5"/>
      <c r="M116" s="5"/>
      <c r="N116" s="3"/>
      <c r="O116" s="3"/>
    </row>
    <row r="117" spans="7:15">
      <c r="G117" s="5"/>
      <c r="H117" s="5"/>
      <c r="I117" s="5"/>
      <c r="J117" s="5"/>
      <c r="K117" s="5"/>
      <c r="L117" s="5"/>
      <c r="M117" s="5"/>
      <c r="N117" s="3"/>
      <c r="O117" s="3"/>
    </row>
    <row r="118" spans="7:15">
      <c r="G118" s="5"/>
      <c r="H118" s="5"/>
      <c r="I118" s="5"/>
      <c r="J118" s="5"/>
      <c r="K118" s="5"/>
      <c r="L118" s="5"/>
      <c r="M118" s="5"/>
      <c r="N118" s="3"/>
      <c r="O118" s="3"/>
    </row>
    <row r="119" spans="7:15">
      <c r="G119" s="5"/>
      <c r="H119" s="5"/>
      <c r="I119" s="5"/>
      <c r="J119" s="5"/>
      <c r="K119" s="5"/>
      <c r="L119" s="5"/>
      <c r="M119" s="5"/>
      <c r="N119" s="3"/>
      <c r="O119" s="3"/>
    </row>
    <row r="120" spans="7:15">
      <c r="G120" s="5"/>
      <c r="H120" s="5"/>
      <c r="I120" s="5"/>
      <c r="J120" s="5"/>
      <c r="K120" s="5"/>
      <c r="L120" s="5"/>
      <c r="M120" s="5"/>
      <c r="N120" s="3"/>
      <c r="O120" s="3"/>
    </row>
    <row r="121" spans="7:15">
      <c r="G121" s="5"/>
      <c r="H121" s="5"/>
      <c r="I121" s="5"/>
      <c r="J121" s="5"/>
      <c r="K121" s="5"/>
      <c r="L121" s="5"/>
      <c r="M121" s="5"/>
      <c r="N121" s="3"/>
      <c r="O121" s="3"/>
    </row>
    <row r="122" spans="7:15">
      <c r="G122" s="5"/>
      <c r="H122" s="5"/>
      <c r="I122" s="5"/>
      <c r="J122" s="5"/>
      <c r="K122" s="5"/>
      <c r="L122" s="5"/>
      <c r="M122" s="5"/>
      <c r="N122" s="3"/>
      <c r="O122" s="3"/>
    </row>
    <row r="123" spans="7:15">
      <c r="G123" s="5"/>
      <c r="H123" s="5"/>
      <c r="I123" s="5"/>
      <c r="J123" s="5"/>
      <c r="K123" s="5"/>
      <c r="L123" s="5"/>
      <c r="M123" s="5"/>
      <c r="N123" s="3"/>
      <c r="O123" s="3"/>
    </row>
    <row r="124" spans="7:15">
      <c r="G124" s="5"/>
      <c r="H124" s="5"/>
      <c r="I124" s="5"/>
      <c r="J124" s="5"/>
      <c r="K124" s="5"/>
      <c r="L124" s="5"/>
      <c r="M124" s="5"/>
      <c r="N124" s="3"/>
      <c r="O124" s="3"/>
    </row>
    <row r="125" spans="7:15">
      <c r="G125" s="5"/>
      <c r="H125" s="5"/>
      <c r="I125" s="5"/>
      <c r="J125" s="5"/>
      <c r="K125" s="5"/>
      <c r="L125" s="5"/>
      <c r="M125" s="5"/>
      <c r="N125" s="3"/>
      <c r="O125" s="3"/>
    </row>
    <row r="126" spans="7:15">
      <c r="G126" s="5"/>
      <c r="H126" s="5"/>
      <c r="I126" s="5"/>
      <c r="J126" s="5"/>
      <c r="K126" s="5"/>
      <c r="L126" s="5"/>
      <c r="M126" s="5"/>
      <c r="N126" s="3"/>
      <c r="O126" s="3"/>
    </row>
    <row r="127" spans="7:15">
      <c r="G127" s="5"/>
      <c r="H127" s="5"/>
      <c r="I127" s="5"/>
      <c r="J127" s="5"/>
      <c r="K127" s="5"/>
      <c r="L127" s="5"/>
      <c r="M127" s="5"/>
      <c r="N127" s="3"/>
      <c r="O127" s="3"/>
    </row>
    <row r="128" spans="7:15">
      <c r="G128" s="5"/>
      <c r="H128" s="5"/>
      <c r="I128" s="5"/>
      <c r="J128" s="5"/>
      <c r="K128" s="5"/>
      <c r="L128" s="5"/>
      <c r="M128" s="5"/>
      <c r="N128" s="3"/>
      <c r="O128" s="3"/>
    </row>
    <row r="129" spans="7:15">
      <c r="G129" s="5"/>
      <c r="H129" s="5"/>
      <c r="I129" s="5"/>
      <c r="J129" s="5"/>
      <c r="K129" s="5"/>
      <c r="L129" s="5"/>
      <c r="M129" s="5"/>
      <c r="N129" s="3"/>
      <c r="O129" s="3"/>
    </row>
    <row r="130" spans="7:15">
      <c r="G130" s="5"/>
      <c r="H130" s="5"/>
      <c r="I130" s="5"/>
      <c r="J130" s="5"/>
      <c r="K130" s="5"/>
      <c r="L130" s="5"/>
      <c r="M130" s="5"/>
      <c r="N130" s="3"/>
      <c r="O130" s="3"/>
    </row>
    <row r="131" spans="7:15">
      <c r="G131" s="5"/>
      <c r="H131" s="5"/>
      <c r="I131" s="5"/>
      <c r="J131" s="5"/>
      <c r="K131" s="5"/>
      <c r="L131" s="5"/>
      <c r="M131" s="5"/>
      <c r="N131" s="3"/>
      <c r="O131" s="3"/>
    </row>
    <row r="132" spans="7:15">
      <c r="G132" s="5"/>
      <c r="H132" s="5"/>
      <c r="I132" s="5"/>
      <c r="J132" s="5"/>
      <c r="K132" s="5"/>
      <c r="L132" s="5"/>
      <c r="M132" s="5"/>
      <c r="N132" s="3"/>
      <c r="O132" s="3"/>
    </row>
    <row r="133" spans="7:15">
      <c r="G133" s="5"/>
      <c r="H133" s="5"/>
      <c r="I133" s="5"/>
      <c r="J133" s="5"/>
      <c r="K133" s="5"/>
      <c r="L133" s="5"/>
      <c r="M133" s="5"/>
      <c r="N133" s="3"/>
      <c r="O133" s="3"/>
    </row>
    <row r="134" spans="7:15">
      <c r="G134" s="5"/>
      <c r="H134" s="5"/>
      <c r="I134" s="5"/>
      <c r="J134" s="5"/>
      <c r="K134" s="5"/>
      <c r="L134" s="5"/>
      <c r="M134" s="5"/>
      <c r="N134" s="3"/>
      <c r="O134" s="3"/>
    </row>
    <row r="135" spans="7:15">
      <c r="G135" s="5"/>
      <c r="H135" s="5"/>
      <c r="I135" s="5"/>
      <c r="J135" s="5"/>
      <c r="K135" s="5"/>
      <c r="L135" s="5"/>
      <c r="M135" s="5"/>
      <c r="N135" s="3"/>
      <c r="O135" s="3"/>
    </row>
    <row r="136" spans="7:15">
      <c r="G136" s="5"/>
      <c r="H136" s="5"/>
      <c r="I136" s="5"/>
      <c r="J136" s="5"/>
      <c r="K136" s="5"/>
      <c r="L136" s="5"/>
      <c r="M136" s="5"/>
      <c r="N136" s="3"/>
      <c r="O136" s="3"/>
    </row>
    <row r="137" spans="7:15">
      <c r="G137" s="5"/>
      <c r="H137" s="5"/>
      <c r="I137" s="5"/>
      <c r="J137" s="5"/>
      <c r="K137" s="5"/>
      <c r="L137" s="5"/>
      <c r="M137" s="5"/>
      <c r="N137" s="3"/>
      <c r="O137" s="3"/>
    </row>
    <row r="138" spans="7:15">
      <c r="G138" s="5"/>
      <c r="H138" s="5"/>
      <c r="I138" s="5"/>
      <c r="J138" s="5"/>
      <c r="K138" s="5"/>
      <c r="L138" s="5"/>
      <c r="M138" s="5"/>
      <c r="N138" s="3"/>
      <c r="O138" s="3"/>
    </row>
    <row r="139" spans="7:15">
      <c r="G139" s="5"/>
      <c r="H139" s="5"/>
      <c r="I139" s="5"/>
      <c r="J139" s="5"/>
      <c r="K139" s="5"/>
      <c r="L139" s="5"/>
      <c r="M139" s="5"/>
      <c r="N139" s="3"/>
      <c r="O139" s="3"/>
    </row>
    <row r="140" spans="7:15">
      <c r="G140" s="5"/>
      <c r="H140" s="5"/>
      <c r="I140" s="5"/>
      <c r="J140" s="5"/>
      <c r="K140" s="5"/>
      <c r="L140" s="5"/>
      <c r="M140" s="5"/>
      <c r="N140" s="3"/>
      <c r="O140" s="3"/>
    </row>
    <row r="141" spans="7:15">
      <c r="G141" s="5"/>
      <c r="H141" s="5"/>
      <c r="I141" s="5"/>
      <c r="J141" s="5"/>
      <c r="K141" s="5"/>
      <c r="L141" s="5"/>
      <c r="M141" s="5"/>
      <c r="N141" s="3"/>
      <c r="O141" s="3"/>
    </row>
    <row r="142" spans="7:15">
      <c r="G142" s="5"/>
      <c r="H142" s="5"/>
      <c r="I142" s="5"/>
      <c r="J142" s="5"/>
      <c r="K142" s="5"/>
      <c r="L142" s="5"/>
      <c r="M142" s="5"/>
      <c r="N142" s="3"/>
      <c r="O142" s="3"/>
    </row>
    <row r="143" spans="7:15">
      <c r="G143" s="5"/>
      <c r="H143" s="5"/>
      <c r="I143" s="5"/>
      <c r="J143" s="5"/>
      <c r="K143" s="5"/>
      <c r="L143" s="5"/>
      <c r="M143" s="5"/>
      <c r="N143" s="3"/>
      <c r="O143" s="3"/>
    </row>
    <row r="144" spans="7:15">
      <c r="G144" s="5"/>
      <c r="H144" s="5"/>
      <c r="I144" s="5"/>
      <c r="J144" s="5"/>
      <c r="K144" s="5"/>
      <c r="L144" s="5"/>
      <c r="M144" s="5"/>
      <c r="N144" s="3"/>
      <c r="O144" s="3"/>
    </row>
    <row r="145" spans="7:15">
      <c r="G145" s="5"/>
      <c r="H145" s="5"/>
      <c r="I145" s="5"/>
      <c r="J145" s="5"/>
      <c r="K145" s="5"/>
      <c r="L145" s="5"/>
      <c r="M145" s="5"/>
      <c r="N145" s="3"/>
      <c r="O145" s="3"/>
    </row>
    <row r="146" spans="7:15">
      <c r="G146" s="5"/>
      <c r="H146" s="5"/>
      <c r="I146" s="5"/>
      <c r="J146" s="5"/>
      <c r="K146" s="5"/>
      <c r="L146" s="5"/>
      <c r="M146" s="5"/>
      <c r="N146" s="3"/>
      <c r="O146" s="3"/>
    </row>
    <row r="147" spans="7:15">
      <c r="G147" s="5"/>
      <c r="H147" s="5"/>
      <c r="I147" s="5"/>
      <c r="J147" s="5"/>
      <c r="K147" s="5"/>
      <c r="L147" s="5"/>
      <c r="M147" s="5"/>
      <c r="N147" s="3"/>
      <c r="O147" s="3"/>
    </row>
    <row r="148" spans="7:15">
      <c r="G148" s="5"/>
      <c r="H148" s="5"/>
      <c r="I148" s="5"/>
      <c r="J148" s="5"/>
      <c r="K148" s="5"/>
      <c r="L148" s="5"/>
      <c r="M148" s="5"/>
      <c r="N148" s="3"/>
      <c r="O148" s="3"/>
    </row>
    <row r="149" spans="7:15">
      <c r="G149" s="5"/>
      <c r="H149" s="5"/>
      <c r="I149" s="5"/>
      <c r="J149" s="5"/>
      <c r="K149" s="5"/>
      <c r="L149" s="5"/>
      <c r="M149" s="5"/>
      <c r="N149" s="3"/>
      <c r="O149" s="3"/>
    </row>
    <row r="150" spans="7:15">
      <c r="G150" s="5"/>
      <c r="H150" s="5"/>
      <c r="I150" s="5"/>
      <c r="J150" s="5"/>
      <c r="K150" s="5"/>
      <c r="L150" s="5"/>
      <c r="M150" s="5"/>
      <c r="N150" s="3"/>
      <c r="O150" s="3"/>
    </row>
    <row r="151" spans="7:15">
      <c r="G151" s="5"/>
      <c r="H151" s="5"/>
      <c r="I151" s="5"/>
      <c r="J151" s="5"/>
      <c r="K151" s="5"/>
      <c r="L151" s="5"/>
      <c r="M151" s="5"/>
      <c r="N151" s="3"/>
      <c r="O151" s="3"/>
    </row>
    <row r="152" spans="7:15">
      <c r="G152" s="5"/>
      <c r="H152" s="5"/>
      <c r="I152" s="5"/>
      <c r="J152" s="5"/>
      <c r="K152" s="5"/>
      <c r="L152" s="5"/>
      <c r="M152" s="5"/>
      <c r="N152" s="3"/>
      <c r="O152" s="3"/>
    </row>
    <row r="153" spans="7:15">
      <c r="G153" s="5"/>
      <c r="H153" s="5"/>
      <c r="I153" s="5"/>
      <c r="J153" s="5"/>
      <c r="K153" s="5"/>
      <c r="L153" s="5"/>
      <c r="M153" s="5"/>
      <c r="N153" s="3"/>
      <c r="O153" s="3"/>
    </row>
    <row r="154" spans="7:15">
      <c r="G154" s="5"/>
      <c r="H154" s="5"/>
      <c r="I154" s="5"/>
      <c r="J154" s="5"/>
      <c r="K154" s="5"/>
      <c r="L154" s="5"/>
      <c r="M154" s="5"/>
      <c r="N154" s="3"/>
      <c r="O154" s="3"/>
    </row>
    <row r="155" spans="7:15">
      <c r="G155" s="5"/>
      <c r="H155" s="5"/>
      <c r="I155" s="5"/>
      <c r="J155" s="5"/>
      <c r="K155" s="5"/>
      <c r="L155" s="5"/>
      <c r="M155" s="5"/>
      <c r="N155" s="3"/>
      <c r="O155" s="3"/>
    </row>
    <row r="156" spans="7:15">
      <c r="G156" s="5"/>
      <c r="H156" s="5"/>
      <c r="I156" s="5"/>
      <c r="J156" s="5"/>
      <c r="K156" s="5"/>
      <c r="L156" s="5"/>
      <c r="M156" s="5"/>
      <c r="N156" s="3"/>
      <c r="O156" s="3"/>
    </row>
    <row r="157" spans="7:15">
      <c r="G157" s="5"/>
      <c r="H157" s="5"/>
      <c r="I157" s="5"/>
      <c r="J157" s="5"/>
      <c r="K157" s="5"/>
      <c r="L157" s="5"/>
      <c r="M157" s="5"/>
      <c r="N157" s="3"/>
      <c r="O157" s="3"/>
    </row>
    <row r="158" spans="7:15">
      <c r="G158" s="5"/>
      <c r="H158" s="5"/>
      <c r="I158" s="5"/>
      <c r="J158" s="5"/>
      <c r="K158" s="5"/>
      <c r="L158" s="5"/>
      <c r="M158" s="5"/>
      <c r="N158" s="3"/>
      <c r="O158" s="3"/>
    </row>
    <row r="159" spans="7:15">
      <c r="G159" s="5"/>
      <c r="H159" s="5"/>
      <c r="I159" s="5"/>
      <c r="J159" s="5"/>
      <c r="K159" s="5"/>
      <c r="L159" s="5"/>
      <c r="M159" s="5"/>
      <c r="N159" s="3"/>
      <c r="O159" s="3"/>
    </row>
    <row r="160" spans="7:15">
      <c r="G160" s="5"/>
      <c r="H160" s="5"/>
      <c r="I160" s="5"/>
      <c r="J160" s="5"/>
      <c r="K160" s="5"/>
      <c r="L160" s="5"/>
      <c r="M160" s="5"/>
      <c r="N160" s="3"/>
      <c r="O160" s="3"/>
    </row>
    <row r="161" spans="7:15">
      <c r="G161" s="5"/>
      <c r="H161" s="5"/>
      <c r="I161" s="5"/>
      <c r="J161" s="5"/>
      <c r="K161" s="5"/>
      <c r="L161" s="5"/>
      <c r="M161" s="5"/>
      <c r="N161" s="3"/>
      <c r="O161" s="3"/>
    </row>
    <row r="162" spans="7:15">
      <c r="G162" s="5"/>
      <c r="H162" s="5"/>
      <c r="I162" s="5"/>
      <c r="J162" s="5"/>
      <c r="K162" s="5"/>
      <c r="L162" s="5"/>
      <c r="M162" s="5"/>
      <c r="N162" s="3"/>
      <c r="O162" s="3"/>
    </row>
    <row r="163" spans="7:15">
      <c r="G163" s="5"/>
      <c r="H163" s="5"/>
      <c r="I163" s="5"/>
      <c r="J163" s="5"/>
      <c r="K163" s="5"/>
      <c r="L163" s="5"/>
      <c r="M163" s="5"/>
      <c r="N163" s="3"/>
      <c r="O163" s="3"/>
    </row>
    <row r="164" spans="7:15">
      <c r="G164" s="5"/>
      <c r="H164" s="5"/>
      <c r="I164" s="5"/>
      <c r="J164" s="5"/>
      <c r="K164" s="5"/>
      <c r="L164" s="5"/>
      <c r="M164" s="5"/>
      <c r="N164" s="3"/>
      <c r="O164" s="3"/>
    </row>
    <row r="165" spans="7:15">
      <c r="G165" s="5"/>
      <c r="H165" s="5"/>
      <c r="I165" s="5"/>
      <c r="J165" s="5"/>
      <c r="K165" s="5"/>
      <c r="L165" s="5"/>
      <c r="M165" s="5"/>
      <c r="N165" s="3"/>
      <c r="O165" s="3"/>
    </row>
    <row r="166" spans="7:15">
      <c r="G166" s="5"/>
      <c r="H166" s="5"/>
      <c r="I166" s="5"/>
      <c r="J166" s="5"/>
      <c r="K166" s="5"/>
      <c r="L166" s="5"/>
      <c r="M166" s="5"/>
      <c r="N166" s="3"/>
      <c r="O166" s="3"/>
    </row>
    <row r="167" spans="7:15">
      <c r="G167" s="5"/>
      <c r="H167" s="5"/>
      <c r="I167" s="5"/>
      <c r="J167" s="5"/>
      <c r="K167" s="5"/>
      <c r="L167" s="5"/>
      <c r="M167" s="5"/>
      <c r="N167" s="3"/>
      <c r="O167" s="3"/>
    </row>
    <row r="168" spans="7:15">
      <c r="G168" s="5"/>
      <c r="H168" s="5"/>
      <c r="I168" s="5"/>
      <c r="J168" s="5"/>
      <c r="K168" s="5"/>
      <c r="L168" s="5"/>
      <c r="M168" s="5"/>
      <c r="N168" s="3"/>
      <c r="O168" s="3"/>
    </row>
    <row r="169" spans="7:15">
      <c r="G169" s="5"/>
      <c r="H169" s="5"/>
      <c r="I169" s="5"/>
      <c r="J169" s="5"/>
      <c r="K169" s="5"/>
      <c r="L169" s="5"/>
      <c r="M169" s="5"/>
      <c r="N169" s="3"/>
      <c r="O169" s="3"/>
    </row>
    <row r="170" spans="7:15">
      <c r="G170" s="5"/>
      <c r="H170" s="5"/>
      <c r="I170" s="5"/>
      <c r="J170" s="5"/>
      <c r="K170" s="5"/>
      <c r="L170" s="5"/>
      <c r="M170" s="5"/>
      <c r="N170" s="3"/>
      <c r="O170" s="3"/>
    </row>
    <row r="171" spans="7:15">
      <c r="G171" s="5"/>
      <c r="H171" s="5"/>
      <c r="I171" s="5"/>
      <c r="J171" s="5"/>
      <c r="K171" s="5"/>
      <c r="L171" s="5"/>
      <c r="M171" s="5"/>
      <c r="N171" s="3"/>
      <c r="O171" s="3"/>
    </row>
    <row r="172" spans="7:15">
      <c r="G172" s="5"/>
      <c r="H172" s="5"/>
      <c r="I172" s="5"/>
      <c r="J172" s="5"/>
      <c r="K172" s="5"/>
      <c r="L172" s="5"/>
      <c r="M172" s="5"/>
      <c r="N172" s="3"/>
      <c r="O172" s="3"/>
    </row>
    <row r="173" spans="7:15">
      <c r="G173" s="5"/>
      <c r="H173" s="5"/>
      <c r="I173" s="5"/>
      <c r="J173" s="5"/>
      <c r="K173" s="5"/>
      <c r="L173" s="5"/>
      <c r="M173" s="5"/>
      <c r="N173" s="3"/>
      <c r="O173" s="3"/>
    </row>
    <row r="174" spans="7:15">
      <c r="G174" s="5"/>
      <c r="H174" s="5"/>
      <c r="I174" s="5"/>
      <c r="J174" s="5"/>
      <c r="K174" s="5"/>
      <c r="L174" s="5"/>
      <c r="M174" s="5"/>
      <c r="N174" s="3"/>
      <c r="O174" s="3"/>
    </row>
    <row r="175" spans="7:15">
      <c r="G175" s="5"/>
      <c r="H175" s="5"/>
      <c r="I175" s="5"/>
      <c r="J175" s="5"/>
      <c r="K175" s="5"/>
      <c r="L175" s="5"/>
      <c r="M175" s="5"/>
      <c r="N175" s="3"/>
      <c r="O175" s="3"/>
    </row>
    <row r="176" spans="7:15">
      <c r="G176" s="5"/>
      <c r="H176" s="5"/>
      <c r="I176" s="5"/>
      <c r="J176" s="5"/>
      <c r="K176" s="5"/>
      <c r="L176" s="5"/>
      <c r="M176" s="5"/>
      <c r="N176" s="3"/>
      <c r="O176" s="3"/>
    </row>
    <row r="177" spans="7:15">
      <c r="G177" s="5"/>
      <c r="H177" s="5"/>
      <c r="I177" s="5"/>
      <c r="J177" s="5"/>
      <c r="K177" s="5"/>
      <c r="L177" s="5"/>
      <c r="M177" s="5"/>
      <c r="N177" s="3"/>
      <c r="O177" s="3"/>
    </row>
    <row r="178" spans="7:15">
      <c r="G178" s="5"/>
      <c r="H178" s="5"/>
      <c r="I178" s="5"/>
      <c r="J178" s="5"/>
      <c r="K178" s="5"/>
      <c r="L178" s="5"/>
      <c r="M178" s="5"/>
      <c r="N178" s="3"/>
      <c r="O178" s="3"/>
    </row>
    <row r="179" spans="7:15">
      <c r="G179" s="5"/>
      <c r="H179" s="5"/>
      <c r="I179" s="5"/>
      <c r="J179" s="5"/>
      <c r="K179" s="5"/>
      <c r="L179" s="5"/>
      <c r="M179" s="5"/>
      <c r="N179" s="3"/>
      <c r="O179" s="3"/>
    </row>
    <row r="180" spans="7:15">
      <c r="G180" s="5"/>
      <c r="H180" s="5"/>
      <c r="I180" s="5"/>
      <c r="J180" s="5"/>
      <c r="K180" s="5"/>
      <c r="L180" s="5"/>
      <c r="M180" s="5"/>
      <c r="N180" s="3"/>
      <c r="O180" s="3"/>
    </row>
    <row r="181" spans="7:15">
      <c r="G181" s="5"/>
      <c r="H181" s="5"/>
      <c r="I181" s="5"/>
      <c r="J181" s="5"/>
      <c r="K181" s="5"/>
      <c r="L181" s="5"/>
      <c r="M181" s="5"/>
      <c r="N181" s="3"/>
      <c r="O181" s="3"/>
    </row>
    <row r="182" spans="7:15">
      <c r="G182" s="5"/>
      <c r="H182" s="5"/>
      <c r="I182" s="5"/>
      <c r="J182" s="5"/>
      <c r="K182" s="5"/>
      <c r="L182" s="5"/>
      <c r="M182" s="5"/>
      <c r="N182" s="3"/>
      <c r="O182" s="3"/>
    </row>
    <row r="183" spans="7:15">
      <c r="G183" s="5"/>
      <c r="H183" s="5"/>
      <c r="I183" s="5"/>
      <c r="J183" s="5"/>
      <c r="K183" s="5"/>
      <c r="L183" s="5"/>
      <c r="M183" s="5"/>
      <c r="N183" s="3"/>
      <c r="O183" s="3"/>
    </row>
    <row r="184" spans="7:15">
      <c r="G184" s="5"/>
      <c r="H184" s="5"/>
      <c r="I184" s="5"/>
      <c r="J184" s="5"/>
      <c r="K184" s="5"/>
      <c r="L184" s="5"/>
      <c r="M184" s="5"/>
      <c r="N184" s="3"/>
      <c r="O184" s="3"/>
    </row>
    <row r="185" spans="7:15">
      <c r="G185" s="5"/>
      <c r="H185" s="5"/>
      <c r="I185" s="5"/>
      <c r="J185" s="5"/>
      <c r="K185" s="5"/>
      <c r="L185" s="5"/>
      <c r="M185" s="5"/>
      <c r="N185" s="3"/>
      <c r="O185" s="3"/>
    </row>
    <row r="186" spans="7:15">
      <c r="G186" s="5"/>
      <c r="H186" s="5"/>
      <c r="I186" s="5"/>
      <c r="J186" s="5"/>
      <c r="K186" s="5"/>
      <c r="L186" s="5"/>
      <c r="M186" s="5"/>
      <c r="N186" s="3"/>
      <c r="O186" s="3"/>
    </row>
    <row r="187" spans="7:15">
      <c r="G187" s="5"/>
      <c r="H187" s="5"/>
      <c r="I187" s="5"/>
      <c r="J187" s="5"/>
      <c r="K187" s="5"/>
      <c r="L187" s="5"/>
      <c r="M187" s="5"/>
      <c r="N187" s="3"/>
      <c r="O187" s="3"/>
    </row>
    <row r="188" spans="7:15">
      <c r="G188" s="5"/>
      <c r="H188" s="5"/>
      <c r="I188" s="5"/>
      <c r="J188" s="5"/>
      <c r="K188" s="5"/>
      <c r="L188" s="5"/>
      <c r="M188" s="5"/>
      <c r="N188" s="3"/>
      <c r="O188" s="3"/>
    </row>
    <row r="189" spans="7:15">
      <c r="G189" s="5"/>
      <c r="H189" s="5"/>
      <c r="I189" s="5"/>
      <c r="J189" s="5"/>
      <c r="K189" s="5"/>
      <c r="L189" s="5"/>
      <c r="M189" s="5"/>
      <c r="N189" s="3"/>
      <c r="O189" s="3"/>
    </row>
    <row r="190" spans="7:15">
      <c r="G190" s="5"/>
      <c r="H190" s="5"/>
      <c r="I190" s="5"/>
      <c r="J190" s="5"/>
      <c r="K190" s="5"/>
      <c r="L190" s="5"/>
      <c r="M190" s="5"/>
      <c r="N190" s="3"/>
      <c r="O190" s="3"/>
    </row>
    <row r="191" spans="7:15">
      <c r="G191" s="5"/>
      <c r="H191" s="5"/>
      <c r="I191" s="5"/>
      <c r="J191" s="5"/>
      <c r="K191" s="5"/>
      <c r="L191" s="5"/>
      <c r="M191" s="5"/>
      <c r="N191" s="3"/>
      <c r="O191" s="3"/>
    </row>
    <row r="192" spans="7:15">
      <c r="G192" s="5"/>
      <c r="H192" s="5"/>
      <c r="I192" s="5"/>
      <c r="J192" s="5"/>
      <c r="K192" s="5"/>
      <c r="L192" s="5"/>
      <c r="M192" s="5"/>
    </row>
    <row r="193" spans="7:13">
      <c r="G193" s="5"/>
      <c r="H193" s="5"/>
      <c r="I193" s="5"/>
      <c r="J193" s="5"/>
      <c r="K193" s="5"/>
      <c r="L193" s="5"/>
      <c r="M193" s="5"/>
    </row>
    <row r="194" spans="7:13">
      <c r="G194" s="5"/>
      <c r="H194" s="5"/>
      <c r="I194" s="5"/>
      <c r="J194" s="5"/>
      <c r="K194" s="5"/>
      <c r="L194" s="5"/>
      <c r="M194" s="5"/>
    </row>
    <row r="195" spans="7:13">
      <c r="G195" s="5"/>
      <c r="H195" s="5"/>
      <c r="I195" s="5"/>
      <c r="J195" s="5"/>
      <c r="K195" s="5"/>
      <c r="L195" s="5"/>
      <c r="M195" s="5"/>
    </row>
    <row r="196" spans="7:13">
      <c r="G196" s="5"/>
      <c r="H196" s="5"/>
      <c r="I196" s="5"/>
      <c r="J196" s="5"/>
      <c r="K196" s="5"/>
      <c r="L196" s="5"/>
      <c r="M196" s="5"/>
    </row>
    <row r="197" spans="7:13">
      <c r="G197" s="5"/>
      <c r="H197" s="5"/>
      <c r="I197" s="5"/>
      <c r="J197" s="5"/>
      <c r="K197" s="5"/>
      <c r="L197" s="5"/>
      <c r="M197" s="5"/>
    </row>
    <row r="198" spans="7:13">
      <c r="G198" s="5"/>
      <c r="H198" s="5"/>
      <c r="I198" s="5"/>
      <c r="J198" s="5"/>
      <c r="K198" s="5"/>
      <c r="L198" s="5"/>
      <c r="M198" s="5"/>
    </row>
    <row r="199" spans="7:13">
      <c r="G199" s="5"/>
      <c r="H199" s="5"/>
      <c r="I199" s="5"/>
      <c r="J199" s="5"/>
      <c r="K199" s="5"/>
      <c r="L199" s="5"/>
      <c r="M199" s="5"/>
    </row>
    <row r="200" spans="7:13">
      <c r="G200" s="5"/>
      <c r="H200" s="5"/>
      <c r="I200" s="5"/>
      <c r="J200" s="5"/>
      <c r="K200" s="5"/>
      <c r="L200" s="5"/>
      <c r="M200" s="5"/>
    </row>
    <row r="201" spans="7:13">
      <c r="G201" s="5"/>
      <c r="H201" s="5"/>
      <c r="I201" s="5"/>
      <c r="J201" s="5"/>
      <c r="K201" s="5"/>
      <c r="L201" s="5"/>
      <c r="M201" s="5"/>
    </row>
    <row r="202" spans="7:13">
      <c r="G202" s="5"/>
      <c r="H202" s="5"/>
      <c r="I202" s="5"/>
      <c r="J202" s="5"/>
      <c r="K202" s="5"/>
      <c r="L202" s="5"/>
      <c r="M202" s="5"/>
    </row>
    <row r="203" spans="7:13">
      <c r="G203" s="5"/>
      <c r="H203" s="5"/>
      <c r="I203" s="5"/>
      <c r="J203" s="5"/>
      <c r="K203" s="5"/>
      <c r="L203" s="5"/>
      <c r="M203" s="5"/>
    </row>
    <row r="204" spans="7:13">
      <c r="G204" s="5"/>
      <c r="H204" s="5"/>
      <c r="I204" s="5"/>
      <c r="J204" s="5"/>
      <c r="K204" s="5"/>
      <c r="L204" s="5"/>
      <c r="M204" s="5"/>
    </row>
    <row r="205" spans="7:13">
      <c r="G205" s="5"/>
      <c r="H205" s="5"/>
      <c r="I205" s="5"/>
      <c r="J205" s="5"/>
      <c r="K205" s="5"/>
      <c r="L205" s="5"/>
      <c r="M205" s="5"/>
    </row>
    <row r="206" spans="7:13">
      <c r="G206" s="5"/>
      <c r="H206" s="5"/>
      <c r="I206" s="5"/>
      <c r="J206" s="5"/>
      <c r="K206" s="5"/>
      <c r="L206" s="5"/>
      <c r="M206" s="5"/>
    </row>
    <row r="207" spans="7:13">
      <c r="G207" s="5"/>
      <c r="H207" s="5"/>
      <c r="I207" s="5"/>
      <c r="J207" s="5"/>
      <c r="K207" s="5"/>
      <c r="L207" s="5"/>
      <c r="M207" s="5"/>
    </row>
    <row r="208" spans="7:13">
      <c r="G208" s="5"/>
      <c r="H208" s="5"/>
      <c r="I208" s="5"/>
      <c r="J208" s="5"/>
      <c r="K208" s="5"/>
      <c r="L208" s="5"/>
      <c r="M208" s="5"/>
    </row>
    <row r="209" spans="7:13">
      <c r="G209" s="5"/>
      <c r="H209" s="5"/>
      <c r="I209" s="5"/>
      <c r="J209" s="5"/>
      <c r="K209" s="5"/>
      <c r="L209" s="5"/>
      <c r="M209" s="5"/>
    </row>
    <row r="210" spans="7:13">
      <c r="G210" s="5"/>
      <c r="H210" s="5"/>
      <c r="I210" s="5"/>
      <c r="J210" s="5"/>
      <c r="K210" s="5"/>
      <c r="L210" s="5"/>
      <c r="M210" s="5"/>
    </row>
  </sheetData>
  <sortState xmlns:xlrd2="http://schemas.microsoft.com/office/spreadsheetml/2017/richdata2" ref="D100:K140">
    <sortCondition ref="F100:F140"/>
  </sortState>
  <phoneticPr fontId="1"/>
  <pageMargins left="0.7" right="0.7" top="0.75" bottom="0.75" header="0.3" footer="0.3"/>
  <pageSetup paperSize="9" orientation="portrait" r:id="rId1"/>
  <ignoredErrors>
    <ignoredError sqref="O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2"/>
  <sheetViews>
    <sheetView view="pageBreakPreview" topLeftCell="A201" zoomScaleNormal="100" zoomScaleSheetLayoutView="100" workbookViewId="0">
      <selection activeCell="O294" sqref="O294"/>
    </sheetView>
  </sheetViews>
  <sheetFormatPr defaultColWidth="16.44140625" defaultRowHeight="38.4"/>
  <cols>
    <col min="1" max="1" width="11.44140625" style="142" customWidth="1"/>
    <col min="2" max="2" width="8.33203125" style="142" bestFit="1" customWidth="1"/>
    <col min="3" max="3" width="7.6640625" style="142" bestFit="1" customWidth="1"/>
    <col min="4" max="4" width="8.33203125" customWidth="1"/>
    <col min="5" max="5" width="18.5546875" bestFit="1" customWidth="1"/>
    <col min="6" max="6" width="22.33203125" bestFit="1" customWidth="1"/>
    <col min="7" max="7" width="3.6640625" style="3" customWidth="1"/>
    <col min="8" max="8" width="7.6640625" style="140" customWidth="1"/>
    <col min="9" max="9" width="11.33203125" style="7" customWidth="1"/>
    <col min="10" max="10" width="4.44140625" style="3" customWidth="1"/>
    <col min="11" max="11" width="6.33203125" style="3" customWidth="1"/>
  </cols>
  <sheetData>
    <row r="1" spans="1:12" ht="15.6">
      <c r="A1" s="146" t="s">
        <v>59</v>
      </c>
      <c r="B1" s="147" t="s">
        <v>76</v>
      </c>
      <c r="C1" s="147" t="s">
        <v>60</v>
      </c>
      <c r="D1" s="147" t="s">
        <v>78</v>
      </c>
      <c r="E1" s="147" t="s">
        <v>71</v>
      </c>
      <c r="F1" s="147" t="s">
        <v>58</v>
      </c>
      <c r="G1" s="148" t="s">
        <v>72</v>
      </c>
      <c r="H1" s="149" t="s">
        <v>69</v>
      </c>
      <c r="I1" s="150" t="s">
        <v>73</v>
      </c>
      <c r="J1" s="151" t="s">
        <v>74</v>
      </c>
      <c r="K1" s="152" t="s">
        <v>75</v>
      </c>
    </row>
    <row r="2" spans="1:12" ht="15.6">
      <c r="A2" s="667">
        <f>Sorteio!A1</f>
        <v>101</v>
      </c>
      <c r="B2" s="664">
        <f>Sorteio!B1</f>
        <v>1</v>
      </c>
      <c r="C2" s="664">
        <f>Sorteio!C1</f>
        <v>1</v>
      </c>
      <c r="D2" s="137" t="str">
        <f>Sorteio!D1</f>
        <v>342</v>
      </c>
      <c r="E2" s="119" t="str">
        <f>Sorteio!E1</f>
        <v>TOBIMATSU</v>
      </c>
      <c r="F2" s="119" t="str">
        <f>Sorteio!F1</f>
        <v>SHINYA</v>
      </c>
      <c r="G2" s="120" t="str">
        <f>Sorteio!G1</f>
        <v>M</v>
      </c>
      <c r="H2" s="137" t="str">
        <f>Sorteio!H1</f>
        <v>06. KOK</v>
      </c>
      <c r="I2" s="121">
        <f>Sorteio!I1</f>
        <v>17774</v>
      </c>
      <c r="J2" s="120">
        <f>Sorteio!J1</f>
        <v>1</v>
      </c>
      <c r="K2" s="153" t="str">
        <f>Sorteio!K1</f>
        <v>EX-SR</v>
      </c>
    </row>
    <row r="3" spans="1:12" ht="15.6">
      <c r="A3" s="667"/>
      <c r="B3" s="664"/>
      <c r="C3" s="664"/>
      <c r="D3" s="137" t="str">
        <f>Sorteio!N1</f>
        <v>951</v>
      </c>
      <c r="E3" s="119" t="str">
        <f>Sorteio!O1</f>
        <v>YOSHIDA</v>
      </c>
      <c r="F3" s="119" t="str">
        <f>Sorteio!P1</f>
        <v>AKIMITSU</v>
      </c>
      <c r="G3" s="120" t="str">
        <f>Sorteio!Q1</f>
        <v>M</v>
      </c>
      <c r="H3" s="137" t="str">
        <f>Sorteio!R1</f>
        <v>11. NCC</v>
      </c>
      <c r="I3" s="121">
        <f>Sorteio!S1</f>
        <v>16973</v>
      </c>
      <c r="J3" s="120">
        <f>Sorteio!T1</f>
        <v>1</v>
      </c>
      <c r="K3" s="153" t="str">
        <f>Sorteio!U1</f>
        <v>EX-SR</v>
      </c>
    </row>
    <row r="4" spans="1:12" ht="15.6">
      <c r="A4" s="667"/>
      <c r="B4" s="664"/>
      <c r="C4" s="664"/>
      <c r="D4" s="119" t="str">
        <f>Sorteio!X1</f>
        <v>756</v>
      </c>
      <c r="E4" s="119" t="str">
        <f>Sorteio!Y1</f>
        <v>TABATA</v>
      </c>
      <c r="F4" s="119" t="str">
        <f>Sorteio!Z1</f>
        <v>PAULO YUKIHARU</v>
      </c>
      <c r="G4" s="120" t="str">
        <f>Sorteio!AA1</f>
        <v>M</v>
      </c>
      <c r="H4" s="137" t="str">
        <f>Sorteio!AB1</f>
        <v>07. GSP</v>
      </c>
      <c r="I4" s="121">
        <f>Sorteio!AC1</f>
        <v>22876</v>
      </c>
      <c r="J4" s="120">
        <f>Sorteio!AD1</f>
        <v>4</v>
      </c>
      <c r="K4" s="153" t="str">
        <f>Sorteio!AE1</f>
        <v>A-NSR</v>
      </c>
    </row>
    <row r="5" spans="1:12" ht="16.2" thickBot="1">
      <c r="A5" s="668"/>
      <c r="B5" s="665"/>
      <c r="C5" s="665"/>
      <c r="D5" s="122" t="str">
        <f>Sorteio!AH1</f>
        <v>073</v>
      </c>
      <c r="E5" s="122" t="str">
        <f>Sorteio!AI1</f>
        <v>TAKANO</v>
      </c>
      <c r="F5" s="122" t="str">
        <f>Sorteio!AJ1</f>
        <v>YASUO</v>
      </c>
      <c r="G5" s="123" t="str">
        <f>Sorteio!AK1</f>
        <v>M</v>
      </c>
      <c r="H5" s="138" t="str">
        <f>Sorteio!AL1</f>
        <v>03. IBI</v>
      </c>
      <c r="I5" s="124">
        <f>Sorteio!AM1</f>
        <v>16369</v>
      </c>
      <c r="J5" s="123">
        <f>Sorteio!AN1</f>
        <v>6</v>
      </c>
      <c r="K5" s="154" t="str">
        <f>Sorteio!AO1</f>
        <v>A-SR</v>
      </c>
    </row>
    <row r="6" spans="1:12" ht="16.2" thickTop="1">
      <c r="A6" s="667">
        <f>Sorteio!A2</f>
        <v>102</v>
      </c>
      <c r="B6" s="664">
        <f>Sorteio!B2</f>
        <v>1</v>
      </c>
      <c r="C6" s="664">
        <f>Sorteio!C2</f>
        <v>2</v>
      </c>
      <c r="D6" s="119" t="str">
        <f>Sorteio!D2</f>
        <v>271</v>
      </c>
      <c r="E6" s="119" t="str">
        <f>Sorteio!E2</f>
        <v>WATANABE</v>
      </c>
      <c r="F6" s="119" t="str">
        <f>Sorteio!F2</f>
        <v>HIROMI</v>
      </c>
      <c r="G6" s="120" t="str">
        <f>Sorteio!G2</f>
        <v>M</v>
      </c>
      <c r="H6" s="137" t="str">
        <f>Sorteio!H2</f>
        <v>08. SMA</v>
      </c>
      <c r="I6" s="121">
        <f>Sorteio!I2</f>
        <v>18070</v>
      </c>
      <c r="J6" s="120">
        <f>Sorteio!J2</f>
        <v>0</v>
      </c>
      <c r="K6" s="153" t="str">
        <f>Sorteio!K2</f>
        <v>EX-SR</v>
      </c>
    </row>
    <row r="7" spans="1:12" ht="15.6">
      <c r="A7" s="667"/>
      <c r="B7" s="664"/>
      <c r="C7" s="664"/>
      <c r="D7" s="119" t="str">
        <f>Sorteio!N2</f>
        <v>513</v>
      </c>
      <c r="E7" s="119" t="str">
        <f>Sorteio!O2</f>
        <v>TIZUKA</v>
      </c>
      <c r="F7" s="119" t="str">
        <f>Sorteio!P2</f>
        <v>SACHIKO</v>
      </c>
      <c r="G7" s="120" t="str">
        <f>Sorteio!Q2</f>
        <v>F</v>
      </c>
      <c r="H7" s="137" t="str">
        <f>Sorteio!R2</f>
        <v>07. GSP</v>
      </c>
      <c r="I7" s="121">
        <f>Sorteio!S2</f>
        <v>19170</v>
      </c>
      <c r="J7" s="120">
        <f>Sorteio!T2</f>
        <v>4</v>
      </c>
      <c r="K7" s="153" t="str">
        <f>Sorteio!U2</f>
        <v>A-NSR</v>
      </c>
      <c r="L7" s="6"/>
    </row>
    <row r="8" spans="1:12" ht="15.6">
      <c r="A8" s="667"/>
      <c r="B8" s="664"/>
      <c r="C8" s="664"/>
      <c r="D8" s="119" t="str">
        <f>Sorteio!X2</f>
        <v>555</v>
      </c>
      <c r="E8" s="119" t="str">
        <f>Sorteio!Y2</f>
        <v>SIQUEIRA OLIVEIRA</v>
      </c>
      <c r="F8" s="119" t="str">
        <f>Sorteio!Z2</f>
        <v>HELVECIO</v>
      </c>
      <c r="G8" s="120" t="str">
        <f>Sorteio!AA2</f>
        <v>M</v>
      </c>
      <c r="H8" s="137" t="str">
        <f>Sorteio!AB2</f>
        <v>18. SOR</v>
      </c>
      <c r="I8" s="121">
        <f>Sorteio!AC2</f>
        <v>21411</v>
      </c>
      <c r="J8" s="120">
        <f>Sorteio!AD2</f>
        <v>6</v>
      </c>
      <c r="K8" s="153" t="str">
        <f>Sorteio!AE2</f>
        <v>A-NSR</v>
      </c>
    </row>
    <row r="9" spans="1:12" ht="16.2" thickBot="1">
      <c r="A9" s="668"/>
      <c r="B9" s="665"/>
      <c r="C9" s="665"/>
      <c r="D9" s="122" t="str">
        <f>Sorteio!AH2</f>
        <v>480</v>
      </c>
      <c r="E9" s="122" t="str">
        <f>Sorteio!AI2</f>
        <v>SIGAKI HIGUCHI</v>
      </c>
      <c r="F9" s="122" t="str">
        <f>Sorteio!AJ2</f>
        <v>LOURDES YASSUKO</v>
      </c>
      <c r="G9" s="123" t="str">
        <f>Sorteio!AK2</f>
        <v>F</v>
      </c>
      <c r="H9" s="138" t="str">
        <f>Sorteio!AL2</f>
        <v>11. NCC</v>
      </c>
      <c r="I9" s="124">
        <f>Sorteio!AM2</f>
        <v>20585</v>
      </c>
      <c r="J9" s="123">
        <f>Sorteio!AN2</f>
        <v>6</v>
      </c>
      <c r="K9" s="154" t="str">
        <f>Sorteio!AO2</f>
        <v>A-NSR</v>
      </c>
    </row>
    <row r="10" spans="1:12" ht="16.2" thickTop="1">
      <c r="A10" s="667">
        <f>Sorteio!A3</f>
        <v>103</v>
      </c>
      <c r="B10" s="664">
        <f>Sorteio!B3</f>
        <v>1</v>
      </c>
      <c r="C10" s="664">
        <f>Sorteio!C3</f>
        <v>3</v>
      </c>
      <c r="D10" s="119" t="str">
        <f>Sorteio!D3</f>
        <v>952</v>
      </c>
      <c r="E10" s="119" t="str">
        <f>Sorteio!E3</f>
        <v>HAYASI ARIMORI</v>
      </c>
      <c r="F10" s="119" t="str">
        <f>Sorteio!F3</f>
        <v>IZAURA KAZUE</v>
      </c>
      <c r="G10" s="120" t="str">
        <f>Sorteio!G3</f>
        <v>F</v>
      </c>
      <c r="H10" s="137" t="str">
        <f>Sorteio!H3</f>
        <v>11. NCC</v>
      </c>
      <c r="I10" s="121">
        <f>Sorteio!I3</f>
        <v>22219</v>
      </c>
      <c r="J10" s="120">
        <f>Sorteio!J3</f>
        <v>1</v>
      </c>
      <c r="K10" s="153" t="str">
        <f>Sorteio!K3</f>
        <v>EX-NSR</v>
      </c>
    </row>
    <row r="11" spans="1:12" ht="15.6">
      <c r="A11" s="667"/>
      <c r="B11" s="664"/>
      <c r="C11" s="664"/>
      <c r="D11" s="137">
        <f>Sorteio!N3</f>
        <v>800</v>
      </c>
      <c r="E11" s="119" t="str">
        <f>Sorteio!O3</f>
        <v>FIUZA DE OLIVEIRA</v>
      </c>
      <c r="F11" s="119" t="str">
        <f>Sorteio!P3</f>
        <v>IVAN</v>
      </c>
      <c r="G11" s="120" t="str">
        <f>Sorteio!Q3</f>
        <v>M</v>
      </c>
      <c r="H11" s="137" t="str">
        <f>Sorteio!R3</f>
        <v>03. IBI</v>
      </c>
      <c r="I11" s="121">
        <f>Sorteio!S3</f>
        <v>29849</v>
      </c>
      <c r="J11" s="120">
        <f>Sorteio!T3</f>
        <v>2</v>
      </c>
      <c r="K11" s="153" t="str">
        <f>Sorteio!U3</f>
        <v>EX-NSR</v>
      </c>
    </row>
    <row r="12" spans="1:12" ht="15.6">
      <c r="A12" s="667"/>
      <c r="B12" s="664"/>
      <c r="C12" s="664"/>
      <c r="D12" s="119" t="str">
        <f>Sorteio!X3</f>
        <v>620</v>
      </c>
      <c r="E12" s="119" t="str">
        <f>Sorteio!Y3</f>
        <v>OGATA</v>
      </c>
      <c r="F12" s="119" t="str">
        <f>Sorteio!Z3</f>
        <v>NELSON</v>
      </c>
      <c r="G12" s="120" t="str">
        <f>Sorteio!AA3</f>
        <v>M</v>
      </c>
      <c r="H12" s="137" t="str">
        <f>Sorteio!AB3</f>
        <v>07. GSP</v>
      </c>
      <c r="I12" s="121">
        <f>Sorteio!AC3</f>
        <v>19753</v>
      </c>
      <c r="J12" s="120">
        <f>Sorteio!AD3</f>
        <v>3</v>
      </c>
      <c r="K12" s="153" t="str">
        <f>Sorteio!AE3</f>
        <v>EX-NSR</v>
      </c>
    </row>
    <row r="13" spans="1:12" ht="16.2" thickBot="1">
      <c r="A13" s="668"/>
      <c r="B13" s="665"/>
      <c r="C13" s="665"/>
      <c r="D13" s="122" t="str">
        <f>Sorteio!AH3</f>
        <v>767</v>
      </c>
      <c r="E13" s="122" t="str">
        <f>Sorteio!AI3</f>
        <v>FURUKAWA</v>
      </c>
      <c r="F13" s="122" t="str">
        <f>Sorteio!AJ3</f>
        <v>HIROSHI</v>
      </c>
      <c r="G13" s="123" t="str">
        <f>Sorteio!AK3</f>
        <v>M</v>
      </c>
      <c r="H13" s="138" t="str">
        <f>Sorteio!AL3</f>
        <v>06. KOK</v>
      </c>
      <c r="I13" s="124">
        <f>Sorteio!AM3</f>
        <v>14567</v>
      </c>
      <c r="J13" s="123">
        <f>Sorteio!AN3</f>
        <v>6</v>
      </c>
      <c r="K13" s="154" t="str">
        <f>Sorteio!AO3</f>
        <v>A-MR</v>
      </c>
    </row>
    <row r="14" spans="1:12" ht="16.2" thickTop="1">
      <c r="A14" s="667">
        <f>Sorteio!A4</f>
        <v>104</v>
      </c>
      <c r="B14" s="664">
        <f>Sorteio!B4</f>
        <v>1</v>
      </c>
      <c r="C14" s="664">
        <f>Sorteio!C4</f>
        <v>4</v>
      </c>
      <c r="D14" s="119" t="str">
        <f>Sorteio!D4</f>
        <v>635</v>
      </c>
      <c r="E14" s="119" t="str">
        <f>Sorteio!E4</f>
        <v>BABATA</v>
      </c>
      <c r="F14" s="119" t="str">
        <f>Sorteio!F4</f>
        <v>JORGE TOSHIO</v>
      </c>
      <c r="G14" s="120" t="str">
        <f>Sorteio!G4</f>
        <v>M</v>
      </c>
      <c r="H14" s="137" t="str">
        <f>Sorteio!H4</f>
        <v>06. KOK</v>
      </c>
      <c r="I14" s="121">
        <f>Sorteio!I4</f>
        <v>21124</v>
      </c>
      <c r="J14" s="120">
        <f>Sorteio!J4</f>
        <v>3</v>
      </c>
      <c r="K14" s="153" t="str">
        <f>Sorteio!K4</f>
        <v>EX-NSR</v>
      </c>
    </row>
    <row r="15" spans="1:12" ht="15.6">
      <c r="A15" s="667"/>
      <c r="B15" s="664"/>
      <c r="C15" s="664"/>
      <c r="D15" s="119" t="str">
        <f>Sorteio!N4</f>
        <v>177</v>
      </c>
      <c r="E15" s="119" t="str">
        <f>Sorteio!O4</f>
        <v>KAWAKAMI</v>
      </c>
      <c r="F15" s="119" t="str">
        <f>Sorteio!P4</f>
        <v>LIKA</v>
      </c>
      <c r="G15" s="120" t="str">
        <f>Sorteio!Q4</f>
        <v>F</v>
      </c>
      <c r="H15" s="137" t="str">
        <f>Sorteio!R4</f>
        <v>08. SMA</v>
      </c>
      <c r="I15" s="121">
        <f>Sorteio!S4</f>
        <v>26516</v>
      </c>
      <c r="J15" s="120">
        <f>Sorteio!T4</f>
        <v>3</v>
      </c>
      <c r="K15" s="153" t="str">
        <f>Sorteio!U4</f>
        <v>EX-NSR</v>
      </c>
    </row>
    <row r="16" spans="1:12" ht="15.6">
      <c r="A16" s="667"/>
      <c r="B16" s="664"/>
      <c r="C16" s="664"/>
      <c r="D16" s="119" t="str">
        <f>Sorteio!X4</f>
        <v>619</v>
      </c>
      <c r="E16" s="119" t="str">
        <f>Sorteio!Y4</f>
        <v>TOMABECHI</v>
      </c>
      <c r="F16" s="119" t="str">
        <f>Sorteio!Z4</f>
        <v>SADAO</v>
      </c>
      <c r="G16" s="120" t="str">
        <f>Sorteio!AA4</f>
        <v>M</v>
      </c>
      <c r="H16" s="137" t="str">
        <f>Sorteio!AB4</f>
        <v>07. GSP</v>
      </c>
      <c r="I16" s="121">
        <f>Sorteio!AC4</f>
        <v>12932</v>
      </c>
      <c r="J16" s="120">
        <f>Sorteio!AD4</f>
        <v>3</v>
      </c>
      <c r="K16" s="153" t="str">
        <f>Sorteio!AE4</f>
        <v>EX-MR</v>
      </c>
    </row>
    <row r="17" spans="1:11" ht="16.2" thickBot="1">
      <c r="A17" s="668"/>
      <c r="B17" s="665"/>
      <c r="C17" s="665"/>
      <c r="D17" s="122" t="str">
        <f>Sorteio!AH4</f>
        <v>473</v>
      </c>
      <c r="E17" s="122" t="str">
        <f>Sorteio!AI4</f>
        <v>NAKANO</v>
      </c>
      <c r="F17" s="122" t="str">
        <f>Sorteio!AJ4</f>
        <v>RUBENS SHOZI</v>
      </c>
      <c r="G17" s="123" t="str">
        <f>Sorteio!AK4</f>
        <v>M</v>
      </c>
      <c r="H17" s="138" t="str">
        <f>Sorteio!AL4</f>
        <v>11. NCC</v>
      </c>
      <c r="I17" s="124">
        <f>Sorteio!AM4</f>
        <v>17547</v>
      </c>
      <c r="J17" s="123">
        <f>Sorteio!AN4</f>
        <v>6</v>
      </c>
      <c r="K17" s="154" t="str">
        <f>Sorteio!AO4</f>
        <v>A-SR</v>
      </c>
    </row>
    <row r="18" spans="1:11" ht="15" customHeight="1" thickTop="1">
      <c r="A18" s="667">
        <f>Sorteio!A5</f>
        <v>105</v>
      </c>
      <c r="B18" s="664">
        <f>Sorteio!B5</f>
        <v>1</v>
      </c>
      <c r="C18" s="664">
        <f>Sorteio!C5</f>
        <v>5</v>
      </c>
      <c r="D18" s="119">
        <f>Sorteio!D5</f>
        <v>626</v>
      </c>
      <c r="E18" s="119" t="str">
        <f>Sorteio!E5</f>
        <v>SHIMURA</v>
      </c>
      <c r="F18" s="119" t="str">
        <f>Sorteio!F5</f>
        <v>ALICE MIWAKO</v>
      </c>
      <c r="G18" s="120" t="str">
        <f>Sorteio!G5</f>
        <v>F</v>
      </c>
      <c r="H18" s="137" t="str">
        <f>Sorteio!H5</f>
        <v>07. GSP</v>
      </c>
      <c r="I18" s="121">
        <f>Sorteio!I5</f>
        <v>21468</v>
      </c>
      <c r="J18" s="120">
        <f>Sorteio!J5</f>
        <v>2</v>
      </c>
      <c r="K18" s="153" t="str">
        <f>Sorteio!K5</f>
        <v>EX-NSR</v>
      </c>
    </row>
    <row r="19" spans="1:11" ht="15" customHeight="1">
      <c r="A19" s="667"/>
      <c r="B19" s="664"/>
      <c r="C19" s="664"/>
      <c r="D19" s="119" t="str">
        <f>Sorteio!N5</f>
        <v>983</v>
      </c>
      <c r="E19" s="119" t="str">
        <f>Sorteio!O5</f>
        <v>OSAKO</v>
      </c>
      <c r="F19" s="119" t="str">
        <f>Sorteio!P5</f>
        <v>SERGIO</v>
      </c>
      <c r="G19" s="120" t="str">
        <f>Sorteio!Q5</f>
        <v>M</v>
      </c>
      <c r="H19" s="137" t="str">
        <f>Sorteio!R5</f>
        <v>18. SOR</v>
      </c>
      <c r="I19" s="121">
        <f>Sorteio!S5</f>
        <v>16304</v>
      </c>
      <c r="J19" s="120">
        <f>Sorteio!T5</f>
        <v>3</v>
      </c>
      <c r="K19" s="153" t="str">
        <f>Sorteio!U5</f>
        <v>EX-SR</v>
      </c>
    </row>
    <row r="20" spans="1:11" ht="14.25" customHeight="1">
      <c r="A20" s="667"/>
      <c r="B20" s="664"/>
      <c r="C20" s="664"/>
      <c r="D20" s="119" t="str">
        <f>Sorteio!X5</f>
        <v>320</v>
      </c>
      <c r="E20" s="119" t="str">
        <f>Sorteio!Y5</f>
        <v>WAKABAYASHI</v>
      </c>
      <c r="F20" s="119" t="str">
        <f>Sorteio!Z5</f>
        <v>KOITI</v>
      </c>
      <c r="G20" s="120" t="str">
        <f>Sorteio!AA5</f>
        <v>M</v>
      </c>
      <c r="H20" s="137" t="str">
        <f>Sorteio!AB5</f>
        <v>11. NCC</v>
      </c>
      <c r="I20" s="121">
        <f>Sorteio!AC5</f>
        <v>15516</v>
      </c>
      <c r="J20" s="120">
        <f>Sorteio!AD5</f>
        <v>5</v>
      </c>
      <c r="K20" s="153" t="str">
        <f>Sorteio!AE5</f>
        <v>A-SR</v>
      </c>
    </row>
    <row r="21" spans="1:11" ht="14.25" customHeight="1" thickBot="1">
      <c r="A21" s="668"/>
      <c r="B21" s="665"/>
      <c r="C21" s="665"/>
      <c r="D21" s="122" t="str">
        <f>Sorteio!AH5</f>
        <v>670</v>
      </c>
      <c r="E21" s="122" t="str">
        <f>Sorteio!AI5</f>
        <v>FUKUZAWA</v>
      </c>
      <c r="F21" s="122" t="str">
        <f>Sorteio!AJ5</f>
        <v>AKIRA</v>
      </c>
      <c r="G21" s="123" t="str">
        <f>Sorteio!AK5</f>
        <v>M</v>
      </c>
      <c r="H21" s="138" t="str">
        <f>Sorteio!AL5</f>
        <v>06. KOK</v>
      </c>
      <c r="I21" s="124">
        <f>Sorteio!AM5</f>
        <v>18276</v>
      </c>
      <c r="J21" s="123">
        <f>Sorteio!AN5</f>
        <v>6</v>
      </c>
      <c r="K21" s="154" t="str">
        <f>Sorteio!AO5</f>
        <v>A-SR</v>
      </c>
    </row>
    <row r="22" spans="1:11" ht="15" customHeight="1" thickTop="1">
      <c r="A22" s="667">
        <f>Sorteio!A6</f>
        <v>106</v>
      </c>
      <c r="B22" s="664">
        <f>Sorteio!B6</f>
        <v>1</v>
      </c>
      <c r="C22" s="664">
        <f>Sorteio!C6</f>
        <v>6</v>
      </c>
      <c r="D22" s="119" t="str">
        <f>Sorteio!D6</f>
        <v>878</v>
      </c>
      <c r="E22" s="119" t="str">
        <f>Sorteio!E6</f>
        <v>TANIGUTI</v>
      </c>
      <c r="F22" s="119" t="str">
        <f>Sorteio!F6</f>
        <v>PAULO HIDEAKI</v>
      </c>
      <c r="G22" s="120" t="str">
        <f>Sorteio!G6</f>
        <v>M</v>
      </c>
      <c r="H22" s="137" t="str">
        <f>Sorteio!H6</f>
        <v>16. SUM</v>
      </c>
      <c r="I22" s="121">
        <f>Sorteio!I6</f>
        <v>19749</v>
      </c>
      <c r="J22" s="120">
        <f>Sorteio!J6</f>
        <v>1</v>
      </c>
      <c r="K22" s="153" t="str">
        <f>Sorteio!K6</f>
        <v>EX-NSR</v>
      </c>
    </row>
    <row r="23" spans="1:11" ht="15" customHeight="1">
      <c r="A23" s="667"/>
      <c r="B23" s="664"/>
      <c r="C23" s="664"/>
      <c r="D23" s="119" t="str">
        <f>Sorteio!N6</f>
        <v>786</v>
      </c>
      <c r="E23" s="119" t="str">
        <f>Sorteio!O6</f>
        <v>KAMIMURA</v>
      </c>
      <c r="F23" s="119" t="str">
        <f>Sorteio!P6</f>
        <v>PAULO Y.</v>
      </c>
      <c r="G23" s="120" t="str">
        <f>Sorteio!Q6</f>
        <v>M</v>
      </c>
      <c r="H23" s="137" t="str">
        <f>Sorteio!R6</f>
        <v>11. NCC</v>
      </c>
      <c r="I23" s="121">
        <f>Sorteio!S6</f>
        <v>23165</v>
      </c>
      <c r="J23" s="120">
        <f>Sorteio!T6</f>
        <v>2</v>
      </c>
      <c r="K23" s="153" t="str">
        <f>Sorteio!U6</f>
        <v>EX-NSR</v>
      </c>
    </row>
    <row r="24" spans="1:11" ht="14.25" customHeight="1">
      <c r="A24" s="667"/>
      <c r="B24" s="664"/>
      <c r="C24" s="664"/>
      <c r="D24" s="119" t="str">
        <f>Sorteio!X6</f>
        <v>489</v>
      </c>
      <c r="E24" s="119" t="str">
        <f>Sorteio!Y6</f>
        <v>TOGO</v>
      </c>
      <c r="F24" s="119" t="str">
        <f>Sorteio!Z6</f>
        <v>NARIKO</v>
      </c>
      <c r="G24" s="120" t="str">
        <f>Sorteio!AA6</f>
        <v>F</v>
      </c>
      <c r="H24" s="137" t="str">
        <f>Sorteio!AB6</f>
        <v>07. GSP</v>
      </c>
      <c r="I24" s="121">
        <f>Sorteio!AC6</f>
        <v>18327</v>
      </c>
      <c r="J24" s="120">
        <f>Sorteio!AD6</f>
        <v>4</v>
      </c>
      <c r="K24" s="153" t="str">
        <f>Sorteio!AE6</f>
        <v>A-SR</v>
      </c>
    </row>
    <row r="25" spans="1:11" ht="14.25" customHeight="1" thickBot="1">
      <c r="A25" s="668"/>
      <c r="B25" s="665"/>
      <c r="C25" s="665"/>
      <c r="D25" s="122" t="str">
        <f>Sorteio!AH6</f>
        <v>472</v>
      </c>
      <c r="E25" s="122" t="str">
        <f>Sorteio!AI6</f>
        <v>NAKANO</v>
      </c>
      <c r="F25" s="122" t="str">
        <f>Sorteio!AJ6</f>
        <v>MARIA LUCIA</v>
      </c>
      <c r="G25" s="123" t="str">
        <f>Sorteio!AK6</f>
        <v>F</v>
      </c>
      <c r="H25" s="138" t="str">
        <f>Sorteio!AL6</f>
        <v>11. NCC</v>
      </c>
      <c r="I25" s="124">
        <f>Sorteio!AM6</f>
        <v>18638</v>
      </c>
      <c r="J25" s="123">
        <f>Sorteio!AN6</f>
        <v>6</v>
      </c>
      <c r="K25" s="154" t="str">
        <f>Sorteio!AO6</f>
        <v>A-SR</v>
      </c>
    </row>
    <row r="26" spans="1:11" ht="15" customHeight="1" thickTop="1">
      <c r="A26" s="667">
        <f>Sorteio!A7</f>
        <v>107</v>
      </c>
      <c r="B26" s="664">
        <f>Sorteio!B7</f>
        <v>1</v>
      </c>
      <c r="C26" s="664">
        <f>Sorteio!C7</f>
        <v>7</v>
      </c>
      <c r="D26" s="119" t="str">
        <f>Sorteio!D7</f>
        <v>860</v>
      </c>
      <c r="E26" s="119" t="str">
        <f>Sorteio!E7</f>
        <v>MORI</v>
      </c>
      <c r="F26" s="119" t="str">
        <f>Sorteio!F7</f>
        <v>TORAO</v>
      </c>
      <c r="G26" s="120" t="str">
        <f>Sorteio!G7</f>
        <v>M</v>
      </c>
      <c r="H26" s="137" t="str">
        <f>Sorteio!H7</f>
        <v>15. BIR</v>
      </c>
      <c r="I26" s="121">
        <f>Sorteio!I7</f>
        <v>22977</v>
      </c>
      <c r="J26" s="120">
        <f>Sorteio!J7</f>
        <v>2</v>
      </c>
      <c r="K26" s="153" t="str">
        <f>Sorteio!K7</f>
        <v>EX-NSR</v>
      </c>
    </row>
    <row r="27" spans="1:11" ht="15" customHeight="1">
      <c r="A27" s="667"/>
      <c r="B27" s="664"/>
      <c r="C27" s="664"/>
      <c r="D27" s="119" t="str">
        <f>Sorteio!N7</f>
        <v>527</v>
      </c>
      <c r="E27" s="119" t="str">
        <f>Sorteio!O7</f>
        <v>KONDO</v>
      </c>
      <c r="F27" s="119" t="str">
        <f>Sorteio!P7</f>
        <v>JORGE</v>
      </c>
      <c r="G27" s="120" t="str">
        <f>Sorteio!Q7</f>
        <v>M</v>
      </c>
      <c r="H27" s="137" t="str">
        <f>Sorteio!R7</f>
        <v>12. COO</v>
      </c>
      <c r="I27" s="121">
        <f>Sorteio!S7</f>
        <v>16542</v>
      </c>
      <c r="J27" s="120">
        <f>Sorteio!T7</f>
        <v>3</v>
      </c>
      <c r="K27" s="153" t="str">
        <f>Sorteio!U7</f>
        <v>EX-SR</v>
      </c>
    </row>
    <row r="28" spans="1:11" ht="14.25" customHeight="1">
      <c r="A28" s="667"/>
      <c r="B28" s="664"/>
      <c r="C28" s="664"/>
      <c r="D28" s="119">
        <f>Sorteio!X7</f>
        <v>993</v>
      </c>
      <c r="E28" s="119" t="str">
        <f>Sorteio!Y7</f>
        <v>ABEMATSU</v>
      </c>
      <c r="F28" s="119" t="str">
        <f>Sorteio!Z7</f>
        <v>KATSUYUKI</v>
      </c>
      <c r="G28" s="120" t="str">
        <f>Sorteio!AA7</f>
        <v>M</v>
      </c>
      <c r="H28" s="137" t="str">
        <f>Sorteio!AB7</f>
        <v>07. GSP</v>
      </c>
      <c r="I28" s="121">
        <f>Sorteio!AC7</f>
        <v>17411</v>
      </c>
      <c r="J28" s="120">
        <f>Sorteio!AD7</f>
        <v>5</v>
      </c>
      <c r="K28" s="153" t="str">
        <f>Sorteio!AE7</f>
        <v>A-SR</v>
      </c>
    </row>
    <row r="29" spans="1:11" ht="14.25" customHeight="1" thickBot="1">
      <c r="A29" s="668"/>
      <c r="B29" s="665"/>
      <c r="C29" s="665"/>
      <c r="D29" s="122" t="str">
        <f>Sorteio!AH7</f>
        <v>427</v>
      </c>
      <c r="E29" s="122" t="str">
        <f>Sorteio!AI7</f>
        <v>HORITA</v>
      </c>
      <c r="F29" s="122" t="str">
        <f>Sorteio!AJ7</f>
        <v>SETSUOMI</v>
      </c>
      <c r="G29" s="123" t="str">
        <f>Sorteio!AK7</f>
        <v>M</v>
      </c>
      <c r="H29" s="138" t="str">
        <f>Sorteio!AL7</f>
        <v>11. NCC</v>
      </c>
      <c r="I29" s="124">
        <f>Sorteio!AM7</f>
        <v>16582</v>
      </c>
      <c r="J29" s="123">
        <f>Sorteio!AN7</f>
        <v>4</v>
      </c>
      <c r="K29" s="154" t="str">
        <f>Sorteio!AO7</f>
        <v>A-SR</v>
      </c>
    </row>
    <row r="30" spans="1:11" ht="15" customHeight="1" thickTop="1">
      <c r="A30" s="667">
        <f>Sorteio!A8</f>
        <v>108</v>
      </c>
      <c r="B30" s="664">
        <f>Sorteio!B8</f>
        <v>1</v>
      </c>
      <c r="C30" s="664">
        <f>Sorteio!C8</f>
        <v>8</v>
      </c>
      <c r="D30" s="119" t="str">
        <f>Sorteio!D8</f>
        <v>671</v>
      </c>
      <c r="E30" s="119" t="str">
        <f>Sorteio!E8</f>
        <v>OKAWARA</v>
      </c>
      <c r="F30" s="119" t="str">
        <f>Sorteio!F8</f>
        <v>TOSHIO</v>
      </c>
      <c r="G30" s="120" t="str">
        <f>Sorteio!G8</f>
        <v>M</v>
      </c>
      <c r="H30" s="137" t="str">
        <f>Sorteio!H8</f>
        <v>08. SMA</v>
      </c>
      <c r="I30" s="121">
        <f>Sorteio!I8</f>
        <v>24451</v>
      </c>
      <c r="J30" s="120">
        <f>Sorteio!J8</f>
        <v>2</v>
      </c>
      <c r="K30" s="153" t="str">
        <f>Sorteio!K8</f>
        <v>EX-NSR</v>
      </c>
    </row>
    <row r="31" spans="1:11" ht="15" customHeight="1">
      <c r="A31" s="667"/>
      <c r="B31" s="664"/>
      <c r="C31" s="664"/>
      <c r="D31" s="119" t="str">
        <f>Sorteio!N8</f>
        <v>434</v>
      </c>
      <c r="E31" s="119" t="str">
        <f>Sorteio!O8</f>
        <v>KATO</v>
      </c>
      <c r="F31" s="119" t="str">
        <f>Sorteio!P8</f>
        <v>MASSAKAZU</v>
      </c>
      <c r="G31" s="120" t="str">
        <f>Sorteio!Q8</f>
        <v>M</v>
      </c>
      <c r="H31" s="137" t="str">
        <f>Sorteio!R8</f>
        <v>01. PIE</v>
      </c>
      <c r="I31" s="121" t="str">
        <f>Sorteio!S8</f>
        <v>15/07/1960</v>
      </c>
      <c r="J31" s="120">
        <f>Sorteio!T8</f>
        <v>4</v>
      </c>
      <c r="K31" s="153" t="str">
        <f>Sorteio!U8</f>
        <v>A-NSR</v>
      </c>
    </row>
    <row r="32" spans="1:11" ht="14.25" customHeight="1">
      <c r="A32" s="667"/>
      <c r="B32" s="664"/>
      <c r="C32" s="664"/>
      <c r="D32" s="119" t="str">
        <f>Sorteio!X8</f>
        <v>690</v>
      </c>
      <c r="E32" s="119" t="str">
        <f>Sorteio!Y8</f>
        <v>ITAGAKI</v>
      </c>
      <c r="F32" s="119" t="str">
        <f>Sorteio!Z8</f>
        <v>MILTON NOBUHIRO</v>
      </c>
      <c r="G32" s="120" t="str">
        <f>Sorteio!AA8</f>
        <v>M</v>
      </c>
      <c r="H32" s="137" t="str">
        <f>Sorteio!AB8</f>
        <v>11. NCC</v>
      </c>
      <c r="I32" s="121">
        <f>Sorteio!AC8</f>
        <v>22073</v>
      </c>
      <c r="J32" s="120">
        <f>Sorteio!AD8</f>
        <v>5</v>
      </c>
      <c r="K32" s="153" t="str">
        <f>Sorteio!AE8</f>
        <v>A-NSR</v>
      </c>
    </row>
    <row r="33" spans="1:11" ht="14.25" customHeight="1" thickBot="1">
      <c r="A33" s="668"/>
      <c r="B33" s="665"/>
      <c r="C33" s="665"/>
      <c r="D33" s="122" t="str">
        <f>Sorteio!AH8</f>
        <v>734</v>
      </c>
      <c r="E33" s="122" t="str">
        <f>Sorteio!AI8</f>
        <v>NAKANO</v>
      </c>
      <c r="F33" s="122" t="str">
        <f>Sorteio!AJ8</f>
        <v>MARIO K.</v>
      </c>
      <c r="G33" s="123" t="str">
        <f>Sorteio!AK8</f>
        <v>M</v>
      </c>
      <c r="H33" s="138" t="str">
        <f>Sorteio!AL8</f>
        <v>11. NCC</v>
      </c>
      <c r="I33" s="124">
        <f>Sorteio!AM8</f>
        <v>18534</v>
      </c>
      <c r="J33" s="123">
        <f>Sorteio!AN8</f>
        <v>5</v>
      </c>
      <c r="K33" s="154" t="str">
        <f>Sorteio!AO8</f>
        <v>A-SR</v>
      </c>
    </row>
    <row r="34" spans="1:11" ht="15" customHeight="1" thickTop="1">
      <c r="A34" s="667">
        <f>Sorteio!A9</f>
        <v>109</v>
      </c>
      <c r="B34" s="664">
        <f>Sorteio!B9</f>
        <v>1</v>
      </c>
      <c r="C34" s="664">
        <f>Sorteio!C9</f>
        <v>9</v>
      </c>
      <c r="D34" s="119" t="str">
        <f>Sorteio!D9</f>
        <v>170</v>
      </c>
      <c r="E34" s="119" t="str">
        <f>Sorteio!E9</f>
        <v>YAMAKAWA</v>
      </c>
      <c r="F34" s="119" t="str">
        <f>Sorteio!F9</f>
        <v>YOCHINOBU</v>
      </c>
      <c r="G34" s="120" t="str">
        <f>Sorteio!G9</f>
        <v>M</v>
      </c>
      <c r="H34" s="137" t="str">
        <f>Sorteio!H9</f>
        <v>11. NCC</v>
      </c>
      <c r="I34" s="121">
        <f>Sorteio!I9</f>
        <v>17962</v>
      </c>
      <c r="J34" s="120">
        <f>Sorteio!J9</f>
        <v>2</v>
      </c>
      <c r="K34" s="153" t="str">
        <f>Sorteio!K9</f>
        <v>EX-SR</v>
      </c>
    </row>
    <row r="35" spans="1:11" ht="15" customHeight="1">
      <c r="A35" s="667"/>
      <c r="B35" s="664"/>
      <c r="C35" s="664"/>
      <c r="D35" s="119" t="str">
        <f>Sorteio!N9</f>
        <v>216</v>
      </c>
      <c r="E35" s="119" t="str">
        <f>Sorteio!O9</f>
        <v>ADATI</v>
      </c>
      <c r="F35" s="119" t="str">
        <f>Sorteio!P9</f>
        <v>MARCIO SHIGUEO</v>
      </c>
      <c r="G35" s="120" t="str">
        <f>Sorteio!Q9</f>
        <v>M</v>
      </c>
      <c r="H35" s="137" t="str">
        <f>Sorteio!R9</f>
        <v>10. ITA</v>
      </c>
      <c r="I35" s="121">
        <f>Sorteio!S9</f>
        <v>21219</v>
      </c>
      <c r="J35" s="120">
        <f>Sorteio!T9</f>
        <v>2</v>
      </c>
      <c r="K35" s="153" t="str">
        <f>Sorteio!U9</f>
        <v>EX-NSR</v>
      </c>
    </row>
    <row r="36" spans="1:11" ht="14.25" customHeight="1">
      <c r="A36" s="667"/>
      <c r="B36" s="664"/>
      <c r="C36" s="664"/>
      <c r="D36" s="119" t="str">
        <f>Sorteio!X9</f>
        <v>326</v>
      </c>
      <c r="E36" s="119" t="str">
        <f>Sorteio!Y9</f>
        <v>ISHII</v>
      </c>
      <c r="F36" s="119" t="str">
        <f>Sorteio!Z9</f>
        <v>ROBERTO</v>
      </c>
      <c r="G36" s="120" t="str">
        <f>Sorteio!AA9</f>
        <v>M</v>
      </c>
      <c r="H36" s="137" t="str">
        <f>Sorteio!AB9</f>
        <v>11. NCC</v>
      </c>
      <c r="I36" s="121">
        <f>Sorteio!AC9</f>
        <v>19545</v>
      </c>
      <c r="J36" s="120">
        <f>Sorteio!AD9</f>
        <v>6</v>
      </c>
      <c r="K36" s="153" t="str">
        <f>Sorteio!AE9</f>
        <v>A-NSR</v>
      </c>
    </row>
    <row r="37" spans="1:11" ht="14.25" customHeight="1" thickBot="1">
      <c r="A37" s="668"/>
      <c r="B37" s="665"/>
      <c r="C37" s="665"/>
      <c r="D37" s="122" t="str">
        <f>Sorteio!AH9</f>
        <v>875</v>
      </c>
      <c r="E37" s="122" t="str">
        <f>Sorteio!AI9</f>
        <v>KAWASAKA</v>
      </c>
      <c r="F37" s="122" t="str">
        <f>Sorteio!AJ9</f>
        <v>M. INES KINUKO</v>
      </c>
      <c r="G37" s="123" t="str">
        <f>Sorteio!AK9</f>
        <v>F</v>
      </c>
      <c r="H37" s="138" t="str">
        <f>Sorteio!AL9</f>
        <v>07. GSP</v>
      </c>
      <c r="I37" s="124">
        <f>Sorteio!AM9</f>
        <v>18296</v>
      </c>
      <c r="J37" s="123">
        <f>Sorteio!AN9</f>
        <v>6</v>
      </c>
      <c r="K37" s="154" t="str">
        <f>Sorteio!AO9</f>
        <v>A-SR</v>
      </c>
    </row>
    <row r="38" spans="1:11" ht="15" customHeight="1" thickTop="1">
      <c r="A38" s="667">
        <f>Sorteio!A10</f>
        <v>110</v>
      </c>
      <c r="B38" s="664">
        <f>Sorteio!B10</f>
        <v>1</v>
      </c>
      <c r="C38" s="664">
        <f>Sorteio!C10</f>
        <v>10</v>
      </c>
      <c r="D38" s="119" t="str">
        <f>Sorteio!D10</f>
        <v>270</v>
      </c>
      <c r="E38" s="119" t="str">
        <f>Sorteio!E10</f>
        <v>NOZAWA</v>
      </c>
      <c r="F38" s="119" t="str">
        <f>Sorteio!F10</f>
        <v>ASSAMI</v>
      </c>
      <c r="G38" s="120" t="str">
        <f>Sorteio!G10</f>
        <v>F</v>
      </c>
      <c r="H38" s="137" t="str">
        <f>Sorteio!H10</f>
        <v>06. KOK</v>
      </c>
      <c r="I38" s="121">
        <f>Sorteio!I10</f>
        <v>23351</v>
      </c>
      <c r="J38" s="120">
        <f>Sorteio!J10</f>
        <v>12</v>
      </c>
      <c r="K38" s="153" t="str">
        <f>Sorteio!K10</f>
        <v>C-NSR</v>
      </c>
    </row>
    <row r="39" spans="1:11" ht="15" customHeight="1">
      <c r="A39" s="667"/>
      <c r="B39" s="664"/>
      <c r="C39" s="664"/>
      <c r="D39" s="119" t="str">
        <f>Sorteio!N10</f>
        <v>749</v>
      </c>
      <c r="E39" s="119" t="str">
        <f>Sorteio!O10</f>
        <v>HIRANO</v>
      </c>
      <c r="F39" s="119" t="str">
        <f>Sorteio!P10</f>
        <v>KAZUNORI</v>
      </c>
      <c r="G39" s="120" t="str">
        <f>Sorteio!Q10</f>
        <v>M</v>
      </c>
      <c r="H39" s="137" t="str">
        <f>Sorteio!R10</f>
        <v>15. BIR</v>
      </c>
      <c r="I39" s="121">
        <f>Sorteio!S10</f>
        <v>16804</v>
      </c>
      <c r="J39" s="120">
        <f>Sorteio!T10</f>
        <v>8</v>
      </c>
      <c r="K39" s="153" t="str">
        <f>Sorteio!U10</f>
        <v>B-SR</v>
      </c>
    </row>
    <row r="40" spans="1:11" ht="14.25" customHeight="1">
      <c r="A40" s="667"/>
      <c r="B40" s="664"/>
      <c r="C40" s="664"/>
      <c r="D40" s="119" t="str">
        <f>Sorteio!X10</f>
        <v>770</v>
      </c>
      <c r="E40" s="119" t="str">
        <f>Sorteio!Y10</f>
        <v>MATSUI</v>
      </c>
      <c r="F40" s="119" t="str">
        <f>Sorteio!Z10</f>
        <v>SERGIO KIYOSHI</v>
      </c>
      <c r="G40" s="120" t="str">
        <f>Sorteio!AA10</f>
        <v>M</v>
      </c>
      <c r="H40" s="137" t="str">
        <f>Sorteio!AB10</f>
        <v>07. GSP</v>
      </c>
      <c r="I40" s="121">
        <f>Sorteio!AC10</f>
        <v>21525</v>
      </c>
      <c r="J40" s="120">
        <f>Sorteio!AD10</f>
        <v>12</v>
      </c>
      <c r="K40" s="153" t="str">
        <f>Sorteio!AE10</f>
        <v>C-NSR</v>
      </c>
    </row>
    <row r="41" spans="1:11" ht="14.25" customHeight="1" thickBot="1">
      <c r="A41" s="668"/>
      <c r="B41" s="665"/>
      <c r="C41" s="665"/>
      <c r="D41" s="122" t="str">
        <f>Sorteio!AH10</f>
        <v>714</v>
      </c>
      <c r="E41" s="122" t="str">
        <f>Sorteio!AI10</f>
        <v>MARTINS DE MELLO</v>
      </c>
      <c r="F41" s="122" t="str">
        <f>Sorteio!AJ10</f>
        <v>VANESSA</v>
      </c>
      <c r="G41" s="123" t="str">
        <f>Sorteio!AK10</f>
        <v>F</v>
      </c>
      <c r="H41" s="138" t="str">
        <f>Sorteio!AL10</f>
        <v>06. KOK</v>
      </c>
      <c r="I41" s="124">
        <f>Sorteio!AM10</f>
        <v>28169</v>
      </c>
      <c r="J41" s="123">
        <f>Sorteio!AN10</f>
        <v>12</v>
      </c>
      <c r="K41" s="154" t="str">
        <f>Sorteio!AO10</f>
        <v>C-NSR</v>
      </c>
    </row>
    <row r="42" spans="1:11" ht="15" customHeight="1" thickTop="1">
      <c r="A42" s="667">
        <f>Sorteio!A11</f>
        <v>111</v>
      </c>
      <c r="B42" s="664">
        <f>Sorteio!B11</f>
        <v>1</v>
      </c>
      <c r="C42" s="664">
        <f>Sorteio!C11</f>
        <v>11</v>
      </c>
      <c r="D42" s="119" t="str">
        <f>Sorteio!D11</f>
        <v>768</v>
      </c>
      <c r="E42" s="119" t="str">
        <f>Sorteio!E11</f>
        <v>SATO</v>
      </c>
      <c r="F42" s="119" t="str">
        <f>Sorteio!F11</f>
        <v>NOBUO</v>
      </c>
      <c r="G42" s="120" t="str">
        <f>Sorteio!G11</f>
        <v>M</v>
      </c>
      <c r="H42" s="137" t="str">
        <f>Sorteio!H11</f>
        <v>06. KOK</v>
      </c>
      <c r="I42" s="121">
        <f>Sorteio!I11</f>
        <v>16524</v>
      </c>
      <c r="J42" s="120">
        <f>Sorteio!J11</f>
        <v>9</v>
      </c>
      <c r="K42" s="153" t="str">
        <f>Sorteio!K11</f>
        <v>B-SR</v>
      </c>
    </row>
    <row r="43" spans="1:11" ht="15" customHeight="1">
      <c r="A43" s="667"/>
      <c r="B43" s="664"/>
      <c r="C43" s="664"/>
      <c r="D43" s="119" t="str">
        <f>Sorteio!N11</f>
        <v>765</v>
      </c>
      <c r="E43" s="119" t="str">
        <f>Sorteio!O11</f>
        <v>FUJIMOTO YAMANO</v>
      </c>
      <c r="F43" s="119" t="str">
        <f>Sorteio!P11</f>
        <v>LAURA</v>
      </c>
      <c r="G43" s="120" t="str">
        <f>Sorteio!Q11</f>
        <v>F</v>
      </c>
      <c r="H43" s="137" t="str">
        <f>Sorteio!R11</f>
        <v>03. IBI</v>
      </c>
      <c r="I43" s="121">
        <f>Sorteio!S11</f>
        <v>18195</v>
      </c>
      <c r="J43" s="120">
        <f>Sorteio!T11</f>
        <v>9</v>
      </c>
      <c r="K43" s="153" t="str">
        <f>Sorteio!U11</f>
        <v>B-SR</v>
      </c>
    </row>
    <row r="44" spans="1:11" ht="14.25" customHeight="1">
      <c r="A44" s="667"/>
      <c r="B44" s="664"/>
      <c r="C44" s="664"/>
      <c r="D44" s="119" t="str">
        <f>Sorteio!X11</f>
        <v>696</v>
      </c>
      <c r="E44" s="119" t="str">
        <f>Sorteio!Y11</f>
        <v>M. SILVA YADOYA</v>
      </c>
      <c r="F44" s="119" t="str">
        <f>Sorteio!Z11</f>
        <v>ROSILEIDE</v>
      </c>
      <c r="G44" s="120" t="str">
        <f>Sorteio!AA11</f>
        <v>F</v>
      </c>
      <c r="H44" s="137" t="str">
        <f>Sorteio!AB11</f>
        <v>07. GSP</v>
      </c>
      <c r="I44" s="121">
        <f>Sorteio!AC11</f>
        <v>26071</v>
      </c>
      <c r="J44" s="120">
        <f>Sorteio!AD11</f>
        <v>12</v>
      </c>
      <c r="K44" s="153" t="str">
        <f>Sorteio!AE11</f>
        <v>C-NSR</v>
      </c>
    </row>
    <row r="45" spans="1:11" ht="14.25" customHeight="1" thickBot="1">
      <c r="A45" s="668"/>
      <c r="B45" s="665"/>
      <c r="C45" s="665"/>
      <c r="D45" s="122" t="str">
        <f>Sorteio!AH11</f>
        <v>735</v>
      </c>
      <c r="E45" s="122" t="str">
        <f>Sorteio!AI11</f>
        <v>BARBOSA DE LIMA</v>
      </c>
      <c r="F45" s="122" t="str">
        <f>Sorteio!AJ11</f>
        <v>JOSE HILTON</v>
      </c>
      <c r="G45" s="123" t="str">
        <f>Sorteio!AK11</f>
        <v>M</v>
      </c>
      <c r="H45" s="138" t="str">
        <f>Sorteio!AL11</f>
        <v>18. SOR</v>
      </c>
      <c r="I45" s="124">
        <f>Sorteio!AM11</f>
        <v>24988</v>
      </c>
      <c r="J45" s="123">
        <f>Sorteio!AN11</f>
        <v>12</v>
      </c>
      <c r="K45" s="154" t="str">
        <f>Sorteio!AO11</f>
        <v>C-NSR</v>
      </c>
    </row>
    <row r="46" spans="1:11" ht="15" customHeight="1" thickTop="1">
      <c r="A46" s="667">
        <f>Sorteio!A12</f>
        <v>112</v>
      </c>
      <c r="B46" s="664">
        <f>Sorteio!B12</f>
        <v>1</v>
      </c>
      <c r="C46" s="664">
        <f>Sorteio!C12</f>
        <v>12</v>
      </c>
      <c r="D46" s="119" t="str">
        <f>Sorteio!D12</f>
        <v>292</v>
      </c>
      <c r="E46" s="119" t="str">
        <f>Sorteio!E12</f>
        <v>OKADA</v>
      </c>
      <c r="F46" s="119" t="str">
        <f>Sorteio!F12</f>
        <v>OLIMPIO</v>
      </c>
      <c r="G46" s="120" t="str">
        <f>Sorteio!G12</f>
        <v>M</v>
      </c>
      <c r="H46" s="137" t="str">
        <f>Sorteio!H12</f>
        <v>11. NCC</v>
      </c>
      <c r="I46" s="121">
        <f>Sorteio!I12</f>
        <v>19194</v>
      </c>
      <c r="J46" s="120">
        <f>Sorteio!J12</f>
        <v>0</v>
      </c>
      <c r="K46" s="153" t="str">
        <f>Sorteio!K12</f>
        <v>EX-NSR</v>
      </c>
    </row>
    <row r="47" spans="1:11" ht="15" customHeight="1">
      <c r="A47" s="667"/>
      <c r="B47" s="664"/>
      <c r="C47" s="664"/>
      <c r="D47" s="119" t="str">
        <f>Sorteio!N12</f>
        <v>676</v>
      </c>
      <c r="E47" s="119" t="str">
        <f>Sorteio!O12</f>
        <v>OKAWARA</v>
      </c>
      <c r="F47" s="119" t="str">
        <f>Sorteio!P12</f>
        <v>SUMIRE</v>
      </c>
      <c r="G47" s="120" t="str">
        <f>Sorteio!Q12</f>
        <v>F</v>
      </c>
      <c r="H47" s="137" t="str">
        <f>Sorteio!R12</f>
        <v>08. SMA</v>
      </c>
      <c r="I47" s="121">
        <f>Sorteio!S12</f>
        <v>23722</v>
      </c>
      <c r="J47" s="120">
        <f>Sorteio!T12</f>
        <v>4</v>
      </c>
      <c r="K47" s="153" t="str">
        <f>Sorteio!U12</f>
        <v>A-NSR</v>
      </c>
    </row>
    <row r="48" spans="1:11" ht="14.25" customHeight="1">
      <c r="A48" s="667"/>
      <c r="B48" s="664"/>
      <c r="C48" s="664"/>
      <c r="D48" s="119" t="str">
        <f>Sorteio!X12</f>
        <v>579</v>
      </c>
      <c r="E48" s="119" t="str">
        <f>Sorteio!Y12</f>
        <v>HITOMI</v>
      </c>
      <c r="F48" s="119" t="str">
        <f>Sorteio!Z12</f>
        <v>ITIRO</v>
      </c>
      <c r="G48" s="120" t="str">
        <f>Sorteio!AA12</f>
        <v>M</v>
      </c>
      <c r="H48" s="137" t="str">
        <f>Sorteio!AB12</f>
        <v>03. IBI</v>
      </c>
      <c r="I48" s="121">
        <f>Sorteio!AC12</f>
        <v>16522</v>
      </c>
      <c r="J48" s="120">
        <f>Sorteio!AD12</f>
        <v>6</v>
      </c>
      <c r="K48" s="153" t="str">
        <f>Sorteio!AE12</f>
        <v>A-SR</v>
      </c>
    </row>
    <row r="49" spans="1:11" ht="14.25" customHeight="1" thickBot="1">
      <c r="A49" s="668"/>
      <c r="B49" s="665"/>
      <c r="C49" s="665"/>
      <c r="D49" s="122" t="str">
        <f>Sorteio!AH12</f>
        <v>155</v>
      </c>
      <c r="E49" s="122" t="str">
        <f>Sorteio!AI12</f>
        <v>HASHIZUME</v>
      </c>
      <c r="F49" s="122" t="str">
        <f>Sorteio!AJ12</f>
        <v>AKIKO</v>
      </c>
      <c r="G49" s="123" t="str">
        <f>Sorteio!AK12</f>
        <v>F</v>
      </c>
      <c r="H49" s="138" t="str">
        <f>Sorteio!AL12</f>
        <v>06. KOK</v>
      </c>
      <c r="I49" s="124">
        <f>Sorteio!AM12</f>
        <v>18684</v>
      </c>
      <c r="J49" s="123">
        <f>Sorteio!AN12</f>
        <v>6</v>
      </c>
      <c r="K49" s="154" t="str">
        <f>Sorteio!AO12</f>
        <v>A-SR</v>
      </c>
    </row>
    <row r="50" spans="1:11" ht="15" customHeight="1" thickTop="1">
      <c r="A50" s="667">
        <f>Sorteio!A13</f>
        <v>113</v>
      </c>
      <c r="B50" s="664">
        <f>Sorteio!B13</f>
        <v>1</v>
      </c>
      <c r="C50" s="664">
        <f>Sorteio!C13</f>
        <v>13</v>
      </c>
      <c r="D50" s="119" t="str">
        <f>Sorteio!D13</f>
        <v>141</v>
      </c>
      <c r="E50" s="119" t="str">
        <f>Sorteio!E13</f>
        <v>HASHIZUME</v>
      </c>
      <c r="F50" s="119" t="str">
        <f>Sorteio!F13</f>
        <v>AKIO</v>
      </c>
      <c r="G50" s="120" t="str">
        <f>Sorteio!G13</f>
        <v>M</v>
      </c>
      <c r="H50" s="137" t="str">
        <f>Sorteio!H13</f>
        <v>06. KOK</v>
      </c>
      <c r="I50" s="121">
        <f>Sorteio!I13</f>
        <v>16851</v>
      </c>
      <c r="J50" s="120">
        <f>Sorteio!J13</f>
        <v>6</v>
      </c>
      <c r="K50" s="153" t="str">
        <f>Sorteio!K13</f>
        <v>A-SR</v>
      </c>
    </row>
    <row r="51" spans="1:11" ht="15" customHeight="1">
      <c r="A51" s="667"/>
      <c r="B51" s="664"/>
      <c r="C51" s="664"/>
      <c r="D51" s="119" t="str">
        <f>Sorteio!N13</f>
        <v>129</v>
      </c>
      <c r="E51" s="119" t="str">
        <f>Sorteio!O13</f>
        <v>YAMAKAWA</v>
      </c>
      <c r="F51" s="119" t="str">
        <f>Sorteio!P13</f>
        <v>TAKAO</v>
      </c>
      <c r="G51" s="120" t="str">
        <f>Sorteio!Q13</f>
        <v>M</v>
      </c>
      <c r="H51" s="137" t="str">
        <f>Sorteio!R13</f>
        <v>11. NCC</v>
      </c>
      <c r="I51" s="121">
        <f>Sorteio!S13</f>
        <v>16818</v>
      </c>
      <c r="J51" s="120">
        <f>Sorteio!T13</f>
        <v>6</v>
      </c>
      <c r="K51" s="153" t="str">
        <f>Sorteio!U13</f>
        <v>A-SR</v>
      </c>
    </row>
    <row r="52" spans="1:11" ht="14.25" customHeight="1">
      <c r="A52" s="667"/>
      <c r="B52" s="664"/>
      <c r="C52" s="664"/>
      <c r="D52" s="119" t="str">
        <f>Sorteio!X13</f>
        <v>250</v>
      </c>
      <c r="E52" s="119" t="str">
        <f>Sorteio!Y13</f>
        <v>OSADA</v>
      </c>
      <c r="F52" s="119" t="str">
        <f>Sorteio!Z13</f>
        <v>ASAO</v>
      </c>
      <c r="G52" s="120" t="str">
        <f>Sorteio!AA13</f>
        <v>M</v>
      </c>
      <c r="H52" s="137" t="str">
        <f>Sorteio!AB13</f>
        <v>18. SOR</v>
      </c>
      <c r="I52" s="121">
        <f>Sorteio!AC13</f>
        <v>13681</v>
      </c>
      <c r="J52" s="120">
        <f>Sorteio!AD13</f>
        <v>6</v>
      </c>
      <c r="K52" s="153" t="str">
        <f>Sorteio!AE13</f>
        <v>A-MR</v>
      </c>
    </row>
    <row r="53" spans="1:11" ht="14.25" customHeight="1" thickBot="1">
      <c r="A53" s="668"/>
      <c r="B53" s="665"/>
      <c r="C53" s="665"/>
      <c r="D53" s="122">
        <f>Sorteio!AH13</f>
        <v>0</v>
      </c>
      <c r="E53" s="122" t="str">
        <f>Sorteio!AI13</f>
        <v/>
      </c>
      <c r="F53" s="122" t="str">
        <f>Sorteio!AJ13</f>
        <v/>
      </c>
      <c r="G53" s="123" t="str">
        <f>Sorteio!AK13</f>
        <v/>
      </c>
      <c r="H53" s="138" t="str">
        <f>Sorteio!AL13</f>
        <v/>
      </c>
      <c r="I53" s="124" t="str">
        <f>Sorteio!AM13</f>
        <v/>
      </c>
      <c r="J53" s="123" t="str">
        <f>Sorteio!AN13</f>
        <v/>
      </c>
      <c r="K53" s="154" t="str">
        <f>Sorteio!AO13</f>
        <v/>
      </c>
    </row>
    <row r="54" spans="1:11" ht="15" customHeight="1" thickTop="1">
      <c r="A54" s="667">
        <f>Sorteio!A14</f>
        <v>114</v>
      </c>
      <c r="B54" s="664">
        <f>Sorteio!B14</f>
        <v>1</v>
      </c>
      <c r="C54" s="664">
        <f>Sorteio!C14</f>
        <v>14</v>
      </c>
      <c r="D54" s="119" t="str">
        <f>Sorteio!D14</f>
        <v>375</v>
      </c>
      <c r="E54" s="119" t="str">
        <f>Sorteio!E14</f>
        <v>KOJA</v>
      </c>
      <c r="F54" s="119" t="str">
        <f>Sorteio!F14</f>
        <v>J. JORGE</v>
      </c>
      <c r="G54" s="120" t="str">
        <f>Sorteio!G14</f>
        <v>M</v>
      </c>
      <c r="H54" s="137" t="str">
        <f>Sorteio!H14</f>
        <v>11. NCC</v>
      </c>
      <c r="I54" s="121">
        <f>Sorteio!I14</f>
        <v>16676</v>
      </c>
      <c r="J54" s="120">
        <f>Sorteio!J14</f>
        <v>2</v>
      </c>
      <c r="K54" s="153" t="str">
        <f>Sorteio!K14</f>
        <v>EX-SR</v>
      </c>
    </row>
    <row r="55" spans="1:11" ht="15" customHeight="1">
      <c r="A55" s="667"/>
      <c r="B55" s="664"/>
      <c r="C55" s="664"/>
      <c r="D55" s="119" t="str">
        <f>Sorteio!N14</f>
        <v>552</v>
      </c>
      <c r="E55" s="119" t="str">
        <f>Sorteio!O14</f>
        <v>NISHIOKA</v>
      </c>
      <c r="F55" s="119" t="str">
        <f>Sorteio!P14</f>
        <v>LAYUDO</v>
      </c>
      <c r="G55" s="120" t="str">
        <f>Sorteio!Q14</f>
        <v>M</v>
      </c>
      <c r="H55" s="137" t="str">
        <f>Sorteio!R14</f>
        <v>08. SMA</v>
      </c>
      <c r="I55" s="121">
        <f>Sorteio!S14</f>
        <v>25717</v>
      </c>
      <c r="J55" s="120">
        <f>Sorteio!T14</f>
        <v>3</v>
      </c>
      <c r="K55" s="153" t="str">
        <f>Sorteio!U14</f>
        <v>EX-NSR</v>
      </c>
    </row>
    <row r="56" spans="1:11" ht="14.25" customHeight="1">
      <c r="A56" s="667"/>
      <c r="B56" s="664"/>
      <c r="C56" s="664"/>
      <c r="D56" s="119" t="str">
        <f>Sorteio!X14</f>
        <v>834</v>
      </c>
      <c r="E56" s="119" t="str">
        <f>Sorteio!Y14</f>
        <v>YAMANO</v>
      </c>
      <c r="F56" s="119" t="str">
        <f>Sorteio!Z14</f>
        <v>PAULO</v>
      </c>
      <c r="G56" s="120" t="str">
        <f>Sorteio!AA14</f>
        <v>M</v>
      </c>
      <c r="H56" s="137" t="str">
        <f>Sorteio!AB14</f>
        <v>03. IBI</v>
      </c>
      <c r="I56" s="121">
        <f>Sorteio!AC14</f>
        <v>17828</v>
      </c>
      <c r="J56" s="120">
        <f>Sorteio!AD14</f>
        <v>6</v>
      </c>
      <c r="K56" s="153" t="str">
        <f>Sorteio!AE14</f>
        <v>A-SR</v>
      </c>
    </row>
    <row r="57" spans="1:11" ht="14.25" customHeight="1" thickBot="1">
      <c r="A57" s="668"/>
      <c r="B57" s="665"/>
      <c r="C57" s="665"/>
      <c r="D57" s="122">
        <f>Sorteio!AH14</f>
        <v>0</v>
      </c>
      <c r="E57" s="122" t="str">
        <f>Sorteio!AI14</f>
        <v/>
      </c>
      <c r="F57" s="122" t="str">
        <f>Sorteio!AJ14</f>
        <v/>
      </c>
      <c r="G57" s="123" t="str">
        <f>Sorteio!AK14</f>
        <v/>
      </c>
      <c r="H57" s="138" t="str">
        <f>Sorteio!AL14</f>
        <v/>
      </c>
      <c r="I57" s="124" t="str">
        <f>Sorteio!AM14</f>
        <v/>
      </c>
      <c r="J57" s="123" t="str">
        <f>Sorteio!AN14</f>
        <v/>
      </c>
      <c r="K57" s="154" t="str">
        <f>Sorteio!AO14</f>
        <v/>
      </c>
    </row>
    <row r="58" spans="1:11" ht="15" customHeight="1" thickTop="1">
      <c r="A58" s="667">
        <f>Sorteio!A15</f>
        <v>115</v>
      </c>
      <c r="B58" s="664">
        <f>Sorteio!B15</f>
        <v>1</v>
      </c>
      <c r="C58" s="664">
        <f>Sorteio!C15</f>
        <v>15</v>
      </c>
      <c r="D58" s="119">
        <f>Sorteio!D15</f>
        <v>256</v>
      </c>
      <c r="E58" s="119" t="str">
        <f>Sorteio!E15</f>
        <v>UEMURA</v>
      </c>
      <c r="F58" s="119" t="str">
        <f>Sorteio!F15</f>
        <v>YASUGI</v>
      </c>
      <c r="G58" s="120" t="str">
        <f>Sorteio!G15</f>
        <v>M</v>
      </c>
      <c r="H58" s="137" t="str">
        <f>Sorteio!H15</f>
        <v>07. GSP</v>
      </c>
      <c r="I58" s="121">
        <f>Sorteio!I15</f>
        <v>15220</v>
      </c>
      <c r="J58" s="120">
        <f>Sorteio!J15</f>
        <v>3</v>
      </c>
      <c r="K58" s="153" t="str">
        <f>Sorteio!K15</f>
        <v>EX-MR</v>
      </c>
    </row>
    <row r="59" spans="1:11" ht="15" customHeight="1">
      <c r="A59" s="667"/>
      <c r="B59" s="664"/>
      <c r="C59" s="664"/>
      <c r="D59" s="119" t="str">
        <f>Sorteio!N15</f>
        <v>366</v>
      </c>
      <c r="E59" s="119" t="str">
        <f>Sorteio!O15</f>
        <v>KOJA</v>
      </c>
      <c r="F59" s="119" t="str">
        <f>Sorteio!P15</f>
        <v>T.EDISON</v>
      </c>
      <c r="G59" s="120" t="str">
        <f>Sorteio!Q15</f>
        <v>M</v>
      </c>
      <c r="H59" s="137" t="str">
        <f>Sorteio!R15</f>
        <v>11. NCC</v>
      </c>
      <c r="I59" s="121">
        <f>Sorteio!S15</f>
        <v>17495</v>
      </c>
      <c r="J59" s="120">
        <f>Sorteio!T15</f>
        <v>4</v>
      </c>
      <c r="K59" s="153" t="str">
        <f>Sorteio!U15</f>
        <v>A-SR</v>
      </c>
    </row>
    <row r="60" spans="1:11" ht="14.25" customHeight="1">
      <c r="A60" s="667"/>
      <c r="B60" s="664"/>
      <c r="C60" s="664"/>
      <c r="D60" s="119" t="str">
        <f>Sorteio!X15</f>
        <v>276</v>
      </c>
      <c r="E60" s="119" t="str">
        <f>Sorteio!Y15</f>
        <v>KUDO</v>
      </c>
      <c r="F60" s="119" t="str">
        <f>Sorteio!Z15</f>
        <v>SHOJI</v>
      </c>
      <c r="G60" s="120" t="str">
        <f>Sorteio!AA15</f>
        <v>M</v>
      </c>
      <c r="H60" s="137" t="str">
        <f>Sorteio!AB15</f>
        <v>06. KOK</v>
      </c>
      <c r="I60" s="121">
        <f>Sorteio!AC15</f>
        <v>13665</v>
      </c>
      <c r="J60" s="120">
        <f>Sorteio!AD15</f>
        <v>6</v>
      </c>
      <c r="K60" s="153" t="str">
        <f>Sorteio!AE15</f>
        <v>A-MR</v>
      </c>
    </row>
    <row r="61" spans="1:11" ht="14.25" customHeight="1" thickBot="1">
      <c r="A61" s="669"/>
      <c r="B61" s="670"/>
      <c r="C61" s="670"/>
      <c r="D61" s="155" t="str">
        <f>Sorteio!AH15</f>
        <v>780</v>
      </c>
      <c r="E61" s="155" t="str">
        <f>Sorteio!AI15</f>
        <v>TOMITA</v>
      </c>
      <c r="F61" s="155" t="str">
        <f>Sorteio!AJ15</f>
        <v>LUIZ</v>
      </c>
      <c r="G61" s="156" t="str">
        <f>Sorteio!AK15</f>
        <v>M</v>
      </c>
      <c r="H61" s="157" t="str">
        <f>Sorteio!AL15</f>
        <v>15. BIR</v>
      </c>
      <c r="I61" s="301">
        <f>Sorteio!AM15</f>
        <v>17710</v>
      </c>
      <c r="J61" s="156">
        <f>Sorteio!AN15</f>
        <v>6</v>
      </c>
      <c r="K61" s="158" t="str">
        <f>Sorteio!AO15</f>
        <v>A-SR</v>
      </c>
    </row>
    <row r="62" spans="1:11" ht="14.25" customHeight="1">
      <c r="A62" s="146" t="s">
        <v>59</v>
      </c>
      <c r="B62" s="147" t="s">
        <v>76</v>
      </c>
      <c r="C62" s="147" t="s">
        <v>60</v>
      </c>
      <c r="D62" s="147" t="s">
        <v>78</v>
      </c>
      <c r="E62" s="147" t="s">
        <v>71</v>
      </c>
      <c r="F62" s="147" t="s">
        <v>58</v>
      </c>
      <c r="G62" s="148" t="s">
        <v>72</v>
      </c>
      <c r="H62" s="149" t="s">
        <v>69</v>
      </c>
      <c r="I62" s="150" t="s">
        <v>73</v>
      </c>
      <c r="J62" s="151" t="s">
        <v>74</v>
      </c>
      <c r="K62" s="152" t="s">
        <v>75</v>
      </c>
    </row>
    <row r="63" spans="1:11" ht="15" customHeight="1">
      <c r="A63" s="666">
        <f>Sorteio!A16</f>
        <v>116</v>
      </c>
      <c r="B63" s="666">
        <f>Sorteio!B16</f>
        <v>1</v>
      </c>
      <c r="C63" s="666">
        <f>Sorteio!C16</f>
        <v>16</v>
      </c>
      <c r="D63" s="143" t="str">
        <f>Sorteio!D16</f>
        <v>578</v>
      </c>
      <c r="E63" s="143" t="str">
        <f>Sorteio!E16</f>
        <v>TAKAHASHI</v>
      </c>
      <c r="F63" s="143" t="str">
        <f>Sorteio!F16</f>
        <v>EDSON SHOJI</v>
      </c>
      <c r="G63" s="144" t="str">
        <f>Sorteio!G16</f>
        <v>M</v>
      </c>
      <c r="H63" s="145" t="str">
        <f>Sorteio!H16</f>
        <v>18. SOR</v>
      </c>
      <c r="I63" s="302">
        <f>Sorteio!I16</f>
        <v>27163</v>
      </c>
      <c r="J63" s="144">
        <f>Sorteio!J16</f>
        <v>2</v>
      </c>
      <c r="K63" s="144" t="str">
        <f>Sorteio!K16</f>
        <v>EX-NSR</v>
      </c>
    </row>
    <row r="64" spans="1:11" ht="15.6">
      <c r="A64" s="664"/>
      <c r="B64" s="664"/>
      <c r="C64" s="664"/>
      <c r="D64" s="119" t="str">
        <f>Sorteio!N16</f>
        <v>478</v>
      </c>
      <c r="E64" s="119" t="str">
        <f>Sorteio!O16</f>
        <v>HIGUCHI</v>
      </c>
      <c r="F64" s="119" t="str">
        <f>Sorteio!P16</f>
        <v>ARTUR KEN</v>
      </c>
      <c r="G64" s="120" t="str">
        <f>Sorteio!Q16</f>
        <v>M</v>
      </c>
      <c r="H64" s="137" t="str">
        <f>Sorteio!R16</f>
        <v>11. NCC</v>
      </c>
      <c r="I64" s="121">
        <f>Sorteio!S16</f>
        <v>19959</v>
      </c>
      <c r="J64" s="120">
        <f>Sorteio!T16</f>
        <v>3</v>
      </c>
      <c r="K64" s="120" t="str">
        <f>Sorteio!U16</f>
        <v>EX-NSR</v>
      </c>
    </row>
    <row r="65" spans="1:11" ht="14.25" customHeight="1">
      <c r="A65" s="664"/>
      <c r="B65" s="664"/>
      <c r="C65" s="664"/>
      <c r="D65" s="119" t="str">
        <f>Sorteio!X16</f>
        <v>624</v>
      </c>
      <c r="E65" s="119" t="str">
        <f>Sorteio!Y16</f>
        <v>YOKOYAMA</v>
      </c>
      <c r="F65" s="119" t="str">
        <f>Sorteio!Z16</f>
        <v>HIROSHI</v>
      </c>
      <c r="G65" s="120" t="str">
        <f>Sorteio!AA16</f>
        <v>M</v>
      </c>
      <c r="H65" s="137" t="str">
        <f>Sorteio!AB16</f>
        <v>07. GSP</v>
      </c>
      <c r="I65" s="121">
        <f>Sorteio!AC16</f>
        <v>19283</v>
      </c>
      <c r="J65" s="120">
        <f>Sorteio!AD16</f>
        <v>5</v>
      </c>
      <c r="K65" s="120" t="str">
        <f>Sorteio!AE16</f>
        <v>A-NSR</v>
      </c>
    </row>
    <row r="66" spans="1:11" ht="14.25" customHeight="1" thickBot="1">
      <c r="A66" s="665"/>
      <c r="B66" s="665"/>
      <c r="C66" s="665"/>
      <c r="D66" s="122" t="str">
        <f>Sorteio!AH16</f>
        <v>892</v>
      </c>
      <c r="E66" s="122" t="str">
        <f>Sorteio!AI16</f>
        <v>FERREIRA SOUTO</v>
      </c>
      <c r="F66" s="122" t="str">
        <f>Sorteio!AJ16</f>
        <v>JOVENILIO</v>
      </c>
      <c r="G66" s="123" t="str">
        <f>Sorteio!AK16</f>
        <v>M</v>
      </c>
      <c r="H66" s="138" t="str">
        <f>Sorteio!AL16</f>
        <v>16. SUM</v>
      </c>
      <c r="I66" s="124">
        <f>Sorteio!AM16</f>
        <v>27041</v>
      </c>
      <c r="J66" s="123">
        <f>Sorteio!AN16</f>
        <v>5</v>
      </c>
      <c r="K66" s="123" t="str">
        <f>Sorteio!AO16</f>
        <v>A-NSR</v>
      </c>
    </row>
    <row r="67" spans="1:11" ht="14.25" customHeight="1" thickTop="1">
      <c r="A67" s="664">
        <f>Sorteio!A17</f>
        <v>117</v>
      </c>
      <c r="B67" s="664">
        <f>Sorteio!B17</f>
        <v>1</v>
      </c>
      <c r="C67" s="664">
        <f>Sorteio!C17</f>
        <v>17</v>
      </c>
      <c r="D67" s="119" t="str">
        <f>Sorteio!D17</f>
        <v>842</v>
      </c>
      <c r="E67" s="119" t="str">
        <f>Sorteio!E17</f>
        <v>T. NISHIKAWA</v>
      </c>
      <c r="F67" s="119" t="str">
        <f>Sorteio!F17</f>
        <v>RUI</v>
      </c>
      <c r="G67" s="120" t="str">
        <f>Sorteio!G17</f>
        <v>M</v>
      </c>
      <c r="H67" s="137" t="str">
        <f>Sorteio!H17</f>
        <v>11. NCC</v>
      </c>
      <c r="I67" s="121">
        <f>Sorteio!I17</f>
        <v>21731</v>
      </c>
      <c r="J67" s="120">
        <f>Sorteio!J17</f>
        <v>3</v>
      </c>
      <c r="K67" s="120" t="str">
        <f>Sorteio!K17</f>
        <v>EX-NSR</v>
      </c>
    </row>
    <row r="68" spans="1:11" ht="15" customHeight="1">
      <c r="A68" s="664"/>
      <c r="B68" s="664"/>
      <c r="C68" s="664"/>
      <c r="D68" s="119" t="str">
        <f>Sorteio!N17</f>
        <v>617</v>
      </c>
      <c r="E68" s="119" t="str">
        <f>Sorteio!O17</f>
        <v>DOKAN</v>
      </c>
      <c r="F68" s="119" t="str">
        <f>Sorteio!P17</f>
        <v>CARLOS EIITI</v>
      </c>
      <c r="G68" s="120" t="str">
        <f>Sorteio!Q17</f>
        <v>M</v>
      </c>
      <c r="H68" s="137" t="str">
        <f>Sorteio!R17</f>
        <v>01. PIE</v>
      </c>
      <c r="I68" s="121">
        <f>Sorteio!S17</f>
        <v>22800</v>
      </c>
      <c r="J68" s="120">
        <f>Sorteio!T17</f>
        <v>4</v>
      </c>
      <c r="K68" s="120" t="str">
        <f>Sorteio!U17</f>
        <v>A-NSR</v>
      </c>
    </row>
    <row r="69" spans="1:11" ht="15" customHeight="1">
      <c r="A69" s="664"/>
      <c r="B69" s="664"/>
      <c r="C69" s="664"/>
      <c r="D69" s="119" t="str">
        <f>Sorteio!X17</f>
        <v>903</v>
      </c>
      <c r="E69" s="119" t="str">
        <f>Sorteio!Y17</f>
        <v>NAGATA</v>
      </c>
      <c r="F69" s="119" t="str">
        <f>Sorteio!Z17</f>
        <v>AROLDO KOJI</v>
      </c>
      <c r="G69" s="120" t="str">
        <f>Sorteio!AA17</f>
        <v>M</v>
      </c>
      <c r="H69" s="137" t="str">
        <f>Sorteio!AB17</f>
        <v>12. COO</v>
      </c>
      <c r="I69" s="121">
        <f>Sorteio!AC17</f>
        <v>27807</v>
      </c>
      <c r="J69" s="120">
        <f>Sorteio!AD17</f>
        <v>5</v>
      </c>
      <c r="K69" s="120" t="str">
        <f>Sorteio!AE17</f>
        <v>A-NSR</v>
      </c>
    </row>
    <row r="70" spans="1:11" ht="14.25" customHeight="1" thickBot="1">
      <c r="A70" s="665"/>
      <c r="B70" s="665"/>
      <c r="C70" s="665"/>
      <c r="D70" s="122" t="str">
        <f>Sorteio!AH17</f>
        <v>616</v>
      </c>
      <c r="E70" s="122" t="str">
        <f>Sorteio!AI17</f>
        <v>MORITA</v>
      </c>
      <c r="F70" s="122" t="str">
        <f>Sorteio!AJ17</f>
        <v>IROKO</v>
      </c>
      <c r="G70" s="123" t="str">
        <f>Sorteio!AK17</f>
        <v>F</v>
      </c>
      <c r="H70" s="138" t="str">
        <f>Sorteio!AL17</f>
        <v>07. GSP</v>
      </c>
      <c r="I70" s="124">
        <f>Sorteio!AM17</f>
        <v>16580</v>
      </c>
      <c r="J70" s="123">
        <f>Sorteio!AN17</f>
        <v>6</v>
      </c>
      <c r="K70" s="123" t="str">
        <f>Sorteio!AO17</f>
        <v>A-SR</v>
      </c>
    </row>
    <row r="71" spans="1:11" ht="14.25" customHeight="1" thickTop="1">
      <c r="A71" s="664">
        <f>Sorteio!A18</f>
        <v>118</v>
      </c>
      <c r="B71" s="664">
        <f>Sorteio!B18</f>
        <v>1</v>
      </c>
      <c r="C71" s="664">
        <f>Sorteio!C18</f>
        <v>18</v>
      </c>
      <c r="D71" s="119" t="str">
        <f>Sorteio!D18</f>
        <v>929</v>
      </c>
      <c r="E71" s="119" t="str">
        <f>Sorteio!E18</f>
        <v>MATSUMOTO</v>
      </c>
      <c r="F71" s="119" t="str">
        <f>Sorteio!F18</f>
        <v>ALESSANDRA A.</v>
      </c>
      <c r="G71" s="120" t="str">
        <f>Sorteio!G18</f>
        <v>F</v>
      </c>
      <c r="H71" s="137" t="str">
        <f>Sorteio!H18</f>
        <v>11. NCC</v>
      </c>
      <c r="I71" s="121">
        <f>Sorteio!I18</f>
        <v>26932</v>
      </c>
      <c r="J71" s="120">
        <f>Sorteio!J18</f>
        <v>3</v>
      </c>
      <c r="K71" s="120" t="str">
        <f>Sorteio!K18</f>
        <v>EX-NSR</v>
      </c>
    </row>
    <row r="72" spans="1:11" ht="15" customHeight="1">
      <c r="A72" s="664"/>
      <c r="B72" s="664"/>
      <c r="C72" s="664"/>
      <c r="D72" s="119" t="str">
        <f>Sorteio!N18</f>
        <v>990</v>
      </c>
      <c r="E72" s="119" t="str">
        <f>Sorteio!O18</f>
        <v>CYRINEO</v>
      </c>
      <c r="F72" s="119" t="str">
        <f>Sorteio!P18</f>
        <v>JORGE</v>
      </c>
      <c r="G72" s="120" t="str">
        <f>Sorteio!Q18</f>
        <v>M</v>
      </c>
      <c r="H72" s="137" t="str">
        <f>Sorteio!R18</f>
        <v>10. ITA</v>
      </c>
      <c r="I72" s="121">
        <f>Sorteio!S18</f>
        <v>21169</v>
      </c>
      <c r="J72" s="120">
        <f>Sorteio!T18</f>
        <v>5</v>
      </c>
      <c r="K72" s="120" t="str">
        <f>Sorteio!U18</f>
        <v>A-NSR</v>
      </c>
    </row>
    <row r="73" spans="1:11" ht="15" customHeight="1">
      <c r="A73" s="664"/>
      <c r="B73" s="664"/>
      <c r="C73" s="664"/>
      <c r="D73" s="119" t="str">
        <f>Sorteio!X18</f>
        <v>850</v>
      </c>
      <c r="E73" s="119" t="str">
        <f>Sorteio!Y18</f>
        <v>OSHIRO</v>
      </c>
      <c r="F73" s="119" t="str">
        <f>Sorteio!Z18</f>
        <v>TSUTOMU</v>
      </c>
      <c r="G73" s="120" t="str">
        <f>Sorteio!AA18</f>
        <v>M</v>
      </c>
      <c r="H73" s="137" t="str">
        <f>Sorteio!AB18</f>
        <v>11. NCC</v>
      </c>
      <c r="I73" s="121">
        <f>Sorteio!AC18</f>
        <v>20900</v>
      </c>
      <c r="J73" s="120">
        <f>Sorteio!AD18</f>
        <v>6</v>
      </c>
      <c r="K73" s="120" t="str">
        <f>Sorteio!AE18</f>
        <v>A-NSR</v>
      </c>
    </row>
    <row r="74" spans="1:11" ht="14.25" customHeight="1" thickBot="1">
      <c r="A74" s="665"/>
      <c r="B74" s="665"/>
      <c r="C74" s="665"/>
      <c r="D74" s="122" t="str">
        <f>Sorteio!AH18</f>
        <v>572</v>
      </c>
      <c r="E74" s="122" t="str">
        <f>Sorteio!AI18</f>
        <v>TAKANO</v>
      </c>
      <c r="F74" s="122" t="str">
        <f>Sorteio!AJ18</f>
        <v>ELZA FARUYO</v>
      </c>
      <c r="G74" s="123" t="str">
        <f>Sorteio!AK18</f>
        <v>F</v>
      </c>
      <c r="H74" s="138" t="str">
        <f>Sorteio!AL18</f>
        <v>07. GSP</v>
      </c>
      <c r="I74" s="124">
        <f>Sorteio!AM18</f>
        <v>19929</v>
      </c>
      <c r="J74" s="123">
        <f>Sorteio!AN18</f>
        <v>6</v>
      </c>
      <c r="K74" s="123" t="str">
        <f>Sorteio!AO18</f>
        <v>A-NSR</v>
      </c>
    </row>
    <row r="75" spans="1:11" ht="14.25" customHeight="1" thickTop="1">
      <c r="A75" s="664">
        <f>Sorteio!A19</f>
        <v>201</v>
      </c>
      <c r="B75" s="664">
        <f>Sorteio!B19</f>
        <v>2</v>
      </c>
      <c r="C75" s="664">
        <f>Sorteio!C19</f>
        <v>1</v>
      </c>
      <c r="D75" s="119" t="str">
        <f>Sorteio!D19</f>
        <v>733</v>
      </c>
      <c r="E75" s="119" t="str">
        <f>Sorteio!E19</f>
        <v>WATANABE</v>
      </c>
      <c r="F75" s="119" t="str">
        <f>Sorteio!F19</f>
        <v>EMILIA</v>
      </c>
      <c r="G75" s="120" t="str">
        <f>Sorteio!G19</f>
        <v>F</v>
      </c>
      <c r="H75" s="137" t="str">
        <f>Sorteio!H19</f>
        <v>11. NCC</v>
      </c>
      <c r="I75" s="121">
        <f>Sorteio!I19</f>
        <v>20589</v>
      </c>
      <c r="J75" s="120">
        <f>Sorteio!J19</f>
        <v>3</v>
      </c>
      <c r="K75" s="120" t="str">
        <f>Sorteio!K19</f>
        <v>EX-NSR</v>
      </c>
    </row>
    <row r="76" spans="1:11" ht="15" customHeight="1">
      <c r="A76" s="664"/>
      <c r="B76" s="664"/>
      <c r="C76" s="664"/>
      <c r="D76" s="119" t="str">
        <f>Sorteio!N19</f>
        <v>855</v>
      </c>
      <c r="E76" s="119" t="str">
        <f>Sorteio!O19</f>
        <v>YAMANO</v>
      </c>
      <c r="F76" s="119" t="str">
        <f>Sorteio!P19</f>
        <v>MASSAKATSU</v>
      </c>
      <c r="G76" s="120" t="str">
        <f>Sorteio!Q19</f>
        <v>M</v>
      </c>
      <c r="H76" s="137" t="str">
        <f>Sorteio!R19</f>
        <v>03. IBI</v>
      </c>
      <c r="I76" s="121">
        <f>Sorteio!S19</f>
        <v>16365</v>
      </c>
      <c r="J76" s="120">
        <f>Sorteio!T19</f>
        <v>5</v>
      </c>
      <c r="K76" s="120" t="str">
        <f>Sorteio!U19</f>
        <v>A-SR</v>
      </c>
    </row>
    <row r="77" spans="1:11" ht="15" customHeight="1">
      <c r="A77" s="664"/>
      <c r="B77" s="664"/>
      <c r="C77" s="664"/>
      <c r="D77" s="119" t="str">
        <f>Sorteio!X19</f>
        <v>437</v>
      </c>
      <c r="E77" s="119" t="str">
        <f>Sorteio!Y19</f>
        <v>SACAMOTO</v>
      </c>
      <c r="F77" s="119" t="str">
        <f>Sorteio!Z19</f>
        <v>MORIO</v>
      </c>
      <c r="G77" s="120" t="str">
        <f>Sorteio!AA19</f>
        <v>M</v>
      </c>
      <c r="H77" s="137" t="str">
        <f>Sorteio!AB19</f>
        <v>01. PIE</v>
      </c>
      <c r="I77" s="121">
        <f>Sorteio!AC19</f>
        <v>23045</v>
      </c>
      <c r="J77" s="120">
        <f>Sorteio!AD19</f>
        <v>5</v>
      </c>
      <c r="K77" s="120" t="str">
        <f>Sorteio!AE19</f>
        <v>A-NSR</v>
      </c>
    </row>
    <row r="78" spans="1:11" ht="14.25" customHeight="1" thickBot="1">
      <c r="A78" s="665"/>
      <c r="B78" s="665"/>
      <c r="C78" s="665"/>
      <c r="D78" s="122" t="str">
        <f>Sorteio!AH19</f>
        <v>395</v>
      </c>
      <c r="E78" s="122" t="str">
        <f>Sorteio!AI19</f>
        <v>UEMURA</v>
      </c>
      <c r="F78" s="122" t="str">
        <f>Sorteio!AJ19</f>
        <v>LUCIA</v>
      </c>
      <c r="G78" s="123" t="str">
        <f>Sorteio!AK19</f>
        <v>F</v>
      </c>
      <c r="H78" s="138" t="str">
        <f>Sorteio!AL19</f>
        <v>07. GSP</v>
      </c>
      <c r="I78" s="124">
        <f>Sorteio!AM19</f>
        <v>17241</v>
      </c>
      <c r="J78" s="123">
        <f>Sorteio!AN19</f>
        <v>6</v>
      </c>
      <c r="K78" s="123" t="str">
        <f>Sorteio!AO19</f>
        <v>A-SR</v>
      </c>
    </row>
    <row r="79" spans="1:11" ht="14.25" customHeight="1" thickTop="1">
      <c r="A79" s="664">
        <f>Sorteio!A20</f>
        <v>202</v>
      </c>
      <c r="B79" s="664">
        <f>Sorteio!B20</f>
        <v>2</v>
      </c>
      <c r="C79" s="664">
        <f>Sorteio!C20</f>
        <v>2</v>
      </c>
      <c r="D79" s="119" t="str">
        <f>Sorteio!D20</f>
        <v>914</v>
      </c>
      <c r="E79" s="119" t="str">
        <f>Sorteio!E20</f>
        <v>ODA</v>
      </c>
      <c r="F79" s="119" t="str">
        <f>Sorteio!F20</f>
        <v>TOMIKO</v>
      </c>
      <c r="G79" s="120" t="str">
        <f>Sorteio!G20</f>
        <v>F</v>
      </c>
      <c r="H79" s="137" t="str">
        <f>Sorteio!H20</f>
        <v>07. GSP</v>
      </c>
      <c r="I79" s="121">
        <f>Sorteio!I20</f>
        <v>19438</v>
      </c>
      <c r="J79" s="120">
        <f>Sorteio!J20</f>
        <v>3</v>
      </c>
      <c r="K79" s="120" t="str">
        <f>Sorteio!K20</f>
        <v>EX-NSR</v>
      </c>
    </row>
    <row r="80" spans="1:11" ht="15" customHeight="1">
      <c r="A80" s="664"/>
      <c r="B80" s="664"/>
      <c r="C80" s="664"/>
      <c r="D80" s="119" t="str">
        <f>Sorteio!N20</f>
        <v>873</v>
      </c>
      <c r="E80" s="119" t="str">
        <f>Sorteio!O20</f>
        <v>M. TANIGUTI</v>
      </c>
      <c r="F80" s="119" t="str">
        <f>Sorteio!P20</f>
        <v>MARINA JUNKO</v>
      </c>
      <c r="G80" s="120" t="str">
        <f>Sorteio!Q20</f>
        <v>F</v>
      </c>
      <c r="H80" s="137" t="str">
        <f>Sorteio!R20</f>
        <v>16. SUM</v>
      </c>
      <c r="I80" s="121">
        <f>Sorteio!S20</f>
        <v>23431</v>
      </c>
      <c r="J80" s="120">
        <f>Sorteio!T20</f>
        <v>3</v>
      </c>
      <c r="K80" s="120" t="str">
        <f>Sorteio!U20</f>
        <v>EX-NSR</v>
      </c>
    </row>
    <row r="81" spans="1:11" ht="15" customHeight="1">
      <c r="A81" s="664"/>
      <c r="B81" s="664"/>
      <c r="C81" s="664"/>
      <c r="D81" s="119" t="str">
        <f>Sorteio!X20</f>
        <v>203</v>
      </c>
      <c r="E81" s="119" t="str">
        <f>Sorteio!Y20</f>
        <v>NAKAMURA</v>
      </c>
      <c r="F81" s="119" t="str">
        <f>Sorteio!Z20</f>
        <v>EDSON</v>
      </c>
      <c r="G81" s="120" t="str">
        <f>Sorteio!AA20</f>
        <v>M</v>
      </c>
      <c r="H81" s="137" t="str">
        <f>Sorteio!AB20</f>
        <v>01. PIE</v>
      </c>
      <c r="I81" s="121">
        <f>Sorteio!AC20</f>
        <v>21525</v>
      </c>
      <c r="J81" s="120">
        <f>Sorteio!AD20</f>
        <v>4</v>
      </c>
      <c r="K81" s="120" t="str">
        <f>Sorteio!AE20</f>
        <v>A-NSR</v>
      </c>
    </row>
    <row r="82" spans="1:11" ht="14.25" customHeight="1" thickBot="1">
      <c r="A82" s="665"/>
      <c r="B82" s="665"/>
      <c r="C82" s="665"/>
      <c r="D82" s="122" t="str">
        <f>Sorteio!AH20</f>
        <v>669</v>
      </c>
      <c r="E82" s="122" t="str">
        <f>Sorteio!AI20</f>
        <v>NISHIJIMA</v>
      </c>
      <c r="F82" s="122" t="str">
        <f>Sorteio!AJ20</f>
        <v>KATSUYUKI</v>
      </c>
      <c r="G82" s="123" t="str">
        <f>Sorteio!AK20</f>
        <v>M</v>
      </c>
      <c r="H82" s="138" t="str">
        <f>Sorteio!AL20</f>
        <v>11. NCC</v>
      </c>
      <c r="I82" s="124">
        <f>Sorteio!AM20</f>
        <v>15321</v>
      </c>
      <c r="J82" s="123">
        <f>Sorteio!AN20</f>
        <v>6</v>
      </c>
      <c r="K82" s="123" t="str">
        <f>Sorteio!AO20</f>
        <v>A-MR</v>
      </c>
    </row>
    <row r="83" spans="1:11" ht="14.25" customHeight="1" thickTop="1">
      <c r="A83" s="664">
        <f>Sorteio!A21</f>
        <v>203</v>
      </c>
      <c r="B83" s="664">
        <f>Sorteio!B21</f>
        <v>2</v>
      </c>
      <c r="C83" s="664">
        <f>Sorteio!C21</f>
        <v>3</v>
      </c>
      <c r="D83" s="119" t="str">
        <f>Sorteio!D21</f>
        <v>784</v>
      </c>
      <c r="E83" s="119" t="str">
        <f>Sorteio!E21</f>
        <v>MINAMI</v>
      </c>
      <c r="F83" s="119" t="str">
        <f>Sorteio!F21</f>
        <v>TADAHIRO</v>
      </c>
      <c r="G83" s="120" t="str">
        <f>Sorteio!G21</f>
        <v>M</v>
      </c>
      <c r="H83" s="137" t="str">
        <f>Sorteio!H21</f>
        <v>15. BIR</v>
      </c>
      <c r="I83" s="121">
        <f>Sorteio!I21</f>
        <v>19440</v>
      </c>
      <c r="J83" s="120">
        <f>Sorteio!J21</f>
        <v>7</v>
      </c>
      <c r="K83" s="120" t="str">
        <f>Sorteio!K21</f>
        <v>B-NSR</v>
      </c>
    </row>
    <row r="84" spans="1:11" ht="15" customHeight="1">
      <c r="A84" s="664"/>
      <c r="B84" s="664"/>
      <c r="C84" s="664"/>
      <c r="D84" s="119" t="str">
        <f>Sorteio!N21</f>
        <v>278</v>
      </c>
      <c r="E84" s="119" t="str">
        <f>Sorteio!O21</f>
        <v>KUDO</v>
      </c>
      <c r="F84" s="119" t="str">
        <f>Sorteio!P21</f>
        <v>AKIKO</v>
      </c>
      <c r="G84" s="120" t="str">
        <f>Sorteio!Q21</f>
        <v>F</v>
      </c>
      <c r="H84" s="137" t="str">
        <f>Sorteio!R21</f>
        <v>06. KOK</v>
      </c>
      <c r="I84" s="121">
        <f>Sorteio!S21</f>
        <v>15656</v>
      </c>
      <c r="J84" s="120">
        <f>Sorteio!T21</f>
        <v>7</v>
      </c>
      <c r="K84" s="120" t="str">
        <f>Sorteio!U21</f>
        <v>B-SR</v>
      </c>
    </row>
    <row r="85" spans="1:11" ht="15" customHeight="1">
      <c r="A85" s="664"/>
      <c r="B85" s="664"/>
      <c r="C85" s="664"/>
      <c r="D85" s="119" t="str">
        <f>Sorteio!X21</f>
        <v>711</v>
      </c>
      <c r="E85" s="119" t="str">
        <f>Sorteio!Y21</f>
        <v>NISHIMURA</v>
      </c>
      <c r="F85" s="119" t="str">
        <f>Sorteio!Z21</f>
        <v>ELENA</v>
      </c>
      <c r="G85" s="120" t="str">
        <f>Sorteio!AA21</f>
        <v>F</v>
      </c>
      <c r="H85" s="137" t="str">
        <f>Sorteio!AB21</f>
        <v>07. GSP</v>
      </c>
      <c r="I85" s="121">
        <f>Sorteio!AC21</f>
        <v>16868</v>
      </c>
      <c r="J85" s="120">
        <f>Sorteio!AD21</f>
        <v>8</v>
      </c>
      <c r="K85" s="120" t="str">
        <f>Sorteio!AE21</f>
        <v>B-SR</v>
      </c>
    </row>
    <row r="86" spans="1:11" ht="14.25" customHeight="1" thickBot="1">
      <c r="A86" s="665"/>
      <c r="B86" s="665"/>
      <c r="C86" s="665"/>
      <c r="D86" s="122" t="str">
        <f>Sorteio!AH21</f>
        <v>870</v>
      </c>
      <c r="E86" s="122" t="str">
        <f>Sorteio!AI21</f>
        <v>SAKAE HAMADA</v>
      </c>
      <c r="F86" s="122" t="str">
        <f>Sorteio!AJ21</f>
        <v>FLORINDA G.</v>
      </c>
      <c r="G86" s="123" t="str">
        <f>Sorteio!AK21</f>
        <v>F</v>
      </c>
      <c r="H86" s="138" t="str">
        <f>Sorteio!AL21</f>
        <v>12. COO</v>
      </c>
      <c r="I86" s="124">
        <f>Sorteio!AM21</f>
        <v>17286</v>
      </c>
      <c r="J86" s="123">
        <f>Sorteio!AN21</f>
        <v>12</v>
      </c>
      <c r="K86" s="123" t="str">
        <f>Sorteio!AO21</f>
        <v>C-SR</v>
      </c>
    </row>
    <row r="87" spans="1:11" ht="14.25" customHeight="1" thickTop="1">
      <c r="A87" s="664">
        <f>Sorteio!A22</f>
        <v>204</v>
      </c>
      <c r="B87" s="664">
        <f>Sorteio!B22</f>
        <v>2</v>
      </c>
      <c r="C87" s="664">
        <f>Sorteio!C22</f>
        <v>4</v>
      </c>
      <c r="D87" s="119" t="str">
        <f>Sorteio!D22</f>
        <v>835</v>
      </c>
      <c r="E87" s="119" t="str">
        <f>Sorteio!E22</f>
        <v>YAMANO</v>
      </c>
      <c r="F87" s="119" t="str">
        <f>Sorteio!F22</f>
        <v>ROSA</v>
      </c>
      <c r="G87" s="120" t="str">
        <f>Sorteio!G22</f>
        <v>F</v>
      </c>
      <c r="H87" s="137" t="str">
        <f>Sorteio!H22</f>
        <v>03. IBI</v>
      </c>
      <c r="I87" s="121">
        <f>Sorteio!I22</f>
        <v>20212</v>
      </c>
      <c r="J87" s="120">
        <f>Sorteio!J22</f>
        <v>8</v>
      </c>
      <c r="K87" s="120" t="str">
        <f>Sorteio!K22</f>
        <v>B-NSR</v>
      </c>
    </row>
    <row r="88" spans="1:11" ht="15" customHeight="1">
      <c r="A88" s="664"/>
      <c r="B88" s="664"/>
      <c r="C88" s="664"/>
      <c r="D88" s="119" t="str">
        <f>Sorteio!N22</f>
        <v>605</v>
      </c>
      <c r="E88" s="119" t="str">
        <f>Sorteio!O22</f>
        <v>ABE</v>
      </c>
      <c r="F88" s="119" t="str">
        <f>Sorteio!P22</f>
        <v>TETSUO</v>
      </c>
      <c r="G88" s="120" t="str">
        <f>Sorteio!Q22</f>
        <v>M</v>
      </c>
      <c r="H88" s="137" t="str">
        <f>Sorteio!R22</f>
        <v>06. KOK</v>
      </c>
      <c r="I88" s="121">
        <f>Sorteio!S22</f>
        <v>12082</v>
      </c>
      <c r="J88" s="120">
        <f>Sorteio!T22</f>
        <v>8</v>
      </c>
      <c r="K88" s="120" t="str">
        <f>Sorteio!U22</f>
        <v>B-MR</v>
      </c>
    </row>
    <row r="89" spans="1:11" ht="15" customHeight="1">
      <c r="A89" s="664"/>
      <c r="B89" s="664"/>
      <c r="C89" s="664"/>
      <c r="D89" s="119" t="str">
        <f>Sorteio!X22</f>
        <v>798</v>
      </c>
      <c r="E89" s="119" t="str">
        <f>Sorteio!Y22</f>
        <v>ARIKI</v>
      </c>
      <c r="F89" s="119" t="str">
        <f>Sorteio!Z22</f>
        <v>TERESA HIROKO</v>
      </c>
      <c r="G89" s="120" t="str">
        <f>Sorteio!AA22</f>
        <v>F</v>
      </c>
      <c r="H89" s="137" t="str">
        <f>Sorteio!AB22</f>
        <v>07. GSP</v>
      </c>
      <c r="I89" s="121">
        <f>Sorteio!AC22</f>
        <v>18191</v>
      </c>
      <c r="J89" s="120">
        <f>Sorteio!AD22</f>
        <v>9</v>
      </c>
      <c r="K89" s="120" t="str">
        <f>Sorteio!AE22</f>
        <v>B-SR</v>
      </c>
    </row>
    <row r="90" spans="1:11" ht="14.25" customHeight="1" thickBot="1">
      <c r="A90" s="665"/>
      <c r="B90" s="665"/>
      <c r="C90" s="665"/>
      <c r="D90" s="122" t="str">
        <f>Sorteio!AH22</f>
        <v>871</v>
      </c>
      <c r="E90" s="122" t="str">
        <f>Sorteio!AI22</f>
        <v>YASSUDA</v>
      </c>
      <c r="F90" s="122" t="str">
        <f>Sorteio!AJ22</f>
        <v>LENITA NOBUKO</v>
      </c>
      <c r="G90" s="123" t="str">
        <f>Sorteio!AK22</f>
        <v>F</v>
      </c>
      <c r="H90" s="138" t="str">
        <f>Sorteio!AL22</f>
        <v>12. COO</v>
      </c>
      <c r="I90" s="124">
        <f>Sorteio!AM22</f>
        <v>16949</v>
      </c>
      <c r="J90" s="123">
        <f>Sorteio!AN22</f>
        <v>12</v>
      </c>
      <c r="K90" s="123" t="str">
        <f>Sorteio!AO22</f>
        <v>C-SR</v>
      </c>
    </row>
    <row r="91" spans="1:11" ht="14.25" customHeight="1" thickTop="1">
      <c r="A91" s="664">
        <f>Sorteio!A23</f>
        <v>205</v>
      </c>
      <c r="B91" s="664">
        <f>Sorteio!B23</f>
        <v>2</v>
      </c>
      <c r="C91" s="664">
        <f>Sorteio!C23</f>
        <v>5</v>
      </c>
      <c r="D91" s="119" t="str">
        <f>Sorteio!D23</f>
        <v>887</v>
      </c>
      <c r="E91" s="119" t="str">
        <f>Sorteio!E23</f>
        <v>A. GOMES</v>
      </c>
      <c r="F91" s="119" t="str">
        <f>Sorteio!F23</f>
        <v>CLAUDEMIR</v>
      </c>
      <c r="G91" s="120" t="str">
        <f>Sorteio!G23</f>
        <v>M</v>
      </c>
      <c r="H91" s="137" t="str">
        <f>Sorteio!H23</f>
        <v>11. NCC</v>
      </c>
      <c r="I91" s="121">
        <f>Sorteio!I23</f>
        <v>28815</v>
      </c>
      <c r="J91" s="120">
        <f>Sorteio!J23</f>
        <v>8</v>
      </c>
      <c r="K91" s="120" t="str">
        <f>Sorteio!K23</f>
        <v>B-NSR</v>
      </c>
    </row>
    <row r="92" spans="1:11" ht="15" customHeight="1">
      <c r="A92" s="664"/>
      <c r="B92" s="664"/>
      <c r="C92" s="664"/>
      <c r="D92" s="119" t="str">
        <f>Sorteio!N23</f>
        <v>607</v>
      </c>
      <c r="E92" s="119" t="str">
        <f>Sorteio!O23</f>
        <v>ABE</v>
      </c>
      <c r="F92" s="119" t="str">
        <f>Sorteio!P23</f>
        <v>KAZUKO</v>
      </c>
      <c r="G92" s="120" t="str">
        <f>Sorteio!Q23</f>
        <v>F</v>
      </c>
      <c r="H92" s="137" t="str">
        <f>Sorteio!R23</f>
        <v>06. KOK</v>
      </c>
      <c r="I92" s="121">
        <f>Sorteio!S23</f>
        <v>18129</v>
      </c>
      <c r="J92" s="120">
        <f>Sorteio!T23</f>
        <v>9</v>
      </c>
      <c r="K92" s="120" t="str">
        <f>Sorteio!U23</f>
        <v>B-SR</v>
      </c>
    </row>
    <row r="93" spans="1:11" ht="15" customHeight="1">
      <c r="A93" s="664"/>
      <c r="B93" s="664"/>
      <c r="C93" s="664"/>
      <c r="D93" s="119" t="str">
        <f>Sorteio!X23</f>
        <v>642</v>
      </c>
      <c r="E93" s="119" t="str">
        <f>Sorteio!Y23</f>
        <v>TAKAHASHI</v>
      </c>
      <c r="F93" s="119" t="str">
        <f>Sorteio!Z23</f>
        <v>KATUMI</v>
      </c>
      <c r="G93" s="120" t="str">
        <f>Sorteio!AA23</f>
        <v>F</v>
      </c>
      <c r="H93" s="137" t="str">
        <f>Sorteio!AB23</f>
        <v>12. COO</v>
      </c>
      <c r="I93" s="121">
        <f>Sorteio!AC23</f>
        <v>16757</v>
      </c>
      <c r="J93" s="120">
        <f>Sorteio!AD23</f>
        <v>9</v>
      </c>
      <c r="K93" s="120" t="str">
        <f>Sorteio!AE23</f>
        <v>B-SR</v>
      </c>
    </row>
    <row r="94" spans="1:11" ht="14.25" customHeight="1" thickBot="1">
      <c r="A94" s="665"/>
      <c r="B94" s="665"/>
      <c r="C94" s="665"/>
      <c r="D94" s="122" t="str">
        <f>Sorteio!AH23</f>
        <v>820</v>
      </c>
      <c r="E94" s="122" t="str">
        <f>Sorteio!AI23</f>
        <v>RIBEIRO</v>
      </c>
      <c r="F94" s="122" t="str">
        <f>Sorteio!AJ23</f>
        <v>JORGE LUIZ</v>
      </c>
      <c r="G94" s="123" t="str">
        <f>Sorteio!AK23</f>
        <v>M</v>
      </c>
      <c r="H94" s="138" t="str">
        <f>Sorteio!AL23</f>
        <v>10. ITA</v>
      </c>
      <c r="I94" s="124">
        <f>Sorteio!AM23</f>
        <v>19037</v>
      </c>
      <c r="J94" s="123">
        <f>Sorteio!AN23</f>
        <v>12</v>
      </c>
      <c r="K94" s="123" t="str">
        <f>Sorteio!AO23</f>
        <v>C-NSR</v>
      </c>
    </row>
    <row r="95" spans="1:11" ht="14.25" customHeight="1" thickTop="1">
      <c r="A95" s="664">
        <f>Sorteio!A24</f>
        <v>206</v>
      </c>
      <c r="B95" s="664">
        <f>Sorteio!B24</f>
        <v>2</v>
      </c>
      <c r="C95" s="664">
        <f>Sorteio!C24</f>
        <v>6</v>
      </c>
      <c r="D95" s="119" t="str">
        <f>Sorteio!D24</f>
        <v>976</v>
      </c>
      <c r="E95" s="119" t="str">
        <f>Sorteio!E24</f>
        <v>MORI</v>
      </c>
      <c r="F95" s="119" t="str">
        <f>Sorteio!F24</f>
        <v>SADAO</v>
      </c>
      <c r="G95" s="120" t="str">
        <f>Sorteio!G24</f>
        <v>M</v>
      </c>
      <c r="H95" s="137" t="str">
        <f>Sorteio!H24</f>
        <v>01. PIE</v>
      </c>
      <c r="I95" s="121">
        <f>Sorteio!I24</f>
        <v>19729</v>
      </c>
      <c r="J95" s="120">
        <f>Sorteio!J24</f>
        <v>8</v>
      </c>
      <c r="K95" s="120" t="str">
        <f>Sorteio!K24</f>
        <v>B-NSR</v>
      </c>
    </row>
    <row r="96" spans="1:11" ht="15" customHeight="1">
      <c r="A96" s="664"/>
      <c r="B96" s="664"/>
      <c r="C96" s="664"/>
      <c r="D96" s="119">
        <f>Sorteio!N24</f>
        <v>661</v>
      </c>
      <c r="E96" s="119" t="str">
        <f>Sorteio!O24</f>
        <v>FURUKAWA</v>
      </c>
      <c r="F96" s="119" t="str">
        <f>Sorteio!P24</f>
        <v>KOITI</v>
      </c>
      <c r="G96" s="120" t="str">
        <f>Sorteio!Q24</f>
        <v>M</v>
      </c>
      <c r="H96" s="137" t="str">
        <f>Sorteio!R24</f>
        <v>06. KOK</v>
      </c>
      <c r="I96" s="121">
        <f>Sorteio!S24</f>
        <v>16653</v>
      </c>
      <c r="J96" s="120">
        <f>Sorteio!T24</f>
        <v>9</v>
      </c>
      <c r="K96" s="120" t="str">
        <f>Sorteio!U24</f>
        <v>B-SR</v>
      </c>
    </row>
    <row r="97" spans="1:11" ht="15" customHeight="1">
      <c r="A97" s="664"/>
      <c r="B97" s="664"/>
      <c r="C97" s="664"/>
      <c r="D97" s="119" t="str">
        <f>Sorteio!X24</f>
        <v>565</v>
      </c>
      <c r="E97" s="119" t="str">
        <f>Sorteio!Y24</f>
        <v>HIRATA</v>
      </c>
      <c r="F97" s="119" t="str">
        <f>Sorteio!Z24</f>
        <v>MIDORI</v>
      </c>
      <c r="G97" s="120" t="str">
        <f>Sorteio!AA24</f>
        <v>F</v>
      </c>
      <c r="H97" s="137" t="str">
        <f>Sorteio!AB24</f>
        <v>07. GSP</v>
      </c>
      <c r="I97" s="121">
        <f>Sorteio!AC24</f>
        <v>18290</v>
      </c>
      <c r="J97" s="120">
        <f>Sorteio!AD24</f>
        <v>9</v>
      </c>
      <c r="K97" s="120" t="str">
        <f>Sorteio!AE24</f>
        <v>B-SR</v>
      </c>
    </row>
    <row r="98" spans="1:11" ht="14.25" customHeight="1" thickBot="1">
      <c r="A98" s="665"/>
      <c r="B98" s="665"/>
      <c r="C98" s="665"/>
      <c r="D98" s="122" t="str">
        <f>Sorteio!AH24</f>
        <v>295</v>
      </c>
      <c r="E98" s="122" t="str">
        <f>Sorteio!AI24</f>
        <v>UTSUNOMIYA</v>
      </c>
      <c r="F98" s="122" t="str">
        <f>Sorteio!AJ24</f>
        <v>ZULEICA</v>
      </c>
      <c r="G98" s="123" t="str">
        <f>Sorteio!AK24</f>
        <v>F</v>
      </c>
      <c r="H98" s="138" t="str">
        <f>Sorteio!AL24</f>
        <v>11. NCC</v>
      </c>
      <c r="I98" s="124">
        <f>Sorteio!AM24</f>
        <v>18702</v>
      </c>
      <c r="J98" s="123">
        <f>Sorteio!AN24</f>
        <v>9</v>
      </c>
      <c r="K98" s="123" t="str">
        <f>Sorteio!AO24</f>
        <v>B-SR</v>
      </c>
    </row>
    <row r="99" spans="1:11" ht="14.25" customHeight="1" thickTop="1">
      <c r="A99" s="664">
        <f>Sorteio!A25</f>
        <v>207</v>
      </c>
      <c r="B99" s="664">
        <f>Sorteio!B25</f>
        <v>2</v>
      </c>
      <c r="C99" s="664">
        <f>Sorteio!C25</f>
        <v>7</v>
      </c>
      <c r="D99" s="119" t="str">
        <f>Sorteio!D25</f>
        <v>793</v>
      </c>
      <c r="E99" s="119" t="str">
        <f>Sorteio!E25</f>
        <v>MINAMI</v>
      </c>
      <c r="F99" s="119" t="str">
        <f>Sorteio!F25</f>
        <v>TEREZA</v>
      </c>
      <c r="G99" s="120" t="str">
        <f>Sorteio!G25</f>
        <v>F</v>
      </c>
      <c r="H99" s="137" t="str">
        <f>Sorteio!H25</f>
        <v>15. BIR</v>
      </c>
      <c r="I99" s="121">
        <f>Sorteio!I25</f>
        <v>18584</v>
      </c>
      <c r="J99" s="120">
        <f>Sorteio!J25</f>
        <v>7</v>
      </c>
      <c r="K99" s="120" t="str">
        <f>Sorteio!K25</f>
        <v>B-SR</v>
      </c>
    </row>
    <row r="100" spans="1:11" ht="15" customHeight="1">
      <c r="A100" s="664"/>
      <c r="B100" s="664"/>
      <c r="C100" s="664"/>
      <c r="D100" s="119" t="str">
        <f>Sorteio!N25</f>
        <v>108</v>
      </c>
      <c r="E100" s="119" t="str">
        <f>Sorteio!O25</f>
        <v>KAWANO</v>
      </c>
      <c r="F100" s="119" t="str">
        <f>Sorteio!P25</f>
        <v>KIYOKO</v>
      </c>
      <c r="G100" s="120" t="str">
        <f>Sorteio!Q25</f>
        <v>F</v>
      </c>
      <c r="H100" s="137" t="str">
        <f>Sorteio!R25</f>
        <v>03. IBI</v>
      </c>
      <c r="I100" s="121">
        <f>Sorteio!S25</f>
        <v>16772</v>
      </c>
      <c r="J100" s="120">
        <f>Sorteio!T25</f>
        <v>7</v>
      </c>
      <c r="K100" s="120" t="str">
        <f>Sorteio!U25</f>
        <v>B-SR</v>
      </c>
    </row>
    <row r="101" spans="1:11" ht="15" customHeight="1">
      <c r="A101" s="664"/>
      <c r="B101" s="664"/>
      <c r="C101" s="664"/>
      <c r="D101" s="119" t="str">
        <f>Sorteio!X25</f>
        <v>463</v>
      </c>
      <c r="E101" s="119" t="str">
        <f>Sorteio!Y25</f>
        <v>ISHII</v>
      </c>
      <c r="F101" s="119" t="str">
        <f>Sorteio!Z25</f>
        <v>HISANOBU</v>
      </c>
      <c r="G101" s="120" t="str">
        <f>Sorteio!AA25</f>
        <v>M</v>
      </c>
      <c r="H101" s="137" t="str">
        <f>Sorteio!AB25</f>
        <v>06. KOK</v>
      </c>
      <c r="I101" s="121">
        <f>Sorteio!AC25</f>
        <v>14088</v>
      </c>
      <c r="J101" s="120">
        <f>Sorteio!AD25</f>
        <v>9</v>
      </c>
      <c r="K101" s="120" t="str">
        <f>Sorteio!AE25</f>
        <v>B-MR</v>
      </c>
    </row>
    <row r="102" spans="1:11" ht="14.25" customHeight="1" thickBot="1">
      <c r="A102" s="665"/>
      <c r="B102" s="665"/>
      <c r="C102" s="665"/>
      <c r="D102" s="122" t="str">
        <f>Sorteio!AH25</f>
        <v>979</v>
      </c>
      <c r="E102" s="122" t="str">
        <f>Sorteio!AI25</f>
        <v>KAMIMURA</v>
      </c>
      <c r="F102" s="122" t="str">
        <f>Sorteio!AJ25</f>
        <v>MERCIA KIMIE</v>
      </c>
      <c r="G102" s="123" t="str">
        <f>Sorteio!AK25</f>
        <v>F</v>
      </c>
      <c r="H102" s="138" t="str">
        <f>Sorteio!AL25</f>
        <v>11. NCC</v>
      </c>
      <c r="I102" s="124">
        <f>Sorteio!AM25</f>
        <v>23817</v>
      </c>
      <c r="J102" s="123">
        <f>Sorteio!AN25</f>
        <v>12</v>
      </c>
      <c r="K102" s="123" t="str">
        <f>Sorteio!AO25</f>
        <v>C-NSR</v>
      </c>
    </row>
    <row r="103" spans="1:11" ht="14.25" customHeight="1" thickTop="1">
      <c r="A103" s="664">
        <f>Sorteio!A26</f>
        <v>208</v>
      </c>
      <c r="B103" s="664">
        <f>Sorteio!B26</f>
        <v>2</v>
      </c>
      <c r="C103" s="664">
        <f>Sorteio!C26</f>
        <v>8</v>
      </c>
      <c r="D103" s="119" t="str">
        <f>Sorteio!D26</f>
        <v>296</v>
      </c>
      <c r="E103" s="119" t="str">
        <f>Sorteio!E26</f>
        <v>UTSUNOMIYA</v>
      </c>
      <c r="F103" s="119" t="str">
        <f>Sorteio!F26</f>
        <v>YUKIO</v>
      </c>
      <c r="G103" s="120" t="str">
        <f>Sorteio!G26</f>
        <v>M</v>
      </c>
      <c r="H103" s="137" t="str">
        <f>Sorteio!H26</f>
        <v>11. NCC</v>
      </c>
      <c r="I103" s="121">
        <f>Sorteio!I26</f>
        <v>18980</v>
      </c>
      <c r="J103" s="120">
        <f>Sorteio!J26</f>
        <v>9</v>
      </c>
      <c r="K103" s="120" t="str">
        <f>Sorteio!K26</f>
        <v>B-SR</v>
      </c>
    </row>
    <row r="104" spans="1:11" ht="15" customHeight="1">
      <c r="A104" s="664"/>
      <c r="B104" s="664"/>
      <c r="C104" s="664"/>
      <c r="D104" s="119" t="str">
        <f>Sorteio!N26</f>
        <v>817</v>
      </c>
      <c r="E104" s="119" t="str">
        <f>Sorteio!O26</f>
        <v>KAWASAKI</v>
      </c>
      <c r="F104" s="119" t="str">
        <f>Sorteio!P26</f>
        <v>TOSHIO</v>
      </c>
      <c r="G104" s="120" t="str">
        <f>Sorteio!Q26</f>
        <v>M</v>
      </c>
      <c r="H104" s="137" t="str">
        <f>Sorteio!R26</f>
        <v>06. KOK</v>
      </c>
      <c r="I104" s="121">
        <f>Sorteio!S26</f>
        <v>14865</v>
      </c>
      <c r="J104" s="120">
        <f>Sorteio!T26</f>
        <v>9</v>
      </c>
      <c r="K104" s="120" t="str">
        <f>Sorteio!U26</f>
        <v>B-MR</v>
      </c>
    </row>
    <row r="105" spans="1:11" ht="15" customHeight="1">
      <c r="A105" s="664"/>
      <c r="B105" s="664"/>
      <c r="C105" s="664"/>
      <c r="D105" s="119" t="str">
        <f>Sorteio!X26</f>
        <v>446</v>
      </c>
      <c r="E105" s="119" t="str">
        <f>Sorteio!Y26</f>
        <v>NAGATA</v>
      </c>
      <c r="F105" s="119" t="str">
        <f>Sorteio!Z26</f>
        <v>MASARU</v>
      </c>
      <c r="G105" s="120" t="str">
        <f>Sorteio!AA26</f>
        <v>M</v>
      </c>
      <c r="H105" s="137" t="str">
        <f>Sorteio!AB26</f>
        <v>12. COO</v>
      </c>
      <c r="I105" s="121">
        <f>Sorteio!AC26</f>
        <v>14590</v>
      </c>
      <c r="J105" s="120">
        <f>Sorteio!AD26</f>
        <v>9</v>
      </c>
      <c r="K105" s="120" t="str">
        <f>Sorteio!AE26</f>
        <v>B-MR</v>
      </c>
    </row>
    <row r="106" spans="1:11" ht="14.25" customHeight="1" thickBot="1">
      <c r="A106" s="665"/>
      <c r="B106" s="665"/>
      <c r="C106" s="665"/>
      <c r="D106" s="122" t="str">
        <f>Sorteio!AH26</f>
        <v>403</v>
      </c>
      <c r="E106" s="122" t="str">
        <f>Sorteio!AI26</f>
        <v>SHIMOYAMA</v>
      </c>
      <c r="F106" s="122" t="str">
        <f>Sorteio!AJ26</f>
        <v>MIYUKI</v>
      </c>
      <c r="G106" s="123" t="str">
        <f>Sorteio!AK26</f>
        <v>F</v>
      </c>
      <c r="H106" s="138" t="str">
        <f>Sorteio!AL26</f>
        <v>03. IBI</v>
      </c>
      <c r="I106" s="124">
        <f>Sorteio!AM26</f>
        <v>25386</v>
      </c>
      <c r="J106" s="123">
        <f>Sorteio!AN26</f>
        <v>12</v>
      </c>
      <c r="K106" s="123" t="str">
        <f>Sorteio!AO26</f>
        <v>C-NSR</v>
      </c>
    </row>
    <row r="107" spans="1:11" ht="14.25" customHeight="1" thickTop="1">
      <c r="A107" s="664">
        <f>Sorteio!A27</f>
        <v>209</v>
      </c>
      <c r="B107" s="664">
        <f>Sorteio!B27</f>
        <v>2</v>
      </c>
      <c r="C107" s="664">
        <f>Sorteio!C27</f>
        <v>9</v>
      </c>
      <c r="D107" s="119" t="str">
        <f>Sorteio!D27</f>
        <v>672</v>
      </c>
      <c r="E107" s="119" t="str">
        <f>Sorteio!E27</f>
        <v>FUKUZAWA</v>
      </c>
      <c r="F107" s="119" t="str">
        <f>Sorteio!F27</f>
        <v>ISAURA</v>
      </c>
      <c r="G107" s="120" t="str">
        <f>Sorteio!G27</f>
        <v>F</v>
      </c>
      <c r="H107" s="137" t="str">
        <f>Sorteio!H27</f>
        <v>06. KOK</v>
      </c>
      <c r="I107" s="121">
        <f>Sorteio!I27</f>
        <v>19670</v>
      </c>
      <c r="J107" s="120">
        <f>Sorteio!J27</f>
        <v>8</v>
      </c>
      <c r="K107" s="120" t="str">
        <f>Sorteio!K27</f>
        <v>B-NSR</v>
      </c>
    </row>
    <row r="108" spans="1:11" ht="15" customHeight="1">
      <c r="A108" s="664"/>
      <c r="B108" s="664"/>
      <c r="C108" s="664"/>
      <c r="D108" s="119" t="str">
        <f>Sorteio!N27</f>
        <v>725</v>
      </c>
      <c r="E108" s="119" t="str">
        <f>Sorteio!O27</f>
        <v>KUNII</v>
      </c>
      <c r="F108" s="119" t="str">
        <f>Sorteio!P27</f>
        <v>EMIKO</v>
      </c>
      <c r="G108" s="120" t="str">
        <f>Sorteio!Q27</f>
        <v>F</v>
      </c>
      <c r="H108" s="137" t="str">
        <f>Sorteio!R27</f>
        <v>07. GSP</v>
      </c>
      <c r="I108" s="121">
        <f>Sorteio!S27</f>
        <v>14124</v>
      </c>
      <c r="J108" s="120">
        <f>Sorteio!T27</f>
        <v>9</v>
      </c>
      <c r="K108" s="120" t="str">
        <f>Sorteio!U27</f>
        <v>B-SR</v>
      </c>
    </row>
    <row r="109" spans="1:11" ht="15" customHeight="1">
      <c r="A109" s="664"/>
      <c r="B109" s="664"/>
      <c r="C109" s="664"/>
      <c r="D109" s="119" t="str">
        <f>Sorteio!X27</f>
        <v>506</v>
      </c>
      <c r="E109" s="119" t="str">
        <f>Sorteio!Y27</f>
        <v>KIYOHARA</v>
      </c>
      <c r="F109" s="119" t="str">
        <f>Sorteio!Z27</f>
        <v>IKUO</v>
      </c>
      <c r="G109" s="120" t="str">
        <f>Sorteio!AA27</f>
        <v>M</v>
      </c>
      <c r="H109" s="137" t="str">
        <f>Sorteio!AB27</f>
        <v>11. NCC</v>
      </c>
      <c r="I109" s="121">
        <f>Sorteio!AC27</f>
        <v>14496</v>
      </c>
      <c r="J109" s="120">
        <f>Sorteio!AD27</f>
        <v>9</v>
      </c>
      <c r="K109" s="120" t="str">
        <f>Sorteio!AE27</f>
        <v>B-MR</v>
      </c>
    </row>
    <row r="110" spans="1:11" ht="14.25" customHeight="1" thickBot="1">
      <c r="A110" s="665"/>
      <c r="B110" s="665"/>
      <c r="C110" s="665"/>
      <c r="D110" s="122" t="str">
        <f>Sorteio!AH27</f>
        <v>540</v>
      </c>
      <c r="E110" s="122" t="str">
        <f>Sorteio!AI27</f>
        <v>ANZAI</v>
      </c>
      <c r="F110" s="122" t="str">
        <f>Sorteio!AJ27</f>
        <v>YOSHIO</v>
      </c>
      <c r="G110" s="123" t="str">
        <f>Sorteio!AK27</f>
        <v>M</v>
      </c>
      <c r="H110" s="138" t="str">
        <f>Sorteio!AL27</f>
        <v>12. COO</v>
      </c>
      <c r="I110" s="124">
        <f>Sorteio!AM27</f>
        <v>17424</v>
      </c>
      <c r="J110" s="123">
        <f>Sorteio!AN27</f>
        <v>12</v>
      </c>
      <c r="K110" s="123" t="str">
        <f>Sorteio!AO27</f>
        <v>C-SR</v>
      </c>
    </row>
    <row r="111" spans="1:11" ht="14.25" customHeight="1" thickTop="1">
      <c r="A111" s="664">
        <f>Sorteio!A28</f>
        <v>210</v>
      </c>
      <c r="B111" s="664">
        <f>Sorteio!B28</f>
        <v>2</v>
      </c>
      <c r="C111" s="664">
        <f>Sorteio!C28</f>
        <v>10</v>
      </c>
      <c r="D111" s="119" t="str">
        <f>Sorteio!D28</f>
        <v>888</v>
      </c>
      <c r="E111" s="119" t="str">
        <f>Sorteio!E28</f>
        <v>I. YOKOYAMA</v>
      </c>
      <c r="F111" s="119" t="str">
        <f>Sorteio!F28</f>
        <v>ELISA MASSAE</v>
      </c>
      <c r="G111" s="120" t="str">
        <f>Sorteio!G28</f>
        <v>F</v>
      </c>
      <c r="H111" s="137" t="str">
        <f>Sorteio!H28</f>
        <v>07. GSP</v>
      </c>
      <c r="I111" s="121">
        <f>Sorteio!I28</f>
        <v>20981</v>
      </c>
      <c r="J111" s="120">
        <f>Sorteio!J28</f>
        <v>7</v>
      </c>
      <c r="K111" s="120" t="str">
        <f>Sorteio!K28</f>
        <v>B-NSR</v>
      </c>
    </row>
    <row r="112" spans="1:11" ht="15" customHeight="1">
      <c r="A112" s="664"/>
      <c r="B112" s="664"/>
      <c r="C112" s="664"/>
      <c r="D112" s="119" t="str">
        <f>Sorteio!N28</f>
        <v>840</v>
      </c>
      <c r="E112" s="119" t="str">
        <f>Sorteio!O28</f>
        <v>MAEDA</v>
      </c>
      <c r="F112" s="119" t="str">
        <f>Sorteio!P28</f>
        <v>EDUARDO KIYOSHI</v>
      </c>
      <c r="G112" s="120" t="str">
        <f>Sorteio!Q28</f>
        <v>M</v>
      </c>
      <c r="H112" s="137" t="str">
        <f>Sorteio!R28</f>
        <v>06. KOK</v>
      </c>
      <c r="I112" s="121">
        <f>Sorteio!S28</f>
        <v>16578</v>
      </c>
      <c r="J112" s="120">
        <f>Sorteio!T28</f>
        <v>9</v>
      </c>
      <c r="K112" s="120" t="str">
        <f>Sorteio!U28</f>
        <v>B-SR</v>
      </c>
    </row>
    <row r="113" spans="1:11" ht="15" customHeight="1">
      <c r="A113" s="664"/>
      <c r="B113" s="664"/>
      <c r="C113" s="664"/>
      <c r="D113" s="119" t="str">
        <f>Sorteio!X28</f>
        <v>769</v>
      </c>
      <c r="E113" s="119" t="str">
        <f>Sorteio!Y28</f>
        <v>SOTOTUKA</v>
      </c>
      <c r="F113" s="119" t="str">
        <f>Sorteio!Z28</f>
        <v>MASSAHIKO</v>
      </c>
      <c r="G113" s="120" t="str">
        <f>Sorteio!AA28</f>
        <v>M</v>
      </c>
      <c r="H113" s="137" t="str">
        <f>Sorteio!AB28</f>
        <v>12. COO</v>
      </c>
      <c r="I113" s="121">
        <f>Sorteio!AC28</f>
        <v>17868</v>
      </c>
      <c r="J113" s="120">
        <f>Sorteio!AD28</f>
        <v>9</v>
      </c>
      <c r="K113" s="120" t="str">
        <f>Sorteio!AE28</f>
        <v>B-SR</v>
      </c>
    </row>
    <row r="114" spans="1:11" ht="14.25" customHeight="1" thickBot="1">
      <c r="A114" s="665"/>
      <c r="B114" s="665"/>
      <c r="C114" s="665"/>
      <c r="D114" s="122" t="str">
        <f>Sorteio!AH28</f>
        <v>533</v>
      </c>
      <c r="E114" s="122" t="str">
        <f>Sorteio!AI28</f>
        <v>TANAKA</v>
      </c>
      <c r="F114" s="122" t="str">
        <f>Sorteio!AJ28</f>
        <v>TAKAAKI</v>
      </c>
      <c r="G114" s="123" t="str">
        <f>Sorteio!AK28</f>
        <v>M</v>
      </c>
      <c r="H114" s="138" t="str">
        <f>Sorteio!AL28</f>
        <v>03. IBI</v>
      </c>
      <c r="I114" s="124">
        <f>Sorteio!AM28</f>
        <v>14124</v>
      </c>
      <c r="J114" s="123">
        <f>Sorteio!AN28</f>
        <v>12</v>
      </c>
      <c r="K114" s="123" t="str">
        <f>Sorteio!AO28</f>
        <v>C-MR</v>
      </c>
    </row>
    <row r="115" spans="1:11" ht="14.25" customHeight="1" thickTop="1">
      <c r="A115" s="664">
        <f>Sorteio!A29</f>
        <v>211</v>
      </c>
      <c r="B115" s="664">
        <f>Sorteio!B29</f>
        <v>2</v>
      </c>
      <c r="C115" s="664">
        <f>Sorteio!C29</f>
        <v>11</v>
      </c>
      <c r="D115" s="119" t="str">
        <f>Sorteio!D29</f>
        <v>697</v>
      </c>
      <c r="E115" s="119" t="str">
        <f>Sorteio!E29</f>
        <v>YADOYA</v>
      </c>
      <c r="F115" s="119" t="str">
        <f>Sorteio!F29</f>
        <v>KITARO</v>
      </c>
      <c r="G115" s="120" t="str">
        <f>Sorteio!G29</f>
        <v>M</v>
      </c>
      <c r="H115" s="137" t="str">
        <f>Sorteio!H29</f>
        <v>07. GSP</v>
      </c>
      <c r="I115" s="121">
        <f>Sorteio!I29</f>
        <v>23259</v>
      </c>
      <c r="J115" s="120">
        <f>Sorteio!J29</f>
        <v>9</v>
      </c>
      <c r="K115" s="120" t="str">
        <f>Sorteio!K29</f>
        <v>B-NSR</v>
      </c>
    </row>
    <row r="116" spans="1:11" ht="15" customHeight="1">
      <c r="A116" s="664"/>
      <c r="B116" s="664"/>
      <c r="C116" s="664"/>
      <c r="D116" s="119" t="str">
        <f>Sorteio!N29</f>
        <v>512</v>
      </c>
      <c r="E116" s="119" t="str">
        <f>Sorteio!O29</f>
        <v>MATSUMURA</v>
      </c>
      <c r="F116" s="119" t="str">
        <f>Sorteio!P29</f>
        <v>TERUAKI</v>
      </c>
      <c r="G116" s="120" t="str">
        <f>Sorteio!Q29</f>
        <v>M</v>
      </c>
      <c r="H116" s="137" t="str">
        <f>Sorteio!R29</f>
        <v>06. KOK</v>
      </c>
      <c r="I116" s="121">
        <f>Sorteio!S29</f>
        <v>15766</v>
      </c>
      <c r="J116" s="120">
        <f>Sorteio!T29</f>
        <v>9</v>
      </c>
      <c r="K116" s="120" t="str">
        <f>Sorteio!U29</f>
        <v>B-SR</v>
      </c>
    </row>
    <row r="117" spans="1:11" ht="15" customHeight="1">
      <c r="A117" s="664"/>
      <c r="B117" s="664"/>
      <c r="C117" s="664"/>
      <c r="D117" s="119" t="str">
        <f>Sorteio!X29</f>
        <v>646</v>
      </c>
      <c r="E117" s="119" t="str">
        <f>Sorteio!Y29</f>
        <v>OGATA</v>
      </c>
      <c r="F117" s="119" t="str">
        <f>Sorteio!Z29</f>
        <v>SEISHI</v>
      </c>
      <c r="G117" s="120" t="str">
        <f>Sorteio!AA29</f>
        <v>M</v>
      </c>
      <c r="H117" s="137" t="str">
        <f>Sorteio!AB29</f>
        <v>15. BIR</v>
      </c>
      <c r="I117" s="121">
        <f>Sorteio!AC29</f>
        <v>17605</v>
      </c>
      <c r="J117" s="120">
        <f>Sorteio!AD29</f>
        <v>9</v>
      </c>
      <c r="K117" s="120" t="str">
        <f>Sorteio!AE29</f>
        <v>B-SR</v>
      </c>
    </row>
    <row r="118" spans="1:11" ht="14.25" customHeight="1" thickBot="1">
      <c r="A118" s="665"/>
      <c r="B118" s="665"/>
      <c r="C118" s="665"/>
      <c r="D118" s="122" t="str">
        <f>Sorteio!AH29</f>
        <v>398</v>
      </c>
      <c r="E118" s="122" t="str">
        <f>Sorteio!AI29</f>
        <v>MURAKAMI DOKAN</v>
      </c>
      <c r="F118" s="122" t="str">
        <f>Sorteio!AJ29</f>
        <v>RUMI</v>
      </c>
      <c r="G118" s="123" t="str">
        <f>Sorteio!AK29</f>
        <v>F</v>
      </c>
      <c r="H118" s="138" t="str">
        <f>Sorteio!AL29</f>
        <v>01. PIE</v>
      </c>
      <c r="I118" s="124">
        <f>Sorteio!AM29</f>
        <v>23092</v>
      </c>
      <c r="J118" s="123">
        <f>Sorteio!AN29</f>
        <v>12</v>
      </c>
      <c r="K118" s="123" t="str">
        <f>Sorteio!AO29</f>
        <v>C-NSR</v>
      </c>
    </row>
    <row r="119" spans="1:11" ht="14.25" customHeight="1" thickTop="1">
      <c r="A119" s="664">
        <f>Sorteio!A30</f>
        <v>212</v>
      </c>
      <c r="B119" s="664">
        <f>Sorteio!B30</f>
        <v>2</v>
      </c>
      <c r="C119" s="664">
        <f>Sorteio!C30</f>
        <v>12</v>
      </c>
      <c r="D119" s="119" t="str">
        <f>Sorteio!D30</f>
        <v>609</v>
      </c>
      <c r="E119" s="119" t="str">
        <f>Sorteio!E30</f>
        <v>NAKASHIMA</v>
      </c>
      <c r="F119" s="119" t="str">
        <f>Sorteio!F30</f>
        <v>MITSUKO</v>
      </c>
      <c r="G119" s="120" t="str">
        <f>Sorteio!G30</f>
        <v>F</v>
      </c>
      <c r="H119" s="137" t="str">
        <f>Sorteio!H30</f>
        <v>06. KOK</v>
      </c>
      <c r="I119" s="121">
        <f>Sorteio!I30</f>
        <v>19177</v>
      </c>
      <c r="J119" s="120">
        <f>Sorteio!J30</f>
        <v>9</v>
      </c>
      <c r="K119" s="120" t="str">
        <f>Sorteio!K30</f>
        <v>B-NSR</v>
      </c>
    </row>
    <row r="120" spans="1:11" ht="15" customHeight="1">
      <c r="A120" s="664"/>
      <c r="B120" s="664"/>
      <c r="C120" s="664"/>
      <c r="D120" s="119" t="str">
        <f>Sorteio!N30</f>
        <v>615</v>
      </c>
      <c r="E120" s="119" t="str">
        <f>Sorteio!O30</f>
        <v>NISHIWAKI</v>
      </c>
      <c r="F120" s="119" t="str">
        <f>Sorteio!P30</f>
        <v>TERUKO</v>
      </c>
      <c r="G120" s="120" t="str">
        <f>Sorteio!Q30</f>
        <v>F</v>
      </c>
      <c r="H120" s="137" t="str">
        <f>Sorteio!R30</f>
        <v>07. GSP</v>
      </c>
      <c r="I120" s="121">
        <f>Sorteio!S30</f>
        <v>16338</v>
      </c>
      <c r="J120" s="120">
        <f>Sorteio!T30</f>
        <v>9</v>
      </c>
      <c r="K120" s="120" t="str">
        <f>Sorteio!U30</f>
        <v>B-SR</v>
      </c>
    </row>
    <row r="121" spans="1:11" ht="15" customHeight="1">
      <c r="A121" s="664"/>
      <c r="B121" s="664"/>
      <c r="C121" s="664"/>
      <c r="D121" s="119" t="str">
        <f>Sorteio!X30</f>
        <v>382</v>
      </c>
      <c r="E121" s="119" t="str">
        <f>Sorteio!Y30</f>
        <v>AKITA</v>
      </c>
      <c r="F121" s="119" t="str">
        <f>Sorteio!Z30</f>
        <v>KUNIAKI</v>
      </c>
      <c r="G121" s="120" t="str">
        <f>Sorteio!AA30</f>
        <v>M</v>
      </c>
      <c r="H121" s="137" t="str">
        <f>Sorteio!AB30</f>
        <v>15. BIR</v>
      </c>
      <c r="I121" s="121">
        <f>Sorteio!AC30</f>
        <v>16355</v>
      </c>
      <c r="J121" s="120">
        <f>Sorteio!AD30</f>
        <v>9</v>
      </c>
      <c r="K121" s="120" t="str">
        <f>Sorteio!AE30</f>
        <v>B-SR</v>
      </c>
    </row>
    <row r="122" spans="1:11" ht="14.25" customHeight="1" thickBot="1">
      <c r="A122" s="665"/>
      <c r="B122" s="665"/>
      <c r="C122" s="665"/>
      <c r="D122" s="122" t="str">
        <f>Sorteio!AH30</f>
        <v>526</v>
      </c>
      <c r="E122" s="122" t="str">
        <f>Sorteio!AI30</f>
        <v>NAKAMURA</v>
      </c>
      <c r="F122" s="122" t="str">
        <f>Sorteio!AJ30</f>
        <v>EMI KAWAKAMI</v>
      </c>
      <c r="G122" s="123" t="str">
        <f>Sorteio!AK30</f>
        <v>F</v>
      </c>
      <c r="H122" s="138" t="str">
        <f>Sorteio!AL30</f>
        <v>01. PIE</v>
      </c>
      <c r="I122" s="124">
        <f>Sorteio!AM30</f>
        <v>21828</v>
      </c>
      <c r="J122" s="123">
        <f>Sorteio!AN30</f>
        <v>12</v>
      </c>
      <c r="K122" s="123" t="str">
        <f>Sorteio!AO30</f>
        <v>C-NSR</v>
      </c>
    </row>
    <row r="123" spans="1:11" ht="14.25" customHeight="1" thickTop="1">
      <c r="A123" s="146" t="s">
        <v>59</v>
      </c>
      <c r="B123" s="147" t="s">
        <v>76</v>
      </c>
      <c r="C123" s="147" t="s">
        <v>60</v>
      </c>
      <c r="D123" s="147" t="s">
        <v>78</v>
      </c>
      <c r="E123" s="147" t="s">
        <v>71</v>
      </c>
      <c r="F123" s="147" t="s">
        <v>58</v>
      </c>
      <c r="G123" s="148" t="s">
        <v>72</v>
      </c>
      <c r="H123" s="149" t="s">
        <v>69</v>
      </c>
      <c r="I123" s="150" t="s">
        <v>73</v>
      </c>
      <c r="J123" s="151" t="s">
        <v>74</v>
      </c>
      <c r="K123" s="152" t="s">
        <v>75</v>
      </c>
    </row>
    <row r="124" spans="1:11" ht="14.25" customHeight="1">
      <c r="A124" s="664">
        <f>Sorteio!A31</f>
        <v>213</v>
      </c>
      <c r="B124" s="664">
        <f>Sorteio!B31</f>
        <v>2</v>
      </c>
      <c r="C124" s="664">
        <f>Sorteio!C31</f>
        <v>13</v>
      </c>
      <c r="D124" s="137">
        <f>Sorteio!D31</f>
        <v>691</v>
      </c>
      <c r="E124" s="119" t="str">
        <f>Sorteio!E31</f>
        <v>HIRATA</v>
      </c>
      <c r="F124" s="119" t="str">
        <f>Sorteio!F31</f>
        <v>IRINEU YASSAYUKI</v>
      </c>
      <c r="G124" s="120" t="str">
        <f>Sorteio!G31</f>
        <v>M</v>
      </c>
      <c r="H124" s="137" t="str">
        <f>Sorteio!H31</f>
        <v>06. KOK</v>
      </c>
      <c r="I124" s="121">
        <f>Sorteio!I31</f>
        <v>24162</v>
      </c>
      <c r="J124" s="120">
        <f>Sorteio!J31</f>
        <v>8</v>
      </c>
      <c r="K124" s="120" t="str">
        <f>Sorteio!K31</f>
        <v>B-NSR</v>
      </c>
    </row>
    <row r="125" spans="1:11" ht="15" customHeight="1">
      <c r="A125" s="664"/>
      <c r="B125" s="664"/>
      <c r="C125" s="664"/>
      <c r="D125" s="119" t="str">
        <f>Sorteio!N31</f>
        <v>782</v>
      </c>
      <c r="E125" s="119" t="str">
        <f>Sorteio!O31</f>
        <v>MATSUMOTO</v>
      </c>
      <c r="F125" s="119" t="str">
        <f>Sorteio!P31</f>
        <v>KAZUKO</v>
      </c>
      <c r="G125" s="120" t="str">
        <f>Sorteio!Q31</f>
        <v>F</v>
      </c>
      <c r="H125" s="137" t="str">
        <f>Sorteio!R31</f>
        <v>03. IBI</v>
      </c>
      <c r="I125" s="121">
        <f>Sorteio!S31</f>
        <v>13623</v>
      </c>
      <c r="J125" s="120">
        <f>Sorteio!T31</f>
        <v>9</v>
      </c>
      <c r="K125" s="120" t="str">
        <f>Sorteio!U31</f>
        <v>B-MR</v>
      </c>
    </row>
    <row r="126" spans="1:11" ht="15.6">
      <c r="A126" s="664"/>
      <c r="B126" s="664"/>
      <c r="C126" s="664"/>
      <c r="D126" s="119" t="str">
        <f>Sorteio!X31</f>
        <v>764</v>
      </c>
      <c r="E126" s="119" t="str">
        <f>Sorteio!Y31</f>
        <v>ISHIHARA</v>
      </c>
      <c r="F126" s="119" t="str">
        <f>Sorteio!Z31</f>
        <v>HILTON HARUAKI</v>
      </c>
      <c r="G126" s="120" t="str">
        <f>Sorteio!AA31</f>
        <v>M</v>
      </c>
      <c r="H126" s="137" t="str">
        <f>Sorteio!AB31</f>
        <v>01. PIE</v>
      </c>
      <c r="I126" s="121">
        <f>Sorteio!AC31</f>
        <v>41116</v>
      </c>
      <c r="J126" s="120">
        <f>Sorteio!AD31</f>
        <v>12</v>
      </c>
      <c r="K126" s="120" t="str">
        <f>Sorteio!AE31</f>
        <v>C-NSR</v>
      </c>
    </row>
    <row r="127" spans="1:11" ht="14.25" customHeight="1" thickBot="1">
      <c r="A127" s="665"/>
      <c r="B127" s="665"/>
      <c r="C127" s="665"/>
      <c r="D127" s="122" t="str">
        <f>Sorteio!AH31</f>
        <v>814</v>
      </c>
      <c r="E127" s="122" t="str">
        <f>Sorteio!AI31</f>
        <v>ABEMATSU</v>
      </c>
      <c r="F127" s="122" t="str">
        <f>Sorteio!AJ31</f>
        <v>EMILIA TERUKO</v>
      </c>
      <c r="G127" s="123" t="str">
        <f>Sorteio!AK31</f>
        <v>F</v>
      </c>
      <c r="H127" s="138" t="str">
        <f>Sorteio!AL31</f>
        <v>07. GSP</v>
      </c>
      <c r="I127" s="124">
        <f>Sorteio!AM31</f>
        <v>18352</v>
      </c>
      <c r="J127" s="123">
        <f>Sorteio!AN31</f>
        <v>12</v>
      </c>
      <c r="K127" s="123" t="str">
        <f>Sorteio!AO31</f>
        <v>C-SR</v>
      </c>
    </row>
    <row r="128" spans="1:11" ht="14.25" customHeight="1" thickTop="1">
      <c r="A128" s="664">
        <f>Sorteio!A32</f>
        <v>214</v>
      </c>
      <c r="B128" s="664">
        <f>Sorteio!B32</f>
        <v>2</v>
      </c>
      <c r="C128" s="664">
        <f>Sorteio!C32</f>
        <v>14</v>
      </c>
      <c r="D128" s="119" t="str">
        <f>Sorteio!D32</f>
        <v>848</v>
      </c>
      <c r="E128" s="119" t="str">
        <f>Sorteio!E32</f>
        <v>NOZAWA</v>
      </c>
      <c r="F128" s="119" t="str">
        <f>Sorteio!F32</f>
        <v>CARLOS MASAYUKI</v>
      </c>
      <c r="G128" s="120" t="str">
        <f>Sorteio!G32</f>
        <v>M</v>
      </c>
      <c r="H128" s="137" t="str">
        <f>Sorteio!H32</f>
        <v>06. KOK</v>
      </c>
      <c r="I128" s="121">
        <f>Sorteio!I32</f>
        <v>24027</v>
      </c>
      <c r="J128" s="120">
        <f>Sorteio!J32</f>
        <v>9</v>
      </c>
      <c r="K128" s="120" t="str">
        <f>Sorteio!K32</f>
        <v>B-NSR</v>
      </c>
    </row>
    <row r="129" spans="1:11" ht="14.25" customHeight="1">
      <c r="A129" s="664"/>
      <c r="B129" s="664"/>
      <c r="C129" s="664"/>
      <c r="D129" s="119">
        <f>Sorteio!N32</f>
        <v>891</v>
      </c>
      <c r="E129" s="119" t="str">
        <f>Sorteio!O32</f>
        <v>LAFAIETE</v>
      </c>
      <c r="F129" s="119" t="str">
        <f>Sorteio!P32</f>
        <v>CELSO APARECIDO</v>
      </c>
      <c r="G129" s="120" t="str">
        <f>Sorteio!Q32</f>
        <v>M</v>
      </c>
      <c r="H129" s="137" t="str">
        <f>Sorteio!R32</f>
        <v>18. SOR</v>
      </c>
      <c r="I129" s="121">
        <f>Sorteio!S32</f>
        <v>16918</v>
      </c>
      <c r="J129" s="120">
        <f>Sorteio!T32</f>
        <v>9</v>
      </c>
      <c r="K129" s="120" t="str">
        <f>Sorteio!U32</f>
        <v>B-SR</v>
      </c>
    </row>
    <row r="130" spans="1:11" ht="15" customHeight="1">
      <c r="A130" s="664"/>
      <c r="B130" s="664"/>
      <c r="C130" s="664"/>
      <c r="D130" s="119" t="str">
        <f>Sorteio!X32</f>
        <v>411</v>
      </c>
      <c r="E130" s="119" t="str">
        <f>Sorteio!Y32</f>
        <v>SATO YOSHINO</v>
      </c>
      <c r="F130" s="119" t="str">
        <f>Sorteio!Z32</f>
        <v>MARLI</v>
      </c>
      <c r="G130" s="120" t="str">
        <f>Sorteio!AA32</f>
        <v>F</v>
      </c>
      <c r="H130" s="137" t="str">
        <f>Sorteio!AB32</f>
        <v>11. NCC</v>
      </c>
      <c r="I130" s="121">
        <f>Sorteio!AC32</f>
        <v>22208</v>
      </c>
      <c r="J130" s="120">
        <f>Sorteio!AD32</f>
        <v>9</v>
      </c>
      <c r="K130" s="120" t="str">
        <f>Sorteio!AE32</f>
        <v>B-NSR</v>
      </c>
    </row>
    <row r="131" spans="1:11" ht="15" customHeight="1" thickBot="1">
      <c r="A131" s="665"/>
      <c r="B131" s="665"/>
      <c r="C131" s="665"/>
      <c r="D131" s="122" t="str">
        <f>Sorteio!AH32</f>
        <v>698</v>
      </c>
      <c r="E131" s="122" t="str">
        <f>Sorteio!AI32</f>
        <v>HARA TABATA</v>
      </c>
      <c r="F131" s="122" t="str">
        <f>Sorteio!AJ32</f>
        <v>ROSA HIDEKO</v>
      </c>
      <c r="G131" s="123" t="str">
        <f>Sorteio!AK32</f>
        <v>F</v>
      </c>
      <c r="H131" s="138" t="str">
        <f>Sorteio!AL32</f>
        <v>07. GSP</v>
      </c>
      <c r="I131" s="124">
        <f>Sorteio!AM32</f>
        <v>18830</v>
      </c>
      <c r="J131" s="123">
        <f>Sorteio!AN32</f>
        <v>12</v>
      </c>
      <c r="K131" s="123" t="str">
        <f>Sorteio!AO32</f>
        <v>C-SR</v>
      </c>
    </row>
    <row r="132" spans="1:11" ht="14.25" customHeight="1" thickTop="1">
      <c r="A132" s="664">
        <f>Sorteio!A33</f>
        <v>215</v>
      </c>
      <c r="B132" s="664">
        <f>Sorteio!B33</f>
        <v>2</v>
      </c>
      <c r="C132" s="664">
        <f>Sorteio!C33</f>
        <v>15</v>
      </c>
      <c r="D132" s="119" t="str">
        <f>Sorteio!D33</f>
        <v>899</v>
      </c>
      <c r="E132" s="119" t="str">
        <f>Sorteio!E33</f>
        <v>OGATA</v>
      </c>
      <c r="F132" s="119" t="str">
        <f>Sorteio!F33</f>
        <v>YOSHITAKA</v>
      </c>
      <c r="G132" s="120" t="str">
        <f>Sorteio!G33</f>
        <v>M</v>
      </c>
      <c r="H132" s="137" t="str">
        <f>Sorteio!H33</f>
        <v>12. COO</v>
      </c>
      <c r="I132" s="121">
        <f>Sorteio!I33</f>
        <v>16971</v>
      </c>
      <c r="J132" s="120">
        <f>Sorteio!J33</f>
        <v>7</v>
      </c>
      <c r="K132" s="120" t="str">
        <f>Sorteio!K33</f>
        <v>B-SR</v>
      </c>
    </row>
    <row r="133" spans="1:11" ht="14.25" customHeight="1">
      <c r="A133" s="664"/>
      <c r="B133" s="664"/>
      <c r="C133" s="664"/>
      <c r="D133" s="119" t="str">
        <f>Sorteio!N33</f>
        <v>182</v>
      </c>
      <c r="E133" s="119" t="str">
        <f>Sorteio!O33</f>
        <v>NISHIDA</v>
      </c>
      <c r="F133" s="119" t="str">
        <f>Sorteio!P33</f>
        <v>UTAKO</v>
      </c>
      <c r="G133" s="120" t="str">
        <f>Sorteio!Q33</f>
        <v>F</v>
      </c>
      <c r="H133" s="137" t="str">
        <f>Sorteio!R33</f>
        <v>06. KOK</v>
      </c>
      <c r="I133" s="121">
        <f>Sorteio!S33</f>
        <v>15498</v>
      </c>
      <c r="J133" s="120">
        <f>Sorteio!T33</f>
        <v>9</v>
      </c>
      <c r="K133" s="120" t="str">
        <f>Sorteio!U33</f>
        <v>B-SR</v>
      </c>
    </row>
    <row r="134" spans="1:11" ht="15" customHeight="1">
      <c r="A134" s="664"/>
      <c r="B134" s="664"/>
      <c r="C134" s="664"/>
      <c r="D134" s="119" t="str">
        <f>Sorteio!X33</f>
        <v>917</v>
      </c>
      <c r="E134" s="119" t="str">
        <f>Sorteio!Y33</f>
        <v>SAKAGUTI KAWANAKA</v>
      </c>
      <c r="F134" s="119" t="str">
        <f>Sorteio!Z33</f>
        <v>YOUKO</v>
      </c>
      <c r="G134" s="120" t="str">
        <f>Sorteio!AA33</f>
        <v>F</v>
      </c>
      <c r="H134" s="137" t="str">
        <f>Sorteio!AB33</f>
        <v>01. PIE</v>
      </c>
      <c r="I134" s="121">
        <f>Sorteio!AC33</f>
        <v>18970</v>
      </c>
      <c r="J134" s="120">
        <f>Sorteio!AD33</f>
        <v>12</v>
      </c>
      <c r="K134" s="120" t="str">
        <f>Sorteio!AE33</f>
        <v>C-SR</v>
      </c>
    </row>
    <row r="135" spans="1:11" ht="15" customHeight="1" thickBot="1">
      <c r="A135" s="665"/>
      <c r="B135" s="665"/>
      <c r="C135" s="665"/>
      <c r="D135" s="122" t="str">
        <f>Sorteio!AH33</f>
        <v>940</v>
      </c>
      <c r="E135" s="122" t="str">
        <f>Sorteio!AI33</f>
        <v>ITAGAKI HISAMOTO</v>
      </c>
      <c r="F135" s="122" t="str">
        <f>Sorteio!AJ33</f>
        <v xml:space="preserve">NEUSA TIEKO </v>
      </c>
      <c r="G135" s="123" t="str">
        <f>Sorteio!AK33</f>
        <v>F</v>
      </c>
      <c r="H135" s="138" t="str">
        <f>Sorteio!AL33</f>
        <v>07. GSP</v>
      </c>
      <c r="I135" s="124">
        <f>Sorteio!AM33</f>
        <v>19669</v>
      </c>
      <c r="J135" s="123">
        <f>Sorteio!AN33</f>
        <v>12</v>
      </c>
      <c r="K135" s="123" t="str">
        <f>Sorteio!AO33</f>
        <v>C-NSR</v>
      </c>
    </row>
    <row r="136" spans="1:11" ht="14.25" customHeight="1" thickTop="1">
      <c r="A136" s="664">
        <f>Sorteio!A34</f>
        <v>216</v>
      </c>
      <c r="B136" s="664">
        <f>Sorteio!B34</f>
        <v>2</v>
      </c>
      <c r="C136" s="664">
        <f>Sorteio!C34</f>
        <v>16</v>
      </c>
      <c r="D136" s="119" t="str">
        <f>Sorteio!D34</f>
        <v>715</v>
      </c>
      <c r="E136" s="119" t="str">
        <f>Sorteio!E34</f>
        <v>MAEDA</v>
      </c>
      <c r="F136" s="119" t="str">
        <f>Sorteio!F34</f>
        <v>ALLAN YUJI</v>
      </c>
      <c r="G136" s="120" t="str">
        <f>Sorteio!G34</f>
        <v>M</v>
      </c>
      <c r="H136" s="137" t="str">
        <f>Sorteio!H34</f>
        <v>03. IBI</v>
      </c>
      <c r="I136" s="121">
        <f>Sorteio!I34</f>
        <v>32498</v>
      </c>
      <c r="J136" s="120">
        <f>Sorteio!J34</f>
        <v>7</v>
      </c>
      <c r="K136" s="120" t="str">
        <f>Sorteio!K34</f>
        <v>B-NSR</v>
      </c>
    </row>
    <row r="137" spans="1:11" ht="14.25" customHeight="1">
      <c r="A137" s="664"/>
      <c r="B137" s="664"/>
      <c r="C137" s="664"/>
      <c r="D137" s="119" t="str">
        <f>Sorteio!N34</f>
        <v>152</v>
      </c>
      <c r="E137" s="119" t="str">
        <f>Sorteio!O34</f>
        <v>SHIRAHATA</v>
      </c>
      <c r="F137" s="119" t="str">
        <f>Sorteio!P34</f>
        <v>MAKOTO</v>
      </c>
      <c r="G137" s="120" t="str">
        <f>Sorteio!Q34</f>
        <v>M</v>
      </c>
      <c r="H137" s="137" t="str">
        <f>Sorteio!R34</f>
        <v>06. KOK</v>
      </c>
      <c r="I137" s="121">
        <f>Sorteio!S34</f>
        <v>13189</v>
      </c>
      <c r="J137" s="120">
        <f>Sorteio!T34</f>
        <v>9</v>
      </c>
      <c r="K137" s="120" t="str">
        <f>Sorteio!U34</f>
        <v>B-MR</v>
      </c>
    </row>
    <row r="138" spans="1:11" ht="15" customHeight="1">
      <c r="A138" s="664"/>
      <c r="B138" s="664"/>
      <c r="C138" s="664"/>
      <c r="D138" s="119" t="str">
        <f>Sorteio!X34</f>
        <v>736</v>
      </c>
      <c r="E138" s="119" t="str">
        <f>Sorteio!Y34</f>
        <v>ANTUNES DE SOUZA</v>
      </c>
      <c r="F138" s="119" t="str">
        <f>Sorteio!Z34</f>
        <v>BRUNO RAFAEL</v>
      </c>
      <c r="G138" s="120" t="str">
        <f>Sorteio!AA34</f>
        <v>M</v>
      </c>
      <c r="H138" s="137" t="str">
        <f>Sorteio!AB34</f>
        <v>18. SOR</v>
      </c>
      <c r="I138" s="121">
        <f>Sorteio!AC34</f>
        <v>32057</v>
      </c>
      <c r="J138" s="120">
        <f>Sorteio!AD34</f>
        <v>11</v>
      </c>
      <c r="K138" s="120" t="str">
        <f>Sorteio!AE34</f>
        <v>C-NSR</v>
      </c>
    </row>
    <row r="139" spans="1:11" ht="15" customHeight="1" thickBot="1">
      <c r="A139" s="665"/>
      <c r="B139" s="665"/>
      <c r="C139" s="665"/>
      <c r="D139" s="122" t="str">
        <f>Sorteio!AH34</f>
        <v>523</v>
      </c>
      <c r="E139" s="122" t="str">
        <f>Sorteio!AI34</f>
        <v>KAWASAKA</v>
      </c>
      <c r="F139" s="122" t="str">
        <f>Sorteio!AJ34</f>
        <v>MAKICO</v>
      </c>
      <c r="G139" s="123" t="str">
        <f>Sorteio!AK34</f>
        <v>F</v>
      </c>
      <c r="H139" s="138" t="str">
        <f>Sorteio!AL34</f>
        <v>07. GSP</v>
      </c>
      <c r="I139" s="124">
        <f>Sorteio!AM34</f>
        <v>17833</v>
      </c>
      <c r="J139" s="123">
        <f>Sorteio!AN34</f>
        <v>12</v>
      </c>
      <c r="K139" s="123" t="str">
        <f>Sorteio!AO34</f>
        <v>C-SR</v>
      </c>
    </row>
    <row r="140" spans="1:11" ht="14.25" customHeight="1" thickTop="1">
      <c r="A140" s="664">
        <f>Sorteio!A35</f>
        <v>217</v>
      </c>
      <c r="B140" s="664">
        <f>Sorteio!B35</f>
        <v>2</v>
      </c>
      <c r="C140" s="664">
        <f>Sorteio!C35</f>
        <v>17</v>
      </c>
      <c r="D140" s="119" t="str">
        <f>Sorteio!D35</f>
        <v>522</v>
      </c>
      <c r="E140" s="119" t="str">
        <f>Sorteio!E35</f>
        <v>TABATA</v>
      </c>
      <c r="F140" s="119" t="str">
        <f>Sorteio!F35</f>
        <v>MARIO KAZUNORI</v>
      </c>
      <c r="G140" s="120" t="str">
        <f>Sorteio!G35</f>
        <v>M</v>
      </c>
      <c r="H140" s="137" t="str">
        <f>Sorteio!H35</f>
        <v>07. GSP</v>
      </c>
      <c r="I140" s="121">
        <f>Sorteio!I35</f>
        <v>18853</v>
      </c>
      <c r="J140" s="120">
        <f>Sorteio!J35</f>
        <v>8</v>
      </c>
      <c r="K140" s="120" t="str">
        <f>Sorteio!K35</f>
        <v>B-SR</v>
      </c>
    </row>
    <row r="141" spans="1:11" ht="14.25" customHeight="1">
      <c r="A141" s="664"/>
      <c r="B141" s="664"/>
      <c r="C141" s="664"/>
      <c r="D141" s="119" t="str">
        <f>Sorteio!N35</f>
        <v>630</v>
      </c>
      <c r="E141" s="119" t="str">
        <f>Sorteio!O35</f>
        <v>YAMAZAKI</v>
      </c>
      <c r="F141" s="119" t="str">
        <f>Sorteio!P35</f>
        <v>TERUYUKI</v>
      </c>
      <c r="G141" s="120" t="str">
        <f>Sorteio!Q35</f>
        <v>M</v>
      </c>
      <c r="H141" s="137" t="str">
        <f>Sorteio!R35</f>
        <v>06. KOK</v>
      </c>
      <c r="I141" s="121">
        <f>Sorteio!S35</f>
        <v>17919</v>
      </c>
      <c r="J141" s="120">
        <f>Sorteio!T35</f>
        <v>9</v>
      </c>
      <c r="K141" s="120" t="str">
        <f>Sorteio!U35</f>
        <v>B-SR</v>
      </c>
    </row>
    <row r="142" spans="1:11" ht="15" customHeight="1">
      <c r="A142" s="664"/>
      <c r="B142" s="664"/>
      <c r="C142" s="664"/>
      <c r="D142" s="119" t="str">
        <f>Sorteio!X35</f>
        <v>958</v>
      </c>
      <c r="E142" s="119" t="str">
        <f>Sorteio!Y35</f>
        <v>NUNES</v>
      </c>
      <c r="F142" s="119" t="str">
        <f>Sorteio!Z35</f>
        <v>MARIA HELENA</v>
      </c>
      <c r="G142" s="120" t="str">
        <f>Sorteio!AA35</f>
        <v>F</v>
      </c>
      <c r="H142" s="137" t="str">
        <f>Sorteio!AB35</f>
        <v>01. PIE</v>
      </c>
      <c r="I142" s="121">
        <f>Sorteio!AC35</f>
        <v>16884</v>
      </c>
      <c r="J142" s="120">
        <f>Sorteio!AD35</f>
        <v>12</v>
      </c>
      <c r="K142" s="120" t="str">
        <f>Sorteio!AE35</f>
        <v>C-SR</v>
      </c>
    </row>
    <row r="143" spans="1:11" ht="15" customHeight="1" thickBot="1">
      <c r="A143" s="665"/>
      <c r="B143" s="665"/>
      <c r="C143" s="665"/>
      <c r="D143" s="122" t="str">
        <f>Sorteio!AH35</f>
        <v>487</v>
      </c>
      <c r="E143" s="122" t="str">
        <f>Sorteio!AI35</f>
        <v>NAKANO</v>
      </c>
      <c r="F143" s="122" t="str">
        <f>Sorteio!AJ35</f>
        <v>ELZA ONISHI</v>
      </c>
      <c r="G143" s="123" t="str">
        <f>Sorteio!AK35</f>
        <v>F</v>
      </c>
      <c r="H143" s="138" t="str">
        <f>Sorteio!AL35</f>
        <v>11. NCC</v>
      </c>
      <c r="I143" s="124">
        <f>Sorteio!AM35</f>
        <v>17947</v>
      </c>
      <c r="J143" s="123">
        <f>Sorteio!AN35</f>
        <v>12</v>
      </c>
      <c r="K143" s="123" t="str">
        <f>Sorteio!AO35</f>
        <v>C-SR</v>
      </c>
    </row>
    <row r="144" spans="1:11" ht="14.25" customHeight="1" thickTop="1">
      <c r="A144" s="664">
        <f>Sorteio!A36</f>
        <v>218</v>
      </c>
      <c r="B144" s="664">
        <f>Sorteio!B36</f>
        <v>2</v>
      </c>
      <c r="C144" s="664">
        <f>Sorteio!C36</f>
        <v>18</v>
      </c>
      <c r="D144" s="119" t="str">
        <f>Sorteio!D36</f>
        <v>335</v>
      </c>
      <c r="E144" s="119" t="str">
        <f>Sorteio!E36</f>
        <v>KITANO</v>
      </c>
      <c r="F144" s="119" t="str">
        <f>Sorteio!F36</f>
        <v>KAZUO</v>
      </c>
      <c r="G144" s="120" t="str">
        <f>Sorteio!G36</f>
        <v>M</v>
      </c>
      <c r="H144" s="137" t="str">
        <f>Sorteio!H36</f>
        <v>11. NCC</v>
      </c>
      <c r="I144" s="121">
        <f>Sorteio!I36</f>
        <v>19890</v>
      </c>
      <c r="J144" s="120">
        <f>Sorteio!J36</f>
        <v>8</v>
      </c>
      <c r="K144" s="120" t="str">
        <f>Sorteio!K36</f>
        <v>B-NSR</v>
      </c>
    </row>
    <row r="145" spans="1:11" ht="14.25" customHeight="1">
      <c r="A145" s="664"/>
      <c r="B145" s="664"/>
      <c r="C145" s="664"/>
      <c r="D145" s="119" t="str">
        <f>Sorteio!N36</f>
        <v>856</v>
      </c>
      <c r="E145" s="119" t="str">
        <f>Sorteio!O36</f>
        <v>YAMANO</v>
      </c>
      <c r="F145" s="119" t="str">
        <f>Sorteio!P36</f>
        <v>ISABEL TIYOKO</v>
      </c>
      <c r="G145" s="120" t="str">
        <f>Sorteio!Q36</f>
        <v>F</v>
      </c>
      <c r="H145" s="137" t="str">
        <f>Sorteio!R36</f>
        <v>03. IBI</v>
      </c>
      <c r="I145" s="121">
        <f>Sorteio!S36</f>
        <v>18926</v>
      </c>
      <c r="J145" s="120">
        <f>Sorteio!T36</f>
        <v>9</v>
      </c>
      <c r="K145" s="120" t="str">
        <f>Sorteio!U36</f>
        <v>B-SR</v>
      </c>
    </row>
    <row r="146" spans="1:11" ht="15" customHeight="1">
      <c r="A146" s="664"/>
      <c r="B146" s="664"/>
      <c r="C146" s="664"/>
      <c r="D146" s="119" t="str">
        <f>Sorteio!X36</f>
        <v>153</v>
      </c>
      <c r="E146" s="119" t="str">
        <f>Sorteio!Y36</f>
        <v>FURUKAWA</v>
      </c>
      <c r="F146" s="119" t="str">
        <f>Sorteio!Z36</f>
        <v>FUMIKO</v>
      </c>
      <c r="G146" s="120" t="str">
        <f>Sorteio!AA36</f>
        <v>F</v>
      </c>
      <c r="H146" s="137" t="str">
        <f>Sorteio!AB36</f>
        <v>06. KOK</v>
      </c>
      <c r="I146" s="121">
        <f>Sorteio!AC36</f>
        <v>13386</v>
      </c>
      <c r="J146" s="120">
        <f>Sorteio!AD36</f>
        <v>12</v>
      </c>
      <c r="K146" s="120" t="str">
        <f>Sorteio!AE36</f>
        <v>C-MR</v>
      </c>
    </row>
    <row r="147" spans="1:11" ht="15" customHeight="1" thickBot="1">
      <c r="A147" s="665"/>
      <c r="B147" s="665"/>
      <c r="C147" s="665"/>
      <c r="D147" s="138">
        <f>Sorteio!AH36</f>
        <v>0</v>
      </c>
      <c r="E147" s="122" t="str">
        <f>Sorteio!AI36</f>
        <v/>
      </c>
      <c r="F147" s="122" t="str">
        <f>Sorteio!AJ36</f>
        <v/>
      </c>
      <c r="G147" s="123" t="str">
        <f>Sorteio!AK36</f>
        <v/>
      </c>
      <c r="H147" s="138" t="str">
        <f>Sorteio!AL36</f>
        <v/>
      </c>
      <c r="I147" s="124" t="str">
        <f>Sorteio!AM36</f>
        <v/>
      </c>
      <c r="J147" s="123" t="str">
        <f>Sorteio!AN36</f>
        <v/>
      </c>
      <c r="K147" s="123" t="str">
        <f>Sorteio!AO36</f>
        <v/>
      </c>
    </row>
    <row r="148" spans="1:11" ht="14.25" customHeight="1" thickTop="1">
      <c r="A148" s="664">
        <f>Sorteio!A37</f>
        <v>301</v>
      </c>
      <c r="B148" s="664">
        <f>Sorteio!B37</f>
        <v>1</v>
      </c>
      <c r="C148" s="664">
        <f>Sorteio!C37</f>
        <v>1</v>
      </c>
      <c r="D148" s="137">
        <f>Sorteio!D37</f>
        <v>900</v>
      </c>
      <c r="E148" s="119" t="str">
        <f>Sorteio!E37</f>
        <v>OGATA</v>
      </c>
      <c r="F148" s="119" t="str">
        <f>Sorteio!F37</f>
        <v>MITIKO</v>
      </c>
      <c r="G148" s="120" t="str">
        <f>Sorteio!G37</f>
        <v>F</v>
      </c>
      <c r="H148" s="137" t="str">
        <f>Sorteio!H37</f>
        <v>12. COO</v>
      </c>
      <c r="I148" s="121">
        <f>Sorteio!I37</f>
        <v>20316</v>
      </c>
      <c r="J148" s="120">
        <f>Sorteio!J37</f>
        <v>9</v>
      </c>
      <c r="K148" s="120" t="str">
        <f>Sorteio!K37</f>
        <v>B-NSR</v>
      </c>
    </row>
    <row r="149" spans="1:11" ht="14.25" customHeight="1">
      <c r="A149" s="664"/>
      <c r="B149" s="664"/>
      <c r="C149" s="664"/>
      <c r="D149" s="137">
        <f>Sorteio!N37</f>
        <v>568</v>
      </c>
      <c r="E149" s="119" t="str">
        <f>Sorteio!O37</f>
        <v>FGE VENTURIM</v>
      </c>
      <c r="F149" s="119" t="str">
        <f>Sorteio!P37</f>
        <v>ARISTEU</v>
      </c>
      <c r="G149" s="120" t="str">
        <f>Sorteio!Q37</f>
        <v>M</v>
      </c>
      <c r="H149" s="137" t="str">
        <f>Sorteio!R37</f>
        <v>11. NCC</v>
      </c>
      <c r="I149" s="121">
        <f>Sorteio!S37</f>
        <v>16190</v>
      </c>
      <c r="J149" s="120">
        <f>Sorteio!T37</f>
        <v>9</v>
      </c>
      <c r="K149" s="120" t="str">
        <f>Sorteio!U37</f>
        <v>B-SR</v>
      </c>
    </row>
    <row r="150" spans="1:11" ht="15" customHeight="1">
      <c r="A150" s="664"/>
      <c r="B150" s="664"/>
      <c r="C150" s="664"/>
      <c r="D150" s="119" t="str">
        <f>Sorteio!X37</f>
        <v>706</v>
      </c>
      <c r="E150" s="119" t="str">
        <f>Sorteio!Y37</f>
        <v>HIRAKAWA</v>
      </c>
      <c r="F150" s="119" t="str">
        <f>Sorteio!Z37</f>
        <v>ISAO</v>
      </c>
      <c r="G150" s="120" t="str">
        <f>Sorteio!AA37</f>
        <v>M</v>
      </c>
      <c r="H150" s="137" t="str">
        <f>Sorteio!AB37</f>
        <v>06. KOK</v>
      </c>
      <c r="I150" s="121">
        <f>Sorteio!AC37</f>
        <v>17410</v>
      </c>
      <c r="J150" s="120">
        <f>Sorteio!AD37</f>
        <v>12</v>
      </c>
      <c r="K150" s="120" t="str">
        <f>Sorteio!AE37</f>
        <v>C-SR</v>
      </c>
    </row>
    <row r="151" spans="1:11" ht="15" customHeight="1" thickBot="1">
      <c r="A151" s="665"/>
      <c r="B151" s="665"/>
      <c r="C151" s="665"/>
      <c r="D151" s="122" t="str">
        <f>Sorteio!AH37</f>
        <v>731</v>
      </c>
      <c r="E151" s="122" t="str">
        <f>Sorteio!AI37</f>
        <v>KONDO</v>
      </c>
      <c r="F151" s="122" t="str">
        <f>Sorteio!AJ37</f>
        <v>MARY TORII</v>
      </c>
      <c r="G151" s="123" t="str">
        <f>Sorteio!AK37</f>
        <v>F</v>
      </c>
      <c r="H151" s="138" t="str">
        <f>Sorteio!AL37</f>
        <v>07. GSP</v>
      </c>
      <c r="I151" s="124">
        <f>Sorteio!AM37</f>
        <v>18680</v>
      </c>
      <c r="J151" s="123">
        <f>Sorteio!AN37</f>
        <v>12</v>
      </c>
      <c r="K151" s="123" t="str">
        <f>Sorteio!AO37</f>
        <v>C-SR</v>
      </c>
    </row>
    <row r="152" spans="1:11" ht="14.25" customHeight="1" thickTop="1">
      <c r="A152" s="664">
        <f>Sorteio!A38</f>
        <v>302</v>
      </c>
      <c r="B152" s="664">
        <f>Sorteio!B38</f>
        <v>1</v>
      </c>
      <c r="C152" s="664">
        <f>Sorteio!C38</f>
        <v>2</v>
      </c>
      <c r="D152" s="119">
        <f>Sorteio!D38</f>
        <v>0</v>
      </c>
      <c r="E152" s="119" t="str">
        <f>Sorteio!E38</f>
        <v/>
      </c>
      <c r="F152" s="119" t="str">
        <f>Sorteio!F38</f>
        <v/>
      </c>
      <c r="G152" s="120" t="str">
        <f>Sorteio!G38</f>
        <v/>
      </c>
      <c r="H152" s="137" t="str">
        <f>Sorteio!H38</f>
        <v/>
      </c>
      <c r="I152" s="121" t="str">
        <f>Sorteio!I38</f>
        <v/>
      </c>
      <c r="J152" s="120" t="str">
        <f>Sorteio!J38</f>
        <v/>
      </c>
      <c r="K152" s="120" t="str">
        <f>Sorteio!K38</f>
        <v/>
      </c>
    </row>
    <row r="153" spans="1:11" ht="14.25" customHeight="1">
      <c r="A153" s="664"/>
      <c r="B153" s="664"/>
      <c r="C153" s="664"/>
      <c r="D153" s="119">
        <f>Sorteio!N38</f>
        <v>0</v>
      </c>
      <c r="E153" s="119" t="str">
        <f>Sorteio!O38</f>
        <v/>
      </c>
      <c r="F153" s="119" t="str">
        <f>Sorteio!P38</f>
        <v/>
      </c>
      <c r="G153" s="120" t="str">
        <f>Sorteio!Q38</f>
        <v/>
      </c>
      <c r="H153" s="137" t="str">
        <f>Sorteio!R38</f>
        <v/>
      </c>
      <c r="I153" s="121" t="str">
        <f>Sorteio!S38</f>
        <v/>
      </c>
      <c r="J153" s="120" t="str">
        <f>Sorteio!T38</f>
        <v/>
      </c>
      <c r="K153" s="120" t="str">
        <f>Sorteio!U38</f>
        <v/>
      </c>
    </row>
    <row r="154" spans="1:11" ht="15" customHeight="1">
      <c r="A154" s="664"/>
      <c r="B154" s="664"/>
      <c r="C154" s="664"/>
      <c r="D154" s="119">
        <f>Sorteio!X38</f>
        <v>0</v>
      </c>
      <c r="E154" s="119" t="str">
        <f>Sorteio!Y38</f>
        <v/>
      </c>
      <c r="F154" s="119" t="str">
        <f>Sorteio!Z38</f>
        <v/>
      </c>
      <c r="G154" s="120" t="str">
        <f>Sorteio!AA38</f>
        <v/>
      </c>
      <c r="H154" s="137" t="str">
        <f>Sorteio!AB38</f>
        <v/>
      </c>
      <c r="I154" s="121" t="str">
        <f>Sorteio!AC38</f>
        <v/>
      </c>
      <c r="J154" s="120" t="str">
        <f>Sorteio!AD38</f>
        <v/>
      </c>
      <c r="K154" s="120" t="str">
        <f>Sorteio!AE38</f>
        <v/>
      </c>
    </row>
    <row r="155" spans="1:11" ht="15" customHeight="1" thickBot="1">
      <c r="A155" s="665"/>
      <c r="B155" s="665"/>
      <c r="C155" s="665"/>
      <c r="D155" s="122">
        <f>Sorteio!AH38</f>
        <v>0</v>
      </c>
      <c r="E155" s="122" t="str">
        <f>Sorteio!AI38</f>
        <v/>
      </c>
      <c r="F155" s="122" t="str">
        <f>Sorteio!AJ38</f>
        <v/>
      </c>
      <c r="G155" s="123" t="str">
        <f>Sorteio!AK38</f>
        <v/>
      </c>
      <c r="H155" s="138" t="str">
        <f>Sorteio!AL38</f>
        <v/>
      </c>
      <c r="I155" s="124" t="str">
        <f>Sorteio!AM38</f>
        <v/>
      </c>
      <c r="J155" s="123" t="str">
        <f>Sorteio!AN38</f>
        <v/>
      </c>
      <c r="K155" s="123" t="str">
        <f>Sorteio!AO38</f>
        <v/>
      </c>
    </row>
    <row r="156" spans="1:11" ht="14.25" customHeight="1" thickTop="1">
      <c r="A156" s="664">
        <f>Sorteio!A39</f>
        <v>303</v>
      </c>
      <c r="B156" s="664">
        <f>Sorteio!B39</f>
        <v>1</v>
      </c>
      <c r="C156" s="664">
        <f>Sorteio!C39</f>
        <v>3</v>
      </c>
      <c r="D156" s="137" t="str">
        <f>Sorteio!D39</f>
        <v>169</v>
      </c>
      <c r="E156" s="119" t="str">
        <f>Sorteio!E39</f>
        <v>SILVA</v>
      </c>
      <c r="F156" s="119" t="str">
        <f>Sorteio!F39</f>
        <v>MANOEL</v>
      </c>
      <c r="G156" s="120" t="str">
        <f>Sorteio!G39</f>
        <v>M</v>
      </c>
      <c r="H156" s="137" t="str">
        <f>Sorteio!H39</f>
        <v>06. KOK</v>
      </c>
      <c r="I156" s="121">
        <f>Sorteio!I39</f>
        <v>20205</v>
      </c>
      <c r="J156" s="120">
        <f>Sorteio!J39</f>
        <v>9</v>
      </c>
      <c r="K156" s="120" t="str">
        <f>Sorteio!K39</f>
        <v>B-NSR</v>
      </c>
    </row>
    <row r="157" spans="1:11" ht="14.25" customHeight="1">
      <c r="A157" s="664"/>
      <c r="B157" s="664"/>
      <c r="C157" s="664"/>
      <c r="D157" s="137" t="str">
        <f>Sorteio!N39</f>
        <v>639</v>
      </c>
      <c r="E157" s="119" t="str">
        <f>Sorteio!O39</f>
        <v>HITOMI</v>
      </c>
      <c r="F157" s="119" t="str">
        <f>Sorteio!P39</f>
        <v>HATSUE</v>
      </c>
      <c r="G157" s="120" t="str">
        <f>Sorteio!Q39</f>
        <v>F</v>
      </c>
      <c r="H157" s="137" t="str">
        <f>Sorteio!R39</f>
        <v>03. IBI</v>
      </c>
      <c r="I157" s="121">
        <f>Sorteio!S39</f>
        <v>17336</v>
      </c>
      <c r="J157" s="120">
        <f>Sorteio!T39</f>
        <v>8</v>
      </c>
      <c r="K157" s="120" t="str">
        <f>Sorteio!U39</f>
        <v>B-SR</v>
      </c>
    </row>
    <row r="158" spans="1:11" ht="15" customHeight="1">
      <c r="A158" s="664"/>
      <c r="B158" s="664"/>
      <c r="C158" s="664"/>
      <c r="D158" s="137" t="str">
        <f>Sorteio!X39</f>
        <v>247</v>
      </c>
      <c r="E158" s="119" t="str">
        <f>Sorteio!Y39</f>
        <v>PINTO</v>
      </c>
      <c r="F158" s="119" t="str">
        <f>Sorteio!Z39</f>
        <v>JOSE GONCALVES</v>
      </c>
      <c r="G158" s="120" t="str">
        <f>Sorteio!AA39</f>
        <v>M</v>
      </c>
      <c r="H158" s="137" t="str">
        <f>Sorteio!AB39</f>
        <v>10. ITA</v>
      </c>
      <c r="I158" s="121">
        <f>Sorteio!AC39</f>
        <v>12745</v>
      </c>
      <c r="J158" s="120">
        <f>Sorteio!AD39</f>
        <v>9</v>
      </c>
      <c r="K158" s="120" t="str">
        <f>Sorteio!AE39</f>
        <v>B-MR</v>
      </c>
    </row>
    <row r="159" spans="1:11" ht="15" customHeight="1" thickBot="1">
      <c r="A159" s="665"/>
      <c r="B159" s="665"/>
      <c r="C159" s="665"/>
      <c r="D159" s="138" t="str">
        <f>Sorteio!AH39</f>
        <v>975</v>
      </c>
      <c r="E159" s="122" t="str">
        <f>Sorteio!AI39</f>
        <v>OGAWA</v>
      </c>
      <c r="F159" s="122" t="str">
        <f>Sorteio!AJ39</f>
        <v>ARNALDO</v>
      </c>
      <c r="G159" s="123" t="str">
        <f>Sorteio!AK39</f>
        <v>M</v>
      </c>
      <c r="H159" s="138" t="str">
        <f>Sorteio!AL39</f>
        <v>15. BIR</v>
      </c>
      <c r="I159" s="124">
        <f>Sorteio!AM39</f>
        <v>21814</v>
      </c>
      <c r="J159" s="123">
        <f>Sorteio!AN39</f>
        <v>10</v>
      </c>
      <c r="K159" s="123" t="str">
        <f>Sorteio!AO39</f>
        <v>C-NSR</v>
      </c>
    </row>
    <row r="160" spans="1:11" ht="14.25" customHeight="1" thickTop="1">
      <c r="A160" s="664">
        <f>Sorteio!A40</f>
        <v>304</v>
      </c>
      <c r="B160" s="664">
        <f>Sorteio!B40</f>
        <v>1</v>
      </c>
      <c r="C160" s="664">
        <f>Sorteio!C40</f>
        <v>4</v>
      </c>
      <c r="D160" s="119">
        <f>Sorteio!D40</f>
        <v>0</v>
      </c>
      <c r="E160" s="119" t="str">
        <f>Sorteio!E40</f>
        <v/>
      </c>
      <c r="F160" s="119" t="str">
        <f>Sorteio!F40</f>
        <v/>
      </c>
      <c r="G160" s="120" t="str">
        <f>Sorteio!G40</f>
        <v/>
      </c>
      <c r="H160" s="137" t="str">
        <f>Sorteio!H40</f>
        <v/>
      </c>
      <c r="I160" s="121" t="str">
        <f>Sorteio!I40</f>
        <v/>
      </c>
      <c r="J160" s="120" t="str">
        <f>Sorteio!J40</f>
        <v/>
      </c>
      <c r="K160" s="120" t="str">
        <f>Sorteio!K40</f>
        <v/>
      </c>
    </row>
    <row r="161" spans="1:11" ht="14.25" customHeight="1">
      <c r="A161" s="664"/>
      <c r="B161" s="664"/>
      <c r="C161" s="664"/>
      <c r="D161" s="119">
        <f>Sorteio!N40</f>
        <v>0</v>
      </c>
      <c r="E161" s="119" t="str">
        <f>Sorteio!O40</f>
        <v/>
      </c>
      <c r="F161" s="119" t="str">
        <f>Sorteio!P40</f>
        <v/>
      </c>
      <c r="G161" s="120" t="str">
        <f>Sorteio!Q40</f>
        <v/>
      </c>
      <c r="H161" s="137" t="str">
        <f>Sorteio!R40</f>
        <v/>
      </c>
      <c r="I161" s="121" t="str">
        <f>Sorteio!S40</f>
        <v/>
      </c>
      <c r="J161" s="120" t="str">
        <f>Sorteio!T40</f>
        <v/>
      </c>
      <c r="K161" s="120" t="str">
        <f>Sorteio!U40</f>
        <v/>
      </c>
    </row>
    <row r="162" spans="1:11" ht="15" customHeight="1">
      <c r="A162" s="664"/>
      <c r="B162" s="664"/>
      <c r="C162" s="664"/>
      <c r="D162" s="119">
        <f>Sorteio!X40</f>
        <v>0</v>
      </c>
      <c r="E162" s="119" t="str">
        <f>Sorteio!Y40</f>
        <v/>
      </c>
      <c r="F162" s="119" t="str">
        <f>Sorteio!Z40</f>
        <v/>
      </c>
      <c r="G162" s="120" t="str">
        <f>Sorteio!AA40</f>
        <v/>
      </c>
      <c r="H162" s="137" t="str">
        <f>Sorteio!AB40</f>
        <v/>
      </c>
      <c r="I162" s="121" t="str">
        <f>Sorteio!AC40</f>
        <v/>
      </c>
      <c r="J162" s="120" t="str">
        <f>Sorteio!AD40</f>
        <v/>
      </c>
      <c r="K162" s="120" t="str">
        <f>Sorteio!AE40</f>
        <v/>
      </c>
    </row>
    <row r="163" spans="1:11" ht="15" customHeight="1" thickBot="1">
      <c r="A163" s="665"/>
      <c r="B163" s="665"/>
      <c r="C163" s="665"/>
      <c r="D163" s="122">
        <f>Sorteio!AH40</f>
        <v>0</v>
      </c>
      <c r="E163" s="122" t="str">
        <f>Sorteio!AI40</f>
        <v/>
      </c>
      <c r="F163" s="122" t="str">
        <f>Sorteio!AJ40</f>
        <v/>
      </c>
      <c r="G163" s="123" t="str">
        <f>Sorteio!AK40</f>
        <v/>
      </c>
      <c r="H163" s="138" t="str">
        <f>Sorteio!AL40</f>
        <v/>
      </c>
      <c r="I163" s="124" t="str">
        <f>Sorteio!AM40</f>
        <v/>
      </c>
      <c r="J163" s="123" t="str">
        <f>Sorteio!AN40</f>
        <v/>
      </c>
      <c r="K163" s="123" t="str">
        <f>Sorteio!AO40</f>
        <v/>
      </c>
    </row>
    <row r="164" spans="1:11" ht="14.25" customHeight="1" thickTop="1">
      <c r="A164" s="664">
        <f>Sorteio!A41</f>
        <v>305</v>
      </c>
      <c r="B164" s="664">
        <f>Sorteio!B41</f>
        <v>1</v>
      </c>
      <c r="C164" s="664">
        <f>Sorteio!C41</f>
        <v>5</v>
      </c>
      <c r="D164" s="119" t="str">
        <f>Sorteio!D41</f>
        <v>884</v>
      </c>
      <c r="E164" s="119" t="str">
        <f>Sorteio!E41</f>
        <v xml:space="preserve">KODA </v>
      </c>
      <c r="F164" s="119" t="str">
        <f>Sorteio!F41</f>
        <v>MASAO</v>
      </c>
      <c r="G164" s="120" t="str">
        <f>Sorteio!G41</f>
        <v>M</v>
      </c>
      <c r="H164" s="137" t="str">
        <f>Sorteio!H41</f>
        <v>12. COO</v>
      </c>
      <c r="I164" s="121">
        <f>Sorteio!I41</f>
        <v>16228</v>
      </c>
      <c r="J164" s="120">
        <f>Sorteio!J41</f>
        <v>7</v>
      </c>
      <c r="K164" s="120" t="str">
        <f>Sorteio!K41</f>
        <v>B-SR</v>
      </c>
    </row>
    <row r="165" spans="1:11" ht="14.25" customHeight="1">
      <c r="A165" s="664"/>
      <c r="B165" s="664"/>
      <c r="C165" s="664"/>
      <c r="D165" s="119" t="str">
        <f>Sorteio!N41</f>
        <v>889</v>
      </c>
      <c r="E165" s="119" t="str">
        <f>Sorteio!O41</f>
        <v>BAPTISTA</v>
      </c>
      <c r="F165" s="119" t="str">
        <f>Sorteio!P41</f>
        <v>LUIZ CARLOS</v>
      </c>
      <c r="G165" s="120" t="str">
        <f>Sorteio!Q41</f>
        <v>M</v>
      </c>
      <c r="H165" s="137" t="str">
        <f>Sorteio!R41</f>
        <v>16. SUM</v>
      </c>
      <c r="I165" s="121">
        <f>Sorteio!S41</f>
        <v>21818</v>
      </c>
      <c r="J165" s="120">
        <f>Sorteio!T41</f>
        <v>7</v>
      </c>
      <c r="K165" s="120" t="str">
        <f>Sorteio!U41</f>
        <v>B-NSR</v>
      </c>
    </row>
    <row r="166" spans="1:11" ht="15" customHeight="1">
      <c r="A166" s="664"/>
      <c r="B166" s="664"/>
      <c r="C166" s="664"/>
      <c r="D166" s="119" t="str">
        <f>Sorteio!X41</f>
        <v>986</v>
      </c>
      <c r="E166" s="119" t="str">
        <f>Sorteio!Y41</f>
        <v>NAGAE</v>
      </c>
      <c r="F166" s="119" t="str">
        <f>Sorteio!Z41</f>
        <v>TOMIKO</v>
      </c>
      <c r="G166" s="120" t="str">
        <f>Sorteio!AA41</f>
        <v>F</v>
      </c>
      <c r="H166" s="137" t="str">
        <f>Sorteio!AB41</f>
        <v>18. SOR</v>
      </c>
      <c r="I166" s="121">
        <f>Sorteio!AC41</f>
        <v>14991</v>
      </c>
      <c r="J166" s="120">
        <f>Sorteio!AD41</f>
        <v>9</v>
      </c>
      <c r="K166" s="120" t="str">
        <f>Sorteio!AE41</f>
        <v>B-MR</v>
      </c>
    </row>
    <row r="167" spans="1:11" ht="15" customHeight="1" thickBot="1">
      <c r="A167" s="665"/>
      <c r="B167" s="665"/>
      <c r="C167" s="665"/>
      <c r="D167" s="122" t="str">
        <f>Sorteio!AH41</f>
        <v>407</v>
      </c>
      <c r="E167" s="122" t="str">
        <f>Sorteio!AI41</f>
        <v>HIROSE YOKOTA</v>
      </c>
      <c r="F167" s="122" t="str">
        <f>Sorteio!AJ41</f>
        <v>HAYDEE HARUMI</v>
      </c>
      <c r="G167" s="123" t="str">
        <f>Sorteio!AK41</f>
        <v>F</v>
      </c>
      <c r="H167" s="138" t="str">
        <f>Sorteio!AL41</f>
        <v>06. KOK</v>
      </c>
      <c r="I167" s="124">
        <f>Sorteio!AM41</f>
        <v>22444</v>
      </c>
      <c r="J167" s="123">
        <f>Sorteio!AN41</f>
        <v>12</v>
      </c>
      <c r="K167" s="123" t="str">
        <f>Sorteio!AO41</f>
        <v>C-NSR</v>
      </c>
    </row>
    <row r="168" spans="1:11" ht="14.25" customHeight="1" thickTop="1">
      <c r="A168" s="664">
        <f>Sorteio!A42</f>
        <v>306</v>
      </c>
      <c r="B168" s="664">
        <f>Sorteio!B42</f>
        <v>1</v>
      </c>
      <c r="C168" s="664">
        <f>Sorteio!C42</f>
        <v>6</v>
      </c>
      <c r="D168" s="119">
        <f>Sorteio!D42</f>
        <v>0</v>
      </c>
      <c r="E168" s="119" t="str">
        <f>Sorteio!E42</f>
        <v/>
      </c>
      <c r="F168" s="119" t="str">
        <f>Sorteio!F42</f>
        <v/>
      </c>
      <c r="G168" s="120" t="str">
        <f>Sorteio!G42</f>
        <v/>
      </c>
      <c r="H168" s="137" t="str">
        <f>Sorteio!H42</f>
        <v/>
      </c>
      <c r="I168" s="121" t="str">
        <f>Sorteio!I42</f>
        <v/>
      </c>
      <c r="J168" s="120" t="str">
        <f>Sorteio!J42</f>
        <v/>
      </c>
      <c r="K168" s="120" t="str">
        <f>Sorteio!K42</f>
        <v/>
      </c>
    </row>
    <row r="169" spans="1:11" ht="14.25" customHeight="1">
      <c r="A169" s="664"/>
      <c r="B169" s="664"/>
      <c r="C169" s="664"/>
      <c r="D169" s="119">
        <f>Sorteio!N42</f>
        <v>0</v>
      </c>
      <c r="E169" s="119" t="str">
        <f>Sorteio!O42</f>
        <v/>
      </c>
      <c r="F169" s="119" t="str">
        <f>Sorteio!P42</f>
        <v/>
      </c>
      <c r="G169" s="120" t="str">
        <f>Sorteio!Q42</f>
        <v/>
      </c>
      <c r="H169" s="137" t="str">
        <f>Sorteio!R42</f>
        <v/>
      </c>
      <c r="I169" s="121" t="str">
        <f>Sorteio!S42</f>
        <v/>
      </c>
      <c r="J169" s="120" t="str">
        <f>Sorteio!T42</f>
        <v/>
      </c>
      <c r="K169" s="120" t="str">
        <f>Sorteio!U42</f>
        <v/>
      </c>
    </row>
    <row r="170" spans="1:11" ht="15" customHeight="1">
      <c r="A170" s="664"/>
      <c r="B170" s="664"/>
      <c r="C170" s="664"/>
      <c r="D170" s="119">
        <f>Sorteio!X42</f>
        <v>0</v>
      </c>
      <c r="E170" s="119" t="str">
        <f>Sorteio!Y42</f>
        <v/>
      </c>
      <c r="F170" s="119" t="str">
        <f>Sorteio!Z42</f>
        <v/>
      </c>
      <c r="G170" s="120" t="str">
        <f>Sorteio!AA42</f>
        <v/>
      </c>
      <c r="H170" s="137" t="str">
        <f>Sorteio!AB42</f>
        <v/>
      </c>
      <c r="I170" s="121" t="str">
        <f>Sorteio!AC42</f>
        <v/>
      </c>
      <c r="J170" s="120" t="str">
        <f>Sorteio!AD42</f>
        <v/>
      </c>
      <c r="K170" s="120" t="str">
        <f>Sorteio!AE42</f>
        <v/>
      </c>
    </row>
    <row r="171" spans="1:11" ht="15" customHeight="1" thickBot="1">
      <c r="A171" s="665"/>
      <c r="B171" s="665"/>
      <c r="C171" s="665"/>
      <c r="D171" s="122">
        <f>Sorteio!AH42</f>
        <v>0</v>
      </c>
      <c r="E171" s="122" t="str">
        <f>Sorteio!AI42</f>
        <v/>
      </c>
      <c r="F171" s="122" t="str">
        <f>Sorteio!AJ42</f>
        <v/>
      </c>
      <c r="G171" s="123" t="str">
        <f>Sorteio!AK42</f>
        <v/>
      </c>
      <c r="H171" s="138" t="str">
        <f>Sorteio!AL42</f>
        <v/>
      </c>
      <c r="I171" s="124" t="str">
        <f>Sorteio!AM42</f>
        <v/>
      </c>
      <c r="J171" s="123" t="str">
        <f>Sorteio!AN42</f>
        <v/>
      </c>
      <c r="K171" s="123" t="str">
        <f>Sorteio!AO42</f>
        <v/>
      </c>
    </row>
    <row r="172" spans="1:11" ht="14.25" customHeight="1" thickTop="1">
      <c r="A172" s="664">
        <f>Sorteio!A43</f>
        <v>307</v>
      </c>
      <c r="B172" s="664">
        <f>Sorteio!B43</f>
        <v>1</v>
      </c>
      <c r="C172" s="664">
        <f>Sorteio!C43</f>
        <v>7</v>
      </c>
      <c r="D172" s="137" t="str">
        <f>Sorteio!D43</f>
        <v>907</v>
      </c>
      <c r="E172" s="119" t="str">
        <f>Sorteio!E43</f>
        <v>MUKAI</v>
      </c>
      <c r="F172" s="119" t="str">
        <f>Sorteio!F43</f>
        <v>MASAAKI</v>
      </c>
      <c r="G172" s="120" t="str">
        <f>Sorteio!G43</f>
        <v>M</v>
      </c>
      <c r="H172" s="137" t="str">
        <f>Sorteio!H43</f>
        <v>15. BIR</v>
      </c>
      <c r="I172" s="121">
        <f>Sorteio!I43</f>
        <v>17335</v>
      </c>
      <c r="J172" s="120">
        <f>Sorteio!J43</f>
        <v>8</v>
      </c>
      <c r="K172" s="120" t="str">
        <f>Sorteio!K43</f>
        <v>B-SR</v>
      </c>
    </row>
    <row r="173" spans="1:11" ht="14.25" customHeight="1">
      <c r="A173" s="664"/>
      <c r="B173" s="664"/>
      <c r="C173" s="664"/>
      <c r="D173" s="137">
        <f>Sorteio!N43</f>
        <v>604</v>
      </c>
      <c r="E173" s="119" t="str">
        <f>Sorteio!O43</f>
        <v>P. DA S. DE OLIVEIRA</v>
      </c>
      <c r="F173" s="119" t="str">
        <f>Sorteio!P43</f>
        <v>MARIA APARECIDA</v>
      </c>
      <c r="G173" s="120" t="str">
        <f>Sorteio!Q43</f>
        <v>F</v>
      </c>
      <c r="H173" s="137" t="str">
        <f>Sorteio!R43</f>
        <v>18. SOR</v>
      </c>
      <c r="I173" s="121">
        <f>Sorteio!S43</f>
        <v>22044</v>
      </c>
      <c r="J173" s="120">
        <f>Sorteio!T43</f>
        <v>9</v>
      </c>
      <c r="K173" s="120" t="str">
        <f>Sorteio!U43</f>
        <v>B-NSR</v>
      </c>
    </row>
    <row r="174" spans="1:11" ht="15" customHeight="1">
      <c r="A174" s="664"/>
      <c r="B174" s="664"/>
      <c r="C174" s="664"/>
      <c r="D174" s="137" t="str">
        <f>Sorteio!X43</f>
        <v>621</v>
      </c>
      <c r="E174" s="119" t="str">
        <f>Sorteio!Y43</f>
        <v>OGATA</v>
      </c>
      <c r="F174" s="119" t="str">
        <f>Sorteio!Z43</f>
        <v>MEGUMI</v>
      </c>
      <c r="G174" s="120" t="str">
        <f>Sorteio!AA43</f>
        <v>F</v>
      </c>
      <c r="H174" s="137" t="str">
        <f>Sorteio!AB43</f>
        <v>07. GSP</v>
      </c>
      <c r="I174" s="121">
        <f>Sorteio!AC43</f>
        <v>19169</v>
      </c>
      <c r="J174" s="120">
        <f>Sorteio!AD43</f>
        <v>9</v>
      </c>
      <c r="K174" s="120" t="str">
        <f>Sorteio!AE43</f>
        <v>B-NSR</v>
      </c>
    </row>
    <row r="175" spans="1:11" ht="15" customHeight="1" thickBot="1">
      <c r="A175" s="665"/>
      <c r="B175" s="665"/>
      <c r="C175" s="665"/>
      <c r="D175" s="138" t="str">
        <f>Sorteio!AH43</f>
        <v>705</v>
      </c>
      <c r="E175" s="122" t="str">
        <f>Sorteio!AI43</f>
        <v>IWAMOTO MAEDA</v>
      </c>
      <c r="F175" s="122" t="str">
        <f>Sorteio!AJ43</f>
        <v>IOSHIMI</v>
      </c>
      <c r="G175" s="123" t="str">
        <f>Sorteio!AK43</f>
        <v>F</v>
      </c>
      <c r="H175" s="138" t="str">
        <f>Sorteio!AL43</f>
        <v>06. KOK</v>
      </c>
      <c r="I175" s="124">
        <f>Sorteio!AM43</f>
        <v>20443</v>
      </c>
      <c r="J175" s="123">
        <f>Sorteio!AN43</f>
        <v>12</v>
      </c>
      <c r="K175" s="123" t="str">
        <f>Sorteio!AO43</f>
        <v>C-NSR</v>
      </c>
    </row>
    <row r="176" spans="1:11" ht="14.25" customHeight="1" thickTop="1">
      <c r="A176" s="664">
        <f>Sorteio!A44</f>
        <v>308</v>
      </c>
      <c r="B176" s="664">
        <f>Sorteio!B44</f>
        <v>1</v>
      </c>
      <c r="C176" s="664">
        <f>Sorteio!C44</f>
        <v>8</v>
      </c>
      <c r="D176" s="119">
        <f>Sorteio!D44</f>
        <v>0</v>
      </c>
      <c r="E176" s="119" t="str">
        <f>Sorteio!E44</f>
        <v/>
      </c>
      <c r="F176" s="119" t="str">
        <f>Sorteio!F44</f>
        <v/>
      </c>
      <c r="G176" s="120" t="str">
        <f>Sorteio!G44</f>
        <v/>
      </c>
      <c r="H176" s="137" t="str">
        <f>Sorteio!H44</f>
        <v/>
      </c>
      <c r="I176" s="121" t="str">
        <f>Sorteio!I44</f>
        <v/>
      </c>
      <c r="J176" s="120" t="str">
        <f>Sorteio!J44</f>
        <v/>
      </c>
      <c r="K176" s="120" t="str">
        <f>Sorteio!K44</f>
        <v/>
      </c>
    </row>
    <row r="177" spans="1:12" ht="14.25" customHeight="1">
      <c r="A177" s="664"/>
      <c r="B177" s="664"/>
      <c r="C177" s="664"/>
      <c r="D177" s="119">
        <f>Sorteio!N44</f>
        <v>0</v>
      </c>
      <c r="E177" s="119" t="str">
        <f>Sorteio!O44</f>
        <v/>
      </c>
      <c r="F177" s="119" t="str">
        <f>Sorteio!P44</f>
        <v/>
      </c>
      <c r="G177" s="120" t="str">
        <f>Sorteio!Q44</f>
        <v/>
      </c>
      <c r="H177" s="137" t="str">
        <f>Sorteio!R44</f>
        <v/>
      </c>
      <c r="I177" s="121" t="str">
        <f>Sorteio!S44</f>
        <v/>
      </c>
      <c r="J177" s="120" t="str">
        <f>Sorteio!T44</f>
        <v/>
      </c>
      <c r="K177" s="120" t="str">
        <f>Sorteio!U44</f>
        <v/>
      </c>
    </row>
    <row r="178" spans="1:12" ht="15" customHeight="1">
      <c r="A178" s="664"/>
      <c r="B178" s="664"/>
      <c r="C178" s="664"/>
      <c r="D178" s="119">
        <f>Sorteio!X44</f>
        <v>0</v>
      </c>
      <c r="E178" s="119" t="str">
        <f>Sorteio!Y44</f>
        <v/>
      </c>
      <c r="F178" s="119" t="str">
        <f>Sorteio!Z44</f>
        <v/>
      </c>
      <c r="G178" s="120" t="str">
        <f>Sorteio!AA44</f>
        <v/>
      </c>
      <c r="H178" s="137" t="str">
        <f>Sorteio!AB44</f>
        <v/>
      </c>
      <c r="I178" s="121" t="str">
        <f>Sorteio!AC44</f>
        <v/>
      </c>
      <c r="J178" s="120" t="str">
        <f>Sorteio!AD44</f>
        <v/>
      </c>
      <c r="K178" s="120" t="str">
        <f>Sorteio!AE44</f>
        <v/>
      </c>
    </row>
    <row r="179" spans="1:12" ht="15" customHeight="1" thickBot="1">
      <c r="A179" s="665"/>
      <c r="B179" s="665"/>
      <c r="C179" s="665"/>
      <c r="D179" s="122">
        <f>Sorteio!AH44</f>
        <v>0</v>
      </c>
      <c r="E179" s="122" t="str">
        <f>Sorteio!AI44</f>
        <v/>
      </c>
      <c r="F179" s="122" t="str">
        <f>Sorteio!AJ44</f>
        <v/>
      </c>
      <c r="G179" s="123" t="str">
        <f>Sorteio!AK44</f>
        <v/>
      </c>
      <c r="H179" s="138" t="str">
        <f>Sorteio!AL44</f>
        <v/>
      </c>
      <c r="I179" s="124" t="str">
        <f>Sorteio!AM44</f>
        <v/>
      </c>
      <c r="J179" s="123" t="str">
        <f>Sorteio!AN44</f>
        <v/>
      </c>
      <c r="K179" s="123" t="str">
        <f>Sorteio!AO44</f>
        <v/>
      </c>
    </row>
    <row r="180" spans="1:12" ht="15" customHeight="1" thickTop="1">
      <c r="A180" s="146" t="s">
        <v>59</v>
      </c>
      <c r="B180" s="147" t="s">
        <v>76</v>
      </c>
      <c r="C180" s="147" t="s">
        <v>60</v>
      </c>
      <c r="D180" s="147" t="s">
        <v>78</v>
      </c>
      <c r="E180" s="147" t="s">
        <v>71</v>
      </c>
      <c r="F180" s="147" t="s">
        <v>58</v>
      </c>
      <c r="G180" s="148" t="s">
        <v>72</v>
      </c>
      <c r="H180" s="149" t="s">
        <v>69</v>
      </c>
      <c r="I180" s="150" t="s">
        <v>73</v>
      </c>
      <c r="J180" s="151" t="s">
        <v>74</v>
      </c>
      <c r="K180" s="152" t="s">
        <v>75</v>
      </c>
    </row>
    <row r="181" spans="1:12" ht="14.25" customHeight="1">
      <c r="A181" s="664">
        <f>Sorteio!A45</f>
        <v>309</v>
      </c>
      <c r="B181" s="664">
        <f>Sorteio!B45</f>
        <v>1</v>
      </c>
      <c r="C181" s="664">
        <f>Sorteio!C45</f>
        <v>9</v>
      </c>
      <c r="D181" s="137">
        <f>Sorteio!D45</f>
        <v>719</v>
      </c>
      <c r="E181" s="119" t="str">
        <f>Sorteio!E45</f>
        <v>AZEVEDO</v>
      </c>
      <c r="F181" s="119" t="str">
        <f>Sorteio!F45</f>
        <v>IDELSON</v>
      </c>
      <c r="G181" s="120" t="str">
        <f>Sorteio!G45</f>
        <v>M</v>
      </c>
      <c r="H181" s="137" t="str">
        <f>Sorteio!H45</f>
        <v>11. NCC</v>
      </c>
      <c r="I181" s="121">
        <f>Sorteio!I45</f>
        <v>16509</v>
      </c>
      <c r="J181" s="120">
        <f>Sorteio!J45</f>
        <v>8</v>
      </c>
      <c r="K181" s="120" t="str">
        <f>Sorteio!K45</f>
        <v>B-SR</v>
      </c>
    </row>
    <row r="182" spans="1:12" ht="14.25" customHeight="1">
      <c r="A182" s="664"/>
      <c r="B182" s="664"/>
      <c r="C182" s="664"/>
      <c r="D182" s="119" t="str">
        <f>Sorteio!N45</f>
        <v>785</v>
      </c>
      <c r="E182" s="119" t="str">
        <f>Sorteio!O45</f>
        <v>MORIYA</v>
      </c>
      <c r="F182" s="119" t="str">
        <f>Sorteio!P45</f>
        <v>KAZUO</v>
      </c>
      <c r="G182" s="120" t="str">
        <f>Sorteio!Q45</f>
        <v>M</v>
      </c>
      <c r="H182" s="137" t="str">
        <f>Sorteio!R45</f>
        <v>15. BIR</v>
      </c>
      <c r="I182" s="121">
        <f>Sorteio!S45</f>
        <v>15211</v>
      </c>
      <c r="J182" s="120">
        <f>Sorteio!T45</f>
        <v>9</v>
      </c>
      <c r="K182" s="120" t="str">
        <f>Sorteio!U45</f>
        <v>B-MR</v>
      </c>
      <c r="L182" s="51"/>
    </row>
    <row r="183" spans="1:12" ht="15" customHeight="1">
      <c r="A183" s="664"/>
      <c r="B183" s="664"/>
      <c r="C183" s="664"/>
      <c r="D183" s="119" t="str">
        <f>Sorteio!X45</f>
        <v>704</v>
      </c>
      <c r="E183" s="119" t="str">
        <f>Sorteio!Y45</f>
        <v>MAEDA</v>
      </c>
      <c r="F183" s="119" t="str">
        <f>Sorteio!Z45</f>
        <v>KAUSSEI</v>
      </c>
      <c r="G183" s="120" t="str">
        <f>Sorteio!AA45</f>
        <v>M</v>
      </c>
      <c r="H183" s="137" t="str">
        <f>Sorteio!AB45</f>
        <v>06. KOK</v>
      </c>
      <c r="I183" s="121">
        <f>Sorteio!AC45</f>
        <v>18515</v>
      </c>
      <c r="J183" s="120">
        <f>Sorteio!AD45</f>
        <v>12</v>
      </c>
      <c r="K183" s="120" t="str">
        <f>Sorteio!AE45</f>
        <v>C-SR</v>
      </c>
      <c r="L183" s="51"/>
    </row>
    <row r="184" spans="1:12" ht="15" customHeight="1" thickBot="1">
      <c r="A184" s="665"/>
      <c r="B184" s="665"/>
      <c r="C184" s="665"/>
      <c r="D184" s="122" t="str">
        <f>Sorteio!AH45</f>
        <v>728</v>
      </c>
      <c r="E184" s="122" t="str">
        <f>Sorteio!AI45</f>
        <v>DOS SANTOS LUZ LIMA</v>
      </c>
      <c r="F184" s="122" t="str">
        <f>Sorteio!AJ45</f>
        <v>LUCILENA</v>
      </c>
      <c r="G184" s="123" t="str">
        <f>Sorteio!AK45</f>
        <v>F</v>
      </c>
      <c r="H184" s="138" t="str">
        <f>Sorteio!AL45</f>
        <v>18. SOR</v>
      </c>
      <c r="I184" s="124">
        <f>Sorteio!AM45</f>
        <v>25513</v>
      </c>
      <c r="J184" s="123">
        <f>Sorteio!AN45</f>
        <v>12</v>
      </c>
      <c r="K184" s="123" t="str">
        <f>Sorteio!AO45</f>
        <v>C-NSR</v>
      </c>
    </row>
    <row r="185" spans="1:12" ht="14.25" customHeight="1" thickTop="1">
      <c r="A185" s="664">
        <f>Sorteio!A46</f>
        <v>310</v>
      </c>
      <c r="B185" s="664">
        <f>Sorteio!B46</f>
        <v>1</v>
      </c>
      <c r="C185" s="664">
        <f>Sorteio!C46</f>
        <v>10</v>
      </c>
      <c r="D185" s="119">
        <f>Sorteio!D46</f>
        <v>0</v>
      </c>
      <c r="E185" s="119" t="str">
        <f>Sorteio!E46</f>
        <v/>
      </c>
      <c r="F185" s="119" t="str">
        <f>Sorteio!F46</f>
        <v/>
      </c>
      <c r="G185" s="120" t="str">
        <f>Sorteio!G46</f>
        <v/>
      </c>
      <c r="H185" s="137" t="str">
        <f>Sorteio!H46</f>
        <v/>
      </c>
      <c r="I185" s="121" t="str">
        <f>Sorteio!I46</f>
        <v/>
      </c>
      <c r="J185" s="120" t="str">
        <f>Sorteio!J46</f>
        <v/>
      </c>
      <c r="K185" s="120" t="str">
        <f>Sorteio!K46</f>
        <v/>
      </c>
    </row>
    <row r="186" spans="1:12" ht="14.25" customHeight="1">
      <c r="A186" s="664"/>
      <c r="B186" s="664"/>
      <c r="C186" s="664"/>
      <c r="D186" s="119">
        <f>Sorteio!N46</f>
        <v>0</v>
      </c>
      <c r="E186" s="119" t="str">
        <f>Sorteio!O46</f>
        <v/>
      </c>
      <c r="F186" s="119" t="str">
        <f>Sorteio!P46</f>
        <v/>
      </c>
      <c r="G186" s="120" t="str">
        <f>Sorteio!Q46</f>
        <v/>
      </c>
      <c r="H186" s="137" t="str">
        <f>Sorteio!R46</f>
        <v/>
      </c>
      <c r="I186" s="121" t="str">
        <f>Sorteio!S46</f>
        <v/>
      </c>
      <c r="J186" s="120" t="str">
        <f>Sorteio!T46</f>
        <v/>
      </c>
      <c r="K186" s="120" t="str">
        <f>Sorteio!U46</f>
        <v/>
      </c>
    </row>
    <row r="187" spans="1:12" ht="15" customHeight="1">
      <c r="A187" s="664"/>
      <c r="B187" s="664"/>
      <c r="C187" s="664"/>
      <c r="D187" s="119">
        <f>Sorteio!X46</f>
        <v>0</v>
      </c>
      <c r="E187" s="119" t="str">
        <f>Sorteio!Y46</f>
        <v/>
      </c>
      <c r="F187" s="119" t="str">
        <f>Sorteio!Z46</f>
        <v/>
      </c>
      <c r="G187" s="120" t="str">
        <f>Sorteio!AA46</f>
        <v/>
      </c>
      <c r="H187" s="137" t="str">
        <f>Sorteio!AB46</f>
        <v/>
      </c>
      <c r="I187" s="121" t="str">
        <f>Sorteio!AC46</f>
        <v/>
      </c>
      <c r="J187" s="120" t="str">
        <f>Sorteio!AD46</f>
        <v/>
      </c>
      <c r="K187" s="120" t="str">
        <f>Sorteio!AE46</f>
        <v/>
      </c>
    </row>
    <row r="188" spans="1:12" ht="15" customHeight="1" thickBot="1">
      <c r="A188" s="665"/>
      <c r="B188" s="665"/>
      <c r="C188" s="665"/>
      <c r="D188" s="122">
        <f>Sorteio!AH46</f>
        <v>0</v>
      </c>
      <c r="E188" s="122" t="str">
        <f>Sorteio!AI46</f>
        <v/>
      </c>
      <c r="F188" s="122" t="str">
        <f>Sorteio!AJ46</f>
        <v/>
      </c>
      <c r="G188" s="123" t="str">
        <f>Sorteio!AK46</f>
        <v/>
      </c>
      <c r="H188" s="138" t="str">
        <f>Sorteio!AL46</f>
        <v/>
      </c>
      <c r="I188" s="124" t="str">
        <f>Sorteio!AM46</f>
        <v/>
      </c>
      <c r="J188" s="123" t="str">
        <f>Sorteio!AN46</f>
        <v/>
      </c>
      <c r="K188" s="123" t="str">
        <f>Sorteio!AO46</f>
        <v/>
      </c>
    </row>
    <row r="189" spans="1:12" ht="14.25" customHeight="1" thickTop="1">
      <c r="A189" s="664">
        <f>Sorteio!A47</f>
        <v>311</v>
      </c>
      <c r="B189" s="664">
        <f>Sorteio!B47</f>
        <v>1</v>
      </c>
      <c r="C189" s="664">
        <f>Sorteio!C47</f>
        <v>11</v>
      </c>
      <c r="D189" s="119">
        <f>Sorteio!D47</f>
        <v>587</v>
      </c>
      <c r="E189" s="119" t="str">
        <f>Sorteio!E47</f>
        <v>SHIMURA</v>
      </c>
      <c r="F189" s="119" t="str">
        <f>Sorteio!F47</f>
        <v>JUSCELINO</v>
      </c>
      <c r="G189" s="120" t="str">
        <f>Sorteio!G47</f>
        <v>M</v>
      </c>
      <c r="H189" s="137" t="str">
        <f>Sorteio!H47</f>
        <v>07. GSP</v>
      </c>
      <c r="I189" s="121">
        <f>Sorteio!I47</f>
        <v>20561</v>
      </c>
      <c r="J189" s="120">
        <f>Sorteio!J47</f>
        <v>9</v>
      </c>
      <c r="K189" s="120" t="str">
        <f>Sorteio!K47</f>
        <v>B-NSR</v>
      </c>
    </row>
    <row r="190" spans="1:12" ht="14.25" customHeight="1">
      <c r="A190" s="664"/>
      <c r="B190" s="664"/>
      <c r="C190" s="664"/>
      <c r="D190" s="119" t="str">
        <f>Sorteio!N47</f>
        <v>781</v>
      </c>
      <c r="E190" s="119" t="str">
        <f>Sorteio!O47</f>
        <v>KOJA</v>
      </c>
      <c r="F190" s="119" t="str">
        <f>Sorteio!P47</f>
        <v>MARIO</v>
      </c>
      <c r="G190" s="120" t="str">
        <f>Sorteio!Q47</f>
        <v>M</v>
      </c>
      <c r="H190" s="137" t="str">
        <f>Sorteio!R47</f>
        <v>11. NCC</v>
      </c>
      <c r="I190" s="121">
        <f>Sorteio!S47</f>
        <v>18155</v>
      </c>
      <c r="J190" s="120">
        <f>Sorteio!T47</f>
        <v>9</v>
      </c>
      <c r="K190" s="120" t="str">
        <f>Sorteio!U47</f>
        <v>B-SR</v>
      </c>
    </row>
    <row r="191" spans="1:12" ht="15" customHeight="1">
      <c r="A191" s="664"/>
      <c r="B191" s="664"/>
      <c r="C191" s="664"/>
      <c r="D191" s="119" t="str">
        <f>Sorteio!X47</f>
        <v>896</v>
      </c>
      <c r="E191" s="119" t="str">
        <f>Sorteio!Y47</f>
        <v>CUKAUSKAS</v>
      </c>
      <c r="F191" s="119" t="str">
        <f>Sorteio!Z47</f>
        <v>ADELIA</v>
      </c>
      <c r="G191" s="120" t="str">
        <f>Sorteio!AA47</f>
        <v>F</v>
      </c>
      <c r="H191" s="137" t="str">
        <f>Sorteio!AB47</f>
        <v>18. SOR</v>
      </c>
      <c r="I191" s="121">
        <f>Sorteio!AC47</f>
        <v>19630</v>
      </c>
      <c r="J191" s="120">
        <f>Sorteio!AD47</f>
        <v>12</v>
      </c>
      <c r="K191" s="120" t="str">
        <f>Sorteio!AE47</f>
        <v>C-NSR</v>
      </c>
    </row>
    <row r="192" spans="1:12" ht="15" customHeight="1" thickBot="1">
      <c r="A192" s="665"/>
      <c r="B192" s="665"/>
      <c r="C192" s="665"/>
      <c r="D192" s="122" t="str">
        <f>Sorteio!AH47</f>
        <v>771</v>
      </c>
      <c r="E192" s="122" t="str">
        <f>Sorteio!AI47</f>
        <v>YAMAMOTO YAMAZAKI</v>
      </c>
      <c r="F192" s="122" t="str">
        <f>Sorteio!AJ47</f>
        <v>CECILIA TOSHIE</v>
      </c>
      <c r="G192" s="123" t="str">
        <f>Sorteio!AK47</f>
        <v>F</v>
      </c>
      <c r="H192" s="138" t="str">
        <f>Sorteio!AL47</f>
        <v>06. KOK</v>
      </c>
      <c r="I192" s="124">
        <f>Sorteio!AM47</f>
        <v>23302</v>
      </c>
      <c r="J192" s="123">
        <f>Sorteio!AN47</f>
        <v>12</v>
      </c>
      <c r="K192" s="123" t="str">
        <f>Sorteio!AO47</f>
        <v>C-NSR</v>
      </c>
    </row>
    <row r="193" spans="1:11" ht="14.25" customHeight="1" thickTop="1">
      <c r="A193" s="664">
        <f>Sorteio!A48</f>
        <v>312</v>
      </c>
      <c r="B193" s="664">
        <f>Sorteio!B48</f>
        <v>1</v>
      </c>
      <c r="C193" s="664">
        <f>Sorteio!C48</f>
        <v>12</v>
      </c>
      <c r="D193" s="119">
        <f>Sorteio!D48</f>
        <v>0</v>
      </c>
      <c r="E193" s="119" t="str">
        <f>Sorteio!E48</f>
        <v/>
      </c>
      <c r="F193" s="119" t="str">
        <f>Sorteio!F48</f>
        <v/>
      </c>
      <c r="G193" s="120" t="str">
        <f>Sorteio!G48</f>
        <v/>
      </c>
      <c r="H193" s="137" t="str">
        <f>Sorteio!H48</f>
        <v/>
      </c>
      <c r="I193" s="121" t="str">
        <f>Sorteio!I48</f>
        <v/>
      </c>
      <c r="J193" s="120" t="str">
        <f>Sorteio!J48</f>
        <v/>
      </c>
      <c r="K193" s="120" t="str">
        <f>Sorteio!K48</f>
        <v/>
      </c>
    </row>
    <row r="194" spans="1:11" ht="14.25" customHeight="1">
      <c r="A194" s="664"/>
      <c r="B194" s="664"/>
      <c r="C194" s="664"/>
      <c r="D194" s="119">
        <f>Sorteio!N48</f>
        <v>0</v>
      </c>
      <c r="E194" s="119" t="str">
        <f>Sorteio!O48</f>
        <v/>
      </c>
      <c r="F194" s="119" t="str">
        <f>Sorteio!P48</f>
        <v/>
      </c>
      <c r="G194" s="120" t="str">
        <f>Sorteio!Q48</f>
        <v/>
      </c>
      <c r="H194" s="137" t="str">
        <f>Sorteio!R48</f>
        <v/>
      </c>
      <c r="I194" s="121" t="str">
        <f>Sorteio!S48</f>
        <v/>
      </c>
      <c r="J194" s="120" t="str">
        <f>Sorteio!T48</f>
        <v/>
      </c>
      <c r="K194" s="120" t="str">
        <f>Sorteio!U48</f>
        <v/>
      </c>
    </row>
    <row r="195" spans="1:11" ht="15" customHeight="1">
      <c r="A195" s="664"/>
      <c r="B195" s="664"/>
      <c r="C195" s="664"/>
      <c r="D195" s="119">
        <f>Sorteio!X48</f>
        <v>0</v>
      </c>
      <c r="E195" s="119" t="str">
        <f>Sorteio!Y48</f>
        <v/>
      </c>
      <c r="F195" s="119" t="str">
        <f>Sorteio!Z48</f>
        <v/>
      </c>
      <c r="G195" s="120" t="str">
        <f>Sorteio!AA48</f>
        <v/>
      </c>
      <c r="H195" s="137" t="str">
        <f>Sorteio!AB48</f>
        <v/>
      </c>
      <c r="I195" s="121" t="str">
        <f>Sorteio!AC48</f>
        <v/>
      </c>
      <c r="J195" s="120" t="str">
        <f>Sorteio!AD48</f>
        <v/>
      </c>
      <c r="K195" s="120" t="str">
        <f>Sorteio!AE48</f>
        <v/>
      </c>
    </row>
    <row r="196" spans="1:11" ht="15" customHeight="1" thickBot="1">
      <c r="A196" s="665"/>
      <c r="B196" s="665"/>
      <c r="C196" s="665"/>
      <c r="D196" s="122">
        <f>Sorteio!AH48</f>
        <v>0</v>
      </c>
      <c r="E196" s="122" t="str">
        <f>Sorteio!AI48</f>
        <v/>
      </c>
      <c r="F196" s="122" t="str">
        <f>Sorteio!AJ48</f>
        <v/>
      </c>
      <c r="G196" s="123" t="str">
        <f>Sorteio!AK48</f>
        <v/>
      </c>
      <c r="H196" s="138" t="str">
        <f>Sorteio!AL48</f>
        <v/>
      </c>
      <c r="I196" s="124" t="str">
        <f>Sorteio!AM48</f>
        <v/>
      </c>
      <c r="J196" s="123" t="str">
        <f>Sorteio!AN48</f>
        <v/>
      </c>
      <c r="K196" s="123" t="str">
        <f>Sorteio!AO48</f>
        <v/>
      </c>
    </row>
    <row r="197" spans="1:11" ht="14.25" customHeight="1" thickTop="1">
      <c r="A197" s="664">
        <f>Sorteio!A49</f>
        <v>313</v>
      </c>
      <c r="B197" s="664">
        <f>Sorteio!B49</f>
        <v>1</v>
      </c>
      <c r="C197" s="664">
        <f>Sorteio!C49</f>
        <v>13</v>
      </c>
      <c r="D197" s="119" t="str">
        <f>Sorteio!D49</f>
        <v>097</v>
      </c>
      <c r="E197" s="119" t="str">
        <f>Sorteio!E49</f>
        <v>MUKAYAMA</v>
      </c>
      <c r="F197" s="119" t="str">
        <f>Sorteio!F49</f>
        <v>AMELIA</v>
      </c>
      <c r="G197" s="120" t="str">
        <f>Sorteio!G49</f>
        <v>F</v>
      </c>
      <c r="H197" s="137" t="str">
        <f>Sorteio!H49</f>
        <v>03. IBI</v>
      </c>
      <c r="I197" s="121">
        <f>Sorteio!I49</f>
        <v>19188</v>
      </c>
      <c r="J197" s="120">
        <f>Sorteio!J49</f>
        <v>7</v>
      </c>
      <c r="K197" s="120" t="str">
        <f>Sorteio!K49</f>
        <v>B-NSR</v>
      </c>
    </row>
    <row r="198" spans="1:11" ht="14.25" customHeight="1">
      <c r="A198" s="664"/>
      <c r="B198" s="664"/>
      <c r="C198" s="664"/>
      <c r="D198" s="119" t="str">
        <f>Sorteio!N49</f>
        <v>737</v>
      </c>
      <c r="E198" s="119" t="str">
        <f>Sorteio!O49</f>
        <v>SAKATA</v>
      </c>
      <c r="F198" s="119" t="str">
        <f>Sorteio!P49</f>
        <v>JORGE</v>
      </c>
      <c r="G198" s="120" t="str">
        <f>Sorteio!Q49</f>
        <v>M</v>
      </c>
      <c r="H198" s="137" t="str">
        <f>Sorteio!R49</f>
        <v>18. SOR</v>
      </c>
      <c r="I198" s="121">
        <f>Sorteio!S49</f>
        <v>19445</v>
      </c>
      <c r="J198" s="120">
        <f>Sorteio!T49</f>
        <v>9</v>
      </c>
      <c r="K198" s="120" t="str">
        <f>Sorteio!U49</f>
        <v>B-NSR</v>
      </c>
    </row>
    <row r="199" spans="1:11" ht="15" customHeight="1">
      <c r="A199" s="664"/>
      <c r="B199" s="664"/>
      <c r="C199" s="664"/>
      <c r="D199" s="119" t="str">
        <f>Sorteio!X49</f>
        <v>215</v>
      </c>
      <c r="E199" s="119" t="str">
        <f>Sorteio!Y49</f>
        <v>ITO</v>
      </c>
      <c r="F199" s="119" t="str">
        <f>Sorteio!Z49</f>
        <v>MINORU</v>
      </c>
      <c r="G199" s="120" t="str">
        <f>Sorteio!AA49</f>
        <v>M</v>
      </c>
      <c r="H199" s="137" t="str">
        <f>Sorteio!AB49</f>
        <v>10. ITA</v>
      </c>
      <c r="I199" s="121">
        <f>Sorteio!AC49</f>
        <v>14704</v>
      </c>
      <c r="J199" s="120">
        <f>Sorteio!AD49</f>
        <v>9</v>
      </c>
      <c r="K199" s="120" t="str">
        <f>Sorteio!AE49</f>
        <v>B-MR</v>
      </c>
    </row>
    <row r="200" spans="1:11" ht="15" customHeight="1" thickBot="1">
      <c r="A200" s="665"/>
      <c r="B200" s="665"/>
      <c r="C200" s="665"/>
      <c r="D200" s="122" t="str">
        <f>Sorteio!AH49</f>
        <v>167</v>
      </c>
      <c r="E200" s="122" t="str">
        <f>Sorteio!AI49</f>
        <v>NOZAWA</v>
      </c>
      <c r="F200" s="122" t="str">
        <f>Sorteio!AJ49</f>
        <v>YURIKO</v>
      </c>
      <c r="G200" s="123" t="str">
        <f>Sorteio!AK49</f>
        <v>F</v>
      </c>
      <c r="H200" s="138" t="str">
        <f>Sorteio!AL49</f>
        <v>06. KOK</v>
      </c>
      <c r="I200" s="124">
        <f>Sorteio!AM49</f>
        <v>13844</v>
      </c>
      <c r="J200" s="123">
        <f>Sorteio!AN49</f>
        <v>12</v>
      </c>
      <c r="K200" s="123" t="str">
        <f>Sorteio!AO49</f>
        <v>C-MR</v>
      </c>
    </row>
    <row r="201" spans="1:11" ht="14.25" customHeight="1" thickTop="1">
      <c r="A201" s="664">
        <f>Sorteio!A50</f>
        <v>314</v>
      </c>
      <c r="B201" s="664">
        <f>Sorteio!B50</f>
        <v>1</v>
      </c>
      <c r="C201" s="664">
        <f>Sorteio!C50</f>
        <v>14</v>
      </c>
      <c r="D201" s="137">
        <f>Sorteio!D50</f>
        <v>0</v>
      </c>
      <c r="E201" s="119" t="str">
        <f>Sorteio!E50</f>
        <v/>
      </c>
      <c r="F201" s="119" t="str">
        <f>Sorteio!F50</f>
        <v/>
      </c>
      <c r="G201" s="120" t="str">
        <f>Sorteio!G50</f>
        <v/>
      </c>
      <c r="H201" s="137" t="str">
        <f>Sorteio!H50</f>
        <v/>
      </c>
      <c r="I201" s="121" t="str">
        <f>Sorteio!I50</f>
        <v/>
      </c>
      <c r="J201" s="120" t="str">
        <f>Sorteio!J50</f>
        <v/>
      </c>
      <c r="K201" s="120" t="str">
        <f>Sorteio!K50</f>
        <v/>
      </c>
    </row>
    <row r="202" spans="1:11" ht="14.25" customHeight="1">
      <c r="A202" s="664"/>
      <c r="B202" s="664"/>
      <c r="C202" s="664"/>
      <c r="D202" s="137">
        <f>Sorteio!N50</f>
        <v>0</v>
      </c>
      <c r="E202" s="119" t="str">
        <f>Sorteio!O50</f>
        <v/>
      </c>
      <c r="F202" s="119" t="str">
        <f>Sorteio!P50</f>
        <v/>
      </c>
      <c r="G202" s="120" t="str">
        <f>Sorteio!Q50</f>
        <v/>
      </c>
      <c r="H202" s="137" t="str">
        <f>Sorteio!R50</f>
        <v/>
      </c>
      <c r="I202" s="121" t="str">
        <f>Sorteio!S50</f>
        <v/>
      </c>
      <c r="J202" s="120" t="str">
        <f>Sorteio!T50</f>
        <v/>
      </c>
      <c r="K202" s="120" t="str">
        <f>Sorteio!U50</f>
        <v/>
      </c>
    </row>
    <row r="203" spans="1:11" ht="15" customHeight="1">
      <c r="A203" s="664"/>
      <c r="B203" s="664"/>
      <c r="C203" s="664"/>
      <c r="D203" s="137">
        <f>Sorteio!X50</f>
        <v>0</v>
      </c>
      <c r="E203" s="119" t="str">
        <f>Sorteio!Y50</f>
        <v/>
      </c>
      <c r="F203" s="119" t="str">
        <f>Sorteio!Z50</f>
        <v/>
      </c>
      <c r="G203" s="120" t="str">
        <f>Sorteio!AA50</f>
        <v/>
      </c>
      <c r="H203" s="137" t="str">
        <f>Sorteio!AB50</f>
        <v/>
      </c>
      <c r="I203" s="121" t="str">
        <f>Sorteio!AC50</f>
        <v/>
      </c>
      <c r="J203" s="120" t="str">
        <f>Sorteio!AD50</f>
        <v/>
      </c>
      <c r="K203" s="120" t="str">
        <f>Sorteio!AE50</f>
        <v/>
      </c>
    </row>
    <row r="204" spans="1:11" ht="15" customHeight="1" thickBot="1">
      <c r="A204" s="665"/>
      <c r="B204" s="665"/>
      <c r="C204" s="665"/>
      <c r="D204" s="122">
        <f>Sorteio!AH50</f>
        <v>0</v>
      </c>
      <c r="E204" s="122" t="str">
        <f>Sorteio!AI50</f>
        <v/>
      </c>
      <c r="F204" s="122" t="str">
        <f>Sorteio!AJ50</f>
        <v/>
      </c>
      <c r="G204" s="123" t="str">
        <f>Sorteio!AK50</f>
        <v/>
      </c>
      <c r="H204" s="138" t="str">
        <f>Sorteio!AL50</f>
        <v/>
      </c>
      <c r="I204" s="124" t="str">
        <f>Sorteio!AM50</f>
        <v/>
      </c>
      <c r="J204" s="123" t="str">
        <f>Sorteio!AN50</f>
        <v/>
      </c>
      <c r="K204" s="123" t="str">
        <f>Sorteio!AO50</f>
        <v/>
      </c>
    </row>
    <row r="205" spans="1:11" ht="14.25" customHeight="1" thickTop="1">
      <c r="A205" s="664">
        <f>Sorteio!A51</f>
        <v>315</v>
      </c>
      <c r="B205" s="664">
        <f>Sorteio!B51</f>
        <v>1</v>
      </c>
      <c r="C205" s="664">
        <f>Sorteio!C51</f>
        <v>15</v>
      </c>
      <c r="D205" s="119" t="str">
        <f>Sorteio!D51</f>
        <v>744</v>
      </c>
      <c r="E205" s="119" t="str">
        <f>Sorteio!E51</f>
        <v>UEMURA</v>
      </c>
      <c r="F205" s="119" t="str">
        <f>Sorteio!F51</f>
        <v>JORGE</v>
      </c>
      <c r="G205" s="120" t="str">
        <f>Sorteio!G51</f>
        <v>M</v>
      </c>
      <c r="H205" s="137" t="str">
        <f>Sorteio!H51</f>
        <v>01. PIE</v>
      </c>
      <c r="I205" s="121">
        <f>Sorteio!I51</f>
        <v>29247</v>
      </c>
      <c r="J205" s="120">
        <f>Sorteio!J51</f>
        <v>9</v>
      </c>
      <c r="K205" s="120" t="str">
        <f>Sorteio!K51</f>
        <v>B-NSR</v>
      </c>
    </row>
    <row r="206" spans="1:11" ht="14.25" customHeight="1">
      <c r="A206" s="664"/>
      <c r="B206" s="664"/>
      <c r="C206" s="664"/>
      <c r="D206" s="119">
        <f>Sorteio!N51</f>
        <v>643</v>
      </c>
      <c r="E206" s="119" t="str">
        <f>Sorteio!O51</f>
        <v>GUNJI</v>
      </c>
      <c r="F206" s="119" t="str">
        <f>Sorteio!P51</f>
        <v>TOSHIO</v>
      </c>
      <c r="G206" s="120" t="str">
        <f>Sorteio!Q51</f>
        <v>M</v>
      </c>
      <c r="H206" s="137" t="str">
        <f>Sorteio!R51</f>
        <v>15. BIR</v>
      </c>
      <c r="I206" s="121">
        <f>Sorteio!S51</f>
        <v>13888</v>
      </c>
      <c r="J206" s="120">
        <f>Sorteio!T51</f>
        <v>9</v>
      </c>
      <c r="K206" s="120" t="str">
        <f>Sorteio!U51</f>
        <v>B-MR</v>
      </c>
    </row>
    <row r="207" spans="1:11" ht="15" customHeight="1">
      <c r="A207" s="664"/>
      <c r="B207" s="664"/>
      <c r="C207" s="664"/>
      <c r="D207" s="119" t="str">
        <f>Sorteio!X51</f>
        <v>647</v>
      </c>
      <c r="E207" s="119" t="str">
        <f>Sorteio!Y51</f>
        <v>YOKOCHI</v>
      </c>
      <c r="F207" s="119" t="str">
        <f>Sorteio!Z51</f>
        <v>MINORU</v>
      </c>
      <c r="G207" s="120" t="str">
        <f>Sorteio!AA51</f>
        <v>M</v>
      </c>
      <c r="H207" s="137" t="str">
        <f>Sorteio!AB51</f>
        <v>07. GSP</v>
      </c>
      <c r="I207" s="121">
        <f>Sorteio!AC51</f>
        <v>11642</v>
      </c>
      <c r="J207" s="120">
        <f>Sorteio!AD51</f>
        <v>10</v>
      </c>
      <c r="K207" s="120" t="str">
        <f>Sorteio!AE51</f>
        <v>C-MR</v>
      </c>
    </row>
    <row r="208" spans="1:11" ht="15" customHeight="1" thickBot="1">
      <c r="A208" s="665"/>
      <c r="B208" s="665"/>
      <c r="C208" s="665"/>
      <c r="D208" s="122" t="str">
        <f>Sorteio!AH51</f>
        <v>941</v>
      </c>
      <c r="E208" s="122" t="str">
        <f>Sorteio!AI51</f>
        <v>OKUYAMA</v>
      </c>
      <c r="F208" s="122" t="str">
        <f>Sorteio!AJ51</f>
        <v>NOBORU</v>
      </c>
      <c r="G208" s="123" t="str">
        <f>Sorteio!AK51</f>
        <v>M</v>
      </c>
      <c r="H208" s="138" t="str">
        <f>Sorteio!AL51</f>
        <v>06. KOK</v>
      </c>
      <c r="I208" s="124">
        <f>Sorteio!AM51</f>
        <v>17489</v>
      </c>
      <c r="J208" s="123">
        <f>Sorteio!AN51</f>
        <v>12</v>
      </c>
      <c r="K208" s="123" t="str">
        <f>Sorteio!AO51</f>
        <v>C-SR</v>
      </c>
    </row>
    <row r="209" spans="1:11" ht="14.25" customHeight="1" thickTop="1">
      <c r="A209" s="664">
        <f>Sorteio!A52</f>
        <v>316</v>
      </c>
      <c r="B209" s="664">
        <f>Sorteio!B52</f>
        <v>1</v>
      </c>
      <c r="C209" s="664">
        <f>Sorteio!C52</f>
        <v>16</v>
      </c>
      <c r="D209" s="119">
        <f>Sorteio!D52</f>
        <v>0</v>
      </c>
      <c r="E209" s="119" t="str">
        <f>Sorteio!E52</f>
        <v/>
      </c>
      <c r="F209" s="119" t="str">
        <f>Sorteio!F52</f>
        <v/>
      </c>
      <c r="G209" s="120" t="str">
        <f>Sorteio!G52</f>
        <v/>
      </c>
      <c r="H209" s="137" t="str">
        <f>Sorteio!H52</f>
        <v/>
      </c>
      <c r="I209" s="121" t="str">
        <f>Sorteio!I52</f>
        <v/>
      </c>
      <c r="J209" s="120" t="str">
        <f>Sorteio!J52</f>
        <v/>
      </c>
      <c r="K209" s="120" t="str">
        <f>Sorteio!K52</f>
        <v/>
      </c>
    </row>
    <row r="210" spans="1:11" ht="14.25" customHeight="1">
      <c r="A210" s="664"/>
      <c r="B210" s="664"/>
      <c r="C210" s="664"/>
      <c r="D210" s="119">
        <f>Sorteio!N52</f>
        <v>0</v>
      </c>
      <c r="E210" s="119" t="str">
        <f>Sorteio!O52</f>
        <v/>
      </c>
      <c r="F210" s="119" t="str">
        <f>Sorteio!P52</f>
        <v/>
      </c>
      <c r="G210" s="120" t="str">
        <f>Sorteio!Q52</f>
        <v/>
      </c>
      <c r="H210" s="137" t="str">
        <f>Sorteio!R52</f>
        <v/>
      </c>
      <c r="I210" s="121" t="str">
        <f>Sorteio!S52</f>
        <v/>
      </c>
      <c r="J210" s="120" t="str">
        <f>Sorteio!T52</f>
        <v/>
      </c>
      <c r="K210" s="120" t="str">
        <f>Sorteio!U52</f>
        <v/>
      </c>
    </row>
    <row r="211" spans="1:11" ht="15" customHeight="1">
      <c r="A211" s="664"/>
      <c r="B211" s="664"/>
      <c r="C211" s="664"/>
      <c r="D211" s="119">
        <f>Sorteio!X52</f>
        <v>0</v>
      </c>
      <c r="E211" s="119" t="str">
        <f>Sorteio!Y52</f>
        <v/>
      </c>
      <c r="F211" s="119" t="str">
        <f>Sorteio!Z52</f>
        <v/>
      </c>
      <c r="G211" s="120" t="str">
        <f>Sorteio!AA52</f>
        <v/>
      </c>
      <c r="H211" s="137" t="str">
        <f>Sorteio!AB52</f>
        <v/>
      </c>
      <c r="I211" s="121" t="str">
        <f>Sorteio!AC52</f>
        <v/>
      </c>
      <c r="J211" s="120" t="str">
        <f>Sorteio!AD52</f>
        <v/>
      </c>
      <c r="K211" s="120" t="str">
        <f>Sorteio!AE52</f>
        <v/>
      </c>
    </row>
    <row r="212" spans="1:11" ht="15" customHeight="1" thickBot="1">
      <c r="A212" s="665"/>
      <c r="B212" s="665"/>
      <c r="C212" s="665"/>
      <c r="D212" s="122">
        <f>Sorteio!AH52</f>
        <v>0</v>
      </c>
      <c r="E212" s="122" t="str">
        <f>Sorteio!AI52</f>
        <v/>
      </c>
      <c r="F212" s="122" t="str">
        <f>Sorteio!AJ52</f>
        <v/>
      </c>
      <c r="G212" s="123" t="str">
        <f>Sorteio!AK52</f>
        <v/>
      </c>
      <c r="H212" s="138" t="str">
        <f>Sorteio!AL52</f>
        <v/>
      </c>
      <c r="I212" s="124" t="str">
        <f>Sorteio!AM52</f>
        <v/>
      </c>
      <c r="J212" s="123" t="str">
        <f>Sorteio!AN52</f>
        <v/>
      </c>
      <c r="K212" s="123" t="str">
        <f>Sorteio!AO52</f>
        <v/>
      </c>
    </row>
    <row r="213" spans="1:11" ht="14.25" customHeight="1" thickTop="1">
      <c r="A213" s="664">
        <f>Sorteio!A53</f>
        <v>317</v>
      </c>
      <c r="B213" s="664">
        <f>Sorteio!B53</f>
        <v>1</v>
      </c>
      <c r="C213" s="664">
        <f>Sorteio!C53</f>
        <v>17</v>
      </c>
      <c r="D213" s="137" t="str">
        <f>Sorteio!D53</f>
        <v>859</v>
      </c>
      <c r="E213" s="119" t="str">
        <f>Sorteio!E53</f>
        <v>OSAKO</v>
      </c>
      <c r="F213" s="119" t="str">
        <f>Sorteio!F53</f>
        <v>EURICO MINORU</v>
      </c>
      <c r="G213" s="120" t="str">
        <f>Sorteio!G53</f>
        <v>M</v>
      </c>
      <c r="H213" s="137" t="str">
        <f>Sorteio!H53</f>
        <v>07. GSP</v>
      </c>
      <c r="I213" s="121">
        <f>Sorteio!I53</f>
        <v>17453</v>
      </c>
      <c r="J213" s="120">
        <f>Sorteio!J53</f>
        <v>7</v>
      </c>
      <c r="K213" s="120" t="str">
        <f>Sorteio!K53</f>
        <v>B-SR</v>
      </c>
    </row>
    <row r="214" spans="1:11" ht="14.25" customHeight="1">
      <c r="A214" s="664"/>
      <c r="B214" s="664"/>
      <c r="C214" s="664"/>
      <c r="D214" s="137" t="str">
        <f>Sorteio!N53</f>
        <v>894</v>
      </c>
      <c r="E214" s="119" t="str">
        <f>Sorteio!O53</f>
        <v>NAKAGAWA</v>
      </c>
      <c r="F214" s="119" t="str">
        <f>Sorteio!P53</f>
        <v>MARIA</v>
      </c>
      <c r="G214" s="120" t="str">
        <f>Sorteio!Q53</f>
        <v>F</v>
      </c>
      <c r="H214" s="137" t="str">
        <f>Sorteio!R53</f>
        <v>16. SUM</v>
      </c>
      <c r="I214" s="121">
        <f>Sorteio!S53</f>
        <v>16657</v>
      </c>
      <c r="J214" s="120">
        <f>Sorteio!T53</f>
        <v>8</v>
      </c>
      <c r="K214" s="120" t="str">
        <f>Sorteio!U53</f>
        <v>B-SR</v>
      </c>
    </row>
    <row r="215" spans="1:11" ht="15" customHeight="1">
      <c r="A215" s="664"/>
      <c r="B215" s="664"/>
      <c r="C215" s="664"/>
      <c r="D215" s="137" t="str">
        <f>Sorteio!X53</f>
        <v>836</v>
      </c>
      <c r="E215" s="119" t="str">
        <f>Sorteio!Y53</f>
        <v>UEMURA</v>
      </c>
      <c r="F215" s="119" t="str">
        <f>Sorteio!Z53</f>
        <v>YOSHIO</v>
      </c>
      <c r="G215" s="120" t="str">
        <f>Sorteio!AA53</f>
        <v>M</v>
      </c>
      <c r="H215" s="137" t="str">
        <f>Sorteio!AB53</f>
        <v>11. NCC</v>
      </c>
      <c r="I215" s="121">
        <f>Sorteio!AC53</f>
        <v>16850</v>
      </c>
      <c r="J215" s="120">
        <f>Sorteio!AD53</f>
        <v>9</v>
      </c>
      <c r="K215" s="120" t="str">
        <f>Sorteio!AE53</f>
        <v>B-SR</v>
      </c>
    </row>
    <row r="216" spans="1:11" ht="15" customHeight="1" thickBot="1">
      <c r="A216" s="665"/>
      <c r="B216" s="665"/>
      <c r="C216" s="665"/>
      <c r="D216" s="138" t="str">
        <f>Sorteio!AH53</f>
        <v>404</v>
      </c>
      <c r="E216" s="122" t="str">
        <f>Sorteio!AI53</f>
        <v>0ZAKI</v>
      </c>
      <c r="F216" s="122" t="str">
        <f>Sorteio!AJ53</f>
        <v>RAPHAEL M.</v>
      </c>
      <c r="G216" s="123" t="str">
        <f>Sorteio!AK53</f>
        <v>M</v>
      </c>
      <c r="H216" s="138" t="str">
        <f>Sorteio!AL53</f>
        <v>06. KOK</v>
      </c>
      <c r="I216" s="124">
        <f>Sorteio!AM53</f>
        <v>32446</v>
      </c>
      <c r="J216" s="123">
        <f>Sorteio!AN53</f>
        <v>12</v>
      </c>
      <c r="K216" s="123" t="str">
        <f>Sorteio!AO53</f>
        <v>C-NSR</v>
      </c>
    </row>
    <row r="217" spans="1:11" ht="14.25" customHeight="1" thickTop="1">
      <c r="A217" s="664">
        <f>Sorteio!A54</f>
        <v>318</v>
      </c>
      <c r="B217" s="664">
        <f>Sorteio!B54</f>
        <v>1</v>
      </c>
      <c r="C217" s="664">
        <f>Sorteio!C54</f>
        <v>18</v>
      </c>
      <c r="D217" s="119">
        <f>Sorteio!D54</f>
        <v>0</v>
      </c>
      <c r="E217" s="119" t="str">
        <f>Sorteio!E54</f>
        <v/>
      </c>
      <c r="F217" s="119" t="str">
        <f>Sorteio!F54</f>
        <v/>
      </c>
      <c r="G217" s="120" t="str">
        <f>Sorteio!G54</f>
        <v/>
      </c>
      <c r="H217" s="137" t="str">
        <f>Sorteio!H54</f>
        <v/>
      </c>
      <c r="I217" s="121" t="str">
        <f>Sorteio!I54</f>
        <v/>
      </c>
      <c r="J217" s="120" t="str">
        <f>Sorteio!J54</f>
        <v/>
      </c>
      <c r="K217" s="120" t="str">
        <f>Sorteio!K54</f>
        <v/>
      </c>
    </row>
    <row r="218" spans="1:11" ht="14.25" customHeight="1">
      <c r="A218" s="664"/>
      <c r="B218" s="664"/>
      <c r="C218" s="664"/>
      <c r="D218" s="119">
        <f>Sorteio!N54</f>
        <v>0</v>
      </c>
      <c r="E218" s="119" t="str">
        <f>Sorteio!O54</f>
        <v/>
      </c>
      <c r="F218" s="119" t="str">
        <f>Sorteio!P54</f>
        <v/>
      </c>
      <c r="G218" s="120" t="str">
        <f>Sorteio!Q54</f>
        <v/>
      </c>
      <c r="H218" s="137" t="str">
        <f>Sorteio!R54</f>
        <v/>
      </c>
      <c r="I218" s="121" t="str">
        <f>Sorteio!S54</f>
        <v/>
      </c>
      <c r="J218" s="120" t="str">
        <f>Sorteio!T54</f>
        <v/>
      </c>
      <c r="K218" s="120" t="str">
        <f>Sorteio!U54</f>
        <v/>
      </c>
    </row>
    <row r="219" spans="1:11" ht="15" customHeight="1">
      <c r="A219" s="664"/>
      <c r="B219" s="664"/>
      <c r="C219" s="664"/>
      <c r="D219" s="119">
        <f>Sorteio!X54</f>
        <v>0</v>
      </c>
      <c r="E219" s="119" t="str">
        <f>Sorteio!Y54</f>
        <v/>
      </c>
      <c r="F219" s="119" t="str">
        <f>Sorteio!Z54</f>
        <v/>
      </c>
      <c r="G219" s="120" t="str">
        <f>Sorteio!AA54</f>
        <v/>
      </c>
      <c r="H219" s="137" t="str">
        <f>Sorteio!AB54</f>
        <v/>
      </c>
      <c r="I219" s="121" t="str">
        <f>Sorteio!AC54</f>
        <v/>
      </c>
      <c r="J219" s="120" t="str">
        <f>Sorteio!AD54</f>
        <v/>
      </c>
      <c r="K219" s="120" t="str">
        <f>Sorteio!AE54</f>
        <v/>
      </c>
    </row>
    <row r="220" spans="1:11" ht="15" customHeight="1" thickBot="1">
      <c r="A220" s="665"/>
      <c r="B220" s="665"/>
      <c r="C220" s="665"/>
      <c r="D220" s="122">
        <f>Sorteio!AH54</f>
        <v>0</v>
      </c>
      <c r="E220" s="122" t="str">
        <f>Sorteio!AI54</f>
        <v/>
      </c>
      <c r="F220" s="122" t="str">
        <f>Sorteio!AJ54</f>
        <v/>
      </c>
      <c r="G220" s="123" t="str">
        <f>Sorteio!AK54</f>
        <v/>
      </c>
      <c r="H220" s="138" t="str">
        <f>Sorteio!AL54</f>
        <v/>
      </c>
      <c r="I220" s="124" t="str">
        <f>Sorteio!AM54</f>
        <v/>
      </c>
      <c r="J220" s="123" t="str">
        <f>Sorteio!AN54</f>
        <v/>
      </c>
      <c r="K220" s="123" t="str">
        <f>Sorteio!AO54</f>
        <v/>
      </c>
    </row>
    <row r="221" spans="1:11" ht="14.25" customHeight="1" thickTop="1">
      <c r="A221" s="664">
        <f>Sorteio!A55</f>
        <v>401</v>
      </c>
      <c r="B221" s="664">
        <f>Sorteio!B55</f>
        <v>2</v>
      </c>
      <c r="C221" s="664">
        <f>Sorteio!C55</f>
        <v>1</v>
      </c>
      <c r="D221" s="119" t="str">
        <f>Sorteio!D55</f>
        <v>653</v>
      </c>
      <c r="E221" s="119" t="str">
        <f>Sorteio!E55</f>
        <v>TAKAMUNE</v>
      </c>
      <c r="F221" s="119" t="str">
        <f>Sorteio!F55</f>
        <v>ATSUSHI</v>
      </c>
      <c r="G221" s="120" t="str">
        <f>Sorteio!G55</f>
        <v>M</v>
      </c>
      <c r="H221" s="137" t="str">
        <f>Sorteio!H55</f>
        <v>01. PIE</v>
      </c>
      <c r="I221" s="121">
        <f>Sorteio!I55</f>
        <v>16893</v>
      </c>
      <c r="J221" s="120">
        <f>Sorteio!J55</f>
        <v>8</v>
      </c>
      <c r="K221" s="120" t="str">
        <f>Sorteio!K55</f>
        <v>B-SR</v>
      </c>
    </row>
    <row r="222" spans="1:11" ht="14.25" customHeight="1">
      <c r="A222" s="664"/>
      <c r="B222" s="664"/>
      <c r="C222" s="664"/>
      <c r="D222" s="119" t="str">
        <f>Sorteio!N55</f>
        <v>162</v>
      </c>
      <c r="E222" s="119" t="str">
        <f>Sorteio!O55</f>
        <v>KANEGANE</v>
      </c>
      <c r="F222" s="119" t="str">
        <f>Sorteio!P55</f>
        <v>FUMIYOSHI</v>
      </c>
      <c r="G222" s="120" t="str">
        <f>Sorteio!Q55</f>
        <v>M</v>
      </c>
      <c r="H222" s="137" t="str">
        <f>Sorteio!R55</f>
        <v>08. SMA</v>
      </c>
      <c r="I222" s="121">
        <f>Sorteio!S55</f>
        <v>14528</v>
      </c>
      <c r="J222" s="120">
        <f>Sorteio!T55</f>
        <v>9</v>
      </c>
      <c r="K222" s="120" t="str">
        <f>Sorteio!U55</f>
        <v>B-MR</v>
      </c>
    </row>
    <row r="223" spans="1:11" ht="15" customHeight="1">
      <c r="A223" s="664"/>
      <c r="B223" s="664"/>
      <c r="C223" s="664"/>
      <c r="D223" s="119" t="str">
        <f>Sorteio!X55</f>
        <v>632</v>
      </c>
      <c r="E223" s="119" t="str">
        <f>Sorteio!Y55</f>
        <v>U. MORIOKA</v>
      </c>
      <c r="F223" s="119" t="str">
        <f>Sorteio!Z55</f>
        <v>YOMEI</v>
      </c>
      <c r="G223" s="120" t="str">
        <f>Sorteio!AA55</f>
        <v>M</v>
      </c>
      <c r="H223" s="137" t="str">
        <f>Sorteio!AB55</f>
        <v>06. KOK</v>
      </c>
      <c r="I223" s="121">
        <f>Sorteio!AC55</f>
        <v>16671</v>
      </c>
      <c r="J223" s="120">
        <f>Sorteio!AD55</f>
        <v>12</v>
      </c>
      <c r="K223" s="120" t="str">
        <f>Sorteio!AE55</f>
        <v>C-SR</v>
      </c>
    </row>
    <row r="224" spans="1:11" ht="15" customHeight="1" thickBot="1">
      <c r="A224" s="665"/>
      <c r="B224" s="665"/>
      <c r="C224" s="665"/>
      <c r="D224" s="122" t="str">
        <f>Sorteio!AH55</f>
        <v>955</v>
      </c>
      <c r="E224" s="122" t="str">
        <f>Sorteio!AI55</f>
        <v>ISSHIKI</v>
      </c>
      <c r="F224" s="122" t="str">
        <f>Sorteio!AJ55</f>
        <v>HIROSHI</v>
      </c>
      <c r="G224" s="123" t="str">
        <f>Sorteio!AK55</f>
        <v>M</v>
      </c>
      <c r="H224" s="138" t="str">
        <f>Sorteio!AL55</f>
        <v>11. NCC</v>
      </c>
      <c r="I224" s="124">
        <f>Sorteio!AM55</f>
        <v>14732</v>
      </c>
      <c r="J224" s="123">
        <f>Sorteio!AN55</f>
        <v>12</v>
      </c>
      <c r="K224" s="123" t="str">
        <f>Sorteio!AO55</f>
        <v>C-MR</v>
      </c>
    </row>
    <row r="225" spans="1:11" ht="14.25" customHeight="1" thickTop="1">
      <c r="A225" s="664">
        <f>Sorteio!A56</f>
        <v>402</v>
      </c>
      <c r="B225" s="664">
        <f>Sorteio!B56</f>
        <v>2</v>
      </c>
      <c r="C225" s="664">
        <f>Sorteio!C56</f>
        <v>2</v>
      </c>
      <c r="D225" s="119">
        <f>Sorteio!D56</f>
        <v>0</v>
      </c>
      <c r="E225" s="119" t="str">
        <f>Sorteio!E56</f>
        <v/>
      </c>
      <c r="F225" s="119" t="str">
        <f>Sorteio!F56</f>
        <v/>
      </c>
      <c r="G225" s="120" t="str">
        <f>Sorteio!G56</f>
        <v/>
      </c>
      <c r="H225" s="137" t="str">
        <f>Sorteio!H56</f>
        <v/>
      </c>
      <c r="I225" s="121" t="str">
        <f>Sorteio!I56</f>
        <v/>
      </c>
      <c r="J225" s="120" t="str">
        <f>Sorteio!J56</f>
        <v/>
      </c>
      <c r="K225" s="120" t="str">
        <f>Sorteio!K56</f>
        <v/>
      </c>
    </row>
    <row r="226" spans="1:11" ht="14.25" customHeight="1">
      <c r="A226" s="664"/>
      <c r="B226" s="664"/>
      <c r="C226" s="664"/>
      <c r="D226" s="119">
        <f>Sorteio!N56</f>
        <v>0</v>
      </c>
      <c r="E226" s="119" t="str">
        <f>Sorteio!O56</f>
        <v/>
      </c>
      <c r="F226" s="119" t="str">
        <f>Sorteio!P56</f>
        <v/>
      </c>
      <c r="G226" s="120" t="str">
        <f>Sorteio!Q56</f>
        <v/>
      </c>
      <c r="H226" s="137" t="str">
        <f>Sorteio!R56</f>
        <v/>
      </c>
      <c r="I226" s="121" t="str">
        <f>Sorteio!S56</f>
        <v/>
      </c>
      <c r="J226" s="120" t="str">
        <f>Sorteio!T56</f>
        <v/>
      </c>
      <c r="K226" s="120" t="str">
        <f>Sorteio!U56</f>
        <v/>
      </c>
    </row>
    <row r="227" spans="1:11" ht="15" customHeight="1">
      <c r="A227" s="664"/>
      <c r="B227" s="664"/>
      <c r="C227" s="664"/>
      <c r="D227" s="119">
        <f>Sorteio!X56</f>
        <v>0</v>
      </c>
      <c r="E227" s="119" t="str">
        <f>Sorteio!Y56</f>
        <v/>
      </c>
      <c r="F227" s="119" t="str">
        <f>Sorteio!Z56</f>
        <v/>
      </c>
      <c r="G227" s="120" t="str">
        <f>Sorteio!AA56</f>
        <v/>
      </c>
      <c r="H227" s="137" t="str">
        <f>Sorteio!AB56</f>
        <v/>
      </c>
      <c r="I227" s="121" t="str">
        <f>Sorteio!AC56</f>
        <v/>
      </c>
      <c r="J227" s="120" t="str">
        <f>Sorteio!AD56</f>
        <v/>
      </c>
      <c r="K227" s="120" t="str">
        <f>Sorteio!AE56</f>
        <v/>
      </c>
    </row>
    <row r="228" spans="1:11" ht="15" customHeight="1" thickBot="1">
      <c r="A228" s="665"/>
      <c r="B228" s="665"/>
      <c r="C228" s="665"/>
      <c r="D228" s="122">
        <f>Sorteio!AH56</f>
        <v>0</v>
      </c>
      <c r="E228" s="122" t="str">
        <f>Sorteio!AI56</f>
        <v/>
      </c>
      <c r="F228" s="122" t="str">
        <f>Sorteio!AJ56</f>
        <v/>
      </c>
      <c r="G228" s="123" t="str">
        <f>Sorteio!AK56</f>
        <v/>
      </c>
      <c r="H228" s="138" t="str">
        <f>Sorteio!AL56</f>
        <v/>
      </c>
      <c r="I228" s="124" t="str">
        <f>Sorteio!AM56</f>
        <v/>
      </c>
      <c r="J228" s="123" t="str">
        <f>Sorteio!AN56</f>
        <v/>
      </c>
      <c r="K228" s="123" t="str">
        <f>Sorteio!AO56</f>
        <v/>
      </c>
    </row>
    <row r="229" spans="1:11" ht="14.25" customHeight="1" thickTop="1">
      <c r="A229" s="664">
        <f>Sorteio!A57</f>
        <v>403</v>
      </c>
      <c r="B229" s="664">
        <f>Sorteio!B57</f>
        <v>2</v>
      </c>
      <c r="C229" s="664">
        <f>Sorteio!C57</f>
        <v>3</v>
      </c>
      <c r="D229" s="137" t="str">
        <f>Sorteio!D57</f>
        <v>495</v>
      </c>
      <c r="E229" s="119" t="str">
        <f>Sorteio!E57</f>
        <v>SHIMANOE</v>
      </c>
      <c r="F229" s="119" t="str">
        <f>Sorteio!F57</f>
        <v>PAULO MASSATO</v>
      </c>
      <c r="G229" s="120" t="str">
        <f>Sorteio!G57</f>
        <v>M</v>
      </c>
      <c r="H229" s="137" t="str">
        <f>Sorteio!H57</f>
        <v>12. COO</v>
      </c>
      <c r="I229" s="121">
        <f>Sorteio!I57</f>
        <v>18911</v>
      </c>
      <c r="J229" s="120">
        <f>Sorteio!J57</f>
        <v>9</v>
      </c>
      <c r="K229" s="120" t="str">
        <f>Sorteio!K57</f>
        <v>B-SR</v>
      </c>
    </row>
    <row r="230" spans="1:11" ht="14.25" customHeight="1">
      <c r="A230" s="664"/>
      <c r="B230" s="664"/>
      <c r="C230" s="664"/>
      <c r="D230" s="137">
        <f>Sorteio!N57</f>
        <v>794</v>
      </c>
      <c r="E230" s="119" t="str">
        <f>Sorteio!O57</f>
        <v>GUNJI</v>
      </c>
      <c r="F230" s="119" t="str">
        <f>Sorteio!P57</f>
        <v>YOSHIE</v>
      </c>
      <c r="G230" s="120" t="str">
        <f>Sorteio!Q57</f>
        <v>F</v>
      </c>
      <c r="H230" s="137" t="str">
        <f>Sorteio!R57</f>
        <v>15. BIR</v>
      </c>
      <c r="I230" s="121">
        <f>Sorteio!S57</f>
        <v>18222</v>
      </c>
      <c r="J230" s="120">
        <f>Sorteio!T57</f>
        <v>9</v>
      </c>
      <c r="K230" s="120" t="str">
        <f>Sorteio!U57</f>
        <v>B-SR</v>
      </c>
    </row>
    <row r="231" spans="1:11" ht="15" customHeight="1">
      <c r="A231" s="664"/>
      <c r="B231" s="664"/>
      <c r="C231" s="664"/>
      <c r="D231" s="137" t="str">
        <f>Sorteio!X57</f>
        <v>308</v>
      </c>
      <c r="E231" s="119" t="str">
        <f>Sorteio!Y57</f>
        <v>SATO</v>
      </c>
      <c r="F231" s="119" t="str">
        <f>Sorteio!Z57</f>
        <v>HIROYUKI</v>
      </c>
      <c r="G231" s="120" t="str">
        <f>Sorteio!AA57</f>
        <v>M</v>
      </c>
      <c r="H231" s="137" t="str">
        <f>Sorteio!AB57</f>
        <v>11. NCC</v>
      </c>
      <c r="I231" s="121">
        <f>Sorteio!AC57</f>
        <v>13814</v>
      </c>
      <c r="J231" s="120">
        <f>Sorteio!AD57</f>
        <v>9</v>
      </c>
      <c r="K231" s="120" t="str">
        <f>Sorteio!AE57</f>
        <v>B-MR</v>
      </c>
    </row>
    <row r="232" spans="1:11" ht="15" customHeight="1" thickBot="1">
      <c r="A232" s="665"/>
      <c r="B232" s="665"/>
      <c r="C232" s="665"/>
      <c r="D232" s="138" t="str">
        <f>Sorteio!AH57</f>
        <v>184</v>
      </c>
      <c r="E232" s="122" t="str">
        <f>Sorteio!AI57</f>
        <v>UTSUMI</v>
      </c>
      <c r="F232" s="122" t="str">
        <f>Sorteio!AJ57</f>
        <v>CHIOMI</v>
      </c>
      <c r="G232" s="123" t="str">
        <f>Sorteio!AK57</f>
        <v>F</v>
      </c>
      <c r="H232" s="138" t="str">
        <f>Sorteio!AL57</f>
        <v>06. KOK</v>
      </c>
      <c r="I232" s="124">
        <f>Sorteio!AM57</f>
        <v>14740</v>
      </c>
      <c r="J232" s="123">
        <f>Sorteio!AN57</f>
        <v>12</v>
      </c>
      <c r="K232" s="123" t="str">
        <f>Sorteio!AO57</f>
        <v>C-MR</v>
      </c>
    </row>
    <row r="233" spans="1:11" ht="14.25" customHeight="1" thickTop="1">
      <c r="A233" s="664">
        <f>Sorteio!A58</f>
        <v>404</v>
      </c>
      <c r="B233" s="664">
        <f>Sorteio!B58</f>
        <v>2</v>
      </c>
      <c r="C233" s="664">
        <f>Sorteio!C58</f>
        <v>4</v>
      </c>
      <c r="D233" s="137">
        <f>Sorteio!D58</f>
        <v>0</v>
      </c>
      <c r="E233" s="119" t="str">
        <f>Sorteio!E58</f>
        <v/>
      </c>
      <c r="F233" s="119" t="str">
        <f>Sorteio!F58</f>
        <v/>
      </c>
      <c r="G233" s="120" t="str">
        <f>Sorteio!G58</f>
        <v/>
      </c>
      <c r="H233" s="137" t="str">
        <f>Sorteio!H58</f>
        <v/>
      </c>
      <c r="I233" s="121" t="str">
        <f>Sorteio!I58</f>
        <v/>
      </c>
      <c r="J233" s="120" t="str">
        <f>Sorteio!J58</f>
        <v/>
      </c>
      <c r="K233" s="120" t="str">
        <f>Sorteio!K58</f>
        <v/>
      </c>
    </row>
    <row r="234" spans="1:11" ht="14.25" customHeight="1">
      <c r="A234" s="664"/>
      <c r="B234" s="664"/>
      <c r="C234" s="664"/>
      <c r="D234" s="137">
        <f>Sorteio!N58</f>
        <v>0</v>
      </c>
      <c r="E234" s="119" t="str">
        <f>Sorteio!O58</f>
        <v/>
      </c>
      <c r="F234" s="119" t="str">
        <f>Sorteio!P58</f>
        <v/>
      </c>
      <c r="G234" s="120" t="str">
        <f>Sorteio!Q58</f>
        <v/>
      </c>
      <c r="H234" s="137" t="str">
        <f>Sorteio!R58</f>
        <v/>
      </c>
      <c r="I234" s="121" t="str">
        <f>Sorteio!S58</f>
        <v/>
      </c>
      <c r="J234" s="120" t="str">
        <f>Sorteio!T58</f>
        <v/>
      </c>
      <c r="K234" s="120" t="str">
        <f>Sorteio!U58</f>
        <v/>
      </c>
    </row>
    <row r="235" spans="1:11" ht="15" customHeight="1">
      <c r="A235" s="664"/>
      <c r="B235" s="664"/>
      <c r="C235" s="664"/>
      <c r="D235" s="137">
        <f>Sorteio!X58</f>
        <v>0</v>
      </c>
      <c r="E235" s="119" t="str">
        <f>Sorteio!Y58</f>
        <v/>
      </c>
      <c r="F235" s="119" t="str">
        <f>Sorteio!Z58</f>
        <v/>
      </c>
      <c r="G235" s="120" t="str">
        <f>Sorteio!AA58</f>
        <v/>
      </c>
      <c r="H235" s="137" t="str">
        <f>Sorteio!AB58</f>
        <v/>
      </c>
      <c r="I235" s="121" t="str">
        <f>Sorteio!AC58</f>
        <v/>
      </c>
      <c r="J235" s="120" t="str">
        <f>Sorteio!AD58</f>
        <v/>
      </c>
      <c r="K235" s="120" t="str">
        <f>Sorteio!AE58</f>
        <v/>
      </c>
    </row>
    <row r="236" spans="1:11" ht="15" customHeight="1" thickBot="1">
      <c r="A236" s="665"/>
      <c r="B236" s="665"/>
      <c r="C236" s="665"/>
      <c r="D236" s="138">
        <f>Sorteio!AH58</f>
        <v>0</v>
      </c>
      <c r="E236" s="122" t="str">
        <f>Sorteio!AI58</f>
        <v/>
      </c>
      <c r="F236" s="122" t="str">
        <f>Sorteio!AJ58</f>
        <v/>
      </c>
      <c r="G236" s="123" t="str">
        <f>Sorteio!AK58</f>
        <v/>
      </c>
      <c r="H236" s="138" t="str">
        <f>Sorteio!AL58</f>
        <v/>
      </c>
      <c r="I236" s="124" t="str">
        <f>Sorteio!AM58</f>
        <v/>
      </c>
      <c r="J236" s="123" t="str">
        <f>Sorteio!AN58</f>
        <v/>
      </c>
      <c r="K236" s="123" t="str">
        <f>Sorteio!AO58</f>
        <v/>
      </c>
    </row>
    <row r="237" spans="1:11" ht="14.25" customHeight="1" thickTop="1">
      <c r="A237" s="664">
        <f>Sorteio!A59</f>
        <v>405</v>
      </c>
      <c r="B237" s="664">
        <f>Sorteio!B59</f>
        <v>2</v>
      </c>
      <c r="C237" s="664">
        <f>Sorteio!C59</f>
        <v>5</v>
      </c>
      <c r="D237" s="119" t="str">
        <f>Sorteio!D59</f>
        <v>815</v>
      </c>
      <c r="E237" s="119" t="str">
        <f>Sorteio!E59</f>
        <v>KUADA</v>
      </c>
      <c r="F237" s="119" t="str">
        <f>Sorteio!F59</f>
        <v>TEREZINHA ARICO</v>
      </c>
      <c r="G237" s="120" t="str">
        <f>Sorteio!G59</f>
        <v>F</v>
      </c>
      <c r="H237" s="137" t="str">
        <f>Sorteio!H59</f>
        <v>12. COO</v>
      </c>
      <c r="I237" s="121">
        <f>Sorteio!I59</f>
        <v>19916</v>
      </c>
      <c r="J237" s="120">
        <f>Sorteio!J59</f>
        <v>9</v>
      </c>
      <c r="K237" s="120" t="str">
        <f>Sorteio!K59</f>
        <v>B-NSR</v>
      </c>
    </row>
    <row r="238" spans="1:11" ht="14.25" customHeight="1">
      <c r="A238" s="664"/>
      <c r="B238" s="664"/>
      <c r="C238" s="664"/>
      <c r="D238" s="119" t="str">
        <f>Sorteio!N59</f>
        <v>977</v>
      </c>
      <c r="E238" s="119" t="str">
        <f>Sorteio!O59</f>
        <v>DE ARAUJO A. GOMES</v>
      </c>
      <c r="F238" s="119" t="str">
        <f>Sorteio!P59</f>
        <v>ROSIMAR</v>
      </c>
      <c r="G238" s="120" t="str">
        <f>Sorteio!Q59</f>
        <v>F</v>
      </c>
      <c r="H238" s="137" t="str">
        <f>Sorteio!R59</f>
        <v>11. NCC</v>
      </c>
      <c r="I238" s="121">
        <f>Sorteio!S59</f>
        <v>23484</v>
      </c>
      <c r="J238" s="120">
        <f>Sorteio!T59</f>
        <v>9</v>
      </c>
      <c r="K238" s="120" t="str">
        <f>Sorteio!U59</f>
        <v>B-NSR</v>
      </c>
    </row>
    <row r="239" spans="1:11" ht="15" customHeight="1">
      <c r="A239" s="664"/>
      <c r="B239" s="664"/>
      <c r="C239" s="664"/>
      <c r="D239" s="119" t="str">
        <f>Sorteio!X59</f>
        <v>406</v>
      </c>
      <c r="E239" s="119" t="str">
        <f>Sorteio!Y59</f>
        <v>VALERO ARIAS</v>
      </c>
      <c r="F239" s="119" t="str">
        <f>Sorteio!Z59</f>
        <v>CARMEN</v>
      </c>
      <c r="G239" s="120" t="str">
        <f>Sorteio!AA59</f>
        <v>F</v>
      </c>
      <c r="H239" s="137" t="str">
        <f>Sorteio!AB59</f>
        <v>06. KOK</v>
      </c>
      <c r="I239" s="121">
        <f>Sorteio!AC59</f>
        <v>21451</v>
      </c>
      <c r="J239" s="120">
        <f>Sorteio!AD59</f>
        <v>12</v>
      </c>
      <c r="K239" s="120" t="str">
        <f>Sorteio!AE59</f>
        <v>C-NSR</v>
      </c>
    </row>
    <row r="240" spans="1:11" ht="15" customHeight="1" thickBot="1">
      <c r="A240" s="665"/>
      <c r="B240" s="665"/>
      <c r="C240" s="665"/>
      <c r="D240" s="122">
        <f>Sorteio!AH59</f>
        <v>0</v>
      </c>
      <c r="E240" s="122" t="str">
        <f>Sorteio!AI59</f>
        <v/>
      </c>
      <c r="F240" s="122" t="str">
        <f>Sorteio!AJ59</f>
        <v/>
      </c>
      <c r="G240" s="123" t="str">
        <f>Sorteio!AK59</f>
        <v/>
      </c>
      <c r="H240" s="138" t="str">
        <f>Sorteio!AL59</f>
        <v/>
      </c>
      <c r="I240" s="124" t="str">
        <f>Sorteio!AM59</f>
        <v/>
      </c>
      <c r="J240" s="123" t="str">
        <f>Sorteio!AN59</f>
        <v/>
      </c>
      <c r="K240" s="123" t="str">
        <f>Sorteio!AO59</f>
        <v/>
      </c>
    </row>
    <row r="241" spans="1:11" ht="15" customHeight="1" thickTop="1">
      <c r="A241" s="146" t="s">
        <v>59</v>
      </c>
      <c r="B241" s="147" t="s">
        <v>76</v>
      </c>
      <c r="C241" s="147" t="s">
        <v>60</v>
      </c>
      <c r="D241" s="147" t="s">
        <v>78</v>
      </c>
      <c r="E241" s="147" t="s">
        <v>71</v>
      </c>
      <c r="F241" s="147" t="s">
        <v>58</v>
      </c>
      <c r="G241" s="148" t="s">
        <v>72</v>
      </c>
      <c r="H241" s="149" t="s">
        <v>69</v>
      </c>
      <c r="I241" s="150" t="s">
        <v>73</v>
      </c>
      <c r="J241" s="151" t="s">
        <v>74</v>
      </c>
      <c r="K241" s="152" t="s">
        <v>75</v>
      </c>
    </row>
    <row r="242" spans="1:11" ht="14.25" customHeight="1">
      <c r="A242" s="664">
        <f>Sorteio!A60</f>
        <v>406</v>
      </c>
      <c r="B242" s="664">
        <f>Sorteio!B60</f>
        <v>2</v>
      </c>
      <c r="C242" s="664">
        <f>Sorteio!C60</f>
        <v>6</v>
      </c>
      <c r="D242" s="119">
        <f>Sorteio!D60</f>
        <v>0</v>
      </c>
      <c r="E242" s="119" t="str">
        <f>Sorteio!E60</f>
        <v/>
      </c>
      <c r="F242" s="137" t="str">
        <f>Sorteio!F60</f>
        <v/>
      </c>
      <c r="G242" s="120" t="str">
        <f>Sorteio!G60</f>
        <v/>
      </c>
      <c r="H242" s="137" t="str">
        <f>Sorteio!H60</f>
        <v/>
      </c>
      <c r="I242" s="121" t="str">
        <f>Sorteio!I60</f>
        <v/>
      </c>
      <c r="J242" s="120" t="str">
        <f>Sorteio!J60</f>
        <v/>
      </c>
      <c r="K242" s="120" t="str">
        <f>Sorteio!K60</f>
        <v/>
      </c>
    </row>
    <row r="243" spans="1:11" ht="14.25" customHeight="1">
      <c r="A243" s="664"/>
      <c r="B243" s="664"/>
      <c r="C243" s="664"/>
      <c r="D243" s="119">
        <f>Sorteio!N60</f>
        <v>0</v>
      </c>
      <c r="E243" s="119" t="str">
        <f>Sorteio!O60</f>
        <v/>
      </c>
      <c r="F243" s="137" t="str">
        <f>Sorteio!P60</f>
        <v/>
      </c>
      <c r="G243" s="120" t="str">
        <f>Sorteio!Q60</f>
        <v/>
      </c>
      <c r="H243" s="137" t="str">
        <f>Sorteio!R60</f>
        <v/>
      </c>
      <c r="I243" s="121" t="str">
        <f>Sorteio!S60</f>
        <v/>
      </c>
      <c r="J243" s="120" t="str">
        <f>Sorteio!T60</f>
        <v/>
      </c>
      <c r="K243" s="120" t="str">
        <f>Sorteio!U60</f>
        <v/>
      </c>
    </row>
    <row r="244" spans="1:11" ht="15" customHeight="1">
      <c r="A244" s="664"/>
      <c r="B244" s="664"/>
      <c r="C244" s="664"/>
      <c r="D244" s="119">
        <f>Sorteio!X60</f>
        <v>0</v>
      </c>
      <c r="E244" s="119" t="str">
        <f>Sorteio!Y60</f>
        <v/>
      </c>
      <c r="F244" s="137" t="str">
        <f>Sorteio!Z60</f>
        <v/>
      </c>
      <c r="G244" s="120" t="str">
        <f>Sorteio!AA60</f>
        <v/>
      </c>
      <c r="H244" s="137" t="str">
        <f>Sorteio!AB60</f>
        <v/>
      </c>
      <c r="I244" s="121" t="str">
        <f>Sorteio!AC60</f>
        <v/>
      </c>
      <c r="J244" s="120" t="str">
        <f>Sorteio!AD60</f>
        <v/>
      </c>
      <c r="K244" s="120" t="str">
        <f>Sorteio!AE60</f>
        <v/>
      </c>
    </row>
    <row r="245" spans="1:11" ht="15" customHeight="1" thickBot="1">
      <c r="A245" s="665"/>
      <c r="B245" s="665"/>
      <c r="C245" s="665"/>
      <c r="D245" s="122">
        <f>Sorteio!AH60</f>
        <v>0</v>
      </c>
      <c r="E245" s="122" t="str">
        <f>Sorteio!AI60</f>
        <v/>
      </c>
      <c r="F245" s="138" t="str">
        <f>Sorteio!AJ60</f>
        <v/>
      </c>
      <c r="G245" s="123" t="str">
        <f>Sorteio!AK60</f>
        <v/>
      </c>
      <c r="H245" s="137" t="str">
        <f>Sorteio!AL60</f>
        <v/>
      </c>
      <c r="I245" s="124" t="str">
        <f>Sorteio!AM60</f>
        <v/>
      </c>
      <c r="J245" s="123" t="str">
        <f>Sorteio!AN60</f>
        <v/>
      </c>
      <c r="K245" s="123" t="str">
        <f>Sorteio!AO60</f>
        <v/>
      </c>
    </row>
    <row r="246" spans="1:11" ht="14.25" customHeight="1" thickTop="1">
      <c r="A246" s="664">
        <f>Sorteio!A61</f>
        <v>407</v>
      </c>
      <c r="B246" s="664">
        <f>Sorteio!B61</f>
        <v>2</v>
      </c>
      <c r="C246" s="664">
        <f>Sorteio!C61</f>
        <v>7</v>
      </c>
      <c r="D246" s="137" t="str">
        <f>Sorteio!D61</f>
        <v>652</v>
      </c>
      <c r="E246" s="119" t="str">
        <f>Sorteio!E61</f>
        <v>HAYAKAWA</v>
      </c>
      <c r="F246" s="137" t="str">
        <f>Sorteio!F61</f>
        <v>EIKO</v>
      </c>
      <c r="G246" s="120" t="str">
        <f>Sorteio!G61</f>
        <v>F</v>
      </c>
      <c r="H246" s="137" t="str">
        <f>Sorteio!H61</f>
        <v>07. GSP</v>
      </c>
      <c r="I246" s="121">
        <f>Sorteio!I61</f>
        <v>13575</v>
      </c>
      <c r="J246" s="120">
        <f>Sorteio!J61</f>
        <v>9</v>
      </c>
      <c r="K246" s="120" t="str">
        <f>Sorteio!K61</f>
        <v>B-MR</v>
      </c>
    </row>
    <row r="247" spans="1:11" ht="14.25" customHeight="1">
      <c r="A247" s="664"/>
      <c r="B247" s="664"/>
      <c r="C247" s="664"/>
      <c r="D247" s="137" t="str">
        <f>Sorteio!N61</f>
        <v>453</v>
      </c>
      <c r="E247" s="119" t="str">
        <f>Sorteio!O61</f>
        <v>SHINOZAKI</v>
      </c>
      <c r="F247" s="137" t="str">
        <f>Sorteio!P61</f>
        <v>TERUMI</v>
      </c>
      <c r="G247" s="120" t="str">
        <f>Sorteio!Q61</f>
        <v>F</v>
      </c>
      <c r="H247" s="137" t="str">
        <f>Sorteio!R61</f>
        <v>08. SMA</v>
      </c>
      <c r="I247" s="121">
        <f>Sorteio!S61</f>
        <v>18579</v>
      </c>
      <c r="J247" s="120">
        <f>Sorteio!T61</f>
        <v>9</v>
      </c>
      <c r="K247" s="120" t="str">
        <f>Sorteio!U61</f>
        <v>B-SR</v>
      </c>
    </row>
    <row r="248" spans="1:11" ht="15" customHeight="1">
      <c r="A248" s="664"/>
      <c r="B248" s="664"/>
      <c r="C248" s="664"/>
      <c r="D248" s="137" t="str">
        <f>Sorteio!X61</f>
        <v>408</v>
      </c>
      <c r="E248" s="119" t="str">
        <f>Sorteio!Y61</f>
        <v>YOKOTA</v>
      </c>
      <c r="F248" s="137" t="str">
        <f>Sorteio!Z61</f>
        <v>NELSON AKIRA</v>
      </c>
      <c r="G248" s="120" t="str">
        <f>Sorteio!AA61</f>
        <v>M</v>
      </c>
      <c r="H248" s="137" t="str">
        <f>Sorteio!AB61</f>
        <v>06. KOK</v>
      </c>
      <c r="I248" s="121">
        <f>Sorteio!AC61</f>
        <v>20468</v>
      </c>
      <c r="J248" s="120">
        <f>Sorteio!AD61</f>
        <v>12</v>
      </c>
      <c r="K248" s="120" t="str">
        <f>Sorteio!AE61</f>
        <v>C-NSR</v>
      </c>
    </row>
    <row r="249" spans="1:11" ht="15" customHeight="1" thickBot="1">
      <c r="A249" s="665"/>
      <c r="B249" s="665"/>
      <c r="C249" s="665"/>
      <c r="D249" s="138" t="str">
        <f>Sorteio!AH61</f>
        <v>550</v>
      </c>
      <c r="E249" s="122" t="str">
        <f>Sorteio!AI61</f>
        <v>SAITO</v>
      </c>
      <c r="F249" s="138" t="str">
        <f>Sorteio!AJ61</f>
        <v>YOLANDO TOSHIO</v>
      </c>
      <c r="G249" s="123" t="str">
        <f>Sorteio!AK61</f>
        <v>M</v>
      </c>
      <c r="H249" s="138" t="str">
        <f>Sorteio!AL61</f>
        <v>12. COO</v>
      </c>
      <c r="I249" s="124">
        <f>Sorteio!AM61</f>
        <v>18875</v>
      </c>
      <c r="J249" s="123">
        <f>Sorteio!AN61</f>
        <v>12</v>
      </c>
      <c r="K249" s="123" t="str">
        <f>Sorteio!AO61</f>
        <v>C-SR</v>
      </c>
    </row>
    <row r="250" spans="1:11" ht="14.25" customHeight="1" thickTop="1">
      <c r="A250" s="664">
        <f>Sorteio!A62</f>
        <v>408</v>
      </c>
      <c r="B250" s="664">
        <f>Sorteio!B62</f>
        <v>2</v>
      </c>
      <c r="C250" s="664">
        <f>Sorteio!C62</f>
        <v>8</v>
      </c>
      <c r="D250" s="119">
        <f>Sorteio!D62</f>
        <v>0</v>
      </c>
      <c r="E250" s="119" t="str">
        <f>Sorteio!E62</f>
        <v/>
      </c>
      <c r="F250" s="137" t="str">
        <f>Sorteio!F62</f>
        <v/>
      </c>
      <c r="G250" s="120" t="str">
        <f>Sorteio!G62</f>
        <v/>
      </c>
      <c r="H250" s="145" t="str">
        <f>Sorteio!H62</f>
        <v/>
      </c>
      <c r="I250" s="121" t="str">
        <f>Sorteio!I62</f>
        <v/>
      </c>
      <c r="J250" s="120" t="str">
        <f>Sorteio!J62</f>
        <v/>
      </c>
      <c r="K250" s="120" t="str">
        <f>Sorteio!K62</f>
        <v/>
      </c>
    </row>
    <row r="251" spans="1:11" ht="14.25" customHeight="1">
      <c r="A251" s="664"/>
      <c r="B251" s="664"/>
      <c r="C251" s="664"/>
      <c r="D251" s="119">
        <f>Sorteio!N62</f>
        <v>0</v>
      </c>
      <c r="E251" s="119" t="str">
        <f>Sorteio!O62</f>
        <v/>
      </c>
      <c r="F251" s="137" t="str">
        <f>Sorteio!P62</f>
        <v/>
      </c>
      <c r="G251" s="120" t="str">
        <f>Sorteio!Q62</f>
        <v/>
      </c>
      <c r="H251" s="137" t="str">
        <f>Sorteio!R62</f>
        <v/>
      </c>
      <c r="I251" s="121" t="str">
        <f>Sorteio!S62</f>
        <v/>
      </c>
      <c r="J251" s="120" t="str">
        <f>Sorteio!T62</f>
        <v/>
      </c>
      <c r="K251" s="120" t="str">
        <f>Sorteio!U62</f>
        <v/>
      </c>
    </row>
    <row r="252" spans="1:11" ht="15" customHeight="1">
      <c r="A252" s="664"/>
      <c r="B252" s="664"/>
      <c r="C252" s="664"/>
      <c r="D252" s="119">
        <f>Sorteio!X62</f>
        <v>0</v>
      </c>
      <c r="E252" s="119" t="str">
        <f>Sorteio!Y62</f>
        <v/>
      </c>
      <c r="F252" s="137" t="str">
        <f>Sorteio!Z62</f>
        <v/>
      </c>
      <c r="G252" s="120" t="str">
        <f>Sorteio!AA62</f>
        <v/>
      </c>
      <c r="H252" s="137" t="str">
        <f>Sorteio!AB62</f>
        <v/>
      </c>
      <c r="I252" s="121" t="str">
        <f>Sorteio!AC62</f>
        <v/>
      </c>
      <c r="J252" s="120" t="str">
        <f>Sorteio!AD62</f>
        <v/>
      </c>
      <c r="K252" s="120" t="str">
        <f>Sorteio!AE62</f>
        <v/>
      </c>
    </row>
    <row r="253" spans="1:11" ht="15" customHeight="1" thickBot="1">
      <c r="A253" s="665"/>
      <c r="B253" s="665"/>
      <c r="C253" s="665"/>
      <c r="D253" s="122">
        <f>Sorteio!AH62</f>
        <v>0</v>
      </c>
      <c r="E253" s="122" t="str">
        <f>Sorteio!AI62</f>
        <v/>
      </c>
      <c r="F253" s="138" t="str">
        <f>Sorteio!AJ62</f>
        <v/>
      </c>
      <c r="G253" s="123" t="str">
        <f>Sorteio!AK62</f>
        <v/>
      </c>
      <c r="H253" s="138" t="str">
        <f>Sorteio!AL62</f>
        <v/>
      </c>
      <c r="I253" s="124" t="str">
        <f>Sorteio!AM62</f>
        <v/>
      </c>
      <c r="J253" s="123" t="str">
        <f>Sorteio!AN62</f>
        <v/>
      </c>
      <c r="K253" s="123" t="str">
        <f>Sorteio!AO62</f>
        <v/>
      </c>
    </row>
    <row r="254" spans="1:11" ht="14.25" customHeight="1" thickTop="1">
      <c r="A254" s="664">
        <f>Sorteio!A63</f>
        <v>409</v>
      </c>
      <c r="B254" s="664">
        <f>Sorteio!B63</f>
        <v>2</v>
      </c>
      <c r="C254" s="664">
        <f>Sorteio!C63</f>
        <v>9</v>
      </c>
      <c r="D254" s="137">
        <f>Sorteio!D63</f>
        <v>0</v>
      </c>
      <c r="E254" s="119" t="str">
        <f>Sorteio!E63</f>
        <v/>
      </c>
      <c r="F254" s="137" t="str">
        <f>Sorteio!F63</f>
        <v/>
      </c>
      <c r="G254" s="120" t="str">
        <f>Sorteio!G63</f>
        <v/>
      </c>
      <c r="H254" s="145" t="str">
        <f>Sorteio!H63</f>
        <v/>
      </c>
      <c r="I254" s="121" t="str">
        <f>Sorteio!I63</f>
        <v/>
      </c>
      <c r="J254" s="120" t="str">
        <f>Sorteio!J63</f>
        <v/>
      </c>
      <c r="K254" s="120" t="str">
        <f>Sorteio!K63</f>
        <v/>
      </c>
    </row>
    <row r="255" spans="1:11" ht="14.25" customHeight="1">
      <c r="A255" s="664"/>
      <c r="B255" s="664"/>
      <c r="C255" s="664"/>
      <c r="D255" s="137">
        <f>Sorteio!N63</f>
        <v>0</v>
      </c>
      <c r="E255" s="119" t="str">
        <f>Sorteio!O63</f>
        <v/>
      </c>
      <c r="F255" s="137" t="str">
        <f>Sorteio!P63</f>
        <v/>
      </c>
      <c r="G255" s="120" t="str">
        <f>Sorteio!Q63</f>
        <v/>
      </c>
      <c r="H255" s="137" t="str">
        <f>Sorteio!R63</f>
        <v/>
      </c>
      <c r="I255" s="121" t="str">
        <f>Sorteio!S63</f>
        <v/>
      </c>
      <c r="J255" s="120" t="str">
        <f>Sorteio!T63</f>
        <v/>
      </c>
      <c r="K255" s="120" t="str">
        <f>Sorteio!U63</f>
        <v/>
      </c>
    </row>
    <row r="256" spans="1:11" ht="15" customHeight="1">
      <c r="A256" s="664"/>
      <c r="B256" s="664"/>
      <c r="C256" s="664"/>
      <c r="D256" s="137">
        <f>Sorteio!X63</f>
        <v>0</v>
      </c>
      <c r="E256" s="119" t="str">
        <f>Sorteio!Y63</f>
        <v/>
      </c>
      <c r="F256" s="137" t="str">
        <f>Sorteio!Z63</f>
        <v/>
      </c>
      <c r="G256" s="120" t="str">
        <f>Sorteio!AA63</f>
        <v/>
      </c>
      <c r="H256" s="137" t="str">
        <f>Sorteio!AB63</f>
        <v/>
      </c>
      <c r="I256" s="121" t="str">
        <f>Sorteio!AC63</f>
        <v/>
      </c>
      <c r="J256" s="120" t="str">
        <f>Sorteio!AD63</f>
        <v/>
      </c>
      <c r="K256" s="120" t="str">
        <f>Sorteio!AE63</f>
        <v/>
      </c>
    </row>
    <row r="257" spans="1:11" ht="15" customHeight="1" thickBot="1">
      <c r="A257" s="665"/>
      <c r="B257" s="665"/>
      <c r="C257" s="665"/>
      <c r="D257" s="138">
        <f>Sorteio!AH63</f>
        <v>0</v>
      </c>
      <c r="E257" s="122" t="str">
        <f>Sorteio!AI63</f>
        <v/>
      </c>
      <c r="F257" s="138" t="str">
        <f>Sorteio!AJ63</f>
        <v/>
      </c>
      <c r="G257" s="123" t="str">
        <f>Sorteio!AK63</f>
        <v/>
      </c>
      <c r="H257" s="138" t="str">
        <f>Sorteio!AL63</f>
        <v/>
      </c>
      <c r="I257" s="124" t="str">
        <f>Sorteio!AM63</f>
        <v/>
      </c>
      <c r="J257" s="123" t="str">
        <f>Sorteio!AN63</f>
        <v/>
      </c>
      <c r="K257" s="123" t="str">
        <f>Sorteio!AO63</f>
        <v/>
      </c>
    </row>
    <row r="258" spans="1:11" ht="14.25" customHeight="1" thickTop="1">
      <c r="A258" s="664">
        <f>Sorteio!A64</f>
        <v>410</v>
      </c>
      <c r="B258" s="664">
        <f>Sorteio!B64</f>
        <v>2</v>
      </c>
      <c r="C258" s="664">
        <f>Sorteio!C64</f>
        <v>10</v>
      </c>
      <c r="D258" s="119">
        <f>Sorteio!D64</f>
        <v>0</v>
      </c>
      <c r="E258" s="119" t="str">
        <f>Sorteio!E64</f>
        <v/>
      </c>
      <c r="F258" s="137" t="str">
        <f>Sorteio!F64</f>
        <v/>
      </c>
      <c r="G258" s="120" t="str">
        <f>Sorteio!G64</f>
        <v/>
      </c>
      <c r="H258" s="145" t="str">
        <f>Sorteio!H64</f>
        <v/>
      </c>
      <c r="I258" s="121" t="str">
        <f>Sorteio!I64</f>
        <v/>
      </c>
      <c r="J258" s="120" t="str">
        <f>Sorteio!J64</f>
        <v/>
      </c>
      <c r="K258" s="120" t="str">
        <f>Sorteio!K64</f>
        <v/>
      </c>
    </row>
    <row r="259" spans="1:11" ht="14.25" customHeight="1">
      <c r="A259" s="664"/>
      <c r="B259" s="664"/>
      <c r="C259" s="664"/>
      <c r="D259" s="119">
        <f>Sorteio!N64</f>
        <v>0</v>
      </c>
      <c r="E259" s="119" t="str">
        <f>Sorteio!O64</f>
        <v/>
      </c>
      <c r="F259" s="137" t="str">
        <f>Sorteio!P64</f>
        <v/>
      </c>
      <c r="G259" s="120" t="str">
        <f>Sorteio!Q64</f>
        <v/>
      </c>
      <c r="H259" s="137" t="str">
        <f>Sorteio!R64</f>
        <v/>
      </c>
      <c r="I259" s="121" t="str">
        <f>Sorteio!S64</f>
        <v/>
      </c>
      <c r="J259" s="120" t="str">
        <f>Sorteio!T64</f>
        <v/>
      </c>
      <c r="K259" s="120" t="str">
        <f>Sorteio!U64</f>
        <v/>
      </c>
    </row>
    <row r="260" spans="1:11" ht="15" customHeight="1">
      <c r="A260" s="664"/>
      <c r="B260" s="664"/>
      <c r="C260" s="664"/>
      <c r="D260" s="119">
        <f>Sorteio!X64</f>
        <v>0</v>
      </c>
      <c r="E260" s="119" t="str">
        <f>Sorteio!Y64</f>
        <v/>
      </c>
      <c r="F260" s="137" t="str">
        <f>Sorteio!Z64</f>
        <v/>
      </c>
      <c r="G260" s="120" t="str">
        <f>Sorteio!AA64</f>
        <v/>
      </c>
      <c r="H260" s="137" t="str">
        <f>Sorteio!AB64</f>
        <v/>
      </c>
      <c r="I260" s="121" t="str">
        <f>Sorteio!AC64</f>
        <v/>
      </c>
      <c r="J260" s="120" t="str">
        <f>Sorteio!AD64</f>
        <v/>
      </c>
      <c r="K260" s="120" t="str">
        <f>Sorteio!AE64</f>
        <v/>
      </c>
    </row>
    <row r="261" spans="1:11" ht="15" customHeight="1" thickBot="1">
      <c r="A261" s="665"/>
      <c r="B261" s="665"/>
      <c r="C261" s="665"/>
      <c r="D261" s="122">
        <f>Sorteio!AH64</f>
        <v>0</v>
      </c>
      <c r="E261" s="122" t="str">
        <f>Sorteio!AI64</f>
        <v/>
      </c>
      <c r="F261" s="138" t="str">
        <f>Sorteio!AJ64</f>
        <v/>
      </c>
      <c r="G261" s="123" t="str">
        <f>Sorteio!AK64</f>
        <v/>
      </c>
      <c r="H261" s="138" t="str">
        <f>Sorteio!AL64</f>
        <v/>
      </c>
      <c r="I261" s="124" t="str">
        <f>Sorteio!AM64</f>
        <v/>
      </c>
      <c r="J261" s="123" t="str">
        <f>Sorteio!AN64</f>
        <v/>
      </c>
      <c r="K261" s="123" t="str">
        <f>Sorteio!AO64</f>
        <v/>
      </c>
    </row>
    <row r="262" spans="1:11" ht="14.25" customHeight="1" thickTop="1">
      <c r="A262" s="664">
        <f>Sorteio!A65</f>
        <v>411</v>
      </c>
      <c r="B262" s="664">
        <f>Sorteio!B65</f>
        <v>2</v>
      </c>
      <c r="C262" s="664">
        <f>Sorteio!C65</f>
        <v>11</v>
      </c>
      <c r="D262" s="137" t="str">
        <f>Sorteio!D65</f>
        <v>707</v>
      </c>
      <c r="E262" s="119" t="str">
        <f>Sorteio!E65</f>
        <v>IWAMOTO HIRAKAWA</v>
      </c>
      <c r="F262" s="137" t="str">
        <f>Sorteio!F65</f>
        <v>NORIE</v>
      </c>
      <c r="G262" s="120" t="str">
        <f>Sorteio!G65</f>
        <v>F</v>
      </c>
      <c r="H262" s="145" t="str">
        <f>Sorteio!H65</f>
        <v>06. KOK</v>
      </c>
      <c r="I262" s="121">
        <f>Sorteio!I65</f>
        <v>19766</v>
      </c>
      <c r="J262" s="120">
        <f>Sorteio!J65</f>
        <v>12</v>
      </c>
      <c r="K262" s="120" t="str">
        <f>Sorteio!K65</f>
        <v>C-NSR</v>
      </c>
    </row>
    <row r="263" spans="1:11" ht="14.25" customHeight="1">
      <c r="A263" s="664"/>
      <c r="B263" s="664"/>
      <c r="C263" s="664"/>
      <c r="D263" s="137" t="str">
        <f>Sorteio!N65</f>
        <v>163</v>
      </c>
      <c r="E263" s="119" t="str">
        <f>Sorteio!O65</f>
        <v>KANEGANE</v>
      </c>
      <c r="F263" s="137" t="str">
        <f>Sorteio!P65</f>
        <v>MINEKO</v>
      </c>
      <c r="G263" s="120" t="str">
        <f>Sorteio!Q65</f>
        <v>F</v>
      </c>
      <c r="H263" s="137" t="str">
        <f>Sorteio!R65</f>
        <v>08. SMA</v>
      </c>
      <c r="I263" s="121">
        <f>Sorteio!S65</f>
        <v>15760</v>
      </c>
      <c r="J263" s="120">
        <f>Sorteio!T65</f>
        <v>12</v>
      </c>
      <c r="K263" s="120" t="str">
        <f>Sorteio!U65</f>
        <v>C-SR</v>
      </c>
    </row>
    <row r="264" spans="1:11" ht="15" customHeight="1">
      <c r="A264" s="664"/>
      <c r="B264" s="664"/>
      <c r="C264" s="664"/>
      <c r="D264" s="137">
        <f>Sorteio!X65</f>
        <v>479</v>
      </c>
      <c r="E264" s="119" t="str">
        <f>Sorteio!Y65</f>
        <v>SATO</v>
      </c>
      <c r="F264" s="137" t="str">
        <f>Sorteio!Z65</f>
        <v>EDSON ATUSHI</v>
      </c>
      <c r="G264" s="120" t="str">
        <f>Sorteio!AA65</f>
        <v>M</v>
      </c>
      <c r="H264" s="137" t="str">
        <f>Sorteio!AB65</f>
        <v>11. NCC</v>
      </c>
      <c r="I264" s="121">
        <f>Sorteio!AC65</f>
        <v>15912</v>
      </c>
      <c r="J264" s="120">
        <f>Sorteio!AD65</f>
        <v>12</v>
      </c>
      <c r="K264" s="120" t="str">
        <f>Sorteio!AE65</f>
        <v>C-SR</v>
      </c>
    </row>
    <row r="265" spans="1:11" ht="15" customHeight="1" thickBot="1">
      <c r="A265" s="665"/>
      <c r="B265" s="665"/>
      <c r="C265" s="665"/>
      <c r="D265" s="138" t="str">
        <f>Sorteio!AH65</f>
        <v>585</v>
      </c>
      <c r="E265" s="122" t="str">
        <f>Sorteio!AI65</f>
        <v>KITAYAMA</v>
      </c>
      <c r="F265" s="138" t="str">
        <f>Sorteio!AJ65</f>
        <v>YOSHIKO</v>
      </c>
      <c r="G265" s="123" t="str">
        <f>Sorteio!AK65</f>
        <v>F</v>
      </c>
      <c r="H265" s="138" t="str">
        <f>Sorteio!AL65</f>
        <v>07. GSP</v>
      </c>
      <c r="I265" s="124">
        <f>Sorteio!AM65</f>
        <v>12831</v>
      </c>
      <c r="J265" s="123">
        <f>Sorteio!AN65</f>
        <v>12</v>
      </c>
      <c r="K265" s="123" t="str">
        <f>Sorteio!AO65</f>
        <v>C-MR</v>
      </c>
    </row>
    <row r="266" spans="1:11" ht="14.25" customHeight="1" thickTop="1">
      <c r="A266" s="664">
        <f>Sorteio!A66</f>
        <v>412</v>
      </c>
      <c r="B266" s="664">
        <f>Sorteio!B66</f>
        <v>2</v>
      </c>
      <c r="C266" s="664">
        <f>Sorteio!C66</f>
        <v>12</v>
      </c>
      <c r="D266" s="137">
        <f>Sorteio!D66</f>
        <v>0</v>
      </c>
      <c r="E266" s="119" t="str">
        <f>Sorteio!E66</f>
        <v/>
      </c>
      <c r="F266" s="137" t="str">
        <f>Sorteio!F66</f>
        <v/>
      </c>
      <c r="G266" s="120" t="str">
        <f>Sorteio!G66</f>
        <v/>
      </c>
      <c r="H266" s="145" t="str">
        <f>Sorteio!H66</f>
        <v/>
      </c>
      <c r="I266" s="121" t="str">
        <f>Sorteio!I66</f>
        <v/>
      </c>
      <c r="J266" s="120" t="str">
        <f>Sorteio!J66</f>
        <v/>
      </c>
      <c r="K266" s="120" t="str">
        <f>Sorteio!K66</f>
        <v/>
      </c>
    </row>
    <row r="267" spans="1:11" ht="14.25" customHeight="1">
      <c r="A267" s="664"/>
      <c r="B267" s="664"/>
      <c r="C267" s="664"/>
      <c r="D267" s="119">
        <f>Sorteio!N66</f>
        <v>0</v>
      </c>
      <c r="E267" s="119" t="str">
        <f>Sorteio!O66</f>
        <v/>
      </c>
      <c r="F267" s="137" t="str">
        <f>Sorteio!P66</f>
        <v/>
      </c>
      <c r="G267" s="120" t="str">
        <f>Sorteio!Q66</f>
        <v/>
      </c>
      <c r="H267" s="137" t="str">
        <f>Sorteio!R66</f>
        <v/>
      </c>
      <c r="I267" s="121" t="str">
        <f>Sorteio!S66</f>
        <v/>
      </c>
      <c r="J267" s="120" t="str">
        <f>Sorteio!T66</f>
        <v/>
      </c>
      <c r="K267" s="120" t="str">
        <f>Sorteio!U66</f>
        <v/>
      </c>
    </row>
    <row r="268" spans="1:11" ht="15" customHeight="1">
      <c r="A268" s="664"/>
      <c r="B268" s="664"/>
      <c r="C268" s="664"/>
      <c r="D268" s="119">
        <f>Sorteio!X66</f>
        <v>0</v>
      </c>
      <c r="E268" s="119" t="str">
        <f>Sorteio!Y66</f>
        <v/>
      </c>
      <c r="F268" s="137" t="str">
        <f>Sorteio!Z66</f>
        <v/>
      </c>
      <c r="G268" s="120" t="str">
        <f>Sorteio!AA66</f>
        <v/>
      </c>
      <c r="H268" s="137" t="str">
        <f>Sorteio!AB66</f>
        <v/>
      </c>
      <c r="I268" s="121" t="str">
        <f>Sorteio!AC66</f>
        <v/>
      </c>
      <c r="J268" s="120" t="str">
        <f>Sorteio!AD66</f>
        <v/>
      </c>
      <c r="K268" s="120" t="str">
        <f>Sorteio!AE66</f>
        <v/>
      </c>
    </row>
    <row r="269" spans="1:11" ht="15" customHeight="1" thickBot="1">
      <c r="A269" s="665"/>
      <c r="B269" s="665"/>
      <c r="C269" s="665"/>
      <c r="D269" s="122">
        <f>Sorteio!AH66</f>
        <v>0</v>
      </c>
      <c r="E269" s="122" t="str">
        <f>Sorteio!AI66</f>
        <v/>
      </c>
      <c r="F269" s="138" t="str">
        <f>Sorteio!AJ66</f>
        <v/>
      </c>
      <c r="G269" s="123" t="str">
        <f>Sorteio!AK66</f>
        <v/>
      </c>
      <c r="H269" s="138" t="str">
        <f>Sorteio!AL66</f>
        <v/>
      </c>
      <c r="I269" s="124" t="str">
        <f>Sorteio!AM66</f>
        <v/>
      </c>
      <c r="J269" s="123" t="str">
        <f>Sorteio!AN66</f>
        <v/>
      </c>
      <c r="K269" s="123" t="str">
        <f>Sorteio!AO66</f>
        <v/>
      </c>
    </row>
    <row r="270" spans="1:11" ht="14.25" customHeight="1" thickTop="1">
      <c r="A270" s="664">
        <f>Sorteio!A67</f>
        <v>413</v>
      </c>
      <c r="B270" s="664">
        <f>Sorteio!B67</f>
        <v>2</v>
      </c>
      <c r="C270" s="664">
        <f>Sorteio!C67</f>
        <v>13</v>
      </c>
      <c r="D270" s="137">
        <f>Sorteio!D67</f>
        <v>804</v>
      </c>
      <c r="E270" s="119" t="str">
        <f>Sorteio!E67</f>
        <v>TAKANO</v>
      </c>
      <c r="F270" s="137" t="str">
        <f>Sorteio!F67</f>
        <v>AKIO</v>
      </c>
      <c r="G270" s="120" t="str">
        <f>Sorteio!G67</f>
        <v>M</v>
      </c>
      <c r="H270" s="145" t="str">
        <f>Sorteio!H67</f>
        <v>07. GSP</v>
      </c>
      <c r="I270" s="121">
        <f>Sorteio!I67</f>
        <v>16200</v>
      </c>
      <c r="J270" s="120">
        <f>Sorteio!J67</f>
        <v>9</v>
      </c>
      <c r="K270" s="120" t="str">
        <f>Sorteio!K67</f>
        <v>B-SR</v>
      </c>
    </row>
    <row r="271" spans="1:11" ht="14.25" customHeight="1">
      <c r="A271" s="664"/>
      <c r="B271" s="664"/>
      <c r="C271" s="664"/>
      <c r="D271" s="137" t="str">
        <f>Sorteio!N67</f>
        <v>675</v>
      </c>
      <c r="E271" s="119" t="str">
        <f>Sorteio!O67</f>
        <v>NISHIJIMA</v>
      </c>
      <c r="F271" s="137" t="str">
        <f>Sorteio!P67</f>
        <v>KIMIKO</v>
      </c>
      <c r="G271" s="120" t="str">
        <f>Sorteio!Q67</f>
        <v>F</v>
      </c>
      <c r="H271" s="137" t="str">
        <f>Sorteio!R67</f>
        <v>11. NCC</v>
      </c>
      <c r="I271" s="121">
        <f>Sorteio!S67</f>
        <v>15141</v>
      </c>
      <c r="J271" s="120">
        <f>Sorteio!T67</f>
        <v>9</v>
      </c>
      <c r="K271" s="120" t="str">
        <f>Sorteio!U67</f>
        <v>B-MR</v>
      </c>
    </row>
    <row r="272" spans="1:11" ht="15" customHeight="1">
      <c r="A272" s="664"/>
      <c r="B272" s="664"/>
      <c r="C272" s="664"/>
      <c r="D272" s="137" t="str">
        <f>Sorteio!X67</f>
        <v>752</v>
      </c>
      <c r="E272" s="119" t="str">
        <f>Sorteio!Y67</f>
        <v>TSUKADA</v>
      </c>
      <c r="F272" s="137" t="str">
        <f>Sorteio!Z67</f>
        <v>YOSHITAKA</v>
      </c>
      <c r="G272" s="120" t="str">
        <f>Sorteio!AA67</f>
        <v>M</v>
      </c>
      <c r="H272" s="137" t="str">
        <f>Sorteio!AB67</f>
        <v>15. BIR</v>
      </c>
      <c r="I272" s="121">
        <f>Sorteio!AC67</f>
        <v>15468</v>
      </c>
      <c r="J272" s="120">
        <f>Sorteio!AD67</f>
        <v>12</v>
      </c>
      <c r="K272" s="120" t="str">
        <f>Sorteio!AE67</f>
        <v>C-SR</v>
      </c>
    </row>
    <row r="273" spans="1:11" ht="15" customHeight="1" thickBot="1">
      <c r="A273" s="665"/>
      <c r="B273" s="665"/>
      <c r="C273" s="665"/>
      <c r="D273" s="138">
        <f>Sorteio!AH67</f>
        <v>709</v>
      </c>
      <c r="E273" s="122" t="str">
        <f>Sorteio!AI67</f>
        <v>MADUREIRA</v>
      </c>
      <c r="F273" s="138" t="str">
        <f>Sorteio!AJ67</f>
        <v>CESAR AUGUSTO</v>
      </c>
      <c r="G273" s="123" t="str">
        <f>Sorteio!AK67</f>
        <v>M</v>
      </c>
      <c r="H273" s="138" t="str">
        <f>Sorteio!AL67</f>
        <v>06. KOK</v>
      </c>
      <c r="I273" s="124">
        <f>Sorteio!AM67</f>
        <v>19956</v>
      </c>
      <c r="J273" s="123">
        <f>Sorteio!AN67</f>
        <v>12</v>
      </c>
      <c r="K273" s="123" t="str">
        <f>Sorteio!AO67</f>
        <v>C-NSR</v>
      </c>
    </row>
    <row r="274" spans="1:11" ht="14.25" customHeight="1" thickTop="1">
      <c r="A274" s="664">
        <f>Sorteio!A68</f>
        <v>414</v>
      </c>
      <c r="B274" s="664">
        <f>Sorteio!B68</f>
        <v>2</v>
      </c>
      <c r="C274" s="664">
        <f>Sorteio!C68</f>
        <v>14</v>
      </c>
      <c r="D274" s="119">
        <f>Sorteio!D68</f>
        <v>0</v>
      </c>
      <c r="E274" s="119" t="str">
        <f>Sorteio!E68</f>
        <v/>
      </c>
      <c r="F274" s="137" t="str">
        <f>Sorteio!F68</f>
        <v/>
      </c>
      <c r="G274" s="120" t="str">
        <f>Sorteio!G68</f>
        <v/>
      </c>
      <c r="H274" s="145" t="str">
        <f>Sorteio!H68</f>
        <v/>
      </c>
      <c r="I274" s="121" t="str">
        <f>Sorteio!I68</f>
        <v/>
      </c>
      <c r="J274" s="120" t="str">
        <f>Sorteio!J68</f>
        <v/>
      </c>
      <c r="K274" s="120" t="str">
        <f>Sorteio!K68</f>
        <v/>
      </c>
    </row>
    <row r="275" spans="1:11" ht="14.25" customHeight="1">
      <c r="A275" s="664"/>
      <c r="B275" s="664"/>
      <c r="C275" s="664"/>
      <c r="D275" s="119">
        <f>Sorteio!N68</f>
        <v>0</v>
      </c>
      <c r="E275" s="119" t="str">
        <f>Sorteio!O68</f>
        <v/>
      </c>
      <c r="F275" s="137" t="str">
        <f>Sorteio!P68</f>
        <v/>
      </c>
      <c r="G275" s="120" t="str">
        <f>Sorteio!Q68</f>
        <v/>
      </c>
      <c r="H275" s="137" t="str">
        <f>Sorteio!R68</f>
        <v/>
      </c>
      <c r="I275" s="121" t="str">
        <f>Sorteio!S68</f>
        <v/>
      </c>
      <c r="J275" s="120" t="str">
        <f>Sorteio!T68</f>
        <v/>
      </c>
      <c r="K275" s="120" t="str">
        <f>Sorteio!U68</f>
        <v/>
      </c>
    </row>
    <row r="276" spans="1:11" ht="15" customHeight="1">
      <c r="A276" s="664"/>
      <c r="B276" s="664"/>
      <c r="C276" s="664"/>
      <c r="D276" s="119">
        <f>Sorteio!X68</f>
        <v>0</v>
      </c>
      <c r="E276" s="119" t="str">
        <f>Sorteio!Y68</f>
        <v/>
      </c>
      <c r="F276" s="137" t="str">
        <f>Sorteio!Z68</f>
        <v/>
      </c>
      <c r="G276" s="120" t="str">
        <f>Sorteio!AA68</f>
        <v/>
      </c>
      <c r="H276" s="137" t="str">
        <f>Sorteio!AB68</f>
        <v/>
      </c>
      <c r="I276" s="121" t="str">
        <f>Sorteio!AC68</f>
        <v/>
      </c>
      <c r="J276" s="120" t="str">
        <f>Sorteio!AD68</f>
        <v/>
      </c>
      <c r="K276" s="120" t="str">
        <f>Sorteio!AE68</f>
        <v/>
      </c>
    </row>
    <row r="277" spans="1:11" ht="15" customHeight="1" thickBot="1">
      <c r="A277" s="665"/>
      <c r="B277" s="665"/>
      <c r="C277" s="665"/>
      <c r="D277" s="138">
        <f>Sorteio!AH68</f>
        <v>0</v>
      </c>
      <c r="E277" s="122" t="str">
        <f>Sorteio!AI68</f>
        <v/>
      </c>
      <c r="F277" s="138" t="str">
        <f>Sorteio!AJ68</f>
        <v/>
      </c>
      <c r="G277" s="123" t="str">
        <f>Sorteio!AK68</f>
        <v/>
      </c>
      <c r="H277" s="138" t="str">
        <f>Sorteio!AL68</f>
        <v/>
      </c>
      <c r="I277" s="124" t="str">
        <f>Sorteio!AM68</f>
        <v/>
      </c>
      <c r="J277" s="123" t="str">
        <f>Sorteio!AN68</f>
        <v/>
      </c>
      <c r="K277" s="123" t="str">
        <f>Sorteio!AO68</f>
        <v/>
      </c>
    </row>
    <row r="278" spans="1:11" ht="14.25" customHeight="1" thickTop="1">
      <c r="A278" s="664">
        <f>Sorteio!A69</f>
        <v>415</v>
      </c>
      <c r="B278" s="664">
        <f>Sorteio!B69</f>
        <v>2</v>
      </c>
      <c r="C278" s="664">
        <f>Sorteio!C69</f>
        <v>15</v>
      </c>
      <c r="D278" s="119" t="str">
        <f>Sorteio!D69</f>
        <v>673</v>
      </c>
      <c r="E278" s="119" t="str">
        <f>Sorteio!E69</f>
        <v>KADOWAKI</v>
      </c>
      <c r="F278" s="137" t="str">
        <f>Sorteio!F69</f>
        <v>SUELY</v>
      </c>
      <c r="G278" s="120" t="str">
        <f>Sorteio!G69</f>
        <v>F</v>
      </c>
      <c r="H278" s="145" t="str">
        <f>Sorteio!H69</f>
        <v>06. KOK</v>
      </c>
      <c r="I278" s="121">
        <f>Sorteio!I69</f>
        <v>20147</v>
      </c>
      <c r="J278" s="120">
        <f>Sorteio!J69</f>
        <v>12</v>
      </c>
      <c r="K278" s="120" t="str">
        <f>Sorteio!K69</f>
        <v>C-NSR</v>
      </c>
    </row>
    <row r="279" spans="1:11" ht="14.25" customHeight="1">
      <c r="A279" s="664"/>
      <c r="B279" s="664"/>
      <c r="C279" s="664"/>
      <c r="D279" s="119" t="str">
        <f>Sorteio!N69</f>
        <v>766</v>
      </c>
      <c r="E279" s="119" t="str">
        <f>Sorteio!O69</f>
        <v>MINAMIGATA</v>
      </c>
      <c r="F279" s="137" t="str">
        <f>Sorteio!P69</f>
        <v>JOAO YASUHIRO</v>
      </c>
      <c r="G279" s="120" t="str">
        <f>Sorteio!Q69</f>
        <v>M</v>
      </c>
      <c r="H279" s="137" t="str">
        <f>Sorteio!R69</f>
        <v>15. BIR</v>
      </c>
      <c r="I279" s="121">
        <f>Sorteio!S69</f>
        <v>21707</v>
      </c>
      <c r="J279" s="120">
        <f>Sorteio!T69</f>
        <v>12</v>
      </c>
      <c r="K279" s="120" t="str">
        <f>Sorteio!U69</f>
        <v>C-NSR</v>
      </c>
    </row>
    <row r="280" spans="1:11" ht="15" customHeight="1">
      <c r="A280" s="664"/>
      <c r="B280" s="664"/>
      <c r="C280" s="664"/>
      <c r="D280" s="119" t="str">
        <f>Sorteio!X69</f>
        <v>410</v>
      </c>
      <c r="E280" s="119" t="str">
        <f>Sorteio!Y69</f>
        <v>YOSHINO</v>
      </c>
      <c r="F280" s="137" t="str">
        <f>Sorteio!Z69</f>
        <v>GUIDO YOSHIAKI</v>
      </c>
      <c r="G280" s="120" t="str">
        <f>Sorteio!AA69</f>
        <v>M</v>
      </c>
      <c r="H280" s="137" t="str">
        <f>Sorteio!AB69</f>
        <v>11. NCC</v>
      </c>
      <c r="I280" s="121">
        <f>Sorteio!AC69</f>
        <v>21607</v>
      </c>
      <c r="J280" s="120">
        <f>Sorteio!AD69</f>
        <v>12</v>
      </c>
      <c r="K280" s="120" t="str">
        <f>Sorteio!AE69</f>
        <v>C-NSR</v>
      </c>
    </row>
    <row r="281" spans="1:11" ht="15" customHeight="1" thickBot="1">
      <c r="A281" s="665"/>
      <c r="B281" s="665"/>
      <c r="C281" s="665"/>
      <c r="D281" s="122" t="str">
        <f>Sorteio!AH69</f>
        <v>716</v>
      </c>
      <c r="E281" s="122" t="str">
        <f>Sorteio!AI69</f>
        <v>KUSANO</v>
      </c>
      <c r="F281" s="138" t="str">
        <f>Sorteio!AJ69</f>
        <v>JULIA  KIEKO</v>
      </c>
      <c r="G281" s="123" t="str">
        <f>Sorteio!AK69</f>
        <v>F</v>
      </c>
      <c r="H281" s="138" t="str">
        <f>Sorteio!AL69</f>
        <v>07. GSP</v>
      </c>
      <c r="I281" s="124">
        <f>Sorteio!AM69</f>
        <v>16988</v>
      </c>
      <c r="J281" s="123">
        <f>Sorteio!AN69</f>
        <v>12</v>
      </c>
      <c r="K281" s="123" t="str">
        <f>Sorteio!AO69</f>
        <v>C-SR</v>
      </c>
    </row>
    <row r="282" spans="1:11" ht="14.25" customHeight="1" thickTop="1">
      <c r="A282" s="664">
        <f>Sorteio!A70</f>
        <v>416</v>
      </c>
      <c r="B282" s="664">
        <f>Sorteio!B70</f>
        <v>2</v>
      </c>
      <c r="C282" s="664">
        <f>Sorteio!C70</f>
        <v>16</v>
      </c>
      <c r="D282" s="119">
        <f>Sorteio!D70</f>
        <v>0</v>
      </c>
      <c r="E282" s="119" t="str">
        <f>Sorteio!E70</f>
        <v/>
      </c>
      <c r="F282" s="137" t="str">
        <f>Sorteio!F70</f>
        <v/>
      </c>
      <c r="G282" s="120" t="str">
        <f>Sorteio!G70</f>
        <v/>
      </c>
      <c r="H282" s="145" t="str">
        <f>Sorteio!H70</f>
        <v/>
      </c>
      <c r="I282" s="121" t="str">
        <f>Sorteio!I70</f>
        <v/>
      </c>
      <c r="J282" s="120" t="str">
        <f>Sorteio!J70</f>
        <v/>
      </c>
      <c r="K282" s="120" t="str">
        <f>Sorteio!K70</f>
        <v/>
      </c>
    </row>
    <row r="283" spans="1:11" ht="14.25" customHeight="1">
      <c r="A283" s="664"/>
      <c r="B283" s="664"/>
      <c r="C283" s="664"/>
      <c r="D283" s="119">
        <f>Sorteio!N70</f>
        <v>0</v>
      </c>
      <c r="E283" s="119" t="str">
        <f>Sorteio!O70</f>
        <v/>
      </c>
      <c r="F283" s="137" t="str">
        <f>Sorteio!P70</f>
        <v/>
      </c>
      <c r="G283" s="120" t="str">
        <f>Sorteio!Q70</f>
        <v/>
      </c>
      <c r="H283" s="137" t="str">
        <f>Sorteio!R70</f>
        <v/>
      </c>
      <c r="I283" s="121" t="str">
        <f>Sorteio!S70</f>
        <v/>
      </c>
      <c r="J283" s="120" t="str">
        <f>Sorteio!T70</f>
        <v/>
      </c>
      <c r="K283" s="120" t="str">
        <f>Sorteio!U70</f>
        <v/>
      </c>
    </row>
    <row r="284" spans="1:11" ht="15" customHeight="1">
      <c r="A284" s="664"/>
      <c r="B284" s="664"/>
      <c r="C284" s="664"/>
      <c r="D284" s="119">
        <f>Sorteio!X70</f>
        <v>0</v>
      </c>
      <c r="E284" s="119" t="str">
        <f>Sorteio!Y70</f>
        <v/>
      </c>
      <c r="F284" s="137" t="str">
        <f>Sorteio!Z70</f>
        <v/>
      </c>
      <c r="G284" s="120" t="str">
        <f>Sorteio!AA70</f>
        <v/>
      </c>
      <c r="H284" s="137" t="str">
        <f>Sorteio!AB70</f>
        <v/>
      </c>
      <c r="I284" s="121" t="str">
        <f>Sorteio!AC70</f>
        <v/>
      </c>
      <c r="J284" s="120" t="str">
        <f>Sorteio!AD70</f>
        <v/>
      </c>
      <c r="K284" s="120" t="str">
        <f>Sorteio!AE70</f>
        <v/>
      </c>
    </row>
    <row r="285" spans="1:11" ht="15" customHeight="1" thickBot="1">
      <c r="A285" s="665"/>
      <c r="B285" s="665"/>
      <c r="C285" s="665"/>
      <c r="D285" s="122">
        <f>Sorteio!AH70</f>
        <v>0</v>
      </c>
      <c r="E285" s="122" t="str">
        <f>Sorteio!AI70</f>
        <v/>
      </c>
      <c r="F285" s="138" t="str">
        <f>Sorteio!AJ70</f>
        <v/>
      </c>
      <c r="G285" s="123" t="str">
        <f>Sorteio!AK70</f>
        <v/>
      </c>
      <c r="H285" s="138" t="str">
        <f>Sorteio!AL70</f>
        <v/>
      </c>
      <c r="I285" s="124" t="str">
        <f>Sorteio!AM70</f>
        <v/>
      </c>
      <c r="J285" s="123" t="str">
        <f>Sorteio!AN70</f>
        <v/>
      </c>
      <c r="K285" s="123" t="str">
        <f>Sorteio!AO70</f>
        <v/>
      </c>
    </row>
    <row r="286" spans="1:11" ht="14.25" customHeight="1" thickTop="1">
      <c r="A286" s="664">
        <f>Sorteio!A71</f>
        <v>417</v>
      </c>
      <c r="B286" s="664">
        <f>Sorteio!B71</f>
        <v>2</v>
      </c>
      <c r="C286" s="664">
        <f>Sorteio!C71</f>
        <v>17</v>
      </c>
      <c r="D286" s="119">
        <f>Sorteio!D71</f>
        <v>0</v>
      </c>
      <c r="E286" s="119" t="str">
        <f>Sorteio!E71</f>
        <v/>
      </c>
      <c r="F286" s="137" t="str">
        <f>Sorteio!F71</f>
        <v/>
      </c>
      <c r="G286" s="120" t="str">
        <f>Sorteio!G71</f>
        <v/>
      </c>
      <c r="H286" s="145" t="str">
        <f>Sorteio!H71</f>
        <v/>
      </c>
      <c r="I286" s="121" t="str">
        <f>Sorteio!I71</f>
        <v/>
      </c>
      <c r="J286" s="120" t="str">
        <f>Sorteio!J71</f>
        <v/>
      </c>
      <c r="K286" s="120" t="str">
        <f>Sorteio!K71</f>
        <v/>
      </c>
    </row>
    <row r="287" spans="1:11" ht="14.25" customHeight="1">
      <c r="A287" s="664"/>
      <c r="B287" s="664"/>
      <c r="C287" s="664"/>
      <c r="D287" s="119">
        <f>Sorteio!N71</f>
        <v>0</v>
      </c>
      <c r="E287" s="119" t="str">
        <f>Sorteio!O71</f>
        <v/>
      </c>
      <c r="F287" s="137" t="str">
        <f>Sorteio!P71</f>
        <v/>
      </c>
      <c r="G287" s="120" t="str">
        <f>Sorteio!Q71</f>
        <v/>
      </c>
      <c r="H287" s="137" t="str">
        <f>Sorteio!R71</f>
        <v/>
      </c>
      <c r="I287" s="121" t="str">
        <f>Sorteio!S71</f>
        <v/>
      </c>
      <c r="J287" s="120" t="str">
        <f>Sorteio!T71</f>
        <v/>
      </c>
      <c r="K287" s="120" t="str">
        <f>Sorteio!U71</f>
        <v/>
      </c>
    </row>
    <row r="288" spans="1:11" ht="15" customHeight="1">
      <c r="A288" s="664"/>
      <c r="B288" s="664"/>
      <c r="C288" s="664"/>
      <c r="D288" s="119">
        <f>Sorteio!X71</f>
        <v>0</v>
      </c>
      <c r="E288" s="119" t="str">
        <f>Sorteio!Y71</f>
        <v/>
      </c>
      <c r="F288" s="137" t="str">
        <f>Sorteio!Z71</f>
        <v/>
      </c>
      <c r="G288" s="120" t="str">
        <f>Sorteio!AA71</f>
        <v/>
      </c>
      <c r="H288" s="137" t="str">
        <f>Sorteio!AB71</f>
        <v/>
      </c>
      <c r="I288" s="121" t="str">
        <f>Sorteio!AC71</f>
        <v/>
      </c>
      <c r="J288" s="120" t="str">
        <f>Sorteio!AD71</f>
        <v/>
      </c>
      <c r="K288" s="120" t="str">
        <f>Sorteio!AE71</f>
        <v/>
      </c>
    </row>
    <row r="289" spans="1:11" ht="15" customHeight="1" thickBot="1">
      <c r="A289" s="665"/>
      <c r="B289" s="665"/>
      <c r="C289" s="665"/>
      <c r="D289" s="122">
        <f>Sorteio!AH71</f>
        <v>0</v>
      </c>
      <c r="E289" s="122" t="str">
        <f>Sorteio!AI71</f>
        <v/>
      </c>
      <c r="F289" s="138" t="str">
        <f>Sorteio!AJ71</f>
        <v/>
      </c>
      <c r="G289" s="123" t="str">
        <f>Sorteio!AK71</f>
        <v/>
      </c>
      <c r="H289" s="138" t="str">
        <f>Sorteio!AL71</f>
        <v/>
      </c>
      <c r="I289" s="124" t="str">
        <f>Sorteio!AM71</f>
        <v/>
      </c>
      <c r="J289" s="123" t="str">
        <f>Sorteio!AN71</f>
        <v/>
      </c>
      <c r="K289" s="123" t="str">
        <f>Sorteio!AO71</f>
        <v/>
      </c>
    </row>
    <row r="290" spans="1:11" ht="14.25" customHeight="1" thickTop="1">
      <c r="A290" s="664">
        <f>Sorteio!A72</f>
        <v>418</v>
      </c>
      <c r="B290" s="664">
        <f>Sorteio!B72</f>
        <v>2</v>
      </c>
      <c r="C290" s="664">
        <f>Sorteio!C72</f>
        <v>18</v>
      </c>
      <c r="D290" s="119">
        <f>Sorteio!D72</f>
        <v>0</v>
      </c>
      <c r="E290" s="119" t="str">
        <f>Sorteio!E72</f>
        <v/>
      </c>
      <c r="F290" s="137" t="str">
        <f>Sorteio!F72</f>
        <v/>
      </c>
      <c r="G290" s="120" t="str">
        <f>Sorteio!G72</f>
        <v/>
      </c>
      <c r="H290" s="145" t="str">
        <f>Sorteio!H72</f>
        <v/>
      </c>
      <c r="I290" s="121" t="str">
        <f>Sorteio!I72</f>
        <v/>
      </c>
      <c r="J290" s="120" t="str">
        <f>Sorteio!J72</f>
        <v/>
      </c>
      <c r="K290" s="120" t="str">
        <f>Sorteio!K72</f>
        <v/>
      </c>
    </row>
    <row r="291" spans="1:11" ht="14.25" customHeight="1">
      <c r="A291" s="664"/>
      <c r="B291" s="664"/>
      <c r="C291" s="664"/>
      <c r="D291" s="119">
        <f>Sorteio!N72</f>
        <v>0</v>
      </c>
      <c r="E291" s="119" t="str">
        <f>Sorteio!O72</f>
        <v/>
      </c>
      <c r="F291" s="137" t="str">
        <f>Sorteio!P72</f>
        <v/>
      </c>
      <c r="G291" s="120" t="str">
        <f>Sorteio!Q72</f>
        <v/>
      </c>
      <c r="H291" s="137" t="str">
        <f>Sorteio!R72</f>
        <v/>
      </c>
      <c r="I291" s="121" t="str">
        <f>Sorteio!S72</f>
        <v/>
      </c>
      <c r="J291" s="120" t="str">
        <f>Sorteio!T72</f>
        <v/>
      </c>
      <c r="K291" s="120" t="str">
        <f>Sorteio!U72</f>
        <v/>
      </c>
    </row>
    <row r="292" spans="1:11" ht="15" customHeight="1">
      <c r="A292" s="664"/>
      <c r="B292" s="664"/>
      <c r="C292" s="664"/>
      <c r="D292" s="119">
        <f>Sorteio!X72</f>
        <v>0</v>
      </c>
      <c r="E292" s="119" t="str">
        <f>Sorteio!Y72</f>
        <v/>
      </c>
      <c r="F292" s="137" t="str">
        <f>Sorteio!Z72</f>
        <v/>
      </c>
      <c r="G292" s="120" t="str">
        <f>Sorteio!AA72</f>
        <v/>
      </c>
      <c r="H292" s="137" t="str">
        <f>Sorteio!AB72</f>
        <v/>
      </c>
      <c r="I292" s="121" t="str">
        <f>Sorteio!AC72</f>
        <v/>
      </c>
      <c r="J292" s="120" t="str">
        <f>Sorteio!AD72</f>
        <v/>
      </c>
      <c r="K292" s="120" t="str">
        <f>Sorteio!AE72</f>
        <v/>
      </c>
    </row>
    <row r="293" spans="1:11" ht="15" customHeight="1" thickBot="1">
      <c r="A293" s="665"/>
      <c r="B293" s="665"/>
      <c r="C293" s="665"/>
      <c r="D293" s="122">
        <f>Sorteio!AH72</f>
        <v>0</v>
      </c>
      <c r="E293" s="122" t="str">
        <f>Sorteio!AI72</f>
        <v/>
      </c>
      <c r="F293" s="138" t="str">
        <f>Sorteio!AJ72</f>
        <v/>
      </c>
      <c r="G293" s="123" t="str">
        <f>Sorteio!AK72</f>
        <v/>
      </c>
      <c r="H293" s="138" t="str">
        <f>Sorteio!AL72</f>
        <v/>
      </c>
      <c r="I293" s="124" t="str">
        <f>Sorteio!AM72</f>
        <v/>
      </c>
      <c r="J293" s="123" t="str">
        <f>Sorteio!AN72</f>
        <v/>
      </c>
      <c r="K293" s="123" t="str">
        <f>Sorteio!AO72</f>
        <v/>
      </c>
    </row>
    <row r="294" spans="1:11" ht="14.25" customHeight="1" thickTop="1">
      <c r="A294" s="664" t="s">
        <v>7</v>
      </c>
      <c r="B294" s="664" t="s">
        <v>7</v>
      </c>
      <c r="C294" s="664" t="s">
        <v>7</v>
      </c>
      <c r="D294" s="119">
        <f>Sorteio!D73</f>
        <v>0</v>
      </c>
      <c r="E294" s="119" t="str">
        <f>Sorteio!E73</f>
        <v/>
      </c>
      <c r="F294" s="137" t="str">
        <f>Sorteio!F73</f>
        <v/>
      </c>
      <c r="G294" s="120" t="str">
        <f>Sorteio!G73</f>
        <v/>
      </c>
      <c r="H294" s="145" t="str">
        <f>Sorteio!H73</f>
        <v/>
      </c>
      <c r="I294" s="121" t="str">
        <f>Sorteio!I73</f>
        <v/>
      </c>
      <c r="J294" s="120" t="str">
        <f>Sorteio!J73</f>
        <v/>
      </c>
      <c r="K294" s="120" t="str">
        <f>Sorteio!K73</f>
        <v/>
      </c>
    </row>
    <row r="295" spans="1:11" ht="14.25" customHeight="1">
      <c r="A295" s="664"/>
      <c r="B295" s="664"/>
      <c r="C295" s="664"/>
      <c r="D295" s="119">
        <f>Sorteio!N73</f>
        <v>0</v>
      </c>
      <c r="E295" s="119" t="str">
        <f>Sorteio!O73</f>
        <v/>
      </c>
      <c r="F295" s="137" t="str">
        <f>Sorteio!P73</f>
        <v/>
      </c>
      <c r="G295" s="120" t="str">
        <f>Sorteio!Q73</f>
        <v/>
      </c>
      <c r="H295" s="137" t="str">
        <f>Sorteio!R73</f>
        <v/>
      </c>
      <c r="I295" s="121" t="str">
        <f>Sorteio!S73</f>
        <v/>
      </c>
      <c r="J295" s="120" t="str">
        <f>Sorteio!T73</f>
        <v/>
      </c>
      <c r="K295" s="120" t="str">
        <f>Sorteio!U73</f>
        <v/>
      </c>
    </row>
    <row r="296" spans="1:11" ht="15" customHeight="1">
      <c r="A296" s="664"/>
      <c r="B296" s="664"/>
      <c r="C296" s="664"/>
      <c r="D296" s="119">
        <f>Sorteio!X73</f>
        <v>0</v>
      </c>
      <c r="E296" s="119" t="str">
        <f>Sorteio!Y73</f>
        <v/>
      </c>
      <c r="F296" s="137" t="str">
        <f>Sorteio!Z73</f>
        <v/>
      </c>
      <c r="G296" s="120" t="str">
        <f>Sorteio!AA73</f>
        <v/>
      </c>
      <c r="H296" s="137" t="str">
        <f>Sorteio!AB73</f>
        <v/>
      </c>
      <c r="I296" s="121" t="str">
        <f>Sorteio!AC73</f>
        <v/>
      </c>
      <c r="J296" s="120" t="str">
        <f>Sorteio!AD73</f>
        <v/>
      </c>
      <c r="K296" s="120" t="str">
        <f>Sorteio!AE73</f>
        <v/>
      </c>
    </row>
    <row r="297" spans="1:11" ht="15" customHeight="1" thickBot="1">
      <c r="A297" s="665"/>
      <c r="B297" s="665"/>
      <c r="C297" s="665"/>
      <c r="D297" s="122">
        <f>Sorteio!AH73</f>
        <v>0</v>
      </c>
      <c r="E297" s="122" t="str">
        <f>Sorteio!AI73</f>
        <v/>
      </c>
      <c r="F297" s="138" t="str">
        <f>Sorteio!AJ73</f>
        <v/>
      </c>
      <c r="G297" s="123" t="str">
        <f>Sorteio!AK73</f>
        <v/>
      </c>
      <c r="H297" s="138" t="str">
        <f>Sorteio!AL73</f>
        <v/>
      </c>
      <c r="I297" s="124" t="str">
        <f>Sorteio!AM73</f>
        <v/>
      </c>
      <c r="J297" s="123" t="str">
        <f>Sorteio!AN73</f>
        <v/>
      </c>
      <c r="K297" s="123" t="str">
        <f>Sorteio!AO73</f>
        <v/>
      </c>
    </row>
    <row r="298" spans="1:11" ht="14.25" customHeight="1" thickTop="1">
      <c r="A298" s="664" t="s">
        <v>7</v>
      </c>
      <c r="B298" s="664" t="s">
        <v>7</v>
      </c>
      <c r="C298" s="664" t="s">
        <v>7</v>
      </c>
      <c r="D298" s="119">
        <f>Sorteio!D74</f>
        <v>0</v>
      </c>
      <c r="E298" s="119" t="str">
        <f>Sorteio!E74</f>
        <v/>
      </c>
      <c r="F298" s="137" t="str">
        <f>Sorteio!F74</f>
        <v/>
      </c>
      <c r="G298" s="120" t="str">
        <f>Sorteio!G74</f>
        <v/>
      </c>
      <c r="H298" s="145" t="str">
        <f>Sorteio!H74</f>
        <v/>
      </c>
      <c r="I298" s="121" t="str">
        <f>Sorteio!I74</f>
        <v/>
      </c>
      <c r="J298" s="120" t="str">
        <f>Sorteio!J74</f>
        <v/>
      </c>
      <c r="K298" s="120" t="str">
        <f>Sorteio!K74</f>
        <v/>
      </c>
    </row>
    <row r="299" spans="1:11" ht="14.25" customHeight="1">
      <c r="A299" s="664"/>
      <c r="B299" s="664"/>
      <c r="C299" s="664"/>
      <c r="D299" s="119">
        <f>Sorteio!N74</f>
        <v>0</v>
      </c>
      <c r="E299" s="119" t="str">
        <f>Sorteio!O74</f>
        <v/>
      </c>
      <c r="F299" s="137" t="str">
        <f>Sorteio!P74</f>
        <v/>
      </c>
      <c r="G299" s="120" t="str">
        <f>Sorteio!Q74</f>
        <v/>
      </c>
      <c r="H299" s="137" t="str">
        <f>Sorteio!R74</f>
        <v/>
      </c>
      <c r="I299" s="121" t="str">
        <f>Sorteio!S74</f>
        <v/>
      </c>
      <c r="J299" s="120" t="str">
        <f>Sorteio!T74</f>
        <v/>
      </c>
      <c r="K299" s="120" t="str">
        <f>Sorteio!U74</f>
        <v/>
      </c>
    </row>
    <row r="300" spans="1:11" ht="15" customHeight="1">
      <c r="A300" s="664"/>
      <c r="B300" s="664"/>
      <c r="C300" s="664"/>
      <c r="D300" s="119">
        <f>Sorteio!X74</f>
        <v>0</v>
      </c>
      <c r="E300" s="119" t="str">
        <f>Sorteio!Y74</f>
        <v/>
      </c>
      <c r="F300" s="137" t="str">
        <f>Sorteio!Z74</f>
        <v/>
      </c>
      <c r="G300" s="120" t="str">
        <f>Sorteio!AA74</f>
        <v/>
      </c>
      <c r="H300" s="137" t="str">
        <f>Sorteio!AB74</f>
        <v/>
      </c>
      <c r="I300" s="121" t="str">
        <f>Sorteio!AC74</f>
        <v/>
      </c>
      <c r="J300" s="120" t="str">
        <f>Sorteio!AD74</f>
        <v/>
      </c>
      <c r="K300" s="120" t="str">
        <f>Sorteio!AE74</f>
        <v/>
      </c>
    </row>
    <row r="301" spans="1:11" ht="14.25" customHeight="1" thickBot="1">
      <c r="A301" s="665"/>
      <c r="B301" s="665"/>
      <c r="C301" s="665"/>
      <c r="D301" s="122">
        <f>Sorteio!AH74</f>
        <v>0</v>
      </c>
      <c r="E301" s="122" t="str">
        <f>Sorteio!AI74</f>
        <v/>
      </c>
      <c r="F301" s="138" t="str">
        <f>Sorteio!AJ74</f>
        <v/>
      </c>
      <c r="G301" s="123" t="str">
        <f>Sorteio!AK74</f>
        <v/>
      </c>
      <c r="H301" s="137" t="str">
        <f>Sorteio!AL74</f>
        <v/>
      </c>
      <c r="I301" s="124" t="str">
        <f>Sorteio!AM74</f>
        <v/>
      </c>
      <c r="J301" s="123" t="str">
        <f>Sorteio!AN74</f>
        <v/>
      </c>
      <c r="K301" s="123" t="str">
        <f>Sorteio!AO74</f>
        <v/>
      </c>
    </row>
    <row r="302" spans="1:11" ht="39" thickTop="1">
      <c r="A302" s="141"/>
      <c r="B302" s="141"/>
      <c r="C302" s="141"/>
      <c r="G302" s="49"/>
      <c r="H302" s="139"/>
      <c r="I302" s="50"/>
      <c r="J302" s="49"/>
    </row>
  </sheetData>
  <mergeCells count="222">
    <mergeCell ref="A2:A5"/>
    <mergeCell ref="B2:B5"/>
    <mergeCell ref="C2:C5"/>
    <mergeCell ref="A6:A9"/>
    <mergeCell ref="B6:B9"/>
    <mergeCell ref="C6:C9"/>
    <mergeCell ref="A38:A41"/>
    <mergeCell ref="B38:B41"/>
    <mergeCell ref="C38:C41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9"/>
    <mergeCell ref="B26:B29"/>
    <mergeCell ref="C26:C29"/>
    <mergeCell ref="A124:A127"/>
    <mergeCell ref="B124:B127"/>
    <mergeCell ref="C124:C127"/>
    <mergeCell ref="A119:A122"/>
    <mergeCell ref="B119:B122"/>
    <mergeCell ref="C119:C122"/>
    <mergeCell ref="A30:A33"/>
    <mergeCell ref="B30:B33"/>
    <mergeCell ref="C30:C33"/>
    <mergeCell ref="A34:A37"/>
    <mergeCell ref="B34:B37"/>
    <mergeCell ref="C34:C37"/>
    <mergeCell ref="A71:A74"/>
    <mergeCell ref="B71:B74"/>
    <mergeCell ref="C71:C74"/>
    <mergeCell ref="A42:A45"/>
    <mergeCell ref="B42:B45"/>
    <mergeCell ref="C42:C45"/>
    <mergeCell ref="A46:A49"/>
    <mergeCell ref="B46:B49"/>
    <mergeCell ref="C46:C49"/>
    <mergeCell ref="A50:A53"/>
    <mergeCell ref="B50:B53"/>
    <mergeCell ref="C50:C53"/>
    <mergeCell ref="A63:A66"/>
    <mergeCell ref="B63:B66"/>
    <mergeCell ref="C63:C66"/>
    <mergeCell ref="A54:A57"/>
    <mergeCell ref="B54:B57"/>
    <mergeCell ref="C54:C57"/>
    <mergeCell ref="A58:A61"/>
    <mergeCell ref="B58:B61"/>
    <mergeCell ref="C58:C61"/>
    <mergeCell ref="A67:A70"/>
    <mergeCell ref="B67:B70"/>
    <mergeCell ref="C67:C70"/>
    <mergeCell ref="A103:A106"/>
    <mergeCell ref="B103:B106"/>
    <mergeCell ref="C103:C106"/>
    <mergeCell ref="A75:A78"/>
    <mergeCell ref="B75:B78"/>
    <mergeCell ref="C75:C78"/>
    <mergeCell ref="A79:A82"/>
    <mergeCell ref="B79:B82"/>
    <mergeCell ref="C79:C82"/>
    <mergeCell ref="A83:A86"/>
    <mergeCell ref="B83:B86"/>
    <mergeCell ref="C83:C86"/>
    <mergeCell ref="A91:A94"/>
    <mergeCell ref="B91:B94"/>
    <mergeCell ref="C91:C94"/>
    <mergeCell ref="A87:A90"/>
    <mergeCell ref="B87:B90"/>
    <mergeCell ref="C87:C90"/>
    <mergeCell ref="A152:A155"/>
    <mergeCell ref="B152:B155"/>
    <mergeCell ref="C152:C155"/>
    <mergeCell ref="A156:A159"/>
    <mergeCell ref="B156:B159"/>
    <mergeCell ref="C156:C159"/>
    <mergeCell ref="A95:A98"/>
    <mergeCell ref="B95:B98"/>
    <mergeCell ref="C95:C98"/>
    <mergeCell ref="A99:A102"/>
    <mergeCell ref="B99:B102"/>
    <mergeCell ref="C99:C102"/>
    <mergeCell ref="A136:A139"/>
    <mergeCell ref="B136:B139"/>
    <mergeCell ref="C136:C139"/>
    <mergeCell ref="A107:A110"/>
    <mergeCell ref="B107:B110"/>
    <mergeCell ref="C107:C110"/>
    <mergeCell ref="A111:A114"/>
    <mergeCell ref="B111:B114"/>
    <mergeCell ref="C111:C114"/>
    <mergeCell ref="A115:A118"/>
    <mergeCell ref="B115:B118"/>
    <mergeCell ref="C115:C118"/>
    <mergeCell ref="A185:A188"/>
    <mergeCell ref="B185:B188"/>
    <mergeCell ref="C185:C188"/>
    <mergeCell ref="A189:A192"/>
    <mergeCell ref="B189:B192"/>
    <mergeCell ref="C189:C192"/>
    <mergeCell ref="A128:A131"/>
    <mergeCell ref="B128:B131"/>
    <mergeCell ref="C128:C131"/>
    <mergeCell ref="A132:A135"/>
    <mergeCell ref="B132:B135"/>
    <mergeCell ref="C132:C135"/>
    <mergeCell ref="A164:A167"/>
    <mergeCell ref="B164:B167"/>
    <mergeCell ref="C164:C167"/>
    <mergeCell ref="A140:A143"/>
    <mergeCell ref="B140:B143"/>
    <mergeCell ref="C140:C143"/>
    <mergeCell ref="A144:A147"/>
    <mergeCell ref="B144:B147"/>
    <mergeCell ref="C144:C147"/>
    <mergeCell ref="A148:A151"/>
    <mergeCell ref="B148:B151"/>
    <mergeCell ref="C148:C151"/>
    <mergeCell ref="A217:A220"/>
    <mergeCell ref="B217:B220"/>
    <mergeCell ref="C217:C220"/>
    <mergeCell ref="A221:A224"/>
    <mergeCell ref="B221:B224"/>
    <mergeCell ref="C221:C224"/>
    <mergeCell ref="A160:A163"/>
    <mergeCell ref="B160:B163"/>
    <mergeCell ref="C160:C163"/>
    <mergeCell ref="A197:A200"/>
    <mergeCell ref="B197:B200"/>
    <mergeCell ref="C197:C200"/>
    <mergeCell ref="A168:A171"/>
    <mergeCell ref="B168:B171"/>
    <mergeCell ref="C168:C171"/>
    <mergeCell ref="A172:A175"/>
    <mergeCell ref="B172:B175"/>
    <mergeCell ref="C172:C175"/>
    <mergeCell ref="A176:A179"/>
    <mergeCell ref="B176:B179"/>
    <mergeCell ref="C176:C179"/>
    <mergeCell ref="A181:A184"/>
    <mergeCell ref="B181:B184"/>
    <mergeCell ref="C181:C184"/>
    <mergeCell ref="A250:A253"/>
    <mergeCell ref="B250:B253"/>
    <mergeCell ref="C250:C253"/>
    <mergeCell ref="A254:A257"/>
    <mergeCell ref="B254:B257"/>
    <mergeCell ref="C254:C257"/>
    <mergeCell ref="A193:A196"/>
    <mergeCell ref="B193:B196"/>
    <mergeCell ref="C193:C196"/>
    <mergeCell ref="A229:A232"/>
    <mergeCell ref="B229:B232"/>
    <mergeCell ref="C229:C232"/>
    <mergeCell ref="A201:A204"/>
    <mergeCell ref="B201:B204"/>
    <mergeCell ref="C201:C204"/>
    <mergeCell ref="A205:A208"/>
    <mergeCell ref="B205:B208"/>
    <mergeCell ref="C205:C208"/>
    <mergeCell ref="A209:A212"/>
    <mergeCell ref="B209:B212"/>
    <mergeCell ref="C209:C212"/>
    <mergeCell ref="A213:A216"/>
    <mergeCell ref="B213:B216"/>
    <mergeCell ref="C213:C216"/>
    <mergeCell ref="A282:A285"/>
    <mergeCell ref="B282:B285"/>
    <mergeCell ref="C282:C285"/>
    <mergeCell ref="A286:A289"/>
    <mergeCell ref="B286:B289"/>
    <mergeCell ref="C286:C289"/>
    <mergeCell ref="A225:A228"/>
    <mergeCell ref="B225:B228"/>
    <mergeCell ref="C225:C228"/>
    <mergeCell ref="A262:A265"/>
    <mergeCell ref="B262:B265"/>
    <mergeCell ref="C262:C265"/>
    <mergeCell ref="A233:A236"/>
    <mergeCell ref="B233:B236"/>
    <mergeCell ref="C233:C236"/>
    <mergeCell ref="A237:A240"/>
    <mergeCell ref="B237:B240"/>
    <mergeCell ref="C237:C240"/>
    <mergeCell ref="A242:A245"/>
    <mergeCell ref="B242:B245"/>
    <mergeCell ref="C242:C245"/>
    <mergeCell ref="A246:A249"/>
    <mergeCell ref="B246:B249"/>
    <mergeCell ref="C246:C249"/>
    <mergeCell ref="A290:A293"/>
    <mergeCell ref="B290:B293"/>
    <mergeCell ref="C290:C293"/>
    <mergeCell ref="A298:A301"/>
    <mergeCell ref="B298:B301"/>
    <mergeCell ref="C298:C301"/>
    <mergeCell ref="A258:A261"/>
    <mergeCell ref="B258:B261"/>
    <mergeCell ref="C258:C261"/>
    <mergeCell ref="A294:A297"/>
    <mergeCell ref="B294:B297"/>
    <mergeCell ref="C294:C297"/>
    <mergeCell ref="A266:A269"/>
    <mergeCell ref="B266:B269"/>
    <mergeCell ref="C266:C269"/>
    <mergeCell ref="A270:A273"/>
    <mergeCell ref="B270:B273"/>
    <mergeCell ref="C270:C273"/>
    <mergeCell ref="A274:A277"/>
    <mergeCell ref="B274:B277"/>
    <mergeCell ref="C274:C277"/>
    <mergeCell ref="A278:A281"/>
    <mergeCell ref="B278:B281"/>
    <mergeCell ref="C278:C281"/>
  </mergeCells>
  <phoneticPr fontId="1"/>
  <printOptions horizontalCentered="1" verticalCentered="1"/>
  <pageMargins left="0.11811023622047245" right="0.11811023622047245" top="0.35433070866141736" bottom="0.15748031496062992" header="0.31496062992125984" footer="0.11811023622047245"/>
  <pageSetup paperSize="9" scale="92" fitToHeight="8" orientation="portrait" r:id="rId1"/>
  <rowBreaks count="5" manualBreakCount="5">
    <brk id="53" max="10" man="1"/>
    <brk id="106" max="10" man="1"/>
    <brk id="159" max="10" man="1"/>
    <brk id="212" max="10" man="1"/>
    <brk id="265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2"/>
  <sheetViews>
    <sheetView topLeftCell="A255" zoomScale="96" zoomScaleNormal="96" workbookViewId="0">
      <selection activeCell="E19" sqref="E19"/>
    </sheetView>
  </sheetViews>
  <sheetFormatPr defaultColWidth="8.44140625" defaultRowHeight="15.6"/>
  <cols>
    <col min="1" max="1" width="4.5546875" bestFit="1" customWidth="1"/>
    <col min="2" max="2" width="18.33203125" style="52" bestFit="1" customWidth="1"/>
    <col min="3" max="3" width="24.44140625" style="52" bestFit="1" customWidth="1"/>
    <col min="4" max="4" width="5.44140625" style="10" bestFit="1" customWidth="1"/>
    <col min="5" max="5" width="9.44140625" style="10" customWidth="1"/>
    <col min="6" max="6" width="11.109375" style="243" bestFit="1" customWidth="1"/>
    <col min="7" max="7" width="5.44140625" style="10" bestFit="1" customWidth="1"/>
    <col min="8" max="8" width="6.33203125" style="10" customWidth="1"/>
    <col min="9" max="9" width="3.88671875" style="53" customWidth="1"/>
    <col min="10" max="10" width="2.44140625" style="53" bestFit="1" customWidth="1"/>
    <col min="11" max="11" width="3.44140625" style="53" bestFit="1" customWidth="1"/>
  </cols>
  <sheetData>
    <row r="1" spans="1:13" ht="16.2" thickBot="1"/>
    <row r="2" spans="1:13" s="8" customFormat="1">
      <c r="A2" s="231" t="str">
        <f>Sorteio!AH31</f>
        <v>814</v>
      </c>
      <c r="B2" s="232" t="str">
        <f>Sorteio!AI31</f>
        <v>ABEMATSU</v>
      </c>
      <c r="C2" s="232" t="str">
        <f>Sorteio!AJ31</f>
        <v>EMILIA TERUKO</v>
      </c>
      <c r="D2" s="232" t="str">
        <f>Sorteio!AK31</f>
        <v>F</v>
      </c>
      <c r="E2" s="232" t="str">
        <f>Sorteio!AL31</f>
        <v>07. GSP</v>
      </c>
      <c r="F2" s="240">
        <f>Sorteio!AM31</f>
        <v>18352</v>
      </c>
      <c r="G2" s="232">
        <f>Sorteio!AN31</f>
        <v>12</v>
      </c>
      <c r="H2" s="232" t="str">
        <f>Sorteio!AO31</f>
        <v>C-SR</v>
      </c>
      <c r="I2" s="233">
        <f>Sorteio!A31</f>
        <v>213</v>
      </c>
      <c r="J2" s="233">
        <f>Sorteio!B31</f>
        <v>2</v>
      </c>
      <c r="K2" s="234">
        <f>Sorteio!C31</f>
        <v>13</v>
      </c>
      <c r="L2">
        <v>1</v>
      </c>
      <c r="M2">
        <v>168</v>
      </c>
    </row>
    <row r="3" spans="1:13" s="12" customFormat="1">
      <c r="A3" s="235" t="str">
        <f>Sorteio!AH1</f>
        <v>073</v>
      </c>
      <c r="B3" s="119" t="str">
        <f>Sorteio!AI1</f>
        <v>TAKANO</v>
      </c>
      <c r="C3" s="119" t="str">
        <f>Sorteio!AJ1</f>
        <v>YASUO</v>
      </c>
      <c r="D3" s="119" t="str">
        <f>Sorteio!AK1</f>
        <v>M</v>
      </c>
      <c r="E3" s="119" t="str">
        <f>Sorteio!AL1</f>
        <v>03. IBI</v>
      </c>
      <c r="F3" s="241">
        <f>Sorteio!AM1</f>
        <v>16369</v>
      </c>
      <c r="G3" s="119">
        <f>Sorteio!AN1</f>
        <v>6</v>
      </c>
      <c r="H3" s="119" t="str">
        <f>Sorteio!AO1</f>
        <v>A-SR</v>
      </c>
      <c r="I3" s="62">
        <f>Sorteio!A1</f>
        <v>101</v>
      </c>
      <c r="J3" s="62">
        <f>Sorteio!B1</f>
        <v>1</v>
      </c>
      <c r="K3" s="236">
        <f>Sorteio!C1</f>
        <v>1</v>
      </c>
      <c r="L3">
        <v>1</v>
      </c>
      <c r="M3" s="8">
        <v>178</v>
      </c>
    </row>
    <row r="4" spans="1:13">
      <c r="A4" s="235" t="str">
        <f>Sorteio!N14</f>
        <v>552</v>
      </c>
      <c r="B4" s="119" t="str">
        <f>Sorteio!O14</f>
        <v>NISHIOKA</v>
      </c>
      <c r="C4" s="119" t="str">
        <f>Sorteio!P14</f>
        <v>LAYUDO</v>
      </c>
      <c r="D4" s="119" t="str">
        <f>Sorteio!Q14</f>
        <v>M</v>
      </c>
      <c r="E4" s="119" t="str">
        <f>Sorteio!R14</f>
        <v>08. SMA</v>
      </c>
      <c r="F4" s="241">
        <f>Sorteio!S14</f>
        <v>25717</v>
      </c>
      <c r="G4" s="119">
        <f>Sorteio!T14</f>
        <v>3</v>
      </c>
      <c r="H4" s="119" t="str">
        <f>Sorteio!U14</f>
        <v>EX-NSR</v>
      </c>
      <c r="I4" s="62">
        <f>Sorteio!A14</f>
        <v>114</v>
      </c>
      <c r="J4" s="62">
        <f>Sorteio!B14</f>
        <v>1</v>
      </c>
      <c r="K4" s="236">
        <f>Sorteio!C14</f>
        <v>14</v>
      </c>
      <c r="L4">
        <v>1</v>
      </c>
      <c r="M4">
        <v>201</v>
      </c>
    </row>
    <row r="5" spans="1:13" ht="16.2" thickBot="1">
      <c r="A5" s="237" t="str">
        <f>Sorteio!AH3</f>
        <v>767</v>
      </c>
      <c r="B5" s="155" t="str">
        <f>Sorteio!AI3</f>
        <v>FURUKAWA</v>
      </c>
      <c r="C5" s="155" t="str">
        <f>Sorteio!AJ3</f>
        <v>HIROSHI</v>
      </c>
      <c r="D5" s="155" t="str">
        <f>Sorteio!AK3</f>
        <v>M</v>
      </c>
      <c r="E5" s="155" t="str">
        <f>Sorteio!AL3</f>
        <v>06. KOK</v>
      </c>
      <c r="F5" s="242">
        <f>Sorteio!AM3</f>
        <v>14567</v>
      </c>
      <c r="G5" s="155">
        <f>Sorteio!AN3</f>
        <v>6</v>
      </c>
      <c r="H5" s="155" t="str">
        <f>Sorteio!AO3</f>
        <v>A-MR</v>
      </c>
      <c r="I5" s="238">
        <f>Sorteio!A3</f>
        <v>103</v>
      </c>
      <c r="J5" s="238">
        <f>Sorteio!B3</f>
        <v>1</v>
      </c>
      <c r="K5" s="239">
        <f>Sorteio!C3</f>
        <v>3</v>
      </c>
      <c r="L5">
        <v>1</v>
      </c>
      <c r="M5" s="12">
        <v>203</v>
      </c>
    </row>
    <row r="6" spans="1:13">
      <c r="A6" s="231" t="str">
        <f>Sorteio!AH32</f>
        <v>698</v>
      </c>
      <c r="B6" s="232" t="str">
        <f>Sorteio!AI32</f>
        <v>HARA TABATA</v>
      </c>
      <c r="C6" s="232" t="str">
        <f>Sorteio!AJ32</f>
        <v>ROSA HIDEKO</v>
      </c>
      <c r="D6" s="232" t="str">
        <f>Sorteio!AK32</f>
        <v>F</v>
      </c>
      <c r="E6" s="232" t="str">
        <f>Sorteio!AL32</f>
        <v>07. GSP</v>
      </c>
      <c r="F6" s="240">
        <f>Sorteio!AM32</f>
        <v>18830</v>
      </c>
      <c r="G6" s="232">
        <f>Sorteio!AN32</f>
        <v>12</v>
      </c>
      <c r="H6" s="232" t="str">
        <f>Sorteio!AO32</f>
        <v>C-SR</v>
      </c>
      <c r="I6" s="233">
        <f>Sorteio!A32</f>
        <v>214</v>
      </c>
      <c r="J6" s="233">
        <f>Sorteio!B32</f>
        <v>2</v>
      </c>
      <c r="K6" s="234">
        <f>Sorteio!C32</f>
        <v>14</v>
      </c>
      <c r="L6">
        <v>1</v>
      </c>
      <c r="M6">
        <v>248</v>
      </c>
    </row>
    <row r="7" spans="1:13">
      <c r="A7" s="235" t="str">
        <f>Sorteio!AH33</f>
        <v>940</v>
      </c>
      <c r="B7" s="119" t="str">
        <f>Sorteio!AI33</f>
        <v>ITAGAKI HISAMOTO</v>
      </c>
      <c r="C7" s="119" t="str">
        <f>Sorteio!AJ33</f>
        <v xml:space="preserve">NEUSA TIEKO </v>
      </c>
      <c r="D7" s="119" t="str">
        <f>Sorteio!AK33</f>
        <v>F</v>
      </c>
      <c r="E7" s="119" t="str">
        <f>Sorteio!AL33</f>
        <v>07. GSP</v>
      </c>
      <c r="F7" s="241">
        <f>Sorteio!AM33</f>
        <v>19669</v>
      </c>
      <c r="G7" s="119">
        <f>Sorteio!AN33</f>
        <v>12</v>
      </c>
      <c r="H7" s="119" t="str">
        <f>Sorteio!AO33</f>
        <v>C-NSR</v>
      </c>
      <c r="I7" s="62">
        <f>Sorteio!A33</f>
        <v>215</v>
      </c>
      <c r="J7" s="62">
        <f>Sorteio!B33</f>
        <v>2</v>
      </c>
      <c r="K7" s="236">
        <f>Sorteio!C33</f>
        <v>15</v>
      </c>
      <c r="L7">
        <v>1</v>
      </c>
      <c r="M7">
        <v>249</v>
      </c>
    </row>
    <row r="8" spans="1:13">
      <c r="A8" s="235" t="str">
        <f>Sorteio!AH5</f>
        <v>670</v>
      </c>
      <c r="B8" s="119" t="str">
        <f>Sorteio!AI5</f>
        <v>FUKUZAWA</v>
      </c>
      <c r="C8" s="119" t="str">
        <f>Sorteio!AJ5</f>
        <v>AKIRA</v>
      </c>
      <c r="D8" s="119" t="str">
        <f>Sorteio!AK5</f>
        <v>M</v>
      </c>
      <c r="E8" s="119" t="str">
        <f>Sorteio!AL5</f>
        <v>06. KOK</v>
      </c>
      <c r="F8" s="241">
        <f>Sorteio!AM5</f>
        <v>18276</v>
      </c>
      <c r="G8" s="119">
        <f>Sorteio!AN5</f>
        <v>6</v>
      </c>
      <c r="H8" s="119" t="str">
        <f>Sorteio!AO5</f>
        <v>A-SR</v>
      </c>
      <c r="I8" s="62">
        <f>Sorteio!A5</f>
        <v>105</v>
      </c>
      <c r="J8" s="62">
        <f>Sorteio!B5</f>
        <v>1</v>
      </c>
      <c r="K8" s="236">
        <f>Sorteio!C5</f>
        <v>5</v>
      </c>
      <c r="L8">
        <v>1</v>
      </c>
      <c r="M8">
        <v>267</v>
      </c>
    </row>
    <row r="9" spans="1:13" ht="16.2" thickBot="1">
      <c r="A9" s="237" t="str">
        <f>Sorteio!AH34</f>
        <v>523</v>
      </c>
      <c r="B9" s="155" t="str">
        <f>Sorteio!AI34</f>
        <v>KAWASAKA</v>
      </c>
      <c r="C9" s="155" t="str">
        <f>Sorteio!AJ34</f>
        <v>MAKICO</v>
      </c>
      <c r="D9" s="155" t="str">
        <f>Sorteio!AK34</f>
        <v>F</v>
      </c>
      <c r="E9" s="155" t="str">
        <f>Sorteio!AL34</f>
        <v>07. GSP</v>
      </c>
      <c r="F9" s="242">
        <f>Sorteio!AM34</f>
        <v>17833</v>
      </c>
      <c r="G9" s="155">
        <f>Sorteio!AN34</f>
        <v>12</v>
      </c>
      <c r="H9" s="155" t="str">
        <f>Sorteio!AO34</f>
        <v>C-SR</v>
      </c>
      <c r="I9" s="238">
        <f>Sorteio!A34</f>
        <v>216</v>
      </c>
      <c r="J9" s="238">
        <f>Sorteio!B34</f>
        <v>2</v>
      </c>
      <c r="K9" s="239">
        <f>Sorteio!C34</f>
        <v>16</v>
      </c>
      <c r="L9">
        <v>1</v>
      </c>
      <c r="M9">
        <v>268</v>
      </c>
    </row>
    <row r="10" spans="1:13">
      <c r="A10" s="231" t="str">
        <f>Sorteio!N20</f>
        <v>873</v>
      </c>
      <c r="B10" s="232" t="str">
        <f>Sorteio!O20</f>
        <v>M. TANIGUTI</v>
      </c>
      <c r="C10" s="232" t="str">
        <f>Sorteio!P20</f>
        <v>MARINA JUNKO</v>
      </c>
      <c r="D10" s="232" t="str">
        <f>Sorteio!Q20</f>
        <v>F</v>
      </c>
      <c r="E10" s="232" t="str">
        <f>Sorteio!R20</f>
        <v>16. SUM</v>
      </c>
      <c r="F10" s="240">
        <f>Sorteio!S20</f>
        <v>23431</v>
      </c>
      <c r="G10" s="232">
        <f>Sorteio!T20</f>
        <v>3</v>
      </c>
      <c r="H10" s="232" t="str">
        <f>Sorteio!U20</f>
        <v>EX-NSR</v>
      </c>
      <c r="I10" s="233">
        <f>Sorteio!A20</f>
        <v>202</v>
      </c>
      <c r="J10" s="233">
        <f>Sorteio!B20</f>
        <v>2</v>
      </c>
      <c r="K10" s="234">
        <f>Sorteio!C20</f>
        <v>2</v>
      </c>
      <c r="L10">
        <v>1</v>
      </c>
      <c r="M10">
        <v>347</v>
      </c>
    </row>
    <row r="11" spans="1:13">
      <c r="A11" s="235" t="str">
        <f>Sorteio!D24</f>
        <v>976</v>
      </c>
      <c r="B11" s="119" t="str">
        <f>Sorteio!E24</f>
        <v>MORI</v>
      </c>
      <c r="C11" s="119" t="str">
        <f>Sorteio!F24</f>
        <v>SADAO</v>
      </c>
      <c r="D11" s="119" t="str">
        <f>Sorteio!G24</f>
        <v>M</v>
      </c>
      <c r="E11" s="119" t="str">
        <f>Sorteio!H24</f>
        <v>01. PIE</v>
      </c>
      <c r="F11" s="241">
        <f>Sorteio!I24</f>
        <v>19729</v>
      </c>
      <c r="G11" s="119">
        <f>Sorteio!J24</f>
        <v>8</v>
      </c>
      <c r="H11" s="119" t="str">
        <f>Sorteio!K24</f>
        <v>B-NSR</v>
      </c>
      <c r="I11" s="62">
        <f>Sorteio!A24</f>
        <v>206</v>
      </c>
      <c r="J11" s="62">
        <f>Sorteio!B24</f>
        <v>2</v>
      </c>
      <c r="K11" s="236">
        <f>Sorteio!C24</f>
        <v>6</v>
      </c>
      <c r="L11">
        <v>1</v>
      </c>
      <c r="M11">
        <v>434</v>
      </c>
    </row>
    <row r="12" spans="1:13">
      <c r="A12" s="235" t="str">
        <f>Sorteio!D25</f>
        <v>793</v>
      </c>
      <c r="B12" s="119" t="str">
        <f>Sorteio!E25</f>
        <v>MINAMI</v>
      </c>
      <c r="C12" s="119" t="str">
        <f>Sorteio!F25</f>
        <v>TEREZA</v>
      </c>
      <c r="D12" s="119" t="str">
        <f>Sorteio!G25</f>
        <v>F</v>
      </c>
      <c r="E12" s="119" t="str">
        <f>Sorteio!H25</f>
        <v>15. BIR</v>
      </c>
      <c r="F12" s="241">
        <f>Sorteio!I25</f>
        <v>18584</v>
      </c>
      <c r="G12" s="119">
        <f>Sorteio!J25</f>
        <v>7</v>
      </c>
      <c r="H12" s="119" t="str">
        <f>Sorteio!K25</f>
        <v>B-SR</v>
      </c>
      <c r="I12" s="62">
        <f>Sorteio!A25</f>
        <v>207</v>
      </c>
      <c r="J12" s="62">
        <f>Sorteio!B25</f>
        <v>2</v>
      </c>
      <c r="K12" s="236">
        <f>Sorteio!C25</f>
        <v>7</v>
      </c>
      <c r="L12">
        <v>1</v>
      </c>
      <c r="M12">
        <v>437</v>
      </c>
    </row>
    <row r="13" spans="1:13" ht="16.2" thickBot="1">
      <c r="A13" s="237" t="str">
        <f>Sorteio!AH35</f>
        <v>487</v>
      </c>
      <c r="B13" s="155" t="str">
        <f>Sorteio!AI35</f>
        <v>NAKANO</v>
      </c>
      <c r="C13" s="155" t="str">
        <f>Sorteio!AJ35</f>
        <v>ELZA ONISHI</v>
      </c>
      <c r="D13" s="155" t="str">
        <f>Sorteio!AK35</f>
        <v>F</v>
      </c>
      <c r="E13" s="155" t="str">
        <f>Sorteio!AL35</f>
        <v>11. NCC</v>
      </c>
      <c r="F13" s="242">
        <f>Sorteio!AM35</f>
        <v>17947</v>
      </c>
      <c r="G13" s="155">
        <f>Sorteio!AN35</f>
        <v>12</v>
      </c>
      <c r="H13" s="155" t="str">
        <f>Sorteio!AO35</f>
        <v>C-SR</v>
      </c>
      <c r="I13" s="238">
        <f>Sorteio!A35</f>
        <v>217</v>
      </c>
      <c r="J13" s="238">
        <f>Sorteio!B35</f>
        <v>2</v>
      </c>
      <c r="K13" s="239">
        <f>Sorteio!C35</f>
        <v>17</v>
      </c>
      <c r="L13">
        <v>1</v>
      </c>
      <c r="M13">
        <v>442</v>
      </c>
    </row>
    <row r="14" spans="1:13">
      <c r="A14" s="231">
        <f>Sorteio!AH36</f>
        <v>0</v>
      </c>
      <c r="B14" s="232" t="str">
        <f>Sorteio!AI36</f>
        <v/>
      </c>
      <c r="C14" s="232" t="str">
        <f>Sorteio!AJ36</f>
        <v/>
      </c>
      <c r="D14" s="232" t="str">
        <f>Sorteio!AK36</f>
        <v/>
      </c>
      <c r="E14" s="232" t="str">
        <f>Sorteio!AL36</f>
        <v/>
      </c>
      <c r="F14" s="240" t="str">
        <f>Sorteio!AM36</f>
        <v/>
      </c>
      <c r="G14" s="232" t="str">
        <f>Sorteio!AN36</f>
        <v/>
      </c>
      <c r="H14" s="232" t="str">
        <f>Sorteio!AO36</f>
        <v/>
      </c>
      <c r="I14" s="233">
        <f>Sorteio!A36</f>
        <v>218</v>
      </c>
      <c r="J14" s="233">
        <f>Sorteio!B36</f>
        <v>2</v>
      </c>
      <c r="K14" s="234">
        <f>Sorteio!C36</f>
        <v>18</v>
      </c>
      <c r="L14">
        <v>1</v>
      </c>
      <c r="M14">
        <v>526</v>
      </c>
    </row>
    <row r="15" spans="1:13">
      <c r="A15" s="235" t="str">
        <f>Sorteio!D7</f>
        <v>860</v>
      </c>
      <c r="B15" s="119" t="str">
        <f>Sorteio!E7</f>
        <v>MORI</v>
      </c>
      <c r="C15" s="119" t="str">
        <f>Sorteio!F7</f>
        <v>TORAO</v>
      </c>
      <c r="D15" s="119" t="str">
        <f>Sorteio!G7</f>
        <v>M</v>
      </c>
      <c r="E15" s="119" t="str">
        <f>Sorteio!H7</f>
        <v>15. BIR</v>
      </c>
      <c r="F15" s="241">
        <f>Sorteio!I7</f>
        <v>22977</v>
      </c>
      <c r="G15" s="119">
        <f>Sorteio!J7</f>
        <v>2</v>
      </c>
      <c r="H15" s="119" t="str">
        <f>Sorteio!K7</f>
        <v>EX-NSR</v>
      </c>
      <c r="I15" s="62">
        <f>Sorteio!A7</f>
        <v>107</v>
      </c>
      <c r="J15" s="62">
        <f>Sorteio!B7</f>
        <v>1</v>
      </c>
      <c r="K15" s="236">
        <f>Sorteio!C7</f>
        <v>7</v>
      </c>
      <c r="L15">
        <v>1</v>
      </c>
      <c r="M15">
        <v>617</v>
      </c>
    </row>
    <row r="16" spans="1:13">
      <c r="A16" s="235" t="str">
        <f>Sorteio!AH8</f>
        <v>734</v>
      </c>
      <c r="B16" s="119" t="str">
        <f>Sorteio!AI8</f>
        <v>NAKANO</v>
      </c>
      <c r="C16" s="119" t="str">
        <f>Sorteio!AJ8</f>
        <v>MARIO K.</v>
      </c>
      <c r="D16" s="119" t="str">
        <f>Sorteio!AK8</f>
        <v>M</v>
      </c>
      <c r="E16" s="119" t="str">
        <f>Sorteio!AL8</f>
        <v>11. NCC</v>
      </c>
      <c r="F16" s="241">
        <f>Sorteio!AM8</f>
        <v>18534</v>
      </c>
      <c r="G16" s="119">
        <f>Sorteio!AN8</f>
        <v>5</v>
      </c>
      <c r="H16" s="119" t="str">
        <f>Sorteio!AO8</f>
        <v>A-SR</v>
      </c>
      <c r="I16" s="62">
        <f>Sorteio!A8</f>
        <v>108</v>
      </c>
      <c r="J16" s="62">
        <f>Sorteio!B8</f>
        <v>1</v>
      </c>
      <c r="K16" s="236">
        <f>Sorteio!C8</f>
        <v>8</v>
      </c>
      <c r="L16">
        <v>1</v>
      </c>
      <c r="M16">
        <v>653</v>
      </c>
    </row>
    <row r="17" spans="1:13" ht="16.2" thickBot="1">
      <c r="A17" s="237" t="str">
        <f>Sorteio!N26</f>
        <v>817</v>
      </c>
      <c r="B17" s="155" t="str">
        <f>Sorteio!O26</f>
        <v>KAWASAKI</v>
      </c>
      <c r="C17" s="155" t="str">
        <f>Sorteio!P26</f>
        <v>TOSHIO</v>
      </c>
      <c r="D17" s="155" t="str">
        <f>Sorteio!Q26</f>
        <v>M</v>
      </c>
      <c r="E17" s="155" t="str">
        <f>Sorteio!R26</f>
        <v>06. KOK</v>
      </c>
      <c r="F17" s="242">
        <f>Sorteio!S26</f>
        <v>14865</v>
      </c>
      <c r="G17" s="155">
        <f>Sorteio!T26</f>
        <v>9</v>
      </c>
      <c r="H17" s="155" t="str">
        <f>Sorteio!U26</f>
        <v>B-MR</v>
      </c>
      <c r="I17" s="238">
        <f>Sorteio!A26</f>
        <v>208</v>
      </c>
      <c r="J17" s="238">
        <f>Sorteio!B26</f>
        <v>2</v>
      </c>
      <c r="K17" s="239">
        <f>Sorteio!C26</f>
        <v>8</v>
      </c>
      <c r="L17">
        <v>1</v>
      </c>
      <c r="M17">
        <v>866</v>
      </c>
    </row>
    <row r="18" spans="1:13">
      <c r="A18" s="231" t="str">
        <f>Sorteio!AH12</f>
        <v>155</v>
      </c>
      <c r="B18" s="232" t="str">
        <f>Sorteio!AI12</f>
        <v>HASHIZUME</v>
      </c>
      <c r="C18" s="232" t="str">
        <f>Sorteio!AJ12</f>
        <v>AKIKO</v>
      </c>
      <c r="D18" s="232" t="str">
        <f>Sorteio!AK12</f>
        <v>F</v>
      </c>
      <c r="E18" s="232" t="str">
        <f>Sorteio!AL12</f>
        <v>06. KOK</v>
      </c>
      <c r="F18" s="240">
        <f>Sorteio!AM12</f>
        <v>18684</v>
      </c>
      <c r="G18" s="232">
        <f>Sorteio!AN12</f>
        <v>6</v>
      </c>
      <c r="H18" s="232" t="str">
        <f>Sorteio!AO12</f>
        <v>A-SR</v>
      </c>
      <c r="I18" s="233">
        <f>Sorteio!A12</f>
        <v>112</v>
      </c>
      <c r="J18" s="233">
        <f>Sorteio!B12</f>
        <v>1</v>
      </c>
      <c r="K18" s="234">
        <f>Sorteio!C12</f>
        <v>12</v>
      </c>
      <c r="L18">
        <v>3</v>
      </c>
      <c r="M18">
        <v>2</v>
      </c>
    </row>
    <row r="19" spans="1:13">
      <c r="A19" s="235">
        <f>Sorteio!AH13</f>
        <v>0</v>
      </c>
      <c r="B19" s="119" t="str">
        <f>Sorteio!AI13</f>
        <v/>
      </c>
      <c r="C19" s="119" t="str">
        <f>Sorteio!AJ13</f>
        <v/>
      </c>
      <c r="D19" s="119" t="str">
        <f>Sorteio!AK13</f>
        <v/>
      </c>
      <c r="E19" s="119" t="str">
        <f>Sorteio!AL13</f>
        <v/>
      </c>
      <c r="F19" s="241" t="str">
        <f>Sorteio!AM13</f>
        <v/>
      </c>
      <c r="G19" s="119" t="str">
        <f>Sorteio!AN13</f>
        <v/>
      </c>
      <c r="H19" s="119" t="str">
        <f>Sorteio!AO13</f>
        <v/>
      </c>
      <c r="I19" s="62">
        <f>Sorteio!A13</f>
        <v>113</v>
      </c>
      <c r="J19" s="62">
        <f>Sorteio!B13</f>
        <v>1</v>
      </c>
      <c r="K19" s="236">
        <f>Sorteio!C13</f>
        <v>13</v>
      </c>
      <c r="L19">
        <v>3</v>
      </c>
      <c r="M19">
        <v>17</v>
      </c>
    </row>
    <row r="20" spans="1:13">
      <c r="A20" s="235">
        <f>Sorteio!D48</f>
        <v>0</v>
      </c>
      <c r="B20" s="119" t="str">
        <f>Sorteio!E48</f>
        <v/>
      </c>
      <c r="C20" s="119" t="str">
        <f>Sorteio!F48</f>
        <v/>
      </c>
      <c r="D20" s="119" t="str">
        <f>Sorteio!G48</f>
        <v/>
      </c>
      <c r="E20" s="119" t="str">
        <f>Sorteio!H48</f>
        <v/>
      </c>
      <c r="F20" s="241" t="str">
        <f>Sorteio!I48</f>
        <v/>
      </c>
      <c r="G20" s="119" t="str">
        <f>Sorteio!J48</f>
        <v/>
      </c>
      <c r="H20" s="119" t="str">
        <f>Sorteio!K48</f>
        <v/>
      </c>
      <c r="I20" s="62">
        <f>Sorteio!A48</f>
        <v>312</v>
      </c>
      <c r="J20" s="62">
        <f>Sorteio!B48</f>
        <v>1</v>
      </c>
      <c r="K20" s="236">
        <f>Sorteio!C48</f>
        <v>12</v>
      </c>
      <c r="L20">
        <v>3</v>
      </c>
      <c r="M20">
        <v>97</v>
      </c>
    </row>
    <row r="21" spans="1:13" ht="16.2" thickBot="1">
      <c r="A21" s="237">
        <f>Sorteio!N24</f>
        <v>661</v>
      </c>
      <c r="B21" s="155" t="str">
        <f>Sorteio!O24</f>
        <v>FURUKAWA</v>
      </c>
      <c r="C21" s="155" t="str">
        <f>Sorteio!P24</f>
        <v>KOITI</v>
      </c>
      <c r="D21" s="155" t="str">
        <f>Sorteio!Q24</f>
        <v>M</v>
      </c>
      <c r="E21" s="155" t="str">
        <f>Sorteio!R24</f>
        <v>06. KOK</v>
      </c>
      <c r="F21" s="242">
        <f>Sorteio!S24</f>
        <v>16653</v>
      </c>
      <c r="G21" s="155">
        <f>Sorteio!T24</f>
        <v>9</v>
      </c>
      <c r="H21" s="155" t="str">
        <f>Sorteio!U24</f>
        <v>B-SR</v>
      </c>
      <c r="I21" s="238">
        <f>Sorteio!A24</f>
        <v>206</v>
      </c>
      <c r="J21" s="238">
        <f>Sorteio!B24</f>
        <v>2</v>
      </c>
      <c r="K21" s="239">
        <f>Sorteio!C24</f>
        <v>6</v>
      </c>
      <c r="L21">
        <v>3</v>
      </c>
      <c r="M21">
        <v>108</v>
      </c>
    </row>
    <row r="22" spans="1:13">
      <c r="A22" s="231" t="str">
        <f>Sorteio!D41</f>
        <v>884</v>
      </c>
      <c r="B22" s="232" t="str">
        <f>Sorteio!E41</f>
        <v xml:space="preserve">KODA </v>
      </c>
      <c r="C22" s="232" t="str">
        <f>Sorteio!F41</f>
        <v>MASAO</v>
      </c>
      <c r="D22" s="232" t="str">
        <f>Sorteio!G41</f>
        <v>M</v>
      </c>
      <c r="E22" s="232" t="str">
        <f>Sorteio!H41</f>
        <v>12. COO</v>
      </c>
      <c r="F22" s="240">
        <f>Sorteio!I41</f>
        <v>16228</v>
      </c>
      <c r="G22" s="232">
        <f>Sorteio!J41</f>
        <v>7</v>
      </c>
      <c r="H22" s="232" t="str">
        <f>Sorteio!K41</f>
        <v>B-SR</v>
      </c>
      <c r="I22" s="233">
        <f>Sorteio!A41</f>
        <v>305</v>
      </c>
      <c r="J22" s="233">
        <f>Sorteio!B41</f>
        <v>1</v>
      </c>
      <c r="K22" s="233">
        <f>Sorteio!C41</f>
        <v>5</v>
      </c>
      <c r="L22">
        <v>3</v>
      </c>
      <c r="M22">
        <v>466</v>
      </c>
    </row>
    <row r="23" spans="1:13">
      <c r="A23" s="235">
        <f>Sorteio!N46</f>
        <v>0</v>
      </c>
      <c r="B23" s="119" t="str">
        <f>Sorteio!O46</f>
        <v/>
      </c>
      <c r="C23" s="119" t="str">
        <f>Sorteio!P46</f>
        <v/>
      </c>
      <c r="D23" s="119" t="str">
        <f>Sorteio!Q46</f>
        <v/>
      </c>
      <c r="E23" s="119" t="str">
        <f>Sorteio!R46</f>
        <v/>
      </c>
      <c r="F23" s="241" t="str">
        <f>Sorteio!S46</f>
        <v/>
      </c>
      <c r="G23" s="119" t="str">
        <f>Sorteio!T46</f>
        <v/>
      </c>
      <c r="H23" s="119" t="str">
        <f>Sorteio!U46</f>
        <v/>
      </c>
      <c r="I23" s="62">
        <f>Sorteio!A46</f>
        <v>310</v>
      </c>
      <c r="J23" s="62">
        <f>Sorteio!B46</f>
        <v>1</v>
      </c>
      <c r="K23" s="62">
        <f>Sorteio!C46</f>
        <v>10</v>
      </c>
      <c r="L23">
        <v>3</v>
      </c>
      <c r="M23">
        <v>533</v>
      </c>
    </row>
    <row r="24" spans="1:13">
      <c r="A24" s="235" t="str">
        <f>Sorteio!AH15</f>
        <v>780</v>
      </c>
      <c r="B24" s="119" t="str">
        <f>Sorteio!AI15</f>
        <v>TOMITA</v>
      </c>
      <c r="C24" s="119" t="str">
        <f>Sorteio!AJ15</f>
        <v>LUIZ</v>
      </c>
      <c r="D24" s="119" t="str">
        <f>Sorteio!AK15</f>
        <v>M</v>
      </c>
      <c r="E24" s="119" t="str">
        <f>Sorteio!AL15</f>
        <v>15. BIR</v>
      </c>
      <c r="F24" s="241">
        <f>Sorteio!AM15</f>
        <v>17710</v>
      </c>
      <c r="G24" s="119">
        <f>Sorteio!AN15</f>
        <v>6</v>
      </c>
      <c r="H24" s="119" t="str">
        <f>Sorteio!AO15</f>
        <v>A-SR</v>
      </c>
      <c r="I24" s="62">
        <f>Sorteio!A15</f>
        <v>115</v>
      </c>
      <c r="J24" s="62">
        <f>Sorteio!B15</f>
        <v>1</v>
      </c>
      <c r="K24" s="62">
        <f>Sorteio!C15</f>
        <v>15</v>
      </c>
      <c r="L24">
        <v>3</v>
      </c>
      <c r="M24">
        <v>579</v>
      </c>
    </row>
    <row r="25" spans="1:13" ht="16.2" thickBot="1">
      <c r="A25" s="237" t="str">
        <f>Sorteio!D43</f>
        <v>907</v>
      </c>
      <c r="B25" s="155" t="str">
        <f>Sorteio!E43</f>
        <v>MUKAI</v>
      </c>
      <c r="C25" s="155" t="str">
        <f>Sorteio!F43</f>
        <v>MASAAKI</v>
      </c>
      <c r="D25" s="155" t="str">
        <f>Sorteio!G43</f>
        <v>M</v>
      </c>
      <c r="E25" s="155" t="str">
        <f>Sorteio!H43</f>
        <v>15. BIR</v>
      </c>
      <c r="F25" s="242">
        <f>Sorteio!I43</f>
        <v>17335</v>
      </c>
      <c r="G25" s="155">
        <f>Sorteio!J43</f>
        <v>8</v>
      </c>
      <c r="H25" s="155" t="str">
        <f>Sorteio!K43</f>
        <v>B-SR</v>
      </c>
      <c r="I25" s="238">
        <f>Sorteio!A43</f>
        <v>307</v>
      </c>
      <c r="J25" s="238">
        <f>Sorteio!B43</f>
        <v>1</v>
      </c>
      <c r="K25" s="238">
        <f>Sorteio!C43</f>
        <v>7</v>
      </c>
      <c r="L25">
        <v>3</v>
      </c>
      <c r="M25">
        <v>639</v>
      </c>
    </row>
    <row r="26" spans="1:13">
      <c r="A26" s="231">
        <f>Sorteio!N51</f>
        <v>643</v>
      </c>
      <c r="B26" s="232" t="str">
        <f>Sorteio!O51</f>
        <v>GUNJI</v>
      </c>
      <c r="C26" s="232" t="str">
        <f>Sorteio!P51</f>
        <v>TOSHIO</v>
      </c>
      <c r="D26" s="232" t="str">
        <f>Sorteio!Q51</f>
        <v>M</v>
      </c>
      <c r="E26" s="232" t="str">
        <f>Sorteio!R51</f>
        <v>15. BIR</v>
      </c>
      <c r="F26" s="240">
        <f>Sorteio!S51</f>
        <v>13888</v>
      </c>
      <c r="G26" s="232">
        <f>Sorteio!T51</f>
        <v>9</v>
      </c>
      <c r="H26" s="232" t="str">
        <f>Sorteio!U51</f>
        <v>B-MR</v>
      </c>
      <c r="I26" s="233">
        <f>Sorteio!A51</f>
        <v>315</v>
      </c>
      <c r="J26" s="233">
        <f>Sorteio!B51</f>
        <v>1</v>
      </c>
      <c r="K26" s="233">
        <f>Sorteio!C51</f>
        <v>15</v>
      </c>
      <c r="L26">
        <v>3</v>
      </c>
      <c r="M26">
        <v>782</v>
      </c>
    </row>
    <row r="27" spans="1:13">
      <c r="A27" s="235" t="str">
        <f>Sorteio!D28</f>
        <v>888</v>
      </c>
      <c r="B27" s="119" t="str">
        <f>Sorteio!E28</f>
        <v>I. YOKOYAMA</v>
      </c>
      <c r="C27" s="119" t="str">
        <f>Sorteio!F28</f>
        <v>ELISA MASSAE</v>
      </c>
      <c r="D27" s="119" t="str">
        <f>Sorteio!G28</f>
        <v>F</v>
      </c>
      <c r="E27" s="119" t="str">
        <f>Sorteio!H28</f>
        <v>07. GSP</v>
      </c>
      <c r="F27" s="241">
        <f>Sorteio!I28</f>
        <v>20981</v>
      </c>
      <c r="G27" s="119">
        <f>Sorteio!J28</f>
        <v>7</v>
      </c>
      <c r="H27" s="119" t="str">
        <f>Sorteio!K28</f>
        <v>B-NSR</v>
      </c>
      <c r="I27" s="62">
        <f>Sorteio!A28</f>
        <v>210</v>
      </c>
      <c r="J27" s="62">
        <f>Sorteio!B28</f>
        <v>2</v>
      </c>
      <c r="K27" s="62">
        <f>Sorteio!C28</f>
        <v>10</v>
      </c>
      <c r="L27">
        <v>3</v>
      </c>
      <c r="M27">
        <v>800</v>
      </c>
    </row>
    <row r="28" spans="1:13">
      <c r="A28" s="235" t="str">
        <f>Sorteio!N25</f>
        <v>108</v>
      </c>
      <c r="B28" s="119" t="str">
        <f>Sorteio!O25</f>
        <v>KAWANO</v>
      </c>
      <c r="C28" s="119" t="str">
        <f>Sorteio!P25</f>
        <v>KIYOKO</v>
      </c>
      <c r="D28" s="119" t="str">
        <f>Sorteio!Q25</f>
        <v>F</v>
      </c>
      <c r="E28" s="119" t="str">
        <f>Sorteio!R25</f>
        <v>03. IBI</v>
      </c>
      <c r="F28" s="241">
        <f>Sorteio!S25</f>
        <v>16772</v>
      </c>
      <c r="G28" s="119">
        <f>Sorteio!T25</f>
        <v>7</v>
      </c>
      <c r="H28" s="119" t="str">
        <f>Sorteio!U25</f>
        <v>B-SR</v>
      </c>
      <c r="I28" s="62">
        <f>Sorteio!A25</f>
        <v>207</v>
      </c>
      <c r="J28" s="62">
        <f>Sorteio!B25</f>
        <v>2</v>
      </c>
      <c r="K28" s="62">
        <f>Sorteio!C25</f>
        <v>7</v>
      </c>
      <c r="L28">
        <v>3</v>
      </c>
      <c r="M28">
        <v>825</v>
      </c>
    </row>
    <row r="29" spans="1:13" ht="16.2" thickBot="1">
      <c r="A29" s="237" t="str">
        <f>Sorteio!D26</f>
        <v>296</v>
      </c>
      <c r="B29" s="155" t="str">
        <f>Sorteio!E26</f>
        <v>UTSUNOMIYA</v>
      </c>
      <c r="C29" s="155" t="str">
        <f>Sorteio!F26</f>
        <v>YUKIO</v>
      </c>
      <c r="D29" s="155" t="str">
        <f>Sorteio!G26</f>
        <v>M</v>
      </c>
      <c r="E29" s="155" t="str">
        <f>Sorteio!H26</f>
        <v>11. NCC</v>
      </c>
      <c r="F29" s="242">
        <f>Sorteio!I26</f>
        <v>18980</v>
      </c>
      <c r="G29" s="155">
        <f>Sorteio!J26</f>
        <v>9</v>
      </c>
      <c r="H29" s="155" t="str">
        <f>Sorteio!K26</f>
        <v>B-SR</v>
      </c>
      <c r="I29" s="238">
        <f>Sorteio!A26</f>
        <v>208</v>
      </c>
      <c r="J29" s="238">
        <f>Sorteio!B26</f>
        <v>2</v>
      </c>
      <c r="K29" s="238">
        <f>Sorteio!C26</f>
        <v>8</v>
      </c>
      <c r="L29">
        <v>3</v>
      </c>
      <c r="M29">
        <v>834</v>
      </c>
    </row>
    <row r="30" spans="1:13">
      <c r="A30" s="231" t="str">
        <f>Sorteio!AH18</f>
        <v>572</v>
      </c>
      <c r="B30" s="232" t="str">
        <f>Sorteio!AI18</f>
        <v>TAKANO</v>
      </c>
      <c r="C30" s="232" t="str">
        <f>Sorteio!AJ18</f>
        <v>ELZA FARUYO</v>
      </c>
      <c r="D30" s="232" t="str">
        <f>Sorteio!AK18</f>
        <v>F</v>
      </c>
      <c r="E30" s="232" t="str">
        <f>Sorteio!AL18</f>
        <v>07. GSP</v>
      </c>
      <c r="F30" s="240">
        <f>Sorteio!AM18</f>
        <v>19929</v>
      </c>
      <c r="G30" s="232">
        <f>Sorteio!AN18</f>
        <v>6</v>
      </c>
      <c r="H30" s="232" t="str">
        <f>Sorteio!AO18</f>
        <v>A-NSR</v>
      </c>
      <c r="I30" s="233">
        <f>Sorteio!A18</f>
        <v>118</v>
      </c>
      <c r="J30" s="233">
        <f>Sorteio!B18</f>
        <v>1</v>
      </c>
      <c r="K30" s="233">
        <f>Sorteio!C18</f>
        <v>18</v>
      </c>
      <c r="L30">
        <v>3</v>
      </c>
      <c r="M30">
        <v>835</v>
      </c>
    </row>
    <row r="31" spans="1:13">
      <c r="A31" s="235" t="str">
        <f>Sorteio!D27</f>
        <v>672</v>
      </c>
      <c r="B31" s="119" t="str">
        <f>Sorteio!E27</f>
        <v>FUKUZAWA</v>
      </c>
      <c r="C31" s="119" t="str">
        <f>Sorteio!F27</f>
        <v>ISAURA</v>
      </c>
      <c r="D31" s="119" t="str">
        <f>Sorteio!G27</f>
        <v>F</v>
      </c>
      <c r="E31" s="119" t="str">
        <f>Sorteio!H27</f>
        <v>06. KOK</v>
      </c>
      <c r="F31" s="241">
        <f>Sorteio!I27</f>
        <v>19670</v>
      </c>
      <c r="G31" s="119">
        <f>Sorteio!J27</f>
        <v>8</v>
      </c>
      <c r="H31" s="119" t="str">
        <f>Sorteio!K27</f>
        <v>B-NSR</v>
      </c>
      <c r="I31" s="62">
        <f>Sorteio!A27</f>
        <v>209</v>
      </c>
      <c r="J31" s="62">
        <f>Sorteio!B27</f>
        <v>2</v>
      </c>
      <c r="K31" s="62">
        <f>Sorteio!C27</f>
        <v>9</v>
      </c>
      <c r="L31">
        <v>3</v>
      </c>
      <c r="M31">
        <v>855</v>
      </c>
    </row>
    <row r="32" spans="1:13">
      <c r="A32" s="235" t="str">
        <f>Sorteio!AH17</f>
        <v>616</v>
      </c>
      <c r="B32" s="119" t="str">
        <f>Sorteio!AI17</f>
        <v>MORITA</v>
      </c>
      <c r="C32" s="119" t="str">
        <f>Sorteio!AJ17</f>
        <v>IROKO</v>
      </c>
      <c r="D32" s="119" t="str">
        <f>Sorteio!AK17</f>
        <v>F</v>
      </c>
      <c r="E32" s="119" t="str">
        <f>Sorteio!AL17</f>
        <v>07. GSP</v>
      </c>
      <c r="F32" s="241">
        <f>Sorteio!AM17</f>
        <v>16580</v>
      </c>
      <c r="G32" s="119">
        <f>Sorteio!AN17</f>
        <v>6</v>
      </c>
      <c r="H32" s="119" t="str">
        <f>Sorteio!AO17</f>
        <v>A-SR</v>
      </c>
      <c r="I32" s="62">
        <f>Sorteio!A17</f>
        <v>117</v>
      </c>
      <c r="J32" s="62">
        <f>Sorteio!B17</f>
        <v>1</v>
      </c>
      <c r="K32" s="62">
        <f>Sorteio!C17</f>
        <v>17</v>
      </c>
      <c r="L32">
        <v>3</v>
      </c>
      <c r="M32">
        <v>856</v>
      </c>
    </row>
    <row r="33" spans="1:13" ht="16.2" thickBot="1">
      <c r="A33" s="237" t="str">
        <f>Sorteio!D10</f>
        <v>270</v>
      </c>
      <c r="B33" s="155" t="str">
        <f>Sorteio!E10</f>
        <v>NOZAWA</v>
      </c>
      <c r="C33" s="155" t="str">
        <f>Sorteio!F10</f>
        <v>ASSAMI</v>
      </c>
      <c r="D33" s="155" t="str">
        <f>Sorteio!G10</f>
        <v>F</v>
      </c>
      <c r="E33" s="155" t="str">
        <f>Sorteio!H10</f>
        <v>06. KOK</v>
      </c>
      <c r="F33" s="242">
        <f>Sorteio!I10</f>
        <v>23351</v>
      </c>
      <c r="G33" s="155">
        <f>Sorteio!J10</f>
        <v>12</v>
      </c>
      <c r="H33" s="155" t="str">
        <f>Sorteio!K10</f>
        <v>C-NSR</v>
      </c>
      <c r="I33" s="238">
        <f>Sorteio!A10</f>
        <v>110</v>
      </c>
      <c r="J33" s="238">
        <f>Sorteio!B10</f>
        <v>1</v>
      </c>
      <c r="K33" s="238">
        <f>Sorteio!C10</f>
        <v>10</v>
      </c>
      <c r="L33">
        <v>6</v>
      </c>
      <c r="M33">
        <v>115</v>
      </c>
    </row>
    <row r="34" spans="1:13">
      <c r="A34" s="231" t="str">
        <f>Sorteio!X1</f>
        <v>756</v>
      </c>
      <c r="B34" s="232" t="str">
        <f>Sorteio!Y1</f>
        <v>TABATA</v>
      </c>
      <c r="C34" s="232" t="str">
        <f>Sorteio!Z1</f>
        <v>PAULO YUKIHARU</v>
      </c>
      <c r="D34" s="232" t="str">
        <f>Sorteio!AA1</f>
        <v>M</v>
      </c>
      <c r="E34" s="232" t="str">
        <f>Sorteio!AB1</f>
        <v>07. GSP</v>
      </c>
      <c r="F34" s="240">
        <f>Sorteio!AC1</f>
        <v>22876</v>
      </c>
      <c r="G34" s="232">
        <f>Sorteio!AD1</f>
        <v>4</v>
      </c>
      <c r="H34" s="232" t="str">
        <f>Sorteio!AE1</f>
        <v>A-NSR</v>
      </c>
      <c r="I34" s="233">
        <f>Sorteio!A1</f>
        <v>101</v>
      </c>
      <c r="J34" s="233">
        <f>Sorteio!B1</f>
        <v>1</v>
      </c>
      <c r="K34" s="233">
        <f>Sorteio!C1</f>
        <v>1</v>
      </c>
      <c r="L34">
        <v>6</v>
      </c>
      <c r="M34">
        <v>141</v>
      </c>
    </row>
    <row r="35" spans="1:13">
      <c r="A35" s="235" t="str">
        <f>Sorteio!N30</f>
        <v>615</v>
      </c>
      <c r="B35" s="119" t="str">
        <f>Sorteio!O30</f>
        <v>NISHIWAKI</v>
      </c>
      <c r="C35" s="119" t="str">
        <f>Sorteio!P30</f>
        <v>TERUKO</v>
      </c>
      <c r="D35" s="119" t="str">
        <f>Sorteio!Q30</f>
        <v>F</v>
      </c>
      <c r="E35" s="119" t="str">
        <f>Sorteio!R30</f>
        <v>07. GSP</v>
      </c>
      <c r="F35" s="241">
        <f>Sorteio!S30</f>
        <v>16338</v>
      </c>
      <c r="G35" s="119">
        <f>Sorteio!T30</f>
        <v>9</v>
      </c>
      <c r="H35" s="119" t="str">
        <f>Sorteio!U30</f>
        <v>B-SR</v>
      </c>
      <c r="I35" s="62">
        <f>Sorteio!A30</f>
        <v>212</v>
      </c>
      <c r="J35" s="62">
        <f>Sorteio!B30</f>
        <v>2</v>
      </c>
      <c r="K35" s="62">
        <f>Sorteio!C30</f>
        <v>12</v>
      </c>
      <c r="L35">
        <v>6</v>
      </c>
      <c r="M35">
        <v>143</v>
      </c>
    </row>
    <row r="36" spans="1:13">
      <c r="A36" s="235" t="str">
        <f>Sorteio!X2</f>
        <v>555</v>
      </c>
      <c r="B36" s="119" t="str">
        <f>Sorteio!Y2</f>
        <v>SIQUEIRA OLIVEIRA</v>
      </c>
      <c r="C36" s="119" t="str">
        <f>Sorteio!Z2</f>
        <v>HELVECIO</v>
      </c>
      <c r="D36" s="119" t="str">
        <f>Sorteio!AA2</f>
        <v>M</v>
      </c>
      <c r="E36" s="119" t="str">
        <f>Sorteio!AB2</f>
        <v>18. SOR</v>
      </c>
      <c r="F36" s="241">
        <f>Sorteio!AC2</f>
        <v>21411</v>
      </c>
      <c r="G36" s="119">
        <f>Sorteio!AD2</f>
        <v>6</v>
      </c>
      <c r="H36" s="119" t="str">
        <f>Sorteio!AE2</f>
        <v>A-NSR</v>
      </c>
      <c r="I36" s="62">
        <f>Sorteio!A2</f>
        <v>102</v>
      </c>
      <c r="J36" s="62">
        <f>Sorteio!B2</f>
        <v>1</v>
      </c>
      <c r="K36" s="62">
        <f>Sorteio!C2</f>
        <v>2</v>
      </c>
      <c r="L36">
        <v>6</v>
      </c>
      <c r="M36">
        <v>145</v>
      </c>
    </row>
    <row r="37" spans="1:13" ht="16.2" thickBot="1">
      <c r="A37" s="237" t="str">
        <f>Sorteio!N31</f>
        <v>782</v>
      </c>
      <c r="B37" s="155" t="str">
        <f>Sorteio!O31</f>
        <v>MATSUMOTO</v>
      </c>
      <c r="C37" s="155" t="str">
        <f>Sorteio!P31</f>
        <v>KAZUKO</v>
      </c>
      <c r="D37" s="155" t="str">
        <f>Sorteio!Q31</f>
        <v>F</v>
      </c>
      <c r="E37" s="155" t="str">
        <f>Sorteio!R31</f>
        <v>03. IBI</v>
      </c>
      <c r="F37" s="242">
        <f>Sorteio!S31</f>
        <v>13623</v>
      </c>
      <c r="G37" s="155">
        <f>Sorteio!T31</f>
        <v>9</v>
      </c>
      <c r="H37" s="155" t="str">
        <f>Sorteio!U31</f>
        <v>B-MR</v>
      </c>
      <c r="I37" s="238">
        <f>Sorteio!A31</f>
        <v>213</v>
      </c>
      <c r="J37" s="238">
        <f>Sorteio!B31</f>
        <v>2</v>
      </c>
      <c r="K37" s="238">
        <f>Sorteio!C31</f>
        <v>13</v>
      </c>
      <c r="L37">
        <v>6</v>
      </c>
      <c r="M37">
        <v>146</v>
      </c>
    </row>
    <row r="38" spans="1:13">
      <c r="A38" s="231">
        <f>Sorteio!N32</f>
        <v>891</v>
      </c>
      <c r="B38" s="232" t="str">
        <f>Sorteio!O32</f>
        <v>LAFAIETE</v>
      </c>
      <c r="C38" s="232" t="str">
        <f>Sorteio!P32</f>
        <v>CELSO APARECIDO</v>
      </c>
      <c r="D38" s="232" t="str">
        <f>Sorteio!Q32</f>
        <v>M</v>
      </c>
      <c r="E38" s="232" t="str">
        <f>Sorteio!R32</f>
        <v>18. SOR</v>
      </c>
      <c r="F38" s="240">
        <f>Sorteio!S32</f>
        <v>16918</v>
      </c>
      <c r="G38" s="232">
        <f>Sorteio!T32</f>
        <v>9</v>
      </c>
      <c r="H38" s="232" t="str">
        <f>Sorteio!U32</f>
        <v>B-SR</v>
      </c>
      <c r="I38" s="233">
        <f>Sorteio!A32</f>
        <v>214</v>
      </c>
      <c r="J38" s="233">
        <f>Sorteio!B32</f>
        <v>2</v>
      </c>
      <c r="K38" s="233">
        <f>Sorteio!C32</f>
        <v>14</v>
      </c>
      <c r="L38">
        <v>6</v>
      </c>
      <c r="M38">
        <v>152</v>
      </c>
    </row>
    <row r="39" spans="1:13">
      <c r="A39" s="235" t="str">
        <f>Sorteio!X57</f>
        <v>308</v>
      </c>
      <c r="B39" s="119" t="str">
        <f>Sorteio!Y57</f>
        <v>SATO</v>
      </c>
      <c r="C39" s="119" t="str">
        <f>Sorteio!Z57</f>
        <v>HIROYUKI</v>
      </c>
      <c r="D39" s="119" t="str">
        <f>Sorteio!AA57</f>
        <v>M</v>
      </c>
      <c r="E39" s="119" t="str">
        <f>Sorteio!AB57</f>
        <v>11. NCC</v>
      </c>
      <c r="F39" s="241">
        <f>Sorteio!AC57</f>
        <v>13814</v>
      </c>
      <c r="G39" s="119">
        <f>Sorteio!AD57</f>
        <v>9</v>
      </c>
      <c r="H39" s="119" t="str">
        <f>Sorteio!AE57</f>
        <v>B-MR</v>
      </c>
      <c r="I39" s="62">
        <f>Sorteio!A57</f>
        <v>403</v>
      </c>
      <c r="J39" s="62">
        <f>Sorteio!B57</f>
        <v>2</v>
      </c>
      <c r="K39" s="62">
        <f>Sorteio!C57</f>
        <v>3</v>
      </c>
      <c r="L39">
        <v>6</v>
      </c>
      <c r="M39">
        <v>153</v>
      </c>
    </row>
    <row r="40" spans="1:13">
      <c r="A40" s="235">
        <f>Sorteio!N3</f>
        <v>800</v>
      </c>
      <c r="B40" s="119" t="str">
        <f>Sorteio!O3</f>
        <v>FIUZA DE OLIVEIRA</v>
      </c>
      <c r="C40" s="119" t="str">
        <f>Sorteio!P3</f>
        <v>IVAN</v>
      </c>
      <c r="D40" s="119" t="str">
        <f>Sorteio!Q3</f>
        <v>M</v>
      </c>
      <c r="E40" s="119" t="str">
        <f>Sorteio!R3</f>
        <v>03. IBI</v>
      </c>
      <c r="F40" s="241">
        <f>Sorteio!S3</f>
        <v>29849</v>
      </c>
      <c r="G40" s="119">
        <f>Sorteio!T3</f>
        <v>2</v>
      </c>
      <c r="H40" s="119" t="str">
        <f>Sorteio!U3</f>
        <v>EX-NSR</v>
      </c>
      <c r="I40" s="62">
        <f>Sorteio!A3</f>
        <v>103</v>
      </c>
      <c r="J40" s="62">
        <f>Sorteio!B3</f>
        <v>1</v>
      </c>
      <c r="K40" s="62">
        <f>Sorteio!C3</f>
        <v>3</v>
      </c>
      <c r="L40">
        <v>6</v>
      </c>
      <c r="M40">
        <v>155</v>
      </c>
    </row>
    <row r="41" spans="1:13" ht="16.2" thickBot="1">
      <c r="A41" s="237" t="str">
        <f>Sorteio!N33</f>
        <v>182</v>
      </c>
      <c r="B41" s="155" t="str">
        <f>Sorteio!O33</f>
        <v>NISHIDA</v>
      </c>
      <c r="C41" s="155" t="str">
        <f>Sorteio!P33</f>
        <v>UTAKO</v>
      </c>
      <c r="D41" s="155" t="str">
        <f>Sorteio!Q33</f>
        <v>F</v>
      </c>
      <c r="E41" s="155" t="str">
        <f>Sorteio!R33</f>
        <v>06. KOK</v>
      </c>
      <c r="F41" s="242">
        <f>Sorteio!S33</f>
        <v>15498</v>
      </c>
      <c r="G41" s="155">
        <f>Sorteio!T33</f>
        <v>9</v>
      </c>
      <c r="H41" s="155" t="str">
        <f>Sorteio!U33</f>
        <v>B-SR</v>
      </c>
      <c r="I41" s="238">
        <f>Sorteio!A33</f>
        <v>215</v>
      </c>
      <c r="J41" s="238">
        <f>Sorteio!B33</f>
        <v>2</v>
      </c>
      <c r="K41" s="238">
        <f>Sorteio!C33</f>
        <v>15</v>
      </c>
      <c r="L41">
        <v>6</v>
      </c>
      <c r="M41">
        <v>167</v>
      </c>
    </row>
    <row r="42" spans="1:13">
      <c r="A42" s="231" t="str">
        <f>Sorteio!N34</f>
        <v>152</v>
      </c>
      <c r="B42" s="232" t="str">
        <f>Sorteio!O34</f>
        <v>SHIRAHATA</v>
      </c>
      <c r="C42" s="232" t="str">
        <f>Sorteio!P34</f>
        <v>MAKOTO</v>
      </c>
      <c r="D42" s="232" t="str">
        <f>Sorteio!Q34</f>
        <v>M</v>
      </c>
      <c r="E42" s="232" t="str">
        <f>Sorteio!R34</f>
        <v>06. KOK</v>
      </c>
      <c r="F42" s="240">
        <f>Sorteio!S34</f>
        <v>13189</v>
      </c>
      <c r="G42" s="232">
        <f>Sorteio!T34</f>
        <v>9</v>
      </c>
      <c r="H42" s="232" t="str">
        <f>Sorteio!U34</f>
        <v>B-MR</v>
      </c>
      <c r="I42" s="233">
        <f>Sorteio!A34</f>
        <v>216</v>
      </c>
      <c r="J42" s="233">
        <f>Sorteio!B34</f>
        <v>2</v>
      </c>
      <c r="K42" s="233">
        <f>Sorteio!C34</f>
        <v>16</v>
      </c>
      <c r="L42">
        <v>6</v>
      </c>
      <c r="M42">
        <v>169</v>
      </c>
    </row>
    <row r="43" spans="1:13">
      <c r="A43" s="235" t="str">
        <f>Sorteio!X59</f>
        <v>406</v>
      </c>
      <c r="B43" s="119" t="str">
        <f>Sorteio!Y59</f>
        <v>VALERO ARIAS</v>
      </c>
      <c r="C43" s="119" t="str">
        <f>Sorteio!Z59</f>
        <v>CARMEN</v>
      </c>
      <c r="D43" s="119" t="str">
        <f>Sorteio!AA59</f>
        <v>F</v>
      </c>
      <c r="E43" s="119" t="str">
        <f>Sorteio!AB59</f>
        <v>06. KOK</v>
      </c>
      <c r="F43" s="241">
        <f>Sorteio!AC59</f>
        <v>21451</v>
      </c>
      <c r="G43" s="119">
        <f>Sorteio!AD59</f>
        <v>12</v>
      </c>
      <c r="H43" s="119" t="str">
        <f>Sorteio!AE59</f>
        <v>C-NSR</v>
      </c>
      <c r="I43" s="62">
        <f>Sorteio!A59</f>
        <v>405</v>
      </c>
      <c r="J43" s="62">
        <f>Sorteio!B59</f>
        <v>2</v>
      </c>
      <c r="K43" s="62">
        <f>Sorteio!C59</f>
        <v>5</v>
      </c>
      <c r="L43">
        <v>6</v>
      </c>
      <c r="M43">
        <v>176</v>
      </c>
    </row>
    <row r="44" spans="1:13">
      <c r="A44" s="235" t="str">
        <f>Sorteio!X4</f>
        <v>619</v>
      </c>
      <c r="B44" s="119" t="str">
        <f>Sorteio!Y4</f>
        <v>TOMABECHI</v>
      </c>
      <c r="C44" s="119" t="str">
        <f>Sorteio!Z4</f>
        <v>SADAO</v>
      </c>
      <c r="D44" s="119" t="str">
        <f>Sorteio!AA4</f>
        <v>M</v>
      </c>
      <c r="E44" s="119" t="str">
        <f>Sorteio!AB4</f>
        <v>07. GSP</v>
      </c>
      <c r="F44" s="241">
        <f>Sorteio!AC4</f>
        <v>12932</v>
      </c>
      <c r="G44" s="119">
        <f>Sorteio!AD4</f>
        <v>3</v>
      </c>
      <c r="H44" s="119" t="str">
        <f>Sorteio!AE4</f>
        <v>EX-MR</v>
      </c>
      <c r="I44" s="62">
        <f>Sorteio!A4</f>
        <v>104</v>
      </c>
      <c r="J44" s="62">
        <f>Sorteio!B4</f>
        <v>1</v>
      </c>
      <c r="K44" s="62">
        <f>Sorteio!C4</f>
        <v>4</v>
      </c>
      <c r="L44">
        <v>6</v>
      </c>
      <c r="M44">
        <v>182</v>
      </c>
    </row>
    <row r="45" spans="1:13" ht="16.2" thickBot="1">
      <c r="A45" s="237" t="str">
        <f>Sorteio!N35</f>
        <v>630</v>
      </c>
      <c r="B45" s="155" t="str">
        <f>Sorteio!O35</f>
        <v>YAMAZAKI</v>
      </c>
      <c r="C45" s="155" t="str">
        <f>Sorteio!P35</f>
        <v>TERUYUKI</v>
      </c>
      <c r="D45" s="155" t="str">
        <f>Sorteio!Q35</f>
        <v>M</v>
      </c>
      <c r="E45" s="155" t="str">
        <f>Sorteio!R35</f>
        <v>06. KOK</v>
      </c>
      <c r="F45" s="242">
        <f>Sorteio!S35</f>
        <v>17919</v>
      </c>
      <c r="G45" s="155">
        <f>Sorteio!T35</f>
        <v>9</v>
      </c>
      <c r="H45" s="155" t="str">
        <f>Sorteio!U35</f>
        <v>B-SR</v>
      </c>
      <c r="I45" s="238">
        <f>Sorteio!A35</f>
        <v>217</v>
      </c>
      <c r="J45" s="238">
        <f>Sorteio!B35</f>
        <v>2</v>
      </c>
      <c r="K45" s="238">
        <f>Sorteio!C35</f>
        <v>17</v>
      </c>
      <c r="L45">
        <v>6</v>
      </c>
      <c r="M45">
        <v>184</v>
      </c>
    </row>
    <row r="46" spans="1:13">
      <c r="A46" s="231" t="str">
        <f>Sorteio!N5</f>
        <v>983</v>
      </c>
      <c r="B46" s="232" t="str">
        <f>Sorteio!O5</f>
        <v>OSAKO</v>
      </c>
      <c r="C46" s="232" t="str">
        <f>Sorteio!P5</f>
        <v>SERGIO</v>
      </c>
      <c r="D46" s="232" t="str">
        <f>Sorteio!Q5</f>
        <v>M</v>
      </c>
      <c r="E46" s="232" t="str">
        <f>Sorteio!R5</f>
        <v>18. SOR</v>
      </c>
      <c r="F46" s="240">
        <f>Sorteio!S5</f>
        <v>16304</v>
      </c>
      <c r="G46" s="232">
        <f>Sorteio!T5</f>
        <v>3</v>
      </c>
      <c r="H46" s="232" t="str">
        <f>Sorteio!U5</f>
        <v>EX-SR</v>
      </c>
      <c r="I46" s="233">
        <f>Sorteio!A5</f>
        <v>105</v>
      </c>
      <c r="J46" s="233">
        <f>Sorteio!B5</f>
        <v>1</v>
      </c>
      <c r="K46" s="233">
        <f>Sorteio!C5</f>
        <v>5</v>
      </c>
      <c r="L46">
        <v>6</v>
      </c>
      <c r="M46">
        <v>195</v>
      </c>
    </row>
    <row r="47" spans="1:13">
      <c r="A47" s="235" t="str">
        <f>Sorteio!N6</f>
        <v>786</v>
      </c>
      <c r="B47" s="119" t="str">
        <f>Sorteio!O6</f>
        <v>KAMIMURA</v>
      </c>
      <c r="C47" s="119" t="str">
        <f>Sorteio!P6</f>
        <v>PAULO Y.</v>
      </c>
      <c r="D47" s="119" t="str">
        <f>Sorteio!Q6</f>
        <v>M</v>
      </c>
      <c r="E47" s="119" t="str">
        <f>Sorteio!R6</f>
        <v>11. NCC</v>
      </c>
      <c r="F47" s="241">
        <f>Sorteio!S6</f>
        <v>23165</v>
      </c>
      <c r="G47" s="119">
        <f>Sorteio!T6</f>
        <v>2</v>
      </c>
      <c r="H47" s="119" t="str">
        <f>Sorteio!U6</f>
        <v>EX-NSR</v>
      </c>
      <c r="I47" s="62">
        <f>Sorteio!A6</f>
        <v>106</v>
      </c>
      <c r="J47" s="62">
        <f>Sorteio!B6</f>
        <v>1</v>
      </c>
      <c r="K47" s="62">
        <f>Sorteio!C6</f>
        <v>6</v>
      </c>
      <c r="L47">
        <v>6</v>
      </c>
      <c r="M47">
        <v>197</v>
      </c>
    </row>
    <row r="48" spans="1:13">
      <c r="A48" s="235">
        <f>Sorteio!X7</f>
        <v>993</v>
      </c>
      <c r="B48" s="119" t="str">
        <f>Sorteio!Y7</f>
        <v>ABEMATSU</v>
      </c>
      <c r="C48" s="119" t="str">
        <f>Sorteio!Z7</f>
        <v>KATSUYUKI</v>
      </c>
      <c r="D48" s="119" t="str">
        <f>Sorteio!AA7</f>
        <v>M</v>
      </c>
      <c r="E48" s="119" t="str">
        <f>Sorteio!AB7</f>
        <v>07. GSP</v>
      </c>
      <c r="F48" s="241">
        <f>Sorteio!AC7</f>
        <v>17411</v>
      </c>
      <c r="G48" s="119">
        <f>Sorteio!AD7</f>
        <v>5</v>
      </c>
      <c r="H48" s="119" t="str">
        <f>Sorteio!AE7</f>
        <v>A-SR</v>
      </c>
      <c r="I48" s="62">
        <f>Sorteio!A7</f>
        <v>107</v>
      </c>
      <c r="J48" s="62">
        <f>Sorteio!B7</f>
        <v>1</v>
      </c>
      <c r="K48" s="62">
        <f>Sorteio!C7</f>
        <v>7</v>
      </c>
      <c r="L48">
        <v>6</v>
      </c>
      <c r="M48">
        <v>232</v>
      </c>
    </row>
    <row r="49" spans="1:13" ht="16.2" thickBot="1">
      <c r="A49" s="237" t="str">
        <f>Sorteio!N36</f>
        <v>856</v>
      </c>
      <c r="B49" s="155" t="str">
        <f>Sorteio!O36</f>
        <v>YAMANO</v>
      </c>
      <c r="C49" s="155" t="str">
        <f>Sorteio!P36</f>
        <v>ISABEL TIYOKO</v>
      </c>
      <c r="D49" s="155" t="str">
        <f>Sorteio!Q36</f>
        <v>F</v>
      </c>
      <c r="E49" s="155" t="str">
        <f>Sorteio!R36</f>
        <v>03. IBI</v>
      </c>
      <c r="F49" s="242">
        <f>Sorteio!S36</f>
        <v>18926</v>
      </c>
      <c r="G49" s="155">
        <f>Sorteio!T36</f>
        <v>9</v>
      </c>
      <c r="H49" s="155" t="str">
        <f>Sorteio!U36</f>
        <v>B-SR</v>
      </c>
      <c r="I49" s="238">
        <f>Sorteio!A36</f>
        <v>218</v>
      </c>
      <c r="J49" s="238">
        <f>Sorteio!B36</f>
        <v>2</v>
      </c>
      <c r="K49" s="238">
        <f>Sorteio!C36</f>
        <v>18</v>
      </c>
      <c r="L49">
        <v>6</v>
      </c>
      <c r="M49">
        <v>261</v>
      </c>
    </row>
    <row r="50" spans="1:13">
      <c r="A50" s="231" t="str">
        <f>Sorteio!N8</f>
        <v>434</v>
      </c>
      <c r="B50" s="232" t="str">
        <f>Sorteio!O8</f>
        <v>KATO</v>
      </c>
      <c r="C50" s="232" t="str">
        <f>Sorteio!P8</f>
        <v>MASSAKAZU</v>
      </c>
      <c r="D50" s="232" t="str">
        <f>Sorteio!Q8</f>
        <v>M</v>
      </c>
      <c r="E50" s="232" t="str">
        <f>Sorteio!R8</f>
        <v>01. PIE</v>
      </c>
      <c r="F50" s="240" t="str">
        <f>Sorteio!S8</f>
        <v>15/07/1960</v>
      </c>
      <c r="G50" s="232">
        <f>Sorteio!T8</f>
        <v>4</v>
      </c>
      <c r="H50" s="232" t="str">
        <f>Sorteio!U8</f>
        <v>A-NSR</v>
      </c>
      <c r="I50" s="233">
        <f>Sorteio!A8</f>
        <v>108</v>
      </c>
      <c r="J50" s="233">
        <f>Sorteio!B8</f>
        <v>1</v>
      </c>
      <c r="K50" s="233">
        <f>Sorteio!C8</f>
        <v>8</v>
      </c>
      <c r="L50">
        <v>6</v>
      </c>
      <c r="M50">
        <v>273</v>
      </c>
    </row>
    <row r="51" spans="1:13">
      <c r="A51" s="235" t="str">
        <f>Sorteio!N9</f>
        <v>216</v>
      </c>
      <c r="B51" s="119" t="str">
        <f>Sorteio!O9</f>
        <v>ADATI</v>
      </c>
      <c r="C51" s="119" t="str">
        <f>Sorteio!P9</f>
        <v>MARCIO SHIGUEO</v>
      </c>
      <c r="D51" s="119" t="str">
        <f>Sorteio!Q9</f>
        <v>M</v>
      </c>
      <c r="E51" s="119" t="str">
        <f>Sorteio!R9</f>
        <v>10. ITA</v>
      </c>
      <c r="F51" s="241">
        <f>Sorteio!S9</f>
        <v>21219</v>
      </c>
      <c r="G51" s="119">
        <f>Sorteio!T9</f>
        <v>2</v>
      </c>
      <c r="H51" s="119" t="str">
        <f>Sorteio!U9</f>
        <v>EX-NSR</v>
      </c>
      <c r="I51" s="62">
        <f>Sorteio!A9</f>
        <v>109</v>
      </c>
      <c r="J51" s="62">
        <f>Sorteio!B9</f>
        <v>1</v>
      </c>
      <c r="K51" s="62">
        <f>Sorteio!C9</f>
        <v>9</v>
      </c>
      <c r="L51">
        <v>6</v>
      </c>
      <c r="M51">
        <v>276</v>
      </c>
    </row>
    <row r="52" spans="1:13">
      <c r="A52" s="235" t="str">
        <f>Sorteio!X11</f>
        <v>696</v>
      </c>
      <c r="B52" s="119" t="str">
        <f>Sorteio!Y11</f>
        <v>M. SILVA YADOYA</v>
      </c>
      <c r="C52" s="119" t="str">
        <f>Sorteio!Z11</f>
        <v>ROSILEIDE</v>
      </c>
      <c r="D52" s="119" t="str">
        <f>Sorteio!AA11</f>
        <v>F</v>
      </c>
      <c r="E52" s="119" t="str">
        <f>Sorteio!AB11</f>
        <v>07. GSP</v>
      </c>
      <c r="F52" s="241">
        <f>Sorteio!AC11</f>
        <v>26071</v>
      </c>
      <c r="G52" s="119">
        <f>Sorteio!AD11</f>
        <v>12</v>
      </c>
      <c r="H52" s="119" t="str">
        <f>Sorteio!AE11</f>
        <v>C-NSR</v>
      </c>
      <c r="I52" s="62">
        <f>Sorteio!A11</f>
        <v>111</v>
      </c>
      <c r="J52" s="62">
        <f>Sorteio!B11</f>
        <v>1</v>
      </c>
      <c r="K52" s="62">
        <f>Sorteio!C11</f>
        <v>11</v>
      </c>
      <c r="L52">
        <v>6</v>
      </c>
      <c r="M52">
        <v>278</v>
      </c>
    </row>
    <row r="53" spans="1:13" ht="16.2" thickBot="1">
      <c r="A53" s="237" t="str">
        <f>Sorteio!D12</f>
        <v>292</v>
      </c>
      <c r="B53" s="155" t="str">
        <f>Sorteio!E12</f>
        <v>OKADA</v>
      </c>
      <c r="C53" s="155" t="str">
        <f>Sorteio!F12</f>
        <v>OLIMPIO</v>
      </c>
      <c r="D53" s="155" t="str">
        <f>Sorteio!G12</f>
        <v>M</v>
      </c>
      <c r="E53" s="155" t="str">
        <f>Sorteio!H12</f>
        <v>11. NCC</v>
      </c>
      <c r="F53" s="242">
        <f>Sorteio!I12</f>
        <v>19194</v>
      </c>
      <c r="G53" s="155">
        <f>Sorteio!J12</f>
        <v>0</v>
      </c>
      <c r="H53" s="155" t="str">
        <f>Sorteio!K12</f>
        <v>EX-NSR</v>
      </c>
      <c r="I53" s="238">
        <f>Sorteio!A12</f>
        <v>112</v>
      </c>
      <c r="J53" s="238">
        <f>Sorteio!B12</f>
        <v>1</v>
      </c>
      <c r="K53" s="238">
        <f>Sorteio!C12</f>
        <v>12</v>
      </c>
      <c r="L53">
        <v>6</v>
      </c>
      <c r="M53">
        <v>342</v>
      </c>
    </row>
    <row r="54" spans="1:13">
      <c r="A54" s="231">
        <f>Sorteio!N37</f>
        <v>568</v>
      </c>
      <c r="B54" s="232" t="str">
        <f>Sorteio!O37</f>
        <v>FGE VENTURIM</v>
      </c>
      <c r="C54" s="232" t="str">
        <f>Sorteio!P37</f>
        <v>ARISTEU</v>
      </c>
      <c r="D54" s="232" t="str">
        <f>Sorteio!Q37</f>
        <v>M</v>
      </c>
      <c r="E54" s="232" t="str">
        <f>Sorteio!R37</f>
        <v>11. NCC</v>
      </c>
      <c r="F54" s="240">
        <f>Sorteio!S37</f>
        <v>16190</v>
      </c>
      <c r="G54" s="232">
        <f>Sorteio!T37</f>
        <v>9</v>
      </c>
      <c r="H54" s="232" t="str">
        <f>Sorteio!U37</f>
        <v>B-SR</v>
      </c>
      <c r="I54" s="233">
        <f>Sorteio!A37</f>
        <v>301</v>
      </c>
      <c r="J54" s="233">
        <f>Sorteio!B37</f>
        <v>1</v>
      </c>
      <c r="K54" s="233">
        <f>Sorteio!C37</f>
        <v>1</v>
      </c>
      <c r="L54">
        <v>6</v>
      </c>
      <c r="M54">
        <v>463</v>
      </c>
    </row>
    <row r="55" spans="1:13">
      <c r="A55" s="235">
        <f>Sorteio!X64</f>
        <v>0</v>
      </c>
      <c r="B55" s="119" t="str">
        <f>Sorteio!Y64</f>
        <v/>
      </c>
      <c r="C55" s="119" t="str">
        <f>Sorteio!Z64</f>
        <v/>
      </c>
      <c r="D55" s="119" t="str">
        <f>Sorteio!AA64</f>
        <v/>
      </c>
      <c r="E55" s="119" t="str">
        <f>Sorteio!AB64</f>
        <v/>
      </c>
      <c r="F55" s="241" t="str">
        <f>Sorteio!AC64</f>
        <v/>
      </c>
      <c r="G55" s="119" t="str">
        <f>Sorteio!AD64</f>
        <v/>
      </c>
      <c r="H55" s="119" t="str">
        <f>Sorteio!AE64</f>
        <v/>
      </c>
      <c r="I55" s="62">
        <f>Sorteio!A64</f>
        <v>410</v>
      </c>
      <c r="J55" s="62">
        <f>Sorteio!B64</f>
        <v>2</v>
      </c>
      <c r="K55" s="62">
        <f>Sorteio!C64</f>
        <v>10</v>
      </c>
      <c r="L55">
        <v>6</v>
      </c>
      <c r="M55">
        <v>464</v>
      </c>
    </row>
    <row r="56" spans="1:13">
      <c r="A56" s="235" t="str">
        <f>Sorteio!N39</f>
        <v>639</v>
      </c>
      <c r="B56" s="119" t="str">
        <f>Sorteio!O39</f>
        <v>HITOMI</v>
      </c>
      <c r="C56" s="119" t="str">
        <f>Sorteio!P39</f>
        <v>HATSUE</v>
      </c>
      <c r="D56" s="119" t="str">
        <f>Sorteio!Q39</f>
        <v>F</v>
      </c>
      <c r="E56" s="119" t="str">
        <f>Sorteio!R39</f>
        <v>03. IBI</v>
      </c>
      <c r="F56" s="241">
        <f>Sorteio!S39</f>
        <v>17336</v>
      </c>
      <c r="G56" s="119">
        <f>Sorteio!T39</f>
        <v>8</v>
      </c>
      <c r="H56" s="119" t="str">
        <f>Sorteio!U39</f>
        <v>B-SR</v>
      </c>
      <c r="I56" s="62">
        <f>Sorteio!A39</f>
        <v>303</v>
      </c>
      <c r="J56" s="62">
        <f>Sorteio!B39</f>
        <v>1</v>
      </c>
      <c r="K56" s="62">
        <f>Sorteio!C39</f>
        <v>3</v>
      </c>
      <c r="L56">
        <v>6</v>
      </c>
      <c r="M56">
        <v>512</v>
      </c>
    </row>
    <row r="57" spans="1:13" ht="16.2" thickBot="1">
      <c r="A57" s="237" t="str">
        <f>Sorteio!N41</f>
        <v>889</v>
      </c>
      <c r="B57" s="155" t="str">
        <f>Sorteio!O41</f>
        <v>BAPTISTA</v>
      </c>
      <c r="C57" s="155" t="str">
        <f>Sorteio!P41</f>
        <v>LUIZ CARLOS</v>
      </c>
      <c r="D57" s="155" t="str">
        <f>Sorteio!Q41</f>
        <v>M</v>
      </c>
      <c r="E57" s="155" t="str">
        <f>Sorteio!R41</f>
        <v>16. SUM</v>
      </c>
      <c r="F57" s="242">
        <f>Sorteio!S41</f>
        <v>21818</v>
      </c>
      <c r="G57" s="155">
        <f>Sorteio!T41</f>
        <v>7</v>
      </c>
      <c r="H57" s="155" t="str">
        <f>Sorteio!U41</f>
        <v>B-NSR</v>
      </c>
      <c r="I57" s="238">
        <f>Sorteio!A41</f>
        <v>305</v>
      </c>
      <c r="J57" s="238">
        <f>Sorteio!B41</f>
        <v>1</v>
      </c>
      <c r="K57" s="238">
        <f>Sorteio!C41</f>
        <v>5</v>
      </c>
      <c r="L57">
        <v>6</v>
      </c>
      <c r="M57">
        <v>605</v>
      </c>
    </row>
    <row r="58" spans="1:13">
      <c r="A58" s="231">
        <f>Sorteio!N43</f>
        <v>604</v>
      </c>
      <c r="B58" s="232" t="str">
        <f>Sorteio!O43</f>
        <v>P. DA S. DE OLIVEIRA</v>
      </c>
      <c r="C58" s="232" t="str">
        <f>Sorteio!P43</f>
        <v>MARIA APARECIDA</v>
      </c>
      <c r="D58" s="232" t="str">
        <f>Sorteio!Q43</f>
        <v>F</v>
      </c>
      <c r="E58" s="232" t="str">
        <f>Sorteio!R43</f>
        <v>18. SOR</v>
      </c>
      <c r="F58" s="240">
        <f>Sorteio!S43</f>
        <v>22044</v>
      </c>
      <c r="G58" s="232">
        <f>Sorteio!T43</f>
        <v>9</v>
      </c>
      <c r="H58" s="232" t="str">
        <f>Sorteio!U43</f>
        <v>B-NSR</v>
      </c>
      <c r="I58" s="233">
        <f>Sorteio!A43</f>
        <v>307</v>
      </c>
      <c r="J58" s="233">
        <f>Sorteio!B43</f>
        <v>1</v>
      </c>
      <c r="K58" s="233">
        <f>Sorteio!C43</f>
        <v>7</v>
      </c>
      <c r="L58">
        <v>6</v>
      </c>
      <c r="M58">
        <v>607</v>
      </c>
    </row>
    <row r="59" spans="1:13">
      <c r="A59" s="235">
        <f>Sorteio!D46</f>
        <v>0</v>
      </c>
      <c r="B59" s="119" t="str">
        <f>Sorteio!E46</f>
        <v/>
      </c>
      <c r="C59" s="119" t="str">
        <f>Sorteio!F46</f>
        <v/>
      </c>
      <c r="D59" s="119" t="str">
        <f>Sorteio!G46</f>
        <v/>
      </c>
      <c r="E59" s="119" t="str">
        <f>Sorteio!H46</f>
        <v/>
      </c>
      <c r="F59" s="241" t="str">
        <f>Sorteio!I46</f>
        <v/>
      </c>
      <c r="G59" s="119" t="str">
        <f>Sorteio!J46</f>
        <v/>
      </c>
      <c r="H59" s="119" t="str">
        <f>Sorteio!K46</f>
        <v/>
      </c>
      <c r="I59" s="62">
        <f>Sorteio!A46</f>
        <v>310</v>
      </c>
      <c r="J59" s="62">
        <f>Sorteio!B46</f>
        <v>1</v>
      </c>
      <c r="K59" s="62">
        <f>Sorteio!C46</f>
        <v>10</v>
      </c>
      <c r="L59">
        <v>6</v>
      </c>
      <c r="M59">
        <v>609</v>
      </c>
    </row>
    <row r="60" spans="1:13">
      <c r="A60" s="235">
        <f>Sorteio!N48</f>
        <v>0</v>
      </c>
      <c r="B60" s="119" t="str">
        <f>Sorteio!O48</f>
        <v/>
      </c>
      <c r="C60" s="119" t="str">
        <f>Sorteio!P48</f>
        <v/>
      </c>
      <c r="D60" s="119" t="str">
        <f>Sorteio!Q48</f>
        <v/>
      </c>
      <c r="E60" s="119" t="str">
        <f>Sorteio!R48</f>
        <v/>
      </c>
      <c r="F60" s="241" t="str">
        <f>Sorteio!S48</f>
        <v/>
      </c>
      <c r="G60" s="119" t="str">
        <f>Sorteio!T48</f>
        <v/>
      </c>
      <c r="H60" s="119" t="str">
        <f>Sorteio!U48</f>
        <v/>
      </c>
      <c r="I60" s="62">
        <f>Sorteio!A48</f>
        <v>312</v>
      </c>
      <c r="J60" s="62">
        <f>Sorteio!B48</f>
        <v>1</v>
      </c>
      <c r="K60" s="62">
        <f>Sorteio!C48</f>
        <v>12</v>
      </c>
      <c r="L60">
        <v>6</v>
      </c>
      <c r="M60">
        <v>618</v>
      </c>
    </row>
    <row r="61" spans="1:13" ht="16.2" thickBot="1">
      <c r="A61" s="237">
        <f>Sorteio!X66</f>
        <v>0</v>
      </c>
      <c r="B61" s="155" t="str">
        <f>Sorteio!Y66</f>
        <v/>
      </c>
      <c r="C61" s="155" t="str">
        <f>Sorteio!Z66</f>
        <v/>
      </c>
      <c r="D61" s="155" t="str">
        <f>Sorteio!AA66</f>
        <v/>
      </c>
      <c r="E61" s="155" t="str">
        <f>Sorteio!AB66</f>
        <v/>
      </c>
      <c r="F61" s="242" t="str">
        <f>Sorteio!AC66</f>
        <v/>
      </c>
      <c r="G61" s="155" t="str">
        <f>Sorteio!AD66</f>
        <v/>
      </c>
      <c r="H61" s="155" t="str">
        <f>Sorteio!AE66</f>
        <v/>
      </c>
      <c r="I61" s="238">
        <f>Sorteio!A66</f>
        <v>412</v>
      </c>
      <c r="J61" s="238">
        <f>Sorteio!B66</f>
        <v>2</v>
      </c>
      <c r="K61" s="238">
        <f>Sorteio!C66</f>
        <v>12</v>
      </c>
      <c r="L61">
        <v>6</v>
      </c>
      <c r="M61">
        <v>632</v>
      </c>
    </row>
    <row r="62" spans="1:13">
      <c r="A62" s="231" t="str">
        <f>Sorteio!D13</f>
        <v>141</v>
      </c>
      <c r="B62" s="232" t="str">
        <f>Sorteio!E13</f>
        <v>HASHIZUME</v>
      </c>
      <c r="C62" s="232" t="str">
        <f>Sorteio!F13</f>
        <v>AKIO</v>
      </c>
      <c r="D62" s="232" t="str">
        <f>Sorteio!G13</f>
        <v>M</v>
      </c>
      <c r="E62" s="232" t="str">
        <f>Sorteio!H13</f>
        <v>06. KOK</v>
      </c>
      <c r="F62" s="240">
        <f>Sorteio!I13</f>
        <v>16851</v>
      </c>
      <c r="G62" s="232">
        <f>Sorteio!J13</f>
        <v>6</v>
      </c>
      <c r="H62" s="232" t="str">
        <f>Sorteio!K13</f>
        <v>A-SR</v>
      </c>
      <c r="I62" s="233">
        <f>Sorteio!A13</f>
        <v>113</v>
      </c>
      <c r="J62" s="233">
        <f>Sorteio!B13</f>
        <v>1</v>
      </c>
      <c r="K62" s="233">
        <f>Sorteio!C13</f>
        <v>13</v>
      </c>
      <c r="L62">
        <v>6</v>
      </c>
      <c r="M62">
        <v>635</v>
      </c>
    </row>
    <row r="63" spans="1:13">
      <c r="A63" s="235" t="str">
        <f>Sorteio!X14</f>
        <v>834</v>
      </c>
      <c r="B63" s="119" t="str">
        <f>Sorteio!Y14</f>
        <v>YAMANO</v>
      </c>
      <c r="C63" s="119" t="str">
        <f>Sorteio!Z14</f>
        <v>PAULO</v>
      </c>
      <c r="D63" s="119" t="str">
        <f>Sorteio!AA14</f>
        <v>M</v>
      </c>
      <c r="E63" s="119" t="str">
        <f>Sorteio!AB14</f>
        <v>03. IBI</v>
      </c>
      <c r="F63" s="241">
        <f>Sorteio!AC14</f>
        <v>17828</v>
      </c>
      <c r="G63" s="119">
        <f>Sorteio!AD14</f>
        <v>6</v>
      </c>
      <c r="H63" s="119" t="str">
        <f>Sorteio!AE14</f>
        <v>A-SR</v>
      </c>
      <c r="I63" s="62">
        <f>Sorteio!A14</f>
        <v>114</v>
      </c>
      <c r="J63" s="62">
        <f>Sorteio!B14</f>
        <v>1</v>
      </c>
      <c r="K63" s="62">
        <f>Sorteio!C14</f>
        <v>14</v>
      </c>
      <c r="L63">
        <v>6</v>
      </c>
      <c r="M63">
        <v>661</v>
      </c>
    </row>
    <row r="64" spans="1:13">
      <c r="A64" s="235">
        <f>Sorteio!D15</f>
        <v>256</v>
      </c>
      <c r="B64" s="119" t="str">
        <f>Sorteio!E15</f>
        <v>UEMURA</v>
      </c>
      <c r="C64" s="119" t="str">
        <f>Sorteio!F15</f>
        <v>YASUGI</v>
      </c>
      <c r="D64" s="119" t="str">
        <f>Sorteio!G15</f>
        <v>M</v>
      </c>
      <c r="E64" s="119" t="str">
        <f>Sorteio!H15</f>
        <v>07. GSP</v>
      </c>
      <c r="F64" s="241">
        <f>Sorteio!I15</f>
        <v>15220</v>
      </c>
      <c r="G64" s="119">
        <f>Sorteio!J15</f>
        <v>3</v>
      </c>
      <c r="H64" s="119" t="str">
        <f>Sorteio!K15</f>
        <v>EX-MR</v>
      </c>
      <c r="I64" s="62">
        <f>Sorteio!A15</f>
        <v>115</v>
      </c>
      <c r="J64" s="62">
        <f>Sorteio!B15</f>
        <v>1</v>
      </c>
      <c r="K64" s="62">
        <f>Sorteio!C15</f>
        <v>15</v>
      </c>
      <c r="L64">
        <v>6</v>
      </c>
      <c r="M64">
        <v>670</v>
      </c>
    </row>
    <row r="65" spans="1:13" ht="16.2" thickBot="1">
      <c r="A65" s="237" t="str">
        <f>Sorteio!D51</f>
        <v>744</v>
      </c>
      <c r="B65" s="155" t="str">
        <f>Sorteio!E51</f>
        <v>UEMURA</v>
      </c>
      <c r="C65" s="155" t="str">
        <f>Sorteio!F51</f>
        <v>JORGE</v>
      </c>
      <c r="D65" s="155" t="str">
        <f>Sorteio!G51</f>
        <v>M</v>
      </c>
      <c r="E65" s="155" t="str">
        <f>Sorteio!H51</f>
        <v>01. PIE</v>
      </c>
      <c r="F65" s="242">
        <f>Sorteio!I51</f>
        <v>29247</v>
      </c>
      <c r="G65" s="155">
        <f>Sorteio!J51</f>
        <v>9</v>
      </c>
      <c r="H65" s="155" t="str">
        <f>Sorteio!K51</f>
        <v>B-NSR</v>
      </c>
      <c r="I65" s="238">
        <f>Sorteio!A51</f>
        <v>315</v>
      </c>
      <c r="J65" s="238">
        <f>Sorteio!B51</f>
        <v>1</v>
      </c>
      <c r="K65" s="238">
        <f>Sorteio!C51</f>
        <v>15</v>
      </c>
      <c r="L65">
        <v>6</v>
      </c>
      <c r="M65">
        <v>672</v>
      </c>
    </row>
    <row r="66" spans="1:13">
      <c r="A66" s="231">
        <f>Sorteio!X68</f>
        <v>0</v>
      </c>
      <c r="B66" s="232" t="str">
        <f>Sorteio!Y68</f>
        <v/>
      </c>
      <c r="C66" s="232" t="str">
        <f>Sorteio!Z68</f>
        <v/>
      </c>
      <c r="D66" s="232" t="str">
        <f>Sorteio!AA68</f>
        <v/>
      </c>
      <c r="E66" s="232" t="str">
        <f>Sorteio!AB68</f>
        <v/>
      </c>
      <c r="F66" s="240" t="str">
        <f>Sorteio!AC68</f>
        <v/>
      </c>
      <c r="G66" s="232" t="str">
        <f>Sorteio!AD68</f>
        <v/>
      </c>
      <c r="H66" s="232" t="str">
        <f>Sorteio!AE68</f>
        <v/>
      </c>
      <c r="I66" s="233">
        <f>Sorteio!A68</f>
        <v>414</v>
      </c>
      <c r="J66" s="233">
        <f>Sorteio!B68</f>
        <v>2</v>
      </c>
      <c r="K66" s="233">
        <f>Sorteio!C68</f>
        <v>14</v>
      </c>
      <c r="L66">
        <v>6</v>
      </c>
      <c r="M66">
        <v>673</v>
      </c>
    </row>
    <row r="67" spans="1:13">
      <c r="A67" s="235">
        <f>Sorteio!$X$72</f>
        <v>0</v>
      </c>
      <c r="B67" s="119" t="str">
        <f>IF(A67:A67&gt;0,VLOOKUP(A67,Insc.!$A$1:$J$972,2,FALSE),"")</f>
        <v/>
      </c>
      <c r="C67" s="119" t="str">
        <f>IF(A67:A67&gt;0,VLOOKUP(A67,Insc.!$A$1:$J$972,3,FALSE),"")</f>
        <v/>
      </c>
      <c r="D67" s="119" t="str">
        <f>IF(A67:A67&gt;0,VLOOKUP(A67,Insc.!$A$1:$J$972,4,FALSE),"")</f>
        <v/>
      </c>
      <c r="E67" s="119" t="str">
        <f>IF(A67:A67&gt;0,VLOOKUP(A67,Insc.!$A$1:$J$972,5,FALSE),"")</f>
        <v/>
      </c>
      <c r="F67" s="241" t="str">
        <f>IF(A67:A67&gt;0,VLOOKUP(A67,Insc.!$A$1:$J$972,6,FALSE),"")</f>
        <v/>
      </c>
      <c r="G67" s="119" t="str">
        <f>IF(A67:A67&gt;0,VLOOKUP(A67,Insc.!$A$1:$J$972,7,FALSE),"")</f>
        <v/>
      </c>
      <c r="H67" s="119" t="str">
        <f>IF(A67:A67&gt;0,VLOOKUP(A67,Insc.!$A$1:$J$972,8,FALSE),"")</f>
        <v/>
      </c>
      <c r="I67" s="62">
        <v>418</v>
      </c>
      <c r="J67" s="62">
        <v>2</v>
      </c>
      <c r="K67" s="62">
        <v>18</v>
      </c>
      <c r="L67" s="12">
        <v>6</v>
      </c>
      <c r="M67">
        <v>691</v>
      </c>
    </row>
    <row r="68" spans="1:13">
      <c r="A68" s="235" t="str">
        <f>Sorteio!X16</f>
        <v>624</v>
      </c>
      <c r="B68" s="119" t="str">
        <f>Sorteio!Y16</f>
        <v>YOKOYAMA</v>
      </c>
      <c r="C68" s="119" t="str">
        <f>Sorteio!Z16</f>
        <v>HIROSHI</v>
      </c>
      <c r="D68" s="119" t="str">
        <f>Sorteio!AA16</f>
        <v>M</v>
      </c>
      <c r="E68" s="119" t="str">
        <f>Sorteio!AB16</f>
        <v>07. GSP</v>
      </c>
      <c r="F68" s="241">
        <f>Sorteio!AC16</f>
        <v>19283</v>
      </c>
      <c r="G68" s="119">
        <f>Sorteio!AD16</f>
        <v>5</v>
      </c>
      <c r="H68" s="119" t="str">
        <f>Sorteio!AE16</f>
        <v>A-NSR</v>
      </c>
      <c r="I68" s="62">
        <f>Sorteio!A16</f>
        <v>116</v>
      </c>
      <c r="J68" s="62">
        <f>Sorteio!B16</f>
        <v>1</v>
      </c>
      <c r="K68" s="62">
        <f>Sorteio!C16</f>
        <v>16</v>
      </c>
      <c r="L68">
        <v>6</v>
      </c>
      <c r="M68">
        <v>703</v>
      </c>
    </row>
    <row r="69" spans="1:13" ht="16.2" thickBot="1">
      <c r="A69" s="237" t="str">
        <f>Sorteio!X17</f>
        <v>903</v>
      </c>
      <c r="B69" s="155" t="str">
        <f>Sorteio!Y17</f>
        <v>NAGATA</v>
      </c>
      <c r="C69" s="155" t="str">
        <f>Sorteio!Z17</f>
        <v>AROLDO KOJI</v>
      </c>
      <c r="D69" s="155" t="str">
        <f>Sorteio!AA17</f>
        <v>M</v>
      </c>
      <c r="E69" s="155" t="str">
        <f>Sorteio!AB17</f>
        <v>12. COO</v>
      </c>
      <c r="F69" s="242">
        <f>Sorteio!AC17</f>
        <v>27807</v>
      </c>
      <c r="G69" s="155">
        <f>Sorteio!AD17</f>
        <v>5</v>
      </c>
      <c r="H69" s="155" t="str">
        <f>Sorteio!AE17</f>
        <v>A-NSR</v>
      </c>
      <c r="I69" s="238">
        <f>Sorteio!A17</f>
        <v>117</v>
      </c>
      <c r="J69" s="238">
        <f>Sorteio!B17</f>
        <v>1</v>
      </c>
      <c r="K69" s="238">
        <f>Sorteio!C17</f>
        <v>17</v>
      </c>
      <c r="L69">
        <v>6</v>
      </c>
      <c r="M69">
        <v>746</v>
      </c>
    </row>
    <row r="70" spans="1:13">
      <c r="A70" s="231" t="str">
        <f>Sorteio!X18</f>
        <v>850</v>
      </c>
      <c r="B70" s="232" t="str">
        <f>Sorteio!Y18</f>
        <v>OSHIRO</v>
      </c>
      <c r="C70" s="232" t="str">
        <f>Sorteio!Z18</f>
        <v>TSUTOMU</v>
      </c>
      <c r="D70" s="232" t="str">
        <f>Sorteio!AA18</f>
        <v>M</v>
      </c>
      <c r="E70" s="232" t="str">
        <f>Sorteio!AB18</f>
        <v>11. NCC</v>
      </c>
      <c r="F70" s="240">
        <f>Sorteio!AC18</f>
        <v>20900</v>
      </c>
      <c r="G70" s="232">
        <f>Sorteio!AD18</f>
        <v>6</v>
      </c>
      <c r="H70" s="232" t="str">
        <f>Sorteio!AE18</f>
        <v>A-NSR</v>
      </c>
      <c r="I70" s="233">
        <f>Sorteio!A18</f>
        <v>118</v>
      </c>
      <c r="J70" s="233">
        <f>Sorteio!B18</f>
        <v>1</v>
      </c>
      <c r="K70" s="233">
        <f>Sorteio!C18</f>
        <v>18</v>
      </c>
      <c r="L70">
        <v>6</v>
      </c>
      <c r="M70">
        <v>767</v>
      </c>
    </row>
    <row r="71" spans="1:13">
      <c r="A71" s="235" t="str">
        <f>Sorteio!X10</f>
        <v>770</v>
      </c>
      <c r="B71" s="119" t="str">
        <f>Sorteio!Y10</f>
        <v>MATSUI</v>
      </c>
      <c r="C71" s="119" t="str">
        <f>Sorteio!Z10</f>
        <v>SERGIO KIYOSHI</v>
      </c>
      <c r="D71" s="119" t="str">
        <f>Sorteio!AA10</f>
        <v>M</v>
      </c>
      <c r="E71" s="119" t="str">
        <f>Sorteio!AB10</f>
        <v>07. GSP</v>
      </c>
      <c r="F71" s="241">
        <f>Sorteio!AC10</f>
        <v>21525</v>
      </c>
      <c r="G71" s="119">
        <f>Sorteio!AD10</f>
        <v>12</v>
      </c>
      <c r="H71" s="119" t="str">
        <f>Sorteio!AE10</f>
        <v>C-NSR</v>
      </c>
      <c r="I71" s="62">
        <f>Sorteio!A10</f>
        <v>110</v>
      </c>
      <c r="J71" s="62">
        <f>Sorteio!B10</f>
        <v>1</v>
      </c>
      <c r="K71" s="62">
        <f>Sorteio!C10</f>
        <v>10</v>
      </c>
      <c r="L71">
        <v>6</v>
      </c>
      <c r="M71">
        <v>768</v>
      </c>
    </row>
    <row r="72" spans="1:13">
      <c r="A72" s="235" t="str">
        <f>Sorteio!N53</f>
        <v>894</v>
      </c>
      <c r="B72" s="119" t="str">
        <f>Sorteio!O53</f>
        <v>NAKAGAWA</v>
      </c>
      <c r="C72" s="119" t="str">
        <f>Sorteio!P53</f>
        <v>MARIA</v>
      </c>
      <c r="D72" s="119" t="str">
        <f>Sorteio!Q53</f>
        <v>F</v>
      </c>
      <c r="E72" s="119" t="str">
        <f>Sorteio!R53</f>
        <v>16. SUM</v>
      </c>
      <c r="F72" s="241">
        <f>Sorteio!S53</f>
        <v>16657</v>
      </c>
      <c r="G72" s="119">
        <f>Sorteio!T53</f>
        <v>8</v>
      </c>
      <c r="H72" s="119" t="str">
        <f>Sorteio!U53</f>
        <v>B-SR</v>
      </c>
      <c r="I72" s="62">
        <f>Sorteio!A53</f>
        <v>317</v>
      </c>
      <c r="J72" s="62">
        <f>Sorteio!B53</f>
        <v>1</v>
      </c>
      <c r="K72" s="62">
        <f>Sorteio!C53</f>
        <v>17</v>
      </c>
      <c r="L72">
        <v>6</v>
      </c>
      <c r="M72">
        <v>817</v>
      </c>
    </row>
    <row r="73" spans="1:13" ht="16.2" thickBot="1">
      <c r="A73" s="237" t="str">
        <f>Sorteio!N55</f>
        <v>162</v>
      </c>
      <c r="B73" s="155" t="str">
        <f>Sorteio!O55</f>
        <v>KANEGANE</v>
      </c>
      <c r="C73" s="155" t="str">
        <f>Sorteio!P55</f>
        <v>FUMIYOSHI</v>
      </c>
      <c r="D73" s="155" t="str">
        <f>Sorteio!Q55</f>
        <v>M</v>
      </c>
      <c r="E73" s="155" t="str">
        <f>Sorteio!R55</f>
        <v>08. SMA</v>
      </c>
      <c r="F73" s="242">
        <f>Sorteio!S55</f>
        <v>14528</v>
      </c>
      <c r="G73" s="155">
        <f>Sorteio!T55</f>
        <v>9</v>
      </c>
      <c r="H73" s="155" t="str">
        <f>Sorteio!U55</f>
        <v>B-MR</v>
      </c>
      <c r="I73" s="238">
        <f>Sorteio!A55</f>
        <v>401</v>
      </c>
      <c r="J73" s="238">
        <f>Sorteio!B55</f>
        <v>2</v>
      </c>
      <c r="K73" s="238">
        <f>Sorteio!C55</f>
        <v>1</v>
      </c>
      <c r="L73">
        <v>6</v>
      </c>
      <c r="M73">
        <v>831</v>
      </c>
    </row>
    <row r="74" spans="1:13">
      <c r="A74" s="231">
        <f>Sorteio!X70</f>
        <v>0</v>
      </c>
      <c r="B74" s="232" t="str">
        <f>Sorteio!Y70</f>
        <v/>
      </c>
      <c r="C74" s="232" t="str">
        <f>Sorteio!Z70</f>
        <v/>
      </c>
      <c r="D74" s="232" t="str">
        <f>Sorteio!AA70</f>
        <v/>
      </c>
      <c r="E74" s="232" t="str">
        <f>Sorteio!AB70</f>
        <v/>
      </c>
      <c r="F74" s="240" t="str">
        <f>Sorteio!AC70</f>
        <v/>
      </c>
      <c r="G74" s="232" t="str">
        <f>Sorteio!AD70</f>
        <v/>
      </c>
      <c r="H74" s="232" t="str">
        <f>Sorteio!AE70</f>
        <v/>
      </c>
      <c r="I74" s="233">
        <f>Sorteio!A70</f>
        <v>416</v>
      </c>
      <c r="J74" s="233">
        <f>Sorteio!B70</f>
        <v>2</v>
      </c>
      <c r="K74" s="233">
        <f>Sorteio!C70</f>
        <v>16</v>
      </c>
      <c r="L74">
        <v>6</v>
      </c>
      <c r="M74">
        <v>848</v>
      </c>
    </row>
    <row r="75" spans="1:13">
      <c r="A75" s="235" t="str">
        <f>Sorteio!N19</f>
        <v>855</v>
      </c>
      <c r="B75" s="119" t="str">
        <f>Sorteio!O19</f>
        <v>YAMANO</v>
      </c>
      <c r="C75" s="119" t="str">
        <f>Sorteio!P19</f>
        <v>MASSAKATSU</v>
      </c>
      <c r="D75" s="119" t="str">
        <f>Sorteio!Q19</f>
        <v>M</v>
      </c>
      <c r="E75" s="119" t="str">
        <f>Sorteio!R19</f>
        <v>03. IBI</v>
      </c>
      <c r="F75" s="241">
        <f>Sorteio!S19</f>
        <v>16365</v>
      </c>
      <c r="G75" s="119">
        <f>Sorteio!T19</f>
        <v>5</v>
      </c>
      <c r="H75" s="119" t="str">
        <f>Sorteio!U19</f>
        <v>A-SR</v>
      </c>
      <c r="I75" s="62">
        <f>Sorteio!A19</f>
        <v>201</v>
      </c>
      <c r="J75" s="62">
        <f>Sorteio!B19</f>
        <v>2</v>
      </c>
      <c r="K75" s="62">
        <f>Sorteio!C19</f>
        <v>1</v>
      </c>
      <c r="L75">
        <v>6</v>
      </c>
      <c r="M75">
        <v>909</v>
      </c>
    </row>
    <row r="76" spans="1:13">
      <c r="A76" s="235">
        <f>Sorteio!AH66</f>
        <v>0</v>
      </c>
      <c r="B76" s="119" t="str">
        <f>Sorteio!AI66</f>
        <v/>
      </c>
      <c r="C76" s="119" t="str">
        <f>Sorteio!AJ66</f>
        <v/>
      </c>
      <c r="D76" s="119" t="str">
        <f>Sorteio!AK66</f>
        <v/>
      </c>
      <c r="E76" s="119" t="str">
        <f>Sorteio!AL66</f>
        <v/>
      </c>
      <c r="F76" s="241" t="str">
        <f>Sorteio!AM66</f>
        <v/>
      </c>
      <c r="G76" s="119" t="str">
        <f>Sorteio!AN66</f>
        <v/>
      </c>
      <c r="H76" s="119" t="str">
        <f>Sorteio!AO66</f>
        <v/>
      </c>
      <c r="I76" s="62">
        <f>Sorteio!A66</f>
        <v>412</v>
      </c>
      <c r="J76" s="62">
        <f>Sorteio!B66</f>
        <v>2</v>
      </c>
      <c r="K76" s="62">
        <f>Sorteio!C66</f>
        <v>12</v>
      </c>
      <c r="L76">
        <v>6</v>
      </c>
      <c r="M76">
        <v>941</v>
      </c>
    </row>
    <row r="77" spans="1:13" ht="16.2" thickBot="1">
      <c r="A77" s="237" t="str">
        <f>Sorteio!N10</f>
        <v>749</v>
      </c>
      <c r="B77" s="155" t="str">
        <f>Sorteio!O10</f>
        <v>HIRANO</v>
      </c>
      <c r="C77" s="155" t="str">
        <f>Sorteio!P10</f>
        <v>KAZUNORI</v>
      </c>
      <c r="D77" s="155" t="str">
        <f>Sorteio!Q10</f>
        <v>M</v>
      </c>
      <c r="E77" s="155" t="str">
        <f>Sorteio!R10</f>
        <v>15. BIR</v>
      </c>
      <c r="F77" s="242">
        <f>Sorteio!S10</f>
        <v>16804</v>
      </c>
      <c r="G77" s="155">
        <f>Sorteio!T10</f>
        <v>8</v>
      </c>
      <c r="H77" s="155" t="str">
        <f>Sorteio!U10</f>
        <v>B-SR</v>
      </c>
      <c r="I77" s="238">
        <f>Sorteio!A10</f>
        <v>110</v>
      </c>
      <c r="J77" s="238">
        <f>Sorteio!B10</f>
        <v>1</v>
      </c>
      <c r="K77" s="238">
        <f>Sorteio!C10</f>
        <v>10</v>
      </c>
      <c r="L77">
        <v>7</v>
      </c>
      <c r="M77">
        <v>256</v>
      </c>
    </row>
    <row r="78" spans="1:13">
      <c r="A78" s="231" t="str">
        <f>Sorteio!D55</f>
        <v>653</v>
      </c>
      <c r="B78" s="232" t="str">
        <f>Sorteio!E55</f>
        <v>TAKAMUNE</v>
      </c>
      <c r="C78" s="232" t="str">
        <f>Sorteio!F55</f>
        <v>ATSUSHI</v>
      </c>
      <c r="D78" s="232" t="str">
        <f>Sorteio!G55</f>
        <v>M</v>
      </c>
      <c r="E78" s="232" t="str">
        <f>Sorteio!H55</f>
        <v>01. PIE</v>
      </c>
      <c r="F78" s="240">
        <f>Sorteio!I55</f>
        <v>16893</v>
      </c>
      <c r="G78" s="232">
        <f>Sorteio!J55</f>
        <v>8</v>
      </c>
      <c r="H78" s="232" t="str">
        <f>Sorteio!K55</f>
        <v>B-SR</v>
      </c>
      <c r="I78" s="233">
        <f>Sorteio!A55</f>
        <v>401</v>
      </c>
      <c r="J78" s="233">
        <f>Sorteio!B55</f>
        <v>2</v>
      </c>
      <c r="K78" s="233">
        <f>Sorteio!C55</f>
        <v>1</v>
      </c>
      <c r="L78">
        <v>7</v>
      </c>
      <c r="M78">
        <v>270</v>
      </c>
    </row>
    <row r="79" spans="1:13">
      <c r="A79" s="235" t="str">
        <f>Sorteio!N1</f>
        <v>951</v>
      </c>
      <c r="B79" s="119" t="str">
        <f>Sorteio!O1</f>
        <v>YOSHIDA</v>
      </c>
      <c r="C79" s="119" t="str">
        <f>Sorteio!P1</f>
        <v>AKIMITSU</v>
      </c>
      <c r="D79" s="119" t="str">
        <f>Sorteio!Q1</f>
        <v>M</v>
      </c>
      <c r="E79" s="119" t="str">
        <f>Sorteio!R1</f>
        <v>11. NCC</v>
      </c>
      <c r="F79" s="241">
        <f>Sorteio!S1</f>
        <v>16973</v>
      </c>
      <c r="G79" s="119">
        <f>Sorteio!T1</f>
        <v>1</v>
      </c>
      <c r="H79" s="119" t="str">
        <f>Sorteio!U1</f>
        <v>EX-SR</v>
      </c>
      <c r="I79" s="62">
        <f>Sorteio!A1</f>
        <v>101</v>
      </c>
      <c r="J79" s="62">
        <f>Sorteio!B1</f>
        <v>1</v>
      </c>
      <c r="K79" s="62">
        <f>Sorteio!C1</f>
        <v>1</v>
      </c>
      <c r="L79" s="12">
        <v>7</v>
      </c>
      <c r="M79">
        <v>395</v>
      </c>
    </row>
    <row r="80" spans="1:13">
      <c r="A80" s="235">
        <f>Sorteio!N66</f>
        <v>0</v>
      </c>
      <c r="B80" s="119" t="str">
        <f>Sorteio!O66</f>
        <v/>
      </c>
      <c r="C80" s="119" t="str">
        <f>Sorteio!P66</f>
        <v/>
      </c>
      <c r="D80" s="119" t="str">
        <f>Sorteio!Q66</f>
        <v/>
      </c>
      <c r="E80" s="119" t="str">
        <f>Sorteio!R66</f>
        <v/>
      </c>
      <c r="F80" s="241" t="str">
        <f>Sorteio!S66</f>
        <v/>
      </c>
      <c r="G80" s="119" t="str">
        <f>Sorteio!T66</f>
        <v/>
      </c>
      <c r="H80" s="119" t="str">
        <f>Sorteio!U66</f>
        <v/>
      </c>
      <c r="I80" s="62">
        <f>Sorteio!A66</f>
        <v>412</v>
      </c>
      <c r="J80" s="62">
        <f>Sorteio!B66</f>
        <v>2</v>
      </c>
      <c r="K80" s="62">
        <f>Sorteio!C66</f>
        <v>12</v>
      </c>
      <c r="L80">
        <v>7</v>
      </c>
      <c r="M80">
        <v>462</v>
      </c>
    </row>
    <row r="81" spans="1:13" ht="16.2" thickBot="1">
      <c r="A81" s="237" t="str">
        <f>Sorteio!N2</f>
        <v>513</v>
      </c>
      <c r="B81" s="155" t="str">
        <f>Sorteio!O2</f>
        <v>TIZUKA</v>
      </c>
      <c r="C81" s="155" t="str">
        <f>Sorteio!P2</f>
        <v>SACHIKO</v>
      </c>
      <c r="D81" s="155" t="str">
        <f>Sorteio!Q2</f>
        <v>F</v>
      </c>
      <c r="E81" s="155" t="str">
        <f>Sorteio!R2</f>
        <v>07. GSP</v>
      </c>
      <c r="F81" s="242">
        <f>Sorteio!S2</f>
        <v>19170</v>
      </c>
      <c r="G81" s="155">
        <f>Sorteio!T2</f>
        <v>4</v>
      </c>
      <c r="H81" s="155" t="str">
        <f>Sorteio!U2</f>
        <v>A-NSR</v>
      </c>
      <c r="I81" s="238">
        <f>Sorteio!A2</f>
        <v>102</v>
      </c>
      <c r="J81" s="238">
        <f>Sorteio!B2</f>
        <v>1</v>
      </c>
      <c r="K81" s="238">
        <f>Sorteio!C2</f>
        <v>2</v>
      </c>
      <c r="L81">
        <v>7</v>
      </c>
      <c r="M81">
        <v>489</v>
      </c>
    </row>
    <row r="82" spans="1:13">
      <c r="A82" s="231" t="str">
        <f>Sorteio!N4</f>
        <v>177</v>
      </c>
      <c r="B82" s="232" t="str">
        <f>Sorteio!O4</f>
        <v>KAWAKAMI</v>
      </c>
      <c r="C82" s="232" t="str">
        <f>Sorteio!P4</f>
        <v>LIKA</v>
      </c>
      <c r="D82" s="232" t="str">
        <f>Sorteio!Q4</f>
        <v>F</v>
      </c>
      <c r="E82" s="232" t="str">
        <f>Sorteio!R4</f>
        <v>08. SMA</v>
      </c>
      <c r="F82" s="240">
        <f>Sorteio!S4</f>
        <v>26516</v>
      </c>
      <c r="G82" s="232">
        <f>Sorteio!T4</f>
        <v>3</v>
      </c>
      <c r="H82" s="232" t="str">
        <f>Sorteio!U4</f>
        <v>EX-NSR</v>
      </c>
      <c r="I82" s="233">
        <f>Sorteio!A4</f>
        <v>104</v>
      </c>
      <c r="J82" s="233">
        <f>Sorteio!B4</f>
        <v>1</v>
      </c>
      <c r="K82" s="233">
        <f>Sorteio!C4</f>
        <v>4</v>
      </c>
      <c r="L82">
        <v>7</v>
      </c>
      <c r="M82">
        <v>513</v>
      </c>
    </row>
    <row r="83" spans="1:13">
      <c r="A83" s="235" t="str">
        <f>Sorteio!X43</f>
        <v>621</v>
      </c>
      <c r="B83" s="119" t="str">
        <f>Sorteio!Y43</f>
        <v>OGATA</v>
      </c>
      <c r="C83" s="119" t="str">
        <f>Sorteio!Z43</f>
        <v>MEGUMI</v>
      </c>
      <c r="D83" s="119" t="str">
        <f>Sorteio!AA43</f>
        <v>F</v>
      </c>
      <c r="E83" s="119" t="str">
        <f>Sorteio!AB43</f>
        <v>07. GSP</v>
      </c>
      <c r="F83" s="241">
        <f>Sorteio!AC43</f>
        <v>19169</v>
      </c>
      <c r="G83" s="119">
        <f>Sorteio!AD43</f>
        <v>9</v>
      </c>
      <c r="H83" s="119" t="str">
        <f>Sorteio!AE43</f>
        <v>B-NSR</v>
      </c>
      <c r="I83" s="62">
        <f>Sorteio!A43</f>
        <v>307</v>
      </c>
      <c r="J83" s="62">
        <f>Sorteio!B43</f>
        <v>1</v>
      </c>
      <c r="K83" s="62">
        <f>Sorteio!C43</f>
        <v>7</v>
      </c>
      <c r="L83">
        <v>7</v>
      </c>
      <c r="M83">
        <v>549</v>
      </c>
    </row>
    <row r="84" spans="1:13">
      <c r="A84" s="235" t="str">
        <f>Sorteio!D30</f>
        <v>609</v>
      </c>
      <c r="B84" s="119" t="str">
        <f>Sorteio!E30</f>
        <v>NAKASHIMA</v>
      </c>
      <c r="C84" s="119" t="str">
        <f>Sorteio!F30</f>
        <v>MITSUKO</v>
      </c>
      <c r="D84" s="119" t="str">
        <f>Sorteio!G30</f>
        <v>F</v>
      </c>
      <c r="E84" s="119" t="str">
        <f>Sorteio!H30</f>
        <v>06. KOK</v>
      </c>
      <c r="F84" s="241">
        <f>Sorteio!I30</f>
        <v>19177</v>
      </c>
      <c r="G84" s="119">
        <f>Sorteio!J30</f>
        <v>9</v>
      </c>
      <c r="H84" s="119" t="str">
        <f>Sorteio!K30</f>
        <v>B-NSR</v>
      </c>
      <c r="I84" s="62">
        <f>Sorteio!A30</f>
        <v>212</v>
      </c>
      <c r="J84" s="62">
        <f>Sorteio!B30</f>
        <v>2</v>
      </c>
      <c r="K84" s="62">
        <f>Sorteio!C30</f>
        <v>12</v>
      </c>
      <c r="L84">
        <v>7</v>
      </c>
      <c r="M84">
        <v>565</v>
      </c>
    </row>
    <row r="85" spans="1:13" ht="16.2" thickBot="1">
      <c r="A85" s="237" t="str">
        <f>Sorteio!N16</f>
        <v>478</v>
      </c>
      <c r="B85" s="155" t="str">
        <f>Sorteio!O16</f>
        <v>HIGUCHI</v>
      </c>
      <c r="C85" s="155" t="str">
        <f>Sorteio!P16</f>
        <v>ARTUR KEN</v>
      </c>
      <c r="D85" s="155" t="str">
        <f>Sorteio!Q16</f>
        <v>M</v>
      </c>
      <c r="E85" s="155" t="str">
        <f>Sorteio!R16</f>
        <v>11. NCC</v>
      </c>
      <c r="F85" s="242">
        <f>Sorteio!S16</f>
        <v>19959</v>
      </c>
      <c r="G85" s="155">
        <f>Sorteio!T16</f>
        <v>3</v>
      </c>
      <c r="H85" s="155" t="str">
        <f>Sorteio!U16</f>
        <v>EX-NSR</v>
      </c>
      <c r="I85" s="238">
        <f>Sorteio!A16</f>
        <v>116</v>
      </c>
      <c r="J85" s="238">
        <f>Sorteio!B16</f>
        <v>1</v>
      </c>
      <c r="K85" s="238">
        <f>Sorteio!C16</f>
        <v>16</v>
      </c>
      <c r="L85">
        <v>7</v>
      </c>
      <c r="M85">
        <v>572</v>
      </c>
    </row>
    <row r="86" spans="1:13">
      <c r="A86" s="231" t="str">
        <f>Sorteio!X5</f>
        <v>320</v>
      </c>
      <c r="B86" s="232" t="str">
        <f>Sorteio!Y5</f>
        <v>WAKABAYASHI</v>
      </c>
      <c r="C86" s="232" t="str">
        <f>Sorteio!Z5</f>
        <v>KOITI</v>
      </c>
      <c r="D86" s="232" t="str">
        <f>Sorteio!AA5</f>
        <v>M</v>
      </c>
      <c r="E86" s="232" t="str">
        <f>Sorteio!AB5</f>
        <v>11. NCC</v>
      </c>
      <c r="F86" s="240">
        <f>Sorteio!AC5</f>
        <v>15516</v>
      </c>
      <c r="G86" s="232">
        <f>Sorteio!AD5</f>
        <v>5</v>
      </c>
      <c r="H86" s="232" t="str">
        <f>Sorteio!AE5</f>
        <v>A-SR</v>
      </c>
      <c r="I86" s="233">
        <f>Sorteio!A5</f>
        <v>105</v>
      </c>
      <c r="J86" s="233">
        <f>Sorteio!B5</f>
        <v>1</v>
      </c>
      <c r="K86" s="233">
        <f>Sorteio!C5</f>
        <v>5</v>
      </c>
      <c r="L86">
        <v>7</v>
      </c>
      <c r="M86">
        <v>582</v>
      </c>
    </row>
    <row r="87" spans="1:13">
      <c r="A87" s="235" t="str">
        <f>Sorteio!X34</f>
        <v>736</v>
      </c>
      <c r="B87" s="119" t="str">
        <f>Sorteio!Y34</f>
        <v>ANTUNES DE SOUZA</v>
      </c>
      <c r="C87" s="119" t="str">
        <f>Sorteio!Z34</f>
        <v>BRUNO RAFAEL</v>
      </c>
      <c r="D87" s="119" t="str">
        <f>Sorteio!AA34</f>
        <v>M</v>
      </c>
      <c r="E87" s="119" t="str">
        <f>Sorteio!AB34</f>
        <v>18. SOR</v>
      </c>
      <c r="F87" s="241">
        <f>Sorteio!AC34</f>
        <v>32057</v>
      </c>
      <c r="G87" s="119">
        <f>Sorteio!AD34</f>
        <v>11</v>
      </c>
      <c r="H87" s="119" t="str">
        <f>Sorteio!AE34</f>
        <v>C-NSR</v>
      </c>
      <c r="I87" s="62">
        <f>Sorteio!A34</f>
        <v>216</v>
      </c>
      <c r="J87" s="62">
        <f>Sorteio!B34</f>
        <v>2</v>
      </c>
      <c r="K87" s="62">
        <f>Sorteio!C34</f>
        <v>16</v>
      </c>
      <c r="L87">
        <v>7</v>
      </c>
      <c r="M87">
        <v>585</v>
      </c>
    </row>
    <row r="88" spans="1:13">
      <c r="A88" s="235" t="str">
        <f>Sorteio!X3</f>
        <v>620</v>
      </c>
      <c r="B88" s="119" t="str">
        <f>Sorteio!Y3</f>
        <v>OGATA</v>
      </c>
      <c r="C88" s="119" t="str">
        <f>Sorteio!Z3</f>
        <v>NELSON</v>
      </c>
      <c r="D88" s="119" t="str">
        <f>Sorteio!AA3</f>
        <v>M</v>
      </c>
      <c r="E88" s="119" t="str">
        <f>Sorteio!AB3</f>
        <v>07. GSP</v>
      </c>
      <c r="F88" s="241">
        <f>Sorteio!AC3</f>
        <v>19753</v>
      </c>
      <c r="G88" s="119">
        <f>Sorteio!AD3</f>
        <v>3</v>
      </c>
      <c r="H88" s="119" t="str">
        <f>Sorteio!AE3</f>
        <v>EX-NSR</v>
      </c>
      <c r="I88" s="62">
        <f>Sorteio!A3</f>
        <v>103</v>
      </c>
      <c r="J88" s="62">
        <f>Sorteio!B3</f>
        <v>1</v>
      </c>
      <c r="K88" s="62">
        <f>Sorteio!C3</f>
        <v>3</v>
      </c>
      <c r="L88">
        <v>7</v>
      </c>
      <c r="M88">
        <v>587</v>
      </c>
    </row>
    <row r="89" spans="1:13" ht="16.2" thickBot="1">
      <c r="A89" s="237">
        <f>Sorteio!N68</f>
        <v>0</v>
      </c>
      <c r="B89" s="155" t="str">
        <f>Sorteio!O68</f>
        <v/>
      </c>
      <c r="C89" s="155" t="str">
        <f>Sorteio!P68</f>
        <v/>
      </c>
      <c r="D89" s="155" t="str">
        <f>Sorteio!Q68</f>
        <v/>
      </c>
      <c r="E89" s="155" t="str">
        <f>Sorteio!R68</f>
        <v/>
      </c>
      <c r="F89" s="242" t="str">
        <f>Sorteio!S68</f>
        <v/>
      </c>
      <c r="G89" s="155" t="str">
        <f>Sorteio!T68</f>
        <v/>
      </c>
      <c r="H89" s="155" t="str">
        <f>Sorteio!U68</f>
        <v/>
      </c>
      <c r="I89" s="238">
        <f>Sorteio!A68</f>
        <v>414</v>
      </c>
      <c r="J89" s="238">
        <f>Sorteio!B68</f>
        <v>2</v>
      </c>
      <c r="K89" s="238">
        <f>Sorteio!C68</f>
        <v>14</v>
      </c>
      <c r="L89">
        <v>7</v>
      </c>
      <c r="M89">
        <v>615</v>
      </c>
    </row>
    <row r="90" spans="1:13">
      <c r="A90" s="231" t="str">
        <f>Sorteio!AH6</f>
        <v>472</v>
      </c>
      <c r="B90" s="232" t="str">
        <f>Sorteio!AI6</f>
        <v>NAKANO</v>
      </c>
      <c r="C90" s="232" t="str">
        <f>Sorteio!AJ6</f>
        <v>MARIA LUCIA</v>
      </c>
      <c r="D90" s="232" t="str">
        <f>Sorteio!AK6</f>
        <v>F</v>
      </c>
      <c r="E90" s="232" t="str">
        <f>Sorteio!AL6</f>
        <v>11. NCC</v>
      </c>
      <c r="F90" s="240">
        <f>Sorteio!AM6</f>
        <v>18638</v>
      </c>
      <c r="G90" s="232">
        <f>Sorteio!AN6</f>
        <v>6</v>
      </c>
      <c r="H90" s="232" t="str">
        <f>Sorteio!AO6</f>
        <v>A-SR</v>
      </c>
      <c r="I90" s="233">
        <f>Sorteio!A6</f>
        <v>106</v>
      </c>
      <c r="J90" s="233">
        <f>Sorteio!B6</f>
        <v>1</v>
      </c>
      <c r="K90" s="233">
        <f>Sorteio!C6</f>
        <v>6</v>
      </c>
      <c r="L90">
        <v>7</v>
      </c>
      <c r="M90">
        <v>616</v>
      </c>
    </row>
    <row r="91" spans="1:13">
      <c r="A91" s="235" t="str">
        <f>Sorteio!N21</f>
        <v>278</v>
      </c>
      <c r="B91" s="119" t="str">
        <f>Sorteio!O21</f>
        <v>KUDO</v>
      </c>
      <c r="C91" s="119" t="str">
        <f>Sorteio!P21</f>
        <v>AKIKO</v>
      </c>
      <c r="D91" s="119" t="str">
        <f>Sorteio!Q21</f>
        <v>F</v>
      </c>
      <c r="E91" s="119" t="str">
        <f>Sorteio!R21</f>
        <v>06. KOK</v>
      </c>
      <c r="F91" s="241">
        <f>Sorteio!S21</f>
        <v>15656</v>
      </c>
      <c r="G91" s="119">
        <f>Sorteio!T21</f>
        <v>7</v>
      </c>
      <c r="H91" s="119" t="str">
        <f>Sorteio!U21</f>
        <v>B-SR</v>
      </c>
      <c r="I91" s="62">
        <f>Sorteio!A21</f>
        <v>203</v>
      </c>
      <c r="J91" s="62">
        <f>Sorteio!B21</f>
        <v>2</v>
      </c>
      <c r="K91" s="62">
        <f>Sorteio!C21</f>
        <v>3</v>
      </c>
      <c r="L91">
        <v>7</v>
      </c>
      <c r="M91">
        <v>619</v>
      </c>
    </row>
    <row r="92" spans="1:13">
      <c r="A92" s="235" t="str">
        <f>Sorteio!AH7</f>
        <v>427</v>
      </c>
      <c r="B92" s="119" t="str">
        <f>Sorteio!AI7</f>
        <v>HORITA</v>
      </c>
      <c r="C92" s="119" t="str">
        <f>Sorteio!AJ7</f>
        <v>SETSUOMI</v>
      </c>
      <c r="D92" s="119" t="str">
        <f>Sorteio!AK7</f>
        <v>M</v>
      </c>
      <c r="E92" s="119" t="str">
        <f>Sorteio!AL7</f>
        <v>11. NCC</v>
      </c>
      <c r="F92" s="241">
        <f>Sorteio!AM7</f>
        <v>16582</v>
      </c>
      <c r="G92" s="119">
        <f>Sorteio!AN7</f>
        <v>4</v>
      </c>
      <c r="H92" s="119" t="str">
        <f>Sorteio!AO7</f>
        <v>A-SR</v>
      </c>
      <c r="I92" s="62">
        <f>Sorteio!A7</f>
        <v>107</v>
      </c>
      <c r="J92" s="62">
        <f>Sorteio!B7</f>
        <v>1</v>
      </c>
      <c r="K92" s="62">
        <f>Sorteio!C7</f>
        <v>7</v>
      </c>
      <c r="L92">
        <v>7</v>
      </c>
      <c r="M92">
        <v>620</v>
      </c>
    </row>
    <row r="93" spans="1:13" ht="16.2" thickBot="1">
      <c r="A93" s="237">
        <f>Sorteio!D31</f>
        <v>691</v>
      </c>
      <c r="B93" s="155" t="str">
        <f>Sorteio!E31</f>
        <v>HIRATA</v>
      </c>
      <c r="C93" s="155" t="str">
        <f>Sorteio!F31</f>
        <v>IRINEU YASSAYUKI</v>
      </c>
      <c r="D93" s="155" t="str">
        <f>Sorteio!G31</f>
        <v>M</v>
      </c>
      <c r="E93" s="155" t="str">
        <f>Sorteio!H31</f>
        <v>06. KOK</v>
      </c>
      <c r="F93" s="242">
        <f>Sorteio!I31</f>
        <v>24162</v>
      </c>
      <c r="G93" s="155">
        <f>Sorteio!J31</f>
        <v>8</v>
      </c>
      <c r="H93" s="155" t="str">
        <f>Sorteio!K31</f>
        <v>B-NSR</v>
      </c>
      <c r="I93" s="238">
        <f>Sorteio!A31</f>
        <v>213</v>
      </c>
      <c r="J93" s="238">
        <f>Sorteio!B31</f>
        <v>2</v>
      </c>
      <c r="K93" s="238">
        <f>Sorteio!C31</f>
        <v>13</v>
      </c>
      <c r="L93">
        <v>7</v>
      </c>
      <c r="M93">
        <v>621</v>
      </c>
    </row>
    <row r="94" spans="1:13">
      <c r="A94" s="231" t="str">
        <f>Sorteio!N13</f>
        <v>129</v>
      </c>
      <c r="B94" s="232" t="str">
        <f>Sorteio!O13</f>
        <v>YAMAKAWA</v>
      </c>
      <c r="C94" s="232" t="str">
        <f>Sorteio!P13</f>
        <v>TAKAO</v>
      </c>
      <c r="D94" s="232" t="str">
        <f>Sorteio!Q13</f>
        <v>M</v>
      </c>
      <c r="E94" s="232" t="str">
        <f>Sorteio!R13</f>
        <v>11. NCC</v>
      </c>
      <c r="F94" s="240">
        <f>Sorteio!S13</f>
        <v>16818</v>
      </c>
      <c r="G94" s="232">
        <f>Sorteio!T13</f>
        <v>6</v>
      </c>
      <c r="H94" s="232" t="str">
        <f>Sorteio!U13</f>
        <v>A-SR</v>
      </c>
      <c r="I94" s="233">
        <f>Sorteio!A13</f>
        <v>113</v>
      </c>
      <c r="J94" s="233">
        <f>Sorteio!B13</f>
        <v>1</v>
      </c>
      <c r="K94" s="233">
        <f>Sorteio!C13</f>
        <v>13</v>
      </c>
      <c r="L94">
        <v>7</v>
      </c>
      <c r="M94">
        <v>624</v>
      </c>
    </row>
    <row r="95" spans="1:13">
      <c r="A95" s="235" t="str">
        <f>Sorteio!D11</f>
        <v>768</v>
      </c>
      <c r="B95" s="119" t="str">
        <f>Sorteio!E11</f>
        <v>SATO</v>
      </c>
      <c r="C95" s="119" t="str">
        <f>Sorteio!F11</f>
        <v>NOBUO</v>
      </c>
      <c r="D95" s="119" t="str">
        <f>Sorteio!G11</f>
        <v>M</v>
      </c>
      <c r="E95" s="119" t="str">
        <f>Sorteio!H11</f>
        <v>06. KOK</v>
      </c>
      <c r="F95" s="241">
        <f>Sorteio!I11</f>
        <v>16524</v>
      </c>
      <c r="G95" s="119">
        <f>Sorteio!J11</f>
        <v>9</v>
      </c>
      <c r="H95" s="119" t="str">
        <f>Sorteio!K11</f>
        <v>B-SR</v>
      </c>
      <c r="I95" s="62">
        <f>Sorteio!A11</f>
        <v>111</v>
      </c>
      <c r="J95" s="62">
        <f>Sorteio!B11</f>
        <v>1</v>
      </c>
      <c r="K95" s="62">
        <f>Sorteio!C11</f>
        <v>11</v>
      </c>
      <c r="L95">
        <v>7</v>
      </c>
      <c r="M95">
        <v>626</v>
      </c>
    </row>
    <row r="96" spans="1:13">
      <c r="A96" s="235">
        <f>Sorteio!$N$72</f>
        <v>0</v>
      </c>
      <c r="B96" s="119" t="str">
        <f>IF(A96:A96&gt;0,VLOOKUP(A96,Insc.!$A$1:$J$972,2,FALSE),"")</f>
        <v/>
      </c>
      <c r="C96" s="119" t="str">
        <f>IF(A96:A96&gt;0,VLOOKUP(A96,Insc.!$A$1:$J$972,3,FALSE),"")</f>
        <v/>
      </c>
      <c r="D96" s="119" t="str">
        <f>IF(A96:A96&gt;0,VLOOKUP(A96,Insc.!$A$1:$J$972,4,FALSE),"")</f>
        <v/>
      </c>
      <c r="E96" s="119" t="str">
        <f>IF(A96:A96&gt;0,VLOOKUP(A96,Insc.!$A$1:$J$972,5,FALSE),"")</f>
        <v/>
      </c>
      <c r="F96" s="241" t="str">
        <f>IF(A96:A96&gt;0,VLOOKUP(A96,Insc.!$A$1:$J$972,6,FALSE),"")</f>
        <v/>
      </c>
      <c r="G96" s="119" t="str">
        <f>IF(A96:A96&gt;0,VLOOKUP(A96,Insc.!$A$1:$J$972,7,FALSE),"")</f>
        <v/>
      </c>
      <c r="H96" s="119" t="str">
        <f>IF(A96:A96&gt;0,VLOOKUP(A96,Insc.!$A$1:$J$972,8,FALSE),"")</f>
        <v/>
      </c>
      <c r="I96" s="62">
        <v>418</v>
      </c>
      <c r="J96" s="62">
        <v>2</v>
      </c>
      <c r="K96" s="62">
        <v>18</v>
      </c>
      <c r="L96" s="12">
        <v>7</v>
      </c>
      <c r="M96">
        <v>652</v>
      </c>
    </row>
    <row r="97" spans="1:13" ht="16.2" thickBot="1">
      <c r="A97" s="237" t="str">
        <f>Sorteio!N18</f>
        <v>990</v>
      </c>
      <c r="B97" s="155" t="str">
        <f>Sorteio!O18</f>
        <v>CYRINEO</v>
      </c>
      <c r="C97" s="155" t="str">
        <f>Sorteio!P18</f>
        <v>JORGE</v>
      </c>
      <c r="D97" s="155" t="str">
        <f>Sorteio!Q18</f>
        <v>M</v>
      </c>
      <c r="E97" s="155" t="str">
        <f>Sorteio!R18</f>
        <v>10. ITA</v>
      </c>
      <c r="F97" s="242">
        <f>Sorteio!S18</f>
        <v>21169</v>
      </c>
      <c r="G97" s="155">
        <f>Sorteio!T18</f>
        <v>5</v>
      </c>
      <c r="H97" s="155" t="str">
        <f>Sorteio!U18</f>
        <v>A-NSR</v>
      </c>
      <c r="I97" s="238">
        <f>Sorteio!A18</f>
        <v>118</v>
      </c>
      <c r="J97" s="238">
        <f>Sorteio!B18</f>
        <v>1</v>
      </c>
      <c r="K97" s="238">
        <f>Sorteio!C18</f>
        <v>18</v>
      </c>
      <c r="L97">
        <v>7</v>
      </c>
      <c r="M97">
        <v>669</v>
      </c>
    </row>
    <row r="98" spans="1:13">
      <c r="A98" s="231" t="str">
        <f>Sorteio!X8</f>
        <v>690</v>
      </c>
      <c r="B98" s="232" t="str">
        <f>Sorteio!Y8</f>
        <v>ITAGAKI</v>
      </c>
      <c r="C98" s="232" t="str">
        <f>Sorteio!Z8</f>
        <v>MILTON NOBUHIRO</v>
      </c>
      <c r="D98" s="232" t="str">
        <f>Sorteio!AA8</f>
        <v>M</v>
      </c>
      <c r="E98" s="232" t="str">
        <f>Sorteio!AB8</f>
        <v>11. NCC</v>
      </c>
      <c r="F98" s="240">
        <f>Sorteio!AC8</f>
        <v>22073</v>
      </c>
      <c r="G98" s="232">
        <f>Sorteio!AD8</f>
        <v>5</v>
      </c>
      <c r="H98" s="232" t="str">
        <f>Sorteio!AE8</f>
        <v>A-NSR</v>
      </c>
      <c r="I98" s="233">
        <f>Sorteio!A8</f>
        <v>108</v>
      </c>
      <c r="J98" s="233">
        <f>Sorteio!B8</f>
        <v>1</v>
      </c>
      <c r="K98" s="233">
        <f>Sorteio!C8</f>
        <v>8</v>
      </c>
      <c r="L98">
        <v>7</v>
      </c>
      <c r="M98">
        <v>675</v>
      </c>
    </row>
    <row r="99" spans="1:13">
      <c r="A99" s="235" t="str">
        <f>Sorteio!X35</f>
        <v>958</v>
      </c>
      <c r="B99" s="119" t="str">
        <f>Sorteio!Y35</f>
        <v>NUNES</v>
      </c>
      <c r="C99" s="119" t="str">
        <f>Sorteio!Z35</f>
        <v>MARIA HELENA</v>
      </c>
      <c r="D99" s="119" t="str">
        <f>Sorteio!AA35</f>
        <v>F</v>
      </c>
      <c r="E99" s="119" t="str">
        <f>Sorteio!AB35</f>
        <v>01. PIE</v>
      </c>
      <c r="F99" s="241">
        <f>Sorteio!AC35</f>
        <v>16884</v>
      </c>
      <c r="G99" s="119">
        <f>Sorteio!AD35</f>
        <v>12</v>
      </c>
      <c r="H99" s="119" t="str">
        <f>Sorteio!AE35</f>
        <v>C-SR</v>
      </c>
      <c r="I99" s="62">
        <f>Sorteio!A35</f>
        <v>217</v>
      </c>
      <c r="J99" s="62">
        <f>Sorteio!B35</f>
        <v>2</v>
      </c>
      <c r="K99" s="62">
        <f>Sorteio!C35</f>
        <v>17</v>
      </c>
      <c r="L99">
        <v>7</v>
      </c>
      <c r="M99">
        <v>725</v>
      </c>
    </row>
    <row r="100" spans="1:13">
      <c r="A100" s="235" t="str">
        <f>Sorteio!D22</f>
        <v>835</v>
      </c>
      <c r="B100" s="119" t="str">
        <f>Sorteio!E22</f>
        <v>YAMANO</v>
      </c>
      <c r="C100" s="119" t="str">
        <f>Sorteio!F22</f>
        <v>ROSA</v>
      </c>
      <c r="D100" s="119" t="str">
        <f>Sorteio!G22</f>
        <v>F</v>
      </c>
      <c r="E100" s="119" t="str">
        <f>Sorteio!H22</f>
        <v>03. IBI</v>
      </c>
      <c r="F100" s="241">
        <f>Sorteio!I22</f>
        <v>20212</v>
      </c>
      <c r="G100" s="119">
        <f>Sorteio!J22</f>
        <v>8</v>
      </c>
      <c r="H100" s="119" t="str">
        <f>Sorteio!K22</f>
        <v>B-NSR</v>
      </c>
      <c r="I100" s="62">
        <f>Sorteio!A22</f>
        <v>204</v>
      </c>
      <c r="J100" s="62">
        <f>Sorteio!B22</f>
        <v>2</v>
      </c>
      <c r="K100" s="62">
        <f>Sorteio!C22</f>
        <v>4</v>
      </c>
      <c r="L100">
        <v>7</v>
      </c>
      <c r="M100">
        <v>756</v>
      </c>
    </row>
    <row r="101" spans="1:13" ht="16.2" thickBot="1">
      <c r="A101" s="237" t="str">
        <f>Sorteio!X36</f>
        <v>153</v>
      </c>
      <c r="B101" s="155" t="str">
        <f>Sorteio!Y36</f>
        <v>FURUKAWA</v>
      </c>
      <c r="C101" s="155" t="str">
        <f>Sorteio!Z36</f>
        <v>FUMIKO</v>
      </c>
      <c r="D101" s="155" t="str">
        <f>Sorteio!AA36</f>
        <v>F</v>
      </c>
      <c r="E101" s="155" t="str">
        <f>Sorteio!AB36</f>
        <v>06. KOK</v>
      </c>
      <c r="F101" s="242">
        <f>Sorteio!AC36</f>
        <v>13386</v>
      </c>
      <c r="G101" s="155">
        <f>Sorteio!AD36</f>
        <v>12</v>
      </c>
      <c r="H101" s="155" t="str">
        <f>Sorteio!AE36</f>
        <v>C-MR</v>
      </c>
      <c r="I101" s="238">
        <f>Sorteio!A36</f>
        <v>218</v>
      </c>
      <c r="J101" s="238">
        <f>Sorteio!B36</f>
        <v>2</v>
      </c>
      <c r="K101" s="238">
        <f>Sorteio!C36</f>
        <v>18</v>
      </c>
      <c r="L101">
        <v>7</v>
      </c>
      <c r="M101">
        <v>796</v>
      </c>
    </row>
    <row r="102" spans="1:13">
      <c r="A102" s="231" t="str">
        <f>Sorteio!AH37</f>
        <v>731</v>
      </c>
      <c r="B102" s="232" t="str">
        <f>Sorteio!AI37</f>
        <v>KONDO</v>
      </c>
      <c r="C102" s="232" t="str">
        <f>Sorteio!AJ37</f>
        <v>MARY TORII</v>
      </c>
      <c r="D102" s="232" t="str">
        <f>Sorteio!AK37</f>
        <v>F</v>
      </c>
      <c r="E102" s="232" t="str">
        <f>Sorteio!AL37</f>
        <v>07. GSP</v>
      </c>
      <c r="F102" s="240">
        <f>Sorteio!AM37</f>
        <v>18680</v>
      </c>
      <c r="G102" s="232">
        <f>Sorteio!AN37</f>
        <v>12</v>
      </c>
      <c r="H102" s="232" t="str">
        <f>Sorteio!AO37</f>
        <v>C-SR</v>
      </c>
      <c r="I102" s="233">
        <f>Sorteio!A37</f>
        <v>301</v>
      </c>
      <c r="J102" s="233">
        <f>Sorteio!B37</f>
        <v>1</v>
      </c>
      <c r="K102" s="233">
        <f>Sorteio!C37</f>
        <v>1</v>
      </c>
      <c r="L102">
        <v>7</v>
      </c>
      <c r="M102">
        <v>814</v>
      </c>
    </row>
    <row r="103" spans="1:13">
      <c r="A103" s="235" t="str">
        <f>Sorteio!N23</f>
        <v>607</v>
      </c>
      <c r="B103" s="119" t="str">
        <f>Sorteio!O23</f>
        <v>ABE</v>
      </c>
      <c r="C103" s="119" t="str">
        <f>Sorteio!P23</f>
        <v>KAZUKO</v>
      </c>
      <c r="D103" s="119" t="str">
        <f>Sorteio!Q23</f>
        <v>F</v>
      </c>
      <c r="E103" s="119" t="str">
        <f>Sorteio!R23</f>
        <v>06. KOK</v>
      </c>
      <c r="F103" s="241">
        <f>Sorteio!S23</f>
        <v>18129</v>
      </c>
      <c r="G103" s="119">
        <f>Sorteio!T23</f>
        <v>9</v>
      </c>
      <c r="H103" s="119" t="str">
        <f>Sorteio!U23</f>
        <v>B-SR</v>
      </c>
      <c r="I103" s="62">
        <f>Sorteio!A23</f>
        <v>205</v>
      </c>
      <c r="J103" s="62">
        <f>Sorteio!B23</f>
        <v>2</v>
      </c>
      <c r="K103" s="62">
        <f>Sorteio!C23</f>
        <v>5</v>
      </c>
      <c r="L103">
        <v>7</v>
      </c>
      <c r="M103">
        <v>859</v>
      </c>
    </row>
    <row r="104" spans="1:13">
      <c r="A104" s="235" t="str">
        <f>Sorteio!D32</f>
        <v>848</v>
      </c>
      <c r="B104" s="119" t="str">
        <f>Sorteio!E32</f>
        <v>NOZAWA</v>
      </c>
      <c r="C104" s="119" t="str">
        <f>Sorteio!F32</f>
        <v>CARLOS MASAYUKI</v>
      </c>
      <c r="D104" s="119" t="str">
        <f>Sorteio!G32</f>
        <v>M</v>
      </c>
      <c r="E104" s="119" t="str">
        <f>Sorteio!H32</f>
        <v>06. KOK</v>
      </c>
      <c r="F104" s="241">
        <f>Sorteio!I32</f>
        <v>24027</v>
      </c>
      <c r="G104" s="119">
        <f>Sorteio!J32</f>
        <v>9</v>
      </c>
      <c r="H104" s="119" t="str">
        <f>Sorteio!K32</f>
        <v>B-NSR</v>
      </c>
      <c r="I104" s="62">
        <f>Sorteio!A32</f>
        <v>214</v>
      </c>
      <c r="J104" s="62">
        <f>Sorteio!B32</f>
        <v>2</v>
      </c>
      <c r="K104" s="62">
        <f>Sorteio!C32</f>
        <v>14</v>
      </c>
      <c r="L104">
        <v>7</v>
      </c>
      <c r="M104">
        <v>875</v>
      </c>
    </row>
    <row r="105" spans="1:13" ht="16.2" thickBot="1">
      <c r="A105" s="237" t="str">
        <f>Sorteio!X9</f>
        <v>326</v>
      </c>
      <c r="B105" s="155" t="str">
        <f>Sorteio!Y9</f>
        <v>ISHII</v>
      </c>
      <c r="C105" s="155" t="str">
        <f>Sorteio!Z9</f>
        <v>ROBERTO</v>
      </c>
      <c r="D105" s="155" t="str">
        <f>Sorteio!AA9</f>
        <v>M</v>
      </c>
      <c r="E105" s="155" t="str">
        <f>Sorteio!AB9</f>
        <v>11. NCC</v>
      </c>
      <c r="F105" s="242">
        <f>Sorteio!AC9</f>
        <v>19545</v>
      </c>
      <c r="G105" s="155">
        <f>Sorteio!AD9</f>
        <v>6</v>
      </c>
      <c r="H105" s="155" t="str">
        <f>Sorteio!AE9</f>
        <v>A-NSR</v>
      </c>
      <c r="I105" s="238">
        <f>Sorteio!A9</f>
        <v>109</v>
      </c>
      <c r="J105" s="238">
        <f>Sorteio!B9</f>
        <v>1</v>
      </c>
      <c r="K105" s="238">
        <f>Sorteio!C9</f>
        <v>9</v>
      </c>
      <c r="L105">
        <v>7</v>
      </c>
      <c r="M105">
        <v>888</v>
      </c>
    </row>
    <row r="106" spans="1:13">
      <c r="A106" s="231" t="str">
        <f>Sorteio!D14</f>
        <v>375</v>
      </c>
      <c r="B106" s="232" t="str">
        <f>Sorteio!E14</f>
        <v>KOJA</v>
      </c>
      <c r="C106" s="232" t="str">
        <f>Sorteio!F14</f>
        <v>J. JORGE</v>
      </c>
      <c r="D106" s="232" t="str">
        <f>Sorteio!G14</f>
        <v>M</v>
      </c>
      <c r="E106" s="232" t="str">
        <f>Sorteio!H14</f>
        <v>11. NCC</v>
      </c>
      <c r="F106" s="240">
        <f>Sorteio!I14</f>
        <v>16676</v>
      </c>
      <c r="G106" s="232">
        <f>Sorteio!J14</f>
        <v>2</v>
      </c>
      <c r="H106" s="232" t="str">
        <f>Sorteio!K14</f>
        <v>EX-SR</v>
      </c>
      <c r="I106" s="233">
        <f>Sorteio!A14</f>
        <v>114</v>
      </c>
      <c r="J106" s="233">
        <f>Sorteio!B14</f>
        <v>1</v>
      </c>
      <c r="K106" s="233">
        <f>Sorteio!C14</f>
        <v>14</v>
      </c>
      <c r="L106">
        <v>7</v>
      </c>
      <c r="M106">
        <v>914</v>
      </c>
    </row>
    <row r="107" spans="1:13">
      <c r="A107" s="235" t="str">
        <f>Sorteio!X15</f>
        <v>276</v>
      </c>
      <c r="B107" s="119" t="str">
        <f>Sorteio!Y15</f>
        <v>KUDO</v>
      </c>
      <c r="C107" s="119" t="str">
        <f>Sorteio!Z15</f>
        <v>SHOJI</v>
      </c>
      <c r="D107" s="119" t="str">
        <f>Sorteio!AA15</f>
        <v>M</v>
      </c>
      <c r="E107" s="119" t="str">
        <f>Sorteio!AB15</f>
        <v>06. KOK</v>
      </c>
      <c r="F107" s="241">
        <f>Sorteio!AC15</f>
        <v>13665</v>
      </c>
      <c r="G107" s="119">
        <f>Sorteio!AD15</f>
        <v>6</v>
      </c>
      <c r="H107" s="119" t="str">
        <f>Sorteio!AE15</f>
        <v>A-MR</v>
      </c>
      <c r="I107" s="62">
        <f>Sorteio!A15</f>
        <v>115</v>
      </c>
      <c r="J107" s="62">
        <f>Sorteio!B15</f>
        <v>1</v>
      </c>
      <c r="K107" s="62">
        <f>Sorteio!C15</f>
        <v>15</v>
      </c>
      <c r="L107">
        <v>7</v>
      </c>
      <c r="M107">
        <v>923</v>
      </c>
    </row>
    <row r="108" spans="1:13">
      <c r="A108" s="235" t="str">
        <f>Sorteio!AH39</f>
        <v>975</v>
      </c>
      <c r="B108" s="119" t="str">
        <f>Sorteio!AI39</f>
        <v>OGAWA</v>
      </c>
      <c r="C108" s="119" t="str">
        <f>Sorteio!AJ39</f>
        <v>ARNALDO</v>
      </c>
      <c r="D108" s="119" t="str">
        <f>Sorteio!AK39</f>
        <v>M</v>
      </c>
      <c r="E108" s="119" t="str">
        <f>Sorteio!AL39</f>
        <v>15. BIR</v>
      </c>
      <c r="F108" s="241">
        <f>Sorteio!AM39</f>
        <v>21814</v>
      </c>
      <c r="G108" s="119">
        <f>Sorteio!AN39</f>
        <v>10</v>
      </c>
      <c r="H108" s="119" t="str">
        <f>Sorteio!AO39</f>
        <v>C-NSR</v>
      </c>
      <c r="I108" s="62">
        <f>Sorteio!A39</f>
        <v>303</v>
      </c>
      <c r="J108" s="62">
        <f>Sorteio!B39</f>
        <v>1</v>
      </c>
      <c r="K108" s="62">
        <f>Sorteio!C39</f>
        <v>3</v>
      </c>
      <c r="L108">
        <v>7</v>
      </c>
      <c r="M108">
        <v>958</v>
      </c>
    </row>
    <row r="109" spans="1:13" ht="16.2" thickBot="1">
      <c r="A109" s="237">
        <f>Sorteio!D70</f>
        <v>0</v>
      </c>
      <c r="B109" s="155" t="str">
        <f>Sorteio!E70</f>
        <v/>
      </c>
      <c r="C109" s="155" t="str">
        <f>Sorteio!F70</f>
        <v/>
      </c>
      <c r="D109" s="155" t="str">
        <f>Sorteio!G70</f>
        <v/>
      </c>
      <c r="E109" s="155" t="str">
        <f>Sorteio!H70</f>
        <v/>
      </c>
      <c r="F109" s="242" t="str">
        <f>Sorteio!I70</f>
        <v/>
      </c>
      <c r="G109" s="155" t="str">
        <f>Sorteio!J70</f>
        <v/>
      </c>
      <c r="H109" s="155" t="str">
        <f>Sorteio!K70</f>
        <v/>
      </c>
      <c r="I109" s="238">
        <f>Sorteio!A70</f>
        <v>416</v>
      </c>
      <c r="J109" s="238">
        <f>Sorteio!B70</f>
        <v>2</v>
      </c>
      <c r="K109" s="238">
        <f>Sorteio!C70</f>
        <v>16</v>
      </c>
      <c r="L109">
        <v>7</v>
      </c>
      <c r="M109">
        <v>976</v>
      </c>
    </row>
    <row r="110" spans="1:13">
      <c r="A110" s="231" t="str">
        <f>Sorteio!X12</f>
        <v>579</v>
      </c>
      <c r="B110" s="232" t="str">
        <f>Sorteio!Y12</f>
        <v>HITOMI</v>
      </c>
      <c r="C110" s="232" t="str">
        <f>Sorteio!Z12</f>
        <v>ITIRO</v>
      </c>
      <c r="D110" s="232" t="str">
        <f>Sorteio!AA12</f>
        <v>M</v>
      </c>
      <c r="E110" s="232" t="str">
        <f>Sorteio!AB12</f>
        <v>03. IBI</v>
      </c>
      <c r="F110" s="240">
        <f>Sorteio!AC12</f>
        <v>16522</v>
      </c>
      <c r="G110" s="232">
        <f>Sorteio!AD12</f>
        <v>6</v>
      </c>
      <c r="H110" s="232" t="str">
        <f>Sorteio!AE12</f>
        <v>A-SR</v>
      </c>
      <c r="I110" s="233">
        <f>Sorteio!A12</f>
        <v>112</v>
      </c>
      <c r="J110" s="233">
        <f>Sorteio!B12</f>
        <v>1</v>
      </c>
      <c r="K110" s="233">
        <f>Sorteio!C12</f>
        <v>12</v>
      </c>
      <c r="L110">
        <v>7</v>
      </c>
      <c r="M110">
        <v>993</v>
      </c>
    </row>
    <row r="111" spans="1:13">
      <c r="A111" s="235" t="str">
        <f>Sorteio!AH11</f>
        <v>735</v>
      </c>
      <c r="B111" s="119" t="str">
        <f>Sorteio!AI11</f>
        <v>BARBOSA DE LIMA</v>
      </c>
      <c r="C111" s="119" t="str">
        <f>Sorteio!AJ11</f>
        <v>JOSE HILTON</v>
      </c>
      <c r="D111" s="119" t="str">
        <f>Sorteio!AK11</f>
        <v>M</v>
      </c>
      <c r="E111" s="119" t="str">
        <f>Sorteio!AL11</f>
        <v>18. SOR</v>
      </c>
      <c r="F111" s="241">
        <f>Sorteio!AM11</f>
        <v>24988</v>
      </c>
      <c r="G111" s="119">
        <f>Sorteio!AN11</f>
        <v>12</v>
      </c>
      <c r="H111" s="119" t="str">
        <f>Sorteio!AO11</f>
        <v>C-NSR</v>
      </c>
      <c r="I111" s="62">
        <f>Sorteio!A11</f>
        <v>111</v>
      </c>
      <c r="J111" s="62">
        <f>Sorteio!B11</f>
        <v>1</v>
      </c>
      <c r="K111" s="62">
        <f>Sorteio!C11</f>
        <v>11</v>
      </c>
      <c r="L111">
        <v>8</v>
      </c>
      <c r="M111">
        <v>162</v>
      </c>
    </row>
    <row r="112" spans="1:13">
      <c r="A112" s="235">
        <f>Sorteio!AH46</f>
        <v>0</v>
      </c>
      <c r="B112" s="119" t="str">
        <f>Sorteio!AI46</f>
        <v/>
      </c>
      <c r="C112" s="119" t="str">
        <f>Sorteio!AJ46</f>
        <v/>
      </c>
      <c r="D112" s="119" t="str">
        <f>Sorteio!AK46</f>
        <v/>
      </c>
      <c r="E112" s="119" t="str">
        <f>Sorteio!AL46</f>
        <v/>
      </c>
      <c r="F112" s="241" t="str">
        <f>Sorteio!AM46</f>
        <v/>
      </c>
      <c r="G112" s="119" t="str">
        <f>Sorteio!AN46</f>
        <v/>
      </c>
      <c r="H112" s="119" t="str">
        <f>Sorteio!AO46</f>
        <v/>
      </c>
      <c r="I112" s="62">
        <f>Sorteio!A46</f>
        <v>310</v>
      </c>
      <c r="J112" s="62">
        <f>Sorteio!B46</f>
        <v>1</v>
      </c>
      <c r="K112" s="62">
        <f>Sorteio!C46</f>
        <v>10</v>
      </c>
      <c r="L112">
        <v>8</v>
      </c>
      <c r="M112">
        <v>163</v>
      </c>
    </row>
    <row r="113" spans="1:13" ht="16.2" thickBot="1">
      <c r="A113" s="237" t="str">
        <f>Sorteio!N27</f>
        <v>725</v>
      </c>
      <c r="B113" s="155" t="str">
        <f>Sorteio!O27</f>
        <v>KUNII</v>
      </c>
      <c r="C113" s="155" t="str">
        <f>Sorteio!P27</f>
        <v>EMIKO</v>
      </c>
      <c r="D113" s="155" t="str">
        <f>Sorteio!Q27</f>
        <v>F</v>
      </c>
      <c r="E113" s="155" t="str">
        <f>Sorteio!R27</f>
        <v>07. GSP</v>
      </c>
      <c r="F113" s="242">
        <f>Sorteio!S27</f>
        <v>14124</v>
      </c>
      <c r="G113" s="155">
        <f>Sorteio!T27</f>
        <v>9</v>
      </c>
      <c r="H113" s="155" t="str">
        <f>Sorteio!U27</f>
        <v>B-SR</v>
      </c>
      <c r="I113" s="238">
        <f>Sorteio!A27</f>
        <v>209</v>
      </c>
      <c r="J113" s="238">
        <f>Sorteio!B27</f>
        <v>2</v>
      </c>
      <c r="K113" s="238">
        <f>Sorteio!C27</f>
        <v>9</v>
      </c>
      <c r="L113">
        <v>8</v>
      </c>
      <c r="M113">
        <v>177</v>
      </c>
    </row>
    <row r="114" spans="1:13">
      <c r="A114" s="231" t="str">
        <f>Sorteio!D17</f>
        <v>842</v>
      </c>
      <c r="B114" s="232" t="str">
        <f>Sorteio!E17</f>
        <v>T. NISHIKAWA</v>
      </c>
      <c r="C114" s="232" t="str">
        <f>Sorteio!F17</f>
        <v>RUI</v>
      </c>
      <c r="D114" s="232" t="str">
        <f>Sorteio!G17</f>
        <v>M</v>
      </c>
      <c r="E114" s="232" t="str">
        <f>Sorteio!H17</f>
        <v>11. NCC</v>
      </c>
      <c r="F114" s="240">
        <f>Sorteio!I17</f>
        <v>21731</v>
      </c>
      <c r="G114" s="232">
        <f>Sorteio!J17</f>
        <v>3</v>
      </c>
      <c r="H114" s="232" t="str">
        <f>Sorteio!K17</f>
        <v>EX-NSR</v>
      </c>
      <c r="I114" s="233">
        <f>Sorteio!A17</f>
        <v>117</v>
      </c>
      <c r="J114" s="233">
        <f>Sorteio!B17</f>
        <v>1</v>
      </c>
      <c r="K114" s="233">
        <f>Sorteio!C17</f>
        <v>17</v>
      </c>
      <c r="L114">
        <v>8</v>
      </c>
      <c r="M114">
        <v>271</v>
      </c>
    </row>
    <row r="115" spans="1:13">
      <c r="A115" s="235" t="str">
        <f>Sorteio!AH21</f>
        <v>870</v>
      </c>
      <c r="B115" s="119" t="str">
        <f>Sorteio!AI21</f>
        <v>SAKAE HAMADA</v>
      </c>
      <c r="C115" s="119" t="str">
        <f>Sorteio!AJ21</f>
        <v>FLORINDA G.</v>
      </c>
      <c r="D115" s="119" t="str">
        <f>Sorteio!AK21</f>
        <v>F</v>
      </c>
      <c r="E115" s="119" t="str">
        <f>Sorteio!AL21</f>
        <v>12. COO</v>
      </c>
      <c r="F115" s="241">
        <f>Sorteio!AM21</f>
        <v>17286</v>
      </c>
      <c r="G115" s="119">
        <f>Sorteio!AN21</f>
        <v>12</v>
      </c>
      <c r="H115" s="119" t="str">
        <f>Sorteio!AO21</f>
        <v>C-SR</v>
      </c>
      <c r="I115" s="62">
        <f>Sorteio!A21</f>
        <v>203</v>
      </c>
      <c r="J115" s="62">
        <f>Sorteio!B21</f>
        <v>2</v>
      </c>
      <c r="K115" s="62">
        <f>Sorteio!C21</f>
        <v>3</v>
      </c>
      <c r="L115">
        <v>8</v>
      </c>
      <c r="M115">
        <v>453</v>
      </c>
    </row>
    <row r="116" spans="1:13">
      <c r="A116" s="235" t="str">
        <f>Sorteio!D16</f>
        <v>578</v>
      </c>
      <c r="B116" s="119" t="str">
        <f>Sorteio!E16</f>
        <v>TAKAHASHI</v>
      </c>
      <c r="C116" s="119" t="str">
        <f>Sorteio!F16</f>
        <v>EDSON SHOJI</v>
      </c>
      <c r="D116" s="119" t="str">
        <f>Sorteio!G16</f>
        <v>M</v>
      </c>
      <c r="E116" s="119" t="str">
        <f>Sorteio!H16</f>
        <v>18. SOR</v>
      </c>
      <c r="F116" s="241">
        <f>Sorteio!I16</f>
        <v>27163</v>
      </c>
      <c r="G116" s="119">
        <f>Sorteio!J16</f>
        <v>2</v>
      </c>
      <c r="H116" s="119" t="str">
        <f>Sorteio!K16</f>
        <v>EX-NSR</v>
      </c>
      <c r="I116" s="62">
        <f>Sorteio!A16</f>
        <v>116</v>
      </c>
      <c r="J116" s="62">
        <f>Sorteio!B16</f>
        <v>1</v>
      </c>
      <c r="K116" s="62">
        <f>Sorteio!C16</f>
        <v>16</v>
      </c>
      <c r="L116">
        <v>8</v>
      </c>
      <c r="M116">
        <v>552</v>
      </c>
    </row>
    <row r="117" spans="1:13" ht="16.2" thickBot="1">
      <c r="A117" s="237" t="str">
        <f>Sorteio!AH22</f>
        <v>871</v>
      </c>
      <c r="B117" s="155" t="str">
        <f>Sorteio!AI22</f>
        <v>YASSUDA</v>
      </c>
      <c r="C117" s="155" t="str">
        <f>Sorteio!AJ22</f>
        <v>LENITA NOBUKO</v>
      </c>
      <c r="D117" s="155" t="str">
        <f>Sorteio!AK22</f>
        <v>F</v>
      </c>
      <c r="E117" s="155" t="str">
        <f>Sorteio!AL22</f>
        <v>12. COO</v>
      </c>
      <c r="F117" s="242">
        <f>Sorteio!AM22</f>
        <v>16949</v>
      </c>
      <c r="G117" s="155">
        <f>Sorteio!AN22</f>
        <v>12</v>
      </c>
      <c r="H117" s="155" t="str">
        <f>Sorteio!AO22</f>
        <v>C-SR</v>
      </c>
      <c r="I117" s="238">
        <f>Sorteio!A22</f>
        <v>204</v>
      </c>
      <c r="J117" s="238">
        <f>Sorteio!B22</f>
        <v>2</v>
      </c>
      <c r="K117" s="238">
        <f>Sorteio!C22</f>
        <v>4</v>
      </c>
      <c r="L117">
        <v>8</v>
      </c>
      <c r="M117">
        <v>561</v>
      </c>
    </row>
    <row r="118" spans="1:13">
      <c r="A118" s="231" t="str">
        <f>Sorteio!N28</f>
        <v>840</v>
      </c>
      <c r="B118" s="232" t="str">
        <f>Sorteio!O28</f>
        <v>MAEDA</v>
      </c>
      <c r="C118" s="232" t="str">
        <f>Sorteio!P28</f>
        <v>EDUARDO KIYOSHI</v>
      </c>
      <c r="D118" s="232" t="str">
        <f>Sorteio!Q28</f>
        <v>M</v>
      </c>
      <c r="E118" s="232" t="str">
        <f>Sorteio!R28</f>
        <v>06. KOK</v>
      </c>
      <c r="F118" s="240">
        <f>Sorteio!S28</f>
        <v>16578</v>
      </c>
      <c r="G118" s="232">
        <f>Sorteio!T28</f>
        <v>9</v>
      </c>
      <c r="H118" s="232" t="str">
        <f>Sorteio!U28</f>
        <v>B-SR</v>
      </c>
      <c r="I118" s="233">
        <f>Sorteio!A28</f>
        <v>210</v>
      </c>
      <c r="J118" s="233">
        <f>Sorteio!B28</f>
        <v>2</v>
      </c>
      <c r="K118" s="233">
        <f>Sorteio!C28</f>
        <v>10</v>
      </c>
      <c r="L118">
        <v>8</v>
      </c>
      <c r="M118">
        <v>671</v>
      </c>
    </row>
    <row r="119" spans="1:13">
      <c r="A119" s="235" t="str">
        <f>Sorteio!X25</f>
        <v>463</v>
      </c>
      <c r="B119" s="119" t="str">
        <f>Sorteio!Y25</f>
        <v>ISHII</v>
      </c>
      <c r="C119" s="119" t="str">
        <f>Sorteio!Z25</f>
        <v>HISANOBU</v>
      </c>
      <c r="D119" s="119" t="str">
        <f>Sorteio!AA25</f>
        <v>M</v>
      </c>
      <c r="E119" s="119" t="str">
        <f>Sorteio!AB25</f>
        <v>06. KOK</v>
      </c>
      <c r="F119" s="241">
        <f>Sorteio!AC25</f>
        <v>14088</v>
      </c>
      <c r="G119" s="119">
        <f>Sorteio!AD25</f>
        <v>9</v>
      </c>
      <c r="H119" s="119" t="str">
        <f>Sorteio!AE25</f>
        <v>B-MR</v>
      </c>
      <c r="I119" s="62">
        <f>Sorteio!A25</f>
        <v>207</v>
      </c>
      <c r="J119" s="62">
        <f>Sorteio!B25</f>
        <v>2</v>
      </c>
      <c r="K119" s="62">
        <f>Sorteio!C25</f>
        <v>7</v>
      </c>
      <c r="L119">
        <v>8</v>
      </c>
      <c r="M119">
        <v>676</v>
      </c>
    </row>
    <row r="120" spans="1:13">
      <c r="A120" s="235" t="str">
        <f>Sorteio!X29</f>
        <v>646</v>
      </c>
      <c r="B120" s="119" t="str">
        <f>Sorteio!Y29</f>
        <v>OGATA</v>
      </c>
      <c r="C120" s="119" t="str">
        <f>Sorteio!Z29</f>
        <v>SEISHI</v>
      </c>
      <c r="D120" s="119" t="str">
        <f>Sorteio!AA29</f>
        <v>M</v>
      </c>
      <c r="E120" s="119" t="str">
        <f>Sorteio!AB29</f>
        <v>15. BIR</v>
      </c>
      <c r="F120" s="241">
        <f>Sorteio!AC29</f>
        <v>17605</v>
      </c>
      <c r="G120" s="119">
        <f>Sorteio!AD29</f>
        <v>9</v>
      </c>
      <c r="H120" s="119" t="str">
        <f>Sorteio!AE29</f>
        <v>B-SR</v>
      </c>
      <c r="I120" s="62">
        <f>Sorteio!A29</f>
        <v>211</v>
      </c>
      <c r="J120" s="62">
        <f>Sorteio!B29</f>
        <v>2</v>
      </c>
      <c r="K120" s="62">
        <f>Sorteio!C29</f>
        <v>11</v>
      </c>
      <c r="L120">
        <v>8</v>
      </c>
      <c r="M120">
        <v>945</v>
      </c>
    </row>
    <row r="121" spans="1:13" ht="16.2" thickBot="1">
      <c r="A121" s="237" t="str">
        <f>Sorteio!AH29</f>
        <v>398</v>
      </c>
      <c r="B121" s="155" t="str">
        <f>Sorteio!AI29</f>
        <v>MURAKAMI DOKAN</v>
      </c>
      <c r="C121" s="155" t="str">
        <f>Sorteio!AJ29</f>
        <v>RUMI</v>
      </c>
      <c r="D121" s="155" t="str">
        <f>Sorteio!AK29</f>
        <v>F</v>
      </c>
      <c r="E121" s="155" t="str">
        <f>Sorteio!AL29</f>
        <v>01. PIE</v>
      </c>
      <c r="F121" s="242">
        <f>Sorteio!AM29</f>
        <v>23092</v>
      </c>
      <c r="G121" s="155">
        <f>Sorteio!AN29</f>
        <v>12</v>
      </c>
      <c r="H121" s="155" t="str">
        <f>Sorteio!AO29</f>
        <v>C-NSR</v>
      </c>
      <c r="I121" s="238">
        <f>Sorteio!A29</f>
        <v>211</v>
      </c>
      <c r="J121" s="238">
        <f>Sorteio!B29</f>
        <v>2</v>
      </c>
      <c r="K121" s="238">
        <f>Sorteio!C29</f>
        <v>11</v>
      </c>
      <c r="L121">
        <v>10</v>
      </c>
      <c r="M121">
        <v>215</v>
      </c>
    </row>
    <row r="122" spans="1:13">
      <c r="A122" s="231">
        <f>Sorteio!D42</f>
        <v>0</v>
      </c>
      <c r="B122" s="232" t="str">
        <f>Sorteio!E42</f>
        <v/>
      </c>
      <c r="C122" s="232" t="str">
        <f>Sorteio!F42</f>
        <v/>
      </c>
      <c r="D122" s="232" t="str">
        <f>Sorteio!G42</f>
        <v/>
      </c>
      <c r="E122" s="232" t="str">
        <f>Sorteio!H42</f>
        <v/>
      </c>
      <c r="F122" s="240" t="str">
        <f>Sorteio!I42</f>
        <v/>
      </c>
      <c r="G122" s="232" t="str">
        <f>Sorteio!J42</f>
        <v/>
      </c>
      <c r="H122" s="232" t="str">
        <f>Sorteio!K42</f>
        <v/>
      </c>
      <c r="I122" s="233">
        <f>Sorteio!A42</f>
        <v>306</v>
      </c>
      <c r="J122" s="233">
        <f>Sorteio!B42</f>
        <v>1</v>
      </c>
      <c r="K122" s="233">
        <f>Sorteio!C42</f>
        <v>6</v>
      </c>
      <c r="L122">
        <v>10</v>
      </c>
      <c r="M122">
        <v>216</v>
      </c>
    </row>
    <row r="123" spans="1:13">
      <c r="A123" s="235" t="str">
        <f>Sorteio!X26</f>
        <v>446</v>
      </c>
      <c r="B123" s="119" t="str">
        <f>Sorteio!Y26</f>
        <v>NAGATA</v>
      </c>
      <c r="C123" s="119" t="str">
        <f>Sorteio!Z26</f>
        <v>MASARU</v>
      </c>
      <c r="D123" s="119" t="str">
        <f>Sorteio!AA26</f>
        <v>M</v>
      </c>
      <c r="E123" s="119" t="str">
        <f>Sorteio!AB26</f>
        <v>12. COO</v>
      </c>
      <c r="F123" s="241">
        <f>Sorteio!AC26</f>
        <v>14590</v>
      </c>
      <c r="G123" s="119">
        <f>Sorteio!AD26</f>
        <v>9</v>
      </c>
      <c r="H123" s="119" t="str">
        <f>Sorteio!AE26</f>
        <v>B-MR</v>
      </c>
      <c r="I123" s="62">
        <f>Sorteio!A26</f>
        <v>208</v>
      </c>
      <c r="J123" s="62">
        <f>Sorteio!B26</f>
        <v>2</v>
      </c>
      <c r="K123" s="62">
        <f>Sorteio!C26</f>
        <v>8</v>
      </c>
      <c r="L123">
        <v>10</v>
      </c>
      <c r="M123">
        <v>511</v>
      </c>
    </row>
    <row r="124" spans="1:13">
      <c r="A124" s="235" t="str">
        <f>Sorteio!AH41</f>
        <v>407</v>
      </c>
      <c r="B124" s="119" t="str">
        <f>Sorteio!AI41</f>
        <v>HIROSE YOKOTA</v>
      </c>
      <c r="C124" s="119" t="str">
        <f>Sorteio!AJ41</f>
        <v>HAYDEE HARUMI</v>
      </c>
      <c r="D124" s="119" t="str">
        <f>Sorteio!AK41</f>
        <v>F</v>
      </c>
      <c r="E124" s="119" t="str">
        <f>Sorteio!AL41</f>
        <v>06. KOK</v>
      </c>
      <c r="F124" s="241">
        <f>Sorteio!AM41</f>
        <v>22444</v>
      </c>
      <c r="G124" s="119">
        <f>Sorteio!AN41</f>
        <v>12</v>
      </c>
      <c r="H124" s="119" t="str">
        <f>Sorteio!AO41</f>
        <v>C-NSR</v>
      </c>
      <c r="I124" s="62">
        <f>Sorteio!A41</f>
        <v>305</v>
      </c>
      <c r="J124" s="62">
        <f>Sorteio!B41</f>
        <v>1</v>
      </c>
      <c r="K124" s="62">
        <f>Sorteio!C41</f>
        <v>5</v>
      </c>
      <c r="L124">
        <v>10</v>
      </c>
      <c r="M124">
        <v>532</v>
      </c>
    </row>
    <row r="125" spans="1:13" ht="16.2" thickBot="1">
      <c r="A125" s="237" t="str">
        <f>Sorteio!AH30</f>
        <v>526</v>
      </c>
      <c r="B125" s="155" t="str">
        <f>Sorteio!AI30</f>
        <v>NAKAMURA</v>
      </c>
      <c r="C125" s="155" t="str">
        <f>Sorteio!AJ30</f>
        <v>EMI KAWAKAMI</v>
      </c>
      <c r="D125" s="155" t="str">
        <f>Sorteio!AK30</f>
        <v>F</v>
      </c>
      <c r="E125" s="155" t="str">
        <f>Sorteio!AL30</f>
        <v>01. PIE</v>
      </c>
      <c r="F125" s="242">
        <f>Sorteio!AM30</f>
        <v>21828</v>
      </c>
      <c r="G125" s="155">
        <f>Sorteio!AN30</f>
        <v>12</v>
      </c>
      <c r="H125" s="155" t="str">
        <f>Sorteio!AO30</f>
        <v>C-NSR</v>
      </c>
      <c r="I125" s="238">
        <f>Sorteio!A30</f>
        <v>212</v>
      </c>
      <c r="J125" s="238">
        <f>Sorteio!B30</f>
        <v>2</v>
      </c>
      <c r="K125" s="238">
        <f>Sorteio!C30</f>
        <v>12</v>
      </c>
      <c r="L125">
        <v>10</v>
      </c>
      <c r="M125">
        <v>820</v>
      </c>
    </row>
    <row r="126" spans="1:13">
      <c r="A126" s="231" t="str">
        <f>Sorteio!AH51</f>
        <v>941</v>
      </c>
      <c r="B126" s="232" t="str">
        <f>Sorteio!AI51</f>
        <v>OKUYAMA</v>
      </c>
      <c r="C126" s="232" t="str">
        <f>Sorteio!AJ51</f>
        <v>NOBORU</v>
      </c>
      <c r="D126" s="232" t="str">
        <f>Sorteio!AK51</f>
        <v>M</v>
      </c>
      <c r="E126" s="232" t="str">
        <f>Sorteio!AL51</f>
        <v>06. KOK</v>
      </c>
      <c r="F126" s="240">
        <f>Sorteio!AM51</f>
        <v>17489</v>
      </c>
      <c r="G126" s="232">
        <f>Sorteio!AN51</f>
        <v>12</v>
      </c>
      <c r="H126" s="232" t="str">
        <f>Sorteio!AO51</f>
        <v>C-SR</v>
      </c>
      <c r="I126" s="233">
        <f>Sorteio!A51</f>
        <v>315</v>
      </c>
      <c r="J126" s="233">
        <f>Sorteio!B51</f>
        <v>1</v>
      </c>
      <c r="K126" s="233">
        <f>Sorteio!C51</f>
        <v>15</v>
      </c>
      <c r="L126">
        <v>10</v>
      </c>
      <c r="M126">
        <v>990</v>
      </c>
    </row>
    <row r="127" spans="1:13">
      <c r="A127" s="235" t="str">
        <f>Sorteio!AH2</f>
        <v>480</v>
      </c>
      <c r="B127" s="119" t="str">
        <f>Sorteio!AI2</f>
        <v>SIGAKI HIGUCHI</v>
      </c>
      <c r="C127" s="119" t="str">
        <f>Sorteio!AJ2</f>
        <v>LOURDES YASSUKO</v>
      </c>
      <c r="D127" s="119" t="str">
        <f>Sorteio!AK2</f>
        <v>F</v>
      </c>
      <c r="E127" s="119" t="str">
        <f>Sorteio!AL2</f>
        <v>11. NCC</v>
      </c>
      <c r="F127" s="241">
        <f>Sorteio!AM2</f>
        <v>20585</v>
      </c>
      <c r="G127" s="119">
        <f>Sorteio!AN2</f>
        <v>6</v>
      </c>
      <c r="H127" s="119" t="str">
        <f>Sorteio!AO2</f>
        <v>A-NSR</v>
      </c>
      <c r="I127" s="62">
        <f>Sorteio!A2</f>
        <v>102</v>
      </c>
      <c r="J127" s="62">
        <f>Sorteio!B2</f>
        <v>1</v>
      </c>
      <c r="K127" s="62">
        <f>Sorteio!C2</f>
        <v>2</v>
      </c>
      <c r="L127">
        <v>11</v>
      </c>
      <c r="M127">
        <v>129</v>
      </c>
    </row>
    <row r="128" spans="1:13">
      <c r="A128" s="235" t="str">
        <f>Sorteio!D1</f>
        <v>342</v>
      </c>
      <c r="B128" s="119" t="str">
        <f>Sorteio!E1</f>
        <v>TOBIMATSU</v>
      </c>
      <c r="C128" s="119" t="str">
        <f>Sorteio!F1</f>
        <v>SHINYA</v>
      </c>
      <c r="D128" s="119" t="str">
        <f>Sorteio!G1</f>
        <v>M</v>
      </c>
      <c r="E128" s="119" t="str">
        <f>Sorteio!H1</f>
        <v>06. KOK</v>
      </c>
      <c r="F128" s="241">
        <f>Sorteio!I1</f>
        <v>17774</v>
      </c>
      <c r="G128" s="119">
        <f>Sorteio!J1</f>
        <v>1</v>
      </c>
      <c r="H128" s="119" t="str">
        <f>Sorteio!K1</f>
        <v>EX-SR</v>
      </c>
      <c r="I128" s="62">
        <f>Sorteio!A1</f>
        <v>101</v>
      </c>
      <c r="J128" s="62">
        <f>Sorteio!B1</f>
        <v>1</v>
      </c>
      <c r="K128" s="62">
        <f>Sorteio!C1</f>
        <v>1</v>
      </c>
      <c r="L128" s="8">
        <v>11</v>
      </c>
      <c r="M128">
        <v>170</v>
      </c>
    </row>
    <row r="129" spans="1:13" ht="16.2" thickBot="1">
      <c r="A129" s="237" t="str">
        <f>Sorteio!D3</f>
        <v>952</v>
      </c>
      <c r="B129" s="155" t="str">
        <f>Sorteio!E3</f>
        <v>HAYASI ARIMORI</v>
      </c>
      <c r="C129" s="155" t="str">
        <f>Sorteio!F3</f>
        <v>IZAURA KAZUE</v>
      </c>
      <c r="D129" s="155" t="str">
        <f>Sorteio!G3</f>
        <v>F</v>
      </c>
      <c r="E129" s="155" t="str">
        <f>Sorteio!H3</f>
        <v>11. NCC</v>
      </c>
      <c r="F129" s="242">
        <f>Sorteio!I3</f>
        <v>22219</v>
      </c>
      <c r="G129" s="155">
        <f>Sorteio!J3</f>
        <v>1</v>
      </c>
      <c r="H129" s="155" t="str">
        <f>Sorteio!K3</f>
        <v>EX-NSR</v>
      </c>
      <c r="I129" s="238">
        <f>Sorteio!A3</f>
        <v>103</v>
      </c>
      <c r="J129" s="238">
        <f>Sorteio!B3</f>
        <v>1</v>
      </c>
      <c r="K129" s="238">
        <f>Sorteio!C3</f>
        <v>3</v>
      </c>
      <c r="L129">
        <v>11</v>
      </c>
      <c r="M129">
        <v>292</v>
      </c>
    </row>
    <row r="130" spans="1:13">
      <c r="A130" s="231" t="str">
        <f>Sorteio!D35</f>
        <v>522</v>
      </c>
      <c r="B130" s="232" t="str">
        <f>Sorteio!E35</f>
        <v>TABATA</v>
      </c>
      <c r="C130" s="232" t="str">
        <f>Sorteio!F35</f>
        <v>MARIO KAZUNORI</v>
      </c>
      <c r="D130" s="232" t="str">
        <f>Sorteio!G35</f>
        <v>M</v>
      </c>
      <c r="E130" s="232" t="str">
        <f>Sorteio!H35</f>
        <v>07. GSP</v>
      </c>
      <c r="F130" s="240">
        <f>Sorteio!I35</f>
        <v>18853</v>
      </c>
      <c r="G130" s="232">
        <f>Sorteio!J35</f>
        <v>8</v>
      </c>
      <c r="H130" s="232" t="str">
        <f>Sorteio!K35</f>
        <v>B-SR</v>
      </c>
      <c r="I130" s="233">
        <f>Sorteio!A35</f>
        <v>217</v>
      </c>
      <c r="J130" s="233">
        <f>Sorteio!B35</f>
        <v>2</v>
      </c>
      <c r="K130" s="233">
        <f>Sorteio!C35</f>
        <v>17</v>
      </c>
      <c r="L130">
        <v>11</v>
      </c>
      <c r="M130">
        <v>296</v>
      </c>
    </row>
    <row r="131" spans="1:13">
      <c r="A131" s="235" t="str">
        <f>Sorteio!AH4</f>
        <v>473</v>
      </c>
      <c r="B131" s="119" t="str">
        <f>Sorteio!AI4</f>
        <v>NAKANO</v>
      </c>
      <c r="C131" s="119" t="str">
        <f>Sorteio!AJ4</f>
        <v>RUBENS SHOZI</v>
      </c>
      <c r="D131" s="119" t="str">
        <f>Sorteio!AK4</f>
        <v>M</v>
      </c>
      <c r="E131" s="119" t="str">
        <f>Sorteio!AL4</f>
        <v>11. NCC</v>
      </c>
      <c r="F131" s="241">
        <f>Sorteio!AM4</f>
        <v>17547</v>
      </c>
      <c r="G131" s="119">
        <f>Sorteio!AN4</f>
        <v>6</v>
      </c>
      <c r="H131" s="119" t="str">
        <f>Sorteio!AO4</f>
        <v>A-SR</v>
      </c>
      <c r="I131" s="62">
        <f>Sorteio!A4</f>
        <v>104</v>
      </c>
      <c r="J131" s="62">
        <f>Sorteio!B4</f>
        <v>1</v>
      </c>
      <c r="K131" s="62">
        <f>Sorteio!C4</f>
        <v>4</v>
      </c>
      <c r="L131">
        <v>11</v>
      </c>
      <c r="M131">
        <v>320</v>
      </c>
    </row>
    <row r="132" spans="1:13">
      <c r="A132" s="235">
        <f>Sorteio!D5</f>
        <v>626</v>
      </c>
      <c r="B132" s="119" t="str">
        <f>Sorteio!E5</f>
        <v>SHIMURA</v>
      </c>
      <c r="C132" s="119" t="str">
        <f>Sorteio!F5</f>
        <v>ALICE MIWAKO</v>
      </c>
      <c r="D132" s="119" t="str">
        <f>Sorteio!G5</f>
        <v>F</v>
      </c>
      <c r="E132" s="119" t="str">
        <f>Sorteio!H5</f>
        <v>07. GSP</v>
      </c>
      <c r="F132" s="241">
        <f>Sorteio!I5</f>
        <v>21468</v>
      </c>
      <c r="G132" s="119">
        <f>Sorteio!J5</f>
        <v>2</v>
      </c>
      <c r="H132" s="119" t="str">
        <f>Sorteio!K5</f>
        <v>EX-NSR</v>
      </c>
      <c r="I132" s="62">
        <f>Sorteio!A5</f>
        <v>105</v>
      </c>
      <c r="J132" s="62">
        <f>Sorteio!B5</f>
        <v>1</v>
      </c>
      <c r="K132" s="62">
        <f>Sorteio!C5</f>
        <v>5</v>
      </c>
      <c r="L132">
        <v>11</v>
      </c>
      <c r="M132">
        <v>326</v>
      </c>
    </row>
    <row r="133" spans="1:13" ht="16.2" thickBot="1">
      <c r="A133" s="237" t="str">
        <f>Sorteio!N7</f>
        <v>527</v>
      </c>
      <c r="B133" s="155" t="str">
        <f>Sorteio!O7</f>
        <v>KONDO</v>
      </c>
      <c r="C133" s="155" t="str">
        <f>Sorteio!P7</f>
        <v>JORGE</v>
      </c>
      <c r="D133" s="155" t="str">
        <f>Sorteio!Q7</f>
        <v>M</v>
      </c>
      <c r="E133" s="155" t="str">
        <f>Sorteio!R7</f>
        <v>12. COO</v>
      </c>
      <c r="F133" s="242">
        <f>Sorteio!S7</f>
        <v>16542</v>
      </c>
      <c r="G133" s="155">
        <f>Sorteio!T7</f>
        <v>3</v>
      </c>
      <c r="H133" s="155" t="str">
        <f>Sorteio!U7</f>
        <v>EX-SR</v>
      </c>
      <c r="I133" s="238">
        <f>Sorteio!A7</f>
        <v>107</v>
      </c>
      <c r="J133" s="238">
        <f>Sorteio!B7</f>
        <v>1</v>
      </c>
      <c r="K133" s="238">
        <f>Sorteio!C7</f>
        <v>7</v>
      </c>
      <c r="L133">
        <v>11</v>
      </c>
      <c r="M133">
        <v>366</v>
      </c>
    </row>
    <row r="134" spans="1:13">
      <c r="A134" s="231" t="str">
        <f>Sorteio!D8</f>
        <v>671</v>
      </c>
      <c r="B134" s="232" t="str">
        <f>Sorteio!E8</f>
        <v>OKAWARA</v>
      </c>
      <c r="C134" s="232" t="str">
        <f>Sorteio!F8</f>
        <v>TOSHIO</v>
      </c>
      <c r="D134" s="232" t="str">
        <f>Sorteio!G8</f>
        <v>M</v>
      </c>
      <c r="E134" s="232" t="str">
        <f>Sorteio!H8</f>
        <v>08. SMA</v>
      </c>
      <c r="F134" s="240">
        <f>Sorteio!I8</f>
        <v>24451</v>
      </c>
      <c r="G134" s="232">
        <f>Sorteio!J8</f>
        <v>2</v>
      </c>
      <c r="H134" s="232" t="str">
        <f>Sorteio!K8</f>
        <v>EX-NSR</v>
      </c>
      <c r="I134" s="233">
        <f>Sorteio!A8</f>
        <v>108</v>
      </c>
      <c r="J134" s="233">
        <f>Sorteio!B8</f>
        <v>1</v>
      </c>
      <c r="K134" s="233">
        <f>Sorteio!C8</f>
        <v>8</v>
      </c>
      <c r="L134">
        <v>11</v>
      </c>
      <c r="M134">
        <v>375</v>
      </c>
    </row>
    <row r="135" spans="1:13">
      <c r="A135" s="235" t="str">
        <f>Sorteio!N11</f>
        <v>765</v>
      </c>
      <c r="B135" s="119" t="str">
        <f>Sorteio!O11</f>
        <v>FUJIMOTO YAMANO</v>
      </c>
      <c r="C135" s="119" t="str">
        <f>Sorteio!P11</f>
        <v>LAURA</v>
      </c>
      <c r="D135" s="119" t="str">
        <f>Sorteio!Q11</f>
        <v>F</v>
      </c>
      <c r="E135" s="119" t="str">
        <f>Sorteio!R11</f>
        <v>03. IBI</v>
      </c>
      <c r="F135" s="241">
        <f>Sorteio!S11</f>
        <v>18195</v>
      </c>
      <c r="G135" s="119">
        <f>Sorteio!T11</f>
        <v>9</v>
      </c>
      <c r="H135" s="119" t="str">
        <f>Sorteio!U11</f>
        <v>B-SR</v>
      </c>
      <c r="I135" s="62">
        <f>Sorteio!A11</f>
        <v>111</v>
      </c>
      <c r="J135" s="62">
        <f>Sorteio!B11</f>
        <v>1</v>
      </c>
      <c r="K135" s="62">
        <f>Sorteio!C11</f>
        <v>11</v>
      </c>
      <c r="L135">
        <v>11</v>
      </c>
      <c r="M135">
        <v>427</v>
      </c>
    </row>
    <row r="136" spans="1:13">
      <c r="A136" s="235" t="str">
        <f>Sorteio!X6</f>
        <v>489</v>
      </c>
      <c r="B136" s="119" t="str">
        <f>Sorteio!Y6</f>
        <v>TOGO</v>
      </c>
      <c r="C136" s="119" t="str">
        <f>Sorteio!Z6</f>
        <v>NARIKO</v>
      </c>
      <c r="D136" s="119" t="str">
        <f>Sorteio!AA6</f>
        <v>F</v>
      </c>
      <c r="E136" s="119" t="str">
        <f>Sorteio!AB6</f>
        <v>07. GSP</v>
      </c>
      <c r="F136" s="241">
        <f>Sorteio!AC6</f>
        <v>18327</v>
      </c>
      <c r="G136" s="119">
        <f>Sorteio!AD6</f>
        <v>4</v>
      </c>
      <c r="H136" s="119" t="str">
        <f>Sorteio!AE6</f>
        <v>A-SR</v>
      </c>
      <c r="I136" s="62">
        <f>Sorteio!A6</f>
        <v>106</v>
      </c>
      <c r="J136" s="62">
        <f>Sorteio!B6</f>
        <v>1</v>
      </c>
      <c r="K136" s="62">
        <f>Sorteio!C6</f>
        <v>6</v>
      </c>
      <c r="L136">
        <v>11</v>
      </c>
      <c r="M136">
        <v>472</v>
      </c>
    </row>
    <row r="137" spans="1:13" ht="16.2" thickBot="1">
      <c r="A137" s="237" t="str">
        <f>Sorteio!AH10</f>
        <v>714</v>
      </c>
      <c r="B137" s="155" t="str">
        <f>Sorteio!AI10</f>
        <v>MARTINS DE MELLO</v>
      </c>
      <c r="C137" s="155" t="str">
        <f>Sorteio!AJ10</f>
        <v>VANESSA</v>
      </c>
      <c r="D137" s="155" t="str">
        <f>Sorteio!AK10</f>
        <v>F</v>
      </c>
      <c r="E137" s="155" t="str">
        <f>Sorteio!AL10</f>
        <v>06. KOK</v>
      </c>
      <c r="F137" s="242">
        <f>Sorteio!AM10</f>
        <v>28169</v>
      </c>
      <c r="G137" s="155">
        <f>Sorteio!AN10</f>
        <v>12</v>
      </c>
      <c r="H137" s="155" t="str">
        <f>Sorteio!AO10</f>
        <v>C-NSR</v>
      </c>
      <c r="I137" s="238">
        <f>Sorteio!A10</f>
        <v>110</v>
      </c>
      <c r="J137" s="238">
        <f>Sorteio!B10</f>
        <v>1</v>
      </c>
      <c r="K137" s="238">
        <f>Sorteio!C10</f>
        <v>10</v>
      </c>
      <c r="L137">
        <v>11</v>
      </c>
      <c r="M137">
        <v>473</v>
      </c>
    </row>
    <row r="138" spans="1:13">
      <c r="A138" s="231" t="str">
        <f>Sorteio!D9</f>
        <v>170</v>
      </c>
      <c r="B138" s="232" t="str">
        <f>Sorteio!E9</f>
        <v>YAMAKAWA</v>
      </c>
      <c r="C138" s="232" t="str">
        <f>Sorteio!F9</f>
        <v>YOCHINOBU</v>
      </c>
      <c r="D138" s="232" t="str">
        <f>Sorteio!G9</f>
        <v>M</v>
      </c>
      <c r="E138" s="232" t="str">
        <f>Sorteio!H9</f>
        <v>11. NCC</v>
      </c>
      <c r="F138" s="240">
        <f>Sorteio!I9</f>
        <v>17962</v>
      </c>
      <c r="G138" s="232">
        <f>Sorteio!J9</f>
        <v>2</v>
      </c>
      <c r="H138" s="232" t="str">
        <f>Sorteio!K9</f>
        <v>EX-SR</v>
      </c>
      <c r="I138" s="233">
        <f>Sorteio!A9</f>
        <v>109</v>
      </c>
      <c r="J138" s="233">
        <f>Sorteio!B9</f>
        <v>1</v>
      </c>
      <c r="K138" s="233">
        <f>Sorteio!C9</f>
        <v>9</v>
      </c>
      <c r="L138">
        <v>11</v>
      </c>
      <c r="M138">
        <v>478</v>
      </c>
    </row>
    <row r="139" spans="1:13">
      <c r="A139" s="235" t="str">
        <f>Sorteio!X22</f>
        <v>798</v>
      </c>
      <c r="B139" s="119" t="str">
        <f>Sorteio!Y22</f>
        <v>ARIKI</v>
      </c>
      <c r="C139" s="119" t="str">
        <f>Sorteio!Z22</f>
        <v>TERESA HIROKO</v>
      </c>
      <c r="D139" s="119" t="str">
        <f>Sorteio!AA22</f>
        <v>F</v>
      </c>
      <c r="E139" s="119" t="str">
        <f>Sorteio!AB22</f>
        <v>07. GSP</v>
      </c>
      <c r="F139" s="241">
        <f>Sorteio!AC22</f>
        <v>18191</v>
      </c>
      <c r="G139" s="119">
        <f>Sorteio!AD22</f>
        <v>9</v>
      </c>
      <c r="H139" s="119" t="str">
        <f>Sorteio!AE22</f>
        <v>B-SR</v>
      </c>
      <c r="I139" s="62">
        <f>Sorteio!A22</f>
        <v>204</v>
      </c>
      <c r="J139" s="62">
        <f>Sorteio!B22</f>
        <v>2</v>
      </c>
      <c r="K139" s="62">
        <f>Sorteio!C22</f>
        <v>4</v>
      </c>
      <c r="L139">
        <v>11</v>
      </c>
      <c r="M139">
        <v>479</v>
      </c>
    </row>
    <row r="140" spans="1:13">
      <c r="A140" s="235" t="str">
        <f>Sorteio!X13</f>
        <v>250</v>
      </c>
      <c r="B140" s="119" t="str">
        <f>Sorteio!Y13</f>
        <v>OSADA</v>
      </c>
      <c r="C140" s="119" t="str">
        <f>Sorteio!Z13</f>
        <v>ASAO</v>
      </c>
      <c r="D140" s="119" t="str">
        <f>Sorteio!AA13</f>
        <v>M</v>
      </c>
      <c r="E140" s="119" t="str">
        <f>Sorteio!AB13</f>
        <v>18. SOR</v>
      </c>
      <c r="F140" s="241">
        <f>Sorteio!AC13</f>
        <v>13681</v>
      </c>
      <c r="G140" s="119">
        <f>Sorteio!AD13</f>
        <v>6</v>
      </c>
      <c r="H140" s="119" t="str">
        <f>Sorteio!AE13</f>
        <v>A-MR</v>
      </c>
      <c r="I140" s="62">
        <f>Sorteio!A13</f>
        <v>113</v>
      </c>
      <c r="J140" s="62">
        <f>Sorteio!B13</f>
        <v>1</v>
      </c>
      <c r="K140" s="62">
        <f>Sorteio!C13</f>
        <v>13</v>
      </c>
      <c r="L140">
        <v>11</v>
      </c>
      <c r="M140">
        <v>480</v>
      </c>
    </row>
    <row r="141" spans="1:13" ht="16.2" thickBot="1">
      <c r="A141" s="237" t="str">
        <f>Sorteio!D34</f>
        <v>715</v>
      </c>
      <c r="B141" s="155" t="str">
        <f>Sorteio!E34</f>
        <v>MAEDA</v>
      </c>
      <c r="C141" s="155" t="str">
        <f>Sorteio!F34</f>
        <v>ALLAN YUJI</v>
      </c>
      <c r="D141" s="155" t="str">
        <f>Sorteio!G34</f>
        <v>M</v>
      </c>
      <c r="E141" s="155" t="str">
        <f>Sorteio!H34</f>
        <v>03. IBI</v>
      </c>
      <c r="F141" s="242">
        <f>Sorteio!I34</f>
        <v>32498</v>
      </c>
      <c r="G141" s="155">
        <f>Sorteio!J34</f>
        <v>7</v>
      </c>
      <c r="H141" s="155" t="str">
        <f>Sorteio!K34</f>
        <v>B-NSR</v>
      </c>
      <c r="I141" s="238">
        <f>Sorteio!A34</f>
        <v>216</v>
      </c>
      <c r="J141" s="238">
        <f>Sorteio!B34</f>
        <v>2</v>
      </c>
      <c r="K141" s="238">
        <f>Sorteio!C34</f>
        <v>16</v>
      </c>
      <c r="L141">
        <v>11</v>
      </c>
      <c r="M141">
        <v>481</v>
      </c>
    </row>
    <row r="142" spans="1:13">
      <c r="A142" s="231" t="str">
        <f>Sorteio!D36</f>
        <v>335</v>
      </c>
      <c r="B142" s="232" t="str">
        <f>Sorteio!E36</f>
        <v>KITANO</v>
      </c>
      <c r="C142" s="232" t="str">
        <f>Sorteio!F36</f>
        <v>KAZUO</v>
      </c>
      <c r="D142" s="232" t="str">
        <f>Sorteio!G36</f>
        <v>M</v>
      </c>
      <c r="E142" s="232" t="str">
        <f>Sorteio!H36</f>
        <v>11. NCC</v>
      </c>
      <c r="F142" s="240">
        <f>Sorteio!I36</f>
        <v>19890</v>
      </c>
      <c r="G142" s="232">
        <f>Sorteio!J36</f>
        <v>8</v>
      </c>
      <c r="H142" s="232" t="str">
        <f>Sorteio!K36</f>
        <v>B-NSR</v>
      </c>
      <c r="I142" s="233">
        <f>Sorteio!A36</f>
        <v>218</v>
      </c>
      <c r="J142" s="233">
        <f>Sorteio!B36</f>
        <v>2</v>
      </c>
      <c r="K142" s="233">
        <f>Sorteio!C36</f>
        <v>18</v>
      </c>
      <c r="L142">
        <v>11</v>
      </c>
      <c r="M142">
        <v>506</v>
      </c>
    </row>
    <row r="143" spans="1:13">
      <c r="A143" s="235">
        <f>Sorteio!AH70</f>
        <v>0</v>
      </c>
      <c r="B143" s="119" t="str">
        <f>Sorteio!AI70</f>
        <v/>
      </c>
      <c r="C143" s="119" t="str">
        <f>Sorteio!AJ70</f>
        <v/>
      </c>
      <c r="D143" s="119" t="str">
        <f>Sorteio!AK70</f>
        <v/>
      </c>
      <c r="E143" s="119" t="str">
        <f>Sorteio!AL70</f>
        <v/>
      </c>
      <c r="F143" s="241" t="str">
        <f>Sorteio!AM70</f>
        <v/>
      </c>
      <c r="G143" s="119" t="str">
        <f>Sorteio!AN70</f>
        <v/>
      </c>
      <c r="H143" s="119" t="str">
        <f>Sorteio!AO70</f>
        <v/>
      </c>
      <c r="I143" s="62">
        <f>Sorteio!A70</f>
        <v>416</v>
      </c>
      <c r="J143" s="62">
        <f>Sorteio!B70</f>
        <v>2</v>
      </c>
      <c r="K143" s="62">
        <f>Sorteio!C70</f>
        <v>16</v>
      </c>
      <c r="L143">
        <v>11</v>
      </c>
      <c r="M143">
        <v>537</v>
      </c>
    </row>
    <row r="144" spans="1:13">
      <c r="A144" s="235">
        <f>Sorteio!AH14</f>
        <v>0</v>
      </c>
      <c r="B144" s="119" t="str">
        <f>Sorteio!AI14</f>
        <v/>
      </c>
      <c r="C144" s="119" t="str">
        <f>Sorteio!AJ14</f>
        <v/>
      </c>
      <c r="D144" s="119" t="str">
        <f>Sorteio!AK14</f>
        <v/>
      </c>
      <c r="E144" s="119" t="str">
        <f>Sorteio!AL14</f>
        <v/>
      </c>
      <c r="F144" s="241" t="str">
        <f>Sorteio!AM14</f>
        <v/>
      </c>
      <c r="G144" s="119" t="str">
        <f>Sorteio!AN14</f>
        <v/>
      </c>
      <c r="H144" s="119" t="str">
        <f>Sorteio!AO14</f>
        <v/>
      </c>
      <c r="I144" s="62">
        <f>Sorteio!A14</f>
        <v>114</v>
      </c>
      <c r="J144" s="62">
        <f>Sorteio!B14</f>
        <v>1</v>
      </c>
      <c r="K144" s="62">
        <f>Sorteio!C14</f>
        <v>14</v>
      </c>
      <c r="L144">
        <v>11</v>
      </c>
      <c r="M144">
        <v>539</v>
      </c>
    </row>
    <row r="145" spans="1:13" ht="16.2" thickBot="1">
      <c r="A145" s="237" t="str">
        <f>Sorteio!D57</f>
        <v>495</v>
      </c>
      <c r="B145" s="155" t="str">
        <f>Sorteio!E57</f>
        <v>SHIMANOE</v>
      </c>
      <c r="C145" s="155" t="str">
        <f>Sorteio!F57</f>
        <v>PAULO MASSATO</v>
      </c>
      <c r="D145" s="155" t="str">
        <f>Sorteio!G57</f>
        <v>M</v>
      </c>
      <c r="E145" s="155" t="str">
        <f>Sorteio!H57</f>
        <v>12. COO</v>
      </c>
      <c r="F145" s="242">
        <f>Sorteio!I57</f>
        <v>18911</v>
      </c>
      <c r="G145" s="155">
        <f>Sorteio!J57</f>
        <v>9</v>
      </c>
      <c r="H145" s="155" t="str">
        <f>Sorteio!K57</f>
        <v>B-SR</v>
      </c>
      <c r="I145" s="238">
        <f>Sorteio!A57</f>
        <v>403</v>
      </c>
      <c r="J145" s="238">
        <f>Sorteio!B57</f>
        <v>2</v>
      </c>
      <c r="K145" s="238">
        <f>Sorteio!C57</f>
        <v>3</v>
      </c>
      <c r="L145">
        <v>11</v>
      </c>
      <c r="M145">
        <v>568</v>
      </c>
    </row>
    <row r="146" spans="1:13">
      <c r="A146" s="231" t="str">
        <f>Sorteio!X31</f>
        <v>764</v>
      </c>
      <c r="B146" s="232" t="str">
        <f>Sorteio!Y31</f>
        <v>ISHIHARA</v>
      </c>
      <c r="C146" s="232" t="str">
        <f>Sorteio!Z31</f>
        <v>HILTON HARUAKI</v>
      </c>
      <c r="D146" s="232" t="str">
        <f>Sorteio!AA31</f>
        <v>M</v>
      </c>
      <c r="E146" s="232" t="str">
        <f>Sorteio!AB31</f>
        <v>01. PIE</v>
      </c>
      <c r="F146" s="240">
        <f>Sorteio!AC31</f>
        <v>41116</v>
      </c>
      <c r="G146" s="232">
        <f>Sorteio!AD31</f>
        <v>12</v>
      </c>
      <c r="H146" s="232" t="str">
        <f>Sorteio!AE31</f>
        <v>C-NSR</v>
      </c>
      <c r="I146" s="233">
        <f>Sorteio!A31</f>
        <v>213</v>
      </c>
      <c r="J146" s="233">
        <f>Sorteio!B31</f>
        <v>2</v>
      </c>
      <c r="K146" s="233">
        <f>Sorteio!C31</f>
        <v>13</v>
      </c>
      <c r="L146">
        <v>11</v>
      </c>
      <c r="M146">
        <v>600</v>
      </c>
    </row>
    <row r="147" spans="1:13">
      <c r="A147" s="235" t="str">
        <f>Sorteio!N15</f>
        <v>366</v>
      </c>
      <c r="B147" s="119" t="str">
        <f>Sorteio!O15</f>
        <v>KOJA</v>
      </c>
      <c r="C147" s="119" t="str">
        <f>Sorteio!P15</f>
        <v>T.EDISON</v>
      </c>
      <c r="D147" s="119" t="str">
        <f>Sorteio!Q15</f>
        <v>M</v>
      </c>
      <c r="E147" s="119" t="str">
        <f>Sorteio!R15</f>
        <v>11. NCC</v>
      </c>
      <c r="F147" s="241">
        <f>Sorteio!S15</f>
        <v>17495</v>
      </c>
      <c r="G147" s="119">
        <f>Sorteio!T15</f>
        <v>4</v>
      </c>
      <c r="H147" s="119" t="str">
        <f>Sorteio!U15</f>
        <v>A-SR</v>
      </c>
      <c r="I147" s="62">
        <f>Sorteio!A15</f>
        <v>115</v>
      </c>
      <c r="J147" s="62">
        <f>Sorteio!B15</f>
        <v>1</v>
      </c>
      <c r="K147" s="62">
        <f>Sorteio!C15</f>
        <v>15</v>
      </c>
      <c r="L147">
        <v>11</v>
      </c>
      <c r="M147">
        <v>637</v>
      </c>
    </row>
    <row r="148" spans="1:13">
      <c r="A148" s="235" t="str">
        <f>Sorteio!AH16</f>
        <v>892</v>
      </c>
      <c r="B148" s="119" t="str">
        <f>Sorteio!AI16</f>
        <v>FERREIRA SOUTO</v>
      </c>
      <c r="C148" s="119" t="str">
        <f>Sorteio!AJ16</f>
        <v>JOVENILIO</v>
      </c>
      <c r="D148" s="119" t="str">
        <f>Sorteio!AK16</f>
        <v>M</v>
      </c>
      <c r="E148" s="119" t="str">
        <f>Sorteio!AL16</f>
        <v>16. SUM</v>
      </c>
      <c r="F148" s="241">
        <f>Sorteio!AM16</f>
        <v>27041</v>
      </c>
      <c r="G148" s="119">
        <f>Sorteio!AN16</f>
        <v>5</v>
      </c>
      <c r="H148" s="119" t="str">
        <f>Sorteio!AO16</f>
        <v>A-NSR</v>
      </c>
      <c r="I148" s="62">
        <f>Sorteio!A16</f>
        <v>116</v>
      </c>
      <c r="J148" s="62">
        <f>Sorteio!B16</f>
        <v>1</v>
      </c>
      <c r="K148" s="62">
        <f>Sorteio!C16</f>
        <v>16</v>
      </c>
      <c r="L148">
        <v>11</v>
      </c>
      <c r="M148">
        <v>677</v>
      </c>
    </row>
    <row r="149" spans="1:13" ht="16.2" thickBot="1">
      <c r="A149" s="237" t="str">
        <f>Sorteio!D18</f>
        <v>929</v>
      </c>
      <c r="B149" s="155" t="str">
        <f>Sorteio!E18</f>
        <v>MATSUMOTO</v>
      </c>
      <c r="C149" s="155" t="str">
        <f>Sorteio!F18</f>
        <v>ALESSANDRA A.</v>
      </c>
      <c r="D149" s="155" t="str">
        <f>Sorteio!G18</f>
        <v>F</v>
      </c>
      <c r="E149" s="155" t="str">
        <f>Sorteio!H18</f>
        <v>11. NCC</v>
      </c>
      <c r="F149" s="242">
        <f>Sorteio!I18</f>
        <v>26932</v>
      </c>
      <c r="G149" s="155">
        <f>Sorteio!J18</f>
        <v>3</v>
      </c>
      <c r="H149" s="155" t="str">
        <f>Sorteio!K18</f>
        <v>EX-NSR</v>
      </c>
      <c r="I149" s="238">
        <f>Sorteio!A18</f>
        <v>118</v>
      </c>
      <c r="J149" s="238">
        <f>Sorteio!B18</f>
        <v>1</v>
      </c>
      <c r="K149" s="238">
        <f>Sorteio!C18</f>
        <v>18</v>
      </c>
      <c r="L149">
        <v>11</v>
      </c>
      <c r="M149">
        <v>690</v>
      </c>
    </row>
    <row r="150" spans="1:13">
      <c r="A150" s="231">
        <f>Sorteio!N42</f>
        <v>0</v>
      </c>
      <c r="B150" s="232" t="str">
        <f>Sorteio!O42</f>
        <v/>
      </c>
      <c r="C150" s="232" t="str">
        <f>Sorteio!P42</f>
        <v/>
      </c>
      <c r="D150" s="232" t="str">
        <f>Sorteio!Q42</f>
        <v/>
      </c>
      <c r="E150" s="232" t="str">
        <f>Sorteio!R42</f>
        <v/>
      </c>
      <c r="F150" s="240" t="str">
        <f>Sorteio!S42</f>
        <v/>
      </c>
      <c r="G150" s="232" t="str">
        <f>Sorteio!T42</f>
        <v/>
      </c>
      <c r="H150" s="232" t="str">
        <f>Sorteio!U42</f>
        <v/>
      </c>
      <c r="I150" s="233">
        <f>Sorteio!A42</f>
        <v>306</v>
      </c>
      <c r="J150" s="233">
        <f>Sorteio!B42</f>
        <v>1</v>
      </c>
      <c r="K150" s="233">
        <f>Sorteio!C42</f>
        <v>6</v>
      </c>
      <c r="L150">
        <v>11</v>
      </c>
      <c r="M150">
        <v>722</v>
      </c>
    </row>
    <row r="151" spans="1:13">
      <c r="A151" s="235" t="str">
        <f>Sorteio!N17</f>
        <v>617</v>
      </c>
      <c r="B151" s="119" t="str">
        <f>Sorteio!O17</f>
        <v>DOKAN</v>
      </c>
      <c r="C151" s="119" t="str">
        <f>Sorteio!P17</f>
        <v>CARLOS EIITI</v>
      </c>
      <c r="D151" s="119" t="str">
        <f>Sorteio!Q17</f>
        <v>M</v>
      </c>
      <c r="E151" s="119" t="str">
        <f>Sorteio!R17</f>
        <v>01. PIE</v>
      </c>
      <c r="F151" s="241">
        <f>Sorteio!S17</f>
        <v>22800</v>
      </c>
      <c r="G151" s="119">
        <f>Sorteio!T17</f>
        <v>4</v>
      </c>
      <c r="H151" s="119" t="str">
        <f>Sorteio!U17</f>
        <v>A-NSR</v>
      </c>
      <c r="I151" s="62">
        <f>Sorteio!A17</f>
        <v>117</v>
      </c>
      <c r="J151" s="62">
        <f>Sorteio!B17</f>
        <v>1</v>
      </c>
      <c r="K151" s="62">
        <f>Sorteio!C17</f>
        <v>17</v>
      </c>
      <c r="L151">
        <v>11</v>
      </c>
      <c r="M151">
        <v>734</v>
      </c>
    </row>
    <row r="152" spans="1:13">
      <c r="A152" s="235" t="str">
        <f>Sorteio!X30</f>
        <v>382</v>
      </c>
      <c r="B152" s="119" t="str">
        <f>Sorteio!Y30</f>
        <v>AKITA</v>
      </c>
      <c r="C152" s="119" t="str">
        <f>Sorteio!Z30</f>
        <v>KUNIAKI</v>
      </c>
      <c r="D152" s="119" t="str">
        <f>Sorteio!AA30</f>
        <v>M</v>
      </c>
      <c r="E152" s="119" t="str">
        <f>Sorteio!AB30</f>
        <v>15. BIR</v>
      </c>
      <c r="F152" s="241">
        <f>Sorteio!AC30</f>
        <v>16355</v>
      </c>
      <c r="G152" s="119">
        <f>Sorteio!AD30</f>
        <v>9</v>
      </c>
      <c r="H152" s="119" t="str">
        <f>Sorteio!AE30</f>
        <v>B-SR</v>
      </c>
      <c r="I152" s="62">
        <f>Sorteio!A30</f>
        <v>212</v>
      </c>
      <c r="J152" s="62">
        <f>Sorteio!B30</f>
        <v>2</v>
      </c>
      <c r="K152" s="62">
        <f>Sorteio!C30</f>
        <v>12</v>
      </c>
      <c r="L152">
        <v>11</v>
      </c>
      <c r="M152">
        <v>781</v>
      </c>
    </row>
    <row r="153" spans="1:13" ht="16.2" thickBot="1">
      <c r="A153" s="237" t="str">
        <f>Sorteio!D20</f>
        <v>914</v>
      </c>
      <c r="B153" s="155" t="str">
        <f>Sorteio!E20</f>
        <v>ODA</v>
      </c>
      <c r="C153" s="155" t="str">
        <f>Sorteio!F20</f>
        <v>TOMIKO</v>
      </c>
      <c r="D153" s="155" t="str">
        <f>Sorteio!G20</f>
        <v>F</v>
      </c>
      <c r="E153" s="155" t="str">
        <f>Sorteio!H20</f>
        <v>07. GSP</v>
      </c>
      <c r="F153" s="242">
        <f>Sorteio!I20</f>
        <v>19438</v>
      </c>
      <c r="G153" s="155">
        <f>Sorteio!J20</f>
        <v>3</v>
      </c>
      <c r="H153" s="155" t="str">
        <f>Sorteio!K20</f>
        <v>EX-NSR</v>
      </c>
      <c r="I153" s="238">
        <f>Sorteio!A20</f>
        <v>202</v>
      </c>
      <c r="J153" s="238">
        <f>Sorteio!B20</f>
        <v>2</v>
      </c>
      <c r="K153" s="238">
        <f>Sorteio!C20</f>
        <v>2</v>
      </c>
      <c r="L153">
        <v>11</v>
      </c>
      <c r="M153">
        <v>786</v>
      </c>
    </row>
    <row r="154" spans="1:13">
      <c r="A154" s="231" t="str">
        <f>Sorteio!AH27</f>
        <v>540</v>
      </c>
      <c r="B154" s="232" t="str">
        <f>Sorteio!AI27</f>
        <v>ANZAI</v>
      </c>
      <c r="C154" s="232" t="str">
        <f>Sorteio!AJ27</f>
        <v>YOSHIO</v>
      </c>
      <c r="D154" s="232" t="str">
        <f>Sorteio!AK27</f>
        <v>M</v>
      </c>
      <c r="E154" s="232" t="str">
        <f>Sorteio!AL27</f>
        <v>12. COO</v>
      </c>
      <c r="F154" s="240">
        <f>Sorteio!AM27</f>
        <v>17424</v>
      </c>
      <c r="G154" s="232">
        <f>Sorteio!AN27</f>
        <v>12</v>
      </c>
      <c r="H154" s="232" t="str">
        <f>Sorteio!AO27</f>
        <v>C-SR</v>
      </c>
      <c r="I154" s="233">
        <f>Sorteio!A27</f>
        <v>209</v>
      </c>
      <c r="J154" s="233">
        <f>Sorteio!B27</f>
        <v>2</v>
      </c>
      <c r="K154" s="233">
        <f>Sorteio!C27</f>
        <v>9</v>
      </c>
      <c r="L154">
        <v>11</v>
      </c>
      <c r="M154">
        <v>803</v>
      </c>
    </row>
    <row r="155" spans="1:13">
      <c r="A155" s="235" t="str">
        <f>Sorteio!D19</f>
        <v>733</v>
      </c>
      <c r="B155" s="119" t="str">
        <f>Sorteio!E19</f>
        <v>WATANABE</v>
      </c>
      <c r="C155" s="119" t="str">
        <f>Sorteio!F19</f>
        <v>EMILIA</v>
      </c>
      <c r="D155" s="119" t="str">
        <f>Sorteio!G19</f>
        <v>F</v>
      </c>
      <c r="E155" s="119" t="str">
        <f>Sorteio!H19</f>
        <v>11. NCC</v>
      </c>
      <c r="F155" s="241">
        <f>Sorteio!I19</f>
        <v>20589</v>
      </c>
      <c r="G155" s="119">
        <f>Sorteio!J19</f>
        <v>3</v>
      </c>
      <c r="H155" s="119" t="str">
        <f>Sorteio!K19</f>
        <v>EX-NSR</v>
      </c>
      <c r="I155" s="62">
        <f>Sorteio!A19</f>
        <v>201</v>
      </c>
      <c r="J155" s="62">
        <f>Sorteio!B19</f>
        <v>2</v>
      </c>
      <c r="K155" s="62">
        <f>Sorteio!C19</f>
        <v>1</v>
      </c>
      <c r="L155">
        <v>11</v>
      </c>
      <c r="M155">
        <v>826</v>
      </c>
    </row>
    <row r="156" spans="1:13">
      <c r="A156" s="235" t="str">
        <f>Sorteio!X32</f>
        <v>411</v>
      </c>
      <c r="B156" s="119" t="str">
        <f>Sorteio!Y32</f>
        <v>SATO YOSHINO</v>
      </c>
      <c r="C156" s="119" t="str">
        <f>Sorteio!Z32</f>
        <v>MARLI</v>
      </c>
      <c r="D156" s="119" t="str">
        <f>Sorteio!AA32</f>
        <v>F</v>
      </c>
      <c r="E156" s="119" t="str">
        <f>Sorteio!AB32</f>
        <v>11. NCC</v>
      </c>
      <c r="F156" s="241">
        <f>Sorteio!AC32</f>
        <v>22208</v>
      </c>
      <c r="G156" s="119">
        <f>Sorteio!AD32</f>
        <v>9</v>
      </c>
      <c r="H156" s="119" t="str">
        <f>Sorteio!AE32</f>
        <v>B-NSR</v>
      </c>
      <c r="I156" s="62">
        <f>Sorteio!A32</f>
        <v>214</v>
      </c>
      <c r="J156" s="62">
        <f>Sorteio!B32</f>
        <v>2</v>
      </c>
      <c r="K156" s="62">
        <f>Sorteio!C32</f>
        <v>14</v>
      </c>
      <c r="L156">
        <v>11</v>
      </c>
      <c r="M156">
        <v>836</v>
      </c>
    </row>
    <row r="157" spans="1:13" ht="16.2" thickBot="1">
      <c r="A157" s="237" t="str">
        <f>Sorteio!X33</f>
        <v>917</v>
      </c>
      <c r="B157" s="155" t="str">
        <f>Sorteio!Y33</f>
        <v>SAKAGUTI KAWANAKA</v>
      </c>
      <c r="C157" s="155" t="str">
        <f>Sorteio!Z33</f>
        <v>YOUKO</v>
      </c>
      <c r="D157" s="155" t="str">
        <f>Sorteio!AA33</f>
        <v>F</v>
      </c>
      <c r="E157" s="155" t="str">
        <f>Sorteio!AB33</f>
        <v>01. PIE</v>
      </c>
      <c r="F157" s="242">
        <f>Sorteio!AC33</f>
        <v>18970</v>
      </c>
      <c r="G157" s="155">
        <f>Sorteio!AD33</f>
        <v>12</v>
      </c>
      <c r="H157" s="155" t="str">
        <f>Sorteio!AE33</f>
        <v>C-SR</v>
      </c>
      <c r="I157" s="238">
        <f>Sorteio!A33</f>
        <v>215</v>
      </c>
      <c r="J157" s="238">
        <f>Sorteio!B33</f>
        <v>2</v>
      </c>
      <c r="K157" s="238">
        <f>Sorteio!C33</f>
        <v>15</v>
      </c>
      <c r="L157">
        <v>11</v>
      </c>
      <c r="M157">
        <v>853</v>
      </c>
    </row>
    <row r="158" spans="1:13">
      <c r="A158" s="231" t="str">
        <f>Sorteio!X37</f>
        <v>706</v>
      </c>
      <c r="B158" s="232" t="str">
        <f>Sorteio!Y37</f>
        <v>HIRAKAWA</v>
      </c>
      <c r="C158" s="232" t="str">
        <f>Sorteio!Z37</f>
        <v>ISAO</v>
      </c>
      <c r="D158" s="232" t="str">
        <f>Sorteio!AA37</f>
        <v>M</v>
      </c>
      <c r="E158" s="232" t="str">
        <f>Sorteio!AB37</f>
        <v>06. KOK</v>
      </c>
      <c r="F158" s="240">
        <f>Sorteio!AC37</f>
        <v>17410</v>
      </c>
      <c r="G158" s="232">
        <f>Sorteio!AD37</f>
        <v>12</v>
      </c>
      <c r="H158" s="232" t="str">
        <f>Sorteio!AE37</f>
        <v>C-SR</v>
      </c>
      <c r="I158" s="233">
        <f>Sorteio!A37</f>
        <v>301</v>
      </c>
      <c r="J158" s="233">
        <f>Sorteio!B37</f>
        <v>1</v>
      </c>
      <c r="K158" s="233">
        <f>Sorteio!C37</f>
        <v>1</v>
      </c>
      <c r="L158">
        <v>11</v>
      </c>
      <c r="M158">
        <v>886</v>
      </c>
    </row>
    <row r="159" spans="1:13">
      <c r="A159" s="235" t="str">
        <f>Sorteio!D21</f>
        <v>784</v>
      </c>
      <c r="B159" s="119" t="str">
        <f>Sorteio!E21</f>
        <v>MINAMI</v>
      </c>
      <c r="C159" s="119" t="str">
        <f>Sorteio!F21</f>
        <v>TADAHIRO</v>
      </c>
      <c r="D159" s="119" t="str">
        <f>Sorteio!G21</f>
        <v>M</v>
      </c>
      <c r="E159" s="119" t="str">
        <f>Sorteio!H21</f>
        <v>15. BIR</v>
      </c>
      <c r="F159" s="241">
        <f>Sorteio!I21</f>
        <v>19440</v>
      </c>
      <c r="G159" s="119">
        <f>Sorteio!J21</f>
        <v>7</v>
      </c>
      <c r="H159" s="119" t="str">
        <f>Sorteio!K21</f>
        <v>B-NSR</v>
      </c>
      <c r="I159" s="62">
        <f>Sorteio!A21</f>
        <v>203</v>
      </c>
      <c r="J159" s="62">
        <f>Sorteio!B21</f>
        <v>2</v>
      </c>
      <c r="K159" s="62">
        <f>Sorteio!C21</f>
        <v>3</v>
      </c>
      <c r="L159">
        <v>11</v>
      </c>
      <c r="M159">
        <v>929</v>
      </c>
    </row>
    <row r="160" spans="1:13">
      <c r="A160" s="235" t="str">
        <f>Sorteio!X39</f>
        <v>247</v>
      </c>
      <c r="B160" s="119" t="str">
        <f>Sorteio!Y39</f>
        <v>PINTO</v>
      </c>
      <c r="C160" s="119" t="str">
        <f>Sorteio!Z39</f>
        <v>JOSE GONCALVES</v>
      </c>
      <c r="D160" s="119" t="str">
        <f>Sorteio!AA39</f>
        <v>M</v>
      </c>
      <c r="E160" s="119" t="str">
        <f>Sorteio!AB39</f>
        <v>10. ITA</v>
      </c>
      <c r="F160" s="241">
        <f>Sorteio!AC39</f>
        <v>12745</v>
      </c>
      <c r="G160" s="119">
        <f>Sorteio!AD39</f>
        <v>9</v>
      </c>
      <c r="H160" s="119" t="str">
        <f>Sorteio!AE39</f>
        <v>B-MR</v>
      </c>
      <c r="I160" s="62">
        <f>Sorteio!A39</f>
        <v>303</v>
      </c>
      <c r="J160" s="62">
        <f>Sorteio!B39</f>
        <v>1</v>
      </c>
      <c r="K160" s="62">
        <f>Sorteio!C39</f>
        <v>3</v>
      </c>
      <c r="L160">
        <v>11</v>
      </c>
      <c r="M160">
        <v>943</v>
      </c>
    </row>
    <row r="161" spans="1:13" ht="16.2" thickBot="1">
      <c r="A161" s="237" t="str">
        <f>Sorteio!N12</f>
        <v>676</v>
      </c>
      <c r="B161" s="155" t="str">
        <f>Sorteio!O12</f>
        <v>OKAWARA</v>
      </c>
      <c r="C161" s="155" t="str">
        <f>Sorteio!P12</f>
        <v>SUMIRE</v>
      </c>
      <c r="D161" s="155" t="str">
        <f>Sorteio!Q12</f>
        <v>F</v>
      </c>
      <c r="E161" s="155" t="str">
        <f>Sorteio!R12</f>
        <v>08. SMA</v>
      </c>
      <c r="F161" s="242">
        <f>Sorteio!S12</f>
        <v>23722</v>
      </c>
      <c r="G161" s="155">
        <f>Sorteio!T12</f>
        <v>4</v>
      </c>
      <c r="H161" s="155" t="str">
        <f>Sorteio!U12</f>
        <v>A-NSR</v>
      </c>
      <c r="I161" s="238">
        <f>Sorteio!A12</f>
        <v>112</v>
      </c>
      <c r="J161" s="238">
        <f>Sorteio!B12</f>
        <v>1</v>
      </c>
      <c r="K161" s="238">
        <f>Sorteio!C12</f>
        <v>12</v>
      </c>
      <c r="L161">
        <v>11</v>
      </c>
      <c r="M161">
        <v>951</v>
      </c>
    </row>
    <row r="162" spans="1:13">
      <c r="A162" s="231" t="str">
        <f>Sorteio!D23</f>
        <v>887</v>
      </c>
      <c r="B162" s="232" t="str">
        <f>Sorteio!E23</f>
        <v>A. GOMES</v>
      </c>
      <c r="C162" s="232" t="str">
        <f>Sorteio!F23</f>
        <v>CLAUDEMIR</v>
      </c>
      <c r="D162" s="232" t="str">
        <f>Sorteio!G23</f>
        <v>M</v>
      </c>
      <c r="E162" s="232" t="str">
        <f>Sorteio!H23</f>
        <v>11. NCC</v>
      </c>
      <c r="F162" s="240">
        <f>Sorteio!I23</f>
        <v>28815</v>
      </c>
      <c r="G162" s="232">
        <f>Sorteio!J23</f>
        <v>8</v>
      </c>
      <c r="H162" s="232" t="str">
        <f>Sorteio!K23</f>
        <v>B-NSR</v>
      </c>
      <c r="I162" s="233">
        <f>Sorteio!A23</f>
        <v>205</v>
      </c>
      <c r="J162" s="233">
        <f>Sorteio!B23</f>
        <v>2</v>
      </c>
      <c r="K162" s="233">
        <f>Sorteio!C23</f>
        <v>5</v>
      </c>
      <c r="L162">
        <v>11</v>
      </c>
      <c r="M162">
        <v>952</v>
      </c>
    </row>
    <row r="163" spans="1:13">
      <c r="A163" s="235" t="str">
        <f>Sorteio!AH24</f>
        <v>295</v>
      </c>
      <c r="B163" s="119" t="str">
        <f>Sorteio!AI24</f>
        <v>UTSUNOMIYA</v>
      </c>
      <c r="C163" s="119" t="str">
        <f>Sorteio!AJ24</f>
        <v>ZULEICA</v>
      </c>
      <c r="D163" s="119" t="str">
        <f>Sorteio!AK24</f>
        <v>F</v>
      </c>
      <c r="E163" s="119" t="str">
        <f>Sorteio!AL24</f>
        <v>11. NCC</v>
      </c>
      <c r="F163" s="241">
        <f>Sorteio!AM24</f>
        <v>18702</v>
      </c>
      <c r="G163" s="119">
        <f>Sorteio!AN24</f>
        <v>9</v>
      </c>
      <c r="H163" s="119" t="str">
        <f>Sorteio!AO24</f>
        <v>B-SR</v>
      </c>
      <c r="I163" s="62">
        <f>Sorteio!A24</f>
        <v>206</v>
      </c>
      <c r="J163" s="62">
        <f>Sorteio!B24</f>
        <v>2</v>
      </c>
      <c r="K163" s="62">
        <f>Sorteio!C24</f>
        <v>6</v>
      </c>
      <c r="L163">
        <v>11</v>
      </c>
      <c r="M163">
        <v>954</v>
      </c>
    </row>
    <row r="164" spans="1:13">
      <c r="A164" s="235">
        <f>Sorteio!N70</f>
        <v>0</v>
      </c>
      <c r="B164" s="119" t="str">
        <f>Sorteio!O70</f>
        <v/>
      </c>
      <c r="C164" s="119" t="str">
        <f>Sorteio!P70</f>
        <v/>
      </c>
      <c r="D164" s="119" t="str">
        <f>Sorteio!Q70</f>
        <v/>
      </c>
      <c r="E164" s="119" t="str">
        <f>Sorteio!R70</f>
        <v/>
      </c>
      <c r="F164" s="241" t="str">
        <f>Sorteio!S70</f>
        <v/>
      </c>
      <c r="G164" s="119" t="str">
        <f>Sorteio!T70</f>
        <v/>
      </c>
      <c r="H164" s="119" t="str">
        <f>Sorteio!U70</f>
        <v/>
      </c>
      <c r="I164" s="62">
        <f>Sorteio!A70</f>
        <v>416</v>
      </c>
      <c r="J164" s="62">
        <f>Sorteio!B70</f>
        <v>2</v>
      </c>
      <c r="K164" s="62">
        <f>Sorteio!C70</f>
        <v>16</v>
      </c>
      <c r="L164">
        <v>11</v>
      </c>
      <c r="M164">
        <v>955</v>
      </c>
    </row>
    <row r="165" spans="1:13" ht="16.2" thickBot="1">
      <c r="A165" s="237" t="str">
        <f>Sorteio!X41</f>
        <v>986</v>
      </c>
      <c r="B165" s="155" t="str">
        <f>Sorteio!Y41</f>
        <v>NAGAE</v>
      </c>
      <c r="C165" s="155" t="str">
        <f>Sorteio!Z41</f>
        <v>TOMIKO</v>
      </c>
      <c r="D165" s="155" t="str">
        <f>Sorteio!AA41</f>
        <v>F</v>
      </c>
      <c r="E165" s="155" t="str">
        <f>Sorteio!AB41</f>
        <v>18. SOR</v>
      </c>
      <c r="F165" s="242">
        <f>Sorteio!AC41</f>
        <v>14991</v>
      </c>
      <c r="G165" s="155">
        <f>Sorteio!AD41</f>
        <v>9</v>
      </c>
      <c r="H165" s="155" t="str">
        <f>Sorteio!AE41</f>
        <v>B-MR</v>
      </c>
      <c r="I165" s="238">
        <f>Sorteio!A41</f>
        <v>305</v>
      </c>
      <c r="J165" s="238">
        <f>Sorteio!B41</f>
        <v>1</v>
      </c>
      <c r="K165" s="238">
        <f>Sorteio!C41</f>
        <v>5</v>
      </c>
      <c r="L165">
        <v>11</v>
      </c>
      <c r="M165">
        <v>979</v>
      </c>
    </row>
    <row r="166" spans="1:13">
      <c r="A166" s="231" t="str">
        <f>Sorteio!X55</f>
        <v>632</v>
      </c>
      <c r="B166" s="232" t="str">
        <f>Sorteio!Y55</f>
        <v>U. MORIOKA</v>
      </c>
      <c r="C166" s="232" t="str">
        <f>Sorteio!Z55</f>
        <v>YOMEI</v>
      </c>
      <c r="D166" s="232" t="str">
        <f>Sorteio!AA55</f>
        <v>M</v>
      </c>
      <c r="E166" s="232" t="str">
        <f>Sorteio!AB55</f>
        <v>06. KOK</v>
      </c>
      <c r="F166" s="240">
        <f>Sorteio!AC55</f>
        <v>16671</v>
      </c>
      <c r="G166" s="232">
        <f>Sorteio!AD55</f>
        <v>12</v>
      </c>
      <c r="H166" s="232" t="str">
        <f>Sorteio!AE55</f>
        <v>C-SR</v>
      </c>
      <c r="I166" s="233">
        <f>Sorteio!A55</f>
        <v>401</v>
      </c>
      <c r="J166" s="233">
        <f>Sorteio!B55</f>
        <v>2</v>
      </c>
      <c r="K166" s="233">
        <f>Sorteio!C55</f>
        <v>1</v>
      </c>
      <c r="L166">
        <v>12</v>
      </c>
      <c r="M166">
        <v>306</v>
      </c>
    </row>
    <row r="167" spans="1:13">
      <c r="A167" s="235" t="str">
        <f>Sorteio!X51</f>
        <v>647</v>
      </c>
      <c r="B167" s="119" t="str">
        <f>Sorteio!Y51</f>
        <v>YOKOCHI</v>
      </c>
      <c r="C167" s="119" t="str">
        <f>Sorteio!Z51</f>
        <v>MINORU</v>
      </c>
      <c r="D167" s="119" t="str">
        <f>Sorteio!AA51</f>
        <v>M</v>
      </c>
      <c r="E167" s="119" t="str">
        <f>Sorteio!AB51</f>
        <v>07. GSP</v>
      </c>
      <c r="F167" s="241">
        <f>Sorteio!AC51</f>
        <v>11642</v>
      </c>
      <c r="G167" s="119">
        <f>Sorteio!AD51</f>
        <v>10</v>
      </c>
      <c r="H167" s="119" t="str">
        <f>Sorteio!AE51</f>
        <v>C-MR</v>
      </c>
      <c r="I167" s="62">
        <f>Sorteio!A51</f>
        <v>315</v>
      </c>
      <c r="J167" s="62">
        <f>Sorteio!B51</f>
        <v>1</v>
      </c>
      <c r="K167" s="62">
        <f>Sorteio!C51</f>
        <v>15</v>
      </c>
      <c r="L167">
        <v>12</v>
      </c>
      <c r="M167">
        <v>322</v>
      </c>
    </row>
    <row r="168" spans="1:13">
      <c r="A168" s="235" t="str">
        <f>Sorteio!AH9</f>
        <v>875</v>
      </c>
      <c r="B168" s="119" t="str">
        <f>Sorteio!AI9</f>
        <v>KAWASAKA</v>
      </c>
      <c r="C168" s="119" t="str">
        <f>Sorteio!AJ9</f>
        <v>M. INES KINUKO</v>
      </c>
      <c r="D168" s="119" t="str">
        <f>Sorteio!AK9</f>
        <v>F</v>
      </c>
      <c r="E168" s="119" t="str">
        <f>Sorteio!AL9</f>
        <v>07. GSP</v>
      </c>
      <c r="F168" s="241">
        <f>Sorteio!AM9</f>
        <v>18296</v>
      </c>
      <c r="G168" s="119">
        <f>Sorteio!AN9</f>
        <v>6</v>
      </c>
      <c r="H168" s="119" t="str">
        <f>Sorteio!AO9</f>
        <v>A-SR</v>
      </c>
      <c r="I168" s="62">
        <f>Sorteio!A9</f>
        <v>109</v>
      </c>
      <c r="J168" s="62">
        <f>Sorteio!B9</f>
        <v>1</v>
      </c>
      <c r="K168" s="62">
        <f>Sorteio!C9</f>
        <v>9</v>
      </c>
      <c r="L168">
        <v>12</v>
      </c>
      <c r="M168">
        <v>446</v>
      </c>
    </row>
    <row r="169" spans="1:13" ht="16.2" thickBot="1">
      <c r="A169" s="237">
        <f>Sorteio!D37</f>
        <v>900</v>
      </c>
      <c r="B169" s="155" t="str">
        <f>Sorteio!E37</f>
        <v>OGATA</v>
      </c>
      <c r="C169" s="155" t="str">
        <f>Sorteio!F37</f>
        <v>MITIKO</v>
      </c>
      <c r="D169" s="155" t="str">
        <f>Sorteio!G37</f>
        <v>F</v>
      </c>
      <c r="E169" s="155" t="str">
        <f>Sorteio!H37</f>
        <v>12. COO</v>
      </c>
      <c r="F169" s="242">
        <f>Sorteio!I37</f>
        <v>20316</v>
      </c>
      <c r="G169" s="155">
        <f>Sorteio!J37</f>
        <v>9</v>
      </c>
      <c r="H169" s="155" t="str">
        <f>Sorteio!K37</f>
        <v>B-NSR</v>
      </c>
      <c r="I169" s="238">
        <f>Sorteio!A37</f>
        <v>301</v>
      </c>
      <c r="J169" s="238">
        <f>Sorteio!B37</f>
        <v>1</v>
      </c>
      <c r="K169" s="238">
        <f>Sorteio!C37</f>
        <v>1</v>
      </c>
      <c r="L169">
        <v>12</v>
      </c>
      <c r="M169">
        <v>495</v>
      </c>
    </row>
    <row r="170" spans="1:13">
      <c r="A170" s="231" t="str">
        <f>Sorteio!AH19</f>
        <v>395</v>
      </c>
      <c r="B170" s="232" t="str">
        <f>Sorteio!AI19</f>
        <v>UEMURA</v>
      </c>
      <c r="C170" s="232" t="str">
        <f>Sorteio!AJ19</f>
        <v>LUCIA</v>
      </c>
      <c r="D170" s="232" t="str">
        <f>Sorteio!AK19</f>
        <v>F</v>
      </c>
      <c r="E170" s="232" t="str">
        <f>Sorteio!AL19</f>
        <v>07. GSP</v>
      </c>
      <c r="F170" s="240">
        <f>Sorteio!AM19</f>
        <v>17241</v>
      </c>
      <c r="G170" s="232">
        <f>Sorteio!AN19</f>
        <v>6</v>
      </c>
      <c r="H170" s="232" t="str">
        <f>Sorteio!AO19</f>
        <v>A-SR</v>
      </c>
      <c r="I170" s="233">
        <f>Sorteio!A19</f>
        <v>201</v>
      </c>
      <c r="J170" s="233">
        <f>Sorteio!B19</f>
        <v>2</v>
      </c>
      <c r="K170" s="233">
        <f>Sorteio!C19</f>
        <v>1</v>
      </c>
      <c r="L170">
        <v>12</v>
      </c>
      <c r="M170">
        <v>527</v>
      </c>
    </row>
    <row r="171" spans="1:13">
      <c r="A171" s="235" t="str">
        <f>Sorteio!X20</f>
        <v>203</v>
      </c>
      <c r="B171" s="119" t="str">
        <f>Sorteio!Y20</f>
        <v>NAKAMURA</v>
      </c>
      <c r="C171" s="119" t="str">
        <f>Sorteio!Z20</f>
        <v>EDSON</v>
      </c>
      <c r="D171" s="119" t="str">
        <f>Sorteio!AA20</f>
        <v>M</v>
      </c>
      <c r="E171" s="119" t="str">
        <f>Sorteio!AB20</f>
        <v>01. PIE</v>
      </c>
      <c r="F171" s="241">
        <f>Sorteio!AC20</f>
        <v>21525</v>
      </c>
      <c r="G171" s="119">
        <f>Sorteio!AD20</f>
        <v>4</v>
      </c>
      <c r="H171" s="119" t="str">
        <f>Sorteio!AE20</f>
        <v>A-NSR</v>
      </c>
      <c r="I171" s="62">
        <f>Sorteio!A20</f>
        <v>202</v>
      </c>
      <c r="J171" s="62">
        <f>Sorteio!B20</f>
        <v>2</v>
      </c>
      <c r="K171" s="62">
        <f>Sorteio!C20</f>
        <v>2</v>
      </c>
      <c r="L171">
        <v>12</v>
      </c>
      <c r="M171">
        <v>535</v>
      </c>
    </row>
    <row r="172" spans="1:13">
      <c r="A172" s="235">
        <f>Sorteio!N57</f>
        <v>794</v>
      </c>
      <c r="B172" s="119" t="str">
        <f>Sorteio!O57</f>
        <v>GUNJI</v>
      </c>
      <c r="C172" s="119" t="str">
        <f>Sorteio!P57</f>
        <v>YOSHIE</v>
      </c>
      <c r="D172" s="119" t="str">
        <f>Sorteio!Q57</f>
        <v>F</v>
      </c>
      <c r="E172" s="119" t="str">
        <f>Sorteio!R57</f>
        <v>15. BIR</v>
      </c>
      <c r="F172" s="241">
        <f>Sorteio!S57</f>
        <v>18222</v>
      </c>
      <c r="G172" s="119">
        <f>Sorteio!T57</f>
        <v>9</v>
      </c>
      <c r="H172" s="119" t="str">
        <f>Sorteio!U57</f>
        <v>B-SR</v>
      </c>
      <c r="I172" s="62">
        <f>Sorteio!A57</f>
        <v>403</v>
      </c>
      <c r="J172" s="62">
        <f>Sorteio!B57</f>
        <v>2</v>
      </c>
      <c r="K172" s="62">
        <f>Sorteio!C57</f>
        <v>3</v>
      </c>
      <c r="L172">
        <v>12</v>
      </c>
      <c r="M172">
        <v>642</v>
      </c>
    </row>
    <row r="173" spans="1:13" ht="16.2" thickBot="1">
      <c r="A173" s="237" t="str">
        <f>Sorteio!D39</f>
        <v>169</v>
      </c>
      <c r="B173" s="155" t="str">
        <f>Sorteio!E39</f>
        <v>SILVA</v>
      </c>
      <c r="C173" s="155" t="str">
        <f>Sorteio!F39</f>
        <v>MANOEL</v>
      </c>
      <c r="D173" s="155" t="str">
        <f>Sorteio!G39</f>
        <v>M</v>
      </c>
      <c r="E173" s="155" t="str">
        <f>Sorteio!H39</f>
        <v>06. KOK</v>
      </c>
      <c r="F173" s="242">
        <f>Sorteio!I39</f>
        <v>20205</v>
      </c>
      <c r="G173" s="155">
        <f>Sorteio!J39</f>
        <v>9</v>
      </c>
      <c r="H173" s="155" t="str">
        <f>Sorteio!K39</f>
        <v>B-NSR</v>
      </c>
      <c r="I173" s="238">
        <f>Sorteio!A39</f>
        <v>303</v>
      </c>
      <c r="J173" s="238">
        <f>Sorteio!B39</f>
        <v>1</v>
      </c>
      <c r="K173" s="238">
        <f>Sorteio!C39</f>
        <v>3</v>
      </c>
      <c r="L173">
        <v>12</v>
      </c>
      <c r="M173">
        <v>683</v>
      </c>
    </row>
    <row r="174" spans="1:13">
      <c r="A174" s="231">
        <f>Sorteio!X48</f>
        <v>0</v>
      </c>
      <c r="B174" s="232" t="str">
        <f>Sorteio!Y48</f>
        <v/>
      </c>
      <c r="C174" s="232" t="str">
        <f>Sorteio!Z48</f>
        <v/>
      </c>
      <c r="D174" s="232" t="str">
        <f>Sorteio!AA48</f>
        <v/>
      </c>
      <c r="E174" s="232" t="str">
        <f>Sorteio!AB48</f>
        <v/>
      </c>
      <c r="F174" s="240" t="str">
        <f>Sorteio!AC48</f>
        <v/>
      </c>
      <c r="G174" s="232" t="str">
        <f>Sorteio!AD48</f>
        <v/>
      </c>
      <c r="H174" s="232" t="str">
        <f>Sorteio!AE48</f>
        <v/>
      </c>
      <c r="I174" s="233">
        <f>Sorteio!A48</f>
        <v>312</v>
      </c>
      <c r="J174" s="233">
        <f>Sorteio!B48</f>
        <v>1</v>
      </c>
      <c r="K174" s="233">
        <f>Sorteio!C48</f>
        <v>12</v>
      </c>
      <c r="L174">
        <v>12</v>
      </c>
      <c r="M174">
        <v>769</v>
      </c>
    </row>
    <row r="175" spans="1:13">
      <c r="A175" s="235" t="str">
        <f>Sorteio!D53</f>
        <v>859</v>
      </c>
      <c r="B175" s="119" t="str">
        <f>Sorteio!E53</f>
        <v>OSAKO</v>
      </c>
      <c r="C175" s="119" t="str">
        <f>Sorteio!F53</f>
        <v>EURICO MINORU</v>
      </c>
      <c r="D175" s="119" t="str">
        <f>Sorteio!G53</f>
        <v>M</v>
      </c>
      <c r="E175" s="119" t="str">
        <f>Sorteio!H53</f>
        <v>07. GSP</v>
      </c>
      <c r="F175" s="241">
        <f>Sorteio!I53</f>
        <v>17453</v>
      </c>
      <c r="G175" s="119">
        <f>Sorteio!J53</f>
        <v>7</v>
      </c>
      <c r="H175" s="119" t="str">
        <f>Sorteio!K53</f>
        <v>B-SR</v>
      </c>
      <c r="I175" s="62">
        <f>Sorteio!A53</f>
        <v>317</v>
      </c>
      <c r="J175" s="62">
        <f>Sorteio!B53</f>
        <v>1</v>
      </c>
      <c r="K175" s="62">
        <f>Sorteio!C53</f>
        <v>17</v>
      </c>
      <c r="L175">
        <v>12</v>
      </c>
      <c r="M175">
        <v>815</v>
      </c>
    </row>
    <row r="176" spans="1:13">
      <c r="A176" s="235" t="str">
        <f>Sorteio!N59</f>
        <v>977</v>
      </c>
      <c r="B176" s="119" t="str">
        <f>Sorteio!O59</f>
        <v>DE ARAUJO A. GOMES</v>
      </c>
      <c r="C176" s="119" t="str">
        <f>Sorteio!P59</f>
        <v>ROSIMAR</v>
      </c>
      <c r="D176" s="119" t="str">
        <f>Sorteio!Q59</f>
        <v>F</v>
      </c>
      <c r="E176" s="119" t="str">
        <f>Sorteio!R59</f>
        <v>11. NCC</v>
      </c>
      <c r="F176" s="241">
        <f>Sorteio!S59</f>
        <v>23484</v>
      </c>
      <c r="G176" s="119">
        <f>Sorteio!T59</f>
        <v>9</v>
      </c>
      <c r="H176" s="119" t="str">
        <f>Sorteio!U59</f>
        <v>B-NSR</v>
      </c>
      <c r="I176" s="62">
        <f>Sorteio!A59</f>
        <v>405</v>
      </c>
      <c r="J176" s="62">
        <f>Sorteio!B59</f>
        <v>2</v>
      </c>
      <c r="K176" s="62">
        <f>Sorteio!C59</f>
        <v>5</v>
      </c>
      <c r="L176">
        <v>12</v>
      </c>
      <c r="M176">
        <v>882</v>
      </c>
    </row>
    <row r="177" spans="1:13" ht="16.2" thickBot="1">
      <c r="A177" s="237" t="str">
        <f>Sorteio!N61</f>
        <v>453</v>
      </c>
      <c r="B177" s="155" t="str">
        <f>Sorteio!O61</f>
        <v>SHINOZAKI</v>
      </c>
      <c r="C177" s="155" t="str">
        <f>Sorteio!P61</f>
        <v>TERUMI</v>
      </c>
      <c r="D177" s="155" t="str">
        <f>Sorteio!Q61</f>
        <v>F</v>
      </c>
      <c r="E177" s="155" t="str">
        <f>Sorteio!R61</f>
        <v>08. SMA</v>
      </c>
      <c r="F177" s="242">
        <f>Sorteio!S61</f>
        <v>18579</v>
      </c>
      <c r="G177" s="155">
        <f>Sorteio!T61</f>
        <v>9</v>
      </c>
      <c r="H177" s="155" t="str">
        <f>Sorteio!U61</f>
        <v>B-SR</v>
      </c>
      <c r="I177" s="238">
        <f>Sorteio!A61</f>
        <v>407</v>
      </c>
      <c r="J177" s="238">
        <f>Sorteio!B61</f>
        <v>2</v>
      </c>
      <c r="K177" s="238">
        <f>Sorteio!C61</f>
        <v>7</v>
      </c>
      <c r="L177">
        <v>12</v>
      </c>
      <c r="M177">
        <v>884</v>
      </c>
    </row>
    <row r="178" spans="1:13">
      <c r="A178" s="231">
        <f>Sorteio!D64</f>
        <v>0</v>
      </c>
      <c r="B178" s="232" t="str">
        <f>Sorteio!E64</f>
        <v/>
      </c>
      <c r="C178" s="232" t="str">
        <f>Sorteio!F64</f>
        <v/>
      </c>
      <c r="D178" s="232" t="str">
        <f>Sorteio!G64</f>
        <v/>
      </c>
      <c r="E178" s="232" t="str">
        <f>Sorteio!H64</f>
        <v/>
      </c>
      <c r="F178" s="240" t="str">
        <f>Sorteio!I64</f>
        <v/>
      </c>
      <c r="G178" s="232" t="str">
        <f>Sorteio!J64</f>
        <v/>
      </c>
      <c r="H178" s="232" t="str">
        <f>Sorteio!K64</f>
        <v/>
      </c>
      <c r="I178" s="233">
        <f>Sorteio!A64</f>
        <v>410</v>
      </c>
      <c r="J178" s="233">
        <f>Sorteio!B64</f>
        <v>2</v>
      </c>
      <c r="K178" s="233">
        <f>Sorteio!C64</f>
        <v>10</v>
      </c>
      <c r="L178">
        <v>12</v>
      </c>
      <c r="M178">
        <v>899</v>
      </c>
    </row>
    <row r="179" spans="1:13">
      <c r="A179" s="235">
        <f>Sorteio!X46</f>
        <v>0</v>
      </c>
      <c r="B179" s="119" t="str">
        <f>Sorteio!Y46</f>
        <v/>
      </c>
      <c r="C179" s="119" t="str">
        <f>Sorteio!Z46</f>
        <v/>
      </c>
      <c r="D179" s="119" t="str">
        <f>Sorteio!AA46</f>
        <v/>
      </c>
      <c r="E179" s="119" t="str">
        <f>Sorteio!AB46</f>
        <v/>
      </c>
      <c r="F179" s="241" t="str">
        <f>Sorteio!AC46</f>
        <v/>
      </c>
      <c r="G179" s="119" t="str">
        <f>Sorteio!AD46</f>
        <v/>
      </c>
      <c r="H179" s="119" t="str">
        <f>Sorteio!AE46</f>
        <v/>
      </c>
      <c r="I179" s="62">
        <f>Sorteio!A46</f>
        <v>310</v>
      </c>
      <c r="J179" s="62">
        <f>Sorteio!B46</f>
        <v>1</v>
      </c>
      <c r="K179" s="62">
        <f>Sorteio!C46</f>
        <v>10</v>
      </c>
      <c r="L179">
        <v>12</v>
      </c>
      <c r="M179">
        <v>900</v>
      </c>
    </row>
    <row r="180" spans="1:13">
      <c r="A180" s="235" t="str">
        <f>Sorteio!AH26</f>
        <v>403</v>
      </c>
      <c r="B180" s="119" t="str">
        <f>Sorteio!AI26</f>
        <v>SHIMOYAMA</v>
      </c>
      <c r="C180" s="119" t="str">
        <f>Sorteio!AJ26</f>
        <v>MIYUKI</v>
      </c>
      <c r="D180" s="119" t="str">
        <f>Sorteio!AK26</f>
        <v>F</v>
      </c>
      <c r="E180" s="119" t="str">
        <f>Sorteio!AL26</f>
        <v>03. IBI</v>
      </c>
      <c r="F180" s="241">
        <f>Sorteio!AM26</f>
        <v>25386</v>
      </c>
      <c r="G180" s="119">
        <f>Sorteio!AN26</f>
        <v>12</v>
      </c>
      <c r="H180" s="119" t="str">
        <f>Sorteio!AO26</f>
        <v>C-NSR</v>
      </c>
      <c r="I180" s="62">
        <f>Sorteio!A26</f>
        <v>208</v>
      </c>
      <c r="J180" s="62">
        <f>Sorteio!B26</f>
        <v>2</v>
      </c>
      <c r="K180" s="62">
        <f>Sorteio!C26</f>
        <v>8</v>
      </c>
      <c r="L180">
        <v>12</v>
      </c>
      <c r="M180">
        <v>903</v>
      </c>
    </row>
    <row r="181" spans="1:13" ht="16.2" thickBot="1">
      <c r="A181" s="237">
        <f>Sorteio!D66</f>
        <v>0</v>
      </c>
      <c r="B181" s="155" t="str">
        <f>Sorteio!E66</f>
        <v/>
      </c>
      <c r="C181" s="155" t="str">
        <f>Sorteio!F66</f>
        <v/>
      </c>
      <c r="D181" s="155" t="str">
        <f>Sorteio!G66</f>
        <v/>
      </c>
      <c r="E181" s="155" t="str">
        <f>Sorteio!H66</f>
        <v/>
      </c>
      <c r="F181" s="242" t="str">
        <f>Sorteio!I66</f>
        <v/>
      </c>
      <c r="G181" s="155" t="str">
        <f>Sorteio!J66</f>
        <v/>
      </c>
      <c r="H181" s="155" t="str">
        <f>Sorteio!K66</f>
        <v/>
      </c>
      <c r="I181" s="238">
        <f>Sorteio!A66</f>
        <v>412</v>
      </c>
      <c r="J181" s="238">
        <f>Sorteio!B66</f>
        <v>2</v>
      </c>
      <c r="K181" s="238">
        <f>Sorteio!C66</f>
        <v>12</v>
      </c>
      <c r="L181">
        <v>12</v>
      </c>
      <c r="M181">
        <v>933</v>
      </c>
    </row>
    <row r="182" spans="1:13">
      <c r="A182" s="231">
        <f>Sorteio!X42</f>
        <v>0</v>
      </c>
      <c r="B182" s="232" t="str">
        <f>Sorteio!Y42</f>
        <v/>
      </c>
      <c r="C182" s="232" t="str">
        <f>Sorteio!Z42</f>
        <v/>
      </c>
      <c r="D182" s="232" t="str">
        <f>Sorteio!AA42</f>
        <v/>
      </c>
      <c r="E182" s="232" t="str">
        <f>Sorteio!AB42</f>
        <v/>
      </c>
      <c r="F182" s="240" t="str">
        <f>Sorteio!AC42</f>
        <v/>
      </c>
      <c r="G182" s="232" t="str">
        <f>Sorteio!AD42</f>
        <v/>
      </c>
      <c r="H182" s="232" t="str">
        <f>Sorteio!AE42</f>
        <v/>
      </c>
      <c r="I182" s="233">
        <f>Sorteio!A42</f>
        <v>306</v>
      </c>
      <c r="J182" s="233">
        <f>Sorteio!B42</f>
        <v>1</v>
      </c>
      <c r="K182" s="233">
        <f>Sorteio!C42</f>
        <v>6</v>
      </c>
      <c r="L182">
        <v>15</v>
      </c>
      <c r="M182">
        <v>553</v>
      </c>
    </row>
    <row r="183" spans="1:13">
      <c r="A183" s="235" t="str">
        <f>Sorteio!AH55</f>
        <v>955</v>
      </c>
      <c r="B183" s="119" t="str">
        <f>Sorteio!AI55</f>
        <v>ISSHIKI</v>
      </c>
      <c r="C183" s="119" t="str">
        <f>Sorteio!AJ55</f>
        <v>HIROSHI</v>
      </c>
      <c r="D183" s="119" t="str">
        <f>Sorteio!AK55</f>
        <v>M</v>
      </c>
      <c r="E183" s="119" t="str">
        <f>Sorteio!AL55</f>
        <v>11. NCC</v>
      </c>
      <c r="F183" s="241">
        <f>Sorteio!AM55</f>
        <v>14732</v>
      </c>
      <c r="G183" s="119">
        <f>Sorteio!AN55</f>
        <v>12</v>
      </c>
      <c r="H183" s="119" t="str">
        <f>Sorteio!AO55</f>
        <v>C-MR</v>
      </c>
      <c r="I183" s="62">
        <f>Sorteio!A55</f>
        <v>401</v>
      </c>
      <c r="J183" s="62">
        <f>Sorteio!B55</f>
        <v>2</v>
      </c>
      <c r="K183" s="62">
        <f>Sorteio!C55</f>
        <v>1</v>
      </c>
      <c r="L183">
        <v>15</v>
      </c>
      <c r="M183">
        <v>643</v>
      </c>
    </row>
    <row r="184" spans="1:13">
      <c r="A184" s="235" t="str">
        <f>Sorteio!D61</f>
        <v>652</v>
      </c>
      <c r="B184" s="119" t="str">
        <f>Sorteio!E61</f>
        <v>HAYAKAWA</v>
      </c>
      <c r="C184" s="119" t="str">
        <f>Sorteio!F61</f>
        <v>EIKO</v>
      </c>
      <c r="D184" s="119" t="str">
        <f>Sorteio!G61</f>
        <v>F</v>
      </c>
      <c r="E184" s="119" t="str">
        <f>Sorteio!H61</f>
        <v>07. GSP</v>
      </c>
      <c r="F184" s="241">
        <f>Sorteio!I61</f>
        <v>13575</v>
      </c>
      <c r="G184" s="119">
        <f>Sorteio!J61</f>
        <v>9</v>
      </c>
      <c r="H184" s="119" t="str">
        <f>Sorteio!K61</f>
        <v>B-MR</v>
      </c>
      <c r="I184" s="62">
        <f>Sorteio!A61</f>
        <v>407</v>
      </c>
      <c r="J184" s="62">
        <f>Sorteio!B61</f>
        <v>2</v>
      </c>
      <c r="K184" s="62">
        <f>Sorteio!C61</f>
        <v>7</v>
      </c>
      <c r="L184">
        <v>15</v>
      </c>
      <c r="M184">
        <v>749</v>
      </c>
    </row>
    <row r="185" spans="1:13" ht="16.2" thickBot="1">
      <c r="A185" s="237" t="str">
        <f>Sorteio!X19</f>
        <v>437</v>
      </c>
      <c r="B185" s="155" t="str">
        <f>Sorteio!Y19</f>
        <v>SACAMOTO</v>
      </c>
      <c r="C185" s="155" t="str">
        <f>Sorteio!Z19</f>
        <v>MORIO</v>
      </c>
      <c r="D185" s="155" t="str">
        <f>Sorteio!AA19</f>
        <v>M</v>
      </c>
      <c r="E185" s="155" t="str">
        <f>Sorteio!AB19</f>
        <v>01. PIE</v>
      </c>
      <c r="F185" s="242">
        <f>Sorteio!AC19</f>
        <v>23045</v>
      </c>
      <c r="G185" s="155">
        <f>Sorteio!AD19</f>
        <v>5</v>
      </c>
      <c r="H185" s="155" t="str">
        <f>Sorteio!AE19</f>
        <v>A-NSR</v>
      </c>
      <c r="I185" s="238">
        <f>Sorteio!A19</f>
        <v>201</v>
      </c>
      <c r="J185" s="238">
        <f>Sorteio!B19</f>
        <v>2</v>
      </c>
      <c r="K185" s="238">
        <f>Sorteio!C19</f>
        <v>1</v>
      </c>
      <c r="L185">
        <v>15</v>
      </c>
      <c r="M185">
        <v>780</v>
      </c>
    </row>
    <row r="186" spans="1:13">
      <c r="A186" s="231" t="str">
        <f>Sorteio!X21</f>
        <v>711</v>
      </c>
      <c r="B186" s="232" t="str">
        <f>Sorteio!Y21</f>
        <v>NISHIMURA</v>
      </c>
      <c r="C186" s="232" t="str">
        <f>Sorteio!Z21</f>
        <v>ELENA</v>
      </c>
      <c r="D186" s="232" t="str">
        <f>Sorteio!AA21</f>
        <v>F</v>
      </c>
      <c r="E186" s="232" t="str">
        <f>Sorteio!AB21</f>
        <v>07. GSP</v>
      </c>
      <c r="F186" s="240">
        <f>Sorteio!AC21</f>
        <v>16868</v>
      </c>
      <c r="G186" s="232">
        <f>Sorteio!AD21</f>
        <v>8</v>
      </c>
      <c r="H186" s="232" t="str">
        <f>Sorteio!AE21</f>
        <v>B-SR</v>
      </c>
      <c r="I186" s="233">
        <f>Sorteio!A21</f>
        <v>203</v>
      </c>
      <c r="J186" s="233">
        <f>Sorteio!B21</f>
        <v>2</v>
      </c>
      <c r="K186" s="233">
        <f>Sorteio!C21</f>
        <v>3</v>
      </c>
      <c r="L186">
        <v>15</v>
      </c>
      <c r="M186">
        <v>785</v>
      </c>
    </row>
    <row r="187" spans="1:13">
      <c r="A187" s="235">
        <f>Sorteio!D68</f>
        <v>0</v>
      </c>
      <c r="B187" s="119" t="str">
        <f>Sorteio!E68</f>
        <v/>
      </c>
      <c r="C187" s="119" t="str">
        <f>Sorteio!F68</f>
        <v/>
      </c>
      <c r="D187" s="119" t="str">
        <f>Sorteio!G68</f>
        <v/>
      </c>
      <c r="E187" s="119" t="str">
        <f>Sorteio!H68</f>
        <v/>
      </c>
      <c r="F187" s="241" t="str">
        <f>Sorteio!I68</f>
        <v/>
      </c>
      <c r="G187" s="119" t="str">
        <f>Sorteio!J68</f>
        <v/>
      </c>
      <c r="H187" s="119" t="str">
        <f>Sorteio!K68</f>
        <v/>
      </c>
      <c r="I187" s="62">
        <f>Sorteio!A68</f>
        <v>414</v>
      </c>
      <c r="J187" s="62">
        <f>Sorteio!B68</f>
        <v>2</v>
      </c>
      <c r="K187" s="62">
        <f>Sorteio!C68</f>
        <v>14</v>
      </c>
      <c r="L187">
        <v>15</v>
      </c>
      <c r="M187">
        <v>793</v>
      </c>
    </row>
    <row r="188" spans="1:13">
      <c r="A188" s="235">
        <f>Sorteio!N64</f>
        <v>0</v>
      </c>
      <c r="B188" s="119" t="str">
        <f>Sorteio!O64</f>
        <v/>
      </c>
      <c r="C188" s="119" t="str">
        <f>Sorteio!P64</f>
        <v/>
      </c>
      <c r="D188" s="119" t="str">
        <f>Sorteio!Q64</f>
        <v/>
      </c>
      <c r="E188" s="119" t="str">
        <f>Sorteio!R64</f>
        <v/>
      </c>
      <c r="F188" s="241" t="str">
        <f>Sorteio!S64</f>
        <v/>
      </c>
      <c r="G188" s="119" t="str">
        <f>Sorteio!T64</f>
        <v/>
      </c>
      <c r="H188" s="119" t="str">
        <f>Sorteio!U64</f>
        <v/>
      </c>
      <c r="I188" s="62">
        <f>Sorteio!A64</f>
        <v>410</v>
      </c>
      <c r="J188" s="62">
        <f>Sorteio!B64</f>
        <v>2</v>
      </c>
      <c r="K188" s="62">
        <f>Sorteio!C64</f>
        <v>10</v>
      </c>
      <c r="L188">
        <v>15</v>
      </c>
      <c r="M188">
        <v>794</v>
      </c>
    </row>
    <row r="189" spans="1:13" ht="16.2" thickBot="1">
      <c r="A189" s="237" t="str">
        <f>Sorteio!D59</f>
        <v>815</v>
      </c>
      <c r="B189" s="155" t="str">
        <f>Sorteio!E59</f>
        <v>KUADA</v>
      </c>
      <c r="C189" s="155" t="str">
        <f>Sorteio!F59</f>
        <v>TEREZINHA ARICO</v>
      </c>
      <c r="D189" s="155" t="str">
        <f>Sorteio!G59</f>
        <v>F</v>
      </c>
      <c r="E189" s="155" t="str">
        <f>Sorteio!H59</f>
        <v>12. COO</v>
      </c>
      <c r="F189" s="242">
        <f>Sorteio!I59</f>
        <v>19916</v>
      </c>
      <c r="G189" s="155">
        <f>Sorteio!J59</f>
        <v>9</v>
      </c>
      <c r="H189" s="155" t="str">
        <f>Sorteio!K59</f>
        <v>B-NSR</v>
      </c>
      <c r="I189" s="238">
        <f>Sorteio!A59</f>
        <v>405</v>
      </c>
      <c r="J189" s="238">
        <f>Sorteio!B59</f>
        <v>2</v>
      </c>
      <c r="K189" s="238">
        <f>Sorteio!C59</f>
        <v>5</v>
      </c>
      <c r="L189">
        <v>15</v>
      </c>
      <c r="M189">
        <v>795</v>
      </c>
    </row>
    <row r="190" spans="1:13">
      <c r="A190" s="231" t="str">
        <f>Sorteio!AH57</f>
        <v>184</v>
      </c>
      <c r="B190" s="232" t="str">
        <f>Sorteio!AI57</f>
        <v>UTSUMI</v>
      </c>
      <c r="C190" s="232" t="str">
        <f>Sorteio!AJ57</f>
        <v>CHIOMI</v>
      </c>
      <c r="D190" s="232" t="str">
        <f>Sorteio!AK57</f>
        <v>F</v>
      </c>
      <c r="E190" s="232" t="str">
        <f>Sorteio!AL57</f>
        <v>06. KOK</v>
      </c>
      <c r="F190" s="240">
        <f>Sorteio!AM57</f>
        <v>14740</v>
      </c>
      <c r="G190" s="232">
        <f>Sorteio!AN57</f>
        <v>12</v>
      </c>
      <c r="H190" s="232" t="str">
        <f>Sorteio!AO57</f>
        <v>C-MR</v>
      </c>
      <c r="I190" s="233">
        <f>Sorteio!A57</f>
        <v>403</v>
      </c>
      <c r="J190" s="233">
        <f>Sorteio!B57</f>
        <v>2</v>
      </c>
      <c r="K190" s="233">
        <f>Sorteio!C57</f>
        <v>3</v>
      </c>
      <c r="L190">
        <v>15</v>
      </c>
      <c r="M190">
        <v>801</v>
      </c>
    </row>
    <row r="191" spans="1:13">
      <c r="A191" s="235" t="str">
        <f>Sorteio!N22</f>
        <v>605</v>
      </c>
      <c r="B191" s="119" t="str">
        <f>Sorteio!O22</f>
        <v>ABE</v>
      </c>
      <c r="C191" s="119" t="str">
        <f>Sorteio!P22</f>
        <v>TETSUO</v>
      </c>
      <c r="D191" s="119" t="str">
        <f>Sorteio!Q22</f>
        <v>M</v>
      </c>
      <c r="E191" s="119" t="str">
        <f>Sorteio!R22</f>
        <v>06. KOK</v>
      </c>
      <c r="F191" s="241">
        <f>Sorteio!S22</f>
        <v>12082</v>
      </c>
      <c r="G191" s="119">
        <f>Sorteio!T22</f>
        <v>8</v>
      </c>
      <c r="H191" s="119" t="str">
        <f>Sorteio!U22</f>
        <v>B-MR</v>
      </c>
      <c r="I191" s="62">
        <f>Sorteio!A22</f>
        <v>204</v>
      </c>
      <c r="J191" s="62">
        <f>Sorteio!B22</f>
        <v>2</v>
      </c>
      <c r="K191" s="62">
        <f>Sorteio!C22</f>
        <v>4</v>
      </c>
      <c r="L191">
        <v>15</v>
      </c>
      <c r="M191">
        <v>805</v>
      </c>
    </row>
    <row r="192" spans="1:13">
      <c r="A192" s="235">
        <f>Sorteio!$D$72</f>
        <v>0</v>
      </c>
      <c r="B192" s="119" t="str">
        <f>IF(A192:A192&gt;0,VLOOKUP(A192,Insc.!$A$1:$J$972,2,FALSE),"")</f>
        <v/>
      </c>
      <c r="C192" s="119" t="str">
        <f>IF(A192:A192&gt;0,VLOOKUP(A192,Insc.!$A$1:$J$972,3,FALSE),"")</f>
        <v/>
      </c>
      <c r="D192" s="119" t="str">
        <f>IF(A192:A192&gt;0,VLOOKUP(A192,Insc.!$A$1:$J$972,4,FALSE),"")</f>
        <v/>
      </c>
      <c r="E192" s="119" t="str">
        <f>IF(A192:A192&gt;0,VLOOKUP(A192,Insc.!$A$1:$J$972,5,FALSE),"")</f>
        <v/>
      </c>
      <c r="F192" s="241" t="str">
        <f>IF(A192:A192&gt;0,VLOOKUP(A192,Insc.!$A$1:$J$972,6,FALSE),"")</f>
        <v/>
      </c>
      <c r="G192" s="119" t="str">
        <f>IF(A192:A192&gt;0,VLOOKUP(A192,Insc.!$A$1:$J$972,7,FALSE),"")</f>
        <v/>
      </c>
      <c r="H192" s="119" t="str">
        <f>IF(A192:A192&gt;0,VLOOKUP(A192,Insc.!$A$1:$J$972,8,FALSE),"")</f>
        <v/>
      </c>
      <c r="I192" s="62">
        <v>418</v>
      </c>
      <c r="J192" s="62">
        <v>2</v>
      </c>
      <c r="K192" s="62">
        <v>18</v>
      </c>
      <c r="L192" s="12">
        <v>15</v>
      </c>
      <c r="M192">
        <v>811</v>
      </c>
    </row>
    <row r="193" spans="1:13" ht="16.2" thickBot="1">
      <c r="A193" s="237" t="str">
        <f>Sorteio!D2</f>
        <v>271</v>
      </c>
      <c r="B193" s="155" t="str">
        <f>Sorteio!E2</f>
        <v>WATANABE</v>
      </c>
      <c r="C193" s="155" t="str">
        <f>Sorteio!F2</f>
        <v>HIROMI</v>
      </c>
      <c r="D193" s="155" t="str">
        <f>Sorteio!G2</f>
        <v>M</v>
      </c>
      <c r="E193" s="155" t="str">
        <f>Sorteio!H2</f>
        <v>08. SMA</v>
      </c>
      <c r="F193" s="242">
        <f>Sorteio!I2</f>
        <v>18070</v>
      </c>
      <c r="G193" s="155">
        <f>Sorteio!J2</f>
        <v>0</v>
      </c>
      <c r="H193" s="155" t="str">
        <f>Sorteio!K2</f>
        <v>EX-SR</v>
      </c>
      <c r="I193" s="238">
        <f>Sorteio!A2</f>
        <v>102</v>
      </c>
      <c r="J193" s="238">
        <f>Sorteio!B2</f>
        <v>1</v>
      </c>
      <c r="K193" s="238">
        <f>Sorteio!C2</f>
        <v>2</v>
      </c>
      <c r="L193">
        <v>15</v>
      </c>
      <c r="M193">
        <v>847</v>
      </c>
    </row>
    <row r="194" spans="1:13">
      <c r="A194" s="231" t="str">
        <f>Sorteio!D4</f>
        <v>635</v>
      </c>
      <c r="B194" s="232" t="str">
        <f>Sorteio!E4</f>
        <v>BABATA</v>
      </c>
      <c r="C194" s="232" t="str">
        <f>Sorteio!F4</f>
        <v>JORGE TOSHIO</v>
      </c>
      <c r="D194" s="232" t="str">
        <f>Sorteio!G4</f>
        <v>M</v>
      </c>
      <c r="E194" s="232" t="str">
        <f>Sorteio!H4</f>
        <v>06. KOK</v>
      </c>
      <c r="F194" s="240">
        <f>Sorteio!I4</f>
        <v>21124</v>
      </c>
      <c r="G194" s="232">
        <f>Sorteio!J4</f>
        <v>3</v>
      </c>
      <c r="H194" s="232" t="str">
        <f>Sorteio!K4</f>
        <v>EX-NSR</v>
      </c>
      <c r="I194" s="233">
        <f>Sorteio!A4</f>
        <v>104</v>
      </c>
      <c r="J194" s="233">
        <f>Sorteio!B4</f>
        <v>1</v>
      </c>
      <c r="K194" s="233">
        <f>Sorteio!C4</f>
        <v>4</v>
      </c>
      <c r="L194">
        <v>15</v>
      </c>
      <c r="M194">
        <v>860</v>
      </c>
    </row>
    <row r="195" spans="1:13">
      <c r="A195" s="235" t="str">
        <f>Sorteio!X23</f>
        <v>642</v>
      </c>
      <c r="B195" s="119" t="str">
        <f>Sorteio!Y23</f>
        <v>TAKAHASHI</v>
      </c>
      <c r="C195" s="119" t="str">
        <f>Sorteio!Z23</f>
        <v>KATUMI</v>
      </c>
      <c r="D195" s="119" t="str">
        <f>Sorteio!AA23</f>
        <v>F</v>
      </c>
      <c r="E195" s="119" t="str">
        <f>Sorteio!AB23</f>
        <v>12. COO</v>
      </c>
      <c r="F195" s="241">
        <f>Sorteio!AC23</f>
        <v>16757</v>
      </c>
      <c r="G195" s="119">
        <f>Sorteio!AD23</f>
        <v>9</v>
      </c>
      <c r="H195" s="119" t="str">
        <f>Sorteio!AE23</f>
        <v>B-SR</v>
      </c>
      <c r="I195" s="62">
        <f>Sorteio!A23</f>
        <v>205</v>
      </c>
      <c r="J195" s="62">
        <f>Sorteio!B23</f>
        <v>2</v>
      </c>
      <c r="K195" s="62">
        <f>Sorteio!C23</f>
        <v>5</v>
      </c>
      <c r="L195">
        <v>15</v>
      </c>
      <c r="M195">
        <v>907</v>
      </c>
    </row>
    <row r="196" spans="1:13">
      <c r="A196" s="235" t="str">
        <f>Sorteio!D6</f>
        <v>878</v>
      </c>
      <c r="B196" s="119" t="str">
        <f>Sorteio!E6</f>
        <v>TANIGUTI</v>
      </c>
      <c r="C196" s="119" t="str">
        <f>Sorteio!F6</f>
        <v>PAULO HIDEAKI</v>
      </c>
      <c r="D196" s="119" t="str">
        <f>Sorteio!G6</f>
        <v>M</v>
      </c>
      <c r="E196" s="119" t="str">
        <f>Sorteio!H6</f>
        <v>16. SUM</v>
      </c>
      <c r="F196" s="241">
        <f>Sorteio!I6</f>
        <v>19749</v>
      </c>
      <c r="G196" s="119">
        <f>Sorteio!J6</f>
        <v>1</v>
      </c>
      <c r="H196" s="119" t="str">
        <f>Sorteio!K6</f>
        <v>EX-NSR</v>
      </c>
      <c r="I196" s="62">
        <f>Sorteio!A6</f>
        <v>106</v>
      </c>
      <c r="J196" s="62">
        <f>Sorteio!B6</f>
        <v>1</v>
      </c>
      <c r="K196" s="62">
        <f>Sorteio!C6</f>
        <v>6</v>
      </c>
      <c r="L196">
        <v>15</v>
      </c>
      <c r="M196">
        <v>971</v>
      </c>
    </row>
    <row r="197" spans="1:13" ht="16.2" thickBot="1">
      <c r="A197" s="237" t="str">
        <f>Sorteio!AH53</f>
        <v>404</v>
      </c>
      <c r="B197" s="155" t="str">
        <f>Sorteio!AI53</f>
        <v>0ZAKI</v>
      </c>
      <c r="C197" s="155" t="str">
        <f>Sorteio!AJ53</f>
        <v>RAPHAEL M.</v>
      </c>
      <c r="D197" s="155" t="str">
        <f>Sorteio!AK53</f>
        <v>M</v>
      </c>
      <c r="E197" s="155" t="str">
        <f>Sorteio!AL53</f>
        <v>06. KOK</v>
      </c>
      <c r="F197" s="242">
        <f>Sorteio!AM53</f>
        <v>32446</v>
      </c>
      <c r="G197" s="155">
        <f>Sorteio!AN53</f>
        <v>12</v>
      </c>
      <c r="H197" s="155" t="str">
        <f>Sorteio!AO53</f>
        <v>C-NSR</v>
      </c>
      <c r="I197" s="238">
        <f>Sorteio!A53</f>
        <v>317</v>
      </c>
      <c r="J197" s="238">
        <f>Sorteio!B53</f>
        <v>1</v>
      </c>
      <c r="K197" s="238">
        <f>Sorteio!C53</f>
        <v>17</v>
      </c>
      <c r="L197">
        <v>15</v>
      </c>
      <c r="M197">
        <v>975</v>
      </c>
    </row>
    <row r="198" spans="1:13">
      <c r="A198" s="231" t="str">
        <f>Sorteio!AH23</f>
        <v>820</v>
      </c>
      <c r="B198" s="232" t="str">
        <f>Sorteio!AI23</f>
        <v>RIBEIRO</v>
      </c>
      <c r="C198" s="232" t="str">
        <f>Sorteio!AJ23</f>
        <v>JORGE LUIZ</v>
      </c>
      <c r="D198" s="232" t="str">
        <f>Sorteio!AK23</f>
        <v>M</v>
      </c>
      <c r="E198" s="232" t="str">
        <f>Sorteio!AL23</f>
        <v>10. ITA</v>
      </c>
      <c r="F198" s="240">
        <f>Sorteio!AM23</f>
        <v>19037</v>
      </c>
      <c r="G198" s="232">
        <f>Sorteio!AN23</f>
        <v>12</v>
      </c>
      <c r="H198" s="232" t="str">
        <f>Sorteio!AO23</f>
        <v>C-NSR</v>
      </c>
      <c r="I198" s="233">
        <f>Sorteio!A23</f>
        <v>205</v>
      </c>
      <c r="J198" s="233">
        <f>Sorteio!B23</f>
        <v>2</v>
      </c>
      <c r="K198" s="233">
        <f>Sorteio!C23</f>
        <v>5</v>
      </c>
      <c r="L198">
        <v>16</v>
      </c>
      <c r="M198">
        <v>813</v>
      </c>
    </row>
    <row r="199" spans="1:13">
      <c r="A199" s="235">
        <f>Sorteio!AH48</f>
        <v>0</v>
      </c>
      <c r="B199" s="119" t="str">
        <f>Sorteio!AI48</f>
        <v/>
      </c>
      <c r="C199" s="119" t="str">
        <f>Sorteio!AJ48</f>
        <v/>
      </c>
      <c r="D199" s="119" t="str">
        <f>Sorteio!AK48</f>
        <v/>
      </c>
      <c r="E199" s="119" t="str">
        <f>Sorteio!AL48</f>
        <v/>
      </c>
      <c r="F199" s="241" t="str">
        <f>Sorteio!AM48</f>
        <v/>
      </c>
      <c r="G199" s="119" t="str">
        <f>Sorteio!AN48</f>
        <v/>
      </c>
      <c r="H199" s="119" t="str">
        <f>Sorteio!AO48</f>
        <v/>
      </c>
      <c r="I199" s="62">
        <f>Sorteio!A48</f>
        <v>312</v>
      </c>
      <c r="J199" s="62">
        <f>Sorteio!B48</f>
        <v>1</v>
      </c>
      <c r="K199" s="62">
        <f>Sorteio!C48</f>
        <v>12</v>
      </c>
      <c r="L199">
        <v>16</v>
      </c>
      <c r="M199">
        <v>829</v>
      </c>
    </row>
    <row r="200" spans="1:13">
      <c r="A200" s="235" t="str">
        <f>Sorteio!X24</f>
        <v>565</v>
      </c>
      <c r="B200" s="119" t="str">
        <f>Sorteio!Y24</f>
        <v>HIRATA</v>
      </c>
      <c r="C200" s="119" t="str">
        <f>Sorteio!Z24</f>
        <v>MIDORI</v>
      </c>
      <c r="D200" s="119" t="str">
        <f>Sorteio!AA24</f>
        <v>F</v>
      </c>
      <c r="E200" s="119" t="str">
        <f>Sorteio!AB24</f>
        <v>07. GSP</v>
      </c>
      <c r="F200" s="241">
        <f>Sorteio!AC24</f>
        <v>18290</v>
      </c>
      <c r="G200" s="119">
        <f>Sorteio!AD24</f>
        <v>9</v>
      </c>
      <c r="H200" s="119" t="str">
        <f>Sorteio!AE24</f>
        <v>B-SR</v>
      </c>
      <c r="I200" s="62">
        <f>Sorteio!A24</f>
        <v>206</v>
      </c>
      <c r="J200" s="62">
        <f>Sorteio!B24</f>
        <v>2</v>
      </c>
      <c r="K200" s="62">
        <f>Sorteio!C24</f>
        <v>6</v>
      </c>
      <c r="L200">
        <v>16</v>
      </c>
      <c r="M200">
        <v>873</v>
      </c>
    </row>
    <row r="201" spans="1:13" ht="16.2" thickBot="1">
      <c r="A201" s="237" t="str">
        <f>Sorteio!D29</f>
        <v>697</v>
      </c>
      <c r="B201" s="155" t="str">
        <f>Sorteio!E29</f>
        <v>YADOYA</v>
      </c>
      <c r="C201" s="155" t="str">
        <f>Sorteio!F29</f>
        <v>KITARO</v>
      </c>
      <c r="D201" s="155" t="str">
        <f>Sorteio!G29</f>
        <v>M</v>
      </c>
      <c r="E201" s="155" t="str">
        <f>Sorteio!H29</f>
        <v>07. GSP</v>
      </c>
      <c r="F201" s="242">
        <f>Sorteio!I29</f>
        <v>23259</v>
      </c>
      <c r="G201" s="155">
        <f>Sorteio!J29</f>
        <v>9</v>
      </c>
      <c r="H201" s="155" t="str">
        <f>Sorteio!K29</f>
        <v>B-NSR</v>
      </c>
      <c r="I201" s="238">
        <f>Sorteio!A29</f>
        <v>211</v>
      </c>
      <c r="J201" s="238">
        <f>Sorteio!B29</f>
        <v>2</v>
      </c>
      <c r="K201" s="238">
        <f>Sorteio!C29</f>
        <v>11</v>
      </c>
      <c r="L201">
        <v>16</v>
      </c>
      <c r="M201">
        <v>878</v>
      </c>
    </row>
    <row r="202" spans="1:13">
      <c r="A202" s="231" t="str">
        <f>Sorteio!AH28</f>
        <v>533</v>
      </c>
      <c r="B202" s="232" t="str">
        <f>Sorteio!AI28</f>
        <v>TANAKA</v>
      </c>
      <c r="C202" s="232" t="str">
        <f>Sorteio!AJ28</f>
        <v>TAKAAKI</v>
      </c>
      <c r="D202" s="232" t="str">
        <f>Sorteio!AK28</f>
        <v>M</v>
      </c>
      <c r="E202" s="232" t="str">
        <f>Sorteio!AL28</f>
        <v>03. IBI</v>
      </c>
      <c r="F202" s="240">
        <f>Sorteio!AM28</f>
        <v>14124</v>
      </c>
      <c r="G202" s="232">
        <f>Sorteio!AN28</f>
        <v>12</v>
      </c>
      <c r="H202" s="232" t="str">
        <f>Sorteio!AO28</f>
        <v>C-MR</v>
      </c>
      <c r="I202" s="233">
        <f>Sorteio!A28</f>
        <v>210</v>
      </c>
      <c r="J202" s="233">
        <f>Sorteio!B28</f>
        <v>2</v>
      </c>
      <c r="K202" s="233">
        <f>Sorteio!C28</f>
        <v>10</v>
      </c>
      <c r="L202">
        <v>16</v>
      </c>
      <c r="M202">
        <v>881</v>
      </c>
    </row>
    <row r="203" spans="1:13">
      <c r="A203" s="235">
        <f>Sorteio!AH42</f>
        <v>0</v>
      </c>
      <c r="B203" s="119" t="str">
        <f>Sorteio!AI42</f>
        <v/>
      </c>
      <c r="C203" s="119" t="str">
        <f>Sorteio!AJ42</f>
        <v/>
      </c>
      <c r="D203" s="119" t="str">
        <f>Sorteio!AK42</f>
        <v/>
      </c>
      <c r="E203" s="119" t="str">
        <f>Sorteio!AL42</f>
        <v/>
      </c>
      <c r="F203" s="241" t="str">
        <f>Sorteio!AM42</f>
        <v/>
      </c>
      <c r="G203" s="119" t="str">
        <f>Sorteio!AN42</f>
        <v/>
      </c>
      <c r="H203" s="119" t="str">
        <f>Sorteio!AO42</f>
        <v/>
      </c>
      <c r="I203" s="62">
        <f>Sorteio!A42</f>
        <v>306</v>
      </c>
      <c r="J203" s="62">
        <f>Sorteio!B42</f>
        <v>1</v>
      </c>
      <c r="K203" s="62">
        <f>Sorteio!C42</f>
        <v>6</v>
      </c>
      <c r="L203">
        <v>16</v>
      </c>
      <c r="M203">
        <v>889</v>
      </c>
    </row>
    <row r="204" spans="1:13">
      <c r="A204" s="235" t="str">
        <f>Sorteio!AH25</f>
        <v>979</v>
      </c>
      <c r="B204" s="119" t="str">
        <f>Sorteio!AI25</f>
        <v>KAMIMURA</v>
      </c>
      <c r="C204" s="119" t="str">
        <f>Sorteio!AJ25</f>
        <v>MERCIA KIMIE</v>
      </c>
      <c r="D204" s="119" t="str">
        <f>Sorteio!AK25</f>
        <v>F</v>
      </c>
      <c r="E204" s="119" t="str">
        <f>Sorteio!AL25</f>
        <v>11. NCC</v>
      </c>
      <c r="F204" s="241">
        <f>Sorteio!AM25</f>
        <v>23817</v>
      </c>
      <c r="G204" s="119">
        <f>Sorteio!AN25</f>
        <v>12</v>
      </c>
      <c r="H204" s="119" t="str">
        <f>Sorteio!AO25</f>
        <v>C-NSR</v>
      </c>
      <c r="I204" s="62">
        <f>Sorteio!A25</f>
        <v>207</v>
      </c>
      <c r="J204" s="62">
        <f>Sorteio!B25</f>
        <v>2</v>
      </c>
      <c r="K204" s="62">
        <f>Sorteio!C25</f>
        <v>7</v>
      </c>
      <c r="L204">
        <v>16</v>
      </c>
      <c r="M204">
        <v>895</v>
      </c>
    </row>
    <row r="205" spans="1:13" ht="16.2" thickBot="1">
      <c r="A205" s="237" t="str">
        <f>Sorteio!X61</f>
        <v>408</v>
      </c>
      <c r="B205" s="155" t="str">
        <f>Sorteio!Y61</f>
        <v>YOKOTA</v>
      </c>
      <c r="C205" s="155" t="str">
        <f>Sorteio!Z61</f>
        <v>NELSON AKIRA</v>
      </c>
      <c r="D205" s="155" t="str">
        <f>Sorteio!AA61</f>
        <v>M</v>
      </c>
      <c r="E205" s="155" t="str">
        <f>Sorteio!AB61</f>
        <v>06. KOK</v>
      </c>
      <c r="F205" s="242">
        <f>Sorteio!AC61</f>
        <v>20468</v>
      </c>
      <c r="G205" s="155">
        <f>Sorteio!AD61</f>
        <v>12</v>
      </c>
      <c r="H205" s="155" t="str">
        <f>Sorteio!AE61</f>
        <v>C-NSR</v>
      </c>
      <c r="I205" s="238">
        <f>Sorteio!A61</f>
        <v>407</v>
      </c>
      <c r="J205" s="238">
        <f>Sorteio!B61</f>
        <v>2</v>
      </c>
      <c r="K205" s="238">
        <f>Sorteio!C61</f>
        <v>7</v>
      </c>
      <c r="L205">
        <v>18</v>
      </c>
      <c r="M205">
        <v>737</v>
      </c>
    </row>
    <row r="206" spans="1:13">
      <c r="A206" s="231" t="str">
        <f>Sorteio!X27</f>
        <v>506</v>
      </c>
      <c r="B206" s="232" t="str">
        <f>Sorteio!Y27</f>
        <v>KIYOHARA</v>
      </c>
      <c r="C206" s="232" t="str">
        <f>Sorteio!Z27</f>
        <v>IKUO</v>
      </c>
      <c r="D206" s="232" t="str">
        <f>Sorteio!AA27</f>
        <v>M</v>
      </c>
      <c r="E206" s="232" t="str">
        <f>Sorteio!AB27</f>
        <v>11. NCC</v>
      </c>
      <c r="F206" s="240">
        <f>Sorteio!AC27</f>
        <v>14496</v>
      </c>
      <c r="G206" s="232">
        <f>Sorteio!AD27</f>
        <v>9</v>
      </c>
      <c r="H206" s="232" t="str">
        <f>Sorteio!AE27</f>
        <v>B-MR</v>
      </c>
      <c r="I206" s="233">
        <f>Sorteio!A27</f>
        <v>209</v>
      </c>
      <c r="J206" s="233">
        <f>Sorteio!B27</f>
        <v>2</v>
      </c>
      <c r="K206" s="233">
        <f>Sorteio!C27</f>
        <v>9</v>
      </c>
      <c r="L206">
        <v>18</v>
      </c>
      <c r="M206">
        <v>250</v>
      </c>
    </row>
    <row r="207" spans="1:13">
      <c r="A207" s="235" t="str">
        <f>Sorteio!X28</f>
        <v>769</v>
      </c>
      <c r="B207" s="119" t="str">
        <f>Sorteio!Y28</f>
        <v>SOTOTUKA</v>
      </c>
      <c r="C207" s="119" t="str">
        <f>Sorteio!Z28</f>
        <v>MASSAHIKO</v>
      </c>
      <c r="D207" s="119" t="str">
        <f>Sorteio!AA28</f>
        <v>M</v>
      </c>
      <c r="E207" s="119" t="str">
        <f>Sorteio!AB28</f>
        <v>12. COO</v>
      </c>
      <c r="F207" s="241">
        <f>Sorteio!AC28</f>
        <v>17868</v>
      </c>
      <c r="G207" s="119">
        <f>Sorteio!AD28</f>
        <v>9</v>
      </c>
      <c r="H207" s="119" t="str">
        <f>Sorteio!AE28</f>
        <v>B-SR</v>
      </c>
      <c r="I207" s="62">
        <f>Sorteio!A28</f>
        <v>210</v>
      </c>
      <c r="J207" s="62">
        <f>Sorteio!B28</f>
        <v>2</v>
      </c>
      <c r="K207" s="62">
        <f>Sorteio!C28</f>
        <v>10</v>
      </c>
      <c r="L207">
        <v>18</v>
      </c>
      <c r="M207">
        <v>555</v>
      </c>
    </row>
    <row r="208" spans="1:13">
      <c r="A208" s="235">
        <f>Sorteio!AH59</f>
        <v>0</v>
      </c>
      <c r="B208" s="119" t="str">
        <f>Sorteio!AI59</f>
        <v/>
      </c>
      <c r="C208" s="119" t="str">
        <f>Sorteio!AJ59</f>
        <v/>
      </c>
      <c r="D208" s="119" t="str">
        <f>Sorteio!AK59</f>
        <v/>
      </c>
      <c r="E208" s="119" t="str">
        <f>Sorteio!AL59</f>
        <v/>
      </c>
      <c r="F208" s="241" t="str">
        <f>Sorteio!AM59</f>
        <v/>
      </c>
      <c r="G208" s="119" t="str">
        <f>Sorteio!AN59</f>
        <v/>
      </c>
      <c r="H208" s="119" t="str">
        <f>Sorteio!AO59</f>
        <v/>
      </c>
      <c r="I208" s="62">
        <f>Sorteio!A59</f>
        <v>405</v>
      </c>
      <c r="J208" s="62">
        <f>Sorteio!B59</f>
        <v>2</v>
      </c>
      <c r="K208" s="62">
        <f>Sorteio!C59</f>
        <v>5</v>
      </c>
      <c r="L208">
        <v>18</v>
      </c>
      <c r="M208">
        <v>604</v>
      </c>
    </row>
    <row r="209" spans="1:13" ht="16.2" thickBot="1">
      <c r="A209" s="237">
        <f>Sorteio!AH64</f>
        <v>0</v>
      </c>
      <c r="B209" s="155" t="str">
        <f>Sorteio!AI64</f>
        <v/>
      </c>
      <c r="C209" s="155" t="str">
        <f>Sorteio!AJ64</f>
        <v/>
      </c>
      <c r="D209" s="155" t="str">
        <f>Sorteio!AK64</f>
        <v/>
      </c>
      <c r="E209" s="155" t="str">
        <f>Sorteio!AL64</f>
        <v/>
      </c>
      <c r="F209" s="242" t="str">
        <f>Sorteio!AM64</f>
        <v/>
      </c>
      <c r="G209" s="155" t="str">
        <f>Sorteio!AN64</f>
        <v/>
      </c>
      <c r="H209" s="155" t="str">
        <f>Sorteio!AO64</f>
        <v/>
      </c>
      <c r="I209" s="238">
        <f>Sorteio!A64</f>
        <v>410</v>
      </c>
      <c r="J209" s="238">
        <f>Sorteio!B64</f>
        <v>2</v>
      </c>
      <c r="K209" s="238">
        <f>Sorteio!C64</f>
        <v>10</v>
      </c>
      <c r="L209">
        <v>18</v>
      </c>
      <c r="M209">
        <v>885</v>
      </c>
    </row>
    <row r="210" spans="1:13">
      <c r="A210" s="231">
        <f>Sorteio!AH68</f>
        <v>0</v>
      </c>
      <c r="B210" s="232" t="str">
        <f>Sorteio!AI68</f>
        <v/>
      </c>
      <c r="C210" s="232" t="str">
        <f>Sorteio!AJ68</f>
        <v/>
      </c>
      <c r="D210" s="232" t="str">
        <f>Sorteio!AK68</f>
        <v/>
      </c>
      <c r="E210" s="232" t="str">
        <f>Sorteio!AL68</f>
        <v/>
      </c>
      <c r="F210" s="240" t="str">
        <f>Sorteio!AM68</f>
        <v/>
      </c>
      <c r="G210" s="232" t="str">
        <f>Sorteio!AN68</f>
        <v/>
      </c>
      <c r="H210" s="232" t="str">
        <f>Sorteio!AO68</f>
        <v/>
      </c>
      <c r="I210" s="233">
        <f>Sorteio!A68</f>
        <v>414</v>
      </c>
      <c r="J210" s="233">
        <f>Sorteio!B68</f>
        <v>2</v>
      </c>
      <c r="K210" s="233">
        <f>Sorteio!C68</f>
        <v>14</v>
      </c>
      <c r="L210">
        <v>18</v>
      </c>
      <c r="M210">
        <v>891</v>
      </c>
    </row>
    <row r="211" spans="1:13">
      <c r="A211" s="235">
        <f>Sorteio!$AH$72</f>
        <v>0</v>
      </c>
      <c r="B211" s="119" t="str">
        <f>IF(A211:A211&gt;0,VLOOKUP(A211,Insc.!$A$1:$J$972,2,FALSE),"")</f>
        <v/>
      </c>
      <c r="C211" s="119" t="str">
        <f>IF(A211:A211&gt;0,VLOOKUP(A211,Insc.!$A$1:$J$972,3,FALSE),"")</f>
        <v/>
      </c>
      <c r="D211" s="119" t="str">
        <f>IF(A211:A211&gt;0,VLOOKUP(A211,Insc.!$A$1:$J$972,4,FALSE),"")</f>
        <v/>
      </c>
      <c r="E211" s="119" t="str">
        <f>IF(A211:A211&gt;0,VLOOKUP(A211,Insc.!$A$1:$J$972,5,FALSE),"")</f>
        <v/>
      </c>
      <c r="F211" s="241" t="str">
        <f>IF(A211:A211&gt;0,VLOOKUP(A211,Insc.!$A$1:$J$972,6,FALSE),"")</f>
        <v/>
      </c>
      <c r="G211" s="119" t="str">
        <f>IF(A211:A211&gt;0,VLOOKUP(A211,Insc.!$A$1:$J$972,7,FALSE),"")</f>
        <v/>
      </c>
      <c r="H211" s="119" t="str">
        <f>IF(A211:A211&gt;0,VLOOKUP(A211,Insc.!$A$1:$J$972,8,FALSE),"")</f>
        <v/>
      </c>
      <c r="I211" s="62">
        <v>418</v>
      </c>
      <c r="J211" s="62">
        <v>2</v>
      </c>
      <c r="K211" s="62">
        <v>18</v>
      </c>
      <c r="L211" s="12">
        <v>18</v>
      </c>
      <c r="M211">
        <v>896</v>
      </c>
    </row>
    <row r="212" spans="1:13">
      <c r="A212" s="235" t="str">
        <f>Sorteio!X53</f>
        <v>836</v>
      </c>
      <c r="B212" s="119" t="str">
        <f>Sorteio!Y53</f>
        <v>UEMURA</v>
      </c>
      <c r="C212" s="119" t="str">
        <f>Sorteio!Z53</f>
        <v>YOSHIO</v>
      </c>
      <c r="D212" s="119" t="str">
        <f>Sorteio!AA53</f>
        <v>M</v>
      </c>
      <c r="E212" s="119" t="str">
        <f>Sorteio!AB53</f>
        <v>11. NCC</v>
      </c>
      <c r="F212" s="241">
        <f>Sorteio!AC53</f>
        <v>16850</v>
      </c>
      <c r="G212" s="119">
        <f>Sorteio!AD53</f>
        <v>9</v>
      </c>
      <c r="H212" s="119" t="str">
        <f>Sorteio!AE53</f>
        <v>B-SR</v>
      </c>
      <c r="I212" s="62">
        <f>Sorteio!A53</f>
        <v>317</v>
      </c>
      <c r="J212" s="62">
        <f>Sorteio!B53</f>
        <v>1</v>
      </c>
      <c r="K212" s="62">
        <f>Sorteio!C53</f>
        <v>17</v>
      </c>
      <c r="L212">
        <v>18</v>
      </c>
      <c r="M212">
        <v>898</v>
      </c>
    </row>
    <row r="213" spans="1:13" ht="16.2" thickBot="1">
      <c r="A213" s="237" t="str">
        <f>Sorteio!N29</f>
        <v>512</v>
      </c>
      <c r="B213" s="155" t="str">
        <f>Sorteio!O29</f>
        <v>MATSUMURA</v>
      </c>
      <c r="C213" s="155" t="str">
        <f>Sorteio!P29</f>
        <v>TERUAKI</v>
      </c>
      <c r="D213" s="155" t="str">
        <f>Sorteio!Q29</f>
        <v>M</v>
      </c>
      <c r="E213" s="155" t="str">
        <f>Sorteio!R29</f>
        <v>06. KOK</v>
      </c>
      <c r="F213" s="242">
        <f>Sorteio!S29</f>
        <v>15766</v>
      </c>
      <c r="G213" s="155">
        <f>Sorteio!T29</f>
        <v>9</v>
      </c>
      <c r="H213" s="155" t="str">
        <f>Sorteio!U29</f>
        <v>B-SR</v>
      </c>
      <c r="I213" s="238">
        <f>Sorteio!A29</f>
        <v>211</v>
      </c>
      <c r="J213" s="238">
        <f>Sorteio!B29</f>
        <v>2</v>
      </c>
      <c r="K213" s="238">
        <f>Sorteio!C29</f>
        <v>11</v>
      </c>
      <c r="L213">
        <v>18</v>
      </c>
      <c r="M213">
        <v>983</v>
      </c>
    </row>
    <row r="214" spans="1:13">
      <c r="A214" s="231" t="str">
        <f>Sorteio!D33</f>
        <v>899</v>
      </c>
      <c r="B214" s="232" t="str">
        <f>Sorteio!E33</f>
        <v>OGATA</v>
      </c>
      <c r="C214" s="232" t="str">
        <f>Sorteio!F33</f>
        <v>YOSHITAKA</v>
      </c>
      <c r="D214" s="232" t="str">
        <f>Sorteio!G33</f>
        <v>M</v>
      </c>
      <c r="E214" s="232" t="str">
        <f>Sorteio!H33</f>
        <v>12. COO</v>
      </c>
      <c r="F214" s="240">
        <f>Sorteio!I33</f>
        <v>16971</v>
      </c>
      <c r="G214" s="232">
        <f>Sorteio!J33</f>
        <v>7</v>
      </c>
      <c r="H214" s="232" t="str">
        <f>Sorteio!K33</f>
        <v>B-SR</v>
      </c>
      <c r="I214" s="233">
        <f>Sorteio!A33</f>
        <v>215</v>
      </c>
      <c r="J214" s="233">
        <f>Sorteio!B33</f>
        <v>2</v>
      </c>
      <c r="K214" s="233">
        <f>Sorteio!C33</f>
        <v>15</v>
      </c>
      <c r="L214">
        <v>18</v>
      </c>
      <c r="M214">
        <v>986</v>
      </c>
    </row>
    <row r="215" spans="1:13">
      <c r="A215" s="235" t="str">
        <f>Sorteio!AH61</f>
        <v>550</v>
      </c>
      <c r="B215" s="119" t="str">
        <f>Sorteio!AI61</f>
        <v>SAITO</v>
      </c>
      <c r="C215" s="119" t="str">
        <f>Sorteio!AJ61</f>
        <v>YOLANDO TOSHIO</v>
      </c>
      <c r="D215" s="119" t="str">
        <f>Sorteio!AK61</f>
        <v>M</v>
      </c>
      <c r="E215" s="119" t="str">
        <f>Sorteio!AL61</f>
        <v>12. COO</v>
      </c>
      <c r="F215" s="241">
        <f>Sorteio!AM61</f>
        <v>18875</v>
      </c>
      <c r="G215" s="119">
        <f>Sorteio!AN61</f>
        <v>12</v>
      </c>
      <c r="H215" s="119" t="str">
        <f>Sorteio!AO61</f>
        <v>C-SR</v>
      </c>
      <c r="I215" s="62">
        <f>Sorteio!A61</f>
        <v>407</v>
      </c>
      <c r="J215" s="62">
        <f>Sorteio!B61</f>
        <v>2</v>
      </c>
      <c r="K215" s="62">
        <f>Sorteio!C61</f>
        <v>7</v>
      </c>
      <c r="L215">
        <v>18</v>
      </c>
      <c r="M215" s="6"/>
    </row>
    <row r="216" spans="1:13">
      <c r="A216" s="235" t="str">
        <f>Sorteio!AH20</f>
        <v>669</v>
      </c>
      <c r="B216" s="119" t="str">
        <f>Sorteio!AI20</f>
        <v>NISHIJIMA</v>
      </c>
      <c r="C216" s="119" t="str">
        <f>Sorteio!AJ20</f>
        <v>KATSUYUKI</v>
      </c>
      <c r="D216" s="119" t="str">
        <f>Sorteio!AK20</f>
        <v>M</v>
      </c>
      <c r="E216" s="119" t="str">
        <f>Sorteio!AL20</f>
        <v>11. NCC</v>
      </c>
      <c r="F216" s="241">
        <f>Sorteio!AM20</f>
        <v>15321</v>
      </c>
      <c r="G216" s="119">
        <f>Sorteio!AN20</f>
        <v>6</v>
      </c>
      <c r="H216" s="119" t="str">
        <f>Sorteio!AO20</f>
        <v>A-MR</v>
      </c>
      <c r="I216" s="62">
        <f>Sorteio!A20</f>
        <v>202</v>
      </c>
      <c r="J216" s="62">
        <f>Sorteio!B20</f>
        <v>2</v>
      </c>
      <c r="K216" s="62">
        <f>Sorteio!C20</f>
        <v>2</v>
      </c>
    </row>
    <row r="217" spans="1:13" ht="16.2" thickBot="1">
      <c r="A217" s="237">
        <f>Sorteio!D38</f>
        <v>0</v>
      </c>
      <c r="B217" s="155" t="str">
        <f>Sorteio!E38</f>
        <v/>
      </c>
      <c r="C217" s="155" t="str">
        <f>Sorteio!F38</f>
        <v/>
      </c>
      <c r="D217" s="155" t="str">
        <f>Sorteio!G38</f>
        <v/>
      </c>
      <c r="E217" s="155" t="str">
        <f>Sorteio!H38</f>
        <v/>
      </c>
      <c r="F217" s="242" t="str">
        <f>Sorteio!I38</f>
        <v/>
      </c>
      <c r="G217" s="155" t="str">
        <f>Sorteio!J38</f>
        <v/>
      </c>
      <c r="H217" s="155" t="str">
        <f>Sorteio!K38</f>
        <v/>
      </c>
      <c r="I217" s="238">
        <f>Sorteio!A38</f>
        <v>302</v>
      </c>
      <c r="J217" s="238">
        <f>Sorteio!B38</f>
        <v>1</v>
      </c>
      <c r="K217" s="238">
        <f>Sorteio!C38</f>
        <v>2</v>
      </c>
    </row>
    <row r="218" spans="1:13">
      <c r="A218" s="231">
        <f>Sorteio!N38</f>
        <v>0</v>
      </c>
      <c r="B218" s="232" t="str">
        <f>Sorteio!O38</f>
        <v/>
      </c>
      <c r="C218" s="232" t="str">
        <f>Sorteio!P38</f>
        <v/>
      </c>
      <c r="D218" s="232" t="str">
        <f>Sorteio!Q38</f>
        <v/>
      </c>
      <c r="E218" s="232" t="str">
        <f>Sorteio!R38</f>
        <v/>
      </c>
      <c r="F218" s="240" t="str">
        <f>Sorteio!S38</f>
        <v/>
      </c>
      <c r="G218" s="232" t="str">
        <f>Sorteio!T38</f>
        <v/>
      </c>
      <c r="H218" s="232" t="str">
        <f>Sorteio!U38</f>
        <v/>
      </c>
      <c r="I218" s="233">
        <f>Sorteio!A38</f>
        <v>302</v>
      </c>
      <c r="J218" s="233">
        <f>Sorteio!B38</f>
        <v>1</v>
      </c>
      <c r="K218" s="233">
        <f>Sorteio!C38</f>
        <v>2</v>
      </c>
    </row>
    <row r="219" spans="1:13">
      <c r="A219" s="235">
        <f>Sorteio!X38</f>
        <v>0</v>
      </c>
      <c r="B219" s="119" t="str">
        <f>Sorteio!Y38</f>
        <v/>
      </c>
      <c r="C219" s="119" t="str">
        <f>Sorteio!Z38</f>
        <v/>
      </c>
      <c r="D219" s="119" t="str">
        <f>Sorteio!AA38</f>
        <v/>
      </c>
      <c r="E219" s="119" t="str">
        <f>Sorteio!AB38</f>
        <v/>
      </c>
      <c r="F219" s="241" t="str">
        <f>Sorteio!AC38</f>
        <v/>
      </c>
      <c r="G219" s="119" t="str">
        <f>Sorteio!AD38</f>
        <v/>
      </c>
      <c r="H219" s="119" t="str">
        <f>Sorteio!AE38</f>
        <v/>
      </c>
      <c r="I219" s="62">
        <f>Sorteio!A38</f>
        <v>302</v>
      </c>
      <c r="J219" s="62">
        <f>Sorteio!B38</f>
        <v>1</v>
      </c>
      <c r="K219" s="62">
        <f>Sorteio!C38</f>
        <v>2</v>
      </c>
    </row>
    <row r="220" spans="1:13">
      <c r="A220" s="235">
        <f>Sorteio!AH38</f>
        <v>0</v>
      </c>
      <c r="B220" s="119" t="str">
        <f>Sorteio!AI38</f>
        <v/>
      </c>
      <c r="C220" s="119" t="str">
        <f>Sorteio!AJ38</f>
        <v/>
      </c>
      <c r="D220" s="119" t="str">
        <f>Sorteio!AK38</f>
        <v/>
      </c>
      <c r="E220" s="119" t="str">
        <f>Sorteio!AL38</f>
        <v/>
      </c>
      <c r="F220" s="241" t="str">
        <f>Sorteio!AM38</f>
        <v/>
      </c>
      <c r="G220" s="119" t="str">
        <f>Sorteio!AN38</f>
        <v/>
      </c>
      <c r="H220" s="119" t="str">
        <f>Sorteio!AO38</f>
        <v/>
      </c>
      <c r="I220" s="62">
        <f>Sorteio!A38</f>
        <v>302</v>
      </c>
      <c r="J220" s="62">
        <f>Sorteio!B38</f>
        <v>1</v>
      </c>
      <c r="K220" s="62">
        <f>Sorteio!C38</f>
        <v>2</v>
      </c>
    </row>
    <row r="221" spans="1:13" ht="16.2" thickBot="1">
      <c r="A221" s="237">
        <f>Sorteio!D40</f>
        <v>0</v>
      </c>
      <c r="B221" s="155" t="str">
        <f>Sorteio!E40</f>
        <v/>
      </c>
      <c r="C221" s="155" t="str">
        <f>Sorteio!F40</f>
        <v/>
      </c>
      <c r="D221" s="155" t="str">
        <f>Sorteio!G40</f>
        <v/>
      </c>
      <c r="E221" s="155" t="str">
        <f>Sorteio!H40</f>
        <v/>
      </c>
      <c r="F221" s="242" t="str">
        <f>Sorteio!I40</f>
        <v/>
      </c>
      <c r="G221" s="155" t="str">
        <f>Sorteio!J40</f>
        <v/>
      </c>
      <c r="H221" s="155" t="str">
        <f>Sorteio!K40</f>
        <v/>
      </c>
      <c r="I221" s="238">
        <f>Sorteio!A40</f>
        <v>304</v>
      </c>
      <c r="J221" s="238">
        <f>Sorteio!B40</f>
        <v>1</v>
      </c>
      <c r="K221" s="238">
        <f>Sorteio!C40</f>
        <v>4</v>
      </c>
    </row>
    <row r="222" spans="1:13">
      <c r="A222" s="231">
        <f>Sorteio!N40</f>
        <v>0</v>
      </c>
      <c r="B222" s="232" t="str">
        <f>Sorteio!O40</f>
        <v/>
      </c>
      <c r="C222" s="232" t="str">
        <f>Sorteio!P40</f>
        <v/>
      </c>
      <c r="D222" s="232" t="str">
        <f>Sorteio!Q40</f>
        <v/>
      </c>
      <c r="E222" s="232" t="str">
        <f>Sorteio!R40</f>
        <v/>
      </c>
      <c r="F222" s="240" t="str">
        <f>Sorteio!S40</f>
        <v/>
      </c>
      <c r="G222" s="232" t="str">
        <f>Sorteio!T40</f>
        <v/>
      </c>
      <c r="H222" s="232" t="str">
        <f>Sorteio!U40</f>
        <v/>
      </c>
      <c r="I222" s="233">
        <f>Sorteio!A40</f>
        <v>304</v>
      </c>
      <c r="J222" s="233">
        <f>Sorteio!B40</f>
        <v>1</v>
      </c>
      <c r="K222" s="233">
        <f>Sorteio!C40</f>
        <v>4</v>
      </c>
    </row>
    <row r="223" spans="1:13">
      <c r="A223" s="235">
        <f>Sorteio!X40</f>
        <v>0</v>
      </c>
      <c r="B223" s="119" t="str">
        <f>Sorteio!Y40</f>
        <v/>
      </c>
      <c r="C223" s="119" t="str">
        <f>Sorteio!Z40</f>
        <v/>
      </c>
      <c r="D223" s="119" t="str">
        <f>Sorteio!AA40</f>
        <v/>
      </c>
      <c r="E223" s="119" t="str">
        <f>Sorteio!AB40</f>
        <v/>
      </c>
      <c r="F223" s="241" t="str">
        <f>Sorteio!AC40</f>
        <v/>
      </c>
      <c r="G223" s="119" t="str">
        <f>Sorteio!AD40</f>
        <v/>
      </c>
      <c r="H223" s="119" t="str">
        <f>Sorteio!AE40</f>
        <v/>
      </c>
      <c r="I223" s="62">
        <f>Sorteio!A40</f>
        <v>304</v>
      </c>
      <c r="J223" s="62">
        <f>Sorteio!B40</f>
        <v>1</v>
      </c>
      <c r="K223" s="62">
        <f>Sorteio!C40</f>
        <v>4</v>
      </c>
    </row>
    <row r="224" spans="1:13">
      <c r="A224" s="235">
        <f>Sorteio!AH40</f>
        <v>0</v>
      </c>
      <c r="B224" s="119" t="str">
        <f>Sorteio!AI40</f>
        <v/>
      </c>
      <c r="C224" s="119" t="str">
        <f>Sorteio!AJ40</f>
        <v/>
      </c>
      <c r="D224" s="119" t="str">
        <f>Sorteio!AK40</f>
        <v/>
      </c>
      <c r="E224" s="119" t="str">
        <f>Sorteio!AL40</f>
        <v/>
      </c>
      <c r="F224" s="241" t="str">
        <f>Sorteio!AM40</f>
        <v/>
      </c>
      <c r="G224" s="119" t="str">
        <f>Sorteio!AN40</f>
        <v/>
      </c>
      <c r="H224" s="119" t="str">
        <f>Sorteio!AO40</f>
        <v/>
      </c>
      <c r="I224" s="62">
        <f>Sorteio!A40</f>
        <v>304</v>
      </c>
      <c r="J224" s="62">
        <f>Sorteio!B40</f>
        <v>1</v>
      </c>
      <c r="K224" s="62">
        <f>Sorteio!C40</f>
        <v>4</v>
      </c>
    </row>
    <row r="225" spans="1:11" ht="16.2" thickBot="1">
      <c r="A225" s="237" t="str">
        <f>Sorteio!AH43</f>
        <v>705</v>
      </c>
      <c r="B225" s="155" t="str">
        <f>Sorteio!AI43</f>
        <v>IWAMOTO MAEDA</v>
      </c>
      <c r="C225" s="155" t="str">
        <f>Sorteio!AJ43</f>
        <v>IOSHIMI</v>
      </c>
      <c r="D225" s="155" t="str">
        <f>Sorteio!AK43</f>
        <v>F</v>
      </c>
      <c r="E225" s="155" t="str">
        <f>Sorteio!AL43</f>
        <v>06. KOK</v>
      </c>
      <c r="F225" s="242">
        <f>Sorteio!AM43</f>
        <v>20443</v>
      </c>
      <c r="G225" s="155">
        <f>Sorteio!AN43</f>
        <v>12</v>
      </c>
      <c r="H225" s="155" t="str">
        <f>Sorteio!AO43</f>
        <v>C-NSR</v>
      </c>
      <c r="I225" s="238">
        <f>Sorteio!A43</f>
        <v>307</v>
      </c>
      <c r="J225" s="238">
        <f>Sorteio!B43</f>
        <v>1</v>
      </c>
      <c r="K225" s="238">
        <f>Sorteio!C43</f>
        <v>7</v>
      </c>
    </row>
    <row r="226" spans="1:11">
      <c r="A226" s="231">
        <f>Sorteio!D44</f>
        <v>0</v>
      </c>
      <c r="B226" s="232" t="str">
        <f>Sorteio!E44</f>
        <v/>
      </c>
      <c r="C226" s="232" t="str">
        <f>Sorteio!F44</f>
        <v/>
      </c>
      <c r="D226" s="232" t="str">
        <f>Sorteio!G44</f>
        <v/>
      </c>
      <c r="E226" s="232" t="str">
        <f>Sorteio!H44</f>
        <v/>
      </c>
      <c r="F226" s="240" t="str">
        <f>Sorteio!I44</f>
        <v/>
      </c>
      <c r="G226" s="232" t="str">
        <f>Sorteio!J44</f>
        <v/>
      </c>
      <c r="H226" s="232" t="str">
        <f>Sorteio!K44</f>
        <v/>
      </c>
      <c r="I226" s="233">
        <f>Sorteio!A44</f>
        <v>308</v>
      </c>
      <c r="J226" s="233">
        <f>Sorteio!B44</f>
        <v>1</v>
      </c>
      <c r="K226" s="233">
        <f>Sorteio!C44</f>
        <v>8</v>
      </c>
    </row>
    <row r="227" spans="1:11">
      <c r="A227" s="235">
        <f>Sorteio!N44</f>
        <v>0</v>
      </c>
      <c r="B227" s="119" t="str">
        <f>Sorteio!O44</f>
        <v/>
      </c>
      <c r="C227" s="119" t="str">
        <f>Sorteio!P44</f>
        <v/>
      </c>
      <c r="D227" s="119" t="str">
        <f>Sorteio!Q44</f>
        <v/>
      </c>
      <c r="E227" s="119" t="str">
        <f>Sorteio!R44</f>
        <v/>
      </c>
      <c r="F227" s="241" t="str">
        <f>Sorteio!S44</f>
        <v/>
      </c>
      <c r="G227" s="119" t="str">
        <f>Sorteio!T44</f>
        <v/>
      </c>
      <c r="H227" s="119" t="str">
        <f>Sorteio!U44</f>
        <v/>
      </c>
      <c r="I227" s="62">
        <f>Sorteio!A44</f>
        <v>308</v>
      </c>
      <c r="J227" s="62">
        <f>Sorteio!B44</f>
        <v>1</v>
      </c>
      <c r="K227" s="62">
        <f>Sorteio!C44</f>
        <v>8</v>
      </c>
    </row>
    <row r="228" spans="1:11">
      <c r="A228" s="235">
        <f>Sorteio!X44</f>
        <v>0</v>
      </c>
      <c r="B228" s="119" t="str">
        <f>Sorteio!Y44</f>
        <v/>
      </c>
      <c r="C228" s="119" t="str">
        <f>Sorteio!Z44</f>
        <v/>
      </c>
      <c r="D228" s="119" t="str">
        <f>Sorteio!AA44</f>
        <v/>
      </c>
      <c r="E228" s="119" t="str">
        <f>Sorteio!AB44</f>
        <v/>
      </c>
      <c r="F228" s="241" t="str">
        <f>Sorteio!AC44</f>
        <v/>
      </c>
      <c r="G228" s="119" t="str">
        <f>Sorteio!AD44</f>
        <v/>
      </c>
      <c r="H228" s="119" t="str">
        <f>Sorteio!AE44</f>
        <v/>
      </c>
      <c r="I228" s="62">
        <f>Sorteio!A44</f>
        <v>308</v>
      </c>
      <c r="J228" s="62">
        <f>Sorteio!B44</f>
        <v>1</v>
      </c>
      <c r="K228" s="62">
        <f>Sorteio!C44</f>
        <v>8</v>
      </c>
    </row>
    <row r="229" spans="1:11" ht="16.2" thickBot="1">
      <c r="A229" s="237">
        <f>Sorteio!AH44</f>
        <v>0</v>
      </c>
      <c r="B229" s="155" t="str">
        <f>Sorteio!AI44</f>
        <v/>
      </c>
      <c r="C229" s="155" t="str">
        <f>Sorteio!AJ44</f>
        <v/>
      </c>
      <c r="D229" s="155" t="str">
        <f>Sorteio!AK44</f>
        <v/>
      </c>
      <c r="E229" s="155" t="str">
        <f>Sorteio!AL44</f>
        <v/>
      </c>
      <c r="F229" s="242" t="str">
        <f>Sorteio!AM44</f>
        <v/>
      </c>
      <c r="G229" s="155" t="str">
        <f>Sorteio!AN44</f>
        <v/>
      </c>
      <c r="H229" s="155" t="str">
        <f>Sorteio!AO44</f>
        <v/>
      </c>
      <c r="I229" s="238">
        <f>Sorteio!A44</f>
        <v>308</v>
      </c>
      <c r="J229" s="238">
        <f>Sorteio!B44</f>
        <v>1</v>
      </c>
      <c r="K229" s="238">
        <f>Sorteio!C44</f>
        <v>8</v>
      </c>
    </row>
    <row r="230" spans="1:11">
      <c r="A230" s="231">
        <f>Sorteio!D45</f>
        <v>719</v>
      </c>
      <c r="B230" s="232" t="str">
        <f>Sorteio!E45</f>
        <v>AZEVEDO</v>
      </c>
      <c r="C230" s="232" t="str">
        <f>Sorteio!F45</f>
        <v>IDELSON</v>
      </c>
      <c r="D230" s="232" t="str">
        <f>Sorteio!G45</f>
        <v>M</v>
      </c>
      <c r="E230" s="232" t="str">
        <f>Sorteio!H45</f>
        <v>11. NCC</v>
      </c>
      <c r="F230" s="240">
        <f>Sorteio!I45</f>
        <v>16509</v>
      </c>
      <c r="G230" s="232">
        <f>Sorteio!J45</f>
        <v>8</v>
      </c>
      <c r="H230" s="232" t="str">
        <f>Sorteio!K45</f>
        <v>B-SR</v>
      </c>
      <c r="I230" s="233">
        <f>Sorteio!A45</f>
        <v>309</v>
      </c>
      <c r="J230" s="233">
        <f>Sorteio!B45</f>
        <v>1</v>
      </c>
      <c r="K230" s="233">
        <f>Sorteio!C45</f>
        <v>9</v>
      </c>
    </row>
    <row r="231" spans="1:11">
      <c r="A231" s="235" t="str">
        <f>Sorteio!N45</f>
        <v>785</v>
      </c>
      <c r="B231" s="119" t="str">
        <f>Sorteio!O45</f>
        <v>MORIYA</v>
      </c>
      <c r="C231" s="119" t="str">
        <f>Sorteio!P45</f>
        <v>KAZUO</v>
      </c>
      <c r="D231" s="119" t="str">
        <f>Sorteio!Q45</f>
        <v>M</v>
      </c>
      <c r="E231" s="119" t="str">
        <f>Sorteio!R45</f>
        <v>15. BIR</v>
      </c>
      <c r="F231" s="241">
        <f>Sorteio!S45</f>
        <v>15211</v>
      </c>
      <c r="G231" s="119">
        <f>Sorteio!T45</f>
        <v>9</v>
      </c>
      <c r="H231" s="119" t="str">
        <f>Sorteio!U45</f>
        <v>B-MR</v>
      </c>
      <c r="I231" s="62">
        <f>Sorteio!A45</f>
        <v>309</v>
      </c>
      <c r="J231" s="62">
        <f>Sorteio!B45</f>
        <v>1</v>
      </c>
      <c r="K231" s="62">
        <f>Sorteio!C45</f>
        <v>9</v>
      </c>
    </row>
    <row r="232" spans="1:11">
      <c r="A232" s="235" t="str">
        <f>Sorteio!X45</f>
        <v>704</v>
      </c>
      <c r="B232" s="119" t="str">
        <f>Sorteio!Y45</f>
        <v>MAEDA</v>
      </c>
      <c r="C232" s="119" t="str">
        <f>Sorteio!Z45</f>
        <v>KAUSSEI</v>
      </c>
      <c r="D232" s="119" t="str">
        <f>Sorteio!AA45</f>
        <v>M</v>
      </c>
      <c r="E232" s="119" t="str">
        <f>Sorteio!AB45</f>
        <v>06. KOK</v>
      </c>
      <c r="F232" s="241">
        <f>Sorteio!AC45</f>
        <v>18515</v>
      </c>
      <c r="G232" s="119">
        <f>Sorteio!AD45</f>
        <v>12</v>
      </c>
      <c r="H232" s="119" t="str">
        <f>Sorteio!AE45</f>
        <v>C-SR</v>
      </c>
      <c r="I232" s="62">
        <f>Sorteio!A45</f>
        <v>309</v>
      </c>
      <c r="J232" s="62">
        <f>Sorteio!B45</f>
        <v>1</v>
      </c>
      <c r="K232" s="62">
        <f>Sorteio!C45</f>
        <v>9</v>
      </c>
    </row>
    <row r="233" spans="1:11" ht="16.2" thickBot="1">
      <c r="A233" s="237" t="str">
        <f>Sorteio!AH45</f>
        <v>728</v>
      </c>
      <c r="B233" s="155" t="str">
        <f>Sorteio!AI45</f>
        <v>DOS SANTOS LUZ LIMA</v>
      </c>
      <c r="C233" s="155" t="str">
        <f>Sorteio!AJ45</f>
        <v>LUCILENA</v>
      </c>
      <c r="D233" s="155" t="str">
        <f>Sorteio!AK45</f>
        <v>F</v>
      </c>
      <c r="E233" s="155" t="str">
        <f>Sorteio!AL45</f>
        <v>18. SOR</v>
      </c>
      <c r="F233" s="242">
        <f>Sorteio!AM45</f>
        <v>25513</v>
      </c>
      <c r="G233" s="155">
        <f>Sorteio!AN45</f>
        <v>12</v>
      </c>
      <c r="H233" s="155" t="str">
        <f>Sorteio!AO45</f>
        <v>C-NSR</v>
      </c>
      <c r="I233" s="238">
        <f>Sorteio!A45</f>
        <v>309</v>
      </c>
      <c r="J233" s="238">
        <f>Sorteio!B45</f>
        <v>1</v>
      </c>
      <c r="K233" s="238">
        <f>Sorteio!C45</f>
        <v>9</v>
      </c>
    </row>
    <row r="234" spans="1:11">
      <c r="A234" s="231">
        <f>Sorteio!D47</f>
        <v>587</v>
      </c>
      <c r="B234" s="232" t="str">
        <f>Sorteio!E47</f>
        <v>SHIMURA</v>
      </c>
      <c r="C234" s="232" t="str">
        <f>Sorteio!F47</f>
        <v>JUSCELINO</v>
      </c>
      <c r="D234" s="232" t="str">
        <f>Sorteio!G47</f>
        <v>M</v>
      </c>
      <c r="E234" s="232" t="str">
        <f>Sorteio!H47</f>
        <v>07. GSP</v>
      </c>
      <c r="F234" s="240">
        <f>Sorteio!I47</f>
        <v>20561</v>
      </c>
      <c r="G234" s="232">
        <f>Sorteio!J47</f>
        <v>9</v>
      </c>
      <c r="H234" s="232" t="str">
        <f>Sorteio!K47</f>
        <v>B-NSR</v>
      </c>
      <c r="I234" s="233">
        <f>Sorteio!A47</f>
        <v>311</v>
      </c>
      <c r="J234" s="233">
        <f>Sorteio!B47</f>
        <v>1</v>
      </c>
      <c r="K234" s="233">
        <f>Sorteio!C47</f>
        <v>11</v>
      </c>
    </row>
    <row r="235" spans="1:11">
      <c r="A235" s="235" t="str">
        <f>Sorteio!N47</f>
        <v>781</v>
      </c>
      <c r="B235" s="119" t="str">
        <f>Sorteio!O47</f>
        <v>KOJA</v>
      </c>
      <c r="C235" s="119" t="str">
        <f>Sorteio!P47</f>
        <v>MARIO</v>
      </c>
      <c r="D235" s="119" t="str">
        <f>Sorteio!Q47</f>
        <v>M</v>
      </c>
      <c r="E235" s="119" t="str">
        <f>Sorteio!R47</f>
        <v>11. NCC</v>
      </c>
      <c r="F235" s="241">
        <f>Sorteio!S47</f>
        <v>18155</v>
      </c>
      <c r="G235" s="119">
        <f>Sorteio!T47</f>
        <v>9</v>
      </c>
      <c r="H235" s="119" t="str">
        <f>Sorteio!U47</f>
        <v>B-SR</v>
      </c>
      <c r="I235" s="62">
        <f>Sorteio!A47</f>
        <v>311</v>
      </c>
      <c r="J235" s="62">
        <f>Sorteio!B47</f>
        <v>1</v>
      </c>
      <c r="K235" s="62">
        <f>Sorteio!C47</f>
        <v>11</v>
      </c>
    </row>
    <row r="236" spans="1:11">
      <c r="A236" s="235" t="str">
        <f>Sorteio!X47</f>
        <v>896</v>
      </c>
      <c r="B236" s="119" t="str">
        <f>Sorteio!Y47</f>
        <v>CUKAUSKAS</v>
      </c>
      <c r="C236" s="119" t="str">
        <f>Sorteio!Z47</f>
        <v>ADELIA</v>
      </c>
      <c r="D236" s="119" t="str">
        <f>Sorteio!AA47</f>
        <v>F</v>
      </c>
      <c r="E236" s="119" t="str">
        <f>Sorteio!AB47</f>
        <v>18. SOR</v>
      </c>
      <c r="F236" s="241">
        <f>Sorteio!AC47</f>
        <v>19630</v>
      </c>
      <c r="G236" s="119">
        <f>Sorteio!AD47</f>
        <v>12</v>
      </c>
      <c r="H236" s="119" t="str">
        <f>Sorteio!AE47</f>
        <v>C-NSR</v>
      </c>
      <c r="I236" s="62">
        <f>Sorteio!A47</f>
        <v>311</v>
      </c>
      <c r="J236" s="62">
        <f>Sorteio!B47</f>
        <v>1</v>
      </c>
      <c r="K236" s="62">
        <f>Sorteio!C47</f>
        <v>11</v>
      </c>
    </row>
    <row r="237" spans="1:11" ht="16.2" thickBot="1">
      <c r="A237" s="237" t="str">
        <f>Sorteio!AH47</f>
        <v>771</v>
      </c>
      <c r="B237" s="155" t="str">
        <f>Sorteio!AI47</f>
        <v>YAMAMOTO YAMAZAKI</v>
      </c>
      <c r="C237" s="155" t="str">
        <f>Sorteio!AJ47</f>
        <v>CECILIA TOSHIE</v>
      </c>
      <c r="D237" s="155" t="str">
        <f>Sorteio!AK47</f>
        <v>F</v>
      </c>
      <c r="E237" s="155" t="str">
        <f>Sorteio!AL47</f>
        <v>06. KOK</v>
      </c>
      <c r="F237" s="242">
        <f>Sorteio!AM47</f>
        <v>23302</v>
      </c>
      <c r="G237" s="155">
        <f>Sorteio!AN47</f>
        <v>12</v>
      </c>
      <c r="H237" s="155" t="str">
        <f>Sorteio!AO47</f>
        <v>C-NSR</v>
      </c>
      <c r="I237" s="238">
        <f>Sorteio!A47</f>
        <v>311</v>
      </c>
      <c r="J237" s="238">
        <f>Sorteio!B47</f>
        <v>1</v>
      </c>
      <c r="K237" s="238">
        <f>Sorteio!C47</f>
        <v>11</v>
      </c>
    </row>
    <row r="238" spans="1:11">
      <c r="A238" s="231" t="str">
        <f>Sorteio!D49</f>
        <v>097</v>
      </c>
      <c r="B238" s="232" t="str">
        <f>Sorteio!E49</f>
        <v>MUKAYAMA</v>
      </c>
      <c r="C238" s="232" t="str">
        <f>Sorteio!F49</f>
        <v>AMELIA</v>
      </c>
      <c r="D238" s="232" t="str">
        <f>Sorteio!G49</f>
        <v>F</v>
      </c>
      <c r="E238" s="232" t="str">
        <f>Sorteio!H49</f>
        <v>03. IBI</v>
      </c>
      <c r="F238" s="240">
        <f>Sorteio!I49</f>
        <v>19188</v>
      </c>
      <c r="G238" s="232">
        <f>Sorteio!J49</f>
        <v>7</v>
      </c>
      <c r="H238" s="232" t="str">
        <f>Sorteio!K49</f>
        <v>B-NSR</v>
      </c>
      <c r="I238" s="233">
        <f>Sorteio!A49</f>
        <v>313</v>
      </c>
      <c r="J238" s="233">
        <f>Sorteio!B49</f>
        <v>1</v>
      </c>
      <c r="K238" s="233">
        <f>Sorteio!C49</f>
        <v>13</v>
      </c>
    </row>
    <row r="239" spans="1:11">
      <c r="A239" s="235" t="str">
        <f>Sorteio!N49</f>
        <v>737</v>
      </c>
      <c r="B239" s="119" t="str">
        <f>Sorteio!O49</f>
        <v>SAKATA</v>
      </c>
      <c r="C239" s="119" t="str">
        <f>Sorteio!P49</f>
        <v>JORGE</v>
      </c>
      <c r="D239" s="119" t="str">
        <f>Sorteio!Q49</f>
        <v>M</v>
      </c>
      <c r="E239" s="119" t="str">
        <f>Sorteio!R49</f>
        <v>18. SOR</v>
      </c>
      <c r="F239" s="241">
        <f>Sorteio!S49</f>
        <v>19445</v>
      </c>
      <c r="G239" s="119">
        <f>Sorteio!T49</f>
        <v>9</v>
      </c>
      <c r="H239" s="119" t="str">
        <f>Sorteio!U49</f>
        <v>B-NSR</v>
      </c>
      <c r="I239" s="62">
        <f>Sorteio!A49</f>
        <v>313</v>
      </c>
      <c r="J239" s="62">
        <f>Sorteio!B49</f>
        <v>1</v>
      </c>
      <c r="K239" s="62">
        <f>Sorteio!C49</f>
        <v>13</v>
      </c>
    </row>
    <row r="240" spans="1:11">
      <c r="A240" s="235" t="str">
        <f>Sorteio!X49</f>
        <v>215</v>
      </c>
      <c r="B240" s="119" t="str">
        <f>Sorteio!Y49</f>
        <v>ITO</v>
      </c>
      <c r="C240" s="119" t="str">
        <f>Sorteio!Z49</f>
        <v>MINORU</v>
      </c>
      <c r="D240" s="119" t="str">
        <f>Sorteio!AA49</f>
        <v>M</v>
      </c>
      <c r="E240" s="119" t="str">
        <f>Sorteio!AB49</f>
        <v>10. ITA</v>
      </c>
      <c r="F240" s="241">
        <f>Sorteio!AC49</f>
        <v>14704</v>
      </c>
      <c r="G240" s="119">
        <f>Sorteio!AD49</f>
        <v>9</v>
      </c>
      <c r="H240" s="119" t="str">
        <f>Sorteio!AE49</f>
        <v>B-MR</v>
      </c>
      <c r="I240" s="62">
        <f>Sorteio!A49</f>
        <v>313</v>
      </c>
      <c r="J240" s="62">
        <f>Sorteio!B49</f>
        <v>1</v>
      </c>
      <c r="K240" s="62">
        <f>Sorteio!C49</f>
        <v>13</v>
      </c>
    </row>
    <row r="241" spans="1:11" ht="16.2" thickBot="1">
      <c r="A241" s="237" t="str">
        <f>Sorteio!AH49</f>
        <v>167</v>
      </c>
      <c r="B241" s="155" t="str">
        <f>Sorteio!AI49</f>
        <v>NOZAWA</v>
      </c>
      <c r="C241" s="155" t="str">
        <f>Sorteio!AJ49</f>
        <v>YURIKO</v>
      </c>
      <c r="D241" s="155" t="str">
        <f>Sorteio!AK49</f>
        <v>F</v>
      </c>
      <c r="E241" s="155" t="str">
        <f>Sorteio!AL49</f>
        <v>06. KOK</v>
      </c>
      <c r="F241" s="242">
        <f>Sorteio!AM49</f>
        <v>13844</v>
      </c>
      <c r="G241" s="155">
        <f>Sorteio!AN49</f>
        <v>12</v>
      </c>
      <c r="H241" s="155" t="str">
        <f>Sorteio!AO49</f>
        <v>C-MR</v>
      </c>
      <c r="I241" s="238">
        <f>Sorteio!A49</f>
        <v>313</v>
      </c>
      <c r="J241" s="238">
        <f>Sorteio!B49</f>
        <v>1</v>
      </c>
      <c r="K241" s="238">
        <f>Sorteio!C49</f>
        <v>13</v>
      </c>
    </row>
    <row r="242" spans="1:11">
      <c r="A242" s="231">
        <f>Sorteio!D50</f>
        <v>0</v>
      </c>
      <c r="B242" s="232" t="str">
        <f>Sorteio!E50</f>
        <v/>
      </c>
      <c r="C242" s="232" t="str">
        <f>Sorteio!F50</f>
        <v/>
      </c>
      <c r="D242" s="232" t="str">
        <f>Sorteio!G50</f>
        <v/>
      </c>
      <c r="E242" s="232" t="str">
        <f>Sorteio!H50</f>
        <v/>
      </c>
      <c r="F242" s="240" t="str">
        <f>Sorteio!I50</f>
        <v/>
      </c>
      <c r="G242" s="232" t="str">
        <f>Sorteio!J50</f>
        <v/>
      </c>
      <c r="H242" s="232" t="str">
        <f>Sorteio!K50</f>
        <v/>
      </c>
      <c r="I242" s="233">
        <f>Sorteio!A50</f>
        <v>314</v>
      </c>
      <c r="J242" s="233">
        <f>Sorteio!B50</f>
        <v>1</v>
      </c>
      <c r="K242" s="233">
        <f>Sorteio!C50</f>
        <v>14</v>
      </c>
    </row>
    <row r="243" spans="1:11">
      <c r="A243" s="235">
        <f>Sorteio!N50</f>
        <v>0</v>
      </c>
      <c r="B243" s="119" t="str">
        <f>Sorteio!O50</f>
        <v/>
      </c>
      <c r="C243" s="119" t="str">
        <f>Sorteio!P50</f>
        <v/>
      </c>
      <c r="D243" s="119" t="str">
        <f>Sorteio!Q50</f>
        <v/>
      </c>
      <c r="E243" s="119" t="str">
        <f>Sorteio!R50</f>
        <v/>
      </c>
      <c r="F243" s="241" t="str">
        <f>Sorteio!S50</f>
        <v/>
      </c>
      <c r="G243" s="119" t="str">
        <f>Sorteio!T50</f>
        <v/>
      </c>
      <c r="H243" s="119" t="str">
        <f>Sorteio!U50</f>
        <v/>
      </c>
      <c r="I243" s="62">
        <f>Sorteio!A50</f>
        <v>314</v>
      </c>
      <c r="J243" s="62">
        <f>Sorteio!B50</f>
        <v>1</v>
      </c>
      <c r="K243" s="62">
        <f>Sorteio!C50</f>
        <v>14</v>
      </c>
    </row>
    <row r="244" spans="1:11">
      <c r="A244" s="235">
        <f>Sorteio!X50</f>
        <v>0</v>
      </c>
      <c r="B244" s="119" t="str">
        <f>Sorteio!Y50</f>
        <v/>
      </c>
      <c r="C244" s="119" t="str">
        <f>Sorteio!Z50</f>
        <v/>
      </c>
      <c r="D244" s="119" t="str">
        <f>Sorteio!AA50</f>
        <v/>
      </c>
      <c r="E244" s="119" t="str">
        <f>Sorteio!AB50</f>
        <v/>
      </c>
      <c r="F244" s="241" t="str">
        <f>Sorteio!AC50</f>
        <v/>
      </c>
      <c r="G244" s="119" t="str">
        <f>Sorteio!AD50</f>
        <v/>
      </c>
      <c r="H244" s="119" t="str">
        <f>Sorteio!AE50</f>
        <v/>
      </c>
      <c r="I244" s="62">
        <f>Sorteio!A50</f>
        <v>314</v>
      </c>
      <c r="J244" s="62">
        <f>Sorteio!B50</f>
        <v>1</v>
      </c>
      <c r="K244" s="62">
        <f>Sorteio!C50</f>
        <v>14</v>
      </c>
    </row>
    <row r="245" spans="1:11" ht="16.2" thickBot="1">
      <c r="A245" s="237">
        <f>Sorteio!AH50</f>
        <v>0</v>
      </c>
      <c r="B245" s="155" t="str">
        <f>Sorteio!AI50</f>
        <v/>
      </c>
      <c r="C245" s="155" t="str">
        <f>Sorteio!AJ50</f>
        <v/>
      </c>
      <c r="D245" s="155" t="str">
        <f>Sorteio!AK50</f>
        <v/>
      </c>
      <c r="E245" s="155" t="str">
        <f>Sorteio!AL50</f>
        <v/>
      </c>
      <c r="F245" s="242" t="str">
        <f>Sorteio!AM50</f>
        <v/>
      </c>
      <c r="G245" s="155" t="str">
        <f>Sorteio!AN50</f>
        <v/>
      </c>
      <c r="H245" s="155" t="str">
        <f>Sorteio!AO50</f>
        <v/>
      </c>
      <c r="I245" s="238">
        <f>Sorteio!A50</f>
        <v>314</v>
      </c>
      <c r="J245" s="238">
        <f>Sorteio!B50</f>
        <v>1</v>
      </c>
      <c r="K245" s="238">
        <f>Sorteio!C50</f>
        <v>14</v>
      </c>
    </row>
    <row r="246" spans="1:11">
      <c r="A246" s="231">
        <f>Sorteio!D52</f>
        <v>0</v>
      </c>
      <c r="B246" s="232" t="str">
        <f>Sorteio!E52</f>
        <v/>
      </c>
      <c r="C246" s="232" t="str">
        <f>Sorteio!F52</f>
        <v/>
      </c>
      <c r="D246" s="232" t="str">
        <f>Sorteio!G52</f>
        <v/>
      </c>
      <c r="E246" s="232" t="str">
        <f>Sorteio!H52</f>
        <v/>
      </c>
      <c r="F246" s="240" t="str">
        <f>Sorteio!I52</f>
        <v/>
      </c>
      <c r="G246" s="232" t="str">
        <f>Sorteio!J52</f>
        <v/>
      </c>
      <c r="H246" s="232" t="str">
        <f>Sorteio!K52</f>
        <v/>
      </c>
      <c r="I246" s="233">
        <f>Sorteio!A52</f>
        <v>316</v>
      </c>
      <c r="J246" s="233">
        <f>Sorteio!B52</f>
        <v>1</v>
      </c>
      <c r="K246" s="233">
        <f>Sorteio!C52</f>
        <v>16</v>
      </c>
    </row>
    <row r="247" spans="1:11">
      <c r="A247" s="235">
        <f>Sorteio!N52</f>
        <v>0</v>
      </c>
      <c r="B247" s="119" t="str">
        <f>Sorteio!O52</f>
        <v/>
      </c>
      <c r="C247" s="119" t="str">
        <f>Sorteio!P52</f>
        <v/>
      </c>
      <c r="D247" s="119" t="str">
        <f>Sorteio!Q52</f>
        <v/>
      </c>
      <c r="E247" s="119" t="str">
        <f>Sorteio!R52</f>
        <v/>
      </c>
      <c r="F247" s="241" t="str">
        <f>Sorteio!S52</f>
        <v/>
      </c>
      <c r="G247" s="119" t="str">
        <f>Sorteio!T52</f>
        <v/>
      </c>
      <c r="H247" s="119" t="str">
        <f>Sorteio!U52</f>
        <v/>
      </c>
      <c r="I247" s="62">
        <f>Sorteio!A52</f>
        <v>316</v>
      </c>
      <c r="J247" s="62">
        <f>Sorteio!B52</f>
        <v>1</v>
      </c>
      <c r="K247" s="62">
        <f>Sorteio!C52</f>
        <v>16</v>
      </c>
    </row>
    <row r="248" spans="1:11">
      <c r="A248" s="235">
        <f>Sorteio!X52</f>
        <v>0</v>
      </c>
      <c r="B248" s="119" t="str">
        <f>Sorteio!Y52</f>
        <v/>
      </c>
      <c r="C248" s="119" t="str">
        <f>Sorteio!Z52</f>
        <v/>
      </c>
      <c r="D248" s="119" t="str">
        <f>Sorteio!AA52</f>
        <v/>
      </c>
      <c r="E248" s="119" t="str">
        <f>Sorteio!AB52</f>
        <v/>
      </c>
      <c r="F248" s="241" t="str">
        <f>Sorteio!AC52</f>
        <v/>
      </c>
      <c r="G248" s="119" t="str">
        <f>Sorteio!AD52</f>
        <v/>
      </c>
      <c r="H248" s="119" t="str">
        <f>Sorteio!AE52</f>
        <v/>
      </c>
      <c r="I248" s="62">
        <f>Sorteio!A52</f>
        <v>316</v>
      </c>
      <c r="J248" s="62">
        <f>Sorteio!B52</f>
        <v>1</v>
      </c>
      <c r="K248" s="62">
        <f>Sorteio!C52</f>
        <v>16</v>
      </c>
    </row>
    <row r="249" spans="1:11" ht="16.2" thickBot="1">
      <c r="A249" s="237">
        <f>Sorteio!AH52</f>
        <v>0</v>
      </c>
      <c r="B249" s="155" t="str">
        <f>Sorteio!AI52</f>
        <v/>
      </c>
      <c r="C249" s="155" t="str">
        <f>Sorteio!AJ52</f>
        <v/>
      </c>
      <c r="D249" s="155" t="str">
        <f>Sorteio!AK52</f>
        <v/>
      </c>
      <c r="E249" s="155" t="str">
        <f>Sorteio!AL52</f>
        <v/>
      </c>
      <c r="F249" s="242" t="str">
        <f>Sorteio!AM52</f>
        <v/>
      </c>
      <c r="G249" s="155" t="str">
        <f>Sorteio!AN52</f>
        <v/>
      </c>
      <c r="H249" s="155" t="str">
        <f>Sorteio!AO52</f>
        <v/>
      </c>
      <c r="I249" s="238">
        <f>Sorteio!A52</f>
        <v>316</v>
      </c>
      <c r="J249" s="238">
        <f>Sorteio!B52</f>
        <v>1</v>
      </c>
      <c r="K249" s="238">
        <f>Sorteio!C52</f>
        <v>16</v>
      </c>
    </row>
    <row r="250" spans="1:11">
      <c r="A250" s="231">
        <f>Sorteio!D54</f>
        <v>0</v>
      </c>
      <c r="B250" s="232" t="str">
        <f>Sorteio!E54</f>
        <v/>
      </c>
      <c r="C250" s="232" t="str">
        <f>Sorteio!F54</f>
        <v/>
      </c>
      <c r="D250" s="232" t="str">
        <f>Sorteio!G54</f>
        <v/>
      </c>
      <c r="E250" s="232" t="str">
        <f>Sorteio!H54</f>
        <v/>
      </c>
      <c r="F250" s="240" t="str">
        <f>Sorteio!I54</f>
        <v/>
      </c>
      <c r="G250" s="232" t="str">
        <f>Sorteio!J54</f>
        <v/>
      </c>
      <c r="H250" s="232" t="str">
        <f>Sorteio!K54</f>
        <v/>
      </c>
      <c r="I250" s="233">
        <f>Sorteio!A54</f>
        <v>318</v>
      </c>
      <c r="J250" s="233">
        <f>Sorteio!B54</f>
        <v>1</v>
      </c>
      <c r="K250" s="233">
        <f>Sorteio!C54</f>
        <v>18</v>
      </c>
    </row>
    <row r="251" spans="1:11">
      <c r="A251" s="235">
        <f>Sorteio!N54</f>
        <v>0</v>
      </c>
      <c r="B251" s="119" t="str">
        <f>Sorteio!O54</f>
        <v/>
      </c>
      <c r="C251" s="119" t="str">
        <f>Sorteio!P54</f>
        <v/>
      </c>
      <c r="D251" s="119" t="str">
        <f>Sorteio!Q54</f>
        <v/>
      </c>
      <c r="E251" s="119" t="str">
        <f>Sorteio!R54</f>
        <v/>
      </c>
      <c r="F251" s="241" t="str">
        <f>Sorteio!S54</f>
        <v/>
      </c>
      <c r="G251" s="119" t="str">
        <f>Sorteio!T54</f>
        <v/>
      </c>
      <c r="H251" s="119" t="str">
        <f>Sorteio!U54</f>
        <v/>
      </c>
      <c r="I251" s="62">
        <f>Sorteio!A54</f>
        <v>318</v>
      </c>
      <c r="J251" s="62">
        <f>Sorteio!B54</f>
        <v>1</v>
      </c>
      <c r="K251" s="62">
        <f>Sorteio!C54</f>
        <v>18</v>
      </c>
    </row>
    <row r="252" spans="1:11">
      <c r="A252" s="235">
        <f>Sorteio!X54</f>
        <v>0</v>
      </c>
      <c r="B252" s="119" t="str">
        <f>Sorteio!Y54</f>
        <v/>
      </c>
      <c r="C252" s="119" t="str">
        <f>Sorteio!Z54</f>
        <v/>
      </c>
      <c r="D252" s="119" t="str">
        <f>Sorteio!AA54</f>
        <v/>
      </c>
      <c r="E252" s="119" t="str">
        <f>Sorteio!AB54</f>
        <v/>
      </c>
      <c r="F252" s="241" t="str">
        <f>Sorteio!AC54</f>
        <v/>
      </c>
      <c r="G252" s="119" t="str">
        <f>Sorteio!AD54</f>
        <v/>
      </c>
      <c r="H252" s="119" t="str">
        <f>Sorteio!AE54</f>
        <v/>
      </c>
      <c r="I252" s="62">
        <f>Sorteio!A54</f>
        <v>318</v>
      </c>
      <c r="J252" s="62">
        <f>Sorteio!B54</f>
        <v>1</v>
      </c>
      <c r="K252" s="62">
        <f>Sorteio!C54</f>
        <v>18</v>
      </c>
    </row>
    <row r="253" spans="1:11" ht="16.2" thickBot="1">
      <c r="A253" s="237">
        <f>Sorteio!AH54</f>
        <v>0</v>
      </c>
      <c r="B253" s="155" t="str">
        <f>Sorteio!AI54</f>
        <v/>
      </c>
      <c r="C253" s="155" t="str">
        <f>Sorteio!AJ54</f>
        <v/>
      </c>
      <c r="D253" s="155" t="str">
        <f>Sorteio!AK54</f>
        <v/>
      </c>
      <c r="E253" s="155" t="str">
        <f>Sorteio!AL54</f>
        <v/>
      </c>
      <c r="F253" s="242" t="str">
        <f>Sorteio!AM54</f>
        <v/>
      </c>
      <c r="G253" s="155" t="str">
        <f>Sorteio!AN54</f>
        <v/>
      </c>
      <c r="H253" s="155" t="str">
        <f>Sorteio!AO54</f>
        <v/>
      </c>
      <c r="I253" s="238">
        <f>Sorteio!A54</f>
        <v>318</v>
      </c>
      <c r="J253" s="238">
        <f>Sorteio!B54</f>
        <v>1</v>
      </c>
      <c r="K253" s="238">
        <f>Sorteio!C54</f>
        <v>18</v>
      </c>
    </row>
    <row r="254" spans="1:11">
      <c r="A254" s="231">
        <f>Sorteio!D56</f>
        <v>0</v>
      </c>
      <c r="B254" s="232" t="str">
        <f>Sorteio!E56</f>
        <v/>
      </c>
      <c r="C254" s="232" t="str">
        <f>Sorteio!F56</f>
        <v/>
      </c>
      <c r="D254" s="232" t="str">
        <f>Sorteio!G56</f>
        <v/>
      </c>
      <c r="E254" s="232" t="str">
        <f>Sorteio!H56</f>
        <v/>
      </c>
      <c r="F254" s="240" t="str">
        <f>Sorteio!I56</f>
        <v/>
      </c>
      <c r="G254" s="232" t="str">
        <f>Sorteio!J56</f>
        <v/>
      </c>
      <c r="H254" s="232" t="str">
        <f>Sorteio!K56</f>
        <v/>
      </c>
      <c r="I254" s="233">
        <f>Sorteio!A56</f>
        <v>402</v>
      </c>
      <c r="J254" s="233">
        <f>Sorteio!B56</f>
        <v>2</v>
      </c>
      <c r="K254" s="233">
        <f>Sorteio!C56</f>
        <v>2</v>
      </c>
    </row>
    <row r="255" spans="1:11">
      <c r="A255" s="235">
        <f>Sorteio!N56</f>
        <v>0</v>
      </c>
      <c r="B255" s="119" t="str">
        <f>Sorteio!O56</f>
        <v/>
      </c>
      <c r="C255" s="119" t="str">
        <f>Sorteio!P56</f>
        <v/>
      </c>
      <c r="D255" s="119" t="str">
        <f>Sorteio!Q56</f>
        <v/>
      </c>
      <c r="E255" s="119" t="str">
        <f>Sorteio!R56</f>
        <v/>
      </c>
      <c r="F255" s="241" t="str">
        <f>Sorteio!S56</f>
        <v/>
      </c>
      <c r="G255" s="119" t="str">
        <f>Sorteio!T56</f>
        <v/>
      </c>
      <c r="H255" s="119" t="str">
        <f>Sorteio!U56</f>
        <v/>
      </c>
      <c r="I255" s="62">
        <f>Sorteio!A56</f>
        <v>402</v>
      </c>
      <c r="J255" s="62">
        <f>Sorteio!B56</f>
        <v>2</v>
      </c>
      <c r="K255" s="62">
        <f>Sorteio!C56</f>
        <v>2</v>
      </c>
    </row>
    <row r="256" spans="1:11">
      <c r="A256" s="235">
        <f>Sorteio!X56</f>
        <v>0</v>
      </c>
      <c r="B256" s="119" t="str">
        <f>Sorteio!Y56</f>
        <v/>
      </c>
      <c r="C256" s="119" t="str">
        <f>Sorteio!Z56</f>
        <v/>
      </c>
      <c r="D256" s="119" t="str">
        <f>Sorteio!AA56</f>
        <v/>
      </c>
      <c r="E256" s="119" t="str">
        <f>Sorteio!AB56</f>
        <v/>
      </c>
      <c r="F256" s="241" t="str">
        <f>Sorteio!AC56</f>
        <v/>
      </c>
      <c r="G256" s="119" t="str">
        <f>Sorteio!AD56</f>
        <v/>
      </c>
      <c r="H256" s="119" t="str">
        <f>Sorteio!AE56</f>
        <v/>
      </c>
      <c r="I256" s="62">
        <f>Sorteio!A56</f>
        <v>402</v>
      </c>
      <c r="J256" s="62">
        <f>Sorteio!B56</f>
        <v>2</v>
      </c>
      <c r="K256" s="62">
        <f>Sorteio!C56</f>
        <v>2</v>
      </c>
    </row>
    <row r="257" spans="1:11" ht="16.2" thickBot="1">
      <c r="A257" s="237">
        <f>Sorteio!AH56</f>
        <v>0</v>
      </c>
      <c r="B257" s="155" t="str">
        <f>Sorteio!AI56</f>
        <v/>
      </c>
      <c r="C257" s="155" t="str">
        <f>Sorteio!AJ56</f>
        <v/>
      </c>
      <c r="D257" s="155" t="str">
        <f>Sorteio!AK56</f>
        <v/>
      </c>
      <c r="E257" s="155" t="str">
        <f>Sorteio!AL56</f>
        <v/>
      </c>
      <c r="F257" s="242" t="str">
        <f>Sorteio!AM56</f>
        <v/>
      </c>
      <c r="G257" s="155" t="str">
        <f>Sorteio!AN56</f>
        <v/>
      </c>
      <c r="H257" s="155" t="str">
        <f>Sorteio!AO56</f>
        <v/>
      </c>
      <c r="I257" s="238">
        <f>Sorteio!A56</f>
        <v>402</v>
      </c>
      <c r="J257" s="238">
        <f>Sorteio!B56</f>
        <v>2</v>
      </c>
      <c r="K257" s="238">
        <f>Sorteio!C56</f>
        <v>2</v>
      </c>
    </row>
    <row r="258" spans="1:11">
      <c r="A258" s="231">
        <f>Sorteio!D58</f>
        <v>0</v>
      </c>
      <c r="B258" s="232" t="str">
        <f>Sorteio!E58</f>
        <v/>
      </c>
      <c r="C258" s="232" t="str">
        <f>Sorteio!F58</f>
        <v/>
      </c>
      <c r="D258" s="232" t="str">
        <f>Sorteio!G58</f>
        <v/>
      </c>
      <c r="E258" s="232" t="str">
        <f>Sorteio!H58</f>
        <v/>
      </c>
      <c r="F258" s="240" t="str">
        <f>Sorteio!I58</f>
        <v/>
      </c>
      <c r="G258" s="232" t="str">
        <f>Sorteio!J58</f>
        <v/>
      </c>
      <c r="H258" s="232" t="str">
        <f>Sorteio!K58</f>
        <v/>
      </c>
      <c r="I258" s="233">
        <f>Sorteio!A58</f>
        <v>404</v>
      </c>
      <c r="J258" s="233">
        <f>Sorteio!B58</f>
        <v>2</v>
      </c>
      <c r="K258" s="233">
        <f>Sorteio!C58</f>
        <v>4</v>
      </c>
    </row>
    <row r="259" spans="1:11">
      <c r="A259" s="235">
        <f>Sorteio!N58</f>
        <v>0</v>
      </c>
      <c r="B259" s="119" t="str">
        <f>Sorteio!O58</f>
        <v/>
      </c>
      <c r="C259" s="119" t="str">
        <f>Sorteio!P58</f>
        <v/>
      </c>
      <c r="D259" s="119" t="str">
        <f>Sorteio!Q58</f>
        <v/>
      </c>
      <c r="E259" s="119" t="str">
        <f>Sorteio!R58</f>
        <v/>
      </c>
      <c r="F259" s="241" t="str">
        <f>Sorteio!S58</f>
        <v/>
      </c>
      <c r="G259" s="119" t="str">
        <f>Sorteio!T58</f>
        <v/>
      </c>
      <c r="H259" s="119" t="str">
        <f>Sorteio!U58</f>
        <v/>
      </c>
      <c r="I259" s="62">
        <f>Sorteio!A58</f>
        <v>404</v>
      </c>
      <c r="J259" s="62">
        <f>Sorteio!B58</f>
        <v>2</v>
      </c>
      <c r="K259" s="62">
        <f>Sorteio!C58</f>
        <v>4</v>
      </c>
    </row>
    <row r="260" spans="1:11">
      <c r="A260" s="235">
        <f>Sorteio!X58</f>
        <v>0</v>
      </c>
      <c r="B260" s="119" t="str">
        <f>Sorteio!Y58</f>
        <v/>
      </c>
      <c r="C260" s="119" t="str">
        <f>Sorteio!Z58</f>
        <v/>
      </c>
      <c r="D260" s="119" t="str">
        <f>Sorteio!AA58</f>
        <v/>
      </c>
      <c r="E260" s="119" t="str">
        <f>Sorteio!AB58</f>
        <v/>
      </c>
      <c r="F260" s="241" t="str">
        <f>Sorteio!AC58</f>
        <v/>
      </c>
      <c r="G260" s="119" t="str">
        <f>Sorteio!AD58</f>
        <v/>
      </c>
      <c r="H260" s="119" t="str">
        <f>Sorteio!AE58</f>
        <v/>
      </c>
      <c r="I260" s="62">
        <f>Sorteio!A58</f>
        <v>404</v>
      </c>
      <c r="J260" s="62">
        <f>Sorteio!B58</f>
        <v>2</v>
      </c>
      <c r="K260" s="62">
        <f>Sorteio!C58</f>
        <v>4</v>
      </c>
    </row>
    <row r="261" spans="1:11" ht="16.2" thickBot="1">
      <c r="A261" s="237">
        <f>Sorteio!AH58</f>
        <v>0</v>
      </c>
      <c r="B261" s="155" t="str">
        <f>Sorteio!AI58</f>
        <v/>
      </c>
      <c r="C261" s="155" t="str">
        <f>Sorteio!AJ58</f>
        <v/>
      </c>
      <c r="D261" s="155" t="str">
        <f>Sorteio!AK58</f>
        <v/>
      </c>
      <c r="E261" s="155" t="str">
        <f>Sorteio!AL58</f>
        <v/>
      </c>
      <c r="F261" s="242" t="str">
        <f>Sorteio!AM58</f>
        <v/>
      </c>
      <c r="G261" s="155" t="str">
        <f>Sorteio!AN58</f>
        <v/>
      </c>
      <c r="H261" s="155" t="str">
        <f>Sorteio!AO58</f>
        <v/>
      </c>
      <c r="I261" s="238">
        <f>Sorteio!A58</f>
        <v>404</v>
      </c>
      <c r="J261" s="238">
        <f>Sorteio!B58</f>
        <v>2</v>
      </c>
      <c r="K261" s="238">
        <f>Sorteio!C58</f>
        <v>4</v>
      </c>
    </row>
    <row r="262" spans="1:11">
      <c r="A262" s="231">
        <f>Sorteio!D60</f>
        <v>0</v>
      </c>
      <c r="B262" s="232" t="str">
        <f>Sorteio!E60</f>
        <v/>
      </c>
      <c r="C262" s="232" t="str">
        <f>Sorteio!F60</f>
        <v/>
      </c>
      <c r="D262" s="232" t="str">
        <f>Sorteio!G60</f>
        <v/>
      </c>
      <c r="E262" s="232" t="str">
        <f>Sorteio!H60</f>
        <v/>
      </c>
      <c r="F262" s="240" t="str">
        <f>Sorteio!I60</f>
        <v/>
      </c>
      <c r="G262" s="232" t="str">
        <f>Sorteio!J60</f>
        <v/>
      </c>
      <c r="H262" s="232" t="str">
        <f>Sorteio!K60</f>
        <v/>
      </c>
      <c r="I262" s="233">
        <f>Sorteio!A60</f>
        <v>406</v>
      </c>
      <c r="J262" s="233">
        <f>Sorteio!B60</f>
        <v>2</v>
      </c>
      <c r="K262" s="233">
        <f>Sorteio!C60</f>
        <v>6</v>
      </c>
    </row>
    <row r="263" spans="1:11">
      <c r="A263" s="235">
        <f>Sorteio!N60</f>
        <v>0</v>
      </c>
      <c r="B263" s="119" t="str">
        <f>Sorteio!O60</f>
        <v/>
      </c>
      <c r="C263" s="119" t="str">
        <f>Sorteio!P60</f>
        <v/>
      </c>
      <c r="D263" s="119" t="str">
        <f>Sorteio!Q60</f>
        <v/>
      </c>
      <c r="E263" s="119" t="str">
        <f>Sorteio!R60</f>
        <v/>
      </c>
      <c r="F263" s="241" t="str">
        <f>Sorteio!S60</f>
        <v/>
      </c>
      <c r="G263" s="119" t="str">
        <f>Sorteio!T60</f>
        <v/>
      </c>
      <c r="H263" s="119" t="str">
        <f>Sorteio!U60</f>
        <v/>
      </c>
      <c r="I263" s="62">
        <f>Sorteio!A60</f>
        <v>406</v>
      </c>
      <c r="J263" s="62">
        <f>Sorteio!B60</f>
        <v>2</v>
      </c>
      <c r="K263" s="62">
        <f>Sorteio!C60</f>
        <v>6</v>
      </c>
    </row>
    <row r="264" spans="1:11">
      <c r="A264" s="235">
        <f>Sorteio!X60</f>
        <v>0</v>
      </c>
      <c r="B264" s="119" t="str">
        <f>Sorteio!Y60</f>
        <v/>
      </c>
      <c r="C264" s="119" t="str">
        <f>Sorteio!Z60</f>
        <v/>
      </c>
      <c r="D264" s="119" t="str">
        <f>Sorteio!AA60</f>
        <v/>
      </c>
      <c r="E264" s="119" t="str">
        <f>Sorteio!AB60</f>
        <v/>
      </c>
      <c r="F264" s="241" t="str">
        <f>Sorteio!AC60</f>
        <v/>
      </c>
      <c r="G264" s="119" t="str">
        <f>Sorteio!AD60</f>
        <v/>
      </c>
      <c r="H264" s="119" t="str">
        <f>Sorteio!AE60</f>
        <v/>
      </c>
      <c r="I264" s="62">
        <f>Sorteio!A60</f>
        <v>406</v>
      </c>
      <c r="J264" s="62">
        <f>Sorteio!B60</f>
        <v>2</v>
      </c>
      <c r="K264" s="62">
        <f>Sorteio!C60</f>
        <v>6</v>
      </c>
    </row>
    <row r="265" spans="1:11" ht="16.2" thickBot="1">
      <c r="A265" s="237">
        <f>Sorteio!AH60</f>
        <v>0</v>
      </c>
      <c r="B265" s="155" t="str">
        <f>Sorteio!AI60</f>
        <v/>
      </c>
      <c r="C265" s="155" t="str">
        <f>Sorteio!AJ60</f>
        <v/>
      </c>
      <c r="D265" s="155" t="str">
        <f>Sorteio!AK60</f>
        <v/>
      </c>
      <c r="E265" s="155" t="str">
        <f>Sorteio!AL60</f>
        <v/>
      </c>
      <c r="F265" s="242" t="str">
        <f>Sorteio!AM60</f>
        <v/>
      </c>
      <c r="G265" s="155" t="str">
        <f>Sorteio!AN60</f>
        <v/>
      </c>
      <c r="H265" s="155" t="str">
        <f>Sorteio!AO60</f>
        <v/>
      </c>
      <c r="I265" s="238">
        <f>Sorteio!A60</f>
        <v>406</v>
      </c>
      <c r="J265" s="238">
        <f>Sorteio!B60</f>
        <v>2</v>
      </c>
      <c r="K265" s="238">
        <f>Sorteio!C60</f>
        <v>6</v>
      </c>
    </row>
    <row r="266" spans="1:11">
      <c r="A266" s="231">
        <f>Sorteio!D62</f>
        <v>0</v>
      </c>
      <c r="B266" s="232" t="str">
        <f>Sorteio!E62</f>
        <v/>
      </c>
      <c r="C266" s="232" t="str">
        <f>Sorteio!F62</f>
        <v/>
      </c>
      <c r="D266" s="232" t="str">
        <f>Sorteio!G62</f>
        <v/>
      </c>
      <c r="E266" s="232" t="str">
        <f>Sorteio!H62</f>
        <v/>
      </c>
      <c r="F266" s="240" t="str">
        <f>Sorteio!I62</f>
        <v/>
      </c>
      <c r="G266" s="232" t="str">
        <f>Sorteio!J62</f>
        <v/>
      </c>
      <c r="H266" s="232" t="str">
        <f>Sorteio!K62</f>
        <v/>
      </c>
      <c r="I266" s="233">
        <f>Sorteio!A62</f>
        <v>408</v>
      </c>
      <c r="J266" s="233">
        <f>Sorteio!B62</f>
        <v>2</v>
      </c>
      <c r="K266" s="233">
        <f>Sorteio!C62</f>
        <v>8</v>
      </c>
    </row>
    <row r="267" spans="1:11">
      <c r="A267" s="235">
        <f>Sorteio!N62</f>
        <v>0</v>
      </c>
      <c r="B267" s="119" t="str">
        <f>Sorteio!O62</f>
        <v/>
      </c>
      <c r="C267" s="119" t="str">
        <f>Sorteio!P62</f>
        <v/>
      </c>
      <c r="D267" s="119" t="str">
        <f>Sorteio!Q62</f>
        <v/>
      </c>
      <c r="E267" s="119" t="str">
        <f>Sorteio!R62</f>
        <v/>
      </c>
      <c r="F267" s="241" t="str">
        <f>Sorteio!S62</f>
        <v/>
      </c>
      <c r="G267" s="119" t="str">
        <f>Sorteio!T62</f>
        <v/>
      </c>
      <c r="H267" s="119" t="str">
        <f>Sorteio!U62</f>
        <v/>
      </c>
      <c r="I267" s="62">
        <f>Sorteio!A62</f>
        <v>408</v>
      </c>
      <c r="J267" s="62">
        <f>Sorteio!B62</f>
        <v>2</v>
      </c>
      <c r="K267" s="62">
        <f>Sorteio!C62</f>
        <v>8</v>
      </c>
    </row>
    <row r="268" spans="1:11">
      <c r="A268" s="235">
        <f>Sorteio!X62</f>
        <v>0</v>
      </c>
      <c r="B268" s="119" t="str">
        <f>Sorteio!Y62</f>
        <v/>
      </c>
      <c r="C268" s="119" t="str">
        <f>Sorteio!Z62</f>
        <v/>
      </c>
      <c r="D268" s="119" t="str">
        <f>Sorteio!AA62</f>
        <v/>
      </c>
      <c r="E268" s="119" t="str">
        <f>Sorteio!AB62</f>
        <v/>
      </c>
      <c r="F268" s="241" t="str">
        <f>Sorteio!AC62</f>
        <v/>
      </c>
      <c r="G268" s="119" t="str">
        <f>Sorteio!AD62</f>
        <v/>
      </c>
      <c r="H268" s="119" t="str">
        <f>Sorteio!AE62</f>
        <v/>
      </c>
      <c r="I268" s="62">
        <f>Sorteio!A62</f>
        <v>408</v>
      </c>
      <c r="J268" s="62">
        <f>Sorteio!B62</f>
        <v>2</v>
      </c>
      <c r="K268" s="62">
        <f>Sorteio!C62</f>
        <v>8</v>
      </c>
    </row>
    <row r="269" spans="1:11" ht="16.2" thickBot="1">
      <c r="A269" s="237">
        <f>Sorteio!AH62</f>
        <v>0</v>
      </c>
      <c r="B269" s="155" t="str">
        <f>Sorteio!AI62</f>
        <v/>
      </c>
      <c r="C269" s="155" t="str">
        <f>Sorteio!AJ62</f>
        <v/>
      </c>
      <c r="D269" s="155" t="str">
        <f>Sorteio!AK62</f>
        <v/>
      </c>
      <c r="E269" s="155" t="str">
        <f>Sorteio!AL62</f>
        <v/>
      </c>
      <c r="F269" s="242" t="str">
        <f>Sorteio!AM62</f>
        <v/>
      </c>
      <c r="G269" s="155" t="str">
        <f>Sorteio!AN62</f>
        <v/>
      </c>
      <c r="H269" s="155" t="str">
        <f>Sorteio!AO62</f>
        <v/>
      </c>
      <c r="I269" s="238">
        <f>Sorteio!A62</f>
        <v>408</v>
      </c>
      <c r="J269" s="238">
        <f>Sorteio!B62</f>
        <v>2</v>
      </c>
      <c r="K269" s="238">
        <f>Sorteio!C62</f>
        <v>8</v>
      </c>
    </row>
    <row r="270" spans="1:11">
      <c r="A270" s="231">
        <f>Sorteio!D63</f>
        <v>0</v>
      </c>
      <c r="B270" s="232" t="str">
        <f>Sorteio!E63</f>
        <v/>
      </c>
      <c r="C270" s="232" t="str">
        <f>Sorteio!F63</f>
        <v/>
      </c>
      <c r="D270" s="232" t="str">
        <f>Sorteio!G63</f>
        <v/>
      </c>
      <c r="E270" s="232" t="str">
        <f>Sorteio!H63</f>
        <v/>
      </c>
      <c r="F270" s="240" t="str">
        <f>Sorteio!I63</f>
        <v/>
      </c>
      <c r="G270" s="232" t="str">
        <f>Sorteio!J63</f>
        <v/>
      </c>
      <c r="H270" s="232" t="str">
        <f>Sorteio!K63</f>
        <v/>
      </c>
      <c r="I270" s="233">
        <f>Sorteio!A63</f>
        <v>409</v>
      </c>
      <c r="J270" s="233">
        <f>Sorteio!B63</f>
        <v>2</v>
      </c>
      <c r="K270" s="233">
        <f>Sorteio!C63</f>
        <v>9</v>
      </c>
    </row>
    <row r="271" spans="1:11">
      <c r="A271" s="235">
        <f>Sorteio!N63</f>
        <v>0</v>
      </c>
      <c r="B271" s="119" t="str">
        <f>Sorteio!O63</f>
        <v/>
      </c>
      <c r="C271" s="119" t="str">
        <f>Sorteio!P63</f>
        <v/>
      </c>
      <c r="D271" s="119" t="str">
        <f>Sorteio!Q63</f>
        <v/>
      </c>
      <c r="E271" s="119" t="str">
        <f>Sorteio!R63</f>
        <v/>
      </c>
      <c r="F271" s="241" t="str">
        <f>Sorteio!S63</f>
        <v/>
      </c>
      <c r="G271" s="119" t="str">
        <f>Sorteio!T63</f>
        <v/>
      </c>
      <c r="H271" s="119" t="str">
        <f>Sorteio!U63</f>
        <v/>
      </c>
      <c r="I271" s="62">
        <f>Sorteio!A63</f>
        <v>409</v>
      </c>
      <c r="J271" s="62">
        <f>Sorteio!B63</f>
        <v>2</v>
      </c>
      <c r="K271" s="62">
        <f>Sorteio!C63</f>
        <v>9</v>
      </c>
    </row>
    <row r="272" spans="1:11">
      <c r="A272" s="235">
        <f>Sorteio!X63</f>
        <v>0</v>
      </c>
      <c r="B272" s="119" t="str">
        <f>Sorteio!Y63</f>
        <v/>
      </c>
      <c r="C272" s="119" t="str">
        <f>Sorteio!Z63</f>
        <v/>
      </c>
      <c r="D272" s="119" t="str">
        <f>Sorteio!AA63</f>
        <v/>
      </c>
      <c r="E272" s="119" t="str">
        <f>Sorteio!AB63</f>
        <v/>
      </c>
      <c r="F272" s="241" t="str">
        <f>Sorteio!AC63</f>
        <v/>
      </c>
      <c r="G272" s="119" t="str">
        <f>Sorteio!AD63</f>
        <v/>
      </c>
      <c r="H272" s="119" t="str">
        <f>Sorteio!AE63</f>
        <v/>
      </c>
      <c r="I272" s="62">
        <f>Sorteio!A63</f>
        <v>409</v>
      </c>
      <c r="J272" s="62">
        <f>Sorteio!B63</f>
        <v>2</v>
      </c>
      <c r="K272" s="62">
        <f>Sorteio!C63</f>
        <v>9</v>
      </c>
    </row>
    <row r="273" spans="1:12" ht="16.2" thickBot="1">
      <c r="A273" s="237">
        <f>Sorteio!AH63</f>
        <v>0</v>
      </c>
      <c r="B273" s="155" t="str">
        <f>Sorteio!AI63</f>
        <v/>
      </c>
      <c r="C273" s="155" t="str">
        <f>Sorteio!AJ63</f>
        <v/>
      </c>
      <c r="D273" s="155" t="str">
        <f>Sorteio!AK63</f>
        <v/>
      </c>
      <c r="E273" s="155" t="str">
        <f>Sorteio!AL63</f>
        <v/>
      </c>
      <c r="F273" s="242" t="str">
        <f>Sorteio!AM63</f>
        <v/>
      </c>
      <c r="G273" s="155" t="str">
        <f>Sorteio!AN63</f>
        <v/>
      </c>
      <c r="H273" s="155" t="str">
        <f>Sorteio!AO63</f>
        <v/>
      </c>
      <c r="I273" s="238">
        <f>Sorteio!A63</f>
        <v>409</v>
      </c>
      <c r="J273" s="238">
        <f>Sorteio!B63</f>
        <v>2</v>
      </c>
      <c r="K273" s="238">
        <f>Sorteio!C63</f>
        <v>9</v>
      </c>
    </row>
    <row r="274" spans="1:12">
      <c r="A274" s="231" t="str">
        <f>Sorteio!D65</f>
        <v>707</v>
      </c>
      <c r="B274" s="232" t="str">
        <f>Sorteio!E65</f>
        <v>IWAMOTO HIRAKAWA</v>
      </c>
      <c r="C274" s="232" t="str">
        <f>Sorteio!F65</f>
        <v>NORIE</v>
      </c>
      <c r="D274" s="232" t="str">
        <f>Sorteio!G65</f>
        <v>F</v>
      </c>
      <c r="E274" s="232" t="str">
        <f>Sorteio!H65</f>
        <v>06. KOK</v>
      </c>
      <c r="F274" s="240">
        <f>Sorteio!I65</f>
        <v>19766</v>
      </c>
      <c r="G274" s="232">
        <f>Sorteio!J65</f>
        <v>12</v>
      </c>
      <c r="H274" s="232" t="str">
        <f>Sorteio!K65</f>
        <v>C-NSR</v>
      </c>
      <c r="I274" s="233">
        <f>Sorteio!A65</f>
        <v>411</v>
      </c>
      <c r="J274" s="233">
        <f>Sorteio!B65</f>
        <v>2</v>
      </c>
      <c r="K274" s="233">
        <f>Sorteio!C65</f>
        <v>11</v>
      </c>
    </row>
    <row r="275" spans="1:12">
      <c r="A275" s="235" t="str">
        <f>Sorteio!N65</f>
        <v>163</v>
      </c>
      <c r="B275" s="119" t="str">
        <f>Sorteio!O65</f>
        <v>KANEGANE</v>
      </c>
      <c r="C275" s="119" t="str">
        <f>Sorteio!P65</f>
        <v>MINEKO</v>
      </c>
      <c r="D275" s="119" t="str">
        <f>Sorteio!Q65</f>
        <v>F</v>
      </c>
      <c r="E275" s="119" t="str">
        <f>Sorteio!R65</f>
        <v>08. SMA</v>
      </c>
      <c r="F275" s="241">
        <f>Sorteio!S65</f>
        <v>15760</v>
      </c>
      <c r="G275" s="119">
        <f>Sorteio!T65</f>
        <v>12</v>
      </c>
      <c r="H275" s="119" t="str">
        <f>Sorteio!U65</f>
        <v>C-SR</v>
      </c>
      <c r="I275" s="62">
        <f>Sorteio!A65</f>
        <v>411</v>
      </c>
      <c r="J275" s="62">
        <f>Sorteio!B65</f>
        <v>2</v>
      </c>
      <c r="K275" s="62">
        <f>Sorteio!C65</f>
        <v>11</v>
      </c>
    </row>
    <row r="276" spans="1:12">
      <c r="A276" s="235">
        <f>Sorteio!X65</f>
        <v>479</v>
      </c>
      <c r="B276" s="119" t="str">
        <f>Sorteio!Y65</f>
        <v>SATO</v>
      </c>
      <c r="C276" s="119" t="str">
        <f>Sorteio!Z65</f>
        <v>EDSON ATUSHI</v>
      </c>
      <c r="D276" s="119" t="str">
        <f>Sorteio!AA65</f>
        <v>M</v>
      </c>
      <c r="E276" s="119" t="str">
        <f>Sorteio!AB65</f>
        <v>11. NCC</v>
      </c>
      <c r="F276" s="241">
        <f>Sorteio!AC65</f>
        <v>15912</v>
      </c>
      <c r="G276" s="119">
        <f>Sorteio!AD65</f>
        <v>12</v>
      </c>
      <c r="H276" s="119" t="str">
        <f>Sorteio!AE65</f>
        <v>C-SR</v>
      </c>
      <c r="I276" s="62">
        <f>Sorteio!A65</f>
        <v>411</v>
      </c>
      <c r="J276" s="62">
        <f>Sorteio!B65</f>
        <v>2</v>
      </c>
      <c r="K276" s="62">
        <f>Sorteio!C65</f>
        <v>11</v>
      </c>
    </row>
    <row r="277" spans="1:12" ht="16.2" thickBot="1">
      <c r="A277" s="237" t="str">
        <f>Sorteio!AH65</f>
        <v>585</v>
      </c>
      <c r="B277" s="155" t="str">
        <f>Sorteio!AI65</f>
        <v>KITAYAMA</v>
      </c>
      <c r="C277" s="155" t="str">
        <f>Sorteio!AJ65</f>
        <v>YOSHIKO</v>
      </c>
      <c r="D277" s="155" t="str">
        <f>Sorteio!AK65</f>
        <v>F</v>
      </c>
      <c r="E277" s="155" t="str">
        <f>Sorteio!AL65</f>
        <v>07. GSP</v>
      </c>
      <c r="F277" s="242">
        <f>Sorteio!AM65</f>
        <v>12831</v>
      </c>
      <c r="G277" s="155">
        <f>Sorteio!AN65</f>
        <v>12</v>
      </c>
      <c r="H277" s="155" t="str">
        <f>Sorteio!AO65</f>
        <v>C-MR</v>
      </c>
      <c r="I277" s="238">
        <f>Sorteio!A65</f>
        <v>411</v>
      </c>
      <c r="J277" s="238">
        <f>Sorteio!B65</f>
        <v>2</v>
      </c>
      <c r="K277" s="238">
        <f>Sorteio!C65</f>
        <v>11</v>
      </c>
    </row>
    <row r="278" spans="1:12">
      <c r="A278" s="231">
        <f>Sorteio!D67</f>
        <v>804</v>
      </c>
      <c r="B278" s="232" t="str">
        <f>Sorteio!E67</f>
        <v>TAKANO</v>
      </c>
      <c r="C278" s="232" t="str">
        <f>Sorteio!F67</f>
        <v>AKIO</v>
      </c>
      <c r="D278" s="232" t="str">
        <f>Sorteio!G67</f>
        <v>M</v>
      </c>
      <c r="E278" s="232" t="str">
        <f>Sorteio!H67</f>
        <v>07. GSP</v>
      </c>
      <c r="F278" s="240">
        <f>Sorteio!I67</f>
        <v>16200</v>
      </c>
      <c r="G278" s="232">
        <f>Sorteio!J67</f>
        <v>9</v>
      </c>
      <c r="H278" s="232" t="str">
        <f>Sorteio!K67</f>
        <v>B-SR</v>
      </c>
      <c r="I278" s="233">
        <f>Sorteio!A67</f>
        <v>413</v>
      </c>
      <c r="J278" s="233">
        <f>Sorteio!B67</f>
        <v>2</v>
      </c>
      <c r="K278" s="233">
        <f>Sorteio!C67</f>
        <v>13</v>
      </c>
    </row>
    <row r="279" spans="1:12">
      <c r="A279" s="235" t="str">
        <f>Sorteio!N67</f>
        <v>675</v>
      </c>
      <c r="B279" s="119" t="str">
        <f>Sorteio!O67</f>
        <v>NISHIJIMA</v>
      </c>
      <c r="C279" s="119" t="str">
        <f>Sorteio!P67</f>
        <v>KIMIKO</v>
      </c>
      <c r="D279" s="119" t="str">
        <f>Sorteio!Q67</f>
        <v>F</v>
      </c>
      <c r="E279" s="119" t="str">
        <f>Sorteio!R67</f>
        <v>11. NCC</v>
      </c>
      <c r="F279" s="241">
        <f>Sorteio!S67</f>
        <v>15141</v>
      </c>
      <c r="G279" s="119">
        <f>Sorteio!T67</f>
        <v>9</v>
      </c>
      <c r="H279" s="119" t="str">
        <f>Sorteio!U67</f>
        <v>B-MR</v>
      </c>
      <c r="I279" s="62">
        <f>Sorteio!A67</f>
        <v>413</v>
      </c>
      <c r="J279" s="62">
        <f>Sorteio!B67</f>
        <v>2</v>
      </c>
      <c r="K279" s="62">
        <f>Sorteio!C67</f>
        <v>13</v>
      </c>
    </row>
    <row r="280" spans="1:12">
      <c r="A280" s="235" t="str">
        <f>Sorteio!X67</f>
        <v>752</v>
      </c>
      <c r="B280" s="119" t="str">
        <f>Sorteio!Y67</f>
        <v>TSUKADA</v>
      </c>
      <c r="C280" s="119" t="str">
        <f>Sorteio!Z67</f>
        <v>YOSHITAKA</v>
      </c>
      <c r="D280" s="119" t="str">
        <f>Sorteio!AA67</f>
        <v>M</v>
      </c>
      <c r="E280" s="119" t="str">
        <f>Sorteio!AB67</f>
        <v>15. BIR</v>
      </c>
      <c r="F280" s="241">
        <f>Sorteio!AC67</f>
        <v>15468</v>
      </c>
      <c r="G280" s="119">
        <f>Sorteio!AD67</f>
        <v>12</v>
      </c>
      <c r="H280" s="119" t="str">
        <f>Sorteio!AE67</f>
        <v>C-SR</v>
      </c>
      <c r="I280" s="62">
        <f>Sorteio!A67</f>
        <v>413</v>
      </c>
      <c r="J280" s="62">
        <f>Sorteio!B67</f>
        <v>2</v>
      </c>
      <c r="K280" s="62">
        <f>Sorteio!C67</f>
        <v>13</v>
      </c>
    </row>
    <row r="281" spans="1:12" ht="16.2" thickBot="1">
      <c r="A281" s="237">
        <f>Sorteio!AH67</f>
        <v>709</v>
      </c>
      <c r="B281" s="155" t="str">
        <f>Sorteio!AI67</f>
        <v>MADUREIRA</v>
      </c>
      <c r="C281" s="155" t="str">
        <f>Sorteio!AJ67</f>
        <v>CESAR AUGUSTO</v>
      </c>
      <c r="D281" s="155" t="str">
        <f>Sorteio!AK67</f>
        <v>M</v>
      </c>
      <c r="E281" s="155" t="str">
        <f>Sorteio!AL67</f>
        <v>06. KOK</v>
      </c>
      <c r="F281" s="242">
        <f>Sorteio!AM67</f>
        <v>19956</v>
      </c>
      <c r="G281" s="155">
        <f>Sorteio!AN67</f>
        <v>12</v>
      </c>
      <c r="H281" s="155" t="str">
        <f>Sorteio!AO67</f>
        <v>C-NSR</v>
      </c>
      <c r="I281" s="238">
        <f>Sorteio!A67</f>
        <v>413</v>
      </c>
      <c r="J281" s="238">
        <f>Sorteio!B67</f>
        <v>2</v>
      </c>
      <c r="K281" s="238">
        <f>Sorteio!C67</f>
        <v>13</v>
      </c>
    </row>
    <row r="282" spans="1:12">
      <c r="A282" s="231" t="str">
        <f>Sorteio!D69</f>
        <v>673</v>
      </c>
      <c r="B282" s="232" t="str">
        <f>Sorteio!E69</f>
        <v>KADOWAKI</v>
      </c>
      <c r="C282" s="232" t="str">
        <f>Sorteio!F69</f>
        <v>SUELY</v>
      </c>
      <c r="D282" s="232" t="str">
        <f>Sorteio!G69</f>
        <v>F</v>
      </c>
      <c r="E282" s="232" t="str">
        <f>Sorteio!H69</f>
        <v>06. KOK</v>
      </c>
      <c r="F282" s="240">
        <f>Sorteio!I69</f>
        <v>20147</v>
      </c>
      <c r="G282" s="232">
        <f>Sorteio!J69</f>
        <v>12</v>
      </c>
      <c r="H282" s="232" t="str">
        <f>Sorteio!K69</f>
        <v>C-NSR</v>
      </c>
      <c r="I282" s="233">
        <f>Sorteio!A69</f>
        <v>415</v>
      </c>
      <c r="J282" s="233">
        <f>Sorteio!B69</f>
        <v>2</v>
      </c>
      <c r="K282" s="233">
        <f>Sorteio!C69</f>
        <v>15</v>
      </c>
    </row>
    <row r="283" spans="1:12">
      <c r="A283" s="235" t="str">
        <f>Sorteio!N69</f>
        <v>766</v>
      </c>
      <c r="B283" s="119" t="str">
        <f>Sorteio!O69</f>
        <v>MINAMIGATA</v>
      </c>
      <c r="C283" s="119" t="str">
        <f>Sorteio!P69</f>
        <v>JOAO YASUHIRO</v>
      </c>
      <c r="D283" s="119" t="str">
        <f>Sorteio!Q69</f>
        <v>M</v>
      </c>
      <c r="E283" s="119" t="str">
        <f>Sorteio!R69</f>
        <v>15. BIR</v>
      </c>
      <c r="F283" s="241">
        <f>Sorteio!S69</f>
        <v>21707</v>
      </c>
      <c r="G283" s="119">
        <f>Sorteio!T69</f>
        <v>12</v>
      </c>
      <c r="H283" s="119" t="str">
        <f>Sorteio!U69</f>
        <v>C-NSR</v>
      </c>
      <c r="I283" s="62">
        <f>Sorteio!A69</f>
        <v>415</v>
      </c>
      <c r="J283" s="62">
        <f>Sorteio!B69</f>
        <v>2</v>
      </c>
      <c r="K283" s="62">
        <f>Sorteio!C69</f>
        <v>15</v>
      </c>
    </row>
    <row r="284" spans="1:12">
      <c r="A284" s="235" t="str">
        <f>Sorteio!X69</f>
        <v>410</v>
      </c>
      <c r="B284" s="119" t="str">
        <f>Sorteio!Y69</f>
        <v>YOSHINO</v>
      </c>
      <c r="C284" s="119" t="str">
        <f>Sorteio!Z69</f>
        <v>GUIDO YOSHIAKI</v>
      </c>
      <c r="D284" s="119" t="str">
        <f>Sorteio!AA69</f>
        <v>M</v>
      </c>
      <c r="E284" s="119" t="str">
        <f>Sorteio!AB69</f>
        <v>11. NCC</v>
      </c>
      <c r="F284" s="241">
        <f>Sorteio!AC69</f>
        <v>21607</v>
      </c>
      <c r="G284" s="119">
        <f>Sorteio!AD69</f>
        <v>12</v>
      </c>
      <c r="H284" s="119" t="str">
        <f>Sorteio!AE69</f>
        <v>C-NSR</v>
      </c>
      <c r="I284" s="62">
        <f>Sorteio!A69</f>
        <v>415</v>
      </c>
      <c r="J284" s="62">
        <f>Sorteio!B69</f>
        <v>2</v>
      </c>
      <c r="K284" s="62">
        <f>Sorteio!C69</f>
        <v>15</v>
      </c>
    </row>
    <row r="285" spans="1:12" ht="16.2" thickBot="1">
      <c r="A285" s="237" t="str">
        <f>Sorteio!AH69</f>
        <v>716</v>
      </c>
      <c r="B285" s="155" t="str">
        <f>Sorteio!AI69</f>
        <v>KUSANO</v>
      </c>
      <c r="C285" s="155" t="str">
        <f>Sorteio!AJ69</f>
        <v>JULIA  KIEKO</v>
      </c>
      <c r="D285" s="155" t="str">
        <f>Sorteio!AK69</f>
        <v>F</v>
      </c>
      <c r="E285" s="155" t="str">
        <f>Sorteio!AL69</f>
        <v>07. GSP</v>
      </c>
      <c r="F285" s="242">
        <f>Sorteio!AM69</f>
        <v>16988</v>
      </c>
      <c r="G285" s="155">
        <f>Sorteio!AN69</f>
        <v>12</v>
      </c>
      <c r="H285" s="155" t="str">
        <f>Sorteio!AO69</f>
        <v>C-SR</v>
      </c>
      <c r="I285" s="238">
        <f>Sorteio!A69</f>
        <v>415</v>
      </c>
      <c r="J285" s="238">
        <f>Sorteio!B69</f>
        <v>2</v>
      </c>
      <c r="K285" s="238">
        <f>Sorteio!C69</f>
        <v>15</v>
      </c>
    </row>
    <row r="286" spans="1:12">
      <c r="A286" s="231">
        <v>811</v>
      </c>
      <c r="B286" s="232" t="str">
        <f>Sorteio!E71</f>
        <v/>
      </c>
      <c r="C286" s="232" t="str">
        <f>Sorteio!F71</f>
        <v/>
      </c>
      <c r="D286" s="232" t="str">
        <f>Sorteio!G71</f>
        <v/>
      </c>
      <c r="E286" s="232" t="str">
        <f>Sorteio!H71</f>
        <v/>
      </c>
      <c r="F286" s="240" t="str">
        <f>Sorteio!I71</f>
        <v/>
      </c>
      <c r="G286" s="232" t="str">
        <f>Sorteio!J71</f>
        <v/>
      </c>
      <c r="H286" s="232" t="str">
        <f>Sorteio!K71</f>
        <v/>
      </c>
      <c r="I286" s="233">
        <f>Sorteio!A71</f>
        <v>417</v>
      </c>
      <c r="J286" s="233">
        <f>Sorteio!B71</f>
        <v>2</v>
      </c>
      <c r="K286" s="233">
        <f>Sorteio!C71</f>
        <v>17</v>
      </c>
      <c r="L286" s="554"/>
    </row>
    <row r="287" spans="1:12">
      <c r="A287" s="235">
        <f>Sorteio!N71</f>
        <v>0</v>
      </c>
      <c r="B287" s="119" t="str">
        <f>Sorteio!O71</f>
        <v/>
      </c>
      <c r="C287" s="119" t="str">
        <f>Sorteio!P71</f>
        <v/>
      </c>
      <c r="D287" s="119" t="str">
        <f>Sorteio!Q71</f>
        <v/>
      </c>
      <c r="E287" s="119" t="str">
        <f>Sorteio!R71</f>
        <v/>
      </c>
      <c r="F287" s="241" t="str">
        <f>Sorteio!S71</f>
        <v/>
      </c>
      <c r="G287" s="119" t="str">
        <f>Sorteio!T71</f>
        <v/>
      </c>
      <c r="H287" s="119" t="str">
        <f>Sorteio!U71</f>
        <v/>
      </c>
      <c r="I287" s="62">
        <f>Sorteio!A71</f>
        <v>417</v>
      </c>
      <c r="J287" s="62">
        <f>Sorteio!B71</f>
        <v>2</v>
      </c>
      <c r="K287" s="62">
        <f>Sorteio!C71</f>
        <v>17</v>
      </c>
      <c r="L287" s="554"/>
    </row>
    <row r="288" spans="1:12">
      <c r="A288" s="235">
        <f>Sorteio!X71</f>
        <v>0</v>
      </c>
      <c r="B288" s="119" t="str">
        <f>Sorteio!Y71</f>
        <v/>
      </c>
      <c r="C288" s="119" t="str">
        <f>Sorteio!Z71</f>
        <v/>
      </c>
      <c r="D288" s="119" t="str">
        <f>Sorteio!AA71</f>
        <v/>
      </c>
      <c r="E288" s="119" t="str">
        <f>Sorteio!AB71</f>
        <v/>
      </c>
      <c r="F288" s="241" t="str">
        <f>Sorteio!AC71</f>
        <v/>
      </c>
      <c r="G288" s="119" t="str">
        <f>Sorteio!AD71</f>
        <v/>
      </c>
      <c r="H288" s="119" t="str">
        <f>Sorteio!AE71</f>
        <v/>
      </c>
      <c r="I288" s="62">
        <f>Sorteio!A71</f>
        <v>417</v>
      </c>
      <c r="J288" s="62">
        <f>Sorteio!B71</f>
        <v>2</v>
      </c>
      <c r="K288" s="62">
        <f>Sorteio!C71</f>
        <v>17</v>
      </c>
      <c r="L288" s="554"/>
    </row>
    <row r="289" spans="1:12" ht="16.2" thickBot="1">
      <c r="A289" s="237">
        <f>Sorteio!AH71</f>
        <v>0</v>
      </c>
      <c r="B289" s="155" t="str">
        <f>Sorteio!AI71</f>
        <v/>
      </c>
      <c r="C289" s="155" t="str">
        <f>Sorteio!AJ71</f>
        <v/>
      </c>
      <c r="D289" s="155" t="str">
        <f>Sorteio!AK71</f>
        <v/>
      </c>
      <c r="E289" s="155" t="str">
        <f>Sorteio!AL71</f>
        <v/>
      </c>
      <c r="F289" s="242" t="str">
        <f>Sorteio!AM71</f>
        <v/>
      </c>
      <c r="G289" s="155" t="str">
        <f>Sorteio!AN71</f>
        <v/>
      </c>
      <c r="H289" s="155" t="str">
        <f>Sorteio!AO71</f>
        <v/>
      </c>
      <c r="I289" s="238">
        <f>Sorteio!A71</f>
        <v>417</v>
      </c>
      <c r="J289" s="238">
        <f>Sorteio!B71</f>
        <v>2</v>
      </c>
      <c r="K289" s="238">
        <f>Sorteio!C71</f>
        <v>17</v>
      </c>
      <c r="L289" s="51"/>
    </row>
    <row r="290" spans="1:12">
      <c r="A290" s="552"/>
      <c r="B290" s="552"/>
      <c r="C290" s="552"/>
      <c r="D290" s="552"/>
      <c r="E290" s="552"/>
      <c r="F290" s="553"/>
      <c r="G290" s="552"/>
      <c r="H290" s="552"/>
      <c r="I290" s="12"/>
      <c r="J290" s="12"/>
      <c r="K290" s="12"/>
      <c r="L290" s="12"/>
    </row>
    <row r="291" spans="1:12" ht="14.25" customHeight="1">
      <c r="A291" s="671" t="s">
        <v>25</v>
      </c>
      <c r="B291" s="671"/>
      <c r="C291" s="671"/>
      <c r="D291" s="671"/>
      <c r="E291" s="671"/>
      <c r="F291" s="671"/>
      <c r="G291" s="671"/>
      <c r="H291" s="671"/>
      <c r="I291" s="671"/>
      <c r="J291" s="671"/>
      <c r="K291" s="671"/>
      <c r="L291" s="671"/>
    </row>
    <row r="292" spans="1:12" ht="14.4">
      <c r="A292" s="671" t="s">
        <v>26</v>
      </c>
      <c r="B292" s="671"/>
      <c r="C292" s="671"/>
      <c r="D292" s="671"/>
      <c r="E292" s="671"/>
      <c r="F292" s="671"/>
      <c r="G292" s="671"/>
      <c r="H292" s="671"/>
      <c r="I292" s="671"/>
      <c r="J292" s="671"/>
      <c r="K292" s="671"/>
      <c r="L292" s="671"/>
    </row>
  </sheetData>
  <autoFilter ref="A1:M1" xr:uid="{00000000-0001-0000-0400-000000000000}">
    <sortState xmlns:xlrd2="http://schemas.microsoft.com/office/spreadsheetml/2017/richdata2" ref="A2:M289">
      <sortCondition ref="L1"/>
    </sortState>
  </autoFilter>
  <sortState xmlns:xlrd2="http://schemas.microsoft.com/office/spreadsheetml/2017/richdata2" ref="A2:K224">
    <sortCondition ref="E2:E224" customList="PIE,IBI,MOG,KOK,GSP,SMA,COL,ITA,NIP,COO,BIR,SUM,SOR"/>
    <sortCondition ref="B2:B224"/>
    <sortCondition ref="C2:C224"/>
  </sortState>
  <mergeCells count="2">
    <mergeCell ref="A291:L291"/>
    <mergeCell ref="A292:L292"/>
  </mergeCells>
  <phoneticPr fontId="1"/>
  <printOptions horizontalCentered="1"/>
  <pageMargins left="0.11811023622047245" right="0.11811023622047245" top="0.15748031496062992" bottom="0.15748031496062992" header="0.11811023622047245" footer="0.118110236220472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529"/>
  <sheetViews>
    <sheetView topLeftCell="A81" zoomScale="98" zoomScaleNormal="98" workbookViewId="0">
      <selection activeCell="D2" sqref="D2:F2"/>
    </sheetView>
  </sheetViews>
  <sheetFormatPr defaultColWidth="5.5546875" defaultRowHeight="18"/>
  <cols>
    <col min="1" max="1" width="7.5546875" style="19" bestFit="1" customWidth="1"/>
    <col min="2" max="2" width="18.44140625" style="19" bestFit="1" customWidth="1"/>
    <col min="3" max="3" width="22.33203125" style="19" bestFit="1" customWidth="1"/>
    <col min="7" max="8" width="5.5546875" style="46"/>
    <col min="10" max="10" width="21.6640625" bestFit="1" customWidth="1"/>
  </cols>
  <sheetData>
    <row r="1" spans="1:10" ht="21" customHeight="1" thickTop="1" thickBot="1">
      <c r="A1" s="689"/>
      <c r="B1" s="690"/>
      <c r="C1" s="690"/>
      <c r="D1" s="690"/>
      <c r="E1" s="690"/>
      <c r="F1" s="690"/>
      <c r="G1" s="690"/>
      <c r="H1" s="690"/>
      <c r="I1" s="690"/>
      <c r="J1" s="691"/>
    </row>
    <row r="2" spans="1:10" ht="28.2">
      <c r="A2" s="676" t="s">
        <v>8</v>
      </c>
      <c r="B2" s="677"/>
      <c r="C2" s="13">
        <f>Sorteio!A1</f>
        <v>101</v>
      </c>
      <c r="D2" s="692"/>
      <c r="E2" s="692"/>
      <c r="F2" s="693"/>
      <c r="G2" s="680" t="s">
        <v>9</v>
      </c>
      <c r="H2" s="681"/>
      <c r="I2" s="682"/>
      <c r="J2" s="14"/>
    </row>
    <row r="3" spans="1:10" ht="39.6">
      <c r="A3" s="15" t="s">
        <v>10</v>
      </c>
      <c r="B3" s="672" t="s">
        <v>6</v>
      </c>
      <c r="C3" s="672"/>
      <c r="D3" s="31" t="s">
        <v>14</v>
      </c>
      <c r="E3" s="31" t="s">
        <v>16</v>
      </c>
      <c r="F3" s="16" t="s">
        <v>11</v>
      </c>
      <c r="G3" s="39" t="s">
        <v>17</v>
      </c>
      <c r="H3" s="31" t="s">
        <v>24</v>
      </c>
      <c r="I3" s="17" t="s">
        <v>12</v>
      </c>
      <c r="J3" s="18" t="s">
        <v>13</v>
      </c>
    </row>
    <row r="4" spans="1:10">
      <c r="A4" s="95" t="str">
        <f>Sorteio!D1</f>
        <v>342</v>
      </c>
      <c r="B4" s="96" t="str">
        <f>Sorteio!E1</f>
        <v>TOBIMATSU</v>
      </c>
      <c r="C4" s="96" t="str">
        <f>Sorteio!F1</f>
        <v>SHINYA</v>
      </c>
      <c r="D4" s="20" t="s">
        <v>7</v>
      </c>
      <c r="E4" s="21" t="s">
        <v>7</v>
      </c>
      <c r="F4" s="22" t="s">
        <v>7</v>
      </c>
      <c r="G4" s="40"/>
      <c r="H4" s="41"/>
      <c r="I4" s="24"/>
      <c r="J4" s="25"/>
    </row>
    <row r="5" spans="1:10">
      <c r="A5" s="95" t="str">
        <f>Sorteio!N1</f>
        <v>951</v>
      </c>
      <c r="B5" s="96" t="str">
        <f>Sorteio!O1</f>
        <v>YOSHIDA</v>
      </c>
      <c r="C5" s="96" t="str">
        <f>Sorteio!P1</f>
        <v>AKIMITSU</v>
      </c>
      <c r="D5" s="20"/>
      <c r="E5" s="20"/>
      <c r="F5" s="22"/>
      <c r="G5" s="40"/>
      <c r="H5" s="41"/>
      <c r="I5" s="24"/>
      <c r="J5" s="25"/>
    </row>
    <row r="6" spans="1:10">
      <c r="A6" s="95" t="str">
        <f>Sorteio!X1</f>
        <v>756</v>
      </c>
      <c r="B6" s="96" t="str">
        <f>Sorteio!Y1</f>
        <v>TABATA</v>
      </c>
      <c r="C6" s="96" t="str">
        <f>Sorteio!Z1</f>
        <v>PAULO YUKIHARU</v>
      </c>
      <c r="D6" s="23"/>
      <c r="E6" s="23"/>
      <c r="F6" s="26"/>
      <c r="G6" s="40"/>
      <c r="H6" s="41"/>
      <c r="I6" s="24"/>
      <c r="J6" s="25"/>
    </row>
    <row r="7" spans="1:10" ht="18.600000000000001" thickBot="1">
      <c r="A7" s="97" t="str">
        <f>Sorteio!AH1</f>
        <v>073</v>
      </c>
      <c r="B7" s="98" t="str">
        <f>Sorteio!AI1</f>
        <v>TAKANO</v>
      </c>
      <c r="C7" s="98" t="str">
        <f>Sorteio!AJ1</f>
        <v>YASUO</v>
      </c>
      <c r="D7" s="27"/>
      <c r="E7" s="27"/>
      <c r="F7" s="28"/>
      <c r="G7" s="42"/>
      <c r="H7" s="43"/>
      <c r="I7" s="29"/>
      <c r="J7" s="30"/>
    </row>
    <row r="8" spans="1:10" ht="21" customHeight="1" thickBot="1">
      <c r="A8" s="673">
        <f>A1</f>
        <v>0</v>
      </c>
      <c r="B8" s="674"/>
      <c r="C8" s="674"/>
      <c r="D8" s="674"/>
      <c r="E8" s="674"/>
      <c r="F8" s="674"/>
      <c r="G8" s="674"/>
      <c r="H8" s="674"/>
      <c r="I8" s="674"/>
      <c r="J8" s="675"/>
    </row>
    <row r="9" spans="1:10" ht="28.2">
      <c r="A9" s="697" t="s">
        <v>8</v>
      </c>
      <c r="B9" s="698"/>
      <c r="C9" s="13">
        <f>Sorteio!A2</f>
        <v>102</v>
      </c>
      <c r="D9" s="678">
        <f>D2</f>
        <v>0</v>
      </c>
      <c r="E9" s="678"/>
      <c r="F9" s="679"/>
      <c r="G9" s="686" t="s">
        <v>9</v>
      </c>
      <c r="H9" s="687"/>
      <c r="I9" s="688"/>
      <c r="J9" s="14"/>
    </row>
    <row r="10" spans="1:10" ht="39.6">
      <c r="A10" s="15" t="s">
        <v>10</v>
      </c>
      <c r="B10" s="699" t="s">
        <v>6</v>
      </c>
      <c r="C10" s="700"/>
      <c r="D10" s="31" t="s">
        <v>14</v>
      </c>
      <c r="E10" s="31" t="s">
        <v>16</v>
      </c>
      <c r="F10" s="16" t="s">
        <v>11</v>
      </c>
      <c r="G10" s="44" t="s">
        <v>17</v>
      </c>
      <c r="H10" s="45" t="s">
        <v>24</v>
      </c>
      <c r="I10" s="17" t="s">
        <v>12</v>
      </c>
      <c r="J10" s="18" t="s">
        <v>13</v>
      </c>
    </row>
    <row r="11" spans="1:10">
      <c r="A11" s="95" t="str">
        <f>Sorteio!D2</f>
        <v>271</v>
      </c>
      <c r="B11" s="96" t="str">
        <f>Sorteio!E2</f>
        <v>WATANABE</v>
      </c>
      <c r="C11" s="96" t="str">
        <f>Sorteio!F2</f>
        <v>HIROMI</v>
      </c>
      <c r="D11" s="20"/>
      <c r="E11" s="21"/>
      <c r="F11" s="22"/>
      <c r="G11" s="40"/>
      <c r="H11" s="41"/>
      <c r="I11" s="24"/>
      <c r="J11" s="25"/>
    </row>
    <row r="12" spans="1:10">
      <c r="A12" s="95" t="str">
        <f>Sorteio!N2</f>
        <v>513</v>
      </c>
      <c r="B12" s="96" t="str">
        <f>Sorteio!O2</f>
        <v>TIZUKA</v>
      </c>
      <c r="C12" s="96" t="str">
        <f>Sorteio!P2</f>
        <v>SACHIKO</v>
      </c>
      <c r="D12" s="20"/>
      <c r="E12" s="20"/>
      <c r="F12" s="22"/>
      <c r="G12" s="40"/>
      <c r="H12" s="41"/>
      <c r="I12" s="24"/>
      <c r="J12" s="25"/>
    </row>
    <row r="13" spans="1:10">
      <c r="A13" s="95" t="str">
        <f>Sorteio!X2</f>
        <v>555</v>
      </c>
      <c r="B13" s="96" t="str">
        <f>Sorteio!Y2</f>
        <v>SIQUEIRA OLIVEIRA</v>
      </c>
      <c r="C13" s="96" t="str">
        <f>Sorteio!Z2</f>
        <v>HELVECIO</v>
      </c>
      <c r="D13" s="23"/>
      <c r="E13" s="23"/>
      <c r="F13" s="26"/>
      <c r="G13" s="40"/>
      <c r="H13" s="41"/>
      <c r="I13" s="24"/>
      <c r="J13" s="25"/>
    </row>
    <row r="14" spans="1:10" ht="18.600000000000001" thickBot="1">
      <c r="A14" s="97" t="str">
        <f>Sorteio!AH2</f>
        <v>480</v>
      </c>
      <c r="B14" s="98" t="str">
        <f>Sorteio!AI2</f>
        <v>SIGAKI HIGUCHI</v>
      </c>
      <c r="C14" s="98" t="str">
        <f>Sorteio!AJ2</f>
        <v>LOURDES YASSUKO</v>
      </c>
      <c r="D14" s="27"/>
      <c r="E14" s="27"/>
      <c r="F14" s="28"/>
      <c r="G14" s="42"/>
      <c r="H14" s="43"/>
      <c r="I14" s="29"/>
      <c r="J14" s="30"/>
    </row>
    <row r="15" spans="1:10" ht="18.600000000000001" thickBot="1">
      <c r="A15" s="673">
        <f>A1</f>
        <v>0</v>
      </c>
      <c r="B15" s="674"/>
      <c r="C15" s="674"/>
      <c r="D15" s="674"/>
      <c r="E15" s="674"/>
      <c r="F15" s="674"/>
      <c r="G15" s="674"/>
      <c r="H15" s="674"/>
      <c r="I15" s="674"/>
      <c r="J15" s="675"/>
    </row>
    <row r="16" spans="1:10" ht="28.2">
      <c r="A16" s="697" t="s">
        <v>8</v>
      </c>
      <c r="B16" s="698"/>
      <c r="C16" s="13">
        <f>Sorteio!A3</f>
        <v>103</v>
      </c>
      <c r="D16" s="678">
        <f>D2</f>
        <v>0</v>
      </c>
      <c r="E16" s="678"/>
      <c r="F16" s="679"/>
      <c r="G16" s="686" t="s">
        <v>9</v>
      </c>
      <c r="H16" s="687"/>
      <c r="I16" s="688"/>
      <c r="J16" s="14"/>
    </row>
    <row r="17" spans="1:10" ht="39.6">
      <c r="A17" s="15" t="s">
        <v>10</v>
      </c>
      <c r="B17" s="699" t="s">
        <v>6</v>
      </c>
      <c r="C17" s="700"/>
      <c r="D17" s="31" t="s">
        <v>14</v>
      </c>
      <c r="E17" s="31" t="s">
        <v>16</v>
      </c>
      <c r="F17" s="16" t="s">
        <v>11</v>
      </c>
      <c r="G17" s="39" t="s">
        <v>17</v>
      </c>
      <c r="H17" s="31" t="s">
        <v>24</v>
      </c>
      <c r="I17" s="17" t="s">
        <v>12</v>
      </c>
      <c r="J17" s="18" t="s">
        <v>13</v>
      </c>
    </row>
    <row r="18" spans="1:10">
      <c r="A18" s="95" t="str">
        <f>Sorteio!D3</f>
        <v>952</v>
      </c>
      <c r="B18" s="96" t="str">
        <f>Sorteio!E3</f>
        <v>HAYASI ARIMORI</v>
      </c>
      <c r="C18" s="96" t="str">
        <f>Sorteio!F3</f>
        <v>IZAURA KAZUE</v>
      </c>
      <c r="D18" s="20"/>
      <c r="E18" s="21"/>
      <c r="F18" s="22"/>
      <c r="G18" s="40"/>
      <c r="H18" s="41"/>
      <c r="I18" s="24"/>
      <c r="J18" s="25"/>
    </row>
    <row r="19" spans="1:10">
      <c r="A19" s="95">
        <f>Sorteio!N3</f>
        <v>800</v>
      </c>
      <c r="B19" s="96" t="str">
        <f>Sorteio!O3</f>
        <v>FIUZA DE OLIVEIRA</v>
      </c>
      <c r="C19" s="96" t="str">
        <f>Sorteio!P3</f>
        <v>IVAN</v>
      </c>
      <c r="D19" s="20"/>
      <c r="E19" s="20"/>
      <c r="F19" s="22"/>
      <c r="G19" s="40"/>
      <c r="H19" s="41"/>
      <c r="I19" s="24"/>
      <c r="J19" s="25"/>
    </row>
    <row r="20" spans="1:10">
      <c r="A20" s="95" t="str">
        <f>Sorteio!X3</f>
        <v>620</v>
      </c>
      <c r="B20" s="96" t="str">
        <f>Sorteio!Y3</f>
        <v>OGATA</v>
      </c>
      <c r="C20" s="96" t="str">
        <f>Sorteio!Z3</f>
        <v>NELSON</v>
      </c>
      <c r="D20" s="23"/>
      <c r="E20" s="23"/>
      <c r="F20" s="26"/>
      <c r="G20" s="40"/>
      <c r="H20" s="41"/>
      <c r="I20" s="24"/>
      <c r="J20" s="25"/>
    </row>
    <row r="21" spans="1:10" ht="18.600000000000001" thickBot="1">
      <c r="A21" s="97" t="str">
        <f>Sorteio!AH3</f>
        <v>767</v>
      </c>
      <c r="B21" s="98" t="str">
        <f>Sorteio!AI3</f>
        <v>FURUKAWA</v>
      </c>
      <c r="C21" s="98" t="str">
        <f>Sorteio!AJ3</f>
        <v>HIROSHI</v>
      </c>
      <c r="D21" s="27"/>
      <c r="E21" s="27"/>
      <c r="F21" s="28"/>
      <c r="G21" s="42"/>
      <c r="H21" s="43"/>
      <c r="I21" s="29"/>
      <c r="J21" s="30"/>
    </row>
    <row r="22" spans="1:10" ht="18.600000000000001" thickBot="1">
      <c r="A22" s="673">
        <f>A1</f>
        <v>0</v>
      </c>
      <c r="B22" s="674"/>
      <c r="C22" s="674"/>
      <c r="D22" s="674"/>
      <c r="E22" s="674"/>
      <c r="F22" s="674"/>
      <c r="G22" s="674"/>
      <c r="H22" s="674"/>
      <c r="I22" s="674"/>
      <c r="J22" s="675"/>
    </row>
    <row r="23" spans="1:10" ht="28.2">
      <c r="A23" s="697" t="s">
        <v>8</v>
      </c>
      <c r="B23" s="698"/>
      <c r="C23" s="13">
        <f>Sorteio!A4</f>
        <v>104</v>
      </c>
      <c r="D23" s="678">
        <f>D2</f>
        <v>0</v>
      </c>
      <c r="E23" s="678"/>
      <c r="F23" s="679"/>
      <c r="G23" s="686" t="s">
        <v>9</v>
      </c>
      <c r="H23" s="687"/>
      <c r="I23" s="688"/>
      <c r="J23" s="14"/>
    </row>
    <row r="24" spans="1:10" ht="39.6">
      <c r="A24" s="15" t="s">
        <v>10</v>
      </c>
      <c r="B24" s="699" t="s">
        <v>6</v>
      </c>
      <c r="C24" s="700"/>
      <c r="D24" s="31" t="s">
        <v>14</v>
      </c>
      <c r="E24" s="31" t="s">
        <v>16</v>
      </c>
      <c r="F24" s="16" t="s">
        <v>11</v>
      </c>
      <c r="G24" s="44" t="s">
        <v>17</v>
      </c>
      <c r="H24" s="45" t="s">
        <v>24</v>
      </c>
      <c r="I24" s="17" t="s">
        <v>12</v>
      </c>
      <c r="J24" s="18" t="s">
        <v>13</v>
      </c>
    </row>
    <row r="25" spans="1:10">
      <c r="A25" s="95" t="str">
        <f>Sorteio!D4</f>
        <v>635</v>
      </c>
      <c r="B25" s="96" t="str">
        <f>Sorteio!E4</f>
        <v>BABATA</v>
      </c>
      <c r="C25" s="96" t="str">
        <f>Sorteio!F4</f>
        <v>JORGE TOSHIO</v>
      </c>
      <c r="D25" s="20"/>
      <c r="E25" s="21"/>
      <c r="F25" s="22"/>
      <c r="G25" s="40"/>
      <c r="H25" s="41"/>
      <c r="I25" s="24"/>
      <c r="J25" s="25"/>
    </row>
    <row r="26" spans="1:10">
      <c r="A26" s="95" t="str">
        <f>Sorteio!N4</f>
        <v>177</v>
      </c>
      <c r="B26" s="96" t="str">
        <f>Sorteio!O4</f>
        <v>KAWAKAMI</v>
      </c>
      <c r="C26" s="96" t="str">
        <f>Sorteio!P4</f>
        <v>LIKA</v>
      </c>
      <c r="D26" s="20"/>
      <c r="E26" s="20"/>
      <c r="F26" s="22"/>
      <c r="G26" s="40"/>
      <c r="H26" s="41"/>
      <c r="I26" s="24"/>
      <c r="J26" s="25"/>
    </row>
    <row r="27" spans="1:10">
      <c r="A27" s="95" t="str">
        <f>Sorteio!X4</f>
        <v>619</v>
      </c>
      <c r="B27" s="96" t="str">
        <f>Sorteio!Y4</f>
        <v>TOMABECHI</v>
      </c>
      <c r="C27" s="96" t="str">
        <f>Sorteio!Z4</f>
        <v>SADAO</v>
      </c>
      <c r="D27" s="23"/>
      <c r="E27" s="23"/>
      <c r="F27" s="26"/>
      <c r="G27" s="40"/>
      <c r="H27" s="41"/>
      <c r="I27" s="24"/>
      <c r="J27" s="25"/>
    </row>
    <row r="28" spans="1:10" ht="18.600000000000001" thickBot="1">
      <c r="A28" s="97" t="str">
        <f>Sorteio!AH4</f>
        <v>473</v>
      </c>
      <c r="B28" s="98" t="str">
        <f>Sorteio!AI4</f>
        <v>NAKANO</v>
      </c>
      <c r="C28" s="98" t="str">
        <f>Sorteio!AJ4</f>
        <v>RUBENS SHOZI</v>
      </c>
      <c r="D28" s="27"/>
      <c r="E28" s="27"/>
      <c r="F28" s="28"/>
      <c r="G28" s="42"/>
      <c r="H28" s="43"/>
      <c r="I28" s="29"/>
      <c r="J28" s="30"/>
    </row>
    <row r="29" spans="1:10" ht="18.600000000000001" thickBot="1">
      <c r="A29" s="673">
        <f>A1</f>
        <v>0</v>
      </c>
      <c r="B29" s="674"/>
      <c r="C29" s="674"/>
      <c r="D29" s="674"/>
      <c r="E29" s="674"/>
      <c r="F29" s="674"/>
      <c r="G29" s="674"/>
      <c r="H29" s="674"/>
      <c r="I29" s="674"/>
      <c r="J29" s="675"/>
    </row>
    <row r="30" spans="1:10" ht="28.2">
      <c r="A30" s="697" t="s">
        <v>8</v>
      </c>
      <c r="B30" s="698"/>
      <c r="C30" s="13">
        <f>Sorteio!A5</f>
        <v>105</v>
      </c>
      <c r="D30" s="678">
        <f>D2</f>
        <v>0</v>
      </c>
      <c r="E30" s="678"/>
      <c r="F30" s="679"/>
      <c r="G30" s="686" t="s">
        <v>9</v>
      </c>
      <c r="H30" s="687"/>
      <c r="I30" s="688"/>
      <c r="J30" s="14"/>
    </row>
    <row r="31" spans="1:10" ht="39.6">
      <c r="A31" s="15" t="s">
        <v>10</v>
      </c>
      <c r="B31" s="699" t="s">
        <v>6</v>
      </c>
      <c r="C31" s="700"/>
      <c r="D31" s="31" t="s">
        <v>14</v>
      </c>
      <c r="E31" s="31" t="s">
        <v>16</v>
      </c>
      <c r="F31" s="16" t="s">
        <v>11</v>
      </c>
      <c r="G31" s="44" t="s">
        <v>17</v>
      </c>
      <c r="H31" s="45" t="s">
        <v>24</v>
      </c>
      <c r="I31" s="17" t="s">
        <v>12</v>
      </c>
      <c r="J31" s="18" t="s">
        <v>13</v>
      </c>
    </row>
    <row r="32" spans="1:10">
      <c r="A32" s="95">
        <f>Sorteio!D5</f>
        <v>626</v>
      </c>
      <c r="B32" s="96" t="str">
        <f>Sorteio!E5</f>
        <v>SHIMURA</v>
      </c>
      <c r="C32" s="96" t="str">
        <f>Sorteio!F5</f>
        <v>ALICE MIWAKO</v>
      </c>
      <c r="D32" s="20"/>
      <c r="E32" s="21"/>
      <c r="F32" s="22"/>
      <c r="G32" s="40"/>
      <c r="H32" s="41"/>
      <c r="I32" s="24"/>
      <c r="J32" s="25"/>
    </row>
    <row r="33" spans="1:10">
      <c r="A33" s="95" t="str">
        <f>Sorteio!N5</f>
        <v>983</v>
      </c>
      <c r="B33" s="96" t="str">
        <f>Sorteio!O5</f>
        <v>OSAKO</v>
      </c>
      <c r="C33" s="96" t="str">
        <f>Sorteio!P5</f>
        <v>SERGIO</v>
      </c>
      <c r="D33" s="20"/>
      <c r="E33" s="20"/>
      <c r="F33" s="22"/>
      <c r="G33" s="40"/>
      <c r="H33" s="41"/>
      <c r="I33" s="24"/>
      <c r="J33" s="25"/>
    </row>
    <row r="34" spans="1:10">
      <c r="A34" s="95" t="str">
        <f>Sorteio!X5</f>
        <v>320</v>
      </c>
      <c r="B34" s="96" t="str">
        <f>Sorteio!Y5</f>
        <v>WAKABAYASHI</v>
      </c>
      <c r="C34" s="96" t="str">
        <f>Sorteio!Z5</f>
        <v>KOITI</v>
      </c>
      <c r="D34" s="23"/>
      <c r="E34" s="23"/>
      <c r="F34" s="26"/>
      <c r="G34" s="40"/>
      <c r="H34" s="41"/>
      <c r="I34" s="24"/>
      <c r="J34" s="25"/>
    </row>
    <row r="35" spans="1:10" ht="18.600000000000001" thickBot="1">
      <c r="A35" s="97" t="str">
        <f>Sorteio!AH5</f>
        <v>670</v>
      </c>
      <c r="B35" s="98" t="str">
        <f>Sorteio!AI5</f>
        <v>FUKUZAWA</v>
      </c>
      <c r="C35" s="98" t="str">
        <f>Sorteio!AJ5</f>
        <v>AKIRA</v>
      </c>
      <c r="D35" s="27"/>
      <c r="E35" s="27"/>
      <c r="F35" s="28"/>
      <c r="G35" s="42"/>
      <c r="H35" s="43"/>
      <c r="I35" s="29"/>
      <c r="J35" s="30"/>
    </row>
    <row r="36" spans="1:10" ht="18.600000000000001" thickBot="1">
      <c r="A36" s="673">
        <f>A1</f>
        <v>0</v>
      </c>
      <c r="B36" s="674"/>
      <c r="C36" s="674"/>
      <c r="D36" s="674"/>
      <c r="E36" s="674"/>
      <c r="F36" s="674"/>
      <c r="G36" s="674"/>
      <c r="H36" s="674"/>
      <c r="I36" s="674"/>
      <c r="J36" s="675"/>
    </row>
    <row r="37" spans="1:10" ht="28.2">
      <c r="A37" s="697" t="s">
        <v>8</v>
      </c>
      <c r="B37" s="698"/>
      <c r="C37" s="13">
        <f>Sorteio!A6</f>
        <v>106</v>
      </c>
      <c r="D37" s="678">
        <f>D2</f>
        <v>0</v>
      </c>
      <c r="E37" s="678"/>
      <c r="F37" s="679"/>
      <c r="G37" s="686" t="s">
        <v>9</v>
      </c>
      <c r="H37" s="687"/>
      <c r="I37" s="688"/>
      <c r="J37" s="14"/>
    </row>
    <row r="38" spans="1:10" ht="39.6">
      <c r="A38" s="15" t="s">
        <v>10</v>
      </c>
      <c r="B38" s="699" t="s">
        <v>6</v>
      </c>
      <c r="C38" s="700"/>
      <c r="D38" s="31" t="s">
        <v>14</v>
      </c>
      <c r="E38" s="31" t="s">
        <v>16</v>
      </c>
      <c r="F38" s="16" t="s">
        <v>11</v>
      </c>
      <c r="G38" s="39" t="s">
        <v>17</v>
      </c>
      <c r="H38" s="31" t="s">
        <v>24</v>
      </c>
      <c r="I38" s="17" t="s">
        <v>12</v>
      </c>
      <c r="J38" s="18" t="s">
        <v>13</v>
      </c>
    </row>
    <row r="39" spans="1:10">
      <c r="A39" s="95" t="str">
        <f>Sorteio!D6</f>
        <v>878</v>
      </c>
      <c r="B39" s="96" t="str">
        <f>Sorteio!E6</f>
        <v>TANIGUTI</v>
      </c>
      <c r="C39" s="96" t="str">
        <f>Sorteio!F6</f>
        <v>PAULO HIDEAKI</v>
      </c>
      <c r="D39" s="20"/>
      <c r="E39" s="21"/>
      <c r="F39" s="22"/>
      <c r="G39" s="40"/>
      <c r="H39" s="41"/>
      <c r="I39" s="24"/>
      <c r="J39" s="25"/>
    </row>
    <row r="40" spans="1:10">
      <c r="A40" s="95" t="str">
        <f>Sorteio!N6</f>
        <v>786</v>
      </c>
      <c r="B40" s="96" t="str">
        <f>Sorteio!O6</f>
        <v>KAMIMURA</v>
      </c>
      <c r="C40" s="96" t="str">
        <f>Sorteio!P6</f>
        <v>PAULO Y.</v>
      </c>
      <c r="D40" s="20"/>
      <c r="E40" s="20"/>
      <c r="F40" s="22"/>
      <c r="G40" s="40"/>
      <c r="H40" s="41"/>
      <c r="I40" s="24"/>
      <c r="J40" s="25"/>
    </row>
    <row r="41" spans="1:10">
      <c r="A41" s="95" t="str">
        <f>Sorteio!X6</f>
        <v>489</v>
      </c>
      <c r="B41" s="96" t="str">
        <f>Sorteio!Y6</f>
        <v>TOGO</v>
      </c>
      <c r="C41" s="96" t="str">
        <f>Sorteio!Z6</f>
        <v>NARIKO</v>
      </c>
      <c r="D41" s="23"/>
      <c r="E41" s="23"/>
      <c r="F41" s="26"/>
      <c r="G41" s="40"/>
      <c r="H41" s="41"/>
      <c r="I41" s="24"/>
      <c r="J41" s="25"/>
    </row>
    <row r="42" spans="1:10" ht="18.600000000000001" thickBot="1">
      <c r="A42" s="99" t="str">
        <f>Sorteio!AH6</f>
        <v>472</v>
      </c>
      <c r="B42" s="100" t="str">
        <f>Sorteio!AI6</f>
        <v>NAKANO</v>
      </c>
      <c r="C42" s="100" t="str">
        <f>Sorteio!AJ6</f>
        <v>MARIA LUCIA</v>
      </c>
      <c r="D42" s="81"/>
      <c r="E42" s="81"/>
      <c r="F42" s="82"/>
      <c r="G42" s="83"/>
      <c r="H42" s="84"/>
      <c r="I42" s="85"/>
      <c r="J42" s="86"/>
    </row>
    <row r="43" spans="1:10" ht="19.2" thickTop="1" thickBot="1">
      <c r="A43" s="694">
        <f>A1</f>
        <v>0</v>
      </c>
      <c r="B43" s="695"/>
      <c r="C43" s="695"/>
      <c r="D43" s="695"/>
      <c r="E43" s="695"/>
      <c r="F43" s="695"/>
      <c r="G43" s="695"/>
      <c r="H43" s="695"/>
      <c r="I43" s="695"/>
      <c r="J43" s="696"/>
    </row>
    <row r="44" spans="1:10" ht="28.2">
      <c r="A44" s="676" t="s">
        <v>8</v>
      </c>
      <c r="B44" s="677"/>
      <c r="C44" s="13">
        <f>Sorteio!A7</f>
        <v>107</v>
      </c>
      <c r="D44" s="678">
        <f>D2</f>
        <v>0</v>
      </c>
      <c r="E44" s="678"/>
      <c r="F44" s="679"/>
      <c r="G44" s="680" t="s">
        <v>9</v>
      </c>
      <c r="H44" s="681"/>
      <c r="I44" s="682"/>
      <c r="J44" s="14"/>
    </row>
    <row r="45" spans="1:10" ht="39.6">
      <c r="A45" s="15" t="s">
        <v>10</v>
      </c>
      <c r="B45" s="672" t="s">
        <v>6</v>
      </c>
      <c r="C45" s="672"/>
      <c r="D45" s="31" t="s">
        <v>14</v>
      </c>
      <c r="E45" s="31" t="s">
        <v>16</v>
      </c>
      <c r="F45" s="16" t="s">
        <v>11</v>
      </c>
      <c r="G45" s="44" t="s">
        <v>17</v>
      </c>
      <c r="H45" s="45" t="s">
        <v>24</v>
      </c>
      <c r="I45" s="17" t="s">
        <v>12</v>
      </c>
      <c r="J45" s="18" t="s">
        <v>13</v>
      </c>
    </row>
    <row r="46" spans="1:10">
      <c r="A46" s="95" t="str">
        <f>Sorteio!D7</f>
        <v>860</v>
      </c>
      <c r="B46" s="96" t="str">
        <f>Sorteio!E7</f>
        <v>MORI</v>
      </c>
      <c r="C46" s="96" t="str">
        <f>Sorteio!F7</f>
        <v>TORAO</v>
      </c>
      <c r="D46" s="20"/>
      <c r="E46" s="21"/>
      <c r="F46" s="22"/>
      <c r="G46" s="40"/>
      <c r="H46" s="41"/>
      <c r="I46" s="24"/>
      <c r="J46" s="25"/>
    </row>
    <row r="47" spans="1:10">
      <c r="A47" s="95" t="str">
        <f>Sorteio!N7</f>
        <v>527</v>
      </c>
      <c r="B47" s="96" t="str">
        <f>Sorteio!O7</f>
        <v>KONDO</v>
      </c>
      <c r="C47" s="96" t="str">
        <f>Sorteio!P7</f>
        <v>JORGE</v>
      </c>
      <c r="D47" s="20"/>
      <c r="E47" s="20"/>
      <c r="F47" s="22"/>
      <c r="G47" s="40"/>
      <c r="H47" s="41"/>
      <c r="I47" s="24"/>
      <c r="J47" s="25"/>
    </row>
    <row r="48" spans="1:10">
      <c r="A48" s="95">
        <f>Sorteio!X7</f>
        <v>993</v>
      </c>
      <c r="B48" s="96" t="str">
        <f>Sorteio!Y7</f>
        <v>ABEMATSU</v>
      </c>
      <c r="C48" s="96" t="str">
        <f>Sorteio!Z7</f>
        <v>KATSUYUKI</v>
      </c>
      <c r="D48" s="23"/>
      <c r="E48" s="23"/>
      <c r="F48" s="26"/>
      <c r="G48" s="40"/>
      <c r="H48" s="41"/>
      <c r="I48" s="24"/>
      <c r="J48" s="25"/>
    </row>
    <row r="49" spans="1:10" ht="18.600000000000001" thickBot="1">
      <c r="A49" s="97" t="str">
        <f>Sorteio!AH7</f>
        <v>427</v>
      </c>
      <c r="B49" s="98" t="str">
        <f>Sorteio!AI7</f>
        <v>HORITA</v>
      </c>
      <c r="C49" s="98" t="str">
        <f>Sorteio!AJ7</f>
        <v>SETSUOMI</v>
      </c>
      <c r="D49" s="27"/>
      <c r="E49" s="27"/>
      <c r="F49" s="28"/>
      <c r="G49" s="42"/>
      <c r="H49" s="43"/>
      <c r="I49" s="29"/>
      <c r="J49" s="30"/>
    </row>
    <row r="50" spans="1:10" ht="18.600000000000001" thickBot="1">
      <c r="A50" s="673">
        <f>A1</f>
        <v>0</v>
      </c>
      <c r="B50" s="674"/>
      <c r="C50" s="674"/>
      <c r="D50" s="674"/>
      <c r="E50" s="674"/>
      <c r="F50" s="674"/>
      <c r="G50" s="674"/>
      <c r="H50" s="674"/>
      <c r="I50" s="674"/>
      <c r="J50" s="675"/>
    </row>
    <row r="51" spans="1:10" ht="28.8" thickBot="1">
      <c r="A51" s="676" t="s">
        <v>8</v>
      </c>
      <c r="B51" s="677"/>
      <c r="C51" s="13">
        <f>Sorteio!A8</f>
        <v>108</v>
      </c>
      <c r="D51" s="704">
        <f>D2</f>
        <v>0</v>
      </c>
      <c r="E51" s="704"/>
      <c r="F51" s="704"/>
      <c r="G51" s="705" t="s">
        <v>9</v>
      </c>
      <c r="H51" s="706"/>
      <c r="I51" s="707"/>
      <c r="J51" s="69"/>
    </row>
    <row r="52" spans="1:10" ht="39.6">
      <c r="A52" s="55" t="s">
        <v>10</v>
      </c>
      <c r="B52" s="708" t="s">
        <v>6</v>
      </c>
      <c r="C52" s="708"/>
      <c r="D52" s="56" t="s">
        <v>14</v>
      </c>
      <c r="E52" s="56" t="s">
        <v>16</v>
      </c>
      <c r="F52" s="57" t="s">
        <v>11</v>
      </c>
      <c r="G52" s="47" t="s">
        <v>17</v>
      </c>
      <c r="H52" s="38" t="s">
        <v>24</v>
      </c>
      <c r="I52" s="36" t="s">
        <v>12</v>
      </c>
      <c r="J52" s="37" t="s">
        <v>13</v>
      </c>
    </row>
    <row r="53" spans="1:10">
      <c r="A53" s="95" t="str">
        <f>Sorteio!D8</f>
        <v>671</v>
      </c>
      <c r="B53" s="96" t="str">
        <f>Sorteio!E8</f>
        <v>OKAWARA</v>
      </c>
      <c r="C53" s="96" t="str">
        <f>Sorteio!F8</f>
        <v>TOSHIO</v>
      </c>
      <c r="D53" s="20"/>
      <c r="E53" s="21"/>
      <c r="F53" s="59"/>
      <c r="G53" s="40"/>
      <c r="H53" s="41"/>
      <c r="I53" s="24"/>
      <c r="J53" s="25"/>
    </row>
    <row r="54" spans="1:10">
      <c r="A54" s="95" t="str">
        <f>Sorteio!N8</f>
        <v>434</v>
      </c>
      <c r="B54" s="96" t="str">
        <f>Sorteio!O8</f>
        <v>KATO</v>
      </c>
      <c r="C54" s="96" t="str">
        <f>Sorteio!P8</f>
        <v>MASSAKAZU</v>
      </c>
      <c r="D54" s="20"/>
      <c r="E54" s="20"/>
      <c r="F54" s="59"/>
      <c r="G54" s="40"/>
      <c r="H54" s="41"/>
      <c r="I54" s="24"/>
      <c r="J54" s="25"/>
    </row>
    <row r="55" spans="1:10">
      <c r="A55" s="95" t="str">
        <f>Sorteio!X8</f>
        <v>690</v>
      </c>
      <c r="B55" s="96" t="str">
        <f>Sorteio!Y8</f>
        <v>ITAGAKI</v>
      </c>
      <c r="C55" s="96" t="str">
        <f>Sorteio!Z8</f>
        <v>MILTON NOBUHIRO</v>
      </c>
      <c r="D55" s="23"/>
      <c r="E55" s="23"/>
      <c r="F55" s="24"/>
      <c r="G55" s="40"/>
      <c r="H55" s="41"/>
      <c r="I55" s="24"/>
      <c r="J55" s="25"/>
    </row>
    <row r="56" spans="1:10" ht="18.600000000000001" thickBot="1">
      <c r="A56" s="97" t="str">
        <f>Sorteio!AH8</f>
        <v>734</v>
      </c>
      <c r="B56" s="98" t="str">
        <f>Sorteio!AI8</f>
        <v>NAKANO</v>
      </c>
      <c r="C56" s="98" t="str">
        <f>Sorteio!AJ8</f>
        <v>MARIO K.</v>
      </c>
      <c r="D56" s="27"/>
      <c r="E56" s="27"/>
      <c r="F56" s="29"/>
      <c r="G56" s="42"/>
      <c r="H56" s="43"/>
      <c r="I56" s="29"/>
      <c r="J56" s="30"/>
    </row>
    <row r="57" spans="1:10" ht="18.600000000000001" thickBot="1">
      <c r="A57" s="673">
        <f>A1</f>
        <v>0</v>
      </c>
      <c r="B57" s="674"/>
      <c r="C57" s="674"/>
      <c r="D57" s="674"/>
      <c r="E57" s="674"/>
      <c r="F57" s="674"/>
      <c r="G57" s="674"/>
      <c r="H57" s="674"/>
      <c r="I57" s="674"/>
      <c r="J57" s="675"/>
    </row>
    <row r="58" spans="1:10" ht="28.2">
      <c r="A58" s="676" t="s">
        <v>8</v>
      </c>
      <c r="B58" s="677"/>
      <c r="C58" s="13">
        <f>Sorteio!A9</f>
        <v>109</v>
      </c>
      <c r="D58" s="678">
        <f>D2</f>
        <v>0</v>
      </c>
      <c r="E58" s="678"/>
      <c r="F58" s="679"/>
      <c r="G58" s="680" t="s">
        <v>9</v>
      </c>
      <c r="H58" s="681"/>
      <c r="I58" s="682"/>
      <c r="J58" s="14"/>
    </row>
    <row r="59" spans="1:10" ht="39.6">
      <c r="A59" s="15" t="s">
        <v>10</v>
      </c>
      <c r="B59" s="672" t="s">
        <v>6</v>
      </c>
      <c r="C59" s="672"/>
      <c r="D59" s="31" t="s">
        <v>14</v>
      </c>
      <c r="E59" s="31" t="s">
        <v>16</v>
      </c>
      <c r="F59" s="16" t="s">
        <v>11</v>
      </c>
      <c r="G59" s="39" t="s">
        <v>17</v>
      </c>
      <c r="H59" s="31" t="s">
        <v>24</v>
      </c>
      <c r="I59" s="17" t="s">
        <v>12</v>
      </c>
      <c r="J59" s="18" t="s">
        <v>13</v>
      </c>
    </row>
    <row r="60" spans="1:10">
      <c r="A60" s="95" t="str">
        <f>Sorteio!D9</f>
        <v>170</v>
      </c>
      <c r="B60" s="96" t="str">
        <f>Sorteio!E9</f>
        <v>YAMAKAWA</v>
      </c>
      <c r="C60" s="96" t="str">
        <f>Sorteio!F9</f>
        <v>YOCHINOBU</v>
      </c>
      <c r="D60" s="20"/>
      <c r="E60" s="21"/>
      <c r="F60" s="22"/>
      <c r="G60" s="40"/>
      <c r="H60" s="41"/>
      <c r="I60" s="24"/>
      <c r="J60" s="25"/>
    </row>
    <row r="61" spans="1:10">
      <c r="A61" s="95" t="str">
        <f>Sorteio!N9</f>
        <v>216</v>
      </c>
      <c r="B61" s="96" t="str">
        <f>Sorteio!O9</f>
        <v>ADATI</v>
      </c>
      <c r="C61" s="96" t="str">
        <f>Sorteio!P9</f>
        <v>MARCIO SHIGUEO</v>
      </c>
      <c r="D61" s="20"/>
      <c r="E61" s="20"/>
      <c r="F61" s="22"/>
      <c r="G61" s="40"/>
      <c r="H61" s="41"/>
      <c r="I61" s="24"/>
      <c r="J61" s="25"/>
    </row>
    <row r="62" spans="1:10">
      <c r="A62" s="95" t="str">
        <f>Sorteio!X9</f>
        <v>326</v>
      </c>
      <c r="B62" s="96" t="str">
        <f>Sorteio!Y9</f>
        <v>ISHII</v>
      </c>
      <c r="C62" s="96" t="str">
        <f>Sorteio!Z9</f>
        <v>ROBERTO</v>
      </c>
      <c r="D62" s="23"/>
      <c r="E62" s="23"/>
      <c r="F62" s="26"/>
      <c r="G62" s="40"/>
      <c r="H62" s="41"/>
      <c r="I62" s="24"/>
      <c r="J62" s="25"/>
    </row>
    <row r="63" spans="1:10" ht="18.600000000000001" thickBot="1">
      <c r="A63" s="97" t="str">
        <f>Sorteio!AH9</f>
        <v>875</v>
      </c>
      <c r="B63" s="98" t="str">
        <f>Sorteio!AI9</f>
        <v>KAWASAKA</v>
      </c>
      <c r="C63" s="98" t="str">
        <f>Sorteio!AJ9</f>
        <v>M. INES KINUKO</v>
      </c>
      <c r="D63" s="27"/>
      <c r="E63" s="27"/>
      <c r="F63" s="28"/>
      <c r="G63" s="42"/>
      <c r="H63" s="43"/>
      <c r="I63" s="29"/>
      <c r="J63" s="30"/>
    </row>
    <row r="64" spans="1:10" ht="18.600000000000001" thickBot="1">
      <c r="A64" s="673">
        <f>A1</f>
        <v>0</v>
      </c>
      <c r="B64" s="674"/>
      <c r="C64" s="674"/>
      <c r="D64" s="674"/>
      <c r="E64" s="674"/>
      <c r="F64" s="674"/>
      <c r="G64" s="674"/>
      <c r="H64" s="674"/>
      <c r="I64" s="674"/>
      <c r="J64" s="675"/>
    </row>
    <row r="65" spans="1:10" ht="28.2">
      <c r="A65" s="676" t="s">
        <v>8</v>
      </c>
      <c r="B65" s="677"/>
      <c r="C65" s="13">
        <f>Sorteio!A10</f>
        <v>110</v>
      </c>
      <c r="D65" s="678">
        <f>D2</f>
        <v>0</v>
      </c>
      <c r="E65" s="678"/>
      <c r="F65" s="679"/>
      <c r="G65" s="680" t="s">
        <v>9</v>
      </c>
      <c r="H65" s="681"/>
      <c r="I65" s="682"/>
      <c r="J65" s="14"/>
    </row>
    <row r="66" spans="1:10" ht="39.6">
      <c r="A66" s="15" t="s">
        <v>10</v>
      </c>
      <c r="B66" s="672" t="s">
        <v>20</v>
      </c>
      <c r="C66" s="672"/>
      <c r="D66" s="31" t="s">
        <v>14</v>
      </c>
      <c r="E66" s="31" t="s">
        <v>16</v>
      </c>
      <c r="F66" s="16" t="s">
        <v>11</v>
      </c>
      <c r="G66" s="44" t="s">
        <v>17</v>
      </c>
      <c r="H66" s="45" t="s">
        <v>24</v>
      </c>
      <c r="I66" s="17" t="s">
        <v>12</v>
      </c>
      <c r="J66" s="18" t="s">
        <v>13</v>
      </c>
    </row>
    <row r="67" spans="1:10">
      <c r="A67" s="95" t="str">
        <f>Sorteio!D10</f>
        <v>270</v>
      </c>
      <c r="B67" s="96" t="str">
        <f>Sorteio!E10</f>
        <v>NOZAWA</v>
      </c>
      <c r="C67" s="96" t="str">
        <f>Sorteio!F10</f>
        <v>ASSAMI</v>
      </c>
      <c r="D67" s="20"/>
      <c r="E67" s="21"/>
      <c r="F67" s="22"/>
      <c r="G67" s="40"/>
      <c r="H67" s="41"/>
      <c r="I67" s="24"/>
      <c r="J67" s="25"/>
    </row>
    <row r="68" spans="1:10">
      <c r="A68" s="95" t="str">
        <f>Sorteio!N10</f>
        <v>749</v>
      </c>
      <c r="B68" s="96" t="str">
        <f>Sorteio!O10</f>
        <v>HIRANO</v>
      </c>
      <c r="C68" s="96" t="str">
        <f>Sorteio!P10</f>
        <v>KAZUNORI</v>
      </c>
      <c r="D68" s="20"/>
      <c r="E68" s="20"/>
      <c r="F68" s="22"/>
      <c r="G68" s="40"/>
      <c r="H68" s="41"/>
      <c r="I68" s="24"/>
      <c r="J68" s="25"/>
    </row>
    <row r="69" spans="1:10">
      <c r="A69" s="95" t="str">
        <f>Sorteio!X10</f>
        <v>770</v>
      </c>
      <c r="B69" s="96" t="str">
        <f>Sorteio!Y10</f>
        <v>MATSUI</v>
      </c>
      <c r="C69" s="96" t="str">
        <f>Sorteio!Z10</f>
        <v>SERGIO KIYOSHI</v>
      </c>
      <c r="D69" s="23"/>
      <c r="E69" s="23"/>
      <c r="F69" s="26"/>
      <c r="G69" s="40"/>
      <c r="H69" s="41"/>
      <c r="I69" s="24"/>
      <c r="J69" s="25"/>
    </row>
    <row r="70" spans="1:10" ht="18.600000000000001" thickBot="1">
      <c r="A70" s="97" t="str">
        <f>Sorteio!AH10</f>
        <v>714</v>
      </c>
      <c r="B70" s="98" t="str">
        <f>Sorteio!AI10</f>
        <v>MARTINS DE MELLO</v>
      </c>
      <c r="C70" s="98" t="str">
        <f>Sorteio!AJ10</f>
        <v>VANESSA</v>
      </c>
      <c r="D70" s="27"/>
      <c r="E70" s="27"/>
      <c r="F70" s="28"/>
      <c r="G70" s="42"/>
      <c r="H70" s="43"/>
      <c r="I70" s="29"/>
      <c r="J70" s="30"/>
    </row>
    <row r="71" spans="1:10" ht="18.600000000000001" thickBot="1">
      <c r="A71" s="673">
        <f>A1</f>
        <v>0</v>
      </c>
      <c r="B71" s="674"/>
      <c r="C71" s="674"/>
      <c r="D71" s="674"/>
      <c r="E71" s="674"/>
      <c r="F71" s="674"/>
      <c r="G71" s="674"/>
      <c r="H71" s="674"/>
      <c r="I71" s="674"/>
      <c r="J71" s="675"/>
    </row>
    <row r="72" spans="1:10" ht="28.2">
      <c r="A72" s="676" t="s">
        <v>8</v>
      </c>
      <c r="B72" s="677"/>
      <c r="C72" s="13">
        <f>Sorteio!A11</f>
        <v>111</v>
      </c>
      <c r="D72" s="678">
        <f>D2</f>
        <v>0</v>
      </c>
      <c r="E72" s="678"/>
      <c r="F72" s="679"/>
      <c r="G72" s="680" t="s">
        <v>9</v>
      </c>
      <c r="H72" s="681"/>
      <c r="I72" s="682"/>
      <c r="J72" s="14"/>
    </row>
    <row r="73" spans="1:10" ht="39.6">
      <c r="A73" s="15" t="s">
        <v>10</v>
      </c>
      <c r="B73" s="672" t="s">
        <v>20</v>
      </c>
      <c r="C73" s="672"/>
      <c r="D73" s="31" t="s">
        <v>14</v>
      </c>
      <c r="E73" s="31" t="s">
        <v>16</v>
      </c>
      <c r="F73" s="16" t="s">
        <v>11</v>
      </c>
      <c r="G73" s="39" t="s">
        <v>17</v>
      </c>
      <c r="H73" s="31" t="s">
        <v>24</v>
      </c>
      <c r="I73" s="17" t="s">
        <v>12</v>
      </c>
      <c r="J73" s="18" t="s">
        <v>13</v>
      </c>
    </row>
    <row r="74" spans="1:10">
      <c r="A74" s="95" t="str">
        <f>Sorteio!D11</f>
        <v>768</v>
      </c>
      <c r="B74" s="96" t="str">
        <f>Sorteio!E11</f>
        <v>SATO</v>
      </c>
      <c r="C74" s="96" t="str">
        <f>Sorteio!F11</f>
        <v>NOBUO</v>
      </c>
      <c r="D74" s="20"/>
      <c r="E74" s="21"/>
      <c r="F74" s="22"/>
      <c r="G74" s="40"/>
      <c r="H74" s="41"/>
      <c r="I74" s="24"/>
      <c r="J74" s="25"/>
    </row>
    <row r="75" spans="1:10">
      <c r="A75" s="95" t="str">
        <f>Sorteio!N11</f>
        <v>765</v>
      </c>
      <c r="B75" s="96" t="str">
        <f>Sorteio!O11</f>
        <v>FUJIMOTO YAMANO</v>
      </c>
      <c r="C75" s="96" t="str">
        <f>Sorteio!P11</f>
        <v>LAURA</v>
      </c>
      <c r="D75" s="20"/>
      <c r="E75" s="20"/>
      <c r="F75" s="22"/>
      <c r="G75" s="40"/>
      <c r="H75" s="41"/>
      <c r="I75" s="24"/>
      <c r="J75" s="25"/>
    </row>
    <row r="76" spans="1:10">
      <c r="A76" s="95" t="str">
        <f>Sorteio!X11</f>
        <v>696</v>
      </c>
      <c r="B76" s="96" t="str">
        <f>Sorteio!Y11</f>
        <v>M. SILVA YADOYA</v>
      </c>
      <c r="C76" s="96" t="str">
        <f>Sorteio!Z11</f>
        <v>ROSILEIDE</v>
      </c>
      <c r="D76" s="23"/>
      <c r="E76" s="23"/>
      <c r="F76" s="26"/>
      <c r="G76" s="40"/>
      <c r="H76" s="41"/>
      <c r="I76" s="24"/>
      <c r="J76" s="25"/>
    </row>
    <row r="77" spans="1:10" ht="18.600000000000001" thickBot="1">
      <c r="A77" s="97" t="str">
        <f>Sorteio!AH11</f>
        <v>735</v>
      </c>
      <c r="B77" s="98" t="str">
        <f>Sorteio!AI11</f>
        <v>BARBOSA DE LIMA</v>
      </c>
      <c r="C77" s="98" t="str">
        <f>Sorteio!AJ11</f>
        <v>JOSE HILTON</v>
      </c>
      <c r="D77" s="27"/>
      <c r="E77" s="27"/>
      <c r="F77" s="28"/>
      <c r="G77" s="42"/>
      <c r="H77" s="43"/>
      <c r="I77" s="29"/>
      <c r="J77" s="30"/>
    </row>
    <row r="78" spans="1:10" ht="18.600000000000001" thickBot="1">
      <c r="A78" s="701">
        <f>A1</f>
        <v>0</v>
      </c>
      <c r="B78" s="702"/>
      <c r="C78" s="702"/>
      <c r="D78" s="702"/>
      <c r="E78" s="702"/>
      <c r="F78" s="702"/>
      <c r="G78" s="702"/>
      <c r="H78" s="702"/>
      <c r="I78" s="702"/>
      <c r="J78" s="703"/>
    </row>
    <row r="79" spans="1:10" ht="28.2">
      <c r="A79" s="676" t="s">
        <v>8</v>
      </c>
      <c r="B79" s="677"/>
      <c r="C79" s="13">
        <f>Sorteio!A12</f>
        <v>112</v>
      </c>
      <c r="D79" s="678">
        <f>D2</f>
        <v>0</v>
      </c>
      <c r="E79" s="678"/>
      <c r="F79" s="679"/>
      <c r="G79" s="680" t="s">
        <v>9</v>
      </c>
      <c r="H79" s="681"/>
      <c r="I79" s="682"/>
      <c r="J79" s="14"/>
    </row>
    <row r="80" spans="1:10" ht="39.6">
      <c r="A80" s="15" t="s">
        <v>10</v>
      </c>
      <c r="B80" s="672" t="s">
        <v>20</v>
      </c>
      <c r="C80" s="672"/>
      <c r="D80" s="31" t="s">
        <v>14</v>
      </c>
      <c r="E80" s="31" t="s">
        <v>16</v>
      </c>
      <c r="F80" s="16" t="s">
        <v>11</v>
      </c>
      <c r="G80" s="39" t="s">
        <v>17</v>
      </c>
      <c r="H80" s="31" t="s">
        <v>24</v>
      </c>
      <c r="I80" s="17" t="s">
        <v>12</v>
      </c>
      <c r="J80" s="18" t="s">
        <v>13</v>
      </c>
    </row>
    <row r="81" spans="1:10">
      <c r="A81" s="95" t="str">
        <f>Sorteio!D12</f>
        <v>292</v>
      </c>
      <c r="B81" s="96" t="str">
        <f>Sorteio!E12</f>
        <v>OKADA</v>
      </c>
      <c r="C81" s="96" t="str">
        <f>Sorteio!F12</f>
        <v>OLIMPIO</v>
      </c>
      <c r="D81" s="20"/>
      <c r="E81" s="21"/>
      <c r="F81" s="22"/>
      <c r="G81" s="40"/>
      <c r="H81" s="41"/>
      <c r="I81" s="24"/>
      <c r="J81" s="25"/>
    </row>
    <row r="82" spans="1:10">
      <c r="A82" s="95" t="str">
        <f>Sorteio!N12</f>
        <v>676</v>
      </c>
      <c r="B82" s="96" t="str">
        <f>Sorteio!O12</f>
        <v>OKAWARA</v>
      </c>
      <c r="C82" s="96" t="str">
        <f>Sorteio!P12</f>
        <v>SUMIRE</v>
      </c>
      <c r="D82" s="20"/>
      <c r="E82" s="20"/>
      <c r="F82" s="22"/>
      <c r="G82" s="40"/>
      <c r="H82" s="41"/>
      <c r="I82" s="24"/>
      <c r="J82" s="25"/>
    </row>
    <row r="83" spans="1:10">
      <c r="A83" s="95" t="str">
        <f>Sorteio!X12</f>
        <v>579</v>
      </c>
      <c r="B83" s="96" t="str">
        <f>Sorteio!Y12</f>
        <v>HITOMI</v>
      </c>
      <c r="C83" s="96" t="str">
        <f>Sorteio!Z12</f>
        <v>ITIRO</v>
      </c>
      <c r="D83" s="23"/>
      <c r="E83" s="23"/>
      <c r="F83" s="26"/>
      <c r="G83" s="40"/>
      <c r="H83" s="41"/>
      <c r="I83" s="24"/>
      <c r="J83" s="25"/>
    </row>
    <row r="84" spans="1:10" ht="18.600000000000001" thickBot="1">
      <c r="A84" s="99" t="str">
        <f>Sorteio!AH12</f>
        <v>155</v>
      </c>
      <c r="B84" s="100" t="str">
        <f>Sorteio!AI12</f>
        <v>HASHIZUME</v>
      </c>
      <c r="C84" s="100" t="str">
        <f>Sorteio!AJ12</f>
        <v>AKIKO</v>
      </c>
      <c r="D84" s="81"/>
      <c r="E84" s="81"/>
      <c r="F84" s="82"/>
      <c r="G84" s="83"/>
      <c r="H84" s="84"/>
      <c r="I84" s="85"/>
      <c r="J84" s="86"/>
    </row>
    <row r="85" spans="1:10" ht="19.2" thickTop="1" thickBot="1">
      <c r="A85" s="694">
        <f>A1</f>
        <v>0</v>
      </c>
      <c r="B85" s="695"/>
      <c r="C85" s="695"/>
      <c r="D85" s="695"/>
      <c r="E85" s="695"/>
      <c r="F85" s="695"/>
      <c r="G85" s="695"/>
      <c r="H85" s="695"/>
      <c r="I85" s="695"/>
      <c r="J85" s="696"/>
    </row>
    <row r="86" spans="1:10" ht="28.2">
      <c r="A86" s="676" t="s">
        <v>8</v>
      </c>
      <c r="B86" s="677"/>
      <c r="C86" s="13">
        <f>Sorteio!A13</f>
        <v>113</v>
      </c>
      <c r="D86" s="678">
        <f>D2</f>
        <v>0</v>
      </c>
      <c r="E86" s="678"/>
      <c r="F86" s="679"/>
      <c r="G86" s="680" t="s">
        <v>9</v>
      </c>
      <c r="H86" s="681"/>
      <c r="I86" s="682"/>
      <c r="J86" s="14"/>
    </row>
    <row r="87" spans="1:10" ht="39.6">
      <c r="A87" s="15" t="s">
        <v>10</v>
      </c>
      <c r="B87" s="672" t="s">
        <v>20</v>
      </c>
      <c r="C87" s="672"/>
      <c r="D87" s="31" t="s">
        <v>14</v>
      </c>
      <c r="E87" s="31" t="s">
        <v>16</v>
      </c>
      <c r="F87" s="16" t="s">
        <v>11</v>
      </c>
      <c r="G87" s="39" t="s">
        <v>17</v>
      </c>
      <c r="H87" s="31" t="s">
        <v>24</v>
      </c>
      <c r="I87" s="17" t="s">
        <v>12</v>
      </c>
      <c r="J87" s="18" t="s">
        <v>13</v>
      </c>
    </row>
    <row r="88" spans="1:10">
      <c r="A88" s="95" t="str">
        <f>Sorteio!D13</f>
        <v>141</v>
      </c>
      <c r="B88" s="96" t="str">
        <f>Sorteio!E13</f>
        <v>HASHIZUME</v>
      </c>
      <c r="C88" s="96" t="str">
        <f>Sorteio!F13</f>
        <v>AKIO</v>
      </c>
      <c r="D88" s="20"/>
      <c r="E88" s="21"/>
      <c r="F88" s="22"/>
      <c r="G88" s="40"/>
      <c r="H88" s="41"/>
      <c r="I88" s="24"/>
      <c r="J88" s="25"/>
    </row>
    <row r="89" spans="1:10">
      <c r="A89" s="95" t="str">
        <f>Sorteio!N13</f>
        <v>129</v>
      </c>
      <c r="B89" s="96" t="str">
        <f>Sorteio!O13</f>
        <v>YAMAKAWA</v>
      </c>
      <c r="C89" s="96" t="str">
        <f>Sorteio!P13</f>
        <v>TAKAO</v>
      </c>
      <c r="D89" s="20"/>
      <c r="E89" s="20"/>
      <c r="F89" s="22"/>
      <c r="G89" s="40"/>
      <c r="H89" s="41"/>
      <c r="I89" s="24"/>
      <c r="J89" s="25"/>
    </row>
    <row r="90" spans="1:10">
      <c r="A90" s="95" t="str">
        <f>Sorteio!X13</f>
        <v>250</v>
      </c>
      <c r="B90" s="96" t="str">
        <f>Sorteio!Y13</f>
        <v>OSADA</v>
      </c>
      <c r="C90" s="96" t="str">
        <f>Sorteio!Z13</f>
        <v>ASAO</v>
      </c>
      <c r="D90" s="23"/>
      <c r="E90" s="23"/>
      <c r="F90" s="26"/>
      <c r="G90" s="40"/>
      <c r="H90" s="41"/>
      <c r="I90" s="24"/>
      <c r="J90" s="25"/>
    </row>
    <row r="91" spans="1:10" ht="18.600000000000001" thickBot="1">
      <c r="A91" s="97">
        <f>Sorteio!AH13</f>
        <v>0</v>
      </c>
      <c r="B91" s="98" t="str">
        <f>Sorteio!AI13</f>
        <v/>
      </c>
      <c r="C91" s="98" t="str">
        <f>Sorteio!AJ13</f>
        <v/>
      </c>
      <c r="D91" s="27"/>
      <c r="E91" s="27"/>
      <c r="F91" s="28"/>
      <c r="G91" s="42"/>
      <c r="H91" s="43"/>
      <c r="I91" s="29"/>
      <c r="J91" s="30"/>
    </row>
    <row r="92" spans="1:10" ht="18.600000000000001" thickBot="1">
      <c r="A92" s="673">
        <f>A1</f>
        <v>0</v>
      </c>
      <c r="B92" s="674"/>
      <c r="C92" s="674"/>
      <c r="D92" s="674"/>
      <c r="E92" s="674"/>
      <c r="F92" s="674"/>
      <c r="G92" s="674"/>
      <c r="H92" s="674"/>
      <c r="I92" s="674"/>
      <c r="J92" s="675"/>
    </row>
    <row r="93" spans="1:10" ht="28.2">
      <c r="A93" s="676" t="s">
        <v>8</v>
      </c>
      <c r="B93" s="677"/>
      <c r="C93" s="13">
        <f>Sorteio!A14</f>
        <v>114</v>
      </c>
      <c r="D93" s="678">
        <f>D2</f>
        <v>0</v>
      </c>
      <c r="E93" s="678"/>
      <c r="F93" s="679"/>
      <c r="G93" s="680" t="s">
        <v>9</v>
      </c>
      <c r="H93" s="681"/>
      <c r="I93" s="682"/>
      <c r="J93" s="14"/>
    </row>
    <row r="94" spans="1:10" ht="39.6">
      <c r="A94" s="15" t="s">
        <v>10</v>
      </c>
      <c r="B94" s="672" t="s">
        <v>20</v>
      </c>
      <c r="C94" s="672"/>
      <c r="D94" s="31" t="s">
        <v>14</v>
      </c>
      <c r="E94" s="31" t="s">
        <v>16</v>
      </c>
      <c r="F94" s="16" t="s">
        <v>11</v>
      </c>
      <c r="G94" s="39" t="s">
        <v>17</v>
      </c>
      <c r="H94" s="31" t="s">
        <v>24</v>
      </c>
      <c r="I94" s="17" t="s">
        <v>12</v>
      </c>
      <c r="J94" s="18" t="s">
        <v>13</v>
      </c>
    </row>
    <row r="95" spans="1:10">
      <c r="A95" s="95" t="str">
        <f>Sorteio!D14</f>
        <v>375</v>
      </c>
      <c r="B95" s="96" t="str">
        <f>Sorteio!E14</f>
        <v>KOJA</v>
      </c>
      <c r="C95" s="96" t="str">
        <f>Sorteio!F14</f>
        <v>J. JORGE</v>
      </c>
      <c r="D95" s="20"/>
      <c r="E95" s="21"/>
      <c r="F95" s="22"/>
      <c r="G95" s="40"/>
      <c r="H95" s="41"/>
      <c r="I95" s="24"/>
      <c r="J95" s="25"/>
    </row>
    <row r="96" spans="1:10">
      <c r="A96" s="95" t="str">
        <f>Sorteio!N14</f>
        <v>552</v>
      </c>
      <c r="B96" s="96" t="str">
        <f>Sorteio!O14</f>
        <v>NISHIOKA</v>
      </c>
      <c r="C96" s="96" t="str">
        <f>Sorteio!P14</f>
        <v>LAYUDO</v>
      </c>
      <c r="D96" s="20"/>
      <c r="E96" s="20"/>
      <c r="F96" s="22"/>
      <c r="G96" s="40"/>
      <c r="H96" s="41"/>
      <c r="I96" s="24"/>
      <c r="J96" s="25"/>
    </row>
    <row r="97" spans="1:10">
      <c r="A97" s="95" t="str">
        <f>Sorteio!X14</f>
        <v>834</v>
      </c>
      <c r="B97" s="96" t="str">
        <f>Sorteio!Y14</f>
        <v>YAMANO</v>
      </c>
      <c r="C97" s="96" t="str">
        <f>Sorteio!Z14</f>
        <v>PAULO</v>
      </c>
      <c r="D97" s="23"/>
      <c r="E97" s="23"/>
      <c r="F97" s="26"/>
      <c r="G97" s="40"/>
      <c r="H97" s="41"/>
      <c r="I97" s="24"/>
      <c r="J97" s="25"/>
    </row>
    <row r="98" spans="1:10" ht="18.600000000000001" thickBot="1">
      <c r="A98" s="97">
        <f>Sorteio!AH14</f>
        <v>0</v>
      </c>
      <c r="B98" s="98" t="str">
        <f>Sorteio!AI14</f>
        <v/>
      </c>
      <c r="C98" s="98" t="str">
        <f>Sorteio!AJ14</f>
        <v/>
      </c>
      <c r="D98" s="27"/>
      <c r="E98" s="27"/>
      <c r="F98" s="28"/>
      <c r="G98" s="42"/>
      <c r="H98" s="43"/>
      <c r="I98" s="29"/>
      <c r="J98" s="30"/>
    </row>
    <row r="99" spans="1:10" ht="18.600000000000001" thickBot="1">
      <c r="A99" s="673">
        <f>A1</f>
        <v>0</v>
      </c>
      <c r="B99" s="674"/>
      <c r="C99" s="674"/>
      <c r="D99" s="674"/>
      <c r="E99" s="674"/>
      <c r="F99" s="674"/>
      <c r="G99" s="674"/>
      <c r="H99" s="674"/>
      <c r="I99" s="674"/>
      <c r="J99" s="675"/>
    </row>
    <row r="100" spans="1:10" ht="28.2">
      <c r="A100" s="676" t="s">
        <v>8</v>
      </c>
      <c r="B100" s="677"/>
      <c r="C100" s="13">
        <f>Sorteio!A15</f>
        <v>115</v>
      </c>
      <c r="D100" s="678">
        <f>D2</f>
        <v>0</v>
      </c>
      <c r="E100" s="678"/>
      <c r="F100" s="679"/>
      <c r="G100" s="680" t="s">
        <v>9</v>
      </c>
      <c r="H100" s="681"/>
      <c r="I100" s="682"/>
      <c r="J100" s="14"/>
    </row>
    <row r="101" spans="1:10" ht="39.6">
      <c r="A101" s="15" t="s">
        <v>10</v>
      </c>
      <c r="B101" s="672" t="s">
        <v>20</v>
      </c>
      <c r="C101" s="672"/>
      <c r="D101" s="31" t="s">
        <v>14</v>
      </c>
      <c r="E101" s="31" t="s">
        <v>16</v>
      </c>
      <c r="F101" s="16" t="s">
        <v>11</v>
      </c>
      <c r="G101" s="39" t="s">
        <v>17</v>
      </c>
      <c r="H101" s="31" t="s">
        <v>24</v>
      </c>
      <c r="I101" s="17" t="s">
        <v>12</v>
      </c>
      <c r="J101" s="18" t="s">
        <v>13</v>
      </c>
    </row>
    <row r="102" spans="1:10">
      <c r="A102" s="95">
        <f>Sorteio!D15</f>
        <v>256</v>
      </c>
      <c r="B102" s="96" t="str">
        <f>Sorteio!E15</f>
        <v>UEMURA</v>
      </c>
      <c r="C102" s="96" t="str">
        <f>Sorteio!F15</f>
        <v>YASUGI</v>
      </c>
      <c r="D102" s="20"/>
      <c r="E102" s="21"/>
      <c r="F102" s="22"/>
      <c r="G102" s="40"/>
      <c r="H102" s="41"/>
      <c r="I102" s="24"/>
      <c r="J102" s="25"/>
    </row>
    <row r="103" spans="1:10">
      <c r="A103" s="95" t="str">
        <f>Sorteio!N15</f>
        <v>366</v>
      </c>
      <c r="B103" s="96" t="str">
        <f>Sorteio!O15</f>
        <v>KOJA</v>
      </c>
      <c r="C103" s="96" t="str">
        <f>Sorteio!P15</f>
        <v>T.EDISON</v>
      </c>
      <c r="D103" s="20"/>
      <c r="E103" s="20"/>
      <c r="F103" s="22"/>
      <c r="G103" s="40"/>
      <c r="H103" s="41"/>
      <c r="I103" s="24"/>
      <c r="J103" s="25"/>
    </row>
    <row r="104" spans="1:10">
      <c r="A104" s="95" t="str">
        <f>Sorteio!X15</f>
        <v>276</v>
      </c>
      <c r="B104" s="96" t="str">
        <f>Sorteio!Y15</f>
        <v>KUDO</v>
      </c>
      <c r="C104" s="96" t="str">
        <f>Sorteio!Z15</f>
        <v>SHOJI</v>
      </c>
      <c r="D104" s="23"/>
      <c r="E104" s="23"/>
      <c r="F104" s="26"/>
      <c r="G104" s="40"/>
      <c r="H104" s="41"/>
      <c r="I104" s="24"/>
      <c r="J104" s="25"/>
    </row>
    <row r="105" spans="1:10" ht="18.600000000000001" thickBot="1">
      <c r="A105" s="97" t="str">
        <f>Sorteio!AH15</f>
        <v>780</v>
      </c>
      <c r="B105" s="98" t="str">
        <f>Sorteio!AI15</f>
        <v>TOMITA</v>
      </c>
      <c r="C105" s="98" t="str">
        <f>Sorteio!AJ15</f>
        <v>LUIZ</v>
      </c>
      <c r="D105" s="27"/>
      <c r="E105" s="27"/>
      <c r="F105" s="28"/>
      <c r="G105" s="42"/>
      <c r="H105" s="43"/>
      <c r="I105" s="29"/>
      <c r="J105" s="30"/>
    </row>
    <row r="106" spans="1:10" ht="18.600000000000001" thickBot="1">
      <c r="A106" s="701">
        <f>A1</f>
        <v>0</v>
      </c>
      <c r="B106" s="702"/>
      <c r="C106" s="702"/>
      <c r="D106" s="702"/>
      <c r="E106" s="702"/>
      <c r="F106" s="702"/>
      <c r="G106" s="702"/>
      <c r="H106" s="702"/>
      <c r="I106" s="702"/>
      <c r="J106" s="703"/>
    </row>
    <row r="107" spans="1:10" ht="28.2">
      <c r="A107" s="676" t="s">
        <v>8</v>
      </c>
      <c r="B107" s="677"/>
      <c r="C107" s="13">
        <f>Sorteio!A16</f>
        <v>116</v>
      </c>
      <c r="D107" s="678">
        <f>D2</f>
        <v>0</v>
      </c>
      <c r="E107" s="678"/>
      <c r="F107" s="679"/>
      <c r="G107" s="680" t="s">
        <v>9</v>
      </c>
      <c r="H107" s="681"/>
      <c r="I107" s="682"/>
      <c r="J107" s="14"/>
    </row>
    <row r="108" spans="1:10" ht="39.6">
      <c r="A108" s="15" t="s">
        <v>10</v>
      </c>
      <c r="B108" s="672" t="s">
        <v>20</v>
      </c>
      <c r="C108" s="672"/>
      <c r="D108" s="31" t="s">
        <v>14</v>
      </c>
      <c r="E108" s="31" t="s">
        <v>16</v>
      </c>
      <c r="F108" s="16" t="s">
        <v>11</v>
      </c>
      <c r="G108" s="39" t="s">
        <v>17</v>
      </c>
      <c r="H108" s="31" t="s">
        <v>24</v>
      </c>
      <c r="I108" s="17" t="s">
        <v>12</v>
      </c>
      <c r="J108" s="18" t="s">
        <v>13</v>
      </c>
    </row>
    <row r="109" spans="1:10">
      <c r="A109" s="95" t="str">
        <f>Sorteio!D16</f>
        <v>578</v>
      </c>
      <c r="B109" s="96" t="str">
        <f>Sorteio!E16</f>
        <v>TAKAHASHI</v>
      </c>
      <c r="C109" s="96" t="str">
        <f>Sorteio!F16</f>
        <v>EDSON SHOJI</v>
      </c>
      <c r="D109" s="20"/>
      <c r="E109" s="21"/>
      <c r="F109" s="22"/>
      <c r="G109" s="40"/>
      <c r="H109" s="41"/>
      <c r="I109" s="24"/>
      <c r="J109" s="25"/>
    </row>
    <row r="110" spans="1:10">
      <c r="A110" s="95" t="str">
        <f>Sorteio!N16</f>
        <v>478</v>
      </c>
      <c r="B110" s="96" t="str">
        <f>Sorteio!O16</f>
        <v>HIGUCHI</v>
      </c>
      <c r="C110" s="96" t="str">
        <f>Sorteio!P16</f>
        <v>ARTUR KEN</v>
      </c>
      <c r="D110" s="20"/>
      <c r="E110" s="20"/>
      <c r="F110" s="22"/>
      <c r="G110" s="40"/>
      <c r="H110" s="41"/>
      <c r="I110" s="24"/>
      <c r="J110" s="25"/>
    </row>
    <row r="111" spans="1:10">
      <c r="A111" s="95" t="str">
        <f>Sorteio!X16</f>
        <v>624</v>
      </c>
      <c r="B111" s="96" t="str">
        <f>Sorteio!Y16</f>
        <v>YOKOYAMA</v>
      </c>
      <c r="C111" s="96" t="str">
        <f>Sorteio!Z16</f>
        <v>HIROSHI</v>
      </c>
      <c r="D111" s="23"/>
      <c r="E111" s="23"/>
      <c r="F111" s="26"/>
      <c r="G111" s="40"/>
      <c r="H111" s="41"/>
      <c r="I111" s="24"/>
      <c r="J111" s="25"/>
    </row>
    <row r="112" spans="1:10" ht="18.600000000000001" thickBot="1">
      <c r="A112" s="97" t="str">
        <f>Sorteio!AH16</f>
        <v>892</v>
      </c>
      <c r="B112" s="98" t="str">
        <f>Sorteio!AI16</f>
        <v>FERREIRA SOUTO</v>
      </c>
      <c r="C112" s="98" t="str">
        <f>Sorteio!AJ16</f>
        <v>JOVENILIO</v>
      </c>
      <c r="D112" s="27"/>
      <c r="E112" s="27"/>
      <c r="F112" s="28"/>
      <c r="G112" s="42"/>
      <c r="H112" s="43"/>
      <c r="I112" s="29"/>
      <c r="J112" s="30"/>
    </row>
    <row r="113" spans="1:10" ht="18.600000000000001" thickBot="1">
      <c r="A113" s="673">
        <f>A1</f>
        <v>0</v>
      </c>
      <c r="B113" s="674"/>
      <c r="C113" s="674"/>
      <c r="D113" s="674"/>
      <c r="E113" s="674"/>
      <c r="F113" s="674"/>
      <c r="G113" s="674"/>
      <c r="H113" s="674"/>
      <c r="I113" s="674"/>
      <c r="J113" s="675"/>
    </row>
    <row r="114" spans="1:10" ht="28.2">
      <c r="A114" s="676" t="s">
        <v>8</v>
      </c>
      <c r="B114" s="677"/>
      <c r="C114" s="13">
        <f>Sorteio!A17</f>
        <v>117</v>
      </c>
      <c r="D114" s="678">
        <f>D2</f>
        <v>0</v>
      </c>
      <c r="E114" s="678"/>
      <c r="F114" s="679"/>
      <c r="G114" s="680" t="s">
        <v>9</v>
      </c>
      <c r="H114" s="681"/>
      <c r="I114" s="682"/>
      <c r="J114" s="14"/>
    </row>
    <row r="115" spans="1:10" ht="39.6">
      <c r="A115" s="15" t="s">
        <v>10</v>
      </c>
      <c r="B115" s="672" t="s">
        <v>20</v>
      </c>
      <c r="C115" s="672"/>
      <c r="D115" s="31" t="s">
        <v>14</v>
      </c>
      <c r="E115" s="31" t="s">
        <v>16</v>
      </c>
      <c r="F115" s="16" t="s">
        <v>11</v>
      </c>
      <c r="G115" s="39" t="s">
        <v>17</v>
      </c>
      <c r="H115" s="31" t="s">
        <v>24</v>
      </c>
      <c r="I115" s="17" t="s">
        <v>12</v>
      </c>
      <c r="J115" s="18" t="s">
        <v>13</v>
      </c>
    </row>
    <row r="116" spans="1:10">
      <c r="A116" s="95" t="str">
        <f>Sorteio!D17</f>
        <v>842</v>
      </c>
      <c r="B116" s="96" t="str">
        <f>Sorteio!E17</f>
        <v>T. NISHIKAWA</v>
      </c>
      <c r="C116" s="96" t="str">
        <f>Sorteio!F17</f>
        <v>RUI</v>
      </c>
      <c r="D116" s="20"/>
      <c r="E116" s="21"/>
      <c r="F116" s="22"/>
      <c r="G116" s="40"/>
      <c r="H116" s="41"/>
      <c r="I116" s="24"/>
      <c r="J116" s="25"/>
    </row>
    <row r="117" spans="1:10">
      <c r="A117" s="95" t="str">
        <f>Sorteio!N17</f>
        <v>617</v>
      </c>
      <c r="B117" s="96" t="str">
        <f>Sorteio!O17</f>
        <v>DOKAN</v>
      </c>
      <c r="C117" s="96" t="str">
        <f>Sorteio!P17</f>
        <v>CARLOS EIITI</v>
      </c>
      <c r="D117" s="20"/>
      <c r="E117" s="20"/>
      <c r="F117" s="22"/>
      <c r="G117" s="40"/>
      <c r="H117" s="41"/>
      <c r="I117" s="24"/>
      <c r="J117" s="25"/>
    </row>
    <row r="118" spans="1:10">
      <c r="A118" s="95" t="str">
        <f>Sorteio!X17</f>
        <v>903</v>
      </c>
      <c r="B118" s="96" t="str">
        <f>Sorteio!Y17</f>
        <v>NAGATA</v>
      </c>
      <c r="C118" s="96" t="str">
        <f>Sorteio!Z17</f>
        <v>AROLDO KOJI</v>
      </c>
      <c r="D118" s="23"/>
      <c r="E118" s="23"/>
      <c r="F118" s="26"/>
      <c r="G118" s="40"/>
      <c r="H118" s="41"/>
      <c r="I118" s="24"/>
      <c r="J118" s="25"/>
    </row>
    <row r="119" spans="1:10" ht="18.600000000000001" thickBot="1">
      <c r="A119" s="97" t="str">
        <f>Sorteio!AH17</f>
        <v>616</v>
      </c>
      <c r="B119" s="98" t="str">
        <f>Sorteio!AI17</f>
        <v>MORITA</v>
      </c>
      <c r="C119" s="98" t="str">
        <f>Sorteio!AJ17</f>
        <v>IROKO</v>
      </c>
      <c r="D119" s="27"/>
      <c r="E119" s="27"/>
      <c r="F119" s="28"/>
      <c r="G119" s="42"/>
      <c r="H119" s="43"/>
      <c r="I119" s="29"/>
      <c r="J119" s="30"/>
    </row>
    <row r="120" spans="1:10" ht="18.600000000000001" thickBot="1">
      <c r="A120" s="673">
        <f>A1</f>
        <v>0</v>
      </c>
      <c r="B120" s="674"/>
      <c r="C120" s="674"/>
      <c r="D120" s="674"/>
      <c r="E120" s="674"/>
      <c r="F120" s="674"/>
      <c r="G120" s="674"/>
      <c r="H120" s="674"/>
      <c r="I120" s="674"/>
      <c r="J120" s="675"/>
    </row>
    <row r="121" spans="1:10" ht="28.2">
      <c r="A121" s="676" t="s">
        <v>8</v>
      </c>
      <c r="B121" s="677"/>
      <c r="C121" s="13">
        <f>Sorteio!A18</f>
        <v>118</v>
      </c>
      <c r="D121" s="678">
        <f>D2</f>
        <v>0</v>
      </c>
      <c r="E121" s="678"/>
      <c r="F121" s="679"/>
      <c r="G121" s="680" t="s">
        <v>9</v>
      </c>
      <c r="H121" s="681"/>
      <c r="I121" s="682"/>
      <c r="J121" s="14"/>
    </row>
    <row r="122" spans="1:10" ht="39.6">
      <c r="A122" s="15" t="s">
        <v>10</v>
      </c>
      <c r="B122" s="672" t="s">
        <v>20</v>
      </c>
      <c r="C122" s="672"/>
      <c r="D122" s="31" t="s">
        <v>14</v>
      </c>
      <c r="E122" s="31" t="s">
        <v>16</v>
      </c>
      <c r="F122" s="16" t="s">
        <v>11</v>
      </c>
      <c r="G122" s="39" t="s">
        <v>17</v>
      </c>
      <c r="H122" s="31" t="s">
        <v>24</v>
      </c>
      <c r="I122" s="17" t="s">
        <v>12</v>
      </c>
      <c r="J122" s="18" t="s">
        <v>13</v>
      </c>
    </row>
    <row r="123" spans="1:10">
      <c r="A123" s="95" t="str">
        <f>Sorteio!D18</f>
        <v>929</v>
      </c>
      <c r="B123" s="96" t="str">
        <f>Sorteio!E18</f>
        <v>MATSUMOTO</v>
      </c>
      <c r="C123" s="96" t="str">
        <f>Sorteio!F18</f>
        <v>ALESSANDRA A.</v>
      </c>
      <c r="D123" s="20"/>
      <c r="E123" s="21"/>
      <c r="F123" s="22"/>
      <c r="G123" s="40"/>
      <c r="H123" s="41"/>
      <c r="I123" s="24"/>
      <c r="J123" s="25"/>
    </row>
    <row r="124" spans="1:10">
      <c r="A124" s="95" t="str">
        <f>Sorteio!N18</f>
        <v>990</v>
      </c>
      <c r="B124" s="96" t="str">
        <f>Sorteio!O18</f>
        <v>CYRINEO</v>
      </c>
      <c r="C124" s="96" t="str">
        <f>Sorteio!P18</f>
        <v>JORGE</v>
      </c>
      <c r="D124" s="20"/>
      <c r="E124" s="20"/>
      <c r="F124" s="22"/>
      <c r="G124" s="40"/>
      <c r="H124" s="41"/>
      <c r="I124" s="24"/>
      <c r="J124" s="25"/>
    </row>
    <row r="125" spans="1:10">
      <c r="A125" s="95" t="str">
        <f>Sorteio!X18</f>
        <v>850</v>
      </c>
      <c r="B125" s="96" t="str">
        <f>Sorteio!Y18</f>
        <v>OSHIRO</v>
      </c>
      <c r="C125" s="96" t="str">
        <f>Sorteio!Z18</f>
        <v>TSUTOMU</v>
      </c>
      <c r="D125" s="23"/>
      <c r="E125" s="23"/>
      <c r="F125" s="26"/>
      <c r="G125" s="40"/>
      <c r="H125" s="41"/>
      <c r="I125" s="24"/>
      <c r="J125" s="25"/>
    </row>
    <row r="126" spans="1:10" ht="18.600000000000001" thickBot="1">
      <c r="A126" s="99" t="str">
        <f>Sorteio!AH18</f>
        <v>572</v>
      </c>
      <c r="B126" s="100" t="str">
        <f>Sorteio!AI18</f>
        <v>TAKANO</v>
      </c>
      <c r="C126" s="100" t="str">
        <f>Sorteio!AJ18</f>
        <v>ELZA FARUYO</v>
      </c>
      <c r="D126" s="81"/>
      <c r="E126" s="81"/>
      <c r="F126" s="82"/>
      <c r="G126" s="83"/>
      <c r="H126" s="84"/>
      <c r="I126" s="85"/>
      <c r="J126" s="86"/>
    </row>
    <row r="127" spans="1:10" ht="19.2" thickTop="1" thickBot="1">
      <c r="A127" s="701">
        <f>A1</f>
        <v>0</v>
      </c>
      <c r="B127" s="702"/>
      <c r="C127" s="702"/>
      <c r="D127" s="702"/>
      <c r="E127" s="702"/>
      <c r="F127" s="702"/>
      <c r="G127" s="702"/>
      <c r="H127" s="702"/>
      <c r="I127" s="702"/>
      <c r="J127" s="703"/>
    </row>
    <row r="128" spans="1:10" ht="28.2">
      <c r="A128" s="676" t="s">
        <v>8</v>
      </c>
      <c r="B128" s="677"/>
      <c r="C128" s="13">
        <f>Sorteio!A19</f>
        <v>201</v>
      </c>
      <c r="D128" s="678">
        <f>D2</f>
        <v>0</v>
      </c>
      <c r="E128" s="678"/>
      <c r="F128" s="679"/>
      <c r="G128" s="680" t="s">
        <v>9</v>
      </c>
      <c r="H128" s="681"/>
      <c r="I128" s="682"/>
      <c r="J128" s="14"/>
    </row>
    <row r="129" spans="1:10" ht="39.6">
      <c r="A129" s="15" t="s">
        <v>10</v>
      </c>
      <c r="B129" s="672" t="s">
        <v>20</v>
      </c>
      <c r="C129" s="672"/>
      <c r="D129" s="31" t="s">
        <v>14</v>
      </c>
      <c r="E129" s="31" t="s">
        <v>16</v>
      </c>
      <c r="F129" s="16" t="s">
        <v>11</v>
      </c>
      <c r="G129" s="39" t="s">
        <v>17</v>
      </c>
      <c r="H129" s="31" t="s">
        <v>24</v>
      </c>
      <c r="I129" s="17" t="s">
        <v>12</v>
      </c>
      <c r="J129" s="18" t="s">
        <v>13</v>
      </c>
    </row>
    <row r="130" spans="1:10">
      <c r="A130" s="95" t="str">
        <f>Sorteio!D19</f>
        <v>733</v>
      </c>
      <c r="B130" s="96" t="str">
        <f>Sorteio!E19</f>
        <v>WATANABE</v>
      </c>
      <c r="C130" s="96" t="str">
        <f>Sorteio!F19</f>
        <v>EMILIA</v>
      </c>
      <c r="D130" s="20"/>
      <c r="E130" s="21"/>
      <c r="F130" s="22"/>
      <c r="G130" s="40"/>
      <c r="H130" s="41"/>
      <c r="I130" s="24"/>
      <c r="J130" s="25"/>
    </row>
    <row r="131" spans="1:10">
      <c r="A131" s="95" t="str">
        <f>Sorteio!N19</f>
        <v>855</v>
      </c>
      <c r="B131" s="96" t="str">
        <f>Sorteio!O19</f>
        <v>YAMANO</v>
      </c>
      <c r="C131" s="96" t="str">
        <f>Sorteio!P19</f>
        <v>MASSAKATSU</v>
      </c>
      <c r="D131" s="20"/>
      <c r="E131" s="20"/>
      <c r="F131" s="22"/>
      <c r="G131" s="40"/>
      <c r="H131" s="41"/>
      <c r="I131" s="24"/>
      <c r="J131" s="25"/>
    </row>
    <row r="132" spans="1:10">
      <c r="A132" s="95" t="str">
        <f>Sorteio!X19</f>
        <v>437</v>
      </c>
      <c r="B132" s="96" t="str">
        <f>Sorteio!Y19</f>
        <v>SACAMOTO</v>
      </c>
      <c r="C132" s="96" t="str">
        <f>Sorteio!Z19</f>
        <v>MORIO</v>
      </c>
      <c r="D132" s="23"/>
      <c r="E132" s="23"/>
      <c r="F132" s="26"/>
      <c r="G132" s="40"/>
      <c r="H132" s="41"/>
      <c r="I132" s="24"/>
      <c r="J132" s="25"/>
    </row>
    <row r="133" spans="1:10" ht="18.600000000000001" thickBot="1">
      <c r="A133" s="97" t="str">
        <f>Sorteio!AH19</f>
        <v>395</v>
      </c>
      <c r="B133" s="98" t="str">
        <f>Sorteio!AI19</f>
        <v>UEMURA</v>
      </c>
      <c r="C133" s="98" t="str">
        <f>Sorteio!AJ19</f>
        <v>LUCIA</v>
      </c>
      <c r="D133" s="27"/>
      <c r="E133" s="27"/>
      <c r="F133" s="28"/>
      <c r="G133" s="42"/>
      <c r="H133" s="43"/>
      <c r="I133" s="29"/>
      <c r="J133" s="30"/>
    </row>
    <row r="134" spans="1:10" ht="18.600000000000001" thickBot="1">
      <c r="A134" s="673">
        <f>A1</f>
        <v>0</v>
      </c>
      <c r="B134" s="674"/>
      <c r="C134" s="674"/>
      <c r="D134" s="674"/>
      <c r="E134" s="674"/>
      <c r="F134" s="674"/>
      <c r="G134" s="674"/>
      <c r="H134" s="674"/>
      <c r="I134" s="674"/>
      <c r="J134" s="675"/>
    </row>
    <row r="135" spans="1:10" ht="28.2">
      <c r="A135" s="676" t="s">
        <v>8</v>
      </c>
      <c r="B135" s="677"/>
      <c r="C135" s="13">
        <f>Sorteio!A20</f>
        <v>202</v>
      </c>
      <c r="D135" s="678">
        <f>D2</f>
        <v>0</v>
      </c>
      <c r="E135" s="678"/>
      <c r="F135" s="679"/>
      <c r="G135" s="680" t="s">
        <v>9</v>
      </c>
      <c r="H135" s="681"/>
      <c r="I135" s="682"/>
      <c r="J135" s="14"/>
    </row>
    <row r="136" spans="1:10" ht="39.6">
      <c r="A136" s="58" t="s">
        <v>10</v>
      </c>
      <c r="B136" s="709" t="s">
        <v>20</v>
      </c>
      <c r="C136" s="709"/>
      <c r="D136" s="31" t="s">
        <v>14</v>
      </c>
      <c r="E136" s="31" t="s">
        <v>16</v>
      </c>
      <c r="F136" s="16" t="s">
        <v>11</v>
      </c>
      <c r="G136" s="39" t="s">
        <v>17</v>
      </c>
      <c r="H136" s="31" t="s">
        <v>24</v>
      </c>
      <c r="I136" s="17" t="s">
        <v>12</v>
      </c>
      <c r="J136" s="18" t="s">
        <v>13</v>
      </c>
    </row>
    <row r="137" spans="1:10">
      <c r="A137" s="95" t="str">
        <f>Sorteio!D20</f>
        <v>914</v>
      </c>
      <c r="B137" s="96" t="str">
        <f>Sorteio!E20</f>
        <v>ODA</v>
      </c>
      <c r="C137" s="96" t="str">
        <f>Sorteio!F20</f>
        <v>TOMIKO</v>
      </c>
      <c r="D137" s="20"/>
      <c r="E137" s="21"/>
      <c r="F137" s="22"/>
      <c r="G137" s="40"/>
      <c r="H137" s="41"/>
      <c r="I137" s="24"/>
      <c r="J137" s="25"/>
    </row>
    <row r="138" spans="1:10">
      <c r="A138" s="95" t="str">
        <f>Sorteio!N20</f>
        <v>873</v>
      </c>
      <c r="B138" s="96" t="str">
        <f>Sorteio!O20</f>
        <v>M. TANIGUTI</v>
      </c>
      <c r="C138" s="96" t="str">
        <f>Sorteio!P20</f>
        <v>MARINA JUNKO</v>
      </c>
      <c r="D138" s="20"/>
      <c r="E138" s="20"/>
      <c r="F138" s="22"/>
      <c r="G138" s="40"/>
      <c r="H138" s="41"/>
      <c r="I138" s="24"/>
      <c r="J138" s="25"/>
    </row>
    <row r="139" spans="1:10">
      <c r="A139" s="95" t="str">
        <f>Sorteio!X20</f>
        <v>203</v>
      </c>
      <c r="B139" s="96" t="str">
        <f>Sorteio!Y20</f>
        <v>NAKAMURA</v>
      </c>
      <c r="C139" s="96" t="str">
        <f>Sorteio!Z20</f>
        <v>EDSON</v>
      </c>
      <c r="D139" s="23"/>
      <c r="E139" s="23"/>
      <c r="F139" s="26"/>
      <c r="G139" s="40"/>
      <c r="H139" s="41"/>
      <c r="I139" s="24"/>
      <c r="J139" s="25"/>
    </row>
    <row r="140" spans="1:10" ht="18.600000000000001" thickBot="1">
      <c r="A140" s="97" t="str">
        <f>Sorteio!AH20</f>
        <v>669</v>
      </c>
      <c r="B140" s="98" t="str">
        <f>Sorteio!AI20</f>
        <v>NISHIJIMA</v>
      </c>
      <c r="C140" s="98" t="str">
        <f>Sorteio!AJ20</f>
        <v>KATSUYUKI</v>
      </c>
      <c r="D140" s="27"/>
      <c r="E140" s="27"/>
      <c r="F140" s="28"/>
      <c r="G140" s="42"/>
      <c r="H140" s="43"/>
      <c r="I140" s="29"/>
      <c r="J140" s="30"/>
    </row>
    <row r="141" spans="1:10" ht="18.600000000000001" thickBot="1">
      <c r="A141" s="673">
        <f>A1</f>
        <v>0</v>
      </c>
      <c r="B141" s="674"/>
      <c r="C141" s="674"/>
      <c r="D141" s="674"/>
      <c r="E141" s="674"/>
      <c r="F141" s="674"/>
      <c r="G141" s="674"/>
      <c r="H141" s="674"/>
      <c r="I141" s="674"/>
      <c r="J141" s="675"/>
    </row>
    <row r="142" spans="1:10" ht="28.2">
      <c r="A142" s="676" t="s">
        <v>8</v>
      </c>
      <c r="B142" s="677"/>
      <c r="C142" s="13">
        <f>Sorteio!A21</f>
        <v>203</v>
      </c>
      <c r="D142" s="678">
        <f>D2</f>
        <v>0</v>
      </c>
      <c r="E142" s="678"/>
      <c r="F142" s="679"/>
      <c r="G142" s="680" t="s">
        <v>9</v>
      </c>
      <c r="H142" s="681"/>
      <c r="I142" s="682"/>
      <c r="J142" s="14"/>
    </row>
    <row r="143" spans="1:10" ht="39.6">
      <c r="A143" s="15" t="s">
        <v>10</v>
      </c>
      <c r="B143" s="672" t="s">
        <v>20</v>
      </c>
      <c r="C143" s="672"/>
      <c r="D143" s="31" t="s">
        <v>14</v>
      </c>
      <c r="E143" s="31" t="s">
        <v>16</v>
      </c>
      <c r="F143" s="16" t="s">
        <v>11</v>
      </c>
      <c r="G143" s="39" t="s">
        <v>17</v>
      </c>
      <c r="H143" s="31" t="s">
        <v>24</v>
      </c>
      <c r="I143" s="17" t="s">
        <v>12</v>
      </c>
      <c r="J143" s="18" t="s">
        <v>13</v>
      </c>
    </row>
    <row r="144" spans="1:10">
      <c r="A144" s="95" t="str">
        <f>Sorteio!D21</f>
        <v>784</v>
      </c>
      <c r="B144" s="96" t="str">
        <f>Sorteio!E21</f>
        <v>MINAMI</v>
      </c>
      <c r="C144" s="96" t="str">
        <f>Sorteio!F21</f>
        <v>TADAHIRO</v>
      </c>
      <c r="D144" s="20"/>
      <c r="E144" s="21"/>
      <c r="F144" s="22"/>
      <c r="G144" s="40"/>
      <c r="H144" s="41"/>
      <c r="I144" s="24"/>
      <c r="J144" s="25"/>
    </row>
    <row r="145" spans="1:10">
      <c r="A145" s="95" t="str">
        <f>Sorteio!N21</f>
        <v>278</v>
      </c>
      <c r="B145" s="96" t="str">
        <f>Sorteio!O21</f>
        <v>KUDO</v>
      </c>
      <c r="C145" s="96" t="str">
        <f>Sorteio!P21</f>
        <v>AKIKO</v>
      </c>
      <c r="D145" s="20"/>
      <c r="E145" s="20"/>
      <c r="F145" s="22"/>
      <c r="G145" s="40"/>
      <c r="H145" s="41"/>
      <c r="I145" s="24"/>
      <c r="J145" s="25"/>
    </row>
    <row r="146" spans="1:10">
      <c r="A146" s="95" t="str">
        <f>Sorteio!X21</f>
        <v>711</v>
      </c>
      <c r="B146" s="96" t="str">
        <f>Sorteio!Y21</f>
        <v>NISHIMURA</v>
      </c>
      <c r="C146" s="96" t="str">
        <f>Sorteio!Z21</f>
        <v>ELENA</v>
      </c>
      <c r="D146" s="23"/>
      <c r="E146" s="23"/>
      <c r="F146" s="26"/>
      <c r="G146" s="40"/>
      <c r="H146" s="41"/>
      <c r="I146" s="24"/>
      <c r="J146" s="25"/>
    </row>
    <row r="147" spans="1:10" ht="18.600000000000001" thickBot="1">
      <c r="A147" s="97" t="str">
        <f>Sorteio!AH21</f>
        <v>870</v>
      </c>
      <c r="B147" s="98" t="str">
        <f>Sorteio!AI21</f>
        <v>SAKAE HAMADA</v>
      </c>
      <c r="C147" s="98" t="str">
        <f>Sorteio!AJ21</f>
        <v>FLORINDA G.</v>
      </c>
      <c r="D147" s="27"/>
      <c r="E147" s="27"/>
      <c r="F147" s="28"/>
      <c r="G147" s="42"/>
      <c r="H147" s="43"/>
      <c r="I147" s="29"/>
      <c r="J147" s="30"/>
    </row>
    <row r="148" spans="1:10" ht="18.600000000000001" thickBot="1">
      <c r="A148" s="673">
        <f>A1</f>
        <v>0</v>
      </c>
      <c r="B148" s="674"/>
      <c r="C148" s="674"/>
      <c r="D148" s="674"/>
      <c r="E148" s="674"/>
      <c r="F148" s="674"/>
      <c r="G148" s="674"/>
      <c r="H148" s="674"/>
      <c r="I148" s="674"/>
      <c r="J148" s="675"/>
    </row>
    <row r="149" spans="1:10" ht="28.2">
      <c r="A149" s="676" t="s">
        <v>8</v>
      </c>
      <c r="B149" s="677"/>
      <c r="C149" s="13">
        <f>Sorteio!A22</f>
        <v>204</v>
      </c>
      <c r="D149" s="678">
        <f>D2</f>
        <v>0</v>
      </c>
      <c r="E149" s="678"/>
      <c r="F149" s="679"/>
      <c r="G149" s="680" t="s">
        <v>9</v>
      </c>
      <c r="H149" s="681"/>
      <c r="I149" s="682"/>
      <c r="J149" s="14"/>
    </row>
    <row r="150" spans="1:10" ht="39.6">
      <c r="A150" s="15" t="s">
        <v>10</v>
      </c>
      <c r="B150" s="672" t="s">
        <v>20</v>
      </c>
      <c r="C150" s="672"/>
      <c r="D150" s="31" t="s">
        <v>14</v>
      </c>
      <c r="E150" s="31" t="s">
        <v>16</v>
      </c>
      <c r="F150" s="16" t="s">
        <v>11</v>
      </c>
      <c r="G150" s="39" t="s">
        <v>17</v>
      </c>
      <c r="H150" s="31" t="s">
        <v>24</v>
      </c>
      <c r="I150" s="17" t="s">
        <v>12</v>
      </c>
      <c r="J150" s="18" t="s">
        <v>13</v>
      </c>
    </row>
    <row r="151" spans="1:10">
      <c r="A151" s="95" t="str">
        <f>Sorteio!D22</f>
        <v>835</v>
      </c>
      <c r="B151" s="96" t="str">
        <f>Sorteio!E22</f>
        <v>YAMANO</v>
      </c>
      <c r="C151" s="96" t="str">
        <f>Sorteio!F22</f>
        <v>ROSA</v>
      </c>
      <c r="D151" s="20"/>
      <c r="E151" s="21"/>
      <c r="F151" s="22"/>
      <c r="G151" s="40"/>
      <c r="H151" s="41"/>
      <c r="I151" s="24"/>
      <c r="J151" s="25"/>
    </row>
    <row r="152" spans="1:10">
      <c r="A152" s="95" t="str">
        <f>Sorteio!N22</f>
        <v>605</v>
      </c>
      <c r="B152" s="96" t="str">
        <f>Sorteio!O22</f>
        <v>ABE</v>
      </c>
      <c r="C152" s="96" t="str">
        <f>Sorteio!P22</f>
        <v>TETSUO</v>
      </c>
      <c r="D152" s="20"/>
      <c r="E152" s="20"/>
      <c r="F152" s="22"/>
      <c r="G152" s="40"/>
      <c r="H152" s="41"/>
      <c r="I152" s="24"/>
      <c r="J152" s="25"/>
    </row>
    <row r="153" spans="1:10">
      <c r="A153" s="95" t="str">
        <f>Sorteio!X22</f>
        <v>798</v>
      </c>
      <c r="B153" s="96" t="str">
        <f>Sorteio!Y22</f>
        <v>ARIKI</v>
      </c>
      <c r="C153" s="96" t="str">
        <f>Sorteio!Z22</f>
        <v>TERESA HIROKO</v>
      </c>
      <c r="D153" s="23"/>
      <c r="E153" s="23"/>
      <c r="F153" s="26"/>
      <c r="G153" s="40"/>
      <c r="H153" s="41"/>
      <c r="I153" s="24"/>
      <c r="J153" s="25"/>
    </row>
    <row r="154" spans="1:10" ht="18.600000000000001" thickBot="1">
      <c r="A154" s="97" t="str">
        <f>Sorteio!AH22</f>
        <v>871</v>
      </c>
      <c r="B154" s="98" t="str">
        <f>Sorteio!AI22</f>
        <v>YASSUDA</v>
      </c>
      <c r="C154" s="98" t="str">
        <f>Sorteio!AJ22</f>
        <v>LENITA NOBUKO</v>
      </c>
      <c r="D154" s="27"/>
      <c r="E154" s="27"/>
      <c r="F154" s="28"/>
      <c r="G154" s="42"/>
      <c r="H154" s="43"/>
      <c r="I154" s="29"/>
      <c r="J154" s="30"/>
    </row>
    <row r="155" spans="1:10" ht="18.600000000000001" thickBot="1">
      <c r="A155" s="673">
        <f>A1</f>
        <v>0</v>
      </c>
      <c r="B155" s="674"/>
      <c r="C155" s="674"/>
      <c r="D155" s="674"/>
      <c r="E155" s="674"/>
      <c r="F155" s="674"/>
      <c r="G155" s="674"/>
      <c r="H155" s="674"/>
      <c r="I155" s="674"/>
      <c r="J155" s="675"/>
    </row>
    <row r="156" spans="1:10" ht="28.2">
      <c r="A156" s="676" t="s">
        <v>8</v>
      </c>
      <c r="B156" s="677"/>
      <c r="C156" s="13">
        <f>Sorteio!A23</f>
        <v>205</v>
      </c>
      <c r="D156" s="678">
        <f>D2</f>
        <v>0</v>
      </c>
      <c r="E156" s="678"/>
      <c r="F156" s="679"/>
      <c r="G156" s="680" t="s">
        <v>9</v>
      </c>
      <c r="H156" s="681"/>
      <c r="I156" s="682"/>
      <c r="J156" s="14"/>
    </row>
    <row r="157" spans="1:10" ht="39.6">
      <c r="A157" s="15" t="s">
        <v>10</v>
      </c>
      <c r="B157" s="672" t="s">
        <v>20</v>
      </c>
      <c r="C157" s="672"/>
      <c r="D157" s="31" t="s">
        <v>14</v>
      </c>
      <c r="E157" s="31" t="s">
        <v>16</v>
      </c>
      <c r="F157" s="16" t="s">
        <v>11</v>
      </c>
      <c r="G157" s="44" t="s">
        <v>17</v>
      </c>
      <c r="H157" s="45" t="s">
        <v>24</v>
      </c>
      <c r="I157" s="17" t="s">
        <v>12</v>
      </c>
      <c r="J157" s="18" t="s">
        <v>13</v>
      </c>
    </row>
    <row r="158" spans="1:10">
      <c r="A158" s="95" t="str">
        <f>Sorteio!D23</f>
        <v>887</v>
      </c>
      <c r="B158" s="96" t="str">
        <f>Sorteio!E23</f>
        <v>A. GOMES</v>
      </c>
      <c r="C158" s="96" t="str">
        <f>Sorteio!F23</f>
        <v>CLAUDEMIR</v>
      </c>
      <c r="D158" s="20"/>
      <c r="E158" s="21"/>
      <c r="F158" s="22"/>
      <c r="G158" s="40"/>
      <c r="H158" s="41"/>
      <c r="I158" s="24"/>
      <c r="J158" s="25"/>
    </row>
    <row r="159" spans="1:10">
      <c r="A159" s="95" t="str">
        <f>Sorteio!N23</f>
        <v>607</v>
      </c>
      <c r="B159" s="96" t="str">
        <f>Sorteio!O23</f>
        <v>ABE</v>
      </c>
      <c r="C159" s="96" t="str">
        <f>Sorteio!P23</f>
        <v>KAZUKO</v>
      </c>
      <c r="D159" s="20"/>
      <c r="E159" s="20"/>
      <c r="F159" s="22"/>
      <c r="G159" s="40"/>
      <c r="H159" s="41"/>
      <c r="I159" s="24"/>
      <c r="J159" s="25"/>
    </row>
    <row r="160" spans="1:10">
      <c r="A160" s="95" t="str">
        <f>Sorteio!X23</f>
        <v>642</v>
      </c>
      <c r="B160" s="96" t="str">
        <f>Sorteio!Y23</f>
        <v>TAKAHASHI</v>
      </c>
      <c r="C160" s="96" t="str">
        <f>Sorteio!Z23</f>
        <v>KATUMI</v>
      </c>
      <c r="D160" s="23"/>
      <c r="E160" s="23"/>
      <c r="F160" s="26"/>
      <c r="G160" s="40"/>
      <c r="H160" s="41"/>
      <c r="I160" s="24"/>
      <c r="J160" s="25"/>
    </row>
    <row r="161" spans="1:10" ht="18.600000000000001" thickBot="1">
      <c r="A161" s="97" t="str">
        <f>Sorteio!AH23</f>
        <v>820</v>
      </c>
      <c r="B161" s="98" t="str">
        <f>Sorteio!AI23</f>
        <v>RIBEIRO</v>
      </c>
      <c r="C161" s="98" t="str">
        <f>Sorteio!AJ23</f>
        <v>JORGE LUIZ</v>
      </c>
      <c r="D161" s="27"/>
      <c r="E161" s="27"/>
      <c r="F161" s="28"/>
      <c r="G161" s="42"/>
      <c r="H161" s="43"/>
      <c r="I161" s="29"/>
      <c r="J161" s="30"/>
    </row>
    <row r="162" spans="1:10" ht="18.600000000000001" thickBot="1">
      <c r="A162" s="673">
        <f>A1</f>
        <v>0</v>
      </c>
      <c r="B162" s="674"/>
      <c r="C162" s="674"/>
      <c r="D162" s="674"/>
      <c r="E162" s="674"/>
      <c r="F162" s="674"/>
      <c r="G162" s="674"/>
      <c r="H162" s="674"/>
      <c r="I162" s="674"/>
      <c r="J162" s="675"/>
    </row>
    <row r="163" spans="1:10" ht="28.2">
      <c r="A163" s="676" t="s">
        <v>8</v>
      </c>
      <c r="B163" s="677"/>
      <c r="C163" s="13">
        <f>Sorteio!A24</f>
        <v>206</v>
      </c>
      <c r="D163" s="678">
        <f>D2</f>
        <v>0</v>
      </c>
      <c r="E163" s="678"/>
      <c r="F163" s="679"/>
      <c r="G163" s="680" t="s">
        <v>9</v>
      </c>
      <c r="H163" s="681"/>
      <c r="I163" s="682"/>
      <c r="J163" s="14"/>
    </row>
    <row r="164" spans="1:10" ht="39.6">
      <c r="A164" s="15" t="s">
        <v>10</v>
      </c>
      <c r="B164" s="672" t="s">
        <v>20</v>
      </c>
      <c r="C164" s="672"/>
      <c r="D164" s="31" t="s">
        <v>14</v>
      </c>
      <c r="E164" s="31" t="s">
        <v>16</v>
      </c>
      <c r="F164" s="16" t="s">
        <v>11</v>
      </c>
      <c r="G164" s="39" t="s">
        <v>17</v>
      </c>
      <c r="H164" s="31" t="s">
        <v>24</v>
      </c>
      <c r="I164" s="17" t="s">
        <v>12</v>
      </c>
      <c r="J164" s="18" t="s">
        <v>13</v>
      </c>
    </row>
    <row r="165" spans="1:10">
      <c r="A165" s="95" t="str">
        <f>Sorteio!D24</f>
        <v>976</v>
      </c>
      <c r="B165" s="96" t="str">
        <f>Sorteio!E24</f>
        <v>MORI</v>
      </c>
      <c r="C165" s="96" t="str">
        <f>Sorteio!F24</f>
        <v>SADAO</v>
      </c>
      <c r="D165" s="20"/>
      <c r="E165" s="21"/>
      <c r="F165" s="22"/>
      <c r="G165" s="40"/>
      <c r="H165" s="41"/>
      <c r="I165" s="24"/>
      <c r="J165" s="25"/>
    </row>
    <row r="166" spans="1:10">
      <c r="A166" s="95">
        <f>Sorteio!N24</f>
        <v>661</v>
      </c>
      <c r="B166" s="96" t="str">
        <f>Sorteio!O24</f>
        <v>FURUKAWA</v>
      </c>
      <c r="C166" s="96" t="str">
        <f>Sorteio!P24</f>
        <v>KOITI</v>
      </c>
      <c r="D166" s="20"/>
      <c r="E166" s="20"/>
      <c r="F166" s="22"/>
      <c r="G166" s="40"/>
      <c r="H166" s="41"/>
      <c r="I166" s="24"/>
      <c r="J166" s="25"/>
    </row>
    <row r="167" spans="1:10">
      <c r="A167" s="95" t="str">
        <f>Sorteio!X24</f>
        <v>565</v>
      </c>
      <c r="B167" s="96" t="str">
        <f>Sorteio!Y24</f>
        <v>HIRATA</v>
      </c>
      <c r="C167" s="96" t="str">
        <f>Sorteio!Z24</f>
        <v>MIDORI</v>
      </c>
      <c r="D167" s="23"/>
      <c r="E167" s="23"/>
      <c r="F167" s="26"/>
      <c r="G167" s="40"/>
      <c r="H167" s="41"/>
      <c r="I167" s="24"/>
      <c r="J167" s="25"/>
    </row>
    <row r="168" spans="1:10" ht="18.600000000000001" thickBot="1">
      <c r="A168" s="97" t="str">
        <f>Sorteio!AH24</f>
        <v>295</v>
      </c>
      <c r="B168" s="98" t="str">
        <f>Sorteio!AI24</f>
        <v>UTSUNOMIYA</v>
      </c>
      <c r="C168" s="98" t="str">
        <f>Sorteio!AJ24</f>
        <v>ZULEICA</v>
      </c>
      <c r="D168" s="27"/>
      <c r="E168" s="27"/>
      <c r="F168" s="28"/>
      <c r="G168" s="42"/>
      <c r="H168" s="43"/>
      <c r="I168" s="29"/>
      <c r="J168" s="30"/>
    </row>
    <row r="169" spans="1:10" ht="18.600000000000001" thickBot="1">
      <c r="A169" s="701">
        <f>A1</f>
        <v>0</v>
      </c>
      <c r="B169" s="702"/>
      <c r="C169" s="702"/>
      <c r="D169" s="702"/>
      <c r="E169" s="702"/>
      <c r="F169" s="702"/>
      <c r="G169" s="702"/>
      <c r="H169" s="702"/>
      <c r="I169" s="702"/>
      <c r="J169" s="703"/>
    </row>
    <row r="170" spans="1:10" ht="28.2">
      <c r="A170" s="676" t="s">
        <v>8</v>
      </c>
      <c r="B170" s="677"/>
      <c r="C170" s="13">
        <f>Sorteio!A25</f>
        <v>207</v>
      </c>
      <c r="D170" s="678">
        <f>D2</f>
        <v>0</v>
      </c>
      <c r="E170" s="678"/>
      <c r="F170" s="679"/>
      <c r="G170" s="680" t="s">
        <v>9</v>
      </c>
      <c r="H170" s="681"/>
      <c r="I170" s="682"/>
      <c r="J170" s="14"/>
    </row>
    <row r="171" spans="1:10" ht="39.6">
      <c r="A171" s="15" t="s">
        <v>10</v>
      </c>
      <c r="B171" s="672" t="s">
        <v>21</v>
      </c>
      <c r="C171" s="672"/>
      <c r="D171" s="31" t="s">
        <v>14</v>
      </c>
      <c r="E171" s="31" t="s">
        <v>16</v>
      </c>
      <c r="F171" s="16" t="s">
        <v>11</v>
      </c>
      <c r="G171" s="39" t="s">
        <v>17</v>
      </c>
      <c r="H171" s="31" t="s">
        <v>24</v>
      </c>
      <c r="I171" s="17" t="s">
        <v>12</v>
      </c>
      <c r="J171" s="18" t="s">
        <v>13</v>
      </c>
    </row>
    <row r="172" spans="1:10">
      <c r="A172" s="95" t="str">
        <f>Sorteio!D25</f>
        <v>793</v>
      </c>
      <c r="B172" s="96" t="str">
        <f>Sorteio!E25</f>
        <v>MINAMI</v>
      </c>
      <c r="C172" s="96" t="str">
        <f>Sorteio!F25</f>
        <v>TEREZA</v>
      </c>
      <c r="D172" s="20"/>
      <c r="E172" s="21"/>
      <c r="F172" s="22"/>
      <c r="G172" s="40"/>
      <c r="H172" s="41"/>
      <c r="I172" s="24"/>
      <c r="J172" s="25"/>
    </row>
    <row r="173" spans="1:10">
      <c r="A173" s="95" t="str">
        <f>Sorteio!N25</f>
        <v>108</v>
      </c>
      <c r="B173" s="96" t="str">
        <f>Sorteio!O25</f>
        <v>KAWANO</v>
      </c>
      <c r="C173" s="96" t="str">
        <f>Sorteio!P25</f>
        <v>KIYOKO</v>
      </c>
      <c r="D173" s="20"/>
      <c r="E173" s="20"/>
      <c r="F173" s="22"/>
      <c r="G173" s="40"/>
      <c r="H173" s="41"/>
      <c r="I173" s="24"/>
      <c r="J173" s="25"/>
    </row>
    <row r="174" spans="1:10">
      <c r="A174" s="95" t="str">
        <f>Sorteio!X25</f>
        <v>463</v>
      </c>
      <c r="B174" s="96" t="str">
        <f>Sorteio!Y25</f>
        <v>ISHII</v>
      </c>
      <c r="C174" s="96" t="str">
        <f>Sorteio!Z25</f>
        <v>HISANOBU</v>
      </c>
      <c r="D174" s="23"/>
      <c r="E174" s="23"/>
      <c r="F174" s="26"/>
      <c r="G174" s="40"/>
      <c r="H174" s="41"/>
      <c r="I174" s="24"/>
      <c r="J174" s="25"/>
    </row>
    <row r="175" spans="1:10" ht="18.600000000000001" thickBot="1">
      <c r="A175" s="97" t="str">
        <f>Sorteio!AH25</f>
        <v>979</v>
      </c>
      <c r="B175" s="98" t="str">
        <f>Sorteio!AI25</f>
        <v>KAMIMURA</v>
      </c>
      <c r="C175" s="98" t="str">
        <f>Sorteio!AJ25</f>
        <v>MERCIA KIMIE</v>
      </c>
      <c r="D175" s="27"/>
      <c r="E175" s="27"/>
      <c r="F175" s="28"/>
      <c r="G175" s="42"/>
      <c r="H175" s="43"/>
      <c r="I175" s="29"/>
      <c r="J175" s="30"/>
    </row>
    <row r="176" spans="1:10" ht="18.600000000000001" thickBot="1">
      <c r="A176" s="673">
        <f>A1</f>
        <v>0</v>
      </c>
      <c r="B176" s="674"/>
      <c r="C176" s="674"/>
      <c r="D176" s="674"/>
      <c r="E176" s="674"/>
      <c r="F176" s="674"/>
      <c r="G176" s="674"/>
      <c r="H176" s="674"/>
      <c r="I176" s="674"/>
      <c r="J176" s="675"/>
    </row>
    <row r="177" spans="1:10" ht="28.2">
      <c r="A177" s="676" t="s">
        <v>8</v>
      </c>
      <c r="B177" s="677"/>
      <c r="C177" s="13">
        <f>Sorteio!A26</f>
        <v>208</v>
      </c>
      <c r="D177" s="678">
        <f>D2</f>
        <v>0</v>
      </c>
      <c r="E177" s="678"/>
      <c r="F177" s="679"/>
      <c r="G177" s="680" t="s">
        <v>9</v>
      </c>
      <c r="H177" s="681"/>
      <c r="I177" s="682"/>
      <c r="J177" s="14"/>
    </row>
    <row r="178" spans="1:10" ht="39.6">
      <c r="A178" s="15" t="s">
        <v>10</v>
      </c>
      <c r="B178" s="672" t="s">
        <v>21</v>
      </c>
      <c r="C178" s="672"/>
      <c r="D178" s="31" t="s">
        <v>14</v>
      </c>
      <c r="E178" s="31" t="s">
        <v>16</v>
      </c>
      <c r="F178" s="16" t="s">
        <v>11</v>
      </c>
      <c r="G178" s="39" t="s">
        <v>17</v>
      </c>
      <c r="H178" s="31" t="s">
        <v>24</v>
      </c>
      <c r="I178" s="17" t="s">
        <v>12</v>
      </c>
      <c r="J178" s="18" t="s">
        <v>13</v>
      </c>
    </row>
    <row r="179" spans="1:10">
      <c r="A179" s="95" t="str">
        <f>Sorteio!D26</f>
        <v>296</v>
      </c>
      <c r="B179" s="96" t="str">
        <f>Sorteio!E26</f>
        <v>UTSUNOMIYA</v>
      </c>
      <c r="C179" s="96" t="str">
        <f>Sorteio!F26</f>
        <v>YUKIO</v>
      </c>
      <c r="D179" s="20"/>
      <c r="E179" s="21"/>
      <c r="F179" s="22"/>
      <c r="G179" s="40"/>
      <c r="H179" s="41"/>
      <c r="I179" s="24"/>
      <c r="J179" s="25"/>
    </row>
    <row r="180" spans="1:10">
      <c r="A180" s="95" t="str">
        <f>Sorteio!N26</f>
        <v>817</v>
      </c>
      <c r="B180" s="96" t="str">
        <f>Sorteio!O26</f>
        <v>KAWASAKI</v>
      </c>
      <c r="C180" s="96" t="str">
        <f>Sorteio!P26</f>
        <v>TOSHIO</v>
      </c>
      <c r="D180" s="20"/>
      <c r="E180" s="20"/>
      <c r="F180" s="22"/>
      <c r="G180" s="40"/>
      <c r="H180" s="41"/>
      <c r="I180" s="24"/>
      <c r="J180" s="25"/>
    </row>
    <row r="181" spans="1:10">
      <c r="A181" s="95" t="str">
        <f>Sorteio!X26</f>
        <v>446</v>
      </c>
      <c r="B181" s="96" t="str">
        <f>Sorteio!Y26</f>
        <v>NAGATA</v>
      </c>
      <c r="C181" s="96" t="str">
        <f>Sorteio!Z26</f>
        <v>MASARU</v>
      </c>
      <c r="D181" s="23"/>
      <c r="E181" s="23"/>
      <c r="F181" s="26"/>
      <c r="G181" s="40"/>
      <c r="H181" s="41"/>
      <c r="I181" s="24"/>
      <c r="J181" s="25"/>
    </row>
    <row r="182" spans="1:10" ht="18.600000000000001" thickBot="1">
      <c r="A182" s="97" t="str">
        <f>Sorteio!AH26</f>
        <v>403</v>
      </c>
      <c r="B182" s="98" t="str">
        <f>Sorteio!AI26</f>
        <v>SHIMOYAMA</v>
      </c>
      <c r="C182" s="98" t="str">
        <f>Sorteio!AJ26</f>
        <v>MIYUKI</v>
      </c>
      <c r="D182" s="27"/>
      <c r="E182" s="27"/>
      <c r="F182" s="28"/>
      <c r="G182" s="42"/>
      <c r="H182" s="43"/>
      <c r="I182" s="29"/>
      <c r="J182" s="30"/>
    </row>
    <row r="183" spans="1:10" ht="18.600000000000001" thickBot="1">
      <c r="A183" s="673">
        <f>A1</f>
        <v>0</v>
      </c>
      <c r="B183" s="674"/>
      <c r="C183" s="674"/>
      <c r="D183" s="674"/>
      <c r="E183" s="674"/>
      <c r="F183" s="674"/>
      <c r="G183" s="674"/>
      <c r="H183" s="674"/>
      <c r="I183" s="674"/>
      <c r="J183" s="675"/>
    </row>
    <row r="184" spans="1:10" ht="28.2">
      <c r="A184" s="676" t="s">
        <v>8</v>
      </c>
      <c r="B184" s="677"/>
      <c r="C184" s="13">
        <f>Sorteio!A27</f>
        <v>209</v>
      </c>
      <c r="D184" s="678">
        <f>D2</f>
        <v>0</v>
      </c>
      <c r="E184" s="678"/>
      <c r="F184" s="679"/>
      <c r="G184" s="680" t="s">
        <v>9</v>
      </c>
      <c r="H184" s="681"/>
      <c r="I184" s="682"/>
      <c r="J184" s="14"/>
    </row>
    <row r="185" spans="1:10" ht="39.6">
      <c r="A185" s="15" t="s">
        <v>10</v>
      </c>
      <c r="B185" s="672" t="s">
        <v>22</v>
      </c>
      <c r="C185" s="672"/>
      <c r="D185" s="31" t="s">
        <v>14</v>
      </c>
      <c r="E185" s="31" t="s">
        <v>16</v>
      </c>
      <c r="F185" s="16" t="s">
        <v>11</v>
      </c>
      <c r="G185" s="39" t="s">
        <v>17</v>
      </c>
      <c r="H185" s="31" t="s">
        <v>24</v>
      </c>
      <c r="I185" s="17" t="s">
        <v>12</v>
      </c>
      <c r="J185" s="18" t="s">
        <v>13</v>
      </c>
    </row>
    <row r="186" spans="1:10">
      <c r="A186" s="95" t="str">
        <f>Sorteio!D27</f>
        <v>672</v>
      </c>
      <c r="B186" s="96" t="str">
        <f>Sorteio!E27</f>
        <v>FUKUZAWA</v>
      </c>
      <c r="C186" s="96" t="str">
        <f>Sorteio!F27</f>
        <v>ISAURA</v>
      </c>
      <c r="D186" s="20"/>
      <c r="E186" s="21"/>
      <c r="F186" s="22"/>
      <c r="G186" s="40"/>
      <c r="H186" s="41"/>
      <c r="I186" s="24"/>
      <c r="J186" s="25"/>
    </row>
    <row r="187" spans="1:10">
      <c r="A187" s="95" t="str">
        <f>Sorteio!N27</f>
        <v>725</v>
      </c>
      <c r="B187" s="96" t="str">
        <f>Sorteio!O27</f>
        <v>KUNII</v>
      </c>
      <c r="C187" s="96" t="str">
        <f>Sorteio!P27</f>
        <v>EMIKO</v>
      </c>
      <c r="D187" s="20"/>
      <c r="E187" s="20"/>
      <c r="F187" s="22"/>
      <c r="G187" s="40"/>
      <c r="H187" s="41"/>
      <c r="I187" s="24"/>
      <c r="J187" s="25"/>
    </row>
    <row r="188" spans="1:10">
      <c r="A188" s="95" t="str">
        <f>Sorteio!X27</f>
        <v>506</v>
      </c>
      <c r="B188" s="96" t="str">
        <f>Sorteio!Y27</f>
        <v>KIYOHARA</v>
      </c>
      <c r="C188" s="96" t="str">
        <f>Sorteio!Z27</f>
        <v>IKUO</v>
      </c>
      <c r="D188" s="23"/>
      <c r="E188" s="23"/>
      <c r="F188" s="26"/>
      <c r="G188" s="40"/>
      <c r="H188" s="41"/>
      <c r="I188" s="24"/>
      <c r="J188" s="25"/>
    </row>
    <row r="189" spans="1:10" ht="18.600000000000001" thickBot="1">
      <c r="A189" s="97" t="str">
        <f>Sorteio!AH27</f>
        <v>540</v>
      </c>
      <c r="B189" s="98" t="str">
        <f>Sorteio!AI27</f>
        <v>ANZAI</v>
      </c>
      <c r="C189" s="98" t="str">
        <f>Sorteio!AJ27</f>
        <v>YOSHIO</v>
      </c>
      <c r="D189" s="27"/>
      <c r="E189" s="27"/>
      <c r="F189" s="28"/>
      <c r="G189" s="42"/>
      <c r="H189" s="43"/>
      <c r="I189" s="29"/>
      <c r="J189" s="30"/>
    </row>
    <row r="190" spans="1:10" ht="18.600000000000001" thickBot="1">
      <c r="A190" s="673">
        <f>A1</f>
        <v>0</v>
      </c>
      <c r="B190" s="674"/>
      <c r="C190" s="674"/>
      <c r="D190" s="674"/>
      <c r="E190" s="674"/>
      <c r="F190" s="674"/>
      <c r="G190" s="674"/>
      <c r="H190" s="674"/>
      <c r="I190" s="674"/>
      <c r="J190" s="675"/>
    </row>
    <row r="191" spans="1:10" ht="28.2">
      <c r="A191" s="676" t="s">
        <v>8</v>
      </c>
      <c r="B191" s="677"/>
      <c r="C191" s="13">
        <f>Sorteio!A28</f>
        <v>210</v>
      </c>
      <c r="D191" s="678">
        <f>D2</f>
        <v>0</v>
      </c>
      <c r="E191" s="678"/>
      <c r="F191" s="679"/>
      <c r="G191" s="680" t="s">
        <v>9</v>
      </c>
      <c r="H191" s="681"/>
      <c r="I191" s="682"/>
      <c r="J191" s="14"/>
    </row>
    <row r="192" spans="1:10" ht="39.6">
      <c r="A192" s="15" t="s">
        <v>10</v>
      </c>
      <c r="B192" s="672" t="s">
        <v>22</v>
      </c>
      <c r="C192" s="672"/>
      <c r="D192" s="31" t="s">
        <v>14</v>
      </c>
      <c r="E192" s="31" t="s">
        <v>16</v>
      </c>
      <c r="F192" s="16" t="s">
        <v>11</v>
      </c>
      <c r="G192" s="39" t="s">
        <v>17</v>
      </c>
      <c r="H192" s="31" t="s">
        <v>24</v>
      </c>
      <c r="I192" s="17" t="s">
        <v>12</v>
      </c>
      <c r="J192" s="18" t="s">
        <v>13</v>
      </c>
    </row>
    <row r="193" spans="1:31">
      <c r="A193" s="95" t="str">
        <f>Sorteio!D28</f>
        <v>888</v>
      </c>
      <c r="B193" s="96" t="str">
        <f>Sorteio!E28</f>
        <v>I. YOKOYAMA</v>
      </c>
      <c r="C193" s="96" t="str">
        <f>Sorteio!F28</f>
        <v>ELISA MASSAE</v>
      </c>
      <c r="D193" s="20"/>
      <c r="E193" s="21"/>
      <c r="F193" s="22"/>
      <c r="G193" s="40"/>
      <c r="H193" s="41"/>
      <c r="I193" s="24"/>
      <c r="J193" s="25"/>
    </row>
    <row r="194" spans="1:31">
      <c r="A194" s="95" t="str">
        <f>Sorteio!N28</f>
        <v>840</v>
      </c>
      <c r="B194" s="96" t="str">
        <f>Sorteio!O28</f>
        <v>MAEDA</v>
      </c>
      <c r="C194" s="96" t="str">
        <f>Sorteio!P28</f>
        <v>EDUARDO KIYOSHI</v>
      </c>
      <c r="D194" s="20"/>
      <c r="E194" s="20"/>
      <c r="F194" s="22"/>
      <c r="G194" s="40"/>
      <c r="H194" s="41"/>
      <c r="I194" s="24"/>
      <c r="J194" s="25"/>
    </row>
    <row r="195" spans="1:31">
      <c r="A195" s="95" t="str">
        <f>Sorteio!X28</f>
        <v>769</v>
      </c>
      <c r="B195" s="96" t="str">
        <f>Sorteio!Y28</f>
        <v>SOTOTUKA</v>
      </c>
      <c r="C195" s="96" t="str">
        <f>Sorteio!Z28</f>
        <v>MASSAHIKO</v>
      </c>
      <c r="D195" s="23"/>
      <c r="E195" s="23"/>
      <c r="F195" s="26"/>
      <c r="G195" s="40"/>
      <c r="H195" s="41"/>
      <c r="I195" s="24"/>
      <c r="J195" s="25"/>
    </row>
    <row r="196" spans="1:31" ht="18.600000000000001" thickBot="1">
      <c r="A196" s="97" t="str">
        <f>Sorteio!AH28</f>
        <v>533</v>
      </c>
      <c r="B196" s="98" t="str">
        <f>Sorteio!AI28</f>
        <v>TANAKA</v>
      </c>
      <c r="C196" s="98" t="str">
        <f>Sorteio!AJ28</f>
        <v>TAKAAKI</v>
      </c>
      <c r="D196" s="27"/>
      <c r="E196" s="27"/>
      <c r="F196" s="28"/>
      <c r="G196" s="42"/>
      <c r="H196" s="43"/>
      <c r="I196" s="29"/>
      <c r="J196" s="30"/>
    </row>
    <row r="197" spans="1:31" ht="18.600000000000001" thickBot="1">
      <c r="A197" s="673">
        <f>A1</f>
        <v>0</v>
      </c>
      <c r="B197" s="674"/>
      <c r="C197" s="674"/>
      <c r="D197" s="674"/>
      <c r="E197" s="674"/>
      <c r="F197" s="674"/>
      <c r="G197" s="674"/>
      <c r="H197" s="674"/>
      <c r="I197" s="674"/>
      <c r="J197" s="675"/>
    </row>
    <row r="198" spans="1:31" ht="28.2">
      <c r="A198" s="676" t="s">
        <v>8</v>
      </c>
      <c r="B198" s="677"/>
      <c r="C198" s="13">
        <f>Sorteio!A29</f>
        <v>211</v>
      </c>
      <c r="D198" s="678">
        <f>D2</f>
        <v>0</v>
      </c>
      <c r="E198" s="678"/>
      <c r="F198" s="679"/>
      <c r="G198" s="680" t="s">
        <v>9</v>
      </c>
      <c r="H198" s="681"/>
      <c r="I198" s="682"/>
      <c r="J198" s="14"/>
    </row>
    <row r="199" spans="1:31" ht="39.6">
      <c r="A199" s="15" t="s">
        <v>10</v>
      </c>
      <c r="B199" s="672" t="s">
        <v>22</v>
      </c>
      <c r="C199" s="672"/>
      <c r="D199" s="31" t="s">
        <v>14</v>
      </c>
      <c r="E199" s="31" t="s">
        <v>16</v>
      </c>
      <c r="F199" s="16" t="s">
        <v>11</v>
      </c>
      <c r="G199" s="44" t="s">
        <v>17</v>
      </c>
      <c r="H199" s="45" t="s">
        <v>24</v>
      </c>
      <c r="I199" s="17" t="s">
        <v>12</v>
      </c>
      <c r="J199" s="18" t="s">
        <v>13</v>
      </c>
    </row>
    <row r="200" spans="1:31">
      <c r="A200" s="95" t="str">
        <f>Sorteio!D29</f>
        <v>697</v>
      </c>
      <c r="B200" s="95" t="str">
        <f>Sorteio!E29</f>
        <v>YADOYA</v>
      </c>
      <c r="C200" s="96" t="str">
        <f>Sorteio!F29</f>
        <v>KITARO</v>
      </c>
      <c r="D200" s="20"/>
      <c r="E200" s="21"/>
      <c r="F200" s="22"/>
      <c r="G200" s="40"/>
      <c r="H200" s="41"/>
      <c r="I200" s="24"/>
      <c r="J200" s="25"/>
    </row>
    <row r="201" spans="1:31">
      <c r="A201" s="95" t="str">
        <f>Sorteio!N29</f>
        <v>512</v>
      </c>
      <c r="B201" s="95" t="str">
        <f>Sorteio!O29</f>
        <v>MATSUMURA</v>
      </c>
      <c r="C201" s="96" t="str">
        <f>Sorteio!P29</f>
        <v>TERUAKI</v>
      </c>
      <c r="D201" s="20"/>
      <c r="E201" s="20"/>
      <c r="F201" s="22"/>
      <c r="G201" s="40"/>
      <c r="H201" s="41"/>
      <c r="I201" s="24"/>
      <c r="J201" s="25"/>
    </row>
    <row r="202" spans="1:31">
      <c r="A202" s="95" t="str">
        <f>Sorteio!X29</f>
        <v>646</v>
      </c>
      <c r="B202" s="95" t="str">
        <f>Sorteio!Y29</f>
        <v>OGATA</v>
      </c>
      <c r="C202" s="96" t="str">
        <f>Sorteio!Z29</f>
        <v>SEISHI</v>
      </c>
      <c r="D202" s="23"/>
      <c r="E202" s="23"/>
      <c r="F202" s="26"/>
      <c r="G202" s="40"/>
      <c r="H202" s="41"/>
      <c r="I202" s="24"/>
      <c r="J202" s="25"/>
    </row>
    <row r="203" spans="1:31" ht="18.600000000000001" thickBot="1">
      <c r="A203" s="97" t="str">
        <f>Sorteio!AH29</f>
        <v>398</v>
      </c>
      <c r="B203" s="97" t="str">
        <f>Sorteio!AI29</f>
        <v>MURAKAMI DOKAN</v>
      </c>
      <c r="C203" s="98" t="str">
        <f>Sorteio!AJ29</f>
        <v>RUMI</v>
      </c>
      <c r="D203" s="27"/>
      <c r="E203" s="27"/>
      <c r="F203" s="28"/>
      <c r="G203" s="42"/>
      <c r="H203" s="43"/>
      <c r="I203" s="29"/>
      <c r="J203" s="30"/>
    </row>
    <row r="204" spans="1:31" ht="18.600000000000001" thickBot="1">
      <c r="A204" s="673">
        <f>A1</f>
        <v>0</v>
      </c>
      <c r="B204" s="674"/>
      <c r="C204" s="674"/>
      <c r="D204" s="674"/>
      <c r="E204" s="674"/>
      <c r="F204" s="674"/>
      <c r="G204" s="674"/>
      <c r="H204" s="674"/>
      <c r="I204" s="674"/>
      <c r="J204" s="675"/>
    </row>
    <row r="205" spans="1:31" ht="28.2">
      <c r="A205" s="676" t="s">
        <v>8</v>
      </c>
      <c r="B205" s="677"/>
      <c r="C205" s="13">
        <f>Sorteio!A30</f>
        <v>212</v>
      </c>
      <c r="D205" s="678">
        <f>D2</f>
        <v>0</v>
      </c>
      <c r="E205" s="678"/>
      <c r="F205" s="679"/>
      <c r="G205" s="680" t="s">
        <v>9</v>
      </c>
      <c r="H205" s="681"/>
      <c r="I205" s="682"/>
      <c r="J205" s="14"/>
      <c r="AE205" s="13"/>
    </row>
    <row r="206" spans="1:31" ht="39.6">
      <c r="A206" s="15" t="s">
        <v>10</v>
      </c>
      <c r="B206" s="672" t="s">
        <v>22</v>
      </c>
      <c r="C206" s="672"/>
      <c r="D206" s="31" t="s">
        <v>14</v>
      </c>
      <c r="E206" s="31" t="s">
        <v>16</v>
      </c>
      <c r="F206" s="16" t="s">
        <v>11</v>
      </c>
      <c r="G206" s="39" t="s">
        <v>17</v>
      </c>
      <c r="H206" s="31" t="s">
        <v>24</v>
      </c>
      <c r="I206" s="17" t="s">
        <v>12</v>
      </c>
      <c r="J206" s="18" t="s">
        <v>13</v>
      </c>
    </row>
    <row r="207" spans="1:31">
      <c r="A207" s="95" t="str">
        <f>Sorteio!D30</f>
        <v>609</v>
      </c>
      <c r="B207" s="96" t="str">
        <f>Sorteio!E30</f>
        <v>NAKASHIMA</v>
      </c>
      <c r="C207" s="96" t="str">
        <f>Sorteio!F30</f>
        <v>MITSUKO</v>
      </c>
      <c r="D207" s="20"/>
      <c r="E207" s="21"/>
      <c r="F207" s="22"/>
      <c r="G207" s="40"/>
      <c r="H207" s="41"/>
      <c r="I207" s="24"/>
      <c r="J207" s="25"/>
    </row>
    <row r="208" spans="1:31">
      <c r="A208" s="95" t="str">
        <f>Sorteio!N30</f>
        <v>615</v>
      </c>
      <c r="B208" s="96" t="str">
        <f>Sorteio!O30</f>
        <v>NISHIWAKI</v>
      </c>
      <c r="C208" s="96" t="str">
        <f>Sorteio!P30</f>
        <v>TERUKO</v>
      </c>
      <c r="D208" s="20"/>
      <c r="E208" s="20"/>
      <c r="F208" s="22"/>
      <c r="G208" s="40"/>
      <c r="H208" s="41"/>
      <c r="I208" s="24"/>
      <c r="J208" s="25"/>
    </row>
    <row r="209" spans="1:10">
      <c r="A209" s="95" t="str">
        <f>Sorteio!X30</f>
        <v>382</v>
      </c>
      <c r="B209" s="96" t="str">
        <f>Sorteio!Y30</f>
        <v>AKITA</v>
      </c>
      <c r="C209" s="96" t="str">
        <f>Sorteio!Z30</f>
        <v>KUNIAKI</v>
      </c>
      <c r="D209" s="23"/>
      <c r="E209" s="23"/>
      <c r="F209" s="26"/>
      <c r="G209" s="40"/>
      <c r="H209" s="41"/>
      <c r="I209" s="24"/>
      <c r="J209" s="25"/>
    </row>
    <row r="210" spans="1:10" ht="18.600000000000001" thickBot="1">
      <c r="A210" s="99" t="str">
        <f>Sorteio!AH30</f>
        <v>526</v>
      </c>
      <c r="B210" s="100" t="str">
        <f>Sorteio!AI30</f>
        <v>NAKAMURA</v>
      </c>
      <c r="C210" s="100" t="str">
        <f>Sorteio!AJ30</f>
        <v>EMI KAWAKAMI</v>
      </c>
      <c r="D210" s="81"/>
      <c r="E210" s="81"/>
      <c r="F210" s="82"/>
      <c r="G210" s="83"/>
      <c r="H210" s="84"/>
      <c r="I210" s="85"/>
      <c r="J210" s="86"/>
    </row>
    <row r="211" spans="1:10" ht="19.2" thickTop="1" thickBot="1">
      <c r="A211" s="701">
        <f>A8</f>
        <v>0</v>
      </c>
      <c r="B211" s="702"/>
      <c r="C211" s="702"/>
      <c r="D211" s="702"/>
      <c r="E211" s="702"/>
      <c r="F211" s="702"/>
      <c r="G211" s="702"/>
      <c r="H211" s="702"/>
      <c r="I211" s="702"/>
      <c r="J211" s="703"/>
    </row>
    <row r="212" spans="1:10" ht="28.2">
      <c r="A212" s="676" t="s">
        <v>8</v>
      </c>
      <c r="B212" s="677"/>
      <c r="C212" s="13">
        <f>Sorteio!A31</f>
        <v>213</v>
      </c>
      <c r="D212" s="678">
        <f>D2</f>
        <v>0</v>
      </c>
      <c r="E212" s="678"/>
      <c r="F212" s="679"/>
      <c r="G212" s="680" t="s">
        <v>9</v>
      </c>
      <c r="H212" s="681"/>
      <c r="I212" s="682"/>
      <c r="J212" s="14"/>
    </row>
    <row r="213" spans="1:10" ht="39.6">
      <c r="A213" s="15" t="s">
        <v>10</v>
      </c>
      <c r="B213" s="672" t="s">
        <v>22</v>
      </c>
      <c r="C213" s="672"/>
      <c r="D213" s="31" t="s">
        <v>14</v>
      </c>
      <c r="E213" s="31" t="s">
        <v>16</v>
      </c>
      <c r="F213" s="16" t="s">
        <v>11</v>
      </c>
      <c r="G213" s="39" t="s">
        <v>17</v>
      </c>
      <c r="H213" s="31" t="s">
        <v>24</v>
      </c>
      <c r="I213" s="17" t="s">
        <v>12</v>
      </c>
      <c r="J213" s="18" t="s">
        <v>13</v>
      </c>
    </row>
    <row r="214" spans="1:10">
      <c r="A214" s="95">
        <f>Sorteio!D31</f>
        <v>691</v>
      </c>
      <c r="B214" s="96" t="str">
        <f>Sorteio!E31</f>
        <v>HIRATA</v>
      </c>
      <c r="C214" s="96" t="str">
        <f>Sorteio!F31</f>
        <v>IRINEU YASSAYUKI</v>
      </c>
      <c r="D214" s="20"/>
      <c r="E214" s="21"/>
      <c r="F214" s="22"/>
      <c r="G214" s="40"/>
      <c r="H214" s="41"/>
      <c r="I214" s="24"/>
      <c r="J214" s="25"/>
    </row>
    <row r="215" spans="1:10">
      <c r="A215" s="95" t="str">
        <f>Sorteio!N31</f>
        <v>782</v>
      </c>
      <c r="B215" s="96" t="str">
        <f>Sorteio!O31</f>
        <v>MATSUMOTO</v>
      </c>
      <c r="C215" s="96" t="str">
        <f>Sorteio!P31</f>
        <v>KAZUKO</v>
      </c>
      <c r="D215" s="20"/>
      <c r="E215" s="20"/>
      <c r="F215" s="22"/>
      <c r="G215" s="40"/>
      <c r="H215" s="41"/>
      <c r="I215" s="24"/>
      <c r="J215" s="25"/>
    </row>
    <row r="216" spans="1:10">
      <c r="A216" s="95" t="str">
        <f>Sorteio!X31</f>
        <v>764</v>
      </c>
      <c r="B216" s="96" t="str">
        <f>Sorteio!Y31</f>
        <v>ISHIHARA</v>
      </c>
      <c r="C216" s="96" t="str">
        <f>Sorteio!Z31</f>
        <v>HILTON HARUAKI</v>
      </c>
      <c r="D216" s="23"/>
      <c r="E216" s="23"/>
      <c r="F216" s="26"/>
      <c r="G216" s="40"/>
      <c r="H216" s="41"/>
      <c r="I216" s="24"/>
      <c r="J216" s="25"/>
    </row>
    <row r="217" spans="1:10" ht="18.600000000000001" thickBot="1">
      <c r="A217" s="97" t="str">
        <f>Sorteio!AH31</f>
        <v>814</v>
      </c>
      <c r="B217" s="98" t="str">
        <f>Sorteio!AI31</f>
        <v>ABEMATSU</v>
      </c>
      <c r="C217" s="98" t="str">
        <f>Sorteio!AJ31</f>
        <v>EMILIA TERUKO</v>
      </c>
      <c r="D217" s="27"/>
      <c r="E217" s="27"/>
      <c r="F217" s="28"/>
      <c r="G217" s="42"/>
      <c r="H217" s="43"/>
      <c r="I217" s="29"/>
      <c r="J217" s="30"/>
    </row>
    <row r="218" spans="1:10" ht="18.600000000000001" thickBot="1">
      <c r="A218" s="673">
        <f>A15</f>
        <v>0</v>
      </c>
      <c r="B218" s="674"/>
      <c r="C218" s="674"/>
      <c r="D218" s="674"/>
      <c r="E218" s="674"/>
      <c r="F218" s="674"/>
      <c r="G218" s="674"/>
      <c r="H218" s="674"/>
      <c r="I218" s="674"/>
      <c r="J218" s="675"/>
    </row>
    <row r="219" spans="1:10" ht="28.2">
      <c r="A219" s="676" t="s">
        <v>8</v>
      </c>
      <c r="B219" s="677"/>
      <c r="C219" s="13">
        <f>Sorteio!A32</f>
        <v>214</v>
      </c>
      <c r="D219" s="678">
        <f>D2</f>
        <v>0</v>
      </c>
      <c r="E219" s="678"/>
      <c r="F219" s="679"/>
      <c r="G219" s="680" t="s">
        <v>9</v>
      </c>
      <c r="H219" s="681"/>
      <c r="I219" s="682"/>
      <c r="J219" s="14"/>
    </row>
    <row r="220" spans="1:10" ht="39.6">
      <c r="A220" s="15" t="s">
        <v>10</v>
      </c>
      <c r="B220" s="672" t="s">
        <v>20</v>
      </c>
      <c r="C220" s="672"/>
      <c r="D220" s="31" t="s">
        <v>14</v>
      </c>
      <c r="E220" s="31" t="s">
        <v>16</v>
      </c>
      <c r="F220" s="16" t="s">
        <v>11</v>
      </c>
      <c r="G220" s="39" t="s">
        <v>17</v>
      </c>
      <c r="H220" s="31" t="s">
        <v>24</v>
      </c>
      <c r="I220" s="17" t="s">
        <v>12</v>
      </c>
      <c r="J220" s="18" t="s">
        <v>13</v>
      </c>
    </row>
    <row r="221" spans="1:10">
      <c r="A221" s="95" t="str">
        <f>Sorteio!D32</f>
        <v>848</v>
      </c>
      <c r="B221" s="96" t="str">
        <f>Sorteio!E32</f>
        <v>NOZAWA</v>
      </c>
      <c r="C221" s="96" t="str">
        <f>Sorteio!F32</f>
        <v>CARLOS MASAYUKI</v>
      </c>
      <c r="D221" s="20"/>
      <c r="E221" s="21"/>
      <c r="F221" s="22"/>
      <c r="G221" s="40"/>
      <c r="H221" s="41"/>
      <c r="I221" s="24"/>
      <c r="J221" s="25"/>
    </row>
    <row r="222" spans="1:10">
      <c r="A222" s="95">
        <f>Sorteio!N32</f>
        <v>891</v>
      </c>
      <c r="B222" s="96" t="str">
        <f>Sorteio!O32</f>
        <v>LAFAIETE</v>
      </c>
      <c r="C222" s="96" t="str">
        <f>Sorteio!P32</f>
        <v>CELSO APARECIDO</v>
      </c>
      <c r="D222" s="20"/>
      <c r="E222" s="20"/>
      <c r="F222" s="22"/>
      <c r="G222" s="40"/>
      <c r="H222" s="41"/>
      <c r="I222" s="24"/>
      <c r="J222" s="25"/>
    </row>
    <row r="223" spans="1:10">
      <c r="A223" s="95" t="str">
        <f>Sorteio!X32</f>
        <v>411</v>
      </c>
      <c r="B223" s="96" t="str">
        <f>Sorteio!Y32</f>
        <v>SATO YOSHINO</v>
      </c>
      <c r="C223" s="96" t="str">
        <f>Sorteio!Z32</f>
        <v>MARLI</v>
      </c>
      <c r="D223" s="23"/>
      <c r="E223" s="23"/>
      <c r="F223" s="26"/>
      <c r="G223" s="40"/>
      <c r="H223" s="41"/>
      <c r="I223" s="24"/>
      <c r="J223" s="25"/>
    </row>
    <row r="224" spans="1:10" ht="18.600000000000001" thickBot="1">
      <c r="A224" s="97" t="str">
        <f>Sorteio!AH32</f>
        <v>698</v>
      </c>
      <c r="B224" s="98" t="str">
        <f>Sorteio!AI32</f>
        <v>HARA TABATA</v>
      </c>
      <c r="C224" s="98" t="str">
        <f>Sorteio!AJ32</f>
        <v>ROSA HIDEKO</v>
      </c>
      <c r="D224" s="27"/>
      <c r="E224" s="27"/>
      <c r="F224" s="28"/>
      <c r="G224" s="42"/>
      <c r="H224" s="43"/>
      <c r="I224" s="29"/>
      <c r="J224" s="30"/>
    </row>
    <row r="225" spans="1:10" ht="18.600000000000001" thickBot="1">
      <c r="A225" s="673">
        <f>A22</f>
        <v>0</v>
      </c>
      <c r="B225" s="674"/>
      <c r="C225" s="674"/>
      <c r="D225" s="674"/>
      <c r="E225" s="674"/>
      <c r="F225" s="674"/>
      <c r="G225" s="674"/>
      <c r="H225" s="674"/>
      <c r="I225" s="674"/>
      <c r="J225" s="675"/>
    </row>
    <row r="226" spans="1:10" ht="28.8" thickBot="1">
      <c r="A226" s="676" t="s">
        <v>8</v>
      </c>
      <c r="B226" s="677"/>
      <c r="C226" s="13">
        <f>Sorteio!A33</f>
        <v>215</v>
      </c>
      <c r="D226" s="704">
        <f>D2</f>
        <v>0</v>
      </c>
      <c r="E226" s="704"/>
      <c r="F226" s="704"/>
      <c r="G226" s="680" t="s">
        <v>9</v>
      </c>
      <c r="H226" s="681"/>
      <c r="I226" s="682"/>
      <c r="J226" s="69"/>
    </row>
    <row r="227" spans="1:10" ht="39.6">
      <c r="A227" s="15" t="s">
        <v>10</v>
      </c>
      <c r="B227" s="672" t="s">
        <v>22</v>
      </c>
      <c r="C227" s="672"/>
      <c r="D227" s="31" t="s">
        <v>14</v>
      </c>
      <c r="E227" s="31" t="s">
        <v>16</v>
      </c>
      <c r="F227" s="16" t="s">
        <v>11</v>
      </c>
      <c r="G227" s="39" t="s">
        <v>17</v>
      </c>
      <c r="H227" s="31" t="s">
        <v>24</v>
      </c>
      <c r="I227" s="17" t="s">
        <v>12</v>
      </c>
      <c r="J227" s="37" t="s">
        <v>13</v>
      </c>
    </row>
    <row r="228" spans="1:10">
      <c r="A228" s="95" t="str">
        <f>Sorteio!D33</f>
        <v>899</v>
      </c>
      <c r="B228" s="96" t="str">
        <f>Sorteio!E33</f>
        <v>OGATA</v>
      </c>
      <c r="C228" s="96" t="str">
        <f>Sorteio!F33</f>
        <v>YOSHITAKA</v>
      </c>
      <c r="D228" s="54"/>
      <c r="E228" s="21"/>
      <c r="F228" s="22"/>
      <c r="G228" s="40"/>
      <c r="H228" s="41"/>
      <c r="I228" s="24"/>
      <c r="J228" s="25"/>
    </row>
    <row r="229" spans="1:10">
      <c r="A229" s="95" t="str">
        <f>Sorteio!N33</f>
        <v>182</v>
      </c>
      <c r="B229" s="96" t="str">
        <f>Sorteio!O33</f>
        <v>NISHIDA</v>
      </c>
      <c r="C229" s="96" t="str">
        <f>Sorteio!P33</f>
        <v>UTAKO</v>
      </c>
      <c r="D229" s="60"/>
      <c r="E229" s="20"/>
      <c r="F229" s="22"/>
      <c r="G229" s="40"/>
      <c r="H229" s="41"/>
      <c r="I229" s="24"/>
      <c r="J229" s="25"/>
    </row>
    <row r="230" spans="1:10">
      <c r="A230" s="95" t="str">
        <f>Sorteio!X33</f>
        <v>917</v>
      </c>
      <c r="B230" s="96" t="str">
        <f>Sorteio!Y33</f>
        <v>SAKAGUTI KAWANAKA</v>
      </c>
      <c r="C230" s="96" t="str">
        <f>Sorteio!Z33</f>
        <v>YOUKO</v>
      </c>
      <c r="D230" s="23"/>
      <c r="E230" s="32"/>
      <c r="F230" s="26"/>
      <c r="G230" s="40"/>
      <c r="H230" s="41"/>
      <c r="I230" s="24"/>
      <c r="J230" s="25"/>
    </row>
    <row r="231" spans="1:10" ht="18.600000000000001" thickBot="1">
      <c r="A231" s="97" t="str">
        <f>Sorteio!AH33</f>
        <v>940</v>
      </c>
      <c r="B231" s="98" t="str">
        <f>Sorteio!AI33</f>
        <v>ITAGAKI HISAMOTO</v>
      </c>
      <c r="C231" s="98" t="str">
        <f>Sorteio!AJ33</f>
        <v xml:space="preserve">NEUSA TIEKO </v>
      </c>
      <c r="D231" s="61"/>
      <c r="E231" s="33"/>
      <c r="F231" s="34"/>
      <c r="G231" s="42"/>
      <c r="H231" s="43"/>
      <c r="I231" s="29"/>
      <c r="J231" s="35"/>
    </row>
    <row r="232" spans="1:10" ht="18.600000000000001" thickBot="1">
      <c r="A232" s="673">
        <f>A29</f>
        <v>0</v>
      </c>
      <c r="B232" s="674"/>
      <c r="C232" s="674"/>
      <c r="D232" s="674"/>
      <c r="E232" s="674"/>
      <c r="F232" s="674"/>
      <c r="G232" s="674"/>
      <c r="H232" s="674"/>
      <c r="I232" s="674"/>
      <c r="J232" s="675"/>
    </row>
    <row r="233" spans="1:10" ht="28.2">
      <c r="A233" s="676" t="s">
        <v>8</v>
      </c>
      <c r="B233" s="677"/>
      <c r="C233" s="13">
        <f>Sorteio!A34</f>
        <v>216</v>
      </c>
      <c r="D233" s="678">
        <f>D2</f>
        <v>0</v>
      </c>
      <c r="E233" s="678"/>
      <c r="F233" s="679"/>
      <c r="G233" s="680" t="s">
        <v>9</v>
      </c>
      <c r="H233" s="681"/>
      <c r="I233" s="682"/>
      <c r="J233" s="14"/>
    </row>
    <row r="234" spans="1:10" ht="39.6">
      <c r="A234" s="15" t="s">
        <v>10</v>
      </c>
      <c r="B234" s="672" t="s">
        <v>22</v>
      </c>
      <c r="C234" s="672"/>
      <c r="D234" s="31" t="s">
        <v>14</v>
      </c>
      <c r="E234" s="31" t="s">
        <v>16</v>
      </c>
      <c r="F234" s="16" t="s">
        <v>11</v>
      </c>
      <c r="G234" s="39" t="s">
        <v>17</v>
      </c>
      <c r="H234" s="31" t="s">
        <v>24</v>
      </c>
      <c r="I234" s="17" t="s">
        <v>12</v>
      </c>
      <c r="J234" s="18" t="s">
        <v>13</v>
      </c>
    </row>
    <row r="235" spans="1:10">
      <c r="A235" s="95" t="str">
        <f>Sorteio!D34</f>
        <v>715</v>
      </c>
      <c r="B235" s="96" t="str">
        <f>Sorteio!E34</f>
        <v>MAEDA</v>
      </c>
      <c r="C235" s="96" t="str">
        <f>Sorteio!F34</f>
        <v>ALLAN YUJI</v>
      </c>
      <c r="D235" s="20"/>
      <c r="E235" s="21"/>
      <c r="F235" s="22"/>
      <c r="G235" s="40"/>
      <c r="H235" s="41"/>
      <c r="I235" s="24"/>
      <c r="J235" s="25"/>
    </row>
    <row r="236" spans="1:10">
      <c r="A236" s="95" t="str">
        <f>Sorteio!N34</f>
        <v>152</v>
      </c>
      <c r="B236" s="96" t="str">
        <f>Sorteio!O34</f>
        <v>SHIRAHATA</v>
      </c>
      <c r="C236" s="96" t="str">
        <f>Sorteio!P34</f>
        <v>MAKOTO</v>
      </c>
      <c r="D236" s="20"/>
      <c r="E236" s="20"/>
      <c r="F236" s="22"/>
      <c r="G236" s="40"/>
      <c r="H236" s="41"/>
      <c r="I236" s="24"/>
      <c r="J236" s="25"/>
    </row>
    <row r="237" spans="1:10">
      <c r="A237" s="95" t="str">
        <f>Sorteio!X34</f>
        <v>736</v>
      </c>
      <c r="B237" s="96" t="str">
        <f>Sorteio!Y34</f>
        <v>ANTUNES DE SOUZA</v>
      </c>
      <c r="C237" s="96" t="str">
        <f>Sorteio!Z34</f>
        <v>BRUNO RAFAEL</v>
      </c>
      <c r="D237" s="23"/>
      <c r="E237" s="23"/>
      <c r="F237" s="26"/>
      <c r="G237" s="40"/>
      <c r="H237" s="41"/>
      <c r="I237" s="24"/>
      <c r="J237" s="25"/>
    </row>
    <row r="238" spans="1:10" ht="18.600000000000001" thickBot="1">
      <c r="A238" s="97" t="str">
        <f>Sorteio!AH34</f>
        <v>523</v>
      </c>
      <c r="B238" s="98" t="str">
        <f>Sorteio!AI34</f>
        <v>KAWASAKA</v>
      </c>
      <c r="C238" s="98" t="str">
        <f>Sorteio!AJ34</f>
        <v>MAKICO</v>
      </c>
      <c r="D238" s="27"/>
      <c r="E238" s="27"/>
      <c r="F238" s="28"/>
      <c r="G238" s="42"/>
      <c r="H238" s="43"/>
      <c r="I238" s="29"/>
      <c r="J238" s="30"/>
    </row>
    <row r="239" spans="1:10" ht="18.600000000000001" thickBot="1">
      <c r="A239" s="673">
        <f>A36</f>
        <v>0</v>
      </c>
      <c r="B239" s="674"/>
      <c r="C239" s="674"/>
      <c r="D239" s="674"/>
      <c r="E239" s="674"/>
      <c r="F239" s="674"/>
      <c r="G239" s="674"/>
      <c r="H239" s="674"/>
      <c r="I239" s="674"/>
      <c r="J239" s="675"/>
    </row>
    <row r="240" spans="1:10" ht="28.2">
      <c r="A240" s="676" t="s">
        <v>8</v>
      </c>
      <c r="B240" s="677"/>
      <c r="C240" s="13">
        <f>Sorteio!A35</f>
        <v>217</v>
      </c>
      <c r="D240" s="678">
        <f>D2</f>
        <v>0</v>
      </c>
      <c r="E240" s="678"/>
      <c r="F240" s="679"/>
      <c r="G240" s="680" t="s">
        <v>9</v>
      </c>
      <c r="H240" s="681"/>
      <c r="I240" s="682"/>
      <c r="J240" s="14"/>
    </row>
    <row r="241" spans="1:10" ht="39.6">
      <c r="A241" s="15" t="s">
        <v>10</v>
      </c>
      <c r="B241" s="672" t="s">
        <v>22</v>
      </c>
      <c r="C241" s="672"/>
      <c r="D241" s="31" t="s">
        <v>14</v>
      </c>
      <c r="E241" s="31" t="s">
        <v>16</v>
      </c>
      <c r="F241" s="16" t="s">
        <v>11</v>
      </c>
      <c r="G241" s="39" t="s">
        <v>17</v>
      </c>
      <c r="H241" s="31" t="s">
        <v>24</v>
      </c>
      <c r="I241" s="17" t="s">
        <v>12</v>
      </c>
      <c r="J241" s="18" t="s">
        <v>13</v>
      </c>
    </row>
    <row r="242" spans="1:10">
      <c r="A242" s="95" t="str">
        <f>Sorteio!D35</f>
        <v>522</v>
      </c>
      <c r="B242" s="96" t="str">
        <f>Sorteio!E35</f>
        <v>TABATA</v>
      </c>
      <c r="C242" s="96" t="str">
        <f>Sorteio!F35</f>
        <v>MARIO KAZUNORI</v>
      </c>
      <c r="D242" s="20"/>
      <c r="E242" s="21"/>
      <c r="F242" s="22"/>
      <c r="G242" s="40"/>
      <c r="H242" s="41"/>
      <c r="I242" s="24"/>
      <c r="J242" s="25"/>
    </row>
    <row r="243" spans="1:10">
      <c r="A243" s="95" t="str">
        <f>Sorteio!N35</f>
        <v>630</v>
      </c>
      <c r="B243" s="96" t="str">
        <f>Sorteio!O35</f>
        <v>YAMAZAKI</v>
      </c>
      <c r="C243" s="96" t="str">
        <f>Sorteio!P35</f>
        <v>TERUYUKI</v>
      </c>
      <c r="D243" s="20"/>
      <c r="E243" s="20"/>
      <c r="F243" s="22"/>
      <c r="G243" s="40"/>
      <c r="H243" s="41"/>
      <c r="I243" s="24"/>
      <c r="J243" s="25"/>
    </row>
    <row r="244" spans="1:10">
      <c r="A244" s="95" t="str">
        <f>Sorteio!X35</f>
        <v>958</v>
      </c>
      <c r="B244" s="96" t="str">
        <f>Sorteio!Y35</f>
        <v>NUNES</v>
      </c>
      <c r="C244" s="96" t="str">
        <f>Sorteio!Z35</f>
        <v>MARIA HELENA</v>
      </c>
      <c r="D244" s="23"/>
      <c r="E244" s="23"/>
      <c r="F244" s="26"/>
      <c r="G244" s="40"/>
      <c r="H244" s="41"/>
      <c r="I244" s="24"/>
      <c r="J244" s="25"/>
    </row>
    <row r="245" spans="1:10" ht="18.600000000000001" thickBot="1">
      <c r="A245" s="97" t="str">
        <f>Sorteio!AH35</f>
        <v>487</v>
      </c>
      <c r="B245" s="98" t="str">
        <f>Sorteio!AI35</f>
        <v>NAKANO</v>
      </c>
      <c r="C245" s="98" t="str">
        <f>Sorteio!AJ35</f>
        <v>ELZA ONISHI</v>
      </c>
      <c r="D245" s="27"/>
      <c r="E245" s="27"/>
      <c r="F245" s="28"/>
      <c r="G245" s="42"/>
      <c r="H245" s="43"/>
      <c r="I245" s="29"/>
      <c r="J245" s="30"/>
    </row>
    <row r="246" spans="1:10" ht="18.600000000000001" thickBot="1">
      <c r="A246" s="673">
        <f>A43</f>
        <v>0</v>
      </c>
      <c r="B246" s="674"/>
      <c r="C246" s="674"/>
      <c r="D246" s="674"/>
      <c r="E246" s="674"/>
      <c r="F246" s="674"/>
      <c r="G246" s="674"/>
      <c r="H246" s="674"/>
      <c r="I246" s="674"/>
      <c r="J246" s="675"/>
    </row>
    <row r="247" spans="1:10" ht="28.2">
      <c r="A247" s="676" t="s">
        <v>8</v>
      </c>
      <c r="B247" s="677"/>
      <c r="C247" s="13" t="e">
        <f>Sorteio!#REF!</f>
        <v>#REF!</v>
      </c>
      <c r="D247" s="678">
        <f>D2</f>
        <v>0</v>
      </c>
      <c r="E247" s="678"/>
      <c r="F247" s="679"/>
      <c r="G247" s="680" t="s">
        <v>9</v>
      </c>
      <c r="H247" s="681"/>
      <c r="I247" s="682"/>
      <c r="J247" s="14"/>
    </row>
    <row r="248" spans="1:10" ht="39.6">
      <c r="A248" s="15" t="s">
        <v>10</v>
      </c>
      <c r="B248" s="672" t="s">
        <v>22</v>
      </c>
      <c r="C248" s="672"/>
      <c r="D248" s="31" t="s">
        <v>14</v>
      </c>
      <c r="E248" s="31" t="s">
        <v>16</v>
      </c>
      <c r="F248" s="16" t="s">
        <v>11</v>
      </c>
      <c r="G248" s="39" t="s">
        <v>17</v>
      </c>
      <c r="H248" s="31" t="s">
        <v>24</v>
      </c>
      <c r="I248" s="17" t="s">
        <v>12</v>
      </c>
      <c r="J248" s="18" t="s">
        <v>13</v>
      </c>
    </row>
    <row r="249" spans="1:10">
      <c r="A249" s="95" t="e">
        <f>Sorteio!#REF!</f>
        <v>#REF!</v>
      </c>
      <c r="B249" s="96" t="e">
        <f>Sorteio!#REF!</f>
        <v>#REF!</v>
      </c>
      <c r="C249" s="96" t="e">
        <f>Sorteio!#REF!</f>
        <v>#REF!</v>
      </c>
      <c r="D249" s="20"/>
      <c r="E249" s="21"/>
      <c r="F249" s="22"/>
      <c r="G249" s="40"/>
      <c r="H249" s="41"/>
      <c r="I249" s="24"/>
      <c r="J249" s="25"/>
    </row>
    <row r="250" spans="1:10">
      <c r="A250" s="95" t="e">
        <f>Sorteio!#REF!</f>
        <v>#REF!</v>
      </c>
      <c r="B250" s="96" t="e">
        <f>Sorteio!#REF!</f>
        <v>#REF!</v>
      </c>
      <c r="C250" s="96" t="e">
        <f>Sorteio!#REF!</f>
        <v>#REF!</v>
      </c>
      <c r="D250" s="20"/>
      <c r="E250" s="20"/>
      <c r="F250" s="22"/>
      <c r="G250" s="40"/>
      <c r="H250" s="41"/>
      <c r="I250" s="24"/>
      <c r="J250" s="25"/>
    </row>
    <row r="251" spans="1:10">
      <c r="A251" s="95" t="e">
        <f>Sorteio!#REF!</f>
        <v>#REF!</v>
      </c>
      <c r="B251" s="96" t="e">
        <f>Sorteio!#REF!</f>
        <v>#REF!</v>
      </c>
      <c r="C251" s="96" t="e">
        <f>Sorteio!#REF!</f>
        <v>#REF!</v>
      </c>
      <c r="D251" s="23"/>
      <c r="E251" s="23"/>
      <c r="F251" s="26"/>
      <c r="G251" s="40"/>
      <c r="H251" s="41"/>
      <c r="I251" s="24"/>
      <c r="J251" s="25"/>
    </row>
    <row r="252" spans="1:10" ht="18.600000000000001" thickBot="1">
      <c r="A252" s="99" t="e">
        <f>Sorteio!#REF!</f>
        <v>#REF!</v>
      </c>
      <c r="B252" s="100" t="e">
        <f>Sorteio!#REF!</f>
        <v>#REF!</v>
      </c>
      <c r="C252" s="100" t="e">
        <f>Sorteio!#REF!</f>
        <v>#REF!</v>
      </c>
      <c r="D252" s="81"/>
      <c r="E252" s="81"/>
      <c r="F252" s="82"/>
      <c r="G252" s="83"/>
      <c r="H252" s="84"/>
      <c r="I252" s="85"/>
      <c r="J252" s="86"/>
    </row>
    <row r="253" spans="1:10" ht="19.2" thickTop="1" thickBot="1">
      <c r="A253" s="701">
        <f>A50</f>
        <v>0</v>
      </c>
      <c r="B253" s="702"/>
      <c r="C253" s="702"/>
      <c r="D253" s="702"/>
      <c r="E253" s="702"/>
      <c r="F253" s="702"/>
      <c r="G253" s="702"/>
      <c r="H253" s="702"/>
      <c r="I253" s="702"/>
      <c r="J253" s="703"/>
    </row>
    <row r="254" spans="1:10" ht="28.2">
      <c r="A254" s="676" t="s">
        <v>8</v>
      </c>
      <c r="B254" s="677"/>
      <c r="C254" s="13">
        <f>Sorteio!A36</f>
        <v>218</v>
      </c>
      <c r="D254" s="678">
        <f>D2</f>
        <v>0</v>
      </c>
      <c r="E254" s="678"/>
      <c r="F254" s="679"/>
      <c r="G254" s="680" t="s">
        <v>9</v>
      </c>
      <c r="H254" s="681"/>
      <c r="I254" s="682"/>
      <c r="J254" s="14"/>
    </row>
    <row r="255" spans="1:10" ht="39.6">
      <c r="A255" s="15" t="s">
        <v>10</v>
      </c>
      <c r="B255" s="672" t="s">
        <v>22</v>
      </c>
      <c r="C255" s="672"/>
      <c r="D255" s="31" t="s">
        <v>14</v>
      </c>
      <c r="E255" s="31" t="s">
        <v>16</v>
      </c>
      <c r="F255" s="16" t="s">
        <v>11</v>
      </c>
      <c r="G255" s="39" t="s">
        <v>17</v>
      </c>
      <c r="H255" s="31" t="s">
        <v>24</v>
      </c>
      <c r="I255" s="17" t="s">
        <v>12</v>
      </c>
      <c r="J255" s="18" t="s">
        <v>13</v>
      </c>
    </row>
    <row r="256" spans="1:10">
      <c r="A256" s="95" t="str">
        <f>Sorteio!D36</f>
        <v>335</v>
      </c>
      <c r="B256" s="96" t="str">
        <f>Sorteio!E36</f>
        <v>KITANO</v>
      </c>
      <c r="C256" s="96" t="str">
        <f>Sorteio!F36</f>
        <v>KAZUO</v>
      </c>
      <c r="D256" s="20"/>
      <c r="E256" s="21"/>
      <c r="F256" s="22"/>
      <c r="G256" s="40"/>
      <c r="H256" s="41"/>
      <c r="I256" s="24"/>
      <c r="J256" s="25"/>
    </row>
    <row r="257" spans="1:10">
      <c r="A257" s="95" t="str">
        <f>Sorteio!N36</f>
        <v>856</v>
      </c>
      <c r="B257" s="96" t="str">
        <f>Sorteio!O36</f>
        <v>YAMANO</v>
      </c>
      <c r="C257" s="96" t="str">
        <f>Sorteio!P36</f>
        <v>ISABEL TIYOKO</v>
      </c>
      <c r="D257" s="20"/>
      <c r="E257" s="20"/>
      <c r="F257" s="22"/>
      <c r="G257" s="40"/>
      <c r="H257" s="41"/>
      <c r="I257" s="24"/>
      <c r="J257" s="25"/>
    </row>
    <row r="258" spans="1:10">
      <c r="A258" s="95" t="str">
        <f>Sorteio!X36</f>
        <v>153</v>
      </c>
      <c r="B258" s="96" t="str">
        <f>Sorteio!Y36</f>
        <v>FURUKAWA</v>
      </c>
      <c r="C258" s="96" t="str">
        <f>Sorteio!Z36</f>
        <v>FUMIKO</v>
      </c>
      <c r="D258" s="23"/>
      <c r="E258" s="23"/>
      <c r="F258" s="26"/>
      <c r="G258" s="40"/>
      <c r="H258" s="41"/>
      <c r="I258" s="24"/>
      <c r="J258" s="25"/>
    </row>
    <row r="259" spans="1:10" ht="18.600000000000001" thickBot="1">
      <c r="A259" s="97">
        <f>Sorteio!AH36</f>
        <v>0</v>
      </c>
      <c r="B259" s="98" t="str">
        <f>Sorteio!AI36</f>
        <v/>
      </c>
      <c r="C259" s="98" t="str">
        <f>Sorteio!AJ36</f>
        <v/>
      </c>
      <c r="D259" s="27"/>
      <c r="E259" s="27"/>
      <c r="F259" s="28"/>
      <c r="G259" s="42"/>
      <c r="H259" s="43"/>
      <c r="I259" s="29"/>
      <c r="J259" s="30"/>
    </row>
    <row r="260" spans="1:10" ht="18.600000000000001" thickBot="1">
      <c r="A260" s="673">
        <f>A57</f>
        <v>0</v>
      </c>
      <c r="B260" s="674"/>
      <c r="C260" s="674"/>
      <c r="D260" s="674"/>
      <c r="E260" s="674"/>
      <c r="F260" s="674"/>
      <c r="G260" s="674"/>
      <c r="H260" s="674"/>
      <c r="I260" s="674"/>
      <c r="J260" s="675"/>
    </row>
    <row r="261" spans="1:10" ht="28.2">
      <c r="A261" s="676" t="s">
        <v>8</v>
      </c>
      <c r="B261" s="677"/>
      <c r="C261" s="13">
        <f>Sorteio!A37</f>
        <v>301</v>
      </c>
      <c r="D261" s="678">
        <f>D2</f>
        <v>0</v>
      </c>
      <c r="E261" s="678"/>
      <c r="F261" s="679"/>
      <c r="G261" s="680" t="s">
        <v>9</v>
      </c>
      <c r="H261" s="681"/>
      <c r="I261" s="682"/>
      <c r="J261" s="14"/>
    </row>
    <row r="262" spans="1:10" ht="39.6">
      <c r="A262" s="15" t="s">
        <v>10</v>
      </c>
      <c r="B262" s="672" t="s">
        <v>22</v>
      </c>
      <c r="C262" s="672"/>
      <c r="D262" s="31" t="s">
        <v>14</v>
      </c>
      <c r="E262" s="31" t="s">
        <v>16</v>
      </c>
      <c r="F262" s="16" t="s">
        <v>11</v>
      </c>
      <c r="G262" s="39" t="s">
        <v>17</v>
      </c>
      <c r="H262" s="31" t="s">
        <v>24</v>
      </c>
      <c r="I262" s="17" t="s">
        <v>12</v>
      </c>
      <c r="J262" s="18" t="s">
        <v>13</v>
      </c>
    </row>
    <row r="263" spans="1:10">
      <c r="A263" s="95">
        <f>Sorteio!D37</f>
        <v>900</v>
      </c>
      <c r="B263" s="95" t="str">
        <f>Sorteio!E37</f>
        <v>OGATA</v>
      </c>
      <c r="C263" s="95" t="str">
        <f>Sorteio!F37</f>
        <v>MITIKO</v>
      </c>
      <c r="D263" s="20"/>
      <c r="E263" s="21"/>
      <c r="F263" s="22"/>
      <c r="G263" s="40"/>
      <c r="H263" s="41"/>
      <c r="I263" s="24"/>
      <c r="J263" s="25"/>
    </row>
    <row r="264" spans="1:10">
      <c r="A264" s="95">
        <f>Sorteio!N37</f>
        <v>568</v>
      </c>
      <c r="B264" s="95" t="str">
        <f>Sorteio!O37</f>
        <v>FGE VENTURIM</v>
      </c>
      <c r="C264" s="95" t="str">
        <f>Sorteio!P37</f>
        <v>ARISTEU</v>
      </c>
      <c r="D264" s="20"/>
      <c r="E264" s="20"/>
      <c r="F264" s="22"/>
      <c r="G264" s="40"/>
      <c r="H264" s="41"/>
      <c r="I264" s="24"/>
      <c r="J264" s="25"/>
    </row>
    <row r="265" spans="1:10">
      <c r="A265" s="95" t="str">
        <f>Sorteio!X37</f>
        <v>706</v>
      </c>
      <c r="B265" s="95" t="str">
        <f>Sorteio!Y37</f>
        <v>HIRAKAWA</v>
      </c>
      <c r="C265" s="95" t="str">
        <f>Sorteio!Z37</f>
        <v>ISAO</v>
      </c>
      <c r="D265" s="23"/>
      <c r="E265" s="23"/>
      <c r="F265" s="26"/>
      <c r="G265" s="40"/>
      <c r="H265" s="41"/>
      <c r="I265" s="24"/>
      <c r="J265" s="25"/>
    </row>
    <row r="266" spans="1:10" ht="18.600000000000001" thickBot="1">
      <c r="A266" s="97" t="str">
        <f>Sorteio!AH37</f>
        <v>731</v>
      </c>
      <c r="B266" s="97" t="str">
        <f>Sorteio!AI37</f>
        <v>KONDO</v>
      </c>
      <c r="C266" s="97" t="str">
        <f>Sorteio!AJ37</f>
        <v>MARY TORII</v>
      </c>
      <c r="D266" s="27"/>
      <c r="E266" s="27"/>
      <c r="F266" s="28"/>
      <c r="G266" s="42"/>
      <c r="H266" s="43"/>
      <c r="I266" s="29"/>
      <c r="J266" s="30"/>
    </row>
    <row r="267" spans="1:10" ht="18.600000000000001" thickBot="1">
      <c r="A267" s="673">
        <f>A64</f>
        <v>0</v>
      </c>
      <c r="B267" s="674"/>
      <c r="C267" s="674"/>
      <c r="D267" s="674"/>
      <c r="E267" s="674"/>
      <c r="F267" s="674"/>
      <c r="G267" s="674"/>
      <c r="H267" s="674"/>
      <c r="I267" s="674"/>
      <c r="J267" s="675"/>
    </row>
    <row r="268" spans="1:10" ht="28.2">
      <c r="A268" s="676" t="s">
        <v>8</v>
      </c>
      <c r="B268" s="677"/>
      <c r="C268" s="13">
        <f>Sorteio!A38</f>
        <v>302</v>
      </c>
      <c r="D268" s="678">
        <f>D2</f>
        <v>0</v>
      </c>
      <c r="E268" s="678"/>
      <c r="F268" s="679"/>
      <c r="G268" s="680" t="s">
        <v>9</v>
      </c>
      <c r="H268" s="681"/>
      <c r="I268" s="682"/>
      <c r="J268" s="14"/>
    </row>
    <row r="269" spans="1:10" ht="39.6">
      <c r="A269" s="15" t="s">
        <v>10</v>
      </c>
      <c r="B269" s="672" t="s">
        <v>20</v>
      </c>
      <c r="C269" s="672"/>
      <c r="D269" s="31" t="s">
        <v>14</v>
      </c>
      <c r="E269" s="31" t="s">
        <v>16</v>
      </c>
      <c r="F269" s="16" t="s">
        <v>11</v>
      </c>
      <c r="G269" s="39" t="s">
        <v>17</v>
      </c>
      <c r="H269" s="31" t="s">
        <v>24</v>
      </c>
      <c r="I269" s="17" t="s">
        <v>12</v>
      </c>
      <c r="J269" s="18" t="s">
        <v>13</v>
      </c>
    </row>
    <row r="270" spans="1:10">
      <c r="A270" s="95">
        <f>Sorteio!D38</f>
        <v>0</v>
      </c>
      <c r="B270" s="96" t="str">
        <f>Sorteio!E38</f>
        <v/>
      </c>
      <c r="C270" s="96" t="str">
        <f>Sorteio!F38</f>
        <v/>
      </c>
      <c r="D270" s="20"/>
      <c r="E270" s="21"/>
      <c r="F270" s="22"/>
      <c r="G270" s="40"/>
      <c r="H270" s="41"/>
      <c r="I270" s="24"/>
      <c r="J270" s="25"/>
    </row>
    <row r="271" spans="1:10">
      <c r="A271" s="95">
        <f>Sorteio!N38</f>
        <v>0</v>
      </c>
      <c r="B271" s="96" t="str">
        <f>Sorteio!O38</f>
        <v/>
      </c>
      <c r="C271" s="96" t="str">
        <f>Sorteio!P38</f>
        <v/>
      </c>
      <c r="D271" s="20"/>
      <c r="E271" s="20"/>
      <c r="F271" s="22"/>
      <c r="G271" s="40"/>
      <c r="H271" s="41"/>
      <c r="I271" s="24"/>
      <c r="J271" s="25"/>
    </row>
    <row r="272" spans="1:10">
      <c r="A272" s="95">
        <f>Sorteio!X38</f>
        <v>0</v>
      </c>
      <c r="B272" s="96" t="str">
        <f>Sorteio!Y38</f>
        <v/>
      </c>
      <c r="C272" s="96" t="str">
        <f>Sorteio!Z38</f>
        <v/>
      </c>
      <c r="D272" s="23"/>
      <c r="E272" s="23"/>
      <c r="F272" s="26"/>
      <c r="G272" s="40"/>
      <c r="H272" s="41"/>
      <c r="I272" s="24"/>
      <c r="J272" s="25"/>
    </row>
    <row r="273" spans="1:10" ht="18.600000000000001" thickBot="1">
      <c r="A273" s="97">
        <f>Sorteio!AH38</f>
        <v>0</v>
      </c>
      <c r="B273" s="98" t="str">
        <f>Sorteio!AI38</f>
        <v/>
      </c>
      <c r="C273" s="98" t="str">
        <f>Sorteio!AJ38</f>
        <v/>
      </c>
      <c r="D273" s="27"/>
      <c r="E273" s="27"/>
      <c r="F273" s="28"/>
      <c r="G273" s="42"/>
      <c r="H273" s="43"/>
      <c r="I273" s="29"/>
      <c r="J273" s="30"/>
    </row>
    <row r="274" spans="1:10" ht="18.600000000000001" thickBot="1">
      <c r="A274" s="673">
        <f>A71</f>
        <v>0</v>
      </c>
      <c r="B274" s="674"/>
      <c r="C274" s="674"/>
      <c r="D274" s="674"/>
      <c r="E274" s="674"/>
      <c r="F274" s="674"/>
      <c r="G274" s="674"/>
      <c r="H274" s="674"/>
      <c r="I274" s="674"/>
      <c r="J274" s="675"/>
    </row>
    <row r="275" spans="1:10" ht="28.2">
      <c r="A275" s="676" t="s">
        <v>8</v>
      </c>
      <c r="B275" s="677"/>
      <c r="C275" s="13">
        <f>Sorteio!A39</f>
        <v>303</v>
      </c>
      <c r="D275" s="678">
        <f>D2</f>
        <v>0</v>
      </c>
      <c r="E275" s="678"/>
      <c r="F275" s="679"/>
      <c r="G275" s="680" t="s">
        <v>9</v>
      </c>
      <c r="H275" s="681"/>
      <c r="I275" s="682"/>
      <c r="J275" s="14"/>
    </row>
    <row r="276" spans="1:10" ht="39.6">
      <c r="A276" s="15" t="s">
        <v>10</v>
      </c>
      <c r="B276" s="672" t="s">
        <v>20</v>
      </c>
      <c r="C276" s="672"/>
      <c r="D276" s="31" t="s">
        <v>14</v>
      </c>
      <c r="E276" s="31" t="s">
        <v>16</v>
      </c>
      <c r="F276" s="16" t="s">
        <v>11</v>
      </c>
      <c r="G276" s="39" t="s">
        <v>17</v>
      </c>
      <c r="H276" s="31" t="s">
        <v>24</v>
      </c>
      <c r="I276" s="17" t="s">
        <v>12</v>
      </c>
      <c r="J276" s="18" t="s">
        <v>13</v>
      </c>
    </row>
    <row r="277" spans="1:10">
      <c r="A277" s="95" t="str">
        <f>Sorteio!D39</f>
        <v>169</v>
      </c>
      <c r="B277" s="96" t="str">
        <f>Sorteio!E39</f>
        <v>SILVA</v>
      </c>
      <c r="C277" s="96" t="str">
        <f>Sorteio!F39</f>
        <v>MANOEL</v>
      </c>
      <c r="D277" s="20"/>
      <c r="E277" s="21"/>
      <c r="F277" s="22"/>
      <c r="G277" s="40"/>
      <c r="H277" s="41"/>
      <c r="I277" s="24"/>
      <c r="J277" s="25"/>
    </row>
    <row r="278" spans="1:10">
      <c r="A278" s="95" t="str">
        <f>Sorteio!N39</f>
        <v>639</v>
      </c>
      <c r="B278" s="96" t="str">
        <f>Sorteio!O39</f>
        <v>HITOMI</v>
      </c>
      <c r="C278" s="96" t="str">
        <f>Sorteio!P39</f>
        <v>HATSUE</v>
      </c>
      <c r="D278" s="20"/>
      <c r="E278" s="20"/>
      <c r="F278" s="22"/>
      <c r="G278" s="40"/>
      <c r="H278" s="41"/>
      <c r="I278" s="24"/>
      <c r="J278" s="25"/>
    </row>
    <row r="279" spans="1:10">
      <c r="A279" s="95" t="str">
        <f>Sorteio!X39</f>
        <v>247</v>
      </c>
      <c r="B279" s="96" t="str">
        <f>Sorteio!Y39</f>
        <v>PINTO</v>
      </c>
      <c r="C279" s="96" t="str">
        <f>Sorteio!Z39</f>
        <v>JOSE GONCALVES</v>
      </c>
      <c r="D279" s="23"/>
      <c r="E279" s="23"/>
      <c r="F279" s="26"/>
      <c r="G279" s="40"/>
      <c r="H279" s="41"/>
      <c r="I279" s="24"/>
      <c r="J279" s="25"/>
    </row>
    <row r="280" spans="1:10" ht="18.600000000000001" thickBot="1">
      <c r="A280" s="97" t="str">
        <f>Sorteio!AH39</f>
        <v>975</v>
      </c>
      <c r="B280" s="98" t="str">
        <f>Sorteio!AI39</f>
        <v>OGAWA</v>
      </c>
      <c r="C280" s="98" t="str">
        <f>Sorteio!AJ39</f>
        <v>ARNALDO</v>
      </c>
      <c r="D280" s="27"/>
      <c r="E280" s="27"/>
      <c r="F280" s="28"/>
      <c r="G280" s="42"/>
      <c r="H280" s="43"/>
      <c r="I280" s="29"/>
      <c r="J280" s="30"/>
    </row>
    <row r="281" spans="1:10" ht="18.600000000000001" thickBot="1">
      <c r="A281" s="673">
        <f>A78</f>
        <v>0</v>
      </c>
      <c r="B281" s="674"/>
      <c r="C281" s="674"/>
      <c r="D281" s="674"/>
      <c r="E281" s="674"/>
      <c r="F281" s="674"/>
      <c r="G281" s="674"/>
      <c r="H281" s="674"/>
      <c r="I281" s="674"/>
      <c r="J281" s="675"/>
    </row>
    <row r="282" spans="1:10" ht="28.2">
      <c r="A282" s="676" t="s">
        <v>8</v>
      </c>
      <c r="B282" s="677"/>
      <c r="C282" s="13">
        <f>Sorteio!A40</f>
        <v>304</v>
      </c>
      <c r="D282" s="678">
        <f>D2</f>
        <v>0</v>
      </c>
      <c r="E282" s="678"/>
      <c r="F282" s="679"/>
      <c r="G282" s="680" t="s">
        <v>9</v>
      </c>
      <c r="H282" s="681"/>
      <c r="I282" s="682"/>
      <c r="J282" s="14"/>
    </row>
    <row r="283" spans="1:10" ht="39.6">
      <c r="A283" s="15" t="s">
        <v>10</v>
      </c>
      <c r="B283" s="672" t="s">
        <v>20</v>
      </c>
      <c r="C283" s="672"/>
      <c r="D283" s="31" t="s">
        <v>14</v>
      </c>
      <c r="E283" s="31" t="s">
        <v>16</v>
      </c>
      <c r="F283" s="16" t="s">
        <v>11</v>
      </c>
      <c r="G283" s="39" t="s">
        <v>17</v>
      </c>
      <c r="H283" s="31" t="s">
        <v>24</v>
      </c>
      <c r="I283" s="17" t="s">
        <v>12</v>
      </c>
      <c r="J283" s="18" t="s">
        <v>13</v>
      </c>
    </row>
    <row r="284" spans="1:10">
      <c r="A284" s="95">
        <f>Sorteio!D40</f>
        <v>0</v>
      </c>
      <c r="B284" s="96" t="str">
        <f>Sorteio!E40</f>
        <v/>
      </c>
      <c r="C284" s="96" t="str">
        <f>Sorteio!F40</f>
        <v/>
      </c>
      <c r="D284" s="20"/>
      <c r="E284" s="21"/>
      <c r="F284" s="22"/>
      <c r="G284" s="40"/>
      <c r="H284" s="41"/>
      <c r="I284" s="24"/>
      <c r="J284" s="25"/>
    </row>
    <row r="285" spans="1:10">
      <c r="A285" s="95">
        <f>Sorteio!N40</f>
        <v>0</v>
      </c>
      <c r="B285" s="96" t="str">
        <f>Sorteio!O40</f>
        <v/>
      </c>
      <c r="C285" s="96" t="str">
        <f>Sorteio!P40</f>
        <v/>
      </c>
      <c r="D285" s="20"/>
      <c r="E285" s="20"/>
      <c r="F285" s="22"/>
      <c r="G285" s="40"/>
      <c r="H285" s="41"/>
      <c r="I285" s="24"/>
      <c r="J285" s="25"/>
    </row>
    <row r="286" spans="1:10">
      <c r="A286" s="95">
        <f>Sorteio!X40</f>
        <v>0</v>
      </c>
      <c r="B286" s="96" t="str">
        <f>Sorteio!Y40</f>
        <v/>
      </c>
      <c r="C286" s="96" t="str">
        <f>Sorteio!Z40</f>
        <v/>
      </c>
      <c r="D286" s="23"/>
      <c r="E286" s="23"/>
      <c r="F286" s="26"/>
      <c r="G286" s="40"/>
      <c r="H286" s="41"/>
      <c r="I286" s="24"/>
      <c r="J286" s="25"/>
    </row>
    <row r="287" spans="1:10" ht="18.600000000000001" thickBot="1">
      <c r="A287" s="97">
        <f>Sorteio!AH40</f>
        <v>0</v>
      </c>
      <c r="B287" s="98" t="str">
        <f>Sorteio!AI40</f>
        <v/>
      </c>
      <c r="C287" s="98" t="str">
        <f>Sorteio!AJ40</f>
        <v/>
      </c>
      <c r="D287" s="27"/>
      <c r="E287" s="27"/>
      <c r="F287" s="28"/>
      <c r="G287" s="42"/>
      <c r="H287" s="43"/>
      <c r="I287" s="29"/>
      <c r="J287" s="30"/>
    </row>
    <row r="288" spans="1:10" ht="18.600000000000001" thickBot="1">
      <c r="A288" s="673">
        <f>A85</f>
        <v>0</v>
      </c>
      <c r="B288" s="674"/>
      <c r="C288" s="674"/>
      <c r="D288" s="674"/>
      <c r="E288" s="674"/>
      <c r="F288" s="674"/>
      <c r="G288" s="674"/>
      <c r="H288" s="674"/>
      <c r="I288" s="674"/>
      <c r="J288" s="675"/>
    </row>
    <row r="289" spans="1:10" ht="28.2">
      <c r="A289" s="676" t="s">
        <v>8</v>
      </c>
      <c r="B289" s="677"/>
      <c r="C289" s="13">
        <f>Sorteio!A41</f>
        <v>305</v>
      </c>
      <c r="D289" s="678">
        <f>D2</f>
        <v>0</v>
      </c>
      <c r="E289" s="678"/>
      <c r="F289" s="679"/>
      <c r="G289" s="680" t="s">
        <v>9</v>
      </c>
      <c r="H289" s="681"/>
      <c r="I289" s="682"/>
      <c r="J289" s="14"/>
    </row>
    <row r="290" spans="1:10" ht="39.6">
      <c r="A290" s="15" t="s">
        <v>10</v>
      </c>
      <c r="B290" s="672" t="s">
        <v>20</v>
      </c>
      <c r="C290" s="672"/>
      <c r="D290" s="31" t="s">
        <v>14</v>
      </c>
      <c r="E290" s="31" t="s">
        <v>16</v>
      </c>
      <c r="F290" s="16" t="s">
        <v>11</v>
      </c>
      <c r="G290" s="39" t="s">
        <v>17</v>
      </c>
      <c r="H290" s="31" t="s">
        <v>24</v>
      </c>
      <c r="I290" s="17" t="s">
        <v>12</v>
      </c>
      <c r="J290" s="18" t="s">
        <v>13</v>
      </c>
    </row>
    <row r="291" spans="1:10">
      <c r="A291" s="95" t="str">
        <f>Sorteio!D41</f>
        <v>884</v>
      </c>
      <c r="B291" s="96" t="str">
        <f>Sorteio!E41</f>
        <v xml:space="preserve">KODA </v>
      </c>
      <c r="C291" s="96" t="str">
        <f>Sorteio!F41</f>
        <v>MASAO</v>
      </c>
      <c r="D291" s="20"/>
      <c r="E291" s="21"/>
      <c r="F291" s="22"/>
      <c r="G291" s="40"/>
      <c r="H291" s="41"/>
      <c r="I291" s="24"/>
      <c r="J291" s="25"/>
    </row>
    <row r="292" spans="1:10">
      <c r="A292" s="95" t="str">
        <f>Sorteio!N41</f>
        <v>889</v>
      </c>
      <c r="B292" s="96" t="str">
        <f>Sorteio!O41</f>
        <v>BAPTISTA</v>
      </c>
      <c r="C292" s="96" t="str">
        <f>Sorteio!P41</f>
        <v>LUIZ CARLOS</v>
      </c>
      <c r="D292" s="20"/>
      <c r="E292" s="20"/>
      <c r="F292" s="22"/>
      <c r="G292" s="40"/>
      <c r="H292" s="41"/>
      <c r="I292" s="24"/>
      <c r="J292" s="25"/>
    </row>
    <row r="293" spans="1:10">
      <c r="A293" s="95" t="str">
        <f>Sorteio!X41</f>
        <v>986</v>
      </c>
      <c r="B293" s="96" t="str">
        <f>Sorteio!Y41</f>
        <v>NAGAE</v>
      </c>
      <c r="C293" s="96" t="str">
        <f>Sorteio!Z41</f>
        <v>TOMIKO</v>
      </c>
      <c r="D293" s="23"/>
      <c r="E293" s="23"/>
      <c r="F293" s="26"/>
      <c r="G293" s="40"/>
      <c r="H293" s="41"/>
      <c r="I293" s="24"/>
      <c r="J293" s="25"/>
    </row>
    <row r="294" spans="1:10" ht="18.600000000000001" thickBot="1">
      <c r="A294" s="99" t="str">
        <f>Sorteio!AH41</f>
        <v>407</v>
      </c>
      <c r="B294" s="100" t="str">
        <f>Sorteio!AI41</f>
        <v>HIROSE YOKOTA</v>
      </c>
      <c r="C294" s="100" t="str">
        <f>Sorteio!AJ41</f>
        <v>HAYDEE HARUMI</v>
      </c>
      <c r="D294" s="81"/>
      <c r="E294" s="81"/>
      <c r="F294" s="82"/>
      <c r="G294" s="83"/>
      <c r="H294" s="84"/>
      <c r="I294" s="85"/>
      <c r="J294" s="86"/>
    </row>
    <row r="295" spans="1:10" ht="19.2" thickTop="1" thickBot="1">
      <c r="A295" s="701">
        <f>A92</f>
        <v>0</v>
      </c>
      <c r="B295" s="702"/>
      <c r="C295" s="702"/>
      <c r="D295" s="702"/>
      <c r="E295" s="702"/>
      <c r="F295" s="702"/>
      <c r="G295" s="702"/>
      <c r="H295" s="702"/>
      <c r="I295" s="702"/>
      <c r="J295" s="703"/>
    </row>
    <row r="296" spans="1:10" ht="28.2">
      <c r="A296" s="676" t="s">
        <v>8</v>
      </c>
      <c r="B296" s="677"/>
      <c r="C296" s="13">
        <f>Sorteio!A42</f>
        <v>306</v>
      </c>
      <c r="D296" s="678">
        <f>D2</f>
        <v>0</v>
      </c>
      <c r="E296" s="678"/>
      <c r="F296" s="679"/>
      <c r="G296" s="680" t="s">
        <v>9</v>
      </c>
      <c r="H296" s="681"/>
      <c r="I296" s="682"/>
      <c r="J296" s="14"/>
    </row>
    <row r="297" spans="1:10" ht="39.6">
      <c r="A297" s="15" t="s">
        <v>10</v>
      </c>
      <c r="B297" s="672" t="s">
        <v>20</v>
      </c>
      <c r="C297" s="672"/>
      <c r="D297" s="31" t="s">
        <v>14</v>
      </c>
      <c r="E297" s="31" t="s">
        <v>16</v>
      </c>
      <c r="F297" s="16" t="s">
        <v>11</v>
      </c>
      <c r="G297" s="39" t="s">
        <v>17</v>
      </c>
      <c r="H297" s="31" t="s">
        <v>24</v>
      </c>
      <c r="I297" s="17" t="s">
        <v>12</v>
      </c>
      <c r="J297" s="18" t="s">
        <v>13</v>
      </c>
    </row>
    <row r="298" spans="1:10">
      <c r="A298" s="95">
        <f>Sorteio!D42</f>
        <v>0</v>
      </c>
      <c r="B298" s="96" t="str">
        <f>Sorteio!E42</f>
        <v/>
      </c>
      <c r="C298" s="96" t="str">
        <f>Sorteio!F42</f>
        <v/>
      </c>
      <c r="D298" s="20"/>
      <c r="E298" s="21"/>
      <c r="F298" s="22"/>
      <c r="G298" s="40"/>
      <c r="H298" s="41"/>
      <c r="I298" s="24"/>
      <c r="J298" s="25"/>
    </row>
    <row r="299" spans="1:10">
      <c r="A299" s="95">
        <f>Sorteio!N42</f>
        <v>0</v>
      </c>
      <c r="B299" s="96" t="str">
        <f>Sorteio!O42</f>
        <v/>
      </c>
      <c r="C299" s="96" t="str">
        <f>Sorteio!P42</f>
        <v/>
      </c>
      <c r="D299" s="20"/>
      <c r="E299" s="20"/>
      <c r="F299" s="22"/>
      <c r="G299" s="40"/>
      <c r="H299" s="41"/>
      <c r="I299" s="24"/>
      <c r="J299" s="25"/>
    </row>
    <row r="300" spans="1:10">
      <c r="A300" s="95">
        <f>Sorteio!X42</f>
        <v>0</v>
      </c>
      <c r="B300" s="96" t="str">
        <f>Sorteio!Y42</f>
        <v/>
      </c>
      <c r="C300" s="96" t="str">
        <f>Sorteio!Z42</f>
        <v/>
      </c>
      <c r="D300" s="23"/>
      <c r="E300" s="23"/>
      <c r="F300" s="26"/>
      <c r="G300" s="40"/>
      <c r="H300" s="41"/>
      <c r="I300" s="24"/>
      <c r="J300" s="25"/>
    </row>
    <row r="301" spans="1:10" ht="18.600000000000001" thickBot="1">
      <c r="A301" s="97">
        <f>Sorteio!AH42</f>
        <v>0</v>
      </c>
      <c r="B301" s="98" t="str">
        <f>Sorteio!AI42</f>
        <v/>
      </c>
      <c r="C301" s="98" t="str">
        <f>Sorteio!AJ42</f>
        <v/>
      </c>
      <c r="D301" s="27"/>
      <c r="E301" s="27"/>
      <c r="F301" s="28"/>
      <c r="G301" s="42"/>
      <c r="H301" s="43"/>
      <c r="I301" s="29"/>
      <c r="J301" s="30"/>
    </row>
    <row r="302" spans="1:10" ht="18.600000000000001" thickBot="1">
      <c r="A302" s="673">
        <f>A99</f>
        <v>0</v>
      </c>
      <c r="B302" s="674"/>
      <c r="C302" s="674"/>
      <c r="D302" s="674"/>
      <c r="E302" s="674"/>
      <c r="F302" s="674"/>
      <c r="G302" s="674"/>
      <c r="H302" s="674"/>
      <c r="I302" s="674"/>
      <c r="J302" s="675"/>
    </row>
    <row r="303" spans="1:10" ht="28.2">
      <c r="A303" s="676" t="s">
        <v>8</v>
      </c>
      <c r="B303" s="677"/>
      <c r="C303" s="13">
        <f>Sorteio!A43</f>
        <v>307</v>
      </c>
      <c r="D303" s="678">
        <f>D2</f>
        <v>0</v>
      </c>
      <c r="E303" s="678"/>
      <c r="F303" s="679"/>
      <c r="G303" s="680" t="s">
        <v>9</v>
      </c>
      <c r="H303" s="681"/>
      <c r="I303" s="682"/>
      <c r="J303" s="14"/>
    </row>
    <row r="304" spans="1:10" ht="39.6">
      <c r="A304" s="15" t="s">
        <v>10</v>
      </c>
      <c r="B304" s="672" t="s">
        <v>20</v>
      </c>
      <c r="C304" s="672"/>
      <c r="D304" s="31" t="s">
        <v>14</v>
      </c>
      <c r="E304" s="31" t="s">
        <v>16</v>
      </c>
      <c r="F304" s="16" t="s">
        <v>11</v>
      </c>
      <c r="G304" s="39" t="s">
        <v>17</v>
      </c>
      <c r="H304" s="31" t="s">
        <v>24</v>
      </c>
      <c r="I304" s="17" t="s">
        <v>12</v>
      </c>
      <c r="J304" s="18" t="s">
        <v>13</v>
      </c>
    </row>
    <row r="305" spans="1:10">
      <c r="A305" s="95" t="str">
        <f>Sorteio!D43</f>
        <v>907</v>
      </c>
      <c r="B305" s="96" t="str">
        <f>Sorteio!E43</f>
        <v>MUKAI</v>
      </c>
      <c r="C305" s="96" t="str">
        <f>Sorteio!F43</f>
        <v>MASAAKI</v>
      </c>
      <c r="D305" s="20"/>
      <c r="E305" s="21"/>
      <c r="F305" s="22"/>
      <c r="G305" s="40"/>
      <c r="H305" s="41"/>
      <c r="I305" s="24"/>
      <c r="J305" s="25"/>
    </row>
    <row r="306" spans="1:10">
      <c r="A306" s="95">
        <f>Sorteio!N43</f>
        <v>604</v>
      </c>
      <c r="B306" s="96" t="str">
        <f>Sorteio!O43</f>
        <v>P. DA S. DE OLIVEIRA</v>
      </c>
      <c r="C306" s="96" t="str">
        <f>Sorteio!P43</f>
        <v>MARIA APARECIDA</v>
      </c>
      <c r="D306" s="20"/>
      <c r="E306" s="20"/>
      <c r="F306" s="22"/>
      <c r="G306" s="40"/>
      <c r="H306" s="41"/>
      <c r="I306" s="24"/>
      <c r="J306" s="25"/>
    </row>
    <row r="307" spans="1:10">
      <c r="A307" s="95" t="str">
        <f>Sorteio!X43</f>
        <v>621</v>
      </c>
      <c r="B307" s="96" t="str">
        <f>Sorteio!Y43</f>
        <v>OGATA</v>
      </c>
      <c r="C307" s="96" t="str">
        <f>Sorteio!Z43</f>
        <v>MEGUMI</v>
      </c>
      <c r="D307" s="23"/>
      <c r="E307" s="23"/>
      <c r="F307" s="26"/>
      <c r="G307" s="40"/>
      <c r="H307" s="41"/>
      <c r="I307" s="24"/>
      <c r="J307" s="25"/>
    </row>
    <row r="308" spans="1:10" ht="18.600000000000001" thickBot="1">
      <c r="A308" s="99" t="str">
        <f>Sorteio!AH43</f>
        <v>705</v>
      </c>
      <c r="B308" s="100" t="str">
        <f>Sorteio!AI43</f>
        <v>IWAMOTO MAEDA</v>
      </c>
      <c r="C308" s="100" t="str">
        <f>Sorteio!AJ43</f>
        <v>IOSHIMI</v>
      </c>
      <c r="D308" s="27"/>
      <c r="E308" s="27"/>
      <c r="F308" s="28"/>
      <c r="G308" s="42"/>
      <c r="H308" s="43"/>
      <c r="I308" s="29"/>
      <c r="J308" s="30"/>
    </row>
    <row r="309" spans="1:10" ht="19.2" thickTop="1" thickBot="1">
      <c r="A309" s="701">
        <f>A106</f>
        <v>0</v>
      </c>
      <c r="B309" s="702"/>
      <c r="C309" s="702"/>
      <c r="D309" s="702"/>
      <c r="E309" s="702"/>
      <c r="F309" s="702"/>
      <c r="G309" s="702"/>
      <c r="H309" s="702"/>
      <c r="I309" s="702"/>
      <c r="J309" s="703"/>
    </row>
    <row r="310" spans="1:10" ht="28.2">
      <c r="A310" s="676" t="s">
        <v>8</v>
      </c>
      <c r="B310" s="677"/>
      <c r="C310" s="13">
        <f>Sorteio!A44</f>
        <v>308</v>
      </c>
      <c r="D310" s="678">
        <f>D2</f>
        <v>0</v>
      </c>
      <c r="E310" s="678"/>
      <c r="F310" s="679"/>
      <c r="G310" s="680" t="s">
        <v>9</v>
      </c>
      <c r="H310" s="681"/>
      <c r="I310" s="682"/>
      <c r="J310" s="14"/>
    </row>
    <row r="311" spans="1:10" ht="39.6">
      <c r="A311" s="15" t="s">
        <v>10</v>
      </c>
      <c r="B311" s="672" t="s">
        <v>23</v>
      </c>
      <c r="C311" s="672"/>
      <c r="D311" s="31" t="s">
        <v>14</v>
      </c>
      <c r="E311" s="31" t="s">
        <v>16</v>
      </c>
      <c r="F311" s="16" t="s">
        <v>11</v>
      </c>
      <c r="G311" s="39" t="s">
        <v>17</v>
      </c>
      <c r="H311" s="31" t="s">
        <v>24</v>
      </c>
      <c r="I311" s="17" t="s">
        <v>12</v>
      </c>
      <c r="J311" s="18" t="s">
        <v>13</v>
      </c>
    </row>
    <row r="312" spans="1:10">
      <c r="A312" s="95">
        <f>Sorteio!D44</f>
        <v>0</v>
      </c>
      <c r="B312" s="96" t="str">
        <f>Sorteio!E44</f>
        <v/>
      </c>
      <c r="C312" s="96" t="str">
        <f>Sorteio!F44</f>
        <v/>
      </c>
      <c r="D312" s="20"/>
      <c r="E312" s="21"/>
      <c r="F312" s="22"/>
      <c r="G312" s="40"/>
      <c r="H312" s="41"/>
      <c r="I312" s="24"/>
      <c r="J312" s="25"/>
    </row>
    <row r="313" spans="1:10">
      <c r="A313" s="95">
        <f>Sorteio!N44</f>
        <v>0</v>
      </c>
      <c r="B313" s="96" t="str">
        <f>Sorteio!O44</f>
        <v/>
      </c>
      <c r="C313" s="96" t="str">
        <f>Sorteio!P44</f>
        <v/>
      </c>
      <c r="D313" s="20"/>
      <c r="E313" s="20"/>
      <c r="F313" s="22"/>
      <c r="G313" s="40"/>
      <c r="H313" s="41"/>
      <c r="I313" s="24"/>
      <c r="J313" s="25"/>
    </row>
    <row r="314" spans="1:10">
      <c r="A314" s="95">
        <f>Sorteio!X44</f>
        <v>0</v>
      </c>
      <c r="B314" s="96" t="str">
        <f>Sorteio!Y44</f>
        <v/>
      </c>
      <c r="C314" s="96" t="str">
        <f>Sorteio!Z44</f>
        <v/>
      </c>
      <c r="D314" s="23"/>
      <c r="E314" s="23"/>
      <c r="F314" s="26"/>
      <c r="G314" s="40"/>
      <c r="H314" s="41"/>
      <c r="I314" s="24"/>
      <c r="J314" s="25"/>
    </row>
    <row r="315" spans="1:10" ht="18.600000000000001" thickBot="1">
      <c r="A315" s="97">
        <f>Sorteio!AH44</f>
        <v>0</v>
      </c>
      <c r="B315" s="98" t="str">
        <f>Sorteio!AI44</f>
        <v/>
      </c>
      <c r="C315" s="98" t="str">
        <f>Sorteio!AJ44</f>
        <v/>
      </c>
      <c r="D315" s="27"/>
      <c r="E315" s="27"/>
      <c r="F315" s="28"/>
      <c r="G315" s="42"/>
      <c r="H315" s="43"/>
      <c r="I315" s="29"/>
      <c r="J315" s="30"/>
    </row>
    <row r="316" spans="1:10" ht="18.600000000000001" thickBot="1">
      <c r="A316" s="673">
        <f>A113</f>
        <v>0</v>
      </c>
      <c r="B316" s="674"/>
      <c r="C316" s="674"/>
      <c r="D316" s="674"/>
      <c r="E316" s="674"/>
      <c r="F316" s="674"/>
      <c r="G316" s="674"/>
      <c r="H316" s="674"/>
      <c r="I316" s="674"/>
      <c r="J316" s="675"/>
    </row>
    <row r="317" spans="1:10" ht="28.2">
      <c r="A317" s="676" t="s">
        <v>0</v>
      </c>
      <c r="B317" s="677"/>
      <c r="C317" s="13">
        <f>Sorteio!A45</f>
        <v>309</v>
      </c>
      <c r="D317" s="678">
        <f>D2</f>
        <v>0</v>
      </c>
      <c r="E317" s="678"/>
      <c r="F317" s="679"/>
      <c r="G317" s="680" t="s">
        <v>4</v>
      </c>
      <c r="H317" s="681"/>
      <c r="I317" s="682"/>
      <c r="J317" s="14"/>
    </row>
    <row r="318" spans="1:10" ht="39.6">
      <c r="A318" s="15" t="s">
        <v>10</v>
      </c>
      <c r="B318" s="672" t="s">
        <v>6</v>
      </c>
      <c r="C318" s="672"/>
      <c r="D318" s="31" t="s">
        <v>14</v>
      </c>
      <c r="E318" s="31" t="s">
        <v>16</v>
      </c>
      <c r="F318" s="16" t="s">
        <v>2</v>
      </c>
      <c r="G318" s="39" t="s">
        <v>17</v>
      </c>
      <c r="H318" s="31" t="s">
        <v>19</v>
      </c>
      <c r="I318" s="17" t="s">
        <v>12</v>
      </c>
      <c r="J318" s="18" t="s">
        <v>13</v>
      </c>
    </row>
    <row r="319" spans="1:10">
      <c r="A319" s="95">
        <f>Sorteio!D45</f>
        <v>719</v>
      </c>
      <c r="B319" s="96" t="str">
        <f>Sorteio!E45</f>
        <v>AZEVEDO</v>
      </c>
      <c r="C319" s="96" t="str">
        <f>Sorteio!F45</f>
        <v>IDELSON</v>
      </c>
      <c r="D319" s="101"/>
      <c r="E319" s="102"/>
      <c r="F319" s="103"/>
      <c r="G319" s="104"/>
      <c r="H319" s="105"/>
      <c r="I319" s="106"/>
      <c r="J319" s="107"/>
    </row>
    <row r="320" spans="1:10">
      <c r="A320" s="95" t="str">
        <f>Sorteio!N45</f>
        <v>785</v>
      </c>
      <c r="B320" s="96" t="str">
        <f>Sorteio!O45</f>
        <v>MORIYA</v>
      </c>
      <c r="C320" s="96" t="str">
        <f>Sorteio!P45</f>
        <v>KAZUO</v>
      </c>
      <c r="D320" s="101"/>
      <c r="E320" s="101"/>
      <c r="F320" s="103"/>
      <c r="G320" s="104"/>
      <c r="H320" s="105"/>
      <c r="I320" s="106"/>
      <c r="J320" s="107"/>
    </row>
    <row r="321" spans="1:10">
      <c r="A321" s="95" t="str">
        <f>Sorteio!X45</f>
        <v>704</v>
      </c>
      <c r="B321" s="96" t="str">
        <f>Sorteio!Y45</f>
        <v>MAEDA</v>
      </c>
      <c r="C321" s="96" t="str">
        <f>Sorteio!Z45</f>
        <v>KAUSSEI</v>
      </c>
      <c r="D321" s="108"/>
      <c r="E321" s="108"/>
      <c r="F321" s="109"/>
      <c r="G321" s="104"/>
      <c r="H321" s="105"/>
      <c r="I321" s="106"/>
      <c r="J321" s="107"/>
    </row>
    <row r="322" spans="1:10" ht="18.600000000000001" thickBot="1">
      <c r="A322" s="97" t="str">
        <f>Sorteio!AH45</f>
        <v>728</v>
      </c>
      <c r="B322" s="98" t="str">
        <f>Sorteio!AI45</f>
        <v>DOS SANTOS LUZ LIMA</v>
      </c>
      <c r="C322" s="98" t="str">
        <f>Sorteio!AJ45</f>
        <v>LUCILENA</v>
      </c>
      <c r="D322" s="110"/>
      <c r="E322" s="110"/>
      <c r="F322" s="111"/>
      <c r="G322" s="112"/>
      <c r="H322" s="113"/>
      <c r="I322" s="114"/>
      <c r="J322" s="115"/>
    </row>
    <row r="323" spans="1:10" ht="18.600000000000001" thickBot="1">
      <c r="A323" s="683">
        <f>A120</f>
        <v>0</v>
      </c>
      <c r="B323" s="684"/>
      <c r="C323" s="684"/>
      <c r="D323" s="684"/>
      <c r="E323" s="684"/>
      <c r="F323" s="684"/>
      <c r="G323" s="684"/>
      <c r="H323" s="684"/>
      <c r="I323" s="684"/>
      <c r="J323" s="685"/>
    </row>
    <row r="324" spans="1:10" ht="28.2">
      <c r="A324" s="676" t="s">
        <v>0</v>
      </c>
      <c r="B324" s="677"/>
      <c r="C324" s="13">
        <f>Sorteio!A46</f>
        <v>310</v>
      </c>
      <c r="D324" s="678">
        <f>D2</f>
        <v>0</v>
      </c>
      <c r="E324" s="678"/>
      <c r="F324" s="679"/>
      <c r="G324" s="680" t="s">
        <v>4</v>
      </c>
      <c r="H324" s="681"/>
      <c r="I324" s="682"/>
      <c r="J324" s="14"/>
    </row>
    <row r="325" spans="1:10" ht="39.6">
      <c r="A325" s="15" t="s">
        <v>10</v>
      </c>
      <c r="B325" s="672" t="s">
        <v>6</v>
      </c>
      <c r="C325" s="672"/>
      <c r="D325" s="31" t="s">
        <v>14</v>
      </c>
      <c r="E325" s="31" t="s">
        <v>16</v>
      </c>
      <c r="F325" s="16" t="s">
        <v>2</v>
      </c>
      <c r="G325" s="39" t="s">
        <v>17</v>
      </c>
      <c r="H325" s="31" t="s">
        <v>19</v>
      </c>
      <c r="I325" s="17" t="s">
        <v>12</v>
      </c>
      <c r="J325" s="18" t="s">
        <v>13</v>
      </c>
    </row>
    <row r="326" spans="1:10">
      <c r="A326" s="95">
        <f>Sorteio!D46</f>
        <v>0</v>
      </c>
      <c r="B326" s="96" t="str">
        <f>Sorteio!E46</f>
        <v/>
      </c>
      <c r="C326" s="96" t="str">
        <f>Sorteio!F46</f>
        <v/>
      </c>
      <c r="D326" s="20"/>
      <c r="E326" s="21"/>
      <c r="F326" s="22"/>
      <c r="G326" s="40"/>
      <c r="H326" s="41"/>
      <c r="I326" s="24"/>
      <c r="J326" s="25"/>
    </row>
    <row r="327" spans="1:10">
      <c r="A327" s="95">
        <f>Sorteio!N46</f>
        <v>0</v>
      </c>
      <c r="B327" s="96" t="str">
        <f>Sorteio!O46</f>
        <v/>
      </c>
      <c r="C327" s="96" t="str">
        <f>Sorteio!P46</f>
        <v/>
      </c>
      <c r="D327" s="20"/>
      <c r="E327" s="20"/>
      <c r="F327" s="22"/>
      <c r="G327" s="40"/>
      <c r="H327" s="41"/>
      <c r="I327" s="24"/>
      <c r="J327" s="25"/>
    </row>
    <row r="328" spans="1:10">
      <c r="A328" s="95">
        <f>Sorteio!X46</f>
        <v>0</v>
      </c>
      <c r="B328" s="96" t="str">
        <f>Sorteio!Y46</f>
        <v/>
      </c>
      <c r="C328" s="96" t="str">
        <f>Sorteio!Z46</f>
        <v/>
      </c>
      <c r="D328" s="23"/>
      <c r="E328" s="23"/>
      <c r="F328" s="26"/>
      <c r="G328" s="40"/>
      <c r="H328" s="41"/>
      <c r="I328" s="24"/>
      <c r="J328" s="25"/>
    </row>
    <row r="329" spans="1:10" ht="18.600000000000001" thickBot="1">
      <c r="A329" s="97">
        <f>Sorteio!AH46</f>
        <v>0</v>
      </c>
      <c r="B329" s="98" t="str">
        <f>Sorteio!AI46</f>
        <v/>
      </c>
      <c r="C329" s="98" t="str">
        <f>Sorteio!AJ46</f>
        <v/>
      </c>
      <c r="D329" s="27"/>
      <c r="E329" s="27"/>
      <c r="F329" s="28"/>
      <c r="G329" s="42"/>
      <c r="H329" s="43"/>
      <c r="I329" s="29"/>
      <c r="J329" s="30"/>
    </row>
    <row r="330" spans="1:10" ht="18.600000000000001" thickBot="1">
      <c r="A330" s="673">
        <f>A127</f>
        <v>0</v>
      </c>
      <c r="B330" s="674"/>
      <c r="C330" s="674"/>
      <c r="D330" s="674"/>
      <c r="E330" s="674"/>
      <c r="F330" s="674"/>
      <c r="G330" s="674"/>
      <c r="H330" s="674"/>
      <c r="I330" s="674"/>
      <c r="J330" s="675"/>
    </row>
    <row r="331" spans="1:10" ht="28.2">
      <c r="A331" s="676" t="s">
        <v>0</v>
      </c>
      <c r="B331" s="677"/>
      <c r="C331" s="13">
        <f>Sorteio!A47</f>
        <v>311</v>
      </c>
      <c r="D331" s="678">
        <f>D2</f>
        <v>0</v>
      </c>
      <c r="E331" s="678"/>
      <c r="F331" s="679"/>
      <c r="G331" s="680" t="s">
        <v>4</v>
      </c>
      <c r="H331" s="681"/>
      <c r="I331" s="682"/>
      <c r="J331" s="14"/>
    </row>
    <row r="332" spans="1:10" ht="39.6">
      <c r="A332" s="15" t="s">
        <v>10</v>
      </c>
      <c r="B332" s="672" t="s">
        <v>6</v>
      </c>
      <c r="C332" s="672"/>
      <c r="D332" s="31" t="s">
        <v>14</v>
      </c>
      <c r="E332" s="31" t="s">
        <v>16</v>
      </c>
      <c r="F332" s="16" t="s">
        <v>2</v>
      </c>
      <c r="G332" s="39" t="s">
        <v>17</v>
      </c>
      <c r="H332" s="31" t="s">
        <v>19</v>
      </c>
      <c r="I332" s="17" t="s">
        <v>12</v>
      </c>
      <c r="J332" s="18" t="s">
        <v>13</v>
      </c>
    </row>
    <row r="333" spans="1:10">
      <c r="A333" s="95">
        <f>Sorteio!D47</f>
        <v>587</v>
      </c>
      <c r="B333" s="96" t="str">
        <f>Sorteio!E47</f>
        <v>SHIMURA</v>
      </c>
      <c r="C333" s="96" t="str">
        <f>Sorteio!F47</f>
        <v>JUSCELINO</v>
      </c>
      <c r="D333" s="20"/>
      <c r="E333" s="21"/>
      <c r="F333" s="22"/>
      <c r="G333" s="40"/>
      <c r="H333" s="41"/>
      <c r="I333" s="24"/>
      <c r="J333" s="25"/>
    </row>
    <row r="334" spans="1:10">
      <c r="A334" s="95" t="str">
        <f>Sorteio!N47</f>
        <v>781</v>
      </c>
      <c r="B334" s="96" t="str">
        <f>Sorteio!O47</f>
        <v>KOJA</v>
      </c>
      <c r="C334" s="96" t="str">
        <f>Sorteio!P47</f>
        <v>MARIO</v>
      </c>
      <c r="D334" s="20"/>
      <c r="E334" s="20"/>
      <c r="F334" s="22"/>
      <c r="G334" s="40"/>
      <c r="H334" s="41"/>
      <c r="I334" s="24"/>
      <c r="J334" s="25"/>
    </row>
    <row r="335" spans="1:10">
      <c r="A335" s="95" t="str">
        <f>Sorteio!X47</f>
        <v>896</v>
      </c>
      <c r="B335" s="96" t="str">
        <f>Sorteio!Y47</f>
        <v>CUKAUSKAS</v>
      </c>
      <c r="C335" s="96" t="str">
        <f>Sorteio!Z47</f>
        <v>ADELIA</v>
      </c>
      <c r="D335" s="23"/>
      <c r="E335" s="23"/>
      <c r="F335" s="26"/>
      <c r="G335" s="40"/>
      <c r="H335" s="41"/>
      <c r="I335" s="24"/>
      <c r="J335" s="25"/>
    </row>
    <row r="336" spans="1:10" ht="18.600000000000001" thickBot="1">
      <c r="A336" s="97" t="str">
        <f>Sorteio!AH47</f>
        <v>771</v>
      </c>
      <c r="B336" s="98" t="str">
        <f>Sorteio!AI47</f>
        <v>YAMAMOTO YAMAZAKI</v>
      </c>
      <c r="C336" s="98" t="str">
        <f>Sorteio!AJ47</f>
        <v>CECILIA TOSHIE</v>
      </c>
      <c r="D336" s="27"/>
      <c r="E336" s="27"/>
      <c r="F336" s="28"/>
      <c r="G336" s="42"/>
      <c r="H336" s="43"/>
      <c r="I336" s="29"/>
      <c r="J336" s="30"/>
    </row>
    <row r="337" spans="1:10" ht="18.600000000000001" thickBot="1">
      <c r="A337" s="673">
        <f>A1</f>
        <v>0</v>
      </c>
      <c r="B337" s="674"/>
      <c r="C337" s="674"/>
      <c r="D337" s="674"/>
      <c r="E337" s="674"/>
      <c r="F337" s="674"/>
      <c r="G337" s="674"/>
      <c r="H337" s="674"/>
      <c r="I337" s="674"/>
      <c r="J337" s="675"/>
    </row>
    <row r="338" spans="1:10" ht="28.2">
      <c r="A338" s="676" t="s">
        <v>0</v>
      </c>
      <c r="B338" s="677"/>
      <c r="C338" s="13">
        <f>Sorteio!A48</f>
        <v>312</v>
      </c>
      <c r="D338" s="678">
        <f>D2</f>
        <v>0</v>
      </c>
      <c r="E338" s="678"/>
      <c r="F338" s="679"/>
      <c r="G338" s="680" t="s">
        <v>4</v>
      </c>
      <c r="H338" s="681"/>
      <c r="I338" s="682"/>
      <c r="J338" s="14"/>
    </row>
    <row r="339" spans="1:10" ht="39.6">
      <c r="A339" s="15" t="s">
        <v>10</v>
      </c>
      <c r="B339" s="672" t="s">
        <v>6</v>
      </c>
      <c r="C339" s="672"/>
      <c r="D339" s="31" t="s">
        <v>14</v>
      </c>
      <c r="E339" s="31" t="s">
        <v>16</v>
      </c>
      <c r="F339" s="16" t="s">
        <v>2</v>
      </c>
      <c r="G339" s="39" t="s">
        <v>17</v>
      </c>
      <c r="H339" s="31" t="s">
        <v>19</v>
      </c>
      <c r="I339" s="17" t="s">
        <v>12</v>
      </c>
      <c r="J339" s="18" t="s">
        <v>13</v>
      </c>
    </row>
    <row r="340" spans="1:10">
      <c r="A340" s="95">
        <f>Sorteio!D48</f>
        <v>0</v>
      </c>
      <c r="B340" s="96" t="str">
        <f>Sorteio!E48</f>
        <v/>
      </c>
      <c r="C340" s="96" t="str">
        <f>Sorteio!F48</f>
        <v/>
      </c>
      <c r="D340" s="20"/>
      <c r="E340" s="21"/>
      <c r="F340" s="22"/>
      <c r="G340" s="40"/>
      <c r="H340" s="41"/>
      <c r="I340" s="24"/>
      <c r="J340" s="25"/>
    </row>
    <row r="341" spans="1:10">
      <c r="A341" s="95">
        <f>Sorteio!N48</f>
        <v>0</v>
      </c>
      <c r="B341" s="96" t="str">
        <f>Sorteio!O48</f>
        <v/>
      </c>
      <c r="C341" s="96" t="str">
        <f>Sorteio!P48</f>
        <v/>
      </c>
      <c r="D341" s="20"/>
      <c r="E341" s="20"/>
      <c r="F341" s="22"/>
      <c r="G341" s="40"/>
      <c r="H341" s="41"/>
      <c r="I341" s="24"/>
      <c r="J341" s="25"/>
    </row>
    <row r="342" spans="1:10">
      <c r="A342" s="95">
        <f>Sorteio!X48</f>
        <v>0</v>
      </c>
      <c r="B342" s="96" t="str">
        <f>Sorteio!Y48</f>
        <v/>
      </c>
      <c r="C342" s="96" t="str">
        <f>Sorteio!Z48</f>
        <v/>
      </c>
      <c r="D342" s="23"/>
      <c r="E342" s="23"/>
      <c r="F342" s="26"/>
      <c r="G342" s="40"/>
      <c r="H342" s="41"/>
      <c r="I342" s="24"/>
      <c r="J342" s="25"/>
    </row>
    <row r="343" spans="1:10" ht="18.600000000000001" thickBot="1">
      <c r="A343" s="97">
        <f>Sorteio!AH48</f>
        <v>0</v>
      </c>
      <c r="B343" s="98" t="str">
        <f>Sorteio!AI48</f>
        <v/>
      </c>
      <c r="C343" s="98" t="str">
        <f>Sorteio!AJ48</f>
        <v/>
      </c>
      <c r="D343" s="27"/>
      <c r="E343" s="27"/>
      <c r="F343" s="28"/>
      <c r="G343" s="42"/>
      <c r="H343" s="43"/>
      <c r="I343" s="29"/>
      <c r="J343" s="30"/>
    </row>
    <row r="344" spans="1:10" ht="18.600000000000001" thickBot="1">
      <c r="A344" s="673">
        <f>A141</f>
        <v>0</v>
      </c>
      <c r="B344" s="674"/>
      <c r="C344" s="674"/>
      <c r="D344" s="674"/>
      <c r="E344" s="674"/>
      <c r="F344" s="674"/>
      <c r="G344" s="674"/>
      <c r="H344" s="674"/>
      <c r="I344" s="674"/>
      <c r="J344" s="675"/>
    </row>
    <row r="345" spans="1:10" ht="24.75" customHeight="1">
      <c r="A345" s="676" t="s">
        <v>0</v>
      </c>
      <c r="B345" s="677"/>
      <c r="C345" s="13">
        <f>Sorteio!A49</f>
        <v>313</v>
      </c>
      <c r="D345" s="678">
        <f>D2</f>
        <v>0</v>
      </c>
      <c r="E345" s="678"/>
      <c r="F345" s="679"/>
      <c r="G345" s="680" t="s">
        <v>4</v>
      </c>
      <c r="H345" s="681"/>
      <c r="I345" s="682"/>
      <c r="J345" s="14"/>
    </row>
    <row r="346" spans="1:10" ht="39.6">
      <c r="A346" s="15" t="s">
        <v>10</v>
      </c>
      <c r="B346" s="672" t="s">
        <v>6</v>
      </c>
      <c r="C346" s="672"/>
      <c r="D346" s="31" t="s">
        <v>14</v>
      </c>
      <c r="E346" s="31" t="s">
        <v>15</v>
      </c>
      <c r="F346" s="16" t="s">
        <v>2</v>
      </c>
      <c r="G346" s="39" t="s">
        <v>17</v>
      </c>
      <c r="H346" s="31" t="s">
        <v>18</v>
      </c>
      <c r="I346" s="17" t="s">
        <v>12</v>
      </c>
      <c r="J346" s="18" t="s">
        <v>13</v>
      </c>
    </row>
    <row r="347" spans="1:10">
      <c r="A347" s="95" t="str">
        <f>Sorteio!D49</f>
        <v>097</v>
      </c>
      <c r="B347" s="96" t="str">
        <f>Sorteio!E49</f>
        <v>MUKAYAMA</v>
      </c>
      <c r="C347" s="96" t="str">
        <f>Sorteio!F49</f>
        <v>AMELIA</v>
      </c>
      <c r="D347" s="20"/>
      <c r="E347" s="21"/>
      <c r="F347" s="22"/>
      <c r="G347" s="40"/>
      <c r="H347" s="41"/>
      <c r="I347" s="24"/>
      <c r="J347" s="25"/>
    </row>
    <row r="348" spans="1:10">
      <c r="A348" s="95" t="str">
        <f>Sorteio!N49</f>
        <v>737</v>
      </c>
      <c r="B348" s="96" t="str">
        <f>Sorteio!O49</f>
        <v>SAKATA</v>
      </c>
      <c r="C348" s="96" t="str">
        <f>Sorteio!P49</f>
        <v>JORGE</v>
      </c>
      <c r="D348" s="20"/>
      <c r="E348" s="20"/>
      <c r="F348" s="22"/>
      <c r="G348" s="40"/>
      <c r="H348" s="41"/>
      <c r="I348" s="24"/>
      <c r="J348" s="25"/>
    </row>
    <row r="349" spans="1:10">
      <c r="A349" s="95" t="str">
        <f>Sorteio!X49</f>
        <v>215</v>
      </c>
      <c r="B349" s="96" t="str">
        <f>Sorteio!Y49</f>
        <v>ITO</v>
      </c>
      <c r="C349" s="96" t="str">
        <f>Sorteio!Z49</f>
        <v>MINORU</v>
      </c>
      <c r="D349" s="23"/>
      <c r="E349" s="23"/>
      <c r="F349" s="26"/>
      <c r="G349" s="40"/>
      <c r="H349" s="41"/>
      <c r="I349" s="24"/>
      <c r="J349" s="25"/>
    </row>
    <row r="350" spans="1:10" ht="18.600000000000001" thickBot="1">
      <c r="A350" s="97" t="str">
        <f>Sorteio!AH49</f>
        <v>167</v>
      </c>
      <c r="B350" s="98" t="str">
        <f>Sorteio!AI49</f>
        <v>NOZAWA</v>
      </c>
      <c r="C350" s="98" t="str">
        <f>Sorteio!AJ49</f>
        <v>YURIKO</v>
      </c>
      <c r="D350" s="27"/>
      <c r="E350" s="27"/>
      <c r="F350" s="28"/>
      <c r="G350" s="42"/>
      <c r="H350" s="43"/>
      <c r="I350" s="29"/>
      <c r="J350" s="30"/>
    </row>
    <row r="351" spans="1:10" ht="18.600000000000001" thickBot="1">
      <c r="A351" s="673">
        <f>A148</f>
        <v>0</v>
      </c>
      <c r="B351" s="674"/>
      <c r="C351" s="674"/>
      <c r="D351" s="674"/>
      <c r="E351" s="674"/>
      <c r="F351" s="674"/>
      <c r="G351" s="674"/>
      <c r="H351" s="674"/>
      <c r="I351" s="674"/>
      <c r="J351" s="675"/>
    </row>
    <row r="352" spans="1:10" ht="26.25" customHeight="1">
      <c r="A352" s="676" t="s">
        <v>0</v>
      </c>
      <c r="B352" s="677"/>
      <c r="C352" s="13">
        <f>Sorteio!A50</f>
        <v>314</v>
      </c>
      <c r="D352" s="678">
        <f>D2</f>
        <v>0</v>
      </c>
      <c r="E352" s="678"/>
      <c r="F352" s="679"/>
      <c r="G352" s="680" t="s">
        <v>4</v>
      </c>
      <c r="H352" s="681"/>
      <c r="I352" s="682"/>
      <c r="J352" s="14"/>
    </row>
    <row r="353" spans="1:10" ht="39.6">
      <c r="A353" s="15" t="s">
        <v>10</v>
      </c>
      <c r="B353" s="672" t="s">
        <v>6</v>
      </c>
      <c r="C353" s="672"/>
      <c r="D353" s="31" t="s">
        <v>14</v>
      </c>
      <c r="E353" s="31" t="s">
        <v>15</v>
      </c>
      <c r="F353" s="16" t="s">
        <v>2</v>
      </c>
      <c r="G353" s="39" t="s">
        <v>17</v>
      </c>
      <c r="H353" s="31" t="s">
        <v>18</v>
      </c>
      <c r="I353" s="17" t="s">
        <v>12</v>
      </c>
      <c r="J353" s="18" t="s">
        <v>13</v>
      </c>
    </row>
    <row r="354" spans="1:10">
      <c r="A354" s="95">
        <f>Sorteio!D50</f>
        <v>0</v>
      </c>
      <c r="B354" s="96" t="str">
        <f>Sorteio!E50</f>
        <v/>
      </c>
      <c r="C354" s="96" t="str">
        <f>Sorteio!F50</f>
        <v/>
      </c>
      <c r="D354" s="20"/>
      <c r="E354" s="21"/>
      <c r="F354" s="22"/>
      <c r="G354" s="40"/>
      <c r="H354" s="41"/>
      <c r="I354" s="24"/>
      <c r="J354" s="25"/>
    </row>
    <row r="355" spans="1:10">
      <c r="A355" s="95">
        <f>Sorteio!N50</f>
        <v>0</v>
      </c>
      <c r="B355" s="96" t="str">
        <f>Sorteio!O50</f>
        <v/>
      </c>
      <c r="C355" s="96" t="str">
        <f>Sorteio!P50</f>
        <v/>
      </c>
      <c r="D355" s="20"/>
      <c r="E355" s="20"/>
      <c r="F355" s="22"/>
      <c r="G355" s="40"/>
      <c r="H355" s="41"/>
      <c r="I355" s="24"/>
      <c r="J355" s="25"/>
    </row>
    <row r="356" spans="1:10">
      <c r="A356" s="95">
        <f>Sorteio!X50</f>
        <v>0</v>
      </c>
      <c r="B356" s="96" t="str">
        <f>Sorteio!Y50</f>
        <v/>
      </c>
      <c r="C356" s="96" t="str">
        <f>Sorteio!Z50</f>
        <v/>
      </c>
      <c r="D356" s="23"/>
      <c r="E356" s="23"/>
      <c r="F356" s="26"/>
      <c r="G356" s="40"/>
      <c r="H356" s="41"/>
      <c r="I356" s="24"/>
      <c r="J356" s="25"/>
    </row>
    <row r="357" spans="1:10" ht="18.600000000000001" thickBot="1">
      <c r="A357" s="95">
        <f>Sorteio!AH50</f>
        <v>0</v>
      </c>
      <c r="B357" s="96" t="str">
        <f>Sorteio!AI50</f>
        <v/>
      </c>
      <c r="C357" s="96" t="str">
        <f>Sorteio!AJ50</f>
        <v/>
      </c>
      <c r="D357" s="27"/>
      <c r="E357" s="27"/>
      <c r="F357" s="28"/>
      <c r="G357" s="42"/>
      <c r="H357" s="43"/>
      <c r="I357" s="29"/>
      <c r="J357" s="30"/>
    </row>
    <row r="358" spans="1:10" ht="18.600000000000001" thickBot="1">
      <c r="A358" s="673">
        <f>A155</f>
        <v>0</v>
      </c>
      <c r="B358" s="674"/>
      <c r="C358" s="674"/>
      <c r="D358" s="674"/>
      <c r="E358" s="674"/>
      <c r="F358" s="674"/>
      <c r="G358" s="674"/>
      <c r="H358" s="674"/>
      <c r="I358" s="674"/>
      <c r="J358" s="675"/>
    </row>
    <row r="359" spans="1:10" ht="28.2">
      <c r="A359" s="676" t="s">
        <v>0</v>
      </c>
      <c r="B359" s="677"/>
      <c r="C359" s="13">
        <f>Sorteio!A51</f>
        <v>315</v>
      </c>
      <c r="D359" s="678">
        <f>D2</f>
        <v>0</v>
      </c>
      <c r="E359" s="678"/>
      <c r="F359" s="679"/>
      <c r="G359" s="680" t="s">
        <v>4</v>
      </c>
      <c r="H359" s="681"/>
      <c r="I359" s="682"/>
      <c r="J359" s="14"/>
    </row>
    <row r="360" spans="1:10" ht="39.6">
      <c r="A360" s="15" t="s">
        <v>10</v>
      </c>
      <c r="B360" s="672" t="s">
        <v>6</v>
      </c>
      <c r="C360" s="672"/>
      <c r="D360" s="31" t="s">
        <v>14</v>
      </c>
      <c r="E360" s="31" t="s">
        <v>15</v>
      </c>
      <c r="F360" s="16" t="s">
        <v>2</v>
      </c>
      <c r="G360" s="39" t="s">
        <v>17</v>
      </c>
      <c r="H360" s="31" t="s">
        <v>18</v>
      </c>
      <c r="I360" s="17" t="s">
        <v>12</v>
      </c>
      <c r="J360" s="18" t="s">
        <v>13</v>
      </c>
    </row>
    <row r="361" spans="1:10">
      <c r="A361" s="95" t="str">
        <f>Sorteio!D51</f>
        <v>744</v>
      </c>
      <c r="B361" s="96" t="str">
        <f>Sorteio!E51</f>
        <v>UEMURA</v>
      </c>
      <c r="C361" s="96" t="str">
        <f>Sorteio!F51</f>
        <v>JORGE</v>
      </c>
      <c r="D361" s="20"/>
      <c r="E361" s="21"/>
      <c r="F361" s="22"/>
      <c r="G361" s="40"/>
      <c r="H361" s="41"/>
      <c r="I361" s="24"/>
      <c r="J361" s="25"/>
    </row>
    <row r="362" spans="1:10">
      <c r="A362" s="95">
        <f>Sorteio!N51</f>
        <v>643</v>
      </c>
      <c r="B362" s="96" t="str">
        <f>Sorteio!O51</f>
        <v>GUNJI</v>
      </c>
      <c r="C362" s="96" t="str">
        <f>Sorteio!P51</f>
        <v>TOSHIO</v>
      </c>
      <c r="D362" s="20"/>
      <c r="E362" s="20"/>
      <c r="F362" s="22"/>
      <c r="G362" s="40"/>
      <c r="H362" s="41"/>
      <c r="I362" s="24"/>
      <c r="J362" s="25"/>
    </row>
    <row r="363" spans="1:10">
      <c r="A363" s="95" t="str">
        <f>Sorteio!X51</f>
        <v>647</v>
      </c>
      <c r="B363" s="96" t="str">
        <f>Sorteio!Y51</f>
        <v>YOKOCHI</v>
      </c>
      <c r="C363" s="96" t="str">
        <f>Sorteio!Z51</f>
        <v>MINORU</v>
      </c>
      <c r="D363" s="23"/>
      <c r="E363" s="23"/>
      <c r="F363" s="26"/>
      <c r="G363" s="40"/>
      <c r="H363" s="41"/>
      <c r="I363" s="24"/>
      <c r="J363" s="25"/>
    </row>
    <row r="364" spans="1:10" ht="18.600000000000001" thickBot="1">
      <c r="A364" s="97" t="str">
        <f>Sorteio!AH51</f>
        <v>941</v>
      </c>
      <c r="B364" s="98" t="str">
        <f>Sorteio!AI51</f>
        <v>OKUYAMA</v>
      </c>
      <c r="C364" s="98" t="str">
        <f>Sorteio!AJ51</f>
        <v>NOBORU</v>
      </c>
      <c r="D364" s="27"/>
      <c r="E364" s="27"/>
      <c r="F364" s="28"/>
      <c r="G364" s="42"/>
      <c r="H364" s="43"/>
      <c r="I364" s="29"/>
      <c r="J364" s="30"/>
    </row>
    <row r="365" spans="1:10" ht="18.600000000000001" thickBot="1">
      <c r="A365" s="673">
        <f>A162</f>
        <v>0</v>
      </c>
      <c r="B365" s="674"/>
      <c r="C365" s="674"/>
      <c r="D365" s="674"/>
      <c r="E365" s="674"/>
      <c r="F365" s="674"/>
      <c r="G365" s="674"/>
      <c r="H365" s="674"/>
      <c r="I365" s="674"/>
      <c r="J365" s="675"/>
    </row>
    <row r="366" spans="1:10" ht="28.2">
      <c r="A366" s="676" t="s">
        <v>0</v>
      </c>
      <c r="B366" s="677"/>
      <c r="C366" s="13">
        <f>Sorteio!A52</f>
        <v>316</v>
      </c>
      <c r="D366" s="678">
        <f>D2</f>
        <v>0</v>
      </c>
      <c r="E366" s="678"/>
      <c r="F366" s="679"/>
      <c r="G366" s="680" t="s">
        <v>4</v>
      </c>
      <c r="H366" s="681"/>
      <c r="I366" s="682"/>
      <c r="J366" s="14"/>
    </row>
    <row r="367" spans="1:10" ht="29.25" customHeight="1">
      <c r="A367" s="15" t="s">
        <v>10</v>
      </c>
      <c r="B367" s="672" t="s">
        <v>6</v>
      </c>
      <c r="C367" s="672"/>
      <c r="D367" s="31" t="s">
        <v>14</v>
      </c>
      <c r="E367" s="31" t="s">
        <v>15</v>
      </c>
      <c r="F367" s="16" t="s">
        <v>2</v>
      </c>
      <c r="G367" s="39" t="s">
        <v>17</v>
      </c>
      <c r="H367" s="31" t="s">
        <v>18</v>
      </c>
      <c r="I367" s="17" t="s">
        <v>12</v>
      </c>
      <c r="J367" s="18" t="s">
        <v>13</v>
      </c>
    </row>
    <row r="368" spans="1:10">
      <c r="A368" s="95">
        <f>Sorteio!D52</f>
        <v>0</v>
      </c>
      <c r="B368" s="96" t="str">
        <f>Sorteio!E52</f>
        <v/>
      </c>
      <c r="C368" s="96" t="str">
        <f>Sorteio!F52</f>
        <v/>
      </c>
      <c r="D368" s="20"/>
      <c r="E368" s="21"/>
      <c r="F368" s="22"/>
      <c r="G368" s="40"/>
      <c r="H368" s="41"/>
      <c r="I368" s="24"/>
      <c r="J368" s="25"/>
    </row>
    <row r="369" spans="1:10">
      <c r="A369" s="95">
        <f>Sorteio!N52</f>
        <v>0</v>
      </c>
      <c r="B369" s="96" t="str">
        <f>Sorteio!O52</f>
        <v/>
      </c>
      <c r="C369" s="96" t="str">
        <f>Sorteio!P52</f>
        <v/>
      </c>
      <c r="D369" s="20"/>
      <c r="E369" s="20"/>
      <c r="F369" s="22"/>
      <c r="G369" s="40"/>
      <c r="H369" s="41"/>
      <c r="I369" s="24"/>
      <c r="J369" s="25"/>
    </row>
    <row r="370" spans="1:10">
      <c r="A370" s="95">
        <f>Sorteio!X52</f>
        <v>0</v>
      </c>
      <c r="B370" s="96" t="str">
        <f>Sorteio!Y52</f>
        <v/>
      </c>
      <c r="C370" s="96" t="str">
        <f>Sorteio!Z52</f>
        <v/>
      </c>
      <c r="D370" s="23"/>
      <c r="E370" s="23"/>
      <c r="F370" s="26"/>
      <c r="G370" s="40"/>
      <c r="H370" s="41"/>
      <c r="I370" s="24"/>
      <c r="J370" s="25"/>
    </row>
    <row r="371" spans="1:10" ht="18.600000000000001" thickBot="1">
      <c r="A371" s="97">
        <f>Sorteio!AH52</f>
        <v>0</v>
      </c>
      <c r="B371" s="98" t="str">
        <f>Sorteio!AI52</f>
        <v/>
      </c>
      <c r="C371" s="98" t="str">
        <f>Sorteio!AJ52</f>
        <v/>
      </c>
      <c r="D371" s="27"/>
      <c r="E371" s="27"/>
      <c r="F371" s="28"/>
      <c r="G371" s="42"/>
      <c r="H371" s="43"/>
      <c r="I371" s="29"/>
      <c r="J371" s="30"/>
    </row>
    <row r="372" spans="1:10" ht="18.600000000000001" thickBot="1">
      <c r="A372" s="673">
        <f>A169</f>
        <v>0</v>
      </c>
      <c r="B372" s="674"/>
      <c r="C372" s="674"/>
      <c r="D372" s="674"/>
      <c r="E372" s="674"/>
      <c r="F372" s="674"/>
      <c r="G372" s="674"/>
      <c r="H372" s="674"/>
      <c r="I372" s="674"/>
      <c r="J372" s="675"/>
    </row>
    <row r="373" spans="1:10" ht="28.2">
      <c r="A373" s="676" t="s">
        <v>0</v>
      </c>
      <c r="B373" s="677"/>
      <c r="C373" s="13">
        <f>Sorteio!A53</f>
        <v>317</v>
      </c>
      <c r="D373" s="678">
        <f>D2</f>
        <v>0</v>
      </c>
      <c r="E373" s="678"/>
      <c r="F373" s="679"/>
      <c r="G373" s="680" t="s">
        <v>4</v>
      </c>
      <c r="H373" s="681"/>
      <c r="I373" s="682"/>
      <c r="J373" s="14"/>
    </row>
    <row r="374" spans="1:10" ht="27.75" customHeight="1">
      <c r="A374" s="15" t="s">
        <v>10</v>
      </c>
      <c r="B374" s="672" t="s">
        <v>6</v>
      </c>
      <c r="C374" s="672"/>
      <c r="D374" s="31" t="s">
        <v>14</v>
      </c>
      <c r="E374" s="31" t="s">
        <v>15</v>
      </c>
      <c r="F374" s="16" t="s">
        <v>2</v>
      </c>
      <c r="G374" s="39" t="s">
        <v>17</v>
      </c>
      <c r="H374" s="31" t="s">
        <v>18</v>
      </c>
      <c r="I374" s="17" t="s">
        <v>12</v>
      </c>
      <c r="J374" s="18" t="s">
        <v>13</v>
      </c>
    </row>
    <row r="375" spans="1:10">
      <c r="A375" s="95" t="str">
        <f>Sorteio!D53</f>
        <v>859</v>
      </c>
      <c r="B375" s="96" t="str">
        <f>Sorteio!E53</f>
        <v>OSAKO</v>
      </c>
      <c r="C375" s="96" t="str">
        <f>Sorteio!F53</f>
        <v>EURICO MINORU</v>
      </c>
      <c r="D375" s="20"/>
      <c r="E375" s="21"/>
      <c r="F375" s="22"/>
      <c r="G375" s="40"/>
      <c r="H375" s="41"/>
      <c r="I375" s="24"/>
      <c r="J375" s="25"/>
    </row>
    <row r="376" spans="1:10">
      <c r="A376" s="95" t="str">
        <f>Sorteio!N53</f>
        <v>894</v>
      </c>
      <c r="B376" s="96" t="str">
        <f>Sorteio!O53</f>
        <v>NAKAGAWA</v>
      </c>
      <c r="C376" s="96" t="str">
        <f>Sorteio!P53</f>
        <v>MARIA</v>
      </c>
      <c r="D376" s="20"/>
      <c r="E376" s="20"/>
      <c r="F376" s="22"/>
      <c r="G376" s="40"/>
      <c r="H376" s="41"/>
      <c r="I376" s="24"/>
      <c r="J376" s="25"/>
    </row>
    <row r="377" spans="1:10">
      <c r="A377" s="95" t="str">
        <f>Sorteio!X53</f>
        <v>836</v>
      </c>
      <c r="B377" s="96" t="str">
        <f>Sorteio!Y53</f>
        <v>UEMURA</v>
      </c>
      <c r="C377" s="96" t="str">
        <f>Sorteio!Z53</f>
        <v>YOSHIO</v>
      </c>
      <c r="D377" s="23"/>
      <c r="E377" s="23"/>
      <c r="F377" s="26"/>
      <c r="G377" s="40"/>
      <c r="H377" s="41"/>
      <c r="I377" s="24"/>
      <c r="J377" s="25"/>
    </row>
    <row r="378" spans="1:10" ht="21" customHeight="1" thickBot="1">
      <c r="A378" s="97" t="str">
        <f>Sorteio!AH53</f>
        <v>404</v>
      </c>
      <c r="B378" s="98" t="str">
        <f>Sorteio!AI53</f>
        <v>0ZAKI</v>
      </c>
      <c r="C378" s="98" t="str">
        <f>Sorteio!AJ53</f>
        <v>RAPHAEL M.</v>
      </c>
      <c r="D378" s="27"/>
      <c r="E378" s="27"/>
      <c r="F378" s="28"/>
      <c r="G378" s="42"/>
      <c r="H378" s="43"/>
      <c r="I378" s="29"/>
      <c r="J378" s="30"/>
    </row>
    <row r="379" spans="1:10" ht="18.600000000000001" thickBot="1">
      <c r="A379" s="673">
        <f>A176</f>
        <v>0</v>
      </c>
      <c r="B379" s="674"/>
      <c r="C379" s="674"/>
      <c r="D379" s="674"/>
      <c r="E379" s="674"/>
      <c r="F379" s="674"/>
      <c r="G379" s="674"/>
      <c r="H379" s="674"/>
      <c r="I379" s="674"/>
      <c r="J379" s="675"/>
    </row>
    <row r="380" spans="1:10" ht="28.2">
      <c r="A380" s="676" t="s">
        <v>0</v>
      </c>
      <c r="B380" s="677"/>
      <c r="C380" s="13">
        <f>Sorteio!A54</f>
        <v>318</v>
      </c>
      <c r="D380" s="678">
        <f>D2</f>
        <v>0</v>
      </c>
      <c r="E380" s="678"/>
      <c r="F380" s="679"/>
      <c r="G380" s="680" t="s">
        <v>4</v>
      </c>
      <c r="H380" s="681"/>
      <c r="I380" s="682"/>
      <c r="J380" s="14"/>
    </row>
    <row r="381" spans="1:10" ht="39.6">
      <c r="A381" s="15" t="s">
        <v>10</v>
      </c>
      <c r="B381" s="672" t="s">
        <v>6</v>
      </c>
      <c r="C381" s="672"/>
      <c r="D381" s="31" t="s">
        <v>14</v>
      </c>
      <c r="E381" s="31" t="s">
        <v>15</v>
      </c>
      <c r="F381" s="16" t="s">
        <v>2</v>
      </c>
      <c r="G381" s="39" t="s">
        <v>17</v>
      </c>
      <c r="H381" s="31" t="s">
        <v>18</v>
      </c>
      <c r="I381" s="17" t="s">
        <v>12</v>
      </c>
      <c r="J381" s="18" t="s">
        <v>13</v>
      </c>
    </row>
    <row r="382" spans="1:10">
      <c r="A382" s="95">
        <f>Sorteio!D54</f>
        <v>0</v>
      </c>
      <c r="B382" s="96" t="str">
        <f>Sorteio!E54</f>
        <v/>
      </c>
      <c r="C382" s="96" t="str">
        <f>Sorteio!F54</f>
        <v/>
      </c>
      <c r="D382" s="20"/>
      <c r="E382" s="21"/>
      <c r="F382" s="22"/>
      <c r="G382" s="40"/>
      <c r="H382" s="41"/>
      <c r="I382" s="24"/>
      <c r="J382" s="25"/>
    </row>
    <row r="383" spans="1:10">
      <c r="A383" s="95">
        <f>Sorteio!N54</f>
        <v>0</v>
      </c>
      <c r="B383" s="96" t="str">
        <f>Sorteio!O54</f>
        <v/>
      </c>
      <c r="C383" s="96" t="str">
        <f>Sorteio!P54</f>
        <v/>
      </c>
      <c r="D383" s="20"/>
      <c r="E383" s="20"/>
      <c r="F383" s="22"/>
      <c r="G383" s="40"/>
      <c r="H383" s="41"/>
      <c r="I383" s="24"/>
      <c r="J383" s="25"/>
    </row>
    <row r="384" spans="1:10">
      <c r="A384" s="95">
        <f>Sorteio!X54</f>
        <v>0</v>
      </c>
      <c r="B384" s="96" t="str">
        <f>Sorteio!Y54</f>
        <v/>
      </c>
      <c r="C384" s="96" t="str">
        <f>Sorteio!Z54</f>
        <v/>
      </c>
      <c r="D384" s="23"/>
      <c r="E384" s="23"/>
      <c r="F384" s="26"/>
      <c r="G384" s="40"/>
      <c r="H384" s="41"/>
      <c r="I384" s="24"/>
      <c r="J384" s="25"/>
    </row>
    <row r="385" spans="1:10" ht="18.600000000000001" thickBot="1">
      <c r="A385" s="97">
        <f>Sorteio!AH54</f>
        <v>0</v>
      </c>
      <c r="B385" s="98" t="str">
        <f>Sorteio!AI54</f>
        <v/>
      </c>
      <c r="C385" s="98" t="str">
        <f>Sorteio!AJ54</f>
        <v/>
      </c>
      <c r="D385" s="27"/>
      <c r="E385" s="27"/>
      <c r="F385" s="28"/>
      <c r="G385" s="42"/>
      <c r="H385" s="43"/>
      <c r="I385" s="29"/>
      <c r="J385" s="30"/>
    </row>
    <row r="386" spans="1:10" ht="18.600000000000001" thickBot="1">
      <c r="A386" s="673">
        <f>A183</f>
        <v>0</v>
      </c>
      <c r="B386" s="674"/>
      <c r="C386" s="674"/>
      <c r="D386" s="674"/>
      <c r="E386" s="674"/>
      <c r="F386" s="674"/>
      <c r="G386" s="674"/>
      <c r="H386" s="674"/>
      <c r="I386" s="674"/>
      <c r="J386" s="675"/>
    </row>
    <row r="387" spans="1:10" ht="28.2">
      <c r="A387" s="676" t="s">
        <v>0</v>
      </c>
      <c r="B387" s="677"/>
      <c r="C387" s="13">
        <f>Sorteio!A55</f>
        <v>401</v>
      </c>
      <c r="D387" s="678">
        <f>D2</f>
        <v>0</v>
      </c>
      <c r="E387" s="678"/>
      <c r="F387" s="679"/>
      <c r="G387" s="680" t="s">
        <v>4</v>
      </c>
      <c r="H387" s="681"/>
      <c r="I387" s="682"/>
      <c r="J387" s="14"/>
    </row>
    <row r="388" spans="1:10" ht="39.6">
      <c r="A388" s="15" t="s">
        <v>10</v>
      </c>
      <c r="B388" s="672" t="s">
        <v>6</v>
      </c>
      <c r="C388" s="672"/>
      <c r="D388" s="31" t="s">
        <v>14</v>
      </c>
      <c r="E388" s="31" t="s">
        <v>15</v>
      </c>
      <c r="F388" s="16" t="s">
        <v>2</v>
      </c>
      <c r="G388" s="39" t="s">
        <v>17</v>
      </c>
      <c r="H388" s="31" t="s">
        <v>18</v>
      </c>
      <c r="I388" s="17" t="s">
        <v>12</v>
      </c>
      <c r="J388" s="18" t="s">
        <v>13</v>
      </c>
    </row>
    <row r="389" spans="1:10">
      <c r="A389" s="95" t="str">
        <f>Sorteio!D55</f>
        <v>653</v>
      </c>
      <c r="B389" s="96" t="str">
        <f>Sorteio!E55</f>
        <v>TAKAMUNE</v>
      </c>
      <c r="C389" s="96" t="str">
        <f>Sorteio!F55</f>
        <v>ATSUSHI</v>
      </c>
      <c r="D389" s="20"/>
      <c r="E389" s="21"/>
      <c r="F389" s="22"/>
      <c r="G389" s="40"/>
      <c r="H389" s="41"/>
      <c r="I389" s="24"/>
      <c r="J389" s="25"/>
    </row>
    <row r="390" spans="1:10">
      <c r="A390" s="95" t="str">
        <f>Sorteio!N55</f>
        <v>162</v>
      </c>
      <c r="B390" s="96" t="str">
        <f>Sorteio!O55</f>
        <v>KANEGANE</v>
      </c>
      <c r="C390" s="96" t="str">
        <f>Sorteio!P55</f>
        <v>FUMIYOSHI</v>
      </c>
      <c r="D390" s="20"/>
      <c r="E390" s="20"/>
      <c r="F390" s="22"/>
      <c r="G390" s="40"/>
      <c r="H390" s="41"/>
      <c r="I390" s="24"/>
      <c r="J390" s="25"/>
    </row>
    <row r="391" spans="1:10">
      <c r="A391" s="95" t="str">
        <f>Sorteio!X55</f>
        <v>632</v>
      </c>
      <c r="B391" s="96" t="str">
        <f>Sorteio!Y55</f>
        <v>U. MORIOKA</v>
      </c>
      <c r="C391" s="96" t="str">
        <f>Sorteio!Z55</f>
        <v>YOMEI</v>
      </c>
      <c r="D391" s="23"/>
      <c r="E391" s="23"/>
      <c r="F391" s="26"/>
      <c r="G391" s="40"/>
      <c r="H391" s="41"/>
      <c r="I391" s="24"/>
      <c r="J391" s="25"/>
    </row>
    <row r="392" spans="1:10" ht="18.600000000000001" thickBot="1">
      <c r="A392" s="97" t="str">
        <f>Sorteio!AH55</f>
        <v>955</v>
      </c>
      <c r="B392" s="98" t="str">
        <f>Sorteio!AI55</f>
        <v>ISSHIKI</v>
      </c>
      <c r="C392" s="98" t="str">
        <f>Sorteio!AJ55</f>
        <v>HIROSHI</v>
      </c>
      <c r="D392" s="27"/>
      <c r="E392" s="27"/>
      <c r="F392" s="28"/>
      <c r="G392" s="42"/>
      <c r="H392" s="43"/>
      <c r="I392" s="29"/>
      <c r="J392" s="30"/>
    </row>
    <row r="393" spans="1:10" ht="18.600000000000001" thickBot="1">
      <c r="A393" s="673">
        <f>A190</f>
        <v>0</v>
      </c>
      <c r="B393" s="674"/>
      <c r="C393" s="674"/>
      <c r="D393" s="674"/>
      <c r="E393" s="674"/>
      <c r="F393" s="674"/>
      <c r="G393" s="674"/>
      <c r="H393" s="674"/>
      <c r="I393" s="674"/>
      <c r="J393" s="675"/>
    </row>
    <row r="394" spans="1:10" ht="28.2">
      <c r="A394" s="676" t="s">
        <v>0</v>
      </c>
      <c r="B394" s="677"/>
      <c r="C394" s="13">
        <f>Sorteio!A56</f>
        <v>402</v>
      </c>
      <c r="D394" s="678">
        <f>D2</f>
        <v>0</v>
      </c>
      <c r="E394" s="678"/>
      <c r="F394" s="679"/>
      <c r="G394" s="680" t="s">
        <v>4</v>
      </c>
      <c r="H394" s="681"/>
      <c r="I394" s="682"/>
      <c r="J394" s="14"/>
    </row>
    <row r="395" spans="1:10" ht="39.6">
      <c r="A395" s="15" t="s">
        <v>10</v>
      </c>
      <c r="B395" s="672" t="s">
        <v>6</v>
      </c>
      <c r="C395" s="672"/>
      <c r="D395" s="31" t="s">
        <v>14</v>
      </c>
      <c r="E395" s="31" t="s">
        <v>15</v>
      </c>
      <c r="F395" s="16" t="s">
        <v>2</v>
      </c>
      <c r="G395" s="39" t="s">
        <v>17</v>
      </c>
      <c r="H395" s="31" t="s">
        <v>18</v>
      </c>
      <c r="I395" s="17" t="s">
        <v>12</v>
      </c>
      <c r="J395" s="18" t="s">
        <v>13</v>
      </c>
    </row>
    <row r="396" spans="1:10">
      <c r="A396" s="95">
        <f>Sorteio!D56</f>
        <v>0</v>
      </c>
      <c r="B396" s="96" t="str">
        <f>Sorteio!E56</f>
        <v/>
      </c>
      <c r="C396" s="96" t="str">
        <f>Sorteio!F56</f>
        <v/>
      </c>
      <c r="D396" s="20"/>
      <c r="E396" s="21"/>
      <c r="F396" s="22"/>
      <c r="G396" s="40"/>
      <c r="H396" s="41"/>
      <c r="I396" s="24"/>
      <c r="J396" s="25"/>
    </row>
    <row r="397" spans="1:10">
      <c r="A397" s="95">
        <f>Sorteio!N56</f>
        <v>0</v>
      </c>
      <c r="B397" s="96" t="str">
        <f>Sorteio!O56</f>
        <v/>
      </c>
      <c r="C397" s="96" t="str">
        <f>Sorteio!P56</f>
        <v/>
      </c>
      <c r="D397" s="20"/>
      <c r="E397" s="20"/>
      <c r="F397" s="22"/>
      <c r="G397" s="40"/>
      <c r="H397" s="41"/>
      <c r="I397" s="24"/>
      <c r="J397" s="25"/>
    </row>
    <row r="398" spans="1:10">
      <c r="A398" s="95">
        <f>Sorteio!X56</f>
        <v>0</v>
      </c>
      <c r="B398" s="96" t="str">
        <f>Sorteio!Y56</f>
        <v/>
      </c>
      <c r="C398" s="96" t="str">
        <f>Sorteio!Z56</f>
        <v/>
      </c>
      <c r="D398" s="23"/>
      <c r="E398" s="23"/>
      <c r="F398" s="26"/>
      <c r="G398" s="40"/>
      <c r="H398" s="41"/>
      <c r="I398" s="24"/>
      <c r="J398" s="25"/>
    </row>
    <row r="399" spans="1:10" ht="18.600000000000001" thickBot="1">
      <c r="A399" s="97">
        <f>Sorteio!AH56</f>
        <v>0</v>
      </c>
      <c r="B399" s="98" t="str">
        <f>Sorteio!AI56</f>
        <v/>
      </c>
      <c r="C399" s="98" t="str">
        <f>Sorteio!AJ56</f>
        <v/>
      </c>
      <c r="D399" s="27"/>
      <c r="E399" s="27"/>
      <c r="F399" s="28"/>
      <c r="G399" s="42"/>
      <c r="H399" s="43"/>
      <c r="I399" s="29"/>
      <c r="J399" s="30"/>
    </row>
    <row r="400" spans="1:10" ht="18.600000000000001" thickBot="1">
      <c r="A400" s="673">
        <f>A197</f>
        <v>0</v>
      </c>
      <c r="B400" s="674"/>
      <c r="C400" s="674"/>
      <c r="D400" s="674"/>
      <c r="E400" s="674"/>
      <c r="F400" s="674"/>
      <c r="G400" s="674"/>
      <c r="H400" s="674"/>
      <c r="I400" s="674"/>
      <c r="J400" s="675"/>
    </row>
    <row r="401" spans="1:10" ht="28.2">
      <c r="A401" s="676" t="s">
        <v>0</v>
      </c>
      <c r="B401" s="677"/>
      <c r="C401" s="13">
        <f>Sorteio!A57</f>
        <v>403</v>
      </c>
      <c r="D401" s="678">
        <f>D2</f>
        <v>0</v>
      </c>
      <c r="E401" s="678"/>
      <c r="F401" s="679"/>
      <c r="G401" s="680" t="s">
        <v>4</v>
      </c>
      <c r="H401" s="681"/>
      <c r="I401" s="682"/>
      <c r="J401" s="14"/>
    </row>
    <row r="402" spans="1:10" ht="39.6">
      <c r="A402" s="15" t="s">
        <v>10</v>
      </c>
      <c r="B402" s="672" t="s">
        <v>6</v>
      </c>
      <c r="C402" s="672"/>
      <c r="D402" s="31" t="s">
        <v>14</v>
      </c>
      <c r="E402" s="31" t="s">
        <v>15</v>
      </c>
      <c r="F402" s="16" t="s">
        <v>2</v>
      </c>
      <c r="G402" s="39" t="s">
        <v>17</v>
      </c>
      <c r="H402" s="31" t="s">
        <v>18</v>
      </c>
      <c r="I402" s="17" t="s">
        <v>12</v>
      </c>
      <c r="J402" s="18" t="s">
        <v>13</v>
      </c>
    </row>
    <row r="403" spans="1:10">
      <c r="A403" s="95" t="str">
        <f>Sorteio!D57</f>
        <v>495</v>
      </c>
      <c r="B403" s="96" t="str">
        <f>Sorteio!E57</f>
        <v>SHIMANOE</v>
      </c>
      <c r="C403" s="96" t="str">
        <f>Sorteio!F57</f>
        <v>PAULO MASSATO</v>
      </c>
      <c r="D403" s="20"/>
      <c r="E403" s="21"/>
      <c r="F403" s="22"/>
      <c r="G403" s="40"/>
      <c r="H403" s="41"/>
      <c r="I403" s="24"/>
      <c r="J403" s="25"/>
    </row>
    <row r="404" spans="1:10">
      <c r="A404" s="95">
        <f>Sorteio!N57</f>
        <v>794</v>
      </c>
      <c r="B404" s="96" t="str">
        <f>Sorteio!O57</f>
        <v>GUNJI</v>
      </c>
      <c r="C404" s="96" t="str">
        <f>Sorteio!P57</f>
        <v>YOSHIE</v>
      </c>
      <c r="D404" s="20"/>
      <c r="E404" s="20"/>
      <c r="F404" s="22"/>
      <c r="G404" s="40"/>
      <c r="H404" s="41"/>
      <c r="I404" s="24"/>
      <c r="J404" s="25"/>
    </row>
    <row r="405" spans="1:10">
      <c r="A405" s="95" t="str">
        <f>Sorteio!X57</f>
        <v>308</v>
      </c>
      <c r="B405" s="96" t="str">
        <f>Sorteio!Y57</f>
        <v>SATO</v>
      </c>
      <c r="C405" s="96" t="str">
        <f>Sorteio!Z57</f>
        <v>HIROYUKI</v>
      </c>
      <c r="D405" s="23"/>
      <c r="E405" s="23"/>
      <c r="F405" s="26"/>
      <c r="G405" s="40"/>
      <c r="H405" s="41"/>
      <c r="I405" s="24"/>
      <c r="J405" s="25"/>
    </row>
    <row r="406" spans="1:10" ht="18.600000000000001" thickBot="1">
      <c r="A406" s="97" t="str">
        <f>Sorteio!AH57</f>
        <v>184</v>
      </c>
      <c r="B406" s="98" t="str">
        <f>Sorteio!AI57</f>
        <v>UTSUMI</v>
      </c>
      <c r="C406" s="98" t="str">
        <f>Sorteio!AJ57</f>
        <v>CHIOMI</v>
      </c>
      <c r="D406" s="27"/>
      <c r="E406" s="27"/>
      <c r="F406" s="28"/>
      <c r="G406" s="42"/>
      <c r="H406" s="43"/>
      <c r="I406" s="29"/>
      <c r="J406" s="30"/>
    </row>
    <row r="407" spans="1:10" ht="18.600000000000001" thickBot="1">
      <c r="A407" s="673">
        <f>A204</f>
        <v>0</v>
      </c>
      <c r="B407" s="674"/>
      <c r="C407" s="674"/>
      <c r="D407" s="674"/>
      <c r="E407" s="674"/>
      <c r="F407" s="674"/>
      <c r="G407" s="674"/>
      <c r="H407" s="674"/>
      <c r="I407" s="674"/>
      <c r="J407" s="675"/>
    </row>
    <row r="408" spans="1:10" ht="28.2">
      <c r="A408" s="676" t="s">
        <v>0</v>
      </c>
      <c r="B408" s="677"/>
      <c r="C408" s="13">
        <f>Sorteio!A58</f>
        <v>404</v>
      </c>
      <c r="D408" s="678">
        <f>D2</f>
        <v>0</v>
      </c>
      <c r="E408" s="678"/>
      <c r="F408" s="679"/>
      <c r="G408" s="680" t="s">
        <v>4</v>
      </c>
      <c r="H408" s="681"/>
      <c r="I408" s="682"/>
      <c r="J408" s="14"/>
    </row>
    <row r="409" spans="1:10" ht="39.6">
      <c r="A409" s="15" t="s">
        <v>10</v>
      </c>
      <c r="B409" s="672" t="s">
        <v>6</v>
      </c>
      <c r="C409" s="672"/>
      <c r="D409" s="31" t="s">
        <v>14</v>
      </c>
      <c r="E409" s="31" t="s">
        <v>15</v>
      </c>
      <c r="F409" s="16" t="s">
        <v>2</v>
      </c>
      <c r="G409" s="39" t="s">
        <v>17</v>
      </c>
      <c r="H409" s="31" t="s">
        <v>18</v>
      </c>
      <c r="I409" s="17" t="s">
        <v>12</v>
      </c>
      <c r="J409" s="18" t="s">
        <v>13</v>
      </c>
    </row>
    <row r="410" spans="1:10">
      <c r="A410" s="95">
        <f>Sorteio!D58</f>
        <v>0</v>
      </c>
      <c r="B410" s="96" t="str">
        <f>Sorteio!E58</f>
        <v/>
      </c>
      <c r="C410" s="96" t="str">
        <f>Sorteio!F58</f>
        <v/>
      </c>
      <c r="D410" s="20"/>
      <c r="E410" s="21"/>
      <c r="F410" s="22"/>
      <c r="G410" s="40"/>
      <c r="H410" s="41"/>
      <c r="I410" s="24"/>
      <c r="J410" s="25"/>
    </row>
    <row r="411" spans="1:10">
      <c r="A411" s="95">
        <f>Sorteio!N58</f>
        <v>0</v>
      </c>
      <c r="B411" s="96" t="str">
        <f>Sorteio!O58</f>
        <v/>
      </c>
      <c r="C411" s="96" t="str">
        <f>Sorteio!P58</f>
        <v/>
      </c>
      <c r="D411" s="20"/>
      <c r="E411" s="20"/>
      <c r="F411" s="22"/>
      <c r="G411" s="40"/>
      <c r="H411" s="41"/>
      <c r="I411" s="24"/>
      <c r="J411" s="25"/>
    </row>
    <row r="412" spans="1:10">
      <c r="A412" s="95">
        <f>Sorteio!X58</f>
        <v>0</v>
      </c>
      <c r="B412" s="96" t="str">
        <f>Sorteio!Y58</f>
        <v/>
      </c>
      <c r="C412" s="96" t="str">
        <f>Sorteio!Z58</f>
        <v/>
      </c>
      <c r="D412" s="23"/>
      <c r="E412" s="23"/>
      <c r="F412" s="26"/>
      <c r="G412" s="40"/>
      <c r="H412" s="41"/>
      <c r="I412" s="24"/>
      <c r="J412" s="25"/>
    </row>
    <row r="413" spans="1:10" ht="18.600000000000001" thickBot="1">
      <c r="A413" s="97">
        <f>Sorteio!AH58</f>
        <v>0</v>
      </c>
      <c r="B413" s="98" t="str">
        <f>Sorteio!AI58</f>
        <v/>
      </c>
      <c r="C413" s="98" t="str">
        <f>Sorteio!AJ58</f>
        <v/>
      </c>
      <c r="D413" s="27"/>
      <c r="E413" s="27"/>
      <c r="F413" s="28"/>
      <c r="G413" s="42"/>
      <c r="H413" s="43"/>
      <c r="I413" s="29"/>
      <c r="J413" s="30"/>
    </row>
    <row r="414" spans="1:10" ht="18.600000000000001" thickBot="1">
      <c r="A414" s="673">
        <f>A211</f>
        <v>0</v>
      </c>
      <c r="B414" s="674"/>
      <c r="C414" s="674"/>
      <c r="D414" s="674"/>
      <c r="E414" s="674"/>
      <c r="F414" s="674"/>
      <c r="G414" s="674"/>
      <c r="H414" s="674"/>
      <c r="I414" s="674"/>
      <c r="J414" s="675"/>
    </row>
    <row r="415" spans="1:10" ht="28.2">
      <c r="A415" s="676" t="s">
        <v>0</v>
      </c>
      <c r="B415" s="677"/>
      <c r="C415" s="13">
        <f>Sorteio!A59</f>
        <v>405</v>
      </c>
      <c r="D415" s="678">
        <f>D2</f>
        <v>0</v>
      </c>
      <c r="E415" s="678"/>
      <c r="F415" s="679"/>
      <c r="G415" s="680" t="s">
        <v>4</v>
      </c>
      <c r="H415" s="681"/>
      <c r="I415" s="682"/>
      <c r="J415" s="14"/>
    </row>
    <row r="416" spans="1:10" ht="39.6">
      <c r="A416" s="15" t="s">
        <v>10</v>
      </c>
      <c r="B416" s="672" t="s">
        <v>6</v>
      </c>
      <c r="C416" s="672"/>
      <c r="D416" s="31" t="s">
        <v>14</v>
      </c>
      <c r="E416" s="31" t="s">
        <v>15</v>
      </c>
      <c r="F416" s="16" t="s">
        <v>2</v>
      </c>
      <c r="G416" s="39" t="s">
        <v>17</v>
      </c>
      <c r="H416" s="31" t="s">
        <v>18</v>
      </c>
      <c r="I416" s="17" t="s">
        <v>12</v>
      </c>
      <c r="J416" s="18" t="s">
        <v>13</v>
      </c>
    </row>
    <row r="417" spans="1:10">
      <c r="A417" s="95" t="str">
        <f>Sorteio!D59</f>
        <v>815</v>
      </c>
      <c r="B417" s="96" t="str">
        <f>Sorteio!E59</f>
        <v>KUADA</v>
      </c>
      <c r="C417" s="96" t="str">
        <f>Sorteio!F59</f>
        <v>TEREZINHA ARICO</v>
      </c>
      <c r="D417" s="20"/>
      <c r="E417" s="21"/>
      <c r="F417" s="22"/>
      <c r="G417" s="40"/>
      <c r="H417" s="41"/>
      <c r="I417" s="24"/>
      <c r="J417" s="25"/>
    </row>
    <row r="418" spans="1:10">
      <c r="A418" s="95" t="str">
        <f>Sorteio!N59</f>
        <v>977</v>
      </c>
      <c r="B418" s="96" t="str">
        <f>Sorteio!O59</f>
        <v>DE ARAUJO A. GOMES</v>
      </c>
      <c r="C418" s="96" t="str">
        <f>Sorteio!P59</f>
        <v>ROSIMAR</v>
      </c>
      <c r="D418" s="20"/>
      <c r="E418" s="20"/>
      <c r="F418" s="22"/>
      <c r="G418" s="40"/>
      <c r="H418" s="41"/>
      <c r="I418" s="24"/>
      <c r="J418" s="25"/>
    </row>
    <row r="419" spans="1:10">
      <c r="A419" s="95" t="str">
        <f>Sorteio!X59</f>
        <v>406</v>
      </c>
      <c r="B419" s="96" t="str">
        <f>Sorteio!Y59</f>
        <v>VALERO ARIAS</v>
      </c>
      <c r="C419" s="96" t="str">
        <f>Sorteio!Z59</f>
        <v>CARMEN</v>
      </c>
      <c r="D419" s="23"/>
      <c r="E419" s="23"/>
      <c r="F419" s="26"/>
      <c r="G419" s="40"/>
      <c r="H419" s="41"/>
      <c r="I419" s="24"/>
      <c r="J419" s="25"/>
    </row>
    <row r="420" spans="1:10" ht="18.600000000000001" thickBot="1">
      <c r="A420" s="98">
        <f>Sorteio!AH59</f>
        <v>0</v>
      </c>
      <c r="B420" s="98" t="str">
        <f>Sorteio!AI59</f>
        <v/>
      </c>
      <c r="C420" s="98" t="str">
        <f>Sorteio!AJ59</f>
        <v/>
      </c>
      <c r="D420" s="27"/>
      <c r="E420" s="27"/>
      <c r="F420" s="28"/>
      <c r="G420" s="42"/>
      <c r="H420" s="43"/>
      <c r="I420" s="29"/>
      <c r="J420" s="30"/>
    </row>
    <row r="421" spans="1:10" ht="18.600000000000001" thickBot="1">
      <c r="A421" s="673">
        <f>A218</f>
        <v>0</v>
      </c>
      <c r="B421" s="674"/>
      <c r="C421" s="674"/>
      <c r="D421" s="674"/>
      <c r="E421" s="674"/>
      <c r="F421" s="674"/>
      <c r="G421" s="674"/>
      <c r="H421" s="674"/>
      <c r="I421" s="674"/>
      <c r="J421" s="675"/>
    </row>
    <row r="422" spans="1:10" ht="28.2">
      <c r="A422" s="676" t="s">
        <v>0</v>
      </c>
      <c r="B422" s="677"/>
      <c r="C422" s="13">
        <f>Sorteio!A60</f>
        <v>406</v>
      </c>
      <c r="D422" s="678">
        <f>D2</f>
        <v>0</v>
      </c>
      <c r="E422" s="678"/>
      <c r="F422" s="679"/>
      <c r="G422" s="680" t="s">
        <v>4</v>
      </c>
      <c r="H422" s="681"/>
      <c r="I422" s="682"/>
      <c r="J422" s="14"/>
    </row>
    <row r="423" spans="1:10" ht="39.6">
      <c r="A423" s="15" t="s">
        <v>10</v>
      </c>
      <c r="B423" s="672" t="s">
        <v>6</v>
      </c>
      <c r="C423" s="672"/>
      <c r="D423" s="31" t="s">
        <v>14</v>
      </c>
      <c r="E423" s="31" t="s">
        <v>15</v>
      </c>
      <c r="F423" s="16" t="s">
        <v>2</v>
      </c>
      <c r="G423" s="39" t="s">
        <v>17</v>
      </c>
      <c r="H423" s="31" t="s">
        <v>18</v>
      </c>
      <c r="I423" s="17" t="s">
        <v>12</v>
      </c>
      <c r="J423" s="18" t="s">
        <v>13</v>
      </c>
    </row>
    <row r="424" spans="1:10">
      <c r="A424" s="95">
        <f>Sorteio!D60</f>
        <v>0</v>
      </c>
      <c r="B424" s="96" t="str">
        <f>Sorteio!E60</f>
        <v/>
      </c>
      <c r="C424" s="96" t="str">
        <f>Sorteio!F60</f>
        <v/>
      </c>
      <c r="D424" s="20"/>
      <c r="E424" s="21"/>
      <c r="F424" s="22"/>
      <c r="G424" s="40"/>
      <c r="H424" s="41"/>
      <c r="I424" s="24"/>
      <c r="J424" s="25"/>
    </row>
    <row r="425" spans="1:10">
      <c r="A425" s="95">
        <f>Sorteio!N60</f>
        <v>0</v>
      </c>
      <c r="B425" s="96" t="str">
        <f>Sorteio!O60</f>
        <v/>
      </c>
      <c r="C425" s="96" t="str">
        <f>Sorteio!P60</f>
        <v/>
      </c>
      <c r="D425" s="20"/>
      <c r="E425" s="20"/>
      <c r="F425" s="22"/>
      <c r="G425" s="40"/>
      <c r="H425" s="41"/>
      <c r="I425" s="24"/>
      <c r="J425" s="25"/>
    </row>
    <row r="426" spans="1:10">
      <c r="A426" s="95">
        <f>Sorteio!X60</f>
        <v>0</v>
      </c>
      <c r="B426" s="96" t="str">
        <f>Sorteio!Y60</f>
        <v/>
      </c>
      <c r="C426" s="96" t="str">
        <f>Sorteio!Z60</f>
        <v/>
      </c>
      <c r="D426" s="23"/>
      <c r="E426" s="23"/>
      <c r="F426" s="26"/>
      <c r="G426" s="40"/>
      <c r="H426" s="41"/>
      <c r="I426" s="24"/>
      <c r="J426" s="25"/>
    </row>
    <row r="427" spans="1:10" ht="18.600000000000001" thickBot="1">
      <c r="A427" s="98">
        <f>Sorteio!AH60</f>
        <v>0</v>
      </c>
      <c r="B427" s="98" t="str">
        <f>Sorteio!AI60</f>
        <v/>
      </c>
      <c r="C427" s="98" t="str">
        <f>Sorteio!AJ60</f>
        <v/>
      </c>
      <c r="D427" s="27"/>
      <c r="E427" s="27"/>
      <c r="F427" s="28"/>
      <c r="G427" s="42"/>
      <c r="H427" s="43"/>
      <c r="I427" s="29"/>
      <c r="J427" s="30"/>
    </row>
    <row r="428" spans="1:10" ht="18.600000000000001" thickBot="1">
      <c r="A428" s="673">
        <f>A225</f>
        <v>0</v>
      </c>
      <c r="B428" s="674"/>
      <c r="C428" s="674"/>
      <c r="D428" s="674"/>
      <c r="E428" s="674"/>
      <c r="F428" s="674"/>
      <c r="G428" s="674"/>
      <c r="H428" s="674"/>
      <c r="I428" s="674"/>
      <c r="J428" s="675"/>
    </row>
    <row r="429" spans="1:10" ht="28.2">
      <c r="A429" s="676" t="s">
        <v>0</v>
      </c>
      <c r="B429" s="677"/>
      <c r="C429" s="13">
        <f>Sorteio!A61</f>
        <v>407</v>
      </c>
      <c r="D429" s="678">
        <f>D2</f>
        <v>0</v>
      </c>
      <c r="E429" s="678"/>
      <c r="F429" s="679"/>
      <c r="G429" s="680" t="s">
        <v>4</v>
      </c>
      <c r="H429" s="681"/>
      <c r="I429" s="682"/>
      <c r="J429" s="14"/>
    </row>
    <row r="430" spans="1:10" ht="39.6">
      <c r="A430" s="15" t="s">
        <v>10</v>
      </c>
      <c r="B430" s="672" t="s">
        <v>6</v>
      </c>
      <c r="C430" s="672"/>
      <c r="D430" s="31" t="s">
        <v>14</v>
      </c>
      <c r="E430" s="31" t="s">
        <v>15</v>
      </c>
      <c r="F430" s="16" t="s">
        <v>2</v>
      </c>
      <c r="G430" s="39" t="s">
        <v>17</v>
      </c>
      <c r="H430" s="31" t="s">
        <v>18</v>
      </c>
      <c r="I430" s="17" t="s">
        <v>12</v>
      </c>
      <c r="J430" s="18" t="s">
        <v>13</v>
      </c>
    </row>
    <row r="431" spans="1:10">
      <c r="A431" s="95" t="str">
        <f>Sorteio!D61</f>
        <v>652</v>
      </c>
      <c r="B431" s="96" t="str">
        <f>Sorteio!E61</f>
        <v>HAYAKAWA</v>
      </c>
      <c r="C431" s="96" t="str">
        <f>Sorteio!F61</f>
        <v>EIKO</v>
      </c>
      <c r="D431" s="20"/>
      <c r="E431" s="21"/>
      <c r="F431" s="22"/>
      <c r="G431" s="40"/>
      <c r="H431" s="41"/>
      <c r="I431" s="24"/>
      <c r="J431" s="25"/>
    </row>
    <row r="432" spans="1:10">
      <c r="A432" s="95" t="str">
        <f>Sorteio!N61</f>
        <v>453</v>
      </c>
      <c r="B432" s="96" t="str">
        <f>Sorteio!O61</f>
        <v>SHINOZAKI</v>
      </c>
      <c r="C432" s="96" t="str">
        <f>Sorteio!P61</f>
        <v>TERUMI</v>
      </c>
      <c r="D432" s="20"/>
      <c r="E432" s="20"/>
      <c r="F432" s="22"/>
      <c r="G432" s="40"/>
      <c r="H432" s="41"/>
      <c r="I432" s="24"/>
      <c r="J432" s="25"/>
    </row>
    <row r="433" spans="1:10">
      <c r="A433" s="95" t="str">
        <f>Sorteio!X61</f>
        <v>408</v>
      </c>
      <c r="B433" s="96" t="str">
        <f>Sorteio!Y61</f>
        <v>YOKOTA</v>
      </c>
      <c r="C433" s="96" t="str">
        <f>Sorteio!Z61</f>
        <v>NELSON AKIRA</v>
      </c>
      <c r="D433" s="23"/>
      <c r="E433" s="23"/>
      <c r="F433" s="26"/>
      <c r="G433" s="40"/>
      <c r="H433" s="41"/>
      <c r="I433" s="24"/>
      <c r="J433" s="25"/>
    </row>
    <row r="434" spans="1:10" ht="18.600000000000001" thickBot="1">
      <c r="A434" s="98" t="str">
        <f>Sorteio!AH61</f>
        <v>550</v>
      </c>
      <c r="B434" s="98" t="str">
        <f>Sorteio!AI61</f>
        <v>SAITO</v>
      </c>
      <c r="C434" s="98" t="str">
        <f>Sorteio!AJ61</f>
        <v>YOLANDO TOSHIO</v>
      </c>
      <c r="D434" s="27"/>
      <c r="E434" s="27"/>
      <c r="F434" s="28"/>
      <c r="G434" s="42"/>
      <c r="H434" s="43"/>
      <c r="I434" s="29"/>
      <c r="J434" s="30"/>
    </row>
    <row r="435" spans="1:10" ht="18.600000000000001" thickBot="1">
      <c r="A435" s="673">
        <f>A232</f>
        <v>0</v>
      </c>
      <c r="B435" s="674"/>
      <c r="C435" s="674"/>
      <c r="D435" s="674"/>
      <c r="E435" s="674"/>
      <c r="F435" s="674"/>
      <c r="G435" s="674"/>
      <c r="H435" s="674"/>
      <c r="I435" s="674"/>
      <c r="J435" s="675"/>
    </row>
    <row r="436" spans="1:10" ht="28.2">
      <c r="A436" s="676" t="s">
        <v>0</v>
      </c>
      <c r="B436" s="677"/>
      <c r="C436" s="13">
        <f>Sorteio!A62</f>
        <v>408</v>
      </c>
      <c r="D436" s="678">
        <f>D2</f>
        <v>0</v>
      </c>
      <c r="E436" s="678"/>
      <c r="F436" s="679"/>
      <c r="G436" s="680" t="s">
        <v>4</v>
      </c>
      <c r="H436" s="681"/>
      <c r="I436" s="682"/>
      <c r="J436" s="14"/>
    </row>
    <row r="437" spans="1:10" ht="39.6">
      <c r="A437" s="15" t="s">
        <v>10</v>
      </c>
      <c r="B437" s="672" t="s">
        <v>6</v>
      </c>
      <c r="C437" s="672"/>
      <c r="D437" s="31" t="s">
        <v>14</v>
      </c>
      <c r="E437" s="31" t="s">
        <v>15</v>
      </c>
      <c r="F437" s="16" t="s">
        <v>2</v>
      </c>
      <c r="G437" s="39" t="s">
        <v>17</v>
      </c>
      <c r="H437" s="31" t="s">
        <v>18</v>
      </c>
      <c r="I437" s="17" t="s">
        <v>12</v>
      </c>
      <c r="J437" s="18" t="s">
        <v>13</v>
      </c>
    </row>
    <row r="438" spans="1:10">
      <c r="A438" s="95">
        <f>Sorteio!D62</f>
        <v>0</v>
      </c>
      <c r="B438" s="96" t="str">
        <f>Sorteio!E62</f>
        <v/>
      </c>
      <c r="C438" s="96" t="str">
        <f>Sorteio!F62</f>
        <v/>
      </c>
      <c r="D438" s="20"/>
      <c r="E438" s="21"/>
      <c r="F438" s="22"/>
      <c r="G438" s="40"/>
      <c r="H438" s="41"/>
      <c r="I438" s="24"/>
      <c r="J438" s="25"/>
    </row>
    <row r="439" spans="1:10">
      <c r="A439" s="95">
        <f>Sorteio!N62</f>
        <v>0</v>
      </c>
      <c r="B439" s="96" t="str">
        <f>Sorteio!O62</f>
        <v/>
      </c>
      <c r="C439" s="96" t="str">
        <f>Sorteio!P62</f>
        <v/>
      </c>
      <c r="D439" s="20"/>
      <c r="E439" s="20"/>
      <c r="F439" s="22"/>
      <c r="G439" s="40"/>
      <c r="H439" s="41"/>
      <c r="I439" s="24"/>
      <c r="J439" s="25"/>
    </row>
    <row r="440" spans="1:10">
      <c r="A440" s="95">
        <f>Sorteio!X62</f>
        <v>0</v>
      </c>
      <c r="B440" s="96" t="str">
        <f>Sorteio!Y62</f>
        <v/>
      </c>
      <c r="C440" s="96" t="str">
        <f>Sorteio!Z62</f>
        <v/>
      </c>
      <c r="D440" s="23"/>
      <c r="E440" s="23"/>
      <c r="F440" s="26"/>
      <c r="G440" s="40"/>
      <c r="H440" s="41"/>
      <c r="I440" s="24"/>
      <c r="J440" s="25"/>
    </row>
    <row r="441" spans="1:10" ht="18.600000000000001" thickBot="1">
      <c r="A441" s="98">
        <f>Sorteio!AH62</f>
        <v>0</v>
      </c>
      <c r="B441" s="98" t="str">
        <f>Sorteio!AI62</f>
        <v/>
      </c>
      <c r="C441" s="98" t="str">
        <f>Sorteio!AJ62</f>
        <v/>
      </c>
      <c r="D441" s="27"/>
      <c r="E441" s="27"/>
      <c r="F441" s="28"/>
      <c r="G441" s="42"/>
      <c r="H441" s="43"/>
      <c r="I441" s="29"/>
      <c r="J441" s="30"/>
    </row>
    <row r="442" spans="1:10" ht="18.600000000000001" thickBot="1">
      <c r="A442" s="673">
        <f>A239</f>
        <v>0</v>
      </c>
      <c r="B442" s="674"/>
      <c r="C442" s="674"/>
      <c r="D442" s="674"/>
      <c r="E442" s="674"/>
      <c r="F442" s="674"/>
      <c r="G442" s="674"/>
      <c r="H442" s="674"/>
      <c r="I442" s="674"/>
      <c r="J442" s="675"/>
    </row>
    <row r="443" spans="1:10" ht="28.2">
      <c r="A443" s="676" t="s">
        <v>0</v>
      </c>
      <c r="B443" s="677"/>
      <c r="C443" s="13">
        <f>Sorteio!A63</f>
        <v>409</v>
      </c>
      <c r="D443" s="678">
        <f>D2</f>
        <v>0</v>
      </c>
      <c r="E443" s="678"/>
      <c r="F443" s="679"/>
      <c r="G443" s="680" t="s">
        <v>4</v>
      </c>
      <c r="H443" s="681"/>
      <c r="I443" s="682"/>
      <c r="J443" s="14"/>
    </row>
    <row r="444" spans="1:10" ht="39.6">
      <c r="A444" s="15" t="s">
        <v>10</v>
      </c>
      <c r="B444" s="672" t="s">
        <v>6</v>
      </c>
      <c r="C444" s="672"/>
      <c r="D444" s="31" t="s">
        <v>14</v>
      </c>
      <c r="E444" s="31" t="s">
        <v>15</v>
      </c>
      <c r="F444" s="16" t="s">
        <v>2</v>
      </c>
      <c r="G444" s="39" t="s">
        <v>17</v>
      </c>
      <c r="H444" s="31" t="s">
        <v>18</v>
      </c>
      <c r="I444" s="17" t="s">
        <v>12</v>
      </c>
      <c r="J444" s="18" t="s">
        <v>13</v>
      </c>
    </row>
    <row r="445" spans="1:10">
      <c r="A445" s="95">
        <f>Sorteio!D63</f>
        <v>0</v>
      </c>
      <c r="B445" s="96" t="str">
        <f>Sorteio!E63</f>
        <v/>
      </c>
      <c r="C445" s="96" t="str">
        <f>Sorteio!F63</f>
        <v/>
      </c>
      <c r="D445" s="20"/>
      <c r="E445" s="21"/>
      <c r="F445" s="22"/>
      <c r="G445" s="40"/>
      <c r="H445" s="41"/>
      <c r="I445" s="24"/>
      <c r="J445" s="25"/>
    </row>
    <row r="446" spans="1:10">
      <c r="A446" s="95">
        <f>Sorteio!N63</f>
        <v>0</v>
      </c>
      <c r="B446" s="96" t="str">
        <f>Sorteio!O63</f>
        <v/>
      </c>
      <c r="C446" s="96" t="str">
        <f>Sorteio!P63</f>
        <v/>
      </c>
      <c r="D446" s="20"/>
      <c r="E446" s="20"/>
      <c r="F446" s="22"/>
      <c r="G446" s="40"/>
      <c r="H446" s="41"/>
      <c r="I446" s="24"/>
      <c r="J446" s="25"/>
    </row>
    <row r="447" spans="1:10">
      <c r="A447" s="95">
        <f>Sorteio!X63</f>
        <v>0</v>
      </c>
      <c r="B447" s="96" t="str">
        <f>Sorteio!Y63</f>
        <v/>
      </c>
      <c r="C447" s="96" t="str">
        <f>Sorteio!Z63</f>
        <v/>
      </c>
      <c r="D447" s="23"/>
      <c r="E447" s="23"/>
      <c r="F447" s="26"/>
      <c r="G447" s="40"/>
      <c r="H447" s="41"/>
      <c r="I447" s="24"/>
      <c r="J447" s="25"/>
    </row>
    <row r="448" spans="1:10" ht="18.600000000000001" thickBot="1">
      <c r="A448" s="98">
        <f>Sorteio!AH63</f>
        <v>0</v>
      </c>
      <c r="B448" s="98" t="str">
        <f>Sorteio!AI63</f>
        <v/>
      </c>
      <c r="C448" s="98" t="str">
        <f>Sorteio!AJ63</f>
        <v/>
      </c>
      <c r="D448" s="27"/>
      <c r="E448" s="27"/>
      <c r="F448" s="28"/>
      <c r="G448" s="42"/>
      <c r="H448" s="43"/>
      <c r="I448" s="29"/>
      <c r="J448" s="30"/>
    </row>
    <row r="449" spans="1:10" ht="18.600000000000001" thickBot="1">
      <c r="A449" s="673">
        <f>A246</f>
        <v>0</v>
      </c>
      <c r="B449" s="674"/>
      <c r="C449" s="674"/>
      <c r="D449" s="674"/>
      <c r="E449" s="674"/>
      <c r="F449" s="674"/>
      <c r="G449" s="674"/>
      <c r="H449" s="674"/>
      <c r="I449" s="674"/>
      <c r="J449" s="675"/>
    </row>
    <row r="450" spans="1:10" ht="28.2">
      <c r="A450" s="676" t="s">
        <v>0</v>
      </c>
      <c r="B450" s="677"/>
      <c r="C450" s="13">
        <f>Sorteio!A64</f>
        <v>410</v>
      </c>
      <c r="D450" s="678">
        <f>D2</f>
        <v>0</v>
      </c>
      <c r="E450" s="678"/>
      <c r="F450" s="679"/>
      <c r="G450" s="680" t="s">
        <v>4</v>
      </c>
      <c r="H450" s="681"/>
      <c r="I450" s="682"/>
      <c r="J450" s="14"/>
    </row>
    <row r="451" spans="1:10" ht="39.6">
      <c r="A451" s="15" t="s">
        <v>10</v>
      </c>
      <c r="B451" s="672" t="s">
        <v>6</v>
      </c>
      <c r="C451" s="672"/>
      <c r="D451" s="31" t="s">
        <v>14</v>
      </c>
      <c r="E451" s="31" t="s">
        <v>15</v>
      </c>
      <c r="F451" s="16" t="s">
        <v>2</v>
      </c>
      <c r="G451" s="39" t="s">
        <v>17</v>
      </c>
      <c r="H451" s="31" t="s">
        <v>18</v>
      </c>
      <c r="I451" s="17" t="s">
        <v>12</v>
      </c>
      <c r="J451" s="18" t="s">
        <v>13</v>
      </c>
    </row>
    <row r="452" spans="1:10">
      <c r="A452" s="95">
        <f>Sorteio!D64</f>
        <v>0</v>
      </c>
      <c r="B452" s="96" t="str">
        <f>Sorteio!E64</f>
        <v/>
      </c>
      <c r="C452" s="96" t="str">
        <f>Sorteio!F64</f>
        <v/>
      </c>
      <c r="D452" s="20"/>
      <c r="E452" s="21"/>
      <c r="F452" s="22"/>
      <c r="G452" s="40"/>
      <c r="H452" s="41"/>
      <c r="I452" s="24"/>
      <c r="J452" s="25"/>
    </row>
    <row r="453" spans="1:10">
      <c r="A453" s="95">
        <f>Sorteio!N64</f>
        <v>0</v>
      </c>
      <c r="B453" s="96" t="str">
        <f>Sorteio!O64</f>
        <v/>
      </c>
      <c r="C453" s="96" t="str">
        <f>Sorteio!P64</f>
        <v/>
      </c>
      <c r="D453" s="20"/>
      <c r="E453" s="20"/>
      <c r="F453" s="22"/>
      <c r="G453" s="40"/>
      <c r="H453" s="41"/>
      <c r="I453" s="24"/>
      <c r="J453" s="25"/>
    </row>
    <row r="454" spans="1:10">
      <c r="A454" s="95">
        <f>Sorteio!X64</f>
        <v>0</v>
      </c>
      <c r="B454" s="96" t="str">
        <f>Sorteio!Y64</f>
        <v/>
      </c>
      <c r="C454" s="96" t="str">
        <f>Sorteio!Z64</f>
        <v/>
      </c>
      <c r="D454" s="23"/>
      <c r="E454" s="23"/>
      <c r="F454" s="26"/>
      <c r="G454" s="40"/>
      <c r="H454" s="41"/>
      <c r="I454" s="24"/>
      <c r="J454" s="25"/>
    </row>
    <row r="455" spans="1:10" ht="18.600000000000001" thickBot="1">
      <c r="A455" s="98">
        <f>Sorteio!AH64</f>
        <v>0</v>
      </c>
      <c r="B455" s="98" t="str">
        <f>Sorteio!AI64</f>
        <v/>
      </c>
      <c r="C455" s="98" t="str">
        <f>Sorteio!AJ64</f>
        <v/>
      </c>
      <c r="D455" s="27"/>
      <c r="E455" s="27"/>
      <c r="F455" s="28"/>
      <c r="G455" s="42"/>
      <c r="H455" s="43"/>
      <c r="I455" s="29"/>
      <c r="J455" s="30"/>
    </row>
    <row r="456" spans="1:10" ht="18.600000000000001" thickBot="1">
      <c r="A456" s="673">
        <f>A253</f>
        <v>0</v>
      </c>
      <c r="B456" s="674"/>
      <c r="C456" s="674"/>
      <c r="D456" s="674"/>
      <c r="E456" s="674"/>
      <c r="F456" s="674"/>
      <c r="G456" s="674"/>
      <c r="H456" s="674"/>
      <c r="I456" s="674"/>
      <c r="J456" s="675"/>
    </row>
    <row r="457" spans="1:10" ht="28.2">
      <c r="A457" s="676" t="s">
        <v>0</v>
      </c>
      <c r="B457" s="677"/>
      <c r="C457" s="13">
        <f>Sorteio!A65</f>
        <v>411</v>
      </c>
      <c r="D457" s="678">
        <f>D2</f>
        <v>0</v>
      </c>
      <c r="E457" s="678"/>
      <c r="F457" s="679"/>
      <c r="G457" s="680" t="s">
        <v>4</v>
      </c>
      <c r="H457" s="681"/>
      <c r="I457" s="682"/>
      <c r="J457" s="14"/>
    </row>
    <row r="458" spans="1:10" ht="39.6">
      <c r="A458" s="15" t="s">
        <v>10</v>
      </c>
      <c r="B458" s="672" t="s">
        <v>6</v>
      </c>
      <c r="C458" s="672"/>
      <c r="D458" s="31" t="s">
        <v>14</v>
      </c>
      <c r="E458" s="31" t="s">
        <v>15</v>
      </c>
      <c r="F458" s="16" t="s">
        <v>2</v>
      </c>
      <c r="G458" s="39" t="s">
        <v>17</v>
      </c>
      <c r="H458" s="31" t="s">
        <v>18</v>
      </c>
      <c r="I458" s="17" t="s">
        <v>12</v>
      </c>
      <c r="J458" s="18" t="s">
        <v>13</v>
      </c>
    </row>
    <row r="459" spans="1:10">
      <c r="A459" s="95" t="str">
        <f>Sorteio!D65</f>
        <v>707</v>
      </c>
      <c r="B459" s="96" t="str">
        <f>Sorteio!E65</f>
        <v>IWAMOTO HIRAKAWA</v>
      </c>
      <c r="C459" s="96" t="str">
        <f>Sorteio!F65</f>
        <v>NORIE</v>
      </c>
      <c r="D459" s="20"/>
      <c r="E459" s="21"/>
      <c r="F459" s="22"/>
      <c r="G459" s="40"/>
      <c r="H459" s="41"/>
      <c r="I459" s="24"/>
      <c r="J459" s="25"/>
    </row>
    <row r="460" spans="1:10">
      <c r="A460" s="95" t="str">
        <f>Sorteio!N65</f>
        <v>163</v>
      </c>
      <c r="B460" s="96" t="str">
        <f>Sorteio!O65</f>
        <v>KANEGANE</v>
      </c>
      <c r="C460" s="96" t="str">
        <f>Sorteio!P65</f>
        <v>MINEKO</v>
      </c>
      <c r="D460" s="20"/>
      <c r="E460" s="20"/>
      <c r="F460" s="22"/>
      <c r="G460" s="40"/>
      <c r="H460" s="41"/>
      <c r="I460" s="24"/>
      <c r="J460" s="25"/>
    </row>
    <row r="461" spans="1:10">
      <c r="A461" s="95">
        <f>Sorteio!X65</f>
        <v>479</v>
      </c>
      <c r="B461" s="96" t="str">
        <f>Sorteio!Y65</f>
        <v>SATO</v>
      </c>
      <c r="C461" s="96" t="str">
        <f>Sorteio!Z65</f>
        <v>EDSON ATUSHI</v>
      </c>
      <c r="D461" s="23"/>
      <c r="E461" s="23"/>
      <c r="F461" s="26"/>
      <c r="G461" s="40"/>
      <c r="H461" s="41"/>
      <c r="I461" s="24"/>
      <c r="J461" s="25"/>
    </row>
    <row r="462" spans="1:10" ht="18.600000000000001" thickBot="1">
      <c r="A462" s="98" t="str">
        <f>Sorteio!AH65</f>
        <v>585</v>
      </c>
      <c r="B462" s="98" t="str">
        <f>Sorteio!AI65</f>
        <v>KITAYAMA</v>
      </c>
      <c r="C462" s="98" t="str">
        <f>Sorteio!AJ65</f>
        <v>YOSHIKO</v>
      </c>
      <c r="D462" s="27"/>
      <c r="E462" s="27"/>
      <c r="F462" s="28"/>
      <c r="G462" s="42"/>
      <c r="H462" s="43"/>
      <c r="I462" s="29"/>
      <c r="J462" s="30"/>
    </row>
    <row r="463" spans="1:10" ht="18.600000000000001" thickBot="1">
      <c r="A463" s="673">
        <f>A260</f>
        <v>0</v>
      </c>
      <c r="B463" s="674"/>
      <c r="C463" s="674"/>
      <c r="D463" s="674"/>
      <c r="E463" s="674"/>
      <c r="F463" s="674"/>
      <c r="G463" s="674"/>
      <c r="H463" s="674"/>
      <c r="I463" s="674"/>
      <c r="J463" s="675"/>
    </row>
    <row r="464" spans="1:10" ht="28.2">
      <c r="A464" s="676" t="s">
        <v>0</v>
      </c>
      <c r="B464" s="677"/>
      <c r="C464" s="13">
        <f>Sorteio!A66</f>
        <v>412</v>
      </c>
      <c r="D464" s="678">
        <f>D2</f>
        <v>0</v>
      </c>
      <c r="E464" s="678"/>
      <c r="F464" s="679"/>
      <c r="G464" s="680" t="s">
        <v>4</v>
      </c>
      <c r="H464" s="681"/>
      <c r="I464" s="682"/>
      <c r="J464" s="14"/>
    </row>
    <row r="465" spans="1:10" ht="39.6">
      <c r="A465" s="15" t="s">
        <v>10</v>
      </c>
      <c r="B465" s="672" t="s">
        <v>6</v>
      </c>
      <c r="C465" s="672"/>
      <c r="D465" s="31" t="s">
        <v>14</v>
      </c>
      <c r="E465" s="31" t="s">
        <v>15</v>
      </c>
      <c r="F465" s="16" t="s">
        <v>2</v>
      </c>
      <c r="G465" s="39" t="s">
        <v>17</v>
      </c>
      <c r="H465" s="31" t="s">
        <v>18</v>
      </c>
      <c r="I465" s="17" t="s">
        <v>12</v>
      </c>
      <c r="J465" s="18" t="s">
        <v>13</v>
      </c>
    </row>
    <row r="466" spans="1:10">
      <c r="A466" s="95">
        <f>Sorteio!D66</f>
        <v>0</v>
      </c>
      <c r="B466" s="96" t="str">
        <f>Sorteio!E66</f>
        <v/>
      </c>
      <c r="C466" s="96" t="str">
        <f>Sorteio!F66</f>
        <v/>
      </c>
      <c r="D466" s="20"/>
      <c r="E466" s="21"/>
      <c r="F466" s="22"/>
      <c r="G466" s="40"/>
      <c r="H466" s="41"/>
      <c r="I466" s="24"/>
      <c r="J466" s="25"/>
    </row>
    <row r="467" spans="1:10">
      <c r="A467" s="95">
        <f>Sorteio!N66</f>
        <v>0</v>
      </c>
      <c r="B467" s="96" t="str">
        <f>Sorteio!O66</f>
        <v/>
      </c>
      <c r="C467" s="96" t="str">
        <f>Sorteio!P66</f>
        <v/>
      </c>
      <c r="D467" s="20"/>
      <c r="E467" s="20"/>
      <c r="F467" s="22"/>
      <c r="G467" s="40"/>
      <c r="H467" s="41"/>
      <c r="I467" s="24"/>
      <c r="J467" s="25"/>
    </row>
    <row r="468" spans="1:10">
      <c r="A468" s="95">
        <f>Sorteio!X66</f>
        <v>0</v>
      </c>
      <c r="B468" s="96" t="str">
        <f>Sorteio!Y66</f>
        <v/>
      </c>
      <c r="C468" s="96" t="str">
        <f>Sorteio!Z66</f>
        <v/>
      </c>
      <c r="D468" s="23"/>
      <c r="E468" s="23"/>
      <c r="F468" s="26"/>
      <c r="G468" s="40"/>
      <c r="H468" s="41"/>
      <c r="I468" s="24"/>
      <c r="J468" s="25"/>
    </row>
    <row r="469" spans="1:10" ht="18.600000000000001" thickBot="1">
      <c r="A469" s="98">
        <f>Sorteio!AH66</f>
        <v>0</v>
      </c>
      <c r="B469" s="98" t="str">
        <f>Sorteio!AI66</f>
        <v/>
      </c>
      <c r="C469" s="98" t="str">
        <f>Sorteio!AJ66</f>
        <v/>
      </c>
      <c r="D469" s="27"/>
      <c r="E469" s="27"/>
      <c r="F469" s="28"/>
      <c r="G469" s="42"/>
      <c r="H469" s="43"/>
      <c r="I469" s="29"/>
      <c r="J469" s="30"/>
    </row>
    <row r="470" spans="1:10" ht="18.600000000000001" thickBot="1">
      <c r="A470" s="673">
        <f>A267</f>
        <v>0</v>
      </c>
      <c r="B470" s="674"/>
      <c r="C470" s="674"/>
      <c r="D470" s="674"/>
      <c r="E470" s="674"/>
      <c r="F470" s="674"/>
      <c r="G470" s="674"/>
      <c r="H470" s="674"/>
      <c r="I470" s="674"/>
      <c r="J470" s="675"/>
    </row>
    <row r="471" spans="1:10" ht="28.2">
      <c r="A471" s="676" t="s">
        <v>0</v>
      </c>
      <c r="B471" s="677"/>
      <c r="C471" s="13">
        <f>Sorteio!A67</f>
        <v>413</v>
      </c>
      <c r="D471" s="678">
        <f>D2</f>
        <v>0</v>
      </c>
      <c r="E471" s="678"/>
      <c r="F471" s="679"/>
      <c r="G471" s="680" t="s">
        <v>4</v>
      </c>
      <c r="H471" s="681"/>
      <c r="I471" s="682"/>
      <c r="J471" s="14"/>
    </row>
    <row r="472" spans="1:10" ht="39.6">
      <c r="A472" s="15" t="s">
        <v>10</v>
      </c>
      <c r="B472" s="672" t="s">
        <v>6</v>
      </c>
      <c r="C472" s="672"/>
      <c r="D472" s="31" t="s">
        <v>14</v>
      </c>
      <c r="E472" s="31" t="s">
        <v>15</v>
      </c>
      <c r="F472" s="16" t="s">
        <v>2</v>
      </c>
      <c r="G472" s="39" t="s">
        <v>17</v>
      </c>
      <c r="H472" s="31" t="s">
        <v>18</v>
      </c>
      <c r="I472" s="17" t="s">
        <v>12</v>
      </c>
      <c r="J472" s="18" t="s">
        <v>13</v>
      </c>
    </row>
    <row r="473" spans="1:10">
      <c r="A473" s="95">
        <f>Sorteio!D67</f>
        <v>804</v>
      </c>
      <c r="B473" s="96" t="str">
        <f>Sorteio!E67</f>
        <v>TAKANO</v>
      </c>
      <c r="C473" s="96" t="str">
        <f>Sorteio!F67</f>
        <v>AKIO</v>
      </c>
      <c r="D473" s="20"/>
      <c r="E473" s="21"/>
      <c r="F473" s="22"/>
      <c r="G473" s="40"/>
      <c r="H473" s="41"/>
      <c r="I473" s="24"/>
      <c r="J473" s="25"/>
    </row>
    <row r="474" spans="1:10">
      <c r="A474" s="95" t="str">
        <f>Sorteio!N67</f>
        <v>675</v>
      </c>
      <c r="B474" s="96" t="str">
        <f>Sorteio!O67</f>
        <v>NISHIJIMA</v>
      </c>
      <c r="C474" s="96" t="str">
        <f>Sorteio!P67</f>
        <v>KIMIKO</v>
      </c>
      <c r="D474" s="20"/>
      <c r="E474" s="20"/>
      <c r="F474" s="22"/>
      <c r="G474" s="40"/>
      <c r="H474" s="41"/>
      <c r="I474" s="24"/>
      <c r="J474" s="25"/>
    </row>
    <row r="475" spans="1:10">
      <c r="A475" s="95" t="str">
        <f>Sorteio!X67</f>
        <v>752</v>
      </c>
      <c r="B475" s="96" t="str">
        <f>Sorteio!Y67</f>
        <v>TSUKADA</v>
      </c>
      <c r="C475" s="96" t="str">
        <f>Sorteio!Z67</f>
        <v>YOSHITAKA</v>
      </c>
      <c r="D475" s="23"/>
      <c r="E475" s="23"/>
      <c r="F475" s="26"/>
      <c r="G475" s="40"/>
      <c r="H475" s="41"/>
      <c r="I475" s="24"/>
      <c r="J475" s="25"/>
    </row>
    <row r="476" spans="1:10" ht="18.600000000000001" thickBot="1">
      <c r="A476" s="98">
        <f>Sorteio!AH67</f>
        <v>709</v>
      </c>
      <c r="B476" s="98" t="str">
        <f>Sorteio!AI67</f>
        <v>MADUREIRA</v>
      </c>
      <c r="C476" s="98" t="str">
        <f>Sorteio!AJ67</f>
        <v>CESAR AUGUSTO</v>
      </c>
      <c r="D476" s="27"/>
      <c r="E476" s="27"/>
      <c r="F476" s="28"/>
      <c r="G476" s="42"/>
      <c r="H476" s="43"/>
      <c r="I476" s="29"/>
      <c r="J476" s="30"/>
    </row>
    <row r="477" spans="1:10" ht="18.600000000000001" thickBot="1">
      <c r="A477" s="673">
        <f>A274</f>
        <v>0</v>
      </c>
      <c r="B477" s="674"/>
      <c r="C477" s="674"/>
      <c r="D477" s="674"/>
      <c r="E477" s="674"/>
      <c r="F477" s="674"/>
      <c r="G477" s="674"/>
      <c r="H477" s="674"/>
      <c r="I477" s="674"/>
      <c r="J477" s="675"/>
    </row>
    <row r="478" spans="1:10" ht="28.2">
      <c r="A478" s="676" t="s">
        <v>0</v>
      </c>
      <c r="B478" s="677"/>
      <c r="C478" s="13">
        <f>Sorteio!A68</f>
        <v>414</v>
      </c>
      <c r="D478" s="678">
        <f>D2</f>
        <v>0</v>
      </c>
      <c r="E478" s="678"/>
      <c r="F478" s="679"/>
      <c r="G478" s="680" t="s">
        <v>4</v>
      </c>
      <c r="H478" s="681"/>
      <c r="I478" s="682"/>
      <c r="J478" s="14"/>
    </row>
    <row r="479" spans="1:10" ht="39.6">
      <c r="A479" s="15" t="s">
        <v>10</v>
      </c>
      <c r="B479" s="672" t="s">
        <v>6</v>
      </c>
      <c r="C479" s="672"/>
      <c r="D479" s="31" t="s">
        <v>14</v>
      </c>
      <c r="E479" s="31" t="s">
        <v>15</v>
      </c>
      <c r="F479" s="16" t="s">
        <v>2</v>
      </c>
      <c r="G479" s="39" t="s">
        <v>17</v>
      </c>
      <c r="H479" s="31" t="s">
        <v>18</v>
      </c>
      <c r="I479" s="17" t="s">
        <v>12</v>
      </c>
      <c r="J479" s="18" t="s">
        <v>13</v>
      </c>
    </row>
    <row r="480" spans="1:10">
      <c r="A480" s="95">
        <f>Sorteio!D68</f>
        <v>0</v>
      </c>
      <c r="B480" s="96" t="str">
        <f>Sorteio!E68</f>
        <v/>
      </c>
      <c r="C480" s="96" t="str">
        <f>Sorteio!F68</f>
        <v/>
      </c>
      <c r="D480" s="20"/>
      <c r="E480" s="21"/>
      <c r="F480" s="22"/>
      <c r="G480" s="40"/>
      <c r="H480" s="41"/>
      <c r="I480" s="24"/>
      <c r="J480" s="25"/>
    </row>
    <row r="481" spans="1:10">
      <c r="A481" s="95">
        <f>Sorteio!N68</f>
        <v>0</v>
      </c>
      <c r="B481" s="96" t="str">
        <f>Sorteio!O68</f>
        <v/>
      </c>
      <c r="C481" s="96" t="str">
        <f>Sorteio!P68</f>
        <v/>
      </c>
      <c r="D481" s="20"/>
      <c r="E481" s="20"/>
      <c r="F481" s="22"/>
      <c r="G481" s="40"/>
      <c r="H481" s="41"/>
      <c r="I481" s="24"/>
      <c r="J481" s="25"/>
    </row>
    <row r="482" spans="1:10">
      <c r="A482" s="95">
        <f>Sorteio!X68</f>
        <v>0</v>
      </c>
      <c r="B482" s="96" t="str">
        <f>Sorteio!Y68</f>
        <v/>
      </c>
      <c r="C482" s="96" t="str">
        <f>Sorteio!Z68</f>
        <v/>
      </c>
      <c r="D482" s="23"/>
      <c r="E482" s="23"/>
      <c r="F482" s="26"/>
      <c r="G482" s="40"/>
      <c r="H482" s="41"/>
      <c r="I482" s="24"/>
      <c r="J482" s="25"/>
    </row>
    <row r="483" spans="1:10" ht="18.600000000000001" thickBot="1">
      <c r="A483" s="98">
        <f>Sorteio!AH68</f>
        <v>0</v>
      </c>
      <c r="B483" s="98" t="str">
        <f>Sorteio!AI68</f>
        <v/>
      </c>
      <c r="C483" s="98" t="str">
        <f>Sorteio!AJ68</f>
        <v/>
      </c>
      <c r="D483" s="27"/>
      <c r="E483" s="27"/>
      <c r="F483" s="28"/>
      <c r="G483" s="42"/>
      <c r="H483" s="43"/>
      <c r="I483" s="29"/>
      <c r="J483" s="30"/>
    </row>
    <row r="484" spans="1:10" ht="18.600000000000001" thickBot="1">
      <c r="A484" s="673">
        <f>A281</f>
        <v>0</v>
      </c>
      <c r="B484" s="674"/>
      <c r="C484" s="674"/>
      <c r="D484" s="674"/>
      <c r="E484" s="674"/>
      <c r="F484" s="674"/>
      <c r="G484" s="674"/>
      <c r="H484" s="674"/>
      <c r="I484" s="674"/>
      <c r="J484" s="675"/>
    </row>
    <row r="485" spans="1:10" ht="28.2">
      <c r="A485" s="676" t="s">
        <v>0</v>
      </c>
      <c r="B485" s="677"/>
      <c r="C485" s="13">
        <f>Sorteio!A69</f>
        <v>415</v>
      </c>
      <c r="D485" s="678">
        <f>D2</f>
        <v>0</v>
      </c>
      <c r="E485" s="678"/>
      <c r="F485" s="679"/>
      <c r="G485" s="680" t="s">
        <v>4</v>
      </c>
      <c r="H485" s="681"/>
      <c r="I485" s="682"/>
      <c r="J485" s="14"/>
    </row>
    <row r="486" spans="1:10" ht="39.6">
      <c r="A486" s="15" t="s">
        <v>10</v>
      </c>
      <c r="B486" s="672" t="s">
        <v>6</v>
      </c>
      <c r="C486" s="672"/>
      <c r="D486" s="31" t="s">
        <v>14</v>
      </c>
      <c r="E486" s="31" t="s">
        <v>15</v>
      </c>
      <c r="F486" s="16" t="s">
        <v>2</v>
      </c>
      <c r="G486" s="39" t="s">
        <v>17</v>
      </c>
      <c r="H486" s="31" t="s">
        <v>18</v>
      </c>
      <c r="I486" s="17" t="s">
        <v>12</v>
      </c>
      <c r="J486" s="18" t="s">
        <v>13</v>
      </c>
    </row>
    <row r="487" spans="1:10">
      <c r="A487" s="95" t="str">
        <f>Sorteio!D69</f>
        <v>673</v>
      </c>
      <c r="B487" s="96" t="str">
        <f>Sorteio!E69</f>
        <v>KADOWAKI</v>
      </c>
      <c r="C487" s="96" t="str">
        <f>Sorteio!F69</f>
        <v>SUELY</v>
      </c>
      <c r="D487" s="20"/>
      <c r="E487" s="21"/>
      <c r="F487" s="22"/>
      <c r="G487" s="40"/>
      <c r="H487" s="41"/>
      <c r="I487" s="24"/>
      <c r="J487" s="25"/>
    </row>
    <row r="488" spans="1:10">
      <c r="A488" s="95" t="str">
        <f>Sorteio!N69</f>
        <v>766</v>
      </c>
      <c r="B488" s="96" t="str">
        <f>Sorteio!O69</f>
        <v>MINAMIGATA</v>
      </c>
      <c r="C488" s="96" t="str">
        <f>Sorteio!P69</f>
        <v>JOAO YASUHIRO</v>
      </c>
      <c r="D488" s="20"/>
      <c r="E488" s="20"/>
      <c r="F488" s="22"/>
      <c r="G488" s="40"/>
      <c r="H488" s="41"/>
      <c r="I488" s="24"/>
      <c r="J488" s="25"/>
    </row>
    <row r="489" spans="1:10">
      <c r="A489" s="95" t="str">
        <f>Sorteio!X69</f>
        <v>410</v>
      </c>
      <c r="B489" s="96" t="str">
        <f>Sorteio!Y69</f>
        <v>YOSHINO</v>
      </c>
      <c r="C489" s="96" t="str">
        <f>Sorteio!Z69</f>
        <v>GUIDO YOSHIAKI</v>
      </c>
      <c r="D489" s="23"/>
      <c r="E489" s="23"/>
      <c r="F489" s="26"/>
      <c r="G489" s="40"/>
      <c r="H489" s="41"/>
      <c r="I489" s="24"/>
      <c r="J489" s="25"/>
    </row>
    <row r="490" spans="1:10" ht="18.600000000000001" thickBot="1">
      <c r="A490" s="98" t="str">
        <f>Sorteio!AH69</f>
        <v>716</v>
      </c>
      <c r="B490" s="98" t="str">
        <f>Sorteio!AI69</f>
        <v>KUSANO</v>
      </c>
      <c r="C490" s="98" t="str">
        <f>Sorteio!AJ69</f>
        <v>JULIA  KIEKO</v>
      </c>
      <c r="D490" s="27"/>
      <c r="E490" s="27"/>
      <c r="F490" s="28"/>
      <c r="G490" s="42"/>
      <c r="H490" s="43"/>
      <c r="I490" s="29"/>
      <c r="J490" s="30"/>
    </row>
    <row r="491" spans="1:10" ht="18.600000000000001" thickBot="1">
      <c r="A491" s="673">
        <f>A288</f>
        <v>0</v>
      </c>
      <c r="B491" s="674"/>
      <c r="C491" s="674"/>
      <c r="D491" s="674"/>
      <c r="E491" s="674"/>
      <c r="F491" s="674"/>
      <c r="G491" s="674"/>
      <c r="H491" s="674"/>
      <c r="I491" s="674"/>
      <c r="J491" s="675"/>
    </row>
    <row r="492" spans="1:10" ht="28.2">
      <c r="A492" s="676" t="s">
        <v>0</v>
      </c>
      <c r="B492" s="677"/>
      <c r="C492" s="13">
        <f>Sorteio!A70</f>
        <v>416</v>
      </c>
      <c r="D492" s="678">
        <f>D2</f>
        <v>0</v>
      </c>
      <c r="E492" s="678"/>
      <c r="F492" s="679"/>
      <c r="G492" s="680" t="s">
        <v>4</v>
      </c>
      <c r="H492" s="681"/>
      <c r="I492" s="682"/>
      <c r="J492" s="14"/>
    </row>
    <row r="493" spans="1:10" ht="39.6">
      <c r="A493" s="15" t="s">
        <v>10</v>
      </c>
      <c r="B493" s="672" t="s">
        <v>6</v>
      </c>
      <c r="C493" s="672"/>
      <c r="D493" s="31" t="s">
        <v>14</v>
      </c>
      <c r="E493" s="31" t="s">
        <v>15</v>
      </c>
      <c r="F493" s="16" t="s">
        <v>2</v>
      </c>
      <c r="G493" s="39" t="s">
        <v>17</v>
      </c>
      <c r="H493" s="31" t="s">
        <v>18</v>
      </c>
      <c r="I493" s="17" t="s">
        <v>12</v>
      </c>
      <c r="J493" s="18" t="s">
        <v>13</v>
      </c>
    </row>
    <row r="494" spans="1:10">
      <c r="A494" s="95">
        <f>Sorteio!D70</f>
        <v>0</v>
      </c>
      <c r="B494" s="96" t="str">
        <f>Sorteio!E70</f>
        <v/>
      </c>
      <c r="C494" s="96" t="str">
        <f>Sorteio!F70</f>
        <v/>
      </c>
      <c r="D494" s="20"/>
      <c r="E494" s="21"/>
      <c r="F494" s="22"/>
      <c r="G494" s="40"/>
      <c r="H494" s="41"/>
      <c r="I494" s="24"/>
      <c r="J494" s="25"/>
    </row>
    <row r="495" spans="1:10">
      <c r="A495" s="95">
        <f>Sorteio!N70</f>
        <v>0</v>
      </c>
      <c r="B495" s="96" t="str">
        <f>Sorteio!O70</f>
        <v/>
      </c>
      <c r="C495" s="96" t="str">
        <f>Sorteio!P70</f>
        <v/>
      </c>
      <c r="D495" s="20"/>
      <c r="E495" s="20"/>
      <c r="F495" s="22"/>
      <c r="G495" s="40"/>
      <c r="H495" s="41"/>
      <c r="I495" s="24"/>
      <c r="J495" s="25"/>
    </row>
    <row r="496" spans="1:10">
      <c r="A496" s="95">
        <f>Sorteio!X70</f>
        <v>0</v>
      </c>
      <c r="B496" s="96" t="str">
        <f>Sorteio!Y70</f>
        <v/>
      </c>
      <c r="C496" s="96" t="str">
        <f>Sorteio!Z70</f>
        <v/>
      </c>
      <c r="D496" s="23"/>
      <c r="E496" s="23"/>
      <c r="F496" s="26"/>
      <c r="G496" s="40"/>
      <c r="H496" s="41"/>
      <c r="I496" s="24"/>
      <c r="J496" s="25"/>
    </row>
    <row r="497" spans="1:10" ht="18.600000000000001" thickBot="1">
      <c r="A497" s="98">
        <f>Sorteio!AH70</f>
        <v>0</v>
      </c>
      <c r="B497" s="98" t="str">
        <f>Sorteio!AI70</f>
        <v/>
      </c>
      <c r="C497" s="98" t="str">
        <f>Sorteio!AJ70</f>
        <v/>
      </c>
      <c r="D497" s="27"/>
      <c r="E497" s="27"/>
      <c r="F497" s="28"/>
      <c r="G497" s="42"/>
      <c r="H497" s="43"/>
      <c r="I497" s="29"/>
      <c r="J497" s="30"/>
    </row>
    <row r="498" spans="1:10" ht="18.600000000000001" thickBot="1">
      <c r="A498" s="66">
        <f>A295</f>
        <v>0</v>
      </c>
      <c r="B498" s="67"/>
      <c r="C498" s="67"/>
      <c r="D498" s="67"/>
      <c r="E498" s="67"/>
      <c r="F498" s="67"/>
      <c r="G498" s="67"/>
      <c r="H498" s="67"/>
      <c r="I498" s="67"/>
      <c r="J498" s="68"/>
    </row>
    <row r="499" spans="1:10" ht="28.2">
      <c r="A499" s="676" t="s">
        <v>0</v>
      </c>
      <c r="B499" s="677"/>
      <c r="C499" s="13">
        <f>Sorteio!A71</f>
        <v>417</v>
      </c>
      <c r="D499" s="678">
        <f>D2</f>
        <v>0</v>
      </c>
      <c r="E499" s="678"/>
      <c r="F499" s="679"/>
      <c r="G499" s="680" t="s">
        <v>4</v>
      </c>
      <c r="H499" s="681"/>
      <c r="I499" s="682"/>
      <c r="J499" s="14"/>
    </row>
    <row r="500" spans="1:10" ht="39.6">
      <c r="A500" s="15" t="s">
        <v>10</v>
      </c>
      <c r="B500" s="672" t="s">
        <v>6</v>
      </c>
      <c r="C500" s="672"/>
      <c r="D500" s="31" t="s">
        <v>14</v>
      </c>
      <c r="E500" s="31" t="s">
        <v>15</v>
      </c>
      <c r="F500" s="16" t="s">
        <v>2</v>
      </c>
      <c r="G500" s="39" t="s">
        <v>17</v>
      </c>
      <c r="H500" s="31" t="s">
        <v>18</v>
      </c>
      <c r="I500" s="17" t="s">
        <v>12</v>
      </c>
      <c r="J500" s="18" t="s">
        <v>13</v>
      </c>
    </row>
    <row r="501" spans="1:10">
      <c r="A501" s="95">
        <f>Sorteio!D71</f>
        <v>0</v>
      </c>
      <c r="B501" s="96" t="str">
        <f>Sorteio!E71</f>
        <v/>
      </c>
      <c r="C501" s="96" t="str">
        <f>Sorteio!F71</f>
        <v/>
      </c>
      <c r="D501" s="20"/>
      <c r="E501" s="21"/>
      <c r="F501" s="22"/>
      <c r="G501" s="40"/>
      <c r="H501" s="41"/>
      <c r="I501" s="24"/>
      <c r="J501" s="25"/>
    </row>
    <row r="502" spans="1:10">
      <c r="A502" s="95">
        <f>Sorteio!N71</f>
        <v>0</v>
      </c>
      <c r="B502" s="96" t="str">
        <f>Sorteio!O71</f>
        <v/>
      </c>
      <c r="C502" s="96" t="str">
        <f>Sorteio!P71</f>
        <v/>
      </c>
      <c r="D502" s="20"/>
      <c r="E502" s="20"/>
      <c r="F502" s="22"/>
      <c r="G502" s="40"/>
      <c r="H502" s="41"/>
      <c r="I502" s="24"/>
      <c r="J502" s="25"/>
    </row>
    <row r="503" spans="1:10">
      <c r="A503" s="95">
        <f>Sorteio!X71</f>
        <v>0</v>
      </c>
      <c r="B503" s="96" t="str">
        <f>Sorteio!Y71</f>
        <v/>
      </c>
      <c r="C503" s="96" t="str">
        <f>Sorteio!Z71</f>
        <v/>
      </c>
      <c r="D503" s="23"/>
      <c r="E503" s="23"/>
      <c r="F503" s="26"/>
      <c r="G503" s="40"/>
      <c r="H503" s="41"/>
      <c r="I503" s="24"/>
      <c r="J503" s="25"/>
    </row>
    <row r="504" spans="1:10" ht="18.600000000000001" thickBot="1">
      <c r="A504" s="98">
        <f>Sorteio!AH71</f>
        <v>0</v>
      </c>
      <c r="B504" s="98" t="str">
        <f>Sorteio!AI71</f>
        <v/>
      </c>
      <c r="C504" s="98" t="str">
        <f>Sorteio!AJ71</f>
        <v/>
      </c>
      <c r="D504" s="27"/>
      <c r="E504" s="27"/>
      <c r="F504" s="28"/>
      <c r="G504" s="42"/>
      <c r="H504" s="43"/>
      <c r="I504" s="29"/>
      <c r="J504" s="30"/>
    </row>
    <row r="505" spans="1:10" ht="18.600000000000001" thickBot="1">
      <c r="A505" s="673">
        <f>A302</f>
        <v>0</v>
      </c>
      <c r="B505" s="674"/>
      <c r="C505" s="674"/>
      <c r="D505" s="674"/>
      <c r="E505" s="674"/>
      <c r="F505" s="674"/>
      <c r="G505" s="674"/>
      <c r="H505" s="674"/>
      <c r="I505" s="674"/>
      <c r="J505" s="675"/>
    </row>
    <row r="506" spans="1:10" ht="28.2">
      <c r="A506" s="676" t="s">
        <v>0</v>
      </c>
      <c r="B506" s="677"/>
      <c r="C506" s="13">
        <f>Sorteio!A72</f>
        <v>418</v>
      </c>
      <c r="D506" s="678">
        <f>D2</f>
        <v>0</v>
      </c>
      <c r="E506" s="678"/>
      <c r="F506" s="679"/>
      <c r="G506" s="680" t="s">
        <v>4</v>
      </c>
      <c r="H506" s="681"/>
      <c r="I506" s="682"/>
      <c r="J506" s="14"/>
    </row>
    <row r="507" spans="1:10" ht="39.6">
      <c r="A507" s="15" t="s">
        <v>10</v>
      </c>
      <c r="B507" s="672" t="s">
        <v>6</v>
      </c>
      <c r="C507" s="672"/>
      <c r="D507" s="31" t="s">
        <v>14</v>
      </c>
      <c r="E507" s="31" t="s">
        <v>15</v>
      </c>
      <c r="F507" s="16" t="s">
        <v>2</v>
      </c>
      <c r="G507" s="39" t="s">
        <v>17</v>
      </c>
      <c r="H507" s="31" t="s">
        <v>18</v>
      </c>
      <c r="I507" s="17" t="s">
        <v>12</v>
      </c>
      <c r="J507" s="18" t="s">
        <v>13</v>
      </c>
    </row>
    <row r="508" spans="1:10">
      <c r="A508" s="95">
        <f>Sorteio!D72</f>
        <v>0</v>
      </c>
      <c r="B508" s="96" t="str">
        <f>Sorteio!E72</f>
        <v/>
      </c>
      <c r="C508" s="96" t="str">
        <f>Sorteio!F72</f>
        <v/>
      </c>
      <c r="D508" s="20"/>
      <c r="E508" s="21"/>
      <c r="F508" s="22"/>
      <c r="G508" s="40"/>
      <c r="H508" s="41"/>
      <c r="I508" s="24"/>
      <c r="J508" s="25"/>
    </row>
    <row r="509" spans="1:10">
      <c r="A509" s="95">
        <f>Sorteio!N72</f>
        <v>0</v>
      </c>
      <c r="B509" s="96" t="str">
        <f>Sorteio!O72</f>
        <v/>
      </c>
      <c r="C509" s="96" t="str">
        <f>Sorteio!P72</f>
        <v/>
      </c>
      <c r="D509" s="20"/>
      <c r="E509" s="20"/>
      <c r="F509" s="22"/>
      <c r="G509" s="40"/>
      <c r="H509" s="41"/>
      <c r="I509" s="24"/>
      <c r="J509" s="25"/>
    </row>
    <row r="510" spans="1:10">
      <c r="A510" s="95">
        <f>Sorteio!X72</f>
        <v>0</v>
      </c>
      <c r="B510" s="96" t="str">
        <f>Sorteio!Y72</f>
        <v/>
      </c>
      <c r="C510" s="96" t="str">
        <f>Sorteio!Z72</f>
        <v/>
      </c>
      <c r="D510" s="23"/>
      <c r="E510" s="23"/>
      <c r="F510" s="26"/>
      <c r="G510" s="40"/>
      <c r="H510" s="41"/>
      <c r="I510" s="24"/>
      <c r="J510" s="25"/>
    </row>
    <row r="511" spans="1:10" ht="18.600000000000001" thickBot="1">
      <c r="A511" s="98">
        <f>Sorteio!AH72</f>
        <v>0</v>
      </c>
      <c r="B511" s="98" t="str">
        <f>Sorteio!AI72</f>
        <v/>
      </c>
      <c r="C511" s="98" t="str">
        <f>Sorteio!AJ72</f>
        <v/>
      </c>
      <c r="D511" s="27"/>
      <c r="E511" s="27"/>
      <c r="F511" s="28"/>
      <c r="G511" s="42"/>
      <c r="H511" s="43"/>
      <c r="I511" s="29"/>
      <c r="J511" s="30"/>
    </row>
    <row r="512" spans="1:10" ht="18.600000000000001" thickBot="1">
      <c r="A512" s="673">
        <f>A309</f>
        <v>0</v>
      </c>
      <c r="B512" s="674"/>
      <c r="C512" s="674"/>
      <c r="D512" s="674"/>
      <c r="E512" s="674"/>
      <c r="F512" s="674"/>
      <c r="G512" s="674"/>
      <c r="H512" s="674"/>
      <c r="I512" s="674"/>
      <c r="J512" s="675"/>
    </row>
    <row r="513" spans="1:10" ht="28.2">
      <c r="A513" s="676" t="s">
        <v>0</v>
      </c>
      <c r="B513" s="677"/>
      <c r="C513" s="13">
        <f>Sorteio!A73</f>
        <v>0</v>
      </c>
      <c r="D513" s="678">
        <f>D2</f>
        <v>0</v>
      </c>
      <c r="E513" s="678"/>
      <c r="F513" s="679"/>
      <c r="G513" s="680" t="s">
        <v>4</v>
      </c>
      <c r="H513" s="681"/>
      <c r="I513" s="682"/>
      <c r="J513" s="14"/>
    </row>
    <row r="514" spans="1:10" ht="39.6">
      <c r="A514" s="15" t="s">
        <v>10</v>
      </c>
      <c r="B514" s="672" t="s">
        <v>6</v>
      </c>
      <c r="C514" s="672"/>
      <c r="D514" s="31" t="s">
        <v>14</v>
      </c>
      <c r="E514" s="31" t="s">
        <v>15</v>
      </c>
      <c r="F514" s="16" t="s">
        <v>2</v>
      </c>
      <c r="G514" s="39" t="s">
        <v>17</v>
      </c>
      <c r="H514" s="31" t="s">
        <v>18</v>
      </c>
      <c r="I514" s="17" t="s">
        <v>12</v>
      </c>
      <c r="J514" s="18" t="s">
        <v>13</v>
      </c>
    </row>
    <row r="515" spans="1:10">
      <c r="A515" s="95">
        <f>Sorteio!D73</f>
        <v>0</v>
      </c>
      <c r="B515" s="96" t="str">
        <f>Sorteio!E73</f>
        <v/>
      </c>
      <c r="C515" s="96" t="str">
        <f>Sorteio!F73</f>
        <v/>
      </c>
      <c r="D515" s="20"/>
      <c r="E515" s="21"/>
      <c r="F515" s="22"/>
      <c r="G515" s="40"/>
      <c r="H515" s="41"/>
      <c r="I515" s="24"/>
      <c r="J515" s="25"/>
    </row>
    <row r="516" spans="1:10">
      <c r="A516" s="95">
        <f>Sorteio!N73</f>
        <v>0</v>
      </c>
      <c r="B516" s="96" t="str">
        <f>Sorteio!O73</f>
        <v/>
      </c>
      <c r="C516" s="96" t="str">
        <f>Sorteio!P73</f>
        <v/>
      </c>
      <c r="D516" s="20"/>
      <c r="E516" s="20"/>
      <c r="F516" s="22"/>
      <c r="G516" s="40"/>
      <c r="H516" s="41"/>
      <c r="I516" s="24"/>
      <c r="J516" s="25"/>
    </row>
    <row r="517" spans="1:10">
      <c r="A517" s="95">
        <f>Sorteio!X73</f>
        <v>0</v>
      </c>
      <c r="B517" s="96" t="str">
        <f>Sorteio!Y73</f>
        <v/>
      </c>
      <c r="C517" s="96" t="str">
        <f>Sorteio!Z73</f>
        <v/>
      </c>
      <c r="D517" s="23"/>
      <c r="E517" s="23"/>
      <c r="F517" s="26"/>
      <c r="G517" s="40"/>
      <c r="H517" s="41"/>
      <c r="I517" s="24"/>
      <c r="J517" s="25"/>
    </row>
    <row r="518" spans="1:10" ht="18.600000000000001" thickBot="1">
      <c r="A518" s="98">
        <f>Sorteio!AH73</f>
        <v>0</v>
      </c>
      <c r="B518" s="98" t="str">
        <f>Sorteio!AI73</f>
        <v/>
      </c>
      <c r="C518" s="98" t="str">
        <f>Sorteio!AJ73</f>
        <v/>
      </c>
      <c r="D518" s="27"/>
      <c r="E518" s="27"/>
      <c r="F518" s="28"/>
      <c r="G518" s="42"/>
      <c r="H518" s="43"/>
      <c r="I518" s="29"/>
      <c r="J518" s="30"/>
    </row>
    <row r="519" spans="1:10" ht="18.600000000000001" thickBot="1">
      <c r="A519" s="673">
        <f>A316</f>
        <v>0</v>
      </c>
      <c r="B519" s="674"/>
      <c r="C519" s="674"/>
      <c r="D519" s="674"/>
      <c r="E519" s="674"/>
      <c r="F519" s="674"/>
      <c r="G519" s="674"/>
      <c r="H519" s="674"/>
      <c r="I519" s="674"/>
      <c r="J519" s="675"/>
    </row>
    <row r="520" spans="1:10" ht="28.2">
      <c r="A520" s="676" t="s">
        <v>0</v>
      </c>
      <c r="B520" s="677"/>
      <c r="C520" s="13">
        <f>Sorteio!A74</f>
        <v>0</v>
      </c>
      <c r="D520" s="678">
        <f>D2</f>
        <v>0</v>
      </c>
      <c r="E520" s="678"/>
      <c r="F520" s="679"/>
      <c r="G520" s="680" t="s">
        <v>4</v>
      </c>
      <c r="H520" s="681"/>
      <c r="I520" s="682"/>
      <c r="J520" s="14"/>
    </row>
    <row r="521" spans="1:10" ht="39.6">
      <c r="A521" s="15" t="s">
        <v>10</v>
      </c>
      <c r="B521" s="672" t="s">
        <v>6</v>
      </c>
      <c r="C521" s="672"/>
      <c r="D521" s="31" t="s">
        <v>14</v>
      </c>
      <c r="E521" s="31" t="s">
        <v>15</v>
      </c>
      <c r="F521" s="16" t="s">
        <v>2</v>
      </c>
      <c r="G521" s="39" t="s">
        <v>17</v>
      </c>
      <c r="H521" s="31" t="s">
        <v>18</v>
      </c>
      <c r="I521" s="17" t="s">
        <v>12</v>
      </c>
      <c r="J521" s="18" t="s">
        <v>13</v>
      </c>
    </row>
    <row r="522" spans="1:10">
      <c r="A522" s="95">
        <f>Sorteio!D74</f>
        <v>0</v>
      </c>
      <c r="B522" s="96" t="str">
        <f>Sorteio!E74</f>
        <v/>
      </c>
      <c r="C522" s="96" t="str">
        <f>Sorteio!F74</f>
        <v/>
      </c>
      <c r="D522" s="20"/>
      <c r="E522" s="21"/>
      <c r="F522" s="22"/>
      <c r="G522" s="40"/>
      <c r="H522" s="41"/>
      <c r="I522" s="24"/>
      <c r="J522" s="25"/>
    </row>
    <row r="523" spans="1:10">
      <c r="A523" s="95">
        <f>Sorteio!N74</f>
        <v>0</v>
      </c>
      <c r="B523" s="96" t="str">
        <f>Sorteio!O74</f>
        <v/>
      </c>
      <c r="C523" s="96" t="str">
        <f>Sorteio!P74</f>
        <v/>
      </c>
      <c r="D523" s="20"/>
      <c r="E523" s="20"/>
      <c r="F523" s="22"/>
      <c r="G523" s="40"/>
      <c r="H523" s="41"/>
      <c r="I523" s="24"/>
      <c r="J523" s="25"/>
    </row>
    <row r="524" spans="1:10">
      <c r="A524" s="95">
        <f>Sorteio!X74</f>
        <v>0</v>
      </c>
      <c r="B524" s="96" t="str">
        <f>Sorteio!Y74</f>
        <v/>
      </c>
      <c r="C524" s="96" t="str">
        <f>Sorteio!Z74</f>
        <v/>
      </c>
      <c r="D524" s="23"/>
      <c r="E524" s="23"/>
      <c r="F524" s="26"/>
      <c r="G524" s="40"/>
      <c r="H524" s="41"/>
      <c r="I524" s="24"/>
      <c r="J524" s="25"/>
    </row>
    <row r="525" spans="1:10" ht="18.600000000000001" thickBot="1">
      <c r="A525" s="98">
        <f>Sorteio!AH74</f>
        <v>0</v>
      </c>
      <c r="B525" s="98" t="str">
        <f>Sorteio!AI74</f>
        <v/>
      </c>
      <c r="C525" s="98" t="str">
        <f>Sorteio!AJ74</f>
        <v/>
      </c>
      <c r="D525" s="27"/>
      <c r="E525" s="27"/>
      <c r="F525" s="28"/>
      <c r="G525" s="42"/>
      <c r="H525" s="43"/>
      <c r="I525" s="29"/>
      <c r="J525" s="30"/>
    </row>
    <row r="529" spans="1:1">
      <c r="A529" s="65" t="s">
        <v>27</v>
      </c>
    </row>
  </sheetData>
  <mergeCells count="374">
    <mergeCell ref="B521:C521"/>
    <mergeCell ref="B507:C507"/>
    <mergeCell ref="A512:J512"/>
    <mergeCell ref="A513:B513"/>
    <mergeCell ref="D513:F513"/>
    <mergeCell ref="G513:I513"/>
    <mergeCell ref="B514:C514"/>
    <mergeCell ref="A519:J519"/>
    <mergeCell ref="A520:B520"/>
    <mergeCell ref="D520:F520"/>
    <mergeCell ref="G520:I520"/>
    <mergeCell ref="B493:C493"/>
    <mergeCell ref="A499:B499"/>
    <mergeCell ref="D499:F499"/>
    <mergeCell ref="G499:I499"/>
    <mergeCell ref="B500:C500"/>
    <mergeCell ref="A505:J505"/>
    <mergeCell ref="A506:B506"/>
    <mergeCell ref="D506:F506"/>
    <mergeCell ref="G506:I506"/>
    <mergeCell ref="B479:C479"/>
    <mergeCell ref="A484:J484"/>
    <mergeCell ref="A485:B485"/>
    <mergeCell ref="D485:F485"/>
    <mergeCell ref="G485:I485"/>
    <mergeCell ref="B486:C486"/>
    <mergeCell ref="A491:J491"/>
    <mergeCell ref="A492:B492"/>
    <mergeCell ref="D492:F492"/>
    <mergeCell ref="G492:I492"/>
    <mergeCell ref="B465:C465"/>
    <mergeCell ref="A470:J470"/>
    <mergeCell ref="A471:B471"/>
    <mergeCell ref="D471:F471"/>
    <mergeCell ref="G471:I471"/>
    <mergeCell ref="B472:C472"/>
    <mergeCell ref="A477:J477"/>
    <mergeCell ref="A478:B478"/>
    <mergeCell ref="D478:F478"/>
    <mergeCell ref="G478:I478"/>
    <mergeCell ref="B451:C451"/>
    <mergeCell ref="A456:J456"/>
    <mergeCell ref="A457:B457"/>
    <mergeCell ref="D457:F457"/>
    <mergeCell ref="G457:I457"/>
    <mergeCell ref="B458:C458"/>
    <mergeCell ref="A463:J463"/>
    <mergeCell ref="A464:B464"/>
    <mergeCell ref="D464:F464"/>
    <mergeCell ref="G464:I464"/>
    <mergeCell ref="B437:C437"/>
    <mergeCell ref="A442:J442"/>
    <mergeCell ref="A443:B443"/>
    <mergeCell ref="D443:F443"/>
    <mergeCell ref="G443:I443"/>
    <mergeCell ref="B444:C444"/>
    <mergeCell ref="A449:J449"/>
    <mergeCell ref="A450:B450"/>
    <mergeCell ref="D450:F450"/>
    <mergeCell ref="G450:I450"/>
    <mergeCell ref="A428:J428"/>
    <mergeCell ref="A429:B429"/>
    <mergeCell ref="D429:F429"/>
    <mergeCell ref="G429:I429"/>
    <mergeCell ref="B430:C430"/>
    <mergeCell ref="A435:J435"/>
    <mergeCell ref="A436:B436"/>
    <mergeCell ref="D436:F436"/>
    <mergeCell ref="G436:I436"/>
    <mergeCell ref="A415:B415"/>
    <mergeCell ref="D415:F415"/>
    <mergeCell ref="G415:I415"/>
    <mergeCell ref="B416:C416"/>
    <mergeCell ref="A421:J421"/>
    <mergeCell ref="A422:B422"/>
    <mergeCell ref="D422:F422"/>
    <mergeCell ref="G422:I422"/>
    <mergeCell ref="B423:C423"/>
    <mergeCell ref="A407:J407"/>
    <mergeCell ref="A408:B408"/>
    <mergeCell ref="D408:F408"/>
    <mergeCell ref="G408:I408"/>
    <mergeCell ref="B409:C409"/>
    <mergeCell ref="A414:J414"/>
    <mergeCell ref="B395:C395"/>
    <mergeCell ref="A400:J400"/>
    <mergeCell ref="A401:B401"/>
    <mergeCell ref="D401:F401"/>
    <mergeCell ref="G401:I401"/>
    <mergeCell ref="B402:C402"/>
    <mergeCell ref="B381:C381"/>
    <mergeCell ref="A386:J386"/>
    <mergeCell ref="A387:B387"/>
    <mergeCell ref="D387:F387"/>
    <mergeCell ref="G387:I387"/>
    <mergeCell ref="B388:C388"/>
    <mergeCell ref="A393:J393"/>
    <mergeCell ref="A394:B394"/>
    <mergeCell ref="D394:F394"/>
    <mergeCell ref="G394:I394"/>
    <mergeCell ref="B367:C367"/>
    <mergeCell ref="A372:J372"/>
    <mergeCell ref="A373:B373"/>
    <mergeCell ref="D373:F373"/>
    <mergeCell ref="G373:I373"/>
    <mergeCell ref="B374:C374"/>
    <mergeCell ref="A379:J379"/>
    <mergeCell ref="A380:B380"/>
    <mergeCell ref="D380:F380"/>
    <mergeCell ref="G380:I380"/>
    <mergeCell ref="B353:C353"/>
    <mergeCell ref="A358:J358"/>
    <mergeCell ref="A359:B359"/>
    <mergeCell ref="D359:F359"/>
    <mergeCell ref="G359:I359"/>
    <mergeCell ref="B360:C360"/>
    <mergeCell ref="A365:J365"/>
    <mergeCell ref="A366:B366"/>
    <mergeCell ref="D366:F366"/>
    <mergeCell ref="G366:I366"/>
    <mergeCell ref="B339:C339"/>
    <mergeCell ref="A344:J344"/>
    <mergeCell ref="A345:B345"/>
    <mergeCell ref="D345:F345"/>
    <mergeCell ref="G345:I345"/>
    <mergeCell ref="B346:C346"/>
    <mergeCell ref="A351:J351"/>
    <mergeCell ref="A352:B352"/>
    <mergeCell ref="D352:F352"/>
    <mergeCell ref="G352:I352"/>
    <mergeCell ref="A330:J330"/>
    <mergeCell ref="A331:B331"/>
    <mergeCell ref="D331:F331"/>
    <mergeCell ref="G331:I331"/>
    <mergeCell ref="B332:C332"/>
    <mergeCell ref="A337:J337"/>
    <mergeCell ref="A338:B338"/>
    <mergeCell ref="D338:F338"/>
    <mergeCell ref="G338:I338"/>
    <mergeCell ref="A253:J253"/>
    <mergeCell ref="A254:B254"/>
    <mergeCell ref="D254:F254"/>
    <mergeCell ref="G254:I254"/>
    <mergeCell ref="B255:C255"/>
    <mergeCell ref="A260:J260"/>
    <mergeCell ref="D303:F303"/>
    <mergeCell ref="G303:I303"/>
    <mergeCell ref="B304:C304"/>
    <mergeCell ref="A288:J288"/>
    <mergeCell ref="A289:B289"/>
    <mergeCell ref="D289:F289"/>
    <mergeCell ref="G289:I289"/>
    <mergeCell ref="B290:C290"/>
    <mergeCell ref="A295:J295"/>
    <mergeCell ref="A274:J274"/>
    <mergeCell ref="A275:B275"/>
    <mergeCell ref="D275:F275"/>
    <mergeCell ref="G275:I275"/>
    <mergeCell ref="A267:J267"/>
    <mergeCell ref="A268:B268"/>
    <mergeCell ref="A261:B261"/>
    <mergeCell ref="D261:F261"/>
    <mergeCell ref="G261:I261"/>
    <mergeCell ref="A246:J246"/>
    <mergeCell ref="A247:B247"/>
    <mergeCell ref="D247:F247"/>
    <mergeCell ref="G247:I247"/>
    <mergeCell ref="A225:J225"/>
    <mergeCell ref="A226:B226"/>
    <mergeCell ref="D226:F226"/>
    <mergeCell ref="G226:I226"/>
    <mergeCell ref="B227:C227"/>
    <mergeCell ref="A232:J232"/>
    <mergeCell ref="A239:J239"/>
    <mergeCell ref="A240:B240"/>
    <mergeCell ref="A233:B233"/>
    <mergeCell ref="D233:F233"/>
    <mergeCell ref="G233:I233"/>
    <mergeCell ref="B234:C234"/>
    <mergeCell ref="A190:J190"/>
    <mergeCell ref="A191:B191"/>
    <mergeCell ref="D191:F191"/>
    <mergeCell ref="G191:I191"/>
    <mergeCell ref="B192:C192"/>
    <mergeCell ref="A197:J197"/>
    <mergeCell ref="D240:F240"/>
    <mergeCell ref="G240:I240"/>
    <mergeCell ref="B241:C241"/>
    <mergeCell ref="A218:J218"/>
    <mergeCell ref="A219:B219"/>
    <mergeCell ref="D219:F219"/>
    <mergeCell ref="G219:I219"/>
    <mergeCell ref="B220:C220"/>
    <mergeCell ref="B213:C213"/>
    <mergeCell ref="A204:J204"/>
    <mergeCell ref="A205:B205"/>
    <mergeCell ref="A198:B198"/>
    <mergeCell ref="D198:F198"/>
    <mergeCell ref="G198:I198"/>
    <mergeCell ref="B199:C199"/>
    <mergeCell ref="D205:F205"/>
    <mergeCell ref="G205:I205"/>
    <mergeCell ref="B206:C206"/>
    <mergeCell ref="B115:C115"/>
    <mergeCell ref="B108:C108"/>
    <mergeCell ref="A113:J113"/>
    <mergeCell ref="A155:J155"/>
    <mergeCell ref="A156:B156"/>
    <mergeCell ref="D156:F156"/>
    <mergeCell ref="G156:I156"/>
    <mergeCell ref="B157:C157"/>
    <mergeCell ref="A162:J162"/>
    <mergeCell ref="D142:F142"/>
    <mergeCell ref="G142:I142"/>
    <mergeCell ref="B143:C143"/>
    <mergeCell ref="A148:J148"/>
    <mergeCell ref="A149:B149"/>
    <mergeCell ref="D149:F149"/>
    <mergeCell ref="G149:I149"/>
    <mergeCell ref="B150:C150"/>
    <mergeCell ref="A141:J141"/>
    <mergeCell ref="A142:B142"/>
    <mergeCell ref="A135:B135"/>
    <mergeCell ref="D135:F135"/>
    <mergeCell ref="G135:I135"/>
    <mergeCell ref="B136:C136"/>
    <mergeCell ref="A120:J120"/>
    <mergeCell ref="G100:I100"/>
    <mergeCell ref="B101:C101"/>
    <mergeCell ref="A106:J106"/>
    <mergeCell ref="A107:B107"/>
    <mergeCell ref="D107:F107"/>
    <mergeCell ref="G107:I107"/>
    <mergeCell ref="A114:B114"/>
    <mergeCell ref="D114:F114"/>
    <mergeCell ref="G114:I114"/>
    <mergeCell ref="B87:C87"/>
    <mergeCell ref="A92:J92"/>
    <mergeCell ref="A93:B93"/>
    <mergeCell ref="D93:F93"/>
    <mergeCell ref="G93:I93"/>
    <mergeCell ref="B73:C73"/>
    <mergeCell ref="A78:J78"/>
    <mergeCell ref="A79:B79"/>
    <mergeCell ref="D79:F79"/>
    <mergeCell ref="G79:I79"/>
    <mergeCell ref="B80:C80"/>
    <mergeCell ref="B248:C248"/>
    <mergeCell ref="B94:C94"/>
    <mergeCell ref="A43:J43"/>
    <mergeCell ref="A44:B44"/>
    <mergeCell ref="D44:F44"/>
    <mergeCell ref="A30:B30"/>
    <mergeCell ref="A29:J29"/>
    <mergeCell ref="A22:J22"/>
    <mergeCell ref="A23:B23"/>
    <mergeCell ref="D23:F23"/>
    <mergeCell ref="G23:I23"/>
    <mergeCell ref="B24:C24"/>
    <mergeCell ref="B52:C52"/>
    <mergeCell ref="A57:J57"/>
    <mergeCell ref="A58:B58"/>
    <mergeCell ref="B38:C38"/>
    <mergeCell ref="D30:F30"/>
    <mergeCell ref="G30:I30"/>
    <mergeCell ref="B31:C31"/>
    <mergeCell ref="A36:J36"/>
    <mergeCell ref="A37:B37"/>
    <mergeCell ref="D37:F37"/>
    <mergeCell ref="G37:I37"/>
    <mergeCell ref="D86:F86"/>
    <mergeCell ref="B262:C262"/>
    <mergeCell ref="D268:F268"/>
    <mergeCell ref="G268:I268"/>
    <mergeCell ref="B269:C269"/>
    <mergeCell ref="B311:C311"/>
    <mergeCell ref="A302:J302"/>
    <mergeCell ref="A303:B303"/>
    <mergeCell ref="A296:B296"/>
    <mergeCell ref="D296:F296"/>
    <mergeCell ref="G296:I296"/>
    <mergeCell ref="B297:C297"/>
    <mergeCell ref="B276:C276"/>
    <mergeCell ref="B283:C283"/>
    <mergeCell ref="A281:J281"/>
    <mergeCell ref="A282:B282"/>
    <mergeCell ref="D282:F282"/>
    <mergeCell ref="G282:I282"/>
    <mergeCell ref="A309:J309"/>
    <mergeCell ref="A310:B310"/>
    <mergeCell ref="D310:F310"/>
    <mergeCell ref="G310:I310"/>
    <mergeCell ref="B129:C129"/>
    <mergeCell ref="A211:J211"/>
    <mergeCell ref="A212:B212"/>
    <mergeCell ref="D212:F212"/>
    <mergeCell ref="G212:I212"/>
    <mergeCell ref="B185:C185"/>
    <mergeCell ref="A177:B177"/>
    <mergeCell ref="D177:F177"/>
    <mergeCell ref="A163:B163"/>
    <mergeCell ref="D163:F163"/>
    <mergeCell ref="G163:I163"/>
    <mergeCell ref="B164:C164"/>
    <mergeCell ref="G177:I177"/>
    <mergeCell ref="B178:C178"/>
    <mergeCell ref="A183:J183"/>
    <mergeCell ref="A184:B184"/>
    <mergeCell ref="D184:F184"/>
    <mergeCell ref="G184:I184"/>
    <mergeCell ref="A169:J169"/>
    <mergeCell ref="A170:B170"/>
    <mergeCell ref="D170:F170"/>
    <mergeCell ref="G170:I170"/>
    <mergeCell ref="B171:C171"/>
    <mergeCell ref="A176:J176"/>
    <mergeCell ref="D16:F16"/>
    <mergeCell ref="A121:B121"/>
    <mergeCell ref="D121:F121"/>
    <mergeCell ref="G121:I121"/>
    <mergeCell ref="B122:C122"/>
    <mergeCell ref="A127:J127"/>
    <mergeCell ref="A128:B128"/>
    <mergeCell ref="D128:F128"/>
    <mergeCell ref="G128:I128"/>
    <mergeCell ref="B17:C17"/>
    <mergeCell ref="D58:F58"/>
    <mergeCell ref="G58:I58"/>
    <mergeCell ref="B59:C59"/>
    <mergeCell ref="A71:J71"/>
    <mergeCell ref="A72:B72"/>
    <mergeCell ref="D72:F72"/>
    <mergeCell ref="G72:I72"/>
    <mergeCell ref="G44:I44"/>
    <mergeCell ref="B45:C45"/>
    <mergeCell ref="A50:J50"/>
    <mergeCell ref="A51:B51"/>
    <mergeCell ref="D51:F51"/>
    <mergeCell ref="G51:I51"/>
    <mergeCell ref="G86:I86"/>
    <mergeCell ref="G16:I16"/>
    <mergeCell ref="A134:J134"/>
    <mergeCell ref="A1:J1"/>
    <mergeCell ref="A2:B2"/>
    <mergeCell ref="D2:F2"/>
    <mergeCell ref="G2:I2"/>
    <mergeCell ref="B3:C3"/>
    <mergeCell ref="A99:J99"/>
    <mergeCell ref="A100:B100"/>
    <mergeCell ref="D100:F100"/>
    <mergeCell ref="A85:J85"/>
    <mergeCell ref="A86:B86"/>
    <mergeCell ref="A64:J64"/>
    <mergeCell ref="A65:B65"/>
    <mergeCell ref="D65:F65"/>
    <mergeCell ref="G65:I65"/>
    <mergeCell ref="B66:C66"/>
    <mergeCell ref="G9:I9"/>
    <mergeCell ref="A8:J8"/>
    <mergeCell ref="A9:B9"/>
    <mergeCell ref="D9:F9"/>
    <mergeCell ref="B10:C10"/>
    <mergeCell ref="A15:J15"/>
    <mergeCell ref="A16:B16"/>
    <mergeCell ref="B325:C325"/>
    <mergeCell ref="A316:J316"/>
    <mergeCell ref="A317:B317"/>
    <mergeCell ref="D317:F317"/>
    <mergeCell ref="G317:I317"/>
    <mergeCell ref="B318:C318"/>
    <mergeCell ref="A323:J323"/>
    <mergeCell ref="A324:B324"/>
    <mergeCell ref="D324:F324"/>
    <mergeCell ref="G324:I324"/>
  </mergeCells>
  <phoneticPr fontId="1"/>
  <printOptions horizontalCentered="1"/>
  <pageMargins left="0.11811023622047245" right="0.11811023622047245" top="0.35433070866141736" bottom="0.35433070866141736" header="0.11811023622047245" footer="0"/>
  <pageSetup paperSize="9" orientation="portrait" r:id="rId1"/>
  <rowBreaks count="6" manualBreakCount="6">
    <brk id="84" max="16383" man="1"/>
    <brk id="126" max="16383" man="1"/>
    <brk id="168" max="16383" man="1"/>
    <brk id="210" max="16383" man="1"/>
    <brk id="252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X73"/>
  <sheetViews>
    <sheetView topLeftCell="DG1" zoomScale="112" zoomScaleNormal="112" workbookViewId="0">
      <selection activeCell="DQ3" sqref="DQ3"/>
    </sheetView>
  </sheetViews>
  <sheetFormatPr defaultColWidth="9" defaultRowHeight="23.4"/>
  <cols>
    <col min="1" max="1" width="6.6640625" style="74" customWidth="1"/>
    <col min="2" max="2" width="26.6640625" style="74" customWidth="1"/>
    <col min="3" max="3" width="34.5546875" style="74" customWidth="1"/>
    <col min="4" max="4" width="6.33203125" style="71" customWidth="1"/>
    <col min="5" max="5" width="7.33203125" style="71" customWidth="1"/>
    <col min="6" max="6" width="20.6640625" style="72" customWidth="1"/>
    <col min="7" max="8" width="6" style="71" customWidth="1"/>
    <col min="9" max="11" width="8.6640625" style="75" customWidth="1"/>
    <col min="12" max="12" width="6.6640625" style="76" customWidth="1"/>
    <col min="13" max="13" width="26.6640625" style="76" customWidth="1"/>
    <col min="14" max="14" width="34.5546875" style="76" customWidth="1"/>
    <col min="15" max="15" width="6.33203125" style="76" customWidth="1"/>
    <col min="16" max="16" width="7.33203125" style="76" customWidth="1"/>
    <col min="17" max="17" width="20.6640625" style="76" customWidth="1"/>
    <col min="18" max="19" width="6" style="76" customWidth="1"/>
    <col min="20" max="22" width="8.6640625" style="76" customWidth="1"/>
    <col min="23" max="23" width="6.6640625" style="76" customWidth="1"/>
    <col min="24" max="24" width="26.6640625" style="76" customWidth="1"/>
    <col min="25" max="25" width="34.5546875" style="76" customWidth="1"/>
    <col min="26" max="26" width="6.33203125" style="211" customWidth="1"/>
    <col min="27" max="27" width="7.33203125" style="76" customWidth="1"/>
    <col min="28" max="28" width="20.6640625" style="76" customWidth="1"/>
    <col min="29" max="30" width="6" style="76" customWidth="1"/>
    <col min="31" max="33" width="8.6640625" style="76" customWidth="1"/>
    <col min="34" max="34" width="6.6640625" style="76" customWidth="1"/>
    <col min="35" max="35" width="26.6640625" style="76" customWidth="1"/>
    <col min="36" max="36" width="34.5546875" style="76" customWidth="1"/>
    <col min="37" max="37" width="6.33203125" style="76" customWidth="1"/>
    <col min="38" max="38" width="7.33203125" style="76" customWidth="1"/>
    <col min="39" max="39" width="20.6640625" style="76" customWidth="1"/>
    <col min="40" max="41" width="6" style="76" customWidth="1"/>
    <col min="42" max="44" width="8.6640625" style="76" customWidth="1"/>
    <col min="45" max="45" width="6.6640625" style="76" customWidth="1"/>
    <col min="46" max="46" width="26.6640625" style="76" customWidth="1"/>
    <col min="47" max="47" width="34.5546875" style="76" customWidth="1"/>
    <col min="48" max="48" width="6.33203125" style="76" customWidth="1"/>
    <col min="49" max="49" width="7.33203125" style="76" customWidth="1"/>
    <col min="50" max="50" width="20.6640625" style="76" customWidth="1"/>
    <col min="51" max="52" width="6" style="76" customWidth="1"/>
    <col min="53" max="55" width="8.6640625" style="76" customWidth="1"/>
    <col min="56" max="56" width="6.6640625" style="76" customWidth="1"/>
    <col min="57" max="57" width="26.6640625" style="76" customWidth="1"/>
    <col min="58" max="58" width="34.5546875" style="76" customWidth="1"/>
    <col min="59" max="59" width="6.33203125" style="76" customWidth="1"/>
    <col min="60" max="60" width="7.33203125" style="76" customWidth="1"/>
    <col min="61" max="61" width="20.6640625" style="76" customWidth="1"/>
    <col min="62" max="63" width="6" style="76" customWidth="1"/>
    <col min="64" max="66" width="8.6640625" style="76" customWidth="1"/>
    <col min="67" max="67" width="6.6640625" style="76" customWidth="1"/>
    <col min="68" max="68" width="26.6640625" style="76" customWidth="1"/>
    <col min="69" max="69" width="34.5546875" style="76" customWidth="1"/>
    <col min="70" max="70" width="6.33203125" style="76" customWidth="1"/>
    <col min="71" max="71" width="7.33203125" style="76" customWidth="1"/>
    <col min="72" max="72" width="20.6640625" style="76" customWidth="1"/>
    <col min="73" max="74" width="6" style="76" customWidth="1"/>
    <col min="75" max="77" width="8.6640625" style="76" customWidth="1"/>
    <col min="78" max="78" width="6.6640625" style="76" customWidth="1"/>
    <col min="79" max="79" width="26.6640625" style="76" customWidth="1"/>
    <col min="80" max="80" width="34.5546875" style="76" customWidth="1"/>
    <col min="81" max="81" width="6.33203125" style="76" customWidth="1"/>
    <col min="82" max="82" width="7.33203125" style="76" customWidth="1"/>
    <col min="83" max="83" width="20.6640625" style="76" customWidth="1"/>
    <col min="84" max="85" width="6" style="76" customWidth="1"/>
    <col min="86" max="88" width="8.6640625" style="76" customWidth="1"/>
    <col min="89" max="89" width="6.6640625" style="76" customWidth="1"/>
    <col min="90" max="90" width="26.6640625" style="76" customWidth="1"/>
    <col min="91" max="91" width="34.5546875" style="76" customWidth="1"/>
    <col min="92" max="92" width="6.33203125" style="76" customWidth="1"/>
    <col min="93" max="93" width="7.33203125" style="76" customWidth="1"/>
    <col min="94" max="94" width="20.6640625" style="76" customWidth="1"/>
    <col min="95" max="96" width="6" style="76" customWidth="1"/>
    <col min="97" max="99" width="8.6640625" style="76" customWidth="1"/>
    <col min="100" max="100" width="6.6640625" style="76" customWidth="1"/>
    <col min="101" max="101" width="26.6640625" style="76" customWidth="1"/>
    <col min="102" max="102" width="34.5546875" style="76" customWidth="1"/>
    <col min="103" max="103" width="6.33203125" style="76" customWidth="1"/>
    <col min="104" max="104" width="7.33203125" style="76" customWidth="1"/>
    <col min="105" max="105" width="20.6640625" style="76" customWidth="1"/>
    <col min="106" max="107" width="6" style="76" customWidth="1"/>
    <col min="108" max="110" width="8.6640625" style="76" customWidth="1"/>
    <col min="111" max="111" width="6.6640625" style="76" customWidth="1"/>
    <col min="112" max="112" width="26.5546875" style="76" customWidth="1"/>
    <col min="113" max="113" width="34.5546875" style="76" customWidth="1"/>
    <col min="114" max="114" width="6.33203125" style="76" customWidth="1"/>
    <col min="115" max="115" width="7.33203125" style="76" customWidth="1"/>
    <col min="116" max="116" width="20.6640625" style="76" customWidth="1"/>
    <col min="117" max="118" width="6" style="76" customWidth="1"/>
    <col min="119" max="121" width="8.6640625" style="76" customWidth="1"/>
    <col min="122" max="122" width="6.6640625" style="76" customWidth="1"/>
    <col min="123" max="123" width="26.6640625" style="76" customWidth="1"/>
    <col min="124" max="124" width="34.5546875" style="76" customWidth="1"/>
    <col min="125" max="125" width="6.33203125" style="76" customWidth="1"/>
    <col min="126" max="126" width="7.33203125" style="76" customWidth="1"/>
    <col min="127" max="127" width="20.6640625" style="76" customWidth="1"/>
    <col min="128" max="129" width="6" style="76" customWidth="1"/>
    <col min="130" max="132" width="8.6640625" style="76" customWidth="1"/>
    <col min="133" max="133" width="6.6640625" style="76" customWidth="1"/>
    <col min="134" max="134" width="26.6640625" style="76" customWidth="1"/>
    <col min="135" max="135" width="34.5546875" style="76" customWidth="1"/>
    <col min="136" max="136" width="6.33203125" style="76" customWidth="1"/>
    <col min="137" max="137" width="7.33203125" style="76" customWidth="1"/>
    <col min="138" max="138" width="20.6640625" style="76" customWidth="1"/>
    <col min="139" max="140" width="6" style="76" customWidth="1"/>
    <col min="141" max="143" width="8.6640625" style="76" customWidth="1"/>
    <col min="144" max="144" width="7" style="76" customWidth="1"/>
    <col min="145" max="145" width="26.6640625" style="76" customWidth="1"/>
    <col min="146" max="146" width="34.33203125" style="76" customWidth="1"/>
    <col min="147" max="147" width="6.33203125" style="76" customWidth="1"/>
    <col min="148" max="148" width="7.33203125" style="76" customWidth="1"/>
    <col min="149" max="149" width="19.6640625" style="76" customWidth="1"/>
    <col min="150" max="151" width="9" style="76" customWidth="1"/>
    <col min="152" max="154" width="7.6640625" style="76" customWidth="1"/>
    <col min="155" max="161" width="9" style="76" customWidth="1"/>
    <col min="162" max="16384" width="9" style="76"/>
  </cols>
  <sheetData>
    <row r="1" spans="1:154" ht="22.5" customHeight="1" thickBot="1">
      <c r="A1" s="710" t="s">
        <v>3</v>
      </c>
      <c r="B1" s="711"/>
      <c r="C1" s="711"/>
      <c r="D1" s="711"/>
      <c r="E1" s="711"/>
      <c r="F1" s="711"/>
      <c r="G1" s="711"/>
      <c r="H1" s="711"/>
      <c r="I1" s="712" t="s">
        <v>77</v>
      </c>
      <c r="J1" s="713"/>
      <c r="K1" s="714"/>
      <c r="L1" s="710" t="s">
        <v>28</v>
      </c>
      <c r="M1" s="711"/>
      <c r="N1" s="711"/>
      <c r="O1" s="711"/>
      <c r="P1" s="711"/>
      <c r="Q1" s="711"/>
      <c r="R1" s="711"/>
      <c r="S1" s="711"/>
      <c r="T1" s="712" t="s">
        <v>77</v>
      </c>
      <c r="U1" s="713"/>
      <c r="V1" s="714"/>
      <c r="W1" s="710" t="s">
        <v>7</v>
      </c>
      <c r="X1" s="711"/>
      <c r="Y1" s="711"/>
      <c r="Z1" s="711"/>
      <c r="AA1" s="711"/>
      <c r="AB1" s="711"/>
      <c r="AC1" s="711"/>
      <c r="AD1" s="711"/>
      <c r="AE1" s="712" t="s">
        <v>77</v>
      </c>
      <c r="AF1" s="713"/>
      <c r="AG1" s="714"/>
      <c r="AH1" s="710" t="s">
        <v>34</v>
      </c>
      <c r="AI1" s="711"/>
      <c r="AJ1" s="711"/>
      <c r="AK1" s="711"/>
      <c r="AL1" s="711"/>
      <c r="AM1" s="711"/>
      <c r="AN1" s="711"/>
      <c r="AO1" s="715"/>
      <c r="AP1" s="716" t="s">
        <v>77</v>
      </c>
      <c r="AQ1" s="717"/>
      <c r="AR1" s="718"/>
      <c r="AS1" s="710" t="s">
        <v>37</v>
      </c>
      <c r="AT1" s="711"/>
      <c r="AU1" s="711"/>
      <c r="AV1" s="711"/>
      <c r="AW1" s="711"/>
      <c r="AX1" s="711"/>
      <c r="AY1" s="711"/>
      <c r="AZ1" s="711"/>
      <c r="BA1" s="712" t="s">
        <v>77</v>
      </c>
      <c r="BB1" s="713"/>
      <c r="BC1" s="714"/>
      <c r="BD1" s="710" t="s">
        <v>33</v>
      </c>
      <c r="BE1" s="711"/>
      <c r="BF1" s="711"/>
      <c r="BG1" s="711"/>
      <c r="BH1" s="711"/>
      <c r="BI1" s="711"/>
      <c r="BJ1" s="711"/>
      <c r="BK1" s="711"/>
      <c r="BL1" s="712" t="s">
        <v>77</v>
      </c>
      <c r="BM1" s="713"/>
      <c r="BN1" s="714"/>
      <c r="BO1" s="710" t="s">
        <v>36</v>
      </c>
      <c r="BP1" s="711"/>
      <c r="BQ1" s="711"/>
      <c r="BR1" s="711"/>
      <c r="BS1" s="711"/>
      <c r="BT1" s="711"/>
      <c r="BU1" s="711"/>
      <c r="BV1" s="711"/>
      <c r="BW1" s="712" t="s">
        <v>77</v>
      </c>
      <c r="BX1" s="713"/>
      <c r="BY1" s="714"/>
      <c r="BZ1" s="710" t="s">
        <v>32</v>
      </c>
      <c r="CA1" s="711"/>
      <c r="CB1" s="711"/>
      <c r="CC1" s="711"/>
      <c r="CD1" s="711"/>
      <c r="CE1" s="711"/>
      <c r="CF1" s="711"/>
      <c r="CG1" s="711"/>
      <c r="CH1" s="712" t="s">
        <v>77</v>
      </c>
      <c r="CI1" s="713"/>
      <c r="CJ1" s="714"/>
      <c r="CK1" s="710" t="s">
        <v>31</v>
      </c>
      <c r="CL1" s="711"/>
      <c r="CM1" s="711"/>
      <c r="CN1" s="711"/>
      <c r="CO1" s="711"/>
      <c r="CP1" s="711"/>
      <c r="CQ1" s="711"/>
      <c r="CR1" s="711"/>
      <c r="CS1" s="712" t="s">
        <v>77</v>
      </c>
      <c r="CT1" s="713"/>
      <c r="CU1" s="714"/>
      <c r="CV1" s="710" t="s">
        <v>30</v>
      </c>
      <c r="CW1" s="711"/>
      <c r="CX1" s="711"/>
      <c r="CY1" s="711"/>
      <c r="CZ1" s="711"/>
      <c r="DA1" s="711"/>
      <c r="DB1" s="711"/>
      <c r="DC1" s="711"/>
      <c r="DD1" s="712" t="s">
        <v>77</v>
      </c>
      <c r="DE1" s="713"/>
      <c r="DF1" s="714"/>
      <c r="DG1" s="710" t="s">
        <v>81</v>
      </c>
      <c r="DH1" s="711"/>
      <c r="DI1" s="711"/>
      <c r="DJ1" s="711"/>
      <c r="DK1" s="711"/>
      <c r="DL1" s="711"/>
      <c r="DM1" s="711"/>
      <c r="DN1" s="711"/>
      <c r="DO1" s="712" t="s">
        <v>77</v>
      </c>
      <c r="DP1" s="713"/>
      <c r="DQ1" s="714"/>
      <c r="DR1" s="710" t="s">
        <v>29</v>
      </c>
      <c r="DS1" s="711"/>
      <c r="DT1" s="711"/>
      <c r="DU1" s="711"/>
      <c r="DV1" s="711"/>
      <c r="DW1" s="711"/>
      <c r="DX1" s="711"/>
      <c r="DY1" s="711"/>
      <c r="DZ1" s="712" t="s">
        <v>77</v>
      </c>
      <c r="EA1" s="713"/>
      <c r="EB1" s="714"/>
      <c r="EC1" s="710" t="s">
        <v>82</v>
      </c>
      <c r="ED1" s="711"/>
      <c r="EE1" s="711"/>
      <c r="EF1" s="711"/>
      <c r="EG1" s="711"/>
      <c r="EH1" s="711"/>
      <c r="EI1" s="711"/>
      <c r="EJ1" s="711"/>
      <c r="EK1" s="712" t="s">
        <v>77</v>
      </c>
      <c r="EL1" s="713"/>
      <c r="EM1" s="714"/>
      <c r="EN1" s="710" t="s">
        <v>7</v>
      </c>
      <c r="EO1" s="711"/>
      <c r="EP1" s="711"/>
      <c r="EQ1" s="711"/>
      <c r="ER1" s="711"/>
      <c r="ES1" s="711"/>
      <c r="ET1" s="711"/>
      <c r="EU1" s="711"/>
      <c r="EV1" s="712" t="s">
        <v>77</v>
      </c>
      <c r="EW1" s="713"/>
      <c r="EX1" s="714"/>
    </row>
    <row r="2" spans="1:154" ht="24" thickBot="1">
      <c r="A2" s="421" t="s">
        <v>70</v>
      </c>
      <c r="B2" s="422" t="s">
        <v>71</v>
      </c>
      <c r="C2" s="422" t="s">
        <v>58</v>
      </c>
      <c r="D2" s="423" t="s">
        <v>72</v>
      </c>
      <c r="E2" s="423" t="s">
        <v>69</v>
      </c>
      <c r="F2" s="424" t="s">
        <v>73</v>
      </c>
      <c r="G2" s="425" t="s">
        <v>74</v>
      </c>
      <c r="H2" s="426" t="s">
        <v>75</v>
      </c>
      <c r="I2" s="427" t="s">
        <v>59</v>
      </c>
      <c r="J2" s="428" t="s">
        <v>76</v>
      </c>
      <c r="K2" s="429" t="s">
        <v>60</v>
      </c>
      <c r="L2" s="430" t="s">
        <v>70</v>
      </c>
      <c r="M2" s="422" t="s">
        <v>71</v>
      </c>
      <c r="N2" s="422" t="s">
        <v>58</v>
      </c>
      <c r="O2" s="423" t="s">
        <v>72</v>
      </c>
      <c r="P2" s="423" t="s">
        <v>69</v>
      </c>
      <c r="Q2" s="424" t="s">
        <v>73</v>
      </c>
      <c r="R2" s="425" t="s">
        <v>74</v>
      </c>
      <c r="S2" s="426" t="s">
        <v>75</v>
      </c>
      <c r="T2" s="427" t="s">
        <v>59</v>
      </c>
      <c r="U2" s="428" t="s">
        <v>76</v>
      </c>
      <c r="V2" s="429" t="s">
        <v>60</v>
      </c>
      <c r="W2" s="430" t="s">
        <v>70</v>
      </c>
      <c r="X2" s="422" t="s">
        <v>71</v>
      </c>
      <c r="Y2" s="422" t="s">
        <v>58</v>
      </c>
      <c r="Z2" s="431" t="s">
        <v>72</v>
      </c>
      <c r="AA2" s="423" t="s">
        <v>69</v>
      </c>
      <c r="AB2" s="424" t="s">
        <v>73</v>
      </c>
      <c r="AC2" s="425" t="s">
        <v>74</v>
      </c>
      <c r="AD2" s="426" t="s">
        <v>75</v>
      </c>
      <c r="AE2" s="427" t="s">
        <v>59</v>
      </c>
      <c r="AF2" s="428" t="s">
        <v>76</v>
      </c>
      <c r="AG2" s="429" t="s">
        <v>60</v>
      </c>
      <c r="AH2" s="430" t="s">
        <v>70</v>
      </c>
      <c r="AI2" s="422" t="s">
        <v>71</v>
      </c>
      <c r="AJ2" s="422" t="s">
        <v>58</v>
      </c>
      <c r="AK2" s="423" t="s">
        <v>72</v>
      </c>
      <c r="AL2" s="423" t="s">
        <v>69</v>
      </c>
      <c r="AM2" s="424" t="s">
        <v>73</v>
      </c>
      <c r="AN2" s="425" t="s">
        <v>74</v>
      </c>
      <c r="AO2" s="426" t="s">
        <v>75</v>
      </c>
      <c r="AP2" s="427" t="s">
        <v>59</v>
      </c>
      <c r="AQ2" s="428" t="s">
        <v>76</v>
      </c>
      <c r="AR2" s="429" t="s">
        <v>60</v>
      </c>
      <c r="AS2" s="430" t="s">
        <v>70</v>
      </c>
      <c r="AT2" s="422" t="s">
        <v>71</v>
      </c>
      <c r="AU2" s="422" t="s">
        <v>58</v>
      </c>
      <c r="AV2" s="423" t="s">
        <v>72</v>
      </c>
      <c r="AW2" s="423" t="s">
        <v>69</v>
      </c>
      <c r="AX2" s="424" t="s">
        <v>73</v>
      </c>
      <c r="AY2" s="425" t="s">
        <v>74</v>
      </c>
      <c r="AZ2" s="426" t="s">
        <v>75</v>
      </c>
      <c r="BA2" s="427" t="s">
        <v>59</v>
      </c>
      <c r="BB2" s="428" t="s">
        <v>76</v>
      </c>
      <c r="BC2" s="429" t="s">
        <v>60</v>
      </c>
      <c r="BD2" s="430" t="s">
        <v>70</v>
      </c>
      <c r="BE2" s="422" t="s">
        <v>71</v>
      </c>
      <c r="BF2" s="422" t="s">
        <v>58</v>
      </c>
      <c r="BG2" s="423" t="s">
        <v>72</v>
      </c>
      <c r="BH2" s="423" t="s">
        <v>69</v>
      </c>
      <c r="BI2" s="424" t="s">
        <v>73</v>
      </c>
      <c r="BJ2" s="425" t="s">
        <v>74</v>
      </c>
      <c r="BK2" s="426" t="s">
        <v>75</v>
      </c>
      <c r="BL2" s="427" t="s">
        <v>59</v>
      </c>
      <c r="BM2" s="428" t="s">
        <v>76</v>
      </c>
      <c r="BN2" s="429" t="s">
        <v>60</v>
      </c>
      <c r="BO2" s="430" t="s">
        <v>70</v>
      </c>
      <c r="BP2" s="422" t="s">
        <v>71</v>
      </c>
      <c r="BQ2" s="422" t="s">
        <v>58</v>
      </c>
      <c r="BR2" s="423" t="s">
        <v>72</v>
      </c>
      <c r="BS2" s="423" t="s">
        <v>69</v>
      </c>
      <c r="BT2" s="424" t="s">
        <v>73</v>
      </c>
      <c r="BU2" s="425" t="s">
        <v>74</v>
      </c>
      <c r="BV2" s="426" t="s">
        <v>75</v>
      </c>
      <c r="BW2" s="427" t="s">
        <v>59</v>
      </c>
      <c r="BX2" s="428" t="s">
        <v>76</v>
      </c>
      <c r="BY2" s="429" t="s">
        <v>60</v>
      </c>
      <c r="BZ2" s="430" t="s">
        <v>70</v>
      </c>
      <c r="CA2" s="422" t="s">
        <v>71</v>
      </c>
      <c r="CB2" s="422" t="s">
        <v>58</v>
      </c>
      <c r="CC2" s="423" t="s">
        <v>72</v>
      </c>
      <c r="CD2" s="423" t="s">
        <v>69</v>
      </c>
      <c r="CE2" s="424" t="s">
        <v>73</v>
      </c>
      <c r="CF2" s="425" t="s">
        <v>74</v>
      </c>
      <c r="CG2" s="426" t="s">
        <v>75</v>
      </c>
      <c r="CH2" s="427" t="s">
        <v>59</v>
      </c>
      <c r="CI2" s="428" t="s">
        <v>76</v>
      </c>
      <c r="CJ2" s="429" t="s">
        <v>60</v>
      </c>
      <c r="CK2" s="430" t="s">
        <v>70</v>
      </c>
      <c r="CL2" s="422" t="s">
        <v>71</v>
      </c>
      <c r="CM2" s="422" t="s">
        <v>58</v>
      </c>
      <c r="CN2" s="423" t="s">
        <v>72</v>
      </c>
      <c r="CO2" s="423" t="s">
        <v>69</v>
      </c>
      <c r="CP2" s="424" t="s">
        <v>73</v>
      </c>
      <c r="CQ2" s="425" t="s">
        <v>74</v>
      </c>
      <c r="CR2" s="426" t="s">
        <v>75</v>
      </c>
      <c r="CS2" s="427" t="s">
        <v>59</v>
      </c>
      <c r="CT2" s="428" t="s">
        <v>76</v>
      </c>
      <c r="CU2" s="429" t="s">
        <v>60</v>
      </c>
      <c r="CV2" s="430" t="s">
        <v>70</v>
      </c>
      <c r="CW2" s="422" t="s">
        <v>71</v>
      </c>
      <c r="CX2" s="422" t="s">
        <v>58</v>
      </c>
      <c r="CY2" s="423" t="s">
        <v>72</v>
      </c>
      <c r="CZ2" s="423" t="s">
        <v>69</v>
      </c>
      <c r="DA2" s="424" t="s">
        <v>73</v>
      </c>
      <c r="DB2" s="425" t="s">
        <v>74</v>
      </c>
      <c r="DC2" s="426" t="s">
        <v>75</v>
      </c>
      <c r="DD2" s="427" t="s">
        <v>59</v>
      </c>
      <c r="DE2" s="428" t="s">
        <v>76</v>
      </c>
      <c r="DF2" s="429" t="s">
        <v>60</v>
      </c>
      <c r="DG2" s="432" t="s">
        <v>70</v>
      </c>
      <c r="DH2" s="422" t="s">
        <v>71</v>
      </c>
      <c r="DI2" s="422" t="s">
        <v>58</v>
      </c>
      <c r="DJ2" s="423" t="s">
        <v>72</v>
      </c>
      <c r="DK2" s="423" t="s">
        <v>69</v>
      </c>
      <c r="DL2" s="424" t="s">
        <v>73</v>
      </c>
      <c r="DM2" s="425" t="s">
        <v>74</v>
      </c>
      <c r="DN2" s="426" t="s">
        <v>75</v>
      </c>
      <c r="DO2" s="427" t="s">
        <v>59</v>
      </c>
      <c r="DP2" s="428" t="s">
        <v>76</v>
      </c>
      <c r="DQ2" s="429" t="s">
        <v>60</v>
      </c>
      <c r="DR2" s="430" t="s">
        <v>70</v>
      </c>
      <c r="DS2" s="422" t="s">
        <v>71</v>
      </c>
      <c r="DT2" s="422" t="s">
        <v>58</v>
      </c>
      <c r="DU2" s="423" t="s">
        <v>72</v>
      </c>
      <c r="DV2" s="423" t="s">
        <v>69</v>
      </c>
      <c r="DW2" s="424" t="s">
        <v>73</v>
      </c>
      <c r="DX2" s="425" t="s">
        <v>74</v>
      </c>
      <c r="DY2" s="426" t="s">
        <v>75</v>
      </c>
      <c r="DZ2" s="427" t="s">
        <v>59</v>
      </c>
      <c r="EA2" s="428" t="s">
        <v>76</v>
      </c>
      <c r="EB2" s="429" t="s">
        <v>60</v>
      </c>
      <c r="EC2" s="430" t="s">
        <v>70</v>
      </c>
      <c r="ED2" s="422" t="s">
        <v>71</v>
      </c>
      <c r="EE2" s="422" t="s">
        <v>58</v>
      </c>
      <c r="EF2" s="423" t="s">
        <v>72</v>
      </c>
      <c r="EG2" s="423" t="s">
        <v>69</v>
      </c>
      <c r="EH2" s="424" t="s">
        <v>73</v>
      </c>
      <c r="EI2" s="425" t="s">
        <v>74</v>
      </c>
      <c r="EJ2" s="426" t="s">
        <v>75</v>
      </c>
      <c r="EK2" s="427" t="s">
        <v>59</v>
      </c>
      <c r="EL2" s="428" t="s">
        <v>76</v>
      </c>
      <c r="EM2" s="429" t="s">
        <v>60</v>
      </c>
      <c r="EN2" s="430" t="s">
        <v>70</v>
      </c>
      <c r="EO2" s="422" t="s">
        <v>71</v>
      </c>
      <c r="EP2" s="422" t="s">
        <v>58</v>
      </c>
      <c r="EQ2" s="423" t="s">
        <v>72</v>
      </c>
      <c r="ER2" s="423" t="s">
        <v>69</v>
      </c>
      <c r="ES2" s="424" t="s">
        <v>73</v>
      </c>
      <c r="ET2" s="425" t="s">
        <v>74</v>
      </c>
      <c r="EU2" s="426" t="s">
        <v>75</v>
      </c>
      <c r="EV2" s="427" t="s">
        <v>59</v>
      </c>
      <c r="EW2" s="428" t="s">
        <v>76</v>
      </c>
      <c r="EX2" s="433" t="s">
        <v>60</v>
      </c>
    </row>
    <row r="3" spans="1:154" ht="24.75" customHeight="1">
      <c r="A3" s="418"/>
      <c r="B3" s="166"/>
      <c r="C3" s="166"/>
      <c r="D3" s="419"/>
      <c r="E3" s="169"/>
      <c r="F3" s="170"/>
      <c r="G3" s="169"/>
      <c r="H3" s="169"/>
      <c r="I3" s="167"/>
      <c r="J3" s="167"/>
      <c r="K3" s="168"/>
      <c r="L3" s="418"/>
      <c r="M3" s="166"/>
      <c r="N3" s="166"/>
      <c r="O3" s="419"/>
      <c r="P3" s="169"/>
      <c r="Q3" s="170"/>
      <c r="R3" s="169"/>
      <c r="S3" s="169"/>
      <c r="T3" s="167"/>
      <c r="U3" s="167"/>
      <c r="V3" s="168"/>
      <c r="W3" s="418"/>
      <c r="X3" s="166"/>
      <c r="Y3" s="166"/>
      <c r="Z3" s="419"/>
      <c r="AA3" s="169"/>
      <c r="AB3" s="170"/>
      <c r="AC3" s="169"/>
      <c r="AD3" s="169"/>
      <c r="AE3" s="167"/>
      <c r="AF3" s="167"/>
      <c r="AG3" s="168"/>
      <c r="AH3" s="418"/>
      <c r="AI3" s="166"/>
      <c r="AJ3" s="166"/>
      <c r="AK3" s="166"/>
      <c r="AL3" s="169"/>
      <c r="AM3" s="170"/>
      <c r="AN3" s="169"/>
      <c r="AO3" s="169"/>
      <c r="AP3" s="167"/>
      <c r="AQ3" s="167"/>
      <c r="AR3" s="168"/>
      <c r="AS3" s="418"/>
      <c r="AT3" s="166"/>
      <c r="AU3" s="166"/>
      <c r="AV3" s="166"/>
      <c r="AW3" s="169"/>
      <c r="AX3" s="170"/>
      <c r="AY3" s="169"/>
      <c r="AZ3" s="169"/>
      <c r="BA3" s="167"/>
      <c r="BB3" s="167"/>
      <c r="BC3" s="168"/>
      <c r="BD3" s="418"/>
      <c r="BE3" s="166"/>
      <c r="BF3" s="166"/>
      <c r="BG3" s="166"/>
      <c r="BH3" s="169"/>
      <c r="BI3" s="170"/>
      <c r="BJ3" s="169"/>
      <c r="BK3" s="169"/>
      <c r="BL3" s="167"/>
      <c r="BM3" s="167"/>
      <c r="BN3" s="420"/>
      <c r="BO3" s="165"/>
      <c r="BP3" s="166"/>
      <c r="BQ3" s="166"/>
      <c r="BR3" s="166"/>
      <c r="BS3" s="169"/>
      <c r="BT3" s="170"/>
      <c r="BU3" s="169"/>
      <c r="BV3" s="169"/>
      <c r="BW3" s="167"/>
      <c r="BX3" s="167"/>
      <c r="BY3" s="168"/>
      <c r="BZ3" s="418"/>
      <c r="CA3" s="166"/>
      <c r="CB3" s="166"/>
      <c r="CC3" s="166"/>
      <c r="CD3" s="169"/>
      <c r="CE3" s="170"/>
      <c r="CF3" s="169"/>
      <c r="CG3" s="169"/>
      <c r="CH3" s="167"/>
      <c r="CI3" s="167"/>
      <c r="CJ3" s="420"/>
      <c r="CK3" s="165"/>
      <c r="CL3" s="166"/>
      <c r="CM3" s="166"/>
      <c r="CN3" s="166"/>
      <c r="CO3" s="169"/>
      <c r="CP3" s="170"/>
      <c r="CQ3" s="169"/>
      <c r="CR3" s="169"/>
      <c r="CS3" s="167"/>
      <c r="CT3" s="167"/>
      <c r="CU3" s="168"/>
      <c r="CV3" s="418"/>
      <c r="CW3" s="166"/>
      <c r="CX3" s="166"/>
      <c r="CY3" s="166"/>
      <c r="CZ3" s="169"/>
      <c r="DA3" s="170"/>
      <c r="DB3" s="169"/>
      <c r="DC3" s="169"/>
      <c r="DD3" s="167" t="s">
        <v>7</v>
      </c>
      <c r="DE3" s="167" t="s">
        <v>7</v>
      </c>
      <c r="DF3" s="420" t="s">
        <v>7</v>
      </c>
      <c r="DG3" s="165"/>
      <c r="DH3" s="166"/>
      <c r="DI3" s="166"/>
      <c r="DJ3" s="166"/>
      <c r="DK3" s="169"/>
      <c r="DL3" s="170"/>
      <c r="DM3" s="169"/>
      <c r="DN3" s="169"/>
      <c r="DO3" s="167" t="s">
        <v>7</v>
      </c>
      <c r="DP3" s="167" t="s">
        <v>7</v>
      </c>
      <c r="DQ3" s="168" t="s">
        <v>7</v>
      </c>
      <c r="DR3" s="165"/>
      <c r="DS3" s="166"/>
      <c r="DT3" s="166"/>
      <c r="DU3" s="166"/>
      <c r="DV3" s="169"/>
      <c r="DW3" s="170"/>
      <c r="DX3" s="169"/>
      <c r="DY3" s="169"/>
      <c r="DZ3" s="167"/>
      <c r="EA3" s="167"/>
      <c r="EB3" s="168"/>
      <c r="EC3" s="418"/>
      <c r="ED3" s="166"/>
      <c r="EE3" s="166"/>
      <c r="EF3" s="166"/>
      <c r="EG3" s="169"/>
      <c r="EH3" s="170"/>
      <c r="EI3" s="169"/>
      <c r="EJ3" s="169"/>
      <c r="EK3" s="167"/>
      <c r="EL3" s="167"/>
      <c r="EM3" s="420"/>
      <c r="EN3" s="165"/>
      <c r="EO3" s="166"/>
      <c r="EP3" s="166"/>
      <c r="EQ3" s="166"/>
      <c r="ER3" s="169"/>
      <c r="ES3" s="170"/>
      <c r="ET3" s="169"/>
      <c r="EU3" s="169"/>
      <c r="EV3" s="167"/>
      <c r="EW3" s="167"/>
      <c r="EX3" s="420"/>
    </row>
    <row r="4" spans="1:154" ht="24.75" customHeight="1">
      <c r="A4" s="197"/>
      <c r="B4" s="188"/>
      <c r="C4" s="188"/>
      <c r="D4" s="210"/>
      <c r="E4" s="189"/>
      <c r="F4" s="190"/>
      <c r="G4" s="189"/>
      <c r="H4" s="189"/>
      <c r="I4" s="191"/>
      <c r="J4" s="191"/>
      <c r="K4" s="208"/>
      <c r="L4" s="197"/>
      <c r="M4" s="188"/>
      <c r="N4" s="188"/>
      <c r="O4" s="210"/>
      <c r="P4" s="189"/>
      <c r="Q4" s="190"/>
      <c r="R4" s="189"/>
      <c r="S4" s="189"/>
      <c r="T4" s="191"/>
      <c r="U4" s="191"/>
      <c r="V4" s="208"/>
      <c r="W4" s="197"/>
      <c r="X4" s="188"/>
      <c r="Y4" s="188"/>
      <c r="Z4" s="210"/>
      <c r="AA4" s="189"/>
      <c r="AB4" s="190"/>
      <c r="AC4" s="189"/>
      <c r="AD4" s="189"/>
      <c r="AE4" s="191"/>
      <c r="AF4" s="191"/>
      <c r="AG4" s="208"/>
      <c r="AH4" s="197"/>
      <c r="AI4" s="188"/>
      <c r="AJ4" s="188"/>
      <c r="AK4" s="188"/>
      <c r="AL4" s="189"/>
      <c r="AM4" s="190"/>
      <c r="AN4" s="189"/>
      <c r="AO4" s="189"/>
      <c r="AP4" s="191"/>
      <c r="AQ4" s="191"/>
      <c r="AR4" s="208"/>
      <c r="AS4" s="197"/>
      <c r="AT4" s="188"/>
      <c r="AU4" s="188"/>
      <c r="AV4" s="188"/>
      <c r="AW4" s="189"/>
      <c r="AX4" s="190"/>
      <c r="AY4" s="189"/>
      <c r="AZ4" s="189"/>
      <c r="BA4" s="191"/>
      <c r="BB4" s="191"/>
      <c r="BC4" s="208"/>
      <c r="BD4" s="197"/>
      <c r="BE4" s="188"/>
      <c r="BF4" s="188"/>
      <c r="BG4" s="188"/>
      <c r="BH4" s="189"/>
      <c r="BI4" s="190"/>
      <c r="BJ4" s="189"/>
      <c r="BK4" s="189"/>
      <c r="BL4" s="191"/>
      <c r="BM4" s="191"/>
      <c r="BN4" s="198"/>
      <c r="BO4" s="165"/>
      <c r="BP4" s="166"/>
      <c r="BQ4" s="166"/>
      <c r="BR4" s="166"/>
      <c r="BS4" s="169"/>
      <c r="BT4" s="170"/>
      <c r="BU4" s="169"/>
      <c r="BV4" s="169"/>
      <c r="BW4" s="167"/>
      <c r="BX4" s="167"/>
      <c r="BY4" s="168"/>
      <c r="BZ4" s="197"/>
      <c r="CA4" s="188"/>
      <c r="CB4" s="188"/>
      <c r="CC4" s="188"/>
      <c r="CD4" s="189"/>
      <c r="CE4" s="190"/>
      <c r="CF4" s="189"/>
      <c r="CG4" s="189"/>
      <c r="CH4" s="191"/>
      <c r="CI4" s="191"/>
      <c r="CJ4" s="198"/>
      <c r="CK4" s="165"/>
      <c r="CL4" s="166"/>
      <c r="CM4" s="166"/>
      <c r="CN4" s="166"/>
      <c r="CO4" s="169"/>
      <c r="CP4" s="170"/>
      <c r="CQ4" s="169"/>
      <c r="CR4" s="169"/>
      <c r="CS4" s="167"/>
      <c r="CT4" s="167"/>
      <c r="CU4" s="168"/>
      <c r="CV4" s="197"/>
      <c r="CW4" s="188"/>
      <c r="CX4" s="188"/>
      <c r="CY4" s="188"/>
      <c r="CZ4" s="189"/>
      <c r="DA4" s="190"/>
      <c r="DB4" s="189"/>
      <c r="DC4" s="189"/>
      <c r="DD4" s="191"/>
      <c r="DE4" s="191"/>
      <c r="DF4" s="198"/>
      <c r="DG4" s="165"/>
      <c r="DH4" s="166"/>
      <c r="DI4" s="166"/>
      <c r="DJ4" s="166"/>
      <c r="DK4" s="169"/>
      <c r="DL4" s="170"/>
      <c r="DM4" s="169"/>
      <c r="DN4" s="169"/>
      <c r="DO4" s="167"/>
      <c r="DP4" s="167"/>
      <c r="DQ4" s="168"/>
      <c r="DR4" s="165"/>
      <c r="DS4" s="166"/>
      <c r="DT4" s="166"/>
      <c r="DU4" s="166"/>
      <c r="DV4" s="169"/>
      <c r="DW4" s="170"/>
      <c r="DX4" s="169"/>
      <c r="DY4" s="169"/>
      <c r="DZ4" s="167"/>
      <c r="EA4" s="167"/>
      <c r="EB4" s="168"/>
      <c r="EC4" s="197"/>
      <c r="ED4" s="188"/>
      <c r="EE4" s="188"/>
      <c r="EF4" s="188"/>
      <c r="EG4" s="189"/>
      <c r="EH4" s="190"/>
      <c r="EI4" s="189"/>
      <c r="EJ4" s="189"/>
      <c r="EK4" s="191"/>
      <c r="EL4" s="191"/>
      <c r="EM4" s="198"/>
      <c r="EN4" s="213"/>
      <c r="EO4" s="188"/>
      <c r="EP4" s="188"/>
      <c r="EQ4" s="188"/>
      <c r="ER4" s="189"/>
      <c r="ES4" s="190"/>
      <c r="ET4" s="189"/>
      <c r="EU4" s="189"/>
      <c r="EV4" s="191"/>
      <c r="EW4" s="191"/>
      <c r="EX4" s="198"/>
    </row>
    <row r="5" spans="1:154" ht="24.75" customHeight="1">
      <c r="A5" s="197"/>
      <c r="B5" s="188"/>
      <c r="C5" s="188"/>
      <c r="D5" s="210"/>
      <c r="E5" s="189"/>
      <c r="F5" s="190"/>
      <c r="G5" s="189"/>
      <c r="H5" s="189"/>
      <c r="I5" s="191"/>
      <c r="J5" s="191"/>
      <c r="K5" s="208"/>
      <c r="L5" s="197"/>
      <c r="M5" s="188"/>
      <c r="N5" s="188"/>
      <c r="O5" s="210"/>
      <c r="P5" s="189"/>
      <c r="Q5" s="190"/>
      <c r="R5" s="189"/>
      <c r="S5" s="189"/>
      <c r="T5" s="191"/>
      <c r="U5" s="191"/>
      <c r="V5" s="208"/>
      <c r="W5" s="197"/>
      <c r="X5" s="188"/>
      <c r="Y5" s="188"/>
      <c r="Z5" s="210"/>
      <c r="AA5" s="189"/>
      <c r="AB5" s="190"/>
      <c r="AC5" s="189"/>
      <c r="AD5" s="189"/>
      <c r="AE5" s="191"/>
      <c r="AF5" s="191"/>
      <c r="AG5" s="208"/>
      <c r="AH5" s="197"/>
      <c r="AI5" s="188"/>
      <c r="AJ5" s="188"/>
      <c r="AK5" s="188"/>
      <c r="AL5" s="189"/>
      <c r="AM5" s="190"/>
      <c r="AN5" s="189"/>
      <c r="AO5" s="189"/>
      <c r="AP5" s="191"/>
      <c r="AQ5" s="191"/>
      <c r="AR5" s="208"/>
      <c r="AS5" s="197"/>
      <c r="AT5" s="188"/>
      <c r="AU5" s="188"/>
      <c r="AV5" s="188"/>
      <c r="AW5" s="189"/>
      <c r="AX5" s="190"/>
      <c r="AY5" s="189"/>
      <c r="AZ5" s="189"/>
      <c r="BA5" s="191"/>
      <c r="BB5" s="191"/>
      <c r="BC5" s="208"/>
      <c r="BD5" s="197"/>
      <c r="BE5" s="188"/>
      <c r="BF5" s="188"/>
      <c r="BG5" s="188"/>
      <c r="BH5" s="189"/>
      <c r="BI5" s="190"/>
      <c r="BJ5" s="189"/>
      <c r="BK5" s="189"/>
      <c r="BL5" s="191"/>
      <c r="BM5" s="191"/>
      <c r="BN5" s="198"/>
      <c r="BO5" s="165"/>
      <c r="BP5" s="166"/>
      <c r="BQ5" s="166"/>
      <c r="BR5" s="166"/>
      <c r="BS5" s="169"/>
      <c r="BT5" s="170"/>
      <c r="BU5" s="169"/>
      <c r="BV5" s="169"/>
      <c r="BW5" s="167"/>
      <c r="BX5" s="167"/>
      <c r="BY5" s="168"/>
      <c r="BZ5" s="197"/>
      <c r="CA5" s="188"/>
      <c r="CB5" s="188"/>
      <c r="CC5" s="188"/>
      <c r="CD5" s="189"/>
      <c r="CE5" s="190"/>
      <c r="CF5" s="189"/>
      <c r="CG5" s="189"/>
      <c r="CH5" s="191"/>
      <c r="CI5" s="191"/>
      <c r="CJ5" s="198"/>
      <c r="CK5" s="165"/>
      <c r="CL5" s="166"/>
      <c r="CM5" s="166"/>
      <c r="CN5" s="166"/>
      <c r="CO5" s="169"/>
      <c r="CP5" s="170"/>
      <c r="CQ5" s="169"/>
      <c r="CR5" s="169"/>
      <c r="CS5" s="167"/>
      <c r="CT5" s="167"/>
      <c r="CU5" s="168"/>
      <c r="CV5" s="197"/>
      <c r="CW5" s="188"/>
      <c r="CX5" s="188"/>
      <c r="CY5" s="188"/>
      <c r="CZ5" s="189"/>
      <c r="DA5" s="190"/>
      <c r="DB5" s="189"/>
      <c r="DC5" s="189"/>
      <c r="DD5" s="191"/>
      <c r="DE5" s="191"/>
      <c r="DF5" s="198"/>
      <c r="DG5" s="165"/>
      <c r="DH5" s="166"/>
      <c r="DI5" s="166"/>
      <c r="DJ5" s="166"/>
      <c r="DK5" s="169"/>
      <c r="DL5" s="170"/>
      <c r="DM5" s="169"/>
      <c r="DN5" s="169"/>
      <c r="DO5" s="167"/>
      <c r="DP5" s="167"/>
      <c r="DQ5" s="168"/>
      <c r="DR5" s="165"/>
      <c r="DS5" s="166"/>
      <c r="DT5" s="166"/>
      <c r="DU5" s="166"/>
      <c r="DV5" s="169"/>
      <c r="DW5" s="170"/>
      <c r="DX5" s="169"/>
      <c r="DY5" s="169"/>
      <c r="DZ5" s="167"/>
      <c r="EA5" s="167"/>
      <c r="EB5" s="168"/>
      <c r="EC5" s="197"/>
      <c r="ED5" s="188"/>
      <c r="EE5" s="188"/>
      <c r="EF5" s="188"/>
      <c r="EG5" s="189"/>
      <c r="EH5" s="190"/>
      <c r="EI5" s="189"/>
      <c r="EJ5" s="189"/>
      <c r="EK5" s="191"/>
      <c r="EL5" s="191"/>
      <c r="EM5" s="198"/>
      <c r="EN5" s="213"/>
      <c r="EO5" s="188"/>
      <c r="EP5" s="188"/>
      <c r="EQ5" s="188"/>
      <c r="ER5" s="189"/>
      <c r="ES5" s="190"/>
      <c r="ET5" s="189"/>
      <c r="EU5" s="189"/>
      <c r="EV5" s="191"/>
      <c r="EW5" s="191"/>
      <c r="EX5" s="198"/>
    </row>
    <row r="6" spans="1:154" ht="24.75" customHeight="1" thickBot="1">
      <c r="A6" s="197"/>
      <c r="B6" s="188"/>
      <c r="C6" s="188"/>
      <c r="D6" s="210"/>
      <c r="E6" s="189"/>
      <c r="F6" s="190"/>
      <c r="G6" s="189"/>
      <c r="H6" s="189"/>
      <c r="I6" s="191"/>
      <c r="J6" s="191"/>
      <c r="K6" s="208"/>
      <c r="L6" s="197"/>
      <c r="M6" s="188"/>
      <c r="N6" s="188"/>
      <c r="O6" s="210"/>
      <c r="P6" s="189"/>
      <c r="Q6" s="190"/>
      <c r="R6" s="189"/>
      <c r="S6" s="189"/>
      <c r="T6" s="191"/>
      <c r="U6" s="191"/>
      <c r="V6" s="208"/>
      <c r="W6" s="197"/>
      <c r="X6" s="188"/>
      <c r="Y6" s="188"/>
      <c r="Z6" s="210"/>
      <c r="AA6" s="189"/>
      <c r="AB6" s="190"/>
      <c r="AC6" s="189"/>
      <c r="AD6" s="189"/>
      <c r="AE6" s="191"/>
      <c r="AF6" s="191"/>
      <c r="AG6" s="208"/>
      <c r="AH6" s="197"/>
      <c r="AI6" s="188"/>
      <c r="AJ6" s="188"/>
      <c r="AK6" s="188"/>
      <c r="AL6" s="189"/>
      <c r="AM6" s="190"/>
      <c r="AN6" s="189"/>
      <c r="AO6" s="189"/>
      <c r="AP6" s="191"/>
      <c r="AQ6" s="191"/>
      <c r="AR6" s="208"/>
      <c r="AS6" s="197"/>
      <c r="AT6" s="188"/>
      <c r="AU6" s="188"/>
      <c r="AV6" s="188"/>
      <c r="AW6" s="189"/>
      <c r="AX6" s="190"/>
      <c r="AY6" s="189"/>
      <c r="AZ6" s="189"/>
      <c r="BA6" s="191"/>
      <c r="BB6" s="191"/>
      <c r="BC6" s="208"/>
      <c r="BD6" s="197"/>
      <c r="BE6" s="188"/>
      <c r="BF6" s="188"/>
      <c r="BG6" s="188"/>
      <c r="BH6" s="189"/>
      <c r="BI6" s="190"/>
      <c r="BJ6" s="189"/>
      <c r="BK6" s="189"/>
      <c r="BL6" s="191"/>
      <c r="BM6" s="191"/>
      <c r="BN6" s="198"/>
      <c r="BO6" s="165"/>
      <c r="BP6" s="166"/>
      <c r="BQ6" s="166"/>
      <c r="BR6" s="166"/>
      <c r="BS6" s="169"/>
      <c r="BT6" s="170"/>
      <c r="BU6" s="169"/>
      <c r="BV6" s="169"/>
      <c r="BW6" s="167"/>
      <c r="BX6" s="167"/>
      <c r="BY6" s="168"/>
      <c r="BZ6" s="197"/>
      <c r="CA6" s="188"/>
      <c r="CB6" s="188"/>
      <c r="CC6" s="188"/>
      <c r="CD6" s="189"/>
      <c r="CE6" s="190"/>
      <c r="CF6" s="189"/>
      <c r="CG6" s="189"/>
      <c r="CH6" s="191"/>
      <c r="CI6" s="191"/>
      <c r="CJ6" s="198"/>
      <c r="CK6" s="165"/>
      <c r="CL6" s="166"/>
      <c r="CM6" s="166"/>
      <c r="CN6" s="166"/>
      <c r="CO6" s="169"/>
      <c r="CP6" s="170"/>
      <c r="CQ6" s="169"/>
      <c r="CR6" s="169"/>
      <c r="CS6" s="167"/>
      <c r="CT6" s="167"/>
      <c r="CU6" s="168"/>
      <c r="CV6" s="197"/>
      <c r="CW6" s="188"/>
      <c r="CX6" s="188"/>
      <c r="CY6" s="188"/>
      <c r="CZ6" s="189"/>
      <c r="DA6" s="190"/>
      <c r="DB6" s="189"/>
      <c r="DC6" s="189"/>
      <c r="DD6" s="191"/>
      <c r="DE6" s="191"/>
      <c r="DF6" s="198"/>
      <c r="DG6" s="165"/>
      <c r="DH6" s="166"/>
      <c r="DI6" s="166"/>
      <c r="DJ6" s="166"/>
      <c r="DK6" s="169"/>
      <c r="DL6" s="170"/>
      <c r="DM6" s="169"/>
      <c r="DN6" s="169"/>
      <c r="DO6" s="167"/>
      <c r="DP6" s="167"/>
      <c r="DQ6" s="168"/>
      <c r="DR6" s="165"/>
      <c r="DS6" s="166"/>
      <c r="DT6" s="166"/>
      <c r="DU6" s="166"/>
      <c r="DV6" s="169"/>
      <c r="DW6" s="170"/>
      <c r="DX6" s="169"/>
      <c r="DY6" s="169"/>
      <c r="DZ6" s="167"/>
      <c r="EA6" s="167"/>
      <c r="EB6" s="168"/>
      <c r="EC6" s="214"/>
      <c r="ED6" s="215"/>
      <c r="EE6" s="215"/>
      <c r="EF6" s="215"/>
      <c r="EG6" s="216"/>
      <c r="EH6" s="217"/>
      <c r="EI6" s="216"/>
      <c r="EJ6" s="216"/>
      <c r="EK6" s="218"/>
      <c r="EL6" s="218"/>
      <c r="EM6" s="219"/>
      <c r="EN6" s="213"/>
      <c r="EO6" s="188"/>
      <c r="EP6" s="188"/>
      <c r="EQ6" s="188"/>
      <c r="ER6" s="189"/>
      <c r="ES6" s="190"/>
      <c r="ET6" s="189"/>
      <c r="EU6" s="189"/>
      <c r="EV6" s="191"/>
      <c r="EW6" s="191"/>
      <c r="EX6" s="198"/>
    </row>
    <row r="7" spans="1:154" ht="24.75" customHeight="1">
      <c r="A7" s="197"/>
      <c r="B7" s="188"/>
      <c r="C7" s="188"/>
      <c r="D7" s="210"/>
      <c r="E7" s="189"/>
      <c r="F7" s="190"/>
      <c r="G7" s="189"/>
      <c r="H7" s="189"/>
      <c r="I7" s="191"/>
      <c r="J7" s="191"/>
      <c r="K7" s="208"/>
      <c r="L7" s="197"/>
      <c r="M7" s="188"/>
      <c r="N7" s="188"/>
      <c r="O7" s="210"/>
      <c r="P7" s="189"/>
      <c r="Q7" s="190"/>
      <c r="R7" s="189"/>
      <c r="S7" s="189"/>
      <c r="T7" s="191"/>
      <c r="U7" s="191"/>
      <c r="V7" s="208"/>
      <c r="W7" s="197"/>
      <c r="X7" s="188"/>
      <c r="Y7" s="188"/>
      <c r="Z7" s="210"/>
      <c r="AA7" s="189"/>
      <c r="AB7" s="190"/>
      <c r="AC7" s="189"/>
      <c r="AD7" s="189"/>
      <c r="AE7" s="191"/>
      <c r="AF7" s="191"/>
      <c r="AG7" s="208"/>
      <c r="AH7" s="197"/>
      <c r="AI7" s="188"/>
      <c r="AJ7" s="188"/>
      <c r="AK7" s="188"/>
      <c r="AL7" s="189"/>
      <c r="AM7" s="190"/>
      <c r="AN7" s="189"/>
      <c r="AO7" s="189"/>
      <c r="AP7" s="191"/>
      <c r="AQ7" s="191"/>
      <c r="AR7" s="208"/>
      <c r="AS7" s="197"/>
      <c r="AT7" s="188"/>
      <c r="AU7" s="188"/>
      <c r="AV7" s="188"/>
      <c r="AW7" s="189"/>
      <c r="AX7" s="190"/>
      <c r="AY7" s="189"/>
      <c r="AZ7" s="189"/>
      <c r="BA7" s="191"/>
      <c r="BB7" s="191"/>
      <c r="BC7" s="208"/>
      <c r="BD7" s="197"/>
      <c r="BE7" s="188"/>
      <c r="BF7" s="188"/>
      <c r="BG7" s="188"/>
      <c r="BH7" s="189"/>
      <c r="BI7" s="190"/>
      <c r="BJ7" s="189"/>
      <c r="BK7" s="189"/>
      <c r="BL7" s="191"/>
      <c r="BM7" s="191"/>
      <c r="BN7" s="198"/>
      <c r="BO7" s="165"/>
      <c r="BP7" s="166"/>
      <c r="BQ7" s="166"/>
      <c r="BR7" s="166"/>
      <c r="BS7" s="169"/>
      <c r="BT7" s="170"/>
      <c r="BU7" s="169"/>
      <c r="BV7" s="169"/>
      <c r="BW7" s="167"/>
      <c r="BX7" s="167"/>
      <c r="BY7" s="168"/>
      <c r="BZ7" s="197"/>
      <c r="CA7" s="188"/>
      <c r="CB7" s="188"/>
      <c r="CC7" s="188"/>
      <c r="CD7" s="189"/>
      <c r="CE7" s="190"/>
      <c r="CF7" s="189"/>
      <c r="CG7" s="189"/>
      <c r="CH7" s="191"/>
      <c r="CI7" s="191"/>
      <c r="CJ7" s="198"/>
      <c r="CK7" s="165"/>
      <c r="CL7" s="166"/>
      <c r="CM7" s="166"/>
      <c r="CN7" s="166"/>
      <c r="CO7" s="169"/>
      <c r="CP7" s="170"/>
      <c r="CQ7" s="169"/>
      <c r="CR7" s="169"/>
      <c r="CS7" s="167"/>
      <c r="CT7" s="167"/>
      <c r="CU7" s="168"/>
      <c r="CV7" s="197"/>
      <c r="CW7" s="188"/>
      <c r="CX7" s="188"/>
      <c r="CY7" s="188"/>
      <c r="CZ7" s="189"/>
      <c r="DA7" s="190"/>
      <c r="DB7" s="189"/>
      <c r="DC7" s="189"/>
      <c r="DD7" s="191"/>
      <c r="DE7" s="191"/>
      <c r="DF7" s="198"/>
      <c r="DG7" s="165"/>
      <c r="DH7" s="166"/>
      <c r="DI7" s="166"/>
      <c r="DJ7" s="166"/>
      <c r="DK7" s="169"/>
      <c r="DL7" s="170"/>
      <c r="DM7" s="169"/>
      <c r="DN7" s="169"/>
      <c r="DO7" s="167"/>
      <c r="DP7" s="167"/>
      <c r="DQ7" s="168"/>
      <c r="DR7" s="165"/>
      <c r="DS7" s="166"/>
      <c r="DT7" s="166"/>
      <c r="DU7" s="166"/>
      <c r="DV7" s="169"/>
      <c r="DW7" s="170"/>
      <c r="DX7" s="169"/>
      <c r="DY7" s="169"/>
      <c r="DZ7" s="167"/>
      <c r="EA7" s="167"/>
      <c r="EB7" s="168"/>
      <c r="EN7" s="197"/>
      <c r="EO7" s="188"/>
      <c r="EP7" s="188"/>
      <c r="EQ7" s="188"/>
      <c r="ER7" s="189"/>
      <c r="ES7" s="190"/>
      <c r="ET7" s="189"/>
      <c r="EU7" s="189"/>
      <c r="EV7" s="191"/>
      <c r="EW7" s="191"/>
      <c r="EX7" s="198"/>
    </row>
    <row r="8" spans="1:154" ht="24.75" customHeight="1">
      <c r="A8" s="197"/>
      <c r="B8" s="188"/>
      <c r="C8" s="188"/>
      <c r="D8" s="210"/>
      <c r="E8" s="189"/>
      <c r="F8" s="190"/>
      <c r="G8" s="189"/>
      <c r="H8" s="189"/>
      <c r="I8" s="191"/>
      <c r="J8" s="191"/>
      <c r="K8" s="208"/>
      <c r="L8" s="197"/>
      <c r="M8" s="188"/>
      <c r="N8" s="188"/>
      <c r="O8" s="210"/>
      <c r="P8" s="189"/>
      <c r="Q8" s="190"/>
      <c r="R8" s="189"/>
      <c r="S8" s="189"/>
      <c r="T8" s="191"/>
      <c r="U8" s="191"/>
      <c r="V8" s="208"/>
      <c r="W8" s="197"/>
      <c r="X8" s="188"/>
      <c r="Y8" s="188"/>
      <c r="Z8" s="210"/>
      <c r="AA8" s="189"/>
      <c r="AB8" s="190"/>
      <c r="AC8" s="189"/>
      <c r="AD8" s="189"/>
      <c r="AE8" s="191"/>
      <c r="AF8" s="191"/>
      <c r="AG8" s="208"/>
      <c r="AH8" s="197"/>
      <c r="AI8" s="188"/>
      <c r="AJ8" s="188"/>
      <c r="AK8" s="188"/>
      <c r="AL8" s="189"/>
      <c r="AM8" s="190"/>
      <c r="AN8" s="189"/>
      <c r="AO8" s="189"/>
      <c r="AP8" s="191"/>
      <c r="AQ8" s="191"/>
      <c r="AR8" s="208"/>
      <c r="AS8" s="197"/>
      <c r="AT8" s="188"/>
      <c r="AU8" s="188"/>
      <c r="AV8" s="188"/>
      <c r="AW8" s="189"/>
      <c r="AX8" s="190"/>
      <c r="AY8" s="189"/>
      <c r="AZ8" s="189"/>
      <c r="BA8" s="191"/>
      <c r="BB8" s="191"/>
      <c r="BC8" s="208"/>
      <c r="BD8" s="197"/>
      <c r="BE8" s="188"/>
      <c r="BF8" s="188"/>
      <c r="BG8" s="188"/>
      <c r="BH8" s="189"/>
      <c r="BI8" s="190"/>
      <c r="BJ8" s="189"/>
      <c r="BK8" s="189"/>
      <c r="BL8" s="191"/>
      <c r="BM8" s="191"/>
      <c r="BN8" s="198"/>
      <c r="BO8" s="165"/>
      <c r="BP8" s="166"/>
      <c r="BQ8" s="166"/>
      <c r="BR8" s="166"/>
      <c r="BS8" s="169"/>
      <c r="BT8" s="170"/>
      <c r="BU8" s="169"/>
      <c r="BV8" s="169"/>
      <c r="BW8" s="167"/>
      <c r="BX8" s="167"/>
      <c r="BY8" s="168"/>
      <c r="BZ8" s="197"/>
      <c r="CA8" s="188"/>
      <c r="CB8" s="188"/>
      <c r="CC8" s="188"/>
      <c r="CD8" s="189"/>
      <c r="CE8" s="190"/>
      <c r="CF8" s="189"/>
      <c r="CG8" s="189"/>
      <c r="CH8" s="191"/>
      <c r="CI8" s="191"/>
      <c r="CJ8" s="198"/>
      <c r="CK8" s="165"/>
      <c r="CL8" s="166"/>
      <c r="CM8" s="166"/>
      <c r="CN8" s="166"/>
      <c r="CO8" s="169"/>
      <c r="CP8" s="170"/>
      <c r="CQ8" s="169"/>
      <c r="CR8" s="169"/>
      <c r="CS8" s="167"/>
      <c r="CT8" s="167"/>
      <c r="CU8" s="168"/>
      <c r="CV8" s="197"/>
      <c r="CW8" s="188"/>
      <c r="CX8" s="188"/>
      <c r="CY8" s="188"/>
      <c r="CZ8" s="189"/>
      <c r="DA8" s="190"/>
      <c r="DB8" s="189"/>
      <c r="DC8" s="189"/>
      <c r="DD8" s="191"/>
      <c r="DE8" s="191"/>
      <c r="DF8" s="198"/>
      <c r="DG8" s="165"/>
      <c r="DH8" s="166"/>
      <c r="DI8" s="166"/>
      <c r="DJ8" s="166"/>
      <c r="DK8" s="169"/>
      <c r="DL8" s="170"/>
      <c r="DM8" s="169"/>
      <c r="DN8" s="169"/>
      <c r="DO8" s="167"/>
      <c r="DP8" s="167"/>
      <c r="DQ8" s="168"/>
      <c r="DR8" s="165"/>
      <c r="DS8" s="166"/>
      <c r="DT8" s="166"/>
      <c r="DU8" s="166"/>
      <c r="DV8" s="169"/>
      <c r="DW8" s="170"/>
      <c r="DX8" s="169"/>
      <c r="DY8" s="169"/>
      <c r="DZ8" s="167"/>
      <c r="EA8" s="167"/>
      <c r="EB8" s="168"/>
      <c r="EN8" s="197"/>
      <c r="EO8" s="188"/>
      <c r="EP8" s="188"/>
      <c r="EQ8" s="188"/>
      <c r="ER8" s="189"/>
      <c r="ES8" s="190"/>
      <c r="ET8" s="189"/>
      <c r="EU8" s="189"/>
      <c r="EV8" s="191"/>
      <c r="EW8" s="191"/>
      <c r="EX8" s="198"/>
    </row>
    <row r="9" spans="1:154" ht="24.75" customHeight="1">
      <c r="A9" s="197"/>
      <c r="B9" s="188"/>
      <c r="C9" s="188"/>
      <c r="D9" s="210"/>
      <c r="E9" s="189"/>
      <c r="F9" s="190"/>
      <c r="G9" s="189"/>
      <c r="H9" s="189"/>
      <c r="I9" s="191"/>
      <c r="J9" s="191"/>
      <c r="K9" s="208"/>
      <c r="L9" s="197"/>
      <c r="M9" s="188"/>
      <c r="N9" s="188"/>
      <c r="O9" s="210"/>
      <c r="P9" s="189"/>
      <c r="Q9" s="190"/>
      <c r="R9" s="189"/>
      <c r="S9" s="189"/>
      <c r="T9" s="191"/>
      <c r="U9" s="191"/>
      <c r="V9" s="208"/>
      <c r="W9" s="197"/>
      <c r="X9" s="188"/>
      <c r="Y9" s="188"/>
      <c r="Z9" s="210"/>
      <c r="AA9" s="189"/>
      <c r="AB9" s="190"/>
      <c r="AC9" s="189"/>
      <c r="AD9" s="189"/>
      <c r="AE9" s="191"/>
      <c r="AF9" s="191"/>
      <c r="AG9" s="208"/>
      <c r="AH9" s="197"/>
      <c r="AI9" s="188"/>
      <c r="AJ9" s="188"/>
      <c r="AK9" s="188"/>
      <c r="AL9" s="189"/>
      <c r="AM9" s="190"/>
      <c r="AN9" s="189"/>
      <c r="AO9" s="189"/>
      <c r="AP9" s="191"/>
      <c r="AQ9" s="191"/>
      <c r="AR9" s="208"/>
      <c r="AS9" s="197"/>
      <c r="AT9" s="188"/>
      <c r="AU9" s="188"/>
      <c r="AV9" s="188"/>
      <c r="AW9" s="189"/>
      <c r="AX9" s="190"/>
      <c r="AY9" s="189"/>
      <c r="AZ9" s="189"/>
      <c r="BA9" s="191"/>
      <c r="BB9" s="191"/>
      <c r="BC9" s="208"/>
      <c r="BD9" s="197"/>
      <c r="BE9" s="188"/>
      <c r="BF9" s="188"/>
      <c r="BG9" s="188"/>
      <c r="BH9" s="189"/>
      <c r="BI9" s="190"/>
      <c r="BJ9" s="189"/>
      <c r="BK9" s="189"/>
      <c r="BL9" s="191"/>
      <c r="BM9" s="191"/>
      <c r="BN9" s="198"/>
      <c r="BO9" s="165"/>
      <c r="BP9" s="166"/>
      <c r="BQ9" s="166"/>
      <c r="BR9" s="166"/>
      <c r="BS9" s="169"/>
      <c r="BT9" s="170"/>
      <c r="BU9" s="169"/>
      <c r="BV9" s="169"/>
      <c r="BW9" s="167"/>
      <c r="BX9" s="167"/>
      <c r="BY9" s="168"/>
      <c r="BZ9" s="197"/>
      <c r="CA9" s="188"/>
      <c r="CB9" s="188"/>
      <c r="CC9" s="188"/>
      <c r="CD9" s="189"/>
      <c r="CE9" s="190"/>
      <c r="CF9" s="189"/>
      <c r="CG9" s="189"/>
      <c r="CH9" s="191"/>
      <c r="CI9" s="191"/>
      <c r="CJ9" s="198"/>
      <c r="CK9" s="165"/>
      <c r="CL9" s="166"/>
      <c r="CM9" s="166"/>
      <c r="CN9" s="166"/>
      <c r="CO9" s="169"/>
      <c r="CP9" s="170"/>
      <c r="CQ9" s="169"/>
      <c r="CR9" s="169"/>
      <c r="CS9" s="167"/>
      <c r="CT9" s="167"/>
      <c r="CU9" s="168"/>
      <c r="CV9" s="197"/>
      <c r="CW9" s="188"/>
      <c r="CX9" s="188"/>
      <c r="CY9" s="188"/>
      <c r="CZ9" s="189"/>
      <c r="DA9" s="190"/>
      <c r="DB9" s="189"/>
      <c r="DC9" s="189"/>
      <c r="DD9" s="191"/>
      <c r="DE9" s="191"/>
      <c r="DF9" s="198"/>
      <c r="DG9" s="165"/>
      <c r="DH9" s="166"/>
      <c r="DI9" s="166"/>
      <c r="DJ9" s="166"/>
      <c r="DK9" s="169"/>
      <c r="DL9" s="170"/>
      <c r="DM9" s="169"/>
      <c r="DN9" s="169"/>
      <c r="DO9" s="167"/>
      <c r="DP9" s="167"/>
      <c r="DQ9" s="168"/>
      <c r="DR9" s="165"/>
      <c r="DS9" s="166"/>
      <c r="DT9" s="166"/>
      <c r="DU9" s="166"/>
      <c r="DV9" s="169"/>
      <c r="DW9" s="170"/>
      <c r="DX9" s="169"/>
      <c r="DY9" s="169"/>
      <c r="DZ9" s="167"/>
      <c r="EA9" s="167"/>
      <c r="EB9" s="168"/>
      <c r="EN9" s="197"/>
      <c r="EO9" s="188"/>
      <c r="EP9" s="188"/>
      <c r="EQ9" s="188"/>
      <c r="ER9" s="189"/>
      <c r="ES9" s="190"/>
      <c r="ET9" s="189"/>
      <c r="EU9" s="189"/>
      <c r="EV9" s="191"/>
      <c r="EW9" s="191"/>
      <c r="EX9" s="198"/>
    </row>
    <row r="10" spans="1:154" ht="24.75" customHeight="1">
      <c r="A10" s="197"/>
      <c r="B10" s="188"/>
      <c r="C10" s="188"/>
      <c r="D10" s="210"/>
      <c r="E10" s="189"/>
      <c r="F10" s="190"/>
      <c r="G10" s="189"/>
      <c r="H10" s="189"/>
      <c r="I10" s="191"/>
      <c r="J10" s="191"/>
      <c r="K10" s="208"/>
      <c r="L10" s="197"/>
      <c r="M10" s="188"/>
      <c r="N10" s="188"/>
      <c r="O10" s="210"/>
      <c r="P10" s="189"/>
      <c r="Q10" s="190"/>
      <c r="R10" s="189"/>
      <c r="S10" s="189"/>
      <c r="T10" s="191"/>
      <c r="U10" s="191"/>
      <c r="V10" s="208"/>
      <c r="W10" s="197"/>
      <c r="X10" s="188"/>
      <c r="Y10" s="188"/>
      <c r="Z10" s="210"/>
      <c r="AA10" s="189"/>
      <c r="AB10" s="190"/>
      <c r="AC10" s="189"/>
      <c r="AD10" s="189"/>
      <c r="AE10" s="191"/>
      <c r="AF10" s="191"/>
      <c r="AG10" s="208"/>
      <c r="AH10" s="197"/>
      <c r="AI10" s="188"/>
      <c r="AJ10" s="188"/>
      <c r="AK10" s="188"/>
      <c r="AL10" s="189"/>
      <c r="AM10" s="190"/>
      <c r="AN10" s="189"/>
      <c r="AO10" s="189"/>
      <c r="AP10" s="191"/>
      <c r="AQ10" s="191"/>
      <c r="AR10" s="208"/>
      <c r="AS10" s="197"/>
      <c r="AT10" s="188"/>
      <c r="AU10" s="188"/>
      <c r="AV10" s="188"/>
      <c r="AW10" s="189"/>
      <c r="AX10" s="190"/>
      <c r="AY10" s="189"/>
      <c r="AZ10" s="189"/>
      <c r="BA10" s="191"/>
      <c r="BB10" s="191"/>
      <c r="BC10" s="208"/>
      <c r="BD10" s="197"/>
      <c r="BE10" s="188"/>
      <c r="BF10" s="188"/>
      <c r="BG10" s="188"/>
      <c r="BH10" s="189"/>
      <c r="BI10" s="190"/>
      <c r="BJ10" s="189"/>
      <c r="BK10" s="189"/>
      <c r="BL10" s="191"/>
      <c r="BM10" s="191"/>
      <c r="BN10" s="198"/>
      <c r="BO10" s="165"/>
      <c r="BP10" s="166"/>
      <c r="BQ10" s="166"/>
      <c r="BR10" s="166"/>
      <c r="BS10" s="169"/>
      <c r="BT10" s="170"/>
      <c r="BU10" s="169"/>
      <c r="BV10" s="169"/>
      <c r="BW10" s="167"/>
      <c r="BX10" s="167"/>
      <c r="BY10" s="168"/>
      <c r="BZ10" s="197"/>
      <c r="CA10" s="188"/>
      <c r="CB10" s="188"/>
      <c r="CC10" s="188"/>
      <c r="CD10" s="189"/>
      <c r="CE10" s="190"/>
      <c r="CF10" s="189"/>
      <c r="CG10" s="189"/>
      <c r="CH10" s="191"/>
      <c r="CI10" s="191"/>
      <c r="CJ10" s="198"/>
      <c r="CK10" s="165"/>
      <c r="CL10" s="166"/>
      <c r="CM10" s="166"/>
      <c r="CN10" s="166"/>
      <c r="CO10" s="169"/>
      <c r="CP10" s="170"/>
      <c r="CQ10" s="169"/>
      <c r="CR10" s="169"/>
      <c r="CS10" s="167"/>
      <c r="CT10" s="167"/>
      <c r="CU10" s="168"/>
      <c r="CV10" s="197"/>
      <c r="CW10" s="188"/>
      <c r="CX10" s="188"/>
      <c r="CY10" s="188"/>
      <c r="CZ10" s="189"/>
      <c r="DA10" s="190"/>
      <c r="DB10" s="189"/>
      <c r="DC10" s="189"/>
      <c r="DD10" s="191"/>
      <c r="DE10" s="191"/>
      <c r="DF10" s="198"/>
      <c r="DR10" s="77"/>
      <c r="DS10" s="78"/>
      <c r="DT10" s="78"/>
      <c r="DU10" s="78"/>
      <c r="DV10" s="79"/>
      <c r="DW10" s="73"/>
      <c r="DX10" s="79"/>
      <c r="DY10" s="79"/>
      <c r="DZ10" s="80"/>
      <c r="EA10" s="80"/>
      <c r="EB10" s="80"/>
      <c r="EN10" s="199"/>
      <c r="EO10" s="192"/>
      <c r="EP10" s="192"/>
      <c r="EQ10" s="192"/>
      <c r="ER10" s="194"/>
      <c r="ES10" s="195"/>
      <c r="ET10" s="194"/>
      <c r="EU10" s="194"/>
      <c r="EV10" s="196"/>
      <c r="EW10" s="196"/>
      <c r="EX10" s="200"/>
    </row>
    <row r="11" spans="1:154" ht="24.75" customHeight="1">
      <c r="A11" s="199"/>
      <c r="B11" s="192"/>
      <c r="C11" s="192"/>
      <c r="D11" s="193"/>
      <c r="E11" s="194"/>
      <c r="F11" s="195"/>
      <c r="G11" s="194"/>
      <c r="H11" s="194"/>
      <c r="I11" s="196"/>
      <c r="J11" s="196"/>
      <c r="K11" s="209"/>
      <c r="L11" s="199"/>
      <c r="M11" s="192"/>
      <c r="N11" s="192"/>
      <c r="O11" s="193"/>
      <c r="P11" s="194"/>
      <c r="Q11" s="195"/>
      <c r="R11" s="194"/>
      <c r="S11" s="194"/>
      <c r="T11" s="196"/>
      <c r="U11" s="196"/>
      <c r="V11" s="209"/>
      <c r="W11" s="199"/>
      <c r="X11" s="192"/>
      <c r="Y11" s="192"/>
      <c r="Z11" s="193"/>
      <c r="AA11" s="194"/>
      <c r="AB11" s="195"/>
      <c r="AC11" s="194"/>
      <c r="AD11" s="194"/>
      <c r="AE11" s="196"/>
      <c r="AF11" s="196"/>
      <c r="AG11" s="209"/>
      <c r="AH11" s="199"/>
      <c r="AI11" s="192"/>
      <c r="AJ11" s="192"/>
      <c r="AK11" s="193"/>
      <c r="AL11" s="194"/>
      <c r="AM11" s="195"/>
      <c r="AN11" s="194"/>
      <c r="AO11" s="194"/>
      <c r="AP11" s="196"/>
      <c r="AQ11" s="196"/>
      <c r="AR11" s="209"/>
      <c r="AS11" s="199"/>
      <c r="AT11" s="192"/>
      <c r="AU11" s="192"/>
      <c r="AV11" s="192"/>
      <c r="AW11" s="194"/>
      <c r="AX11" s="195"/>
      <c r="AY11" s="194"/>
      <c r="AZ11" s="194"/>
      <c r="BA11" s="196"/>
      <c r="BB11" s="196"/>
      <c r="BC11" s="209"/>
      <c r="BD11" s="197"/>
      <c r="BE11" s="188"/>
      <c r="BF11" s="188"/>
      <c r="BG11" s="188"/>
      <c r="BH11" s="189"/>
      <c r="BI11" s="190"/>
      <c r="BJ11" s="189"/>
      <c r="BK11" s="189"/>
      <c r="BL11" s="191"/>
      <c r="BM11" s="191"/>
      <c r="BN11" s="198"/>
      <c r="BO11" s="165"/>
      <c r="BP11" s="166"/>
      <c r="BQ11" s="166"/>
      <c r="BR11" s="166"/>
      <c r="BS11" s="169"/>
      <c r="BT11" s="170"/>
      <c r="BU11" s="169"/>
      <c r="BV11" s="169"/>
      <c r="BW11" s="167"/>
      <c r="BX11" s="167"/>
      <c r="BY11" s="168"/>
      <c r="BZ11" s="197"/>
      <c r="CA11" s="188"/>
      <c r="CB11" s="188"/>
      <c r="CC11" s="188"/>
      <c r="CD11" s="189"/>
      <c r="CE11" s="190"/>
      <c r="CF11" s="189"/>
      <c r="CG11" s="189"/>
      <c r="CH11" s="191"/>
      <c r="CI11" s="191"/>
      <c r="CJ11" s="198"/>
      <c r="CK11" s="165"/>
      <c r="CL11" s="166"/>
      <c r="CM11" s="166"/>
      <c r="CN11" s="166"/>
      <c r="CO11" s="169"/>
      <c r="CP11" s="170"/>
      <c r="CQ11" s="169"/>
      <c r="CR11" s="169"/>
      <c r="CS11" s="167"/>
      <c r="CT11" s="167"/>
      <c r="CU11" s="168"/>
      <c r="CV11" s="197"/>
      <c r="CW11" s="188"/>
      <c r="CX11" s="188"/>
      <c r="CY11" s="188"/>
      <c r="CZ11" s="189"/>
      <c r="DA11" s="190"/>
      <c r="DB11" s="189"/>
      <c r="DC11" s="189"/>
      <c r="DD11" s="191"/>
      <c r="DE11" s="191"/>
      <c r="DF11" s="198"/>
      <c r="DR11" s="77"/>
      <c r="DS11" s="78"/>
      <c r="DT11" s="78"/>
      <c r="DU11" s="78"/>
      <c r="DV11" s="79"/>
      <c r="DW11" s="73"/>
      <c r="DX11" s="79"/>
      <c r="DY11" s="79"/>
      <c r="DZ11" s="80"/>
      <c r="EA11" s="80"/>
      <c r="EB11" s="80"/>
      <c r="EN11" s="199"/>
      <c r="EO11" s="192"/>
      <c r="EP11" s="192"/>
      <c r="EQ11" s="192"/>
      <c r="ER11" s="194"/>
      <c r="ES11" s="195"/>
      <c r="ET11" s="194"/>
      <c r="EU11" s="194"/>
      <c r="EV11" s="196"/>
      <c r="EW11" s="196"/>
      <c r="EX11" s="200"/>
    </row>
    <row r="12" spans="1:154" ht="24.75" customHeight="1" thickBot="1">
      <c r="A12" s="199"/>
      <c r="B12" s="192"/>
      <c r="C12" s="192"/>
      <c r="D12" s="193"/>
      <c r="E12" s="194"/>
      <c r="F12" s="195"/>
      <c r="G12" s="194"/>
      <c r="H12" s="194"/>
      <c r="I12" s="196"/>
      <c r="J12" s="196"/>
      <c r="K12" s="209"/>
      <c r="L12" s="199"/>
      <c r="M12" s="192"/>
      <c r="N12" s="192"/>
      <c r="O12" s="193"/>
      <c r="P12" s="194"/>
      <c r="Q12" s="195"/>
      <c r="R12" s="194"/>
      <c r="S12" s="194"/>
      <c r="T12" s="196"/>
      <c r="U12" s="196"/>
      <c r="V12" s="209"/>
      <c r="W12" s="199"/>
      <c r="X12" s="192"/>
      <c r="Y12" s="192"/>
      <c r="Z12" s="193"/>
      <c r="AA12" s="194"/>
      <c r="AB12" s="195"/>
      <c r="AC12" s="194"/>
      <c r="AD12" s="194"/>
      <c r="AE12" s="196"/>
      <c r="AF12" s="196"/>
      <c r="AG12" s="209"/>
      <c r="AH12" s="199"/>
      <c r="AI12" s="192"/>
      <c r="AJ12" s="192"/>
      <c r="AK12" s="193"/>
      <c r="AL12" s="194"/>
      <c r="AM12" s="195"/>
      <c r="AN12" s="194"/>
      <c r="AO12" s="194"/>
      <c r="AP12" s="196"/>
      <c r="AQ12" s="196"/>
      <c r="AR12" s="209"/>
      <c r="AS12" s="199"/>
      <c r="AT12" s="192"/>
      <c r="AU12" s="192"/>
      <c r="AV12" s="192"/>
      <c r="AW12" s="194"/>
      <c r="AX12" s="195"/>
      <c r="AY12" s="194"/>
      <c r="AZ12" s="194"/>
      <c r="BA12" s="196"/>
      <c r="BB12" s="196"/>
      <c r="BC12" s="209"/>
      <c r="BD12" s="199"/>
      <c r="BE12" s="192"/>
      <c r="BF12" s="192"/>
      <c r="BG12" s="192"/>
      <c r="BH12" s="194"/>
      <c r="BI12" s="195"/>
      <c r="BJ12" s="194"/>
      <c r="BK12" s="194"/>
      <c r="BL12" s="196"/>
      <c r="BM12" s="196"/>
      <c r="BN12" s="200"/>
      <c r="BO12" s="77"/>
      <c r="BP12" s="78"/>
      <c r="BQ12" s="78"/>
      <c r="BR12" s="79"/>
      <c r="BS12" s="79"/>
      <c r="BT12" s="73"/>
      <c r="BU12" s="79"/>
      <c r="BV12" s="79"/>
      <c r="BW12" s="80"/>
      <c r="BX12" s="80"/>
      <c r="BY12" s="80"/>
      <c r="BZ12" s="199"/>
      <c r="CA12" s="192"/>
      <c r="CB12" s="192"/>
      <c r="CC12" s="192"/>
      <c r="CD12" s="194"/>
      <c r="CE12" s="195"/>
      <c r="CF12" s="194"/>
      <c r="CG12" s="194"/>
      <c r="CH12" s="196"/>
      <c r="CI12" s="196"/>
      <c r="CJ12" s="200"/>
      <c r="CK12" s="165"/>
      <c r="CL12" s="166"/>
      <c r="CM12" s="166"/>
      <c r="CN12" s="166"/>
      <c r="CO12" s="169"/>
      <c r="CP12" s="170"/>
      <c r="CQ12" s="169"/>
      <c r="CR12" s="169"/>
      <c r="CS12" s="167"/>
      <c r="CT12" s="167"/>
      <c r="CU12" s="168"/>
      <c r="CV12" s="197"/>
      <c r="CW12" s="188"/>
      <c r="CX12" s="188"/>
      <c r="CY12" s="188"/>
      <c r="CZ12" s="189"/>
      <c r="DA12" s="190"/>
      <c r="DB12" s="189"/>
      <c r="DC12" s="189"/>
      <c r="DD12" s="191"/>
      <c r="DE12" s="191"/>
      <c r="DF12" s="198"/>
      <c r="DR12" s="77"/>
      <c r="DS12" s="78"/>
      <c r="DT12" s="78"/>
      <c r="DU12" s="78"/>
      <c r="DV12" s="79"/>
      <c r="DW12" s="73"/>
      <c r="DX12" s="79"/>
      <c r="DY12" s="79"/>
      <c r="DZ12" s="80"/>
      <c r="EA12" s="80"/>
      <c r="EB12" s="80"/>
      <c r="EN12" s="201"/>
      <c r="EO12" s="202"/>
      <c r="EP12" s="202"/>
      <c r="EQ12" s="202"/>
      <c r="ER12" s="204"/>
      <c r="ES12" s="205"/>
      <c r="ET12" s="204"/>
      <c r="EU12" s="204"/>
      <c r="EV12" s="206"/>
      <c r="EW12" s="206"/>
      <c r="EX12" s="207"/>
    </row>
    <row r="13" spans="1:154" ht="24.75" customHeight="1" thickBot="1">
      <c r="A13" s="199"/>
      <c r="B13" s="192"/>
      <c r="C13" s="192"/>
      <c r="D13" s="193"/>
      <c r="E13" s="194"/>
      <c r="F13" s="195"/>
      <c r="G13" s="194"/>
      <c r="H13" s="194"/>
      <c r="I13" s="196"/>
      <c r="J13" s="196"/>
      <c r="K13" s="209"/>
      <c r="L13" s="199"/>
      <c r="M13" s="192"/>
      <c r="N13" s="192"/>
      <c r="O13" s="193"/>
      <c r="P13" s="194"/>
      <c r="Q13" s="195"/>
      <c r="R13" s="194"/>
      <c r="S13" s="194"/>
      <c r="T13" s="196"/>
      <c r="U13" s="196"/>
      <c r="V13" s="209"/>
      <c r="W13" s="199"/>
      <c r="X13" s="192"/>
      <c r="Y13" s="192"/>
      <c r="Z13" s="193"/>
      <c r="AA13" s="194"/>
      <c r="AB13" s="195"/>
      <c r="AC13" s="194"/>
      <c r="AD13" s="194"/>
      <c r="AE13" s="196"/>
      <c r="AF13" s="196"/>
      <c r="AG13" s="209"/>
      <c r="AH13" s="199"/>
      <c r="AI13" s="192"/>
      <c r="AJ13" s="192"/>
      <c r="AK13" s="193"/>
      <c r="AL13" s="194"/>
      <c r="AM13" s="195"/>
      <c r="AN13" s="194"/>
      <c r="AO13" s="194"/>
      <c r="AP13" s="196"/>
      <c r="AQ13" s="196"/>
      <c r="AR13" s="209"/>
      <c r="AS13" s="199"/>
      <c r="AT13" s="192"/>
      <c r="AU13" s="192"/>
      <c r="AV13" s="192"/>
      <c r="AW13" s="194"/>
      <c r="AX13" s="195"/>
      <c r="AY13" s="194"/>
      <c r="AZ13" s="194"/>
      <c r="BA13" s="196"/>
      <c r="BB13" s="196"/>
      <c r="BC13" s="209"/>
      <c r="BD13" s="199"/>
      <c r="BE13" s="192"/>
      <c r="BF13" s="192"/>
      <c r="BG13" s="192"/>
      <c r="BH13" s="194"/>
      <c r="BI13" s="195"/>
      <c r="BJ13" s="194"/>
      <c r="BK13" s="194"/>
      <c r="BL13" s="196"/>
      <c r="BM13" s="196"/>
      <c r="BN13" s="200"/>
      <c r="BO13" s="77"/>
      <c r="BP13" s="78"/>
      <c r="BQ13" s="78"/>
      <c r="BR13" s="79"/>
      <c r="BS13" s="79"/>
      <c r="BT13" s="73"/>
      <c r="BU13" s="79"/>
      <c r="BV13" s="79"/>
      <c r="BW13" s="80"/>
      <c r="BX13" s="80"/>
      <c r="BY13" s="80"/>
      <c r="BZ13" s="201"/>
      <c r="CA13" s="202"/>
      <c r="CB13" s="202"/>
      <c r="CC13" s="202"/>
      <c r="CD13" s="204"/>
      <c r="CE13" s="205"/>
      <c r="CF13" s="204"/>
      <c r="CG13" s="204"/>
      <c r="CH13" s="206"/>
      <c r="CI13" s="206"/>
      <c r="CJ13" s="207"/>
      <c r="CK13" s="165"/>
      <c r="CL13" s="166"/>
      <c r="CM13" s="166"/>
      <c r="CN13" s="166"/>
      <c r="CO13" s="169"/>
      <c r="CP13" s="170"/>
      <c r="CQ13" s="169"/>
      <c r="CR13" s="169"/>
      <c r="CS13" s="167"/>
      <c r="CT13" s="167"/>
      <c r="CU13" s="168"/>
      <c r="CV13" s="197"/>
      <c r="CW13" s="188"/>
      <c r="CX13" s="188"/>
      <c r="CY13" s="188"/>
      <c r="CZ13" s="189"/>
      <c r="DA13" s="190"/>
      <c r="DB13" s="189"/>
      <c r="DC13" s="189"/>
      <c r="DD13" s="191"/>
      <c r="DE13" s="191"/>
      <c r="DF13" s="198"/>
    </row>
    <row r="14" spans="1:154" ht="24.75" customHeight="1">
      <c r="A14" s="199"/>
      <c r="B14" s="192"/>
      <c r="C14" s="192"/>
      <c r="D14" s="193"/>
      <c r="E14" s="194"/>
      <c r="F14" s="195"/>
      <c r="G14" s="194"/>
      <c r="H14" s="194"/>
      <c r="I14" s="196"/>
      <c r="J14" s="196"/>
      <c r="K14" s="209"/>
      <c r="L14" s="199"/>
      <c r="M14" s="192"/>
      <c r="N14" s="192"/>
      <c r="O14" s="193"/>
      <c r="P14" s="194"/>
      <c r="Q14" s="195"/>
      <c r="R14" s="194"/>
      <c r="S14" s="194"/>
      <c r="T14" s="196"/>
      <c r="U14" s="196"/>
      <c r="V14" s="209"/>
      <c r="W14" s="199"/>
      <c r="X14" s="192"/>
      <c r="Y14" s="192"/>
      <c r="Z14" s="193"/>
      <c r="AA14" s="194"/>
      <c r="AB14" s="195"/>
      <c r="AC14" s="194"/>
      <c r="AD14" s="194"/>
      <c r="AE14" s="196"/>
      <c r="AF14" s="196"/>
      <c r="AG14" s="209"/>
      <c r="AH14" s="199"/>
      <c r="AI14" s="192"/>
      <c r="AJ14" s="192"/>
      <c r="AK14" s="193"/>
      <c r="AL14" s="194"/>
      <c r="AM14" s="195"/>
      <c r="AN14" s="194"/>
      <c r="AO14" s="194"/>
      <c r="AP14" s="196"/>
      <c r="AQ14" s="196"/>
      <c r="AR14" s="209"/>
      <c r="AS14" s="199"/>
      <c r="AT14" s="192"/>
      <c r="AU14" s="192"/>
      <c r="AV14" s="192"/>
      <c r="AW14" s="194"/>
      <c r="AX14" s="195"/>
      <c r="AY14" s="194"/>
      <c r="AZ14" s="194"/>
      <c r="BA14" s="196"/>
      <c r="BB14" s="196"/>
      <c r="BC14" s="209"/>
      <c r="BD14" s="199"/>
      <c r="BE14" s="192"/>
      <c r="BF14" s="192"/>
      <c r="BG14" s="192"/>
      <c r="BH14" s="194"/>
      <c r="BI14" s="195"/>
      <c r="BJ14" s="194"/>
      <c r="BK14" s="194"/>
      <c r="BL14" s="196"/>
      <c r="BM14" s="196"/>
      <c r="BN14" s="200"/>
      <c r="CK14" s="165"/>
      <c r="CL14" s="166"/>
      <c r="CM14" s="166"/>
      <c r="CN14" s="166"/>
      <c r="CO14" s="169"/>
      <c r="CP14" s="170"/>
      <c r="CQ14" s="169"/>
      <c r="CR14" s="169"/>
      <c r="CS14" s="167"/>
      <c r="CT14" s="167"/>
      <c r="CU14" s="168"/>
      <c r="CV14" s="197"/>
      <c r="CW14" s="188"/>
      <c r="CX14" s="188"/>
      <c r="CY14" s="188"/>
      <c r="CZ14" s="189"/>
      <c r="DA14" s="190"/>
      <c r="DB14" s="189"/>
      <c r="DC14" s="189"/>
      <c r="DD14" s="191"/>
      <c r="DE14" s="191"/>
      <c r="DF14" s="198"/>
    </row>
    <row r="15" spans="1:154" ht="24.75" customHeight="1" thickBot="1">
      <c r="A15" s="199"/>
      <c r="B15" s="192"/>
      <c r="C15" s="192"/>
      <c r="D15" s="193"/>
      <c r="E15" s="194"/>
      <c r="F15" s="195"/>
      <c r="G15" s="194"/>
      <c r="H15" s="194"/>
      <c r="I15" s="196"/>
      <c r="J15" s="196"/>
      <c r="K15" s="209"/>
      <c r="L15" s="199"/>
      <c r="M15" s="192"/>
      <c r="N15" s="192"/>
      <c r="O15" s="193"/>
      <c r="P15" s="194"/>
      <c r="Q15" s="195"/>
      <c r="R15" s="194"/>
      <c r="S15" s="194"/>
      <c r="T15" s="196"/>
      <c r="U15" s="196"/>
      <c r="V15" s="209"/>
      <c r="W15" s="201"/>
      <c r="X15" s="202"/>
      <c r="Y15" s="202"/>
      <c r="Z15" s="203"/>
      <c r="AA15" s="204"/>
      <c r="AB15" s="205"/>
      <c r="AC15" s="204"/>
      <c r="AD15" s="204"/>
      <c r="AE15" s="206"/>
      <c r="AF15" s="206"/>
      <c r="AG15" s="212"/>
      <c r="AH15" s="199"/>
      <c r="AI15" s="192"/>
      <c r="AJ15" s="192"/>
      <c r="AK15" s="193"/>
      <c r="AL15" s="194"/>
      <c r="AM15" s="195"/>
      <c r="AN15" s="194"/>
      <c r="AO15" s="194"/>
      <c r="AP15" s="196"/>
      <c r="AQ15" s="196"/>
      <c r="AR15" s="209"/>
      <c r="AS15" s="199"/>
      <c r="AT15" s="192"/>
      <c r="AU15" s="192"/>
      <c r="AV15" s="192"/>
      <c r="AW15" s="194"/>
      <c r="AX15" s="195"/>
      <c r="AY15" s="194"/>
      <c r="AZ15" s="194"/>
      <c r="BA15" s="196"/>
      <c r="BB15" s="196"/>
      <c r="BC15" s="209"/>
      <c r="BD15" s="199"/>
      <c r="BE15" s="192"/>
      <c r="BF15" s="192"/>
      <c r="BG15" s="192"/>
      <c r="BH15" s="194"/>
      <c r="BI15" s="195"/>
      <c r="BJ15" s="194"/>
      <c r="BK15" s="194"/>
      <c r="BL15" s="196"/>
      <c r="BM15" s="196"/>
      <c r="BN15" s="200"/>
      <c r="CK15" s="165"/>
      <c r="CL15" s="166"/>
      <c r="CM15" s="166"/>
      <c r="CN15" s="166"/>
      <c r="CO15" s="169"/>
      <c r="CP15" s="170"/>
      <c r="CQ15" s="169"/>
      <c r="CR15" s="169"/>
      <c r="CS15" s="167"/>
      <c r="CT15" s="167"/>
      <c r="CU15" s="168"/>
      <c r="CV15" s="197"/>
      <c r="CW15" s="188"/>
      <c r="CX15" s="188"/>
      <c r="CY15" s="188"/>
      <c r="CZ15" s="189"/>
      <c r="DA15" s="190"/>
      <c r="DB15" s="189"/>
      <c r="DC15" s="189"/>
      <c r="DD15" s="191"/>
      <c r="DE15" s="191"/>
      <c r="DF15" s="198"/>
    </row>
    <row r="16" spans="1:154" ht="24.75" customHeight="1">
      <c r="A16" s="199"/>
      <c r="B16" s="192"/>
      <c r="C16" s="192"/>
      <c r="D16" s="193"/>
      <c r="E16" s="194"/>
      <c r="F16" s="195"/>
      <c r="G16" s="194"/>
      <c r="H16" s="194"/>
      <c r="I16" s="196"/>
      <c r="J16" s="196"/>
      <c r="K16" s="209"/>
      <c r="L16" s="199"/>
      <c r="M16" s="192"/>
      <c r="N16" s="192"/>
      <c r="O16" s="193"/>
      <c r="P16" s="194"/>
      <c r="Q16" s="195"/>
      <c r="R16" s="194"/>
      <c r="S16" s="194"/>
      <c r="T16" s="196"/>
      <c r="U16" s="196"/>
      <c r="V16" s="200"/>
      <c r="AH16" s="199"/>
      <c r="AI16" s="192"/>
      <c r="AJ16" s="192"/>
      <c r="AK16" s="193"/>
      <c r="AL16" s="194"/>
      <c r="AM16" s="195"/>
      <c r="AN16" s="194"/>
      <c r="AO16" s="194"/>
      <c r="AP16" s="196"/>
      <c r="AQ16" s="196"/>
      <c r="AR16" s="209"/>
      <c r="AS16" s="199"/>
      <c r="AT16" s="192"/>
      <c r="AU16" s="192"/>
      <c r="AV16" s="192"/>
      <c r="AW16" s="194"/>
      <c r="AX16" s="195"/>
      <c r="AY16" s="194"/>
      <c r="AZ16" s="194"/>
      <c r="BA16" s="196"/>
      <c r="BB16" s="196"/>
      <c r="BC16" s="209"/>
      <c r="BD16" s="199"/>
      <c r="BE16" s="192"/>
      <c r="BF16" s="192"/>
      <c r="BG16" s="192"/>
      <c r="BH16" s="194"/>
      <c r="BI16" s="195"/>
      <c r="BJ16" s="194"/>
      <c r="BK16" s="194"/>
      <c r="BL16" s="196"/>
      <c r="BM16" s="196"/>
      <c r="BN16" s="200"/>
      <c r="CK16" s="165"/>
      <c r="CL16" s="166"/>
      <c r="CM16" s="166"/>
      <c r="CN16" s="166"/>
      <c r="CO16" s="169"/>
      <c r="CP16" s="170"/>
      <c r="CQ16" s="169"/>
      <c r="CR16" s="169"/>
      <c r="CS16" s="167"/>
      <c r="CT16" s="167"/>
      <c r="CU16" s="168"/>
      <c r="CV16" s="197"/>
      <c r="CW16" s="188"/>
      <c r="CX16" s="188"/>
      <c r="CY16" s="188"/>
      <c r="CZ16" s="189"/>
      <c r="DA16" s="190"/>
      <c r="DB16" s="189"/>
      <c r="DC16" s="189"/>
      <c r="DD16" s="191"/>
      <c r="DE16" s="191"/>
      <c r="DF16" s="198"/>
    </row>
    <row r="17" spans="1:145" ht="24.75" customHeight="1">
      <c r="A17" s="199"/>
      <c r="B17" s="192"/>
      <c r="C17" s="192"/>
      <c r="D17" s="193"/>
      <c r="E17" s="194"/>
      <c r="F17" s="195"/>
      <c r="G17" s="194"/>
      <c r="H17" s="194"/>
      <c r="I17" s="196"/>
      <c r="J17" s="196"/>
      <c r="K17" s="209"/>
      <c r="L17" s="199"/>
      <c r="M17" s="192"/>
      <c r="N17" s="192"/>
      <c r="O17" s="193"/>
      <c r="P17" s="194"/>
      <c r="Q17" s="195"/>
      <c r="R17" s="194"/>
      <c r="S17" s="194"/>
      <c r="T17" s="196"/>
      <c r="U17" s="196"/>
      <c r="V17" s="200"/>
      <c r="AH17" s="199"/>
      <c r="AI17" s="192"/>
      <c r="AJ17" s="192"/>
      <c r="AK17" s="193"/>
      <c r="AL17" s="194"/>
      <c r="AM17" s="195"/>
      <c r="AN17" s="194"/>
      <c r="AO17" s="194"/>
      <c r="AP17" s="196"/>
      <c r="AQ17" s="196"/>
      <c r="AR17" s="209"/>
      <c r="AS17" s="199"/>
      <c r="AT17" s="192"/>
      <c r="AU17" s="192"/>
      <c r="AV17" s="192"/>
      <c r="AW17" s="194"/>
      <c r="AX17" s="195"/>
      <c r="AY17" s="194"/>
      <c r="AZ17" s="194"/>
      <c r="BA17" s="196"/>
      <c r="BB17" s="196"/>
      <c r="BC17" s="209"/>
      <c r="BD17" s="199"/>
      <c r="BE17" s="192"/>
      <c r="BF17" s="192"/>
      <c r="BG17" s="192"/>
      <c r="BH17" s="194"/>
      <c r="BI17" s="195"/>
      <c r="BJ17" s="194"/>
      <c r="BK17" s="194"/>
      <c r="BL17" s="196"/>
      <c r="BM17" s="196"/>
      <c r="BN17" s="200"/>
      <c r="CK17" s="165"/>
      <c r="CL17" s="166"/>
      <c r="CM17" s="166"/>
      <c r="CN17" s="166"/>
      <c r="CO17" s="169"/>
      <c r="CP17" s="170"/>
      <c r="CQ17" s="169"/>
      <c r="CR17" s="169"/>
      <c r="CS17" s="167"/>
      <c r="CT17" s="167"/>
      <c r="CU17" s="168"/>
      <c r="CV17" s="197"/>
      <c r="CW17" s="188"/>
      <c r="CX17" s="188"/>
      <c r="CY17" s="188"/>
      <c r="CZ17" s="189"/>
      <c r="DA17" s="190"/>
      <c r="DB17" s="189"/>
      <c r="DC17" s="189"/>
      <c r="DD17" s="191"/>
      <c r="DE17" s="191"/>
      <c r="DF17" s="198"/>
    </row>
    <row r="18" spans="1:145" ht="24.75" customHeight="1">
      <c r="A18" s="199"/>
      <c r="B18" s="192"/>
      <c r="C18" s="192"/>
      <c r="D18" s="193"/>
      <c r="E18" s="194"/>
      <c r="F18" s="195"/>
      <c r="G18" s="194"/>
      <c r="H18" s="194"/>
      <c r="I18" s="196"/>
      <c r="J18" s="196"/>
      <c r="K18" s="209"/>
      <c r="L18" s="199"/>
      <c r="M18" s="192"/>
      <c r="N18" s="192"/>
      <c r="O18" s="193"/>
      <c r="P18" s="194"/>
      <c r="Q18" s="195"/>
      <c r="R18" s="194"/>
      <c r="S18" s="194"/>
      <c r="T18" s="196"/>
      <c r="U18" s="196"/>
      <c r="V18" s="200"/>
      <c r="AH18" s="199"/>
      <c r="AI18" s="192"/>
      <c r="AJ18" s="192"/>
      <c r="AK18" s="193"/>
      <c r="AL18" s="194"/>
      <c r="AM18" s="195"/>
      <c r="AN18" s="194"/>
      <c r="AO18" s="194"/>
      <c r="AP18" s="196"/>
      <c r="AQ18" s="196"/>
      <c r="AR18" s="209"/>
      <c r="AS18" s="199"/>
      <c r="AT18" s="192"/>
      <c r="AU18" s="192"/>
      <c r="AV18" s="192"/>
      <c r="AW18" s="194"/>
      <c r="AX18" s="195"/>
      <c r="AY18" s="194"/>
      <c r="AZ18" s="194"/>
      <c r="BA18" s="196"/>
      <c r="BB18" s="196"/>
      <c r="BC18" s="209"/>
      <c r="BD18" s="199"/>
      <c r="BE18" s="192"/>
      <c r="BF18" s="192"/>
      <c r="BG18" s="192"/>
      <c r="BH18" s="194"/>
      <c r="BI18" s="195"/>
      <c r="BJ18" s="194"/>
      <c r="BK18" s="194"/>
      <c r="BL18" s="196"/>
      <c r="BM18" s="196"/>
      <c r="BN18" s="200"/>
      <c r="CK18" s="165"/>
      <c r="CL18" s="166"/>
      <c r="CM18" s="166"/>
      <c r="CN18" s="166"/>
      <c r="CO18" s="169"/>
      <c r="CP18" s="170"/>
      <c r="CQ18" s="169"/>
      <c r="CR18" s="169"/>
      <c r="CS18" s="167"/>
      <c r="CT18" s="167"/>
      <c r="CU18" s="168"/>
      <c r="CV18" s="197"/>
      <c r="CW18" s="188"/>
      <c r="CX18" s="188"/>
      <c r="CY18" s="188"/>
      <c r="CZ18" s="189"/>
      <c r="DA18" s="190"/>
      <c r="DB18" s="189"/>
      <c r="DC18" s="189"/>
      <c r="DD18" s="191"/>
      <c r="DE18" s="191"/>
      <c r="DF18" s="198"/>
    </row>
    <row r="19" spans="1:145" ht="24.75" customHeight="1">
      <c r="A19" s="199"/>
      <c r="B19" s="192"/>
      <c r="C19" s="192"/>
      <c r="D19" s="193"/>
      <c r="E19" s="194"/>
      <c r="F19" s="195"/>
      <c r="G19" s="194"/>
      <c r="H19" s="194"/>
      <c r="I19" s="196"/>
      <c r="J19" s="196"/>
      <c r="K19" s="209"/>
      <c r="L19" s="199"/>
      <c r="M19" s="192"/>
      <c r="N19" s="192"/>
      <c r="O19" s="193"/>
      <c r="P19" s="194"/>
      <c r="Q19" s="195"/>
      <c r="R19" s="194"/>
      <c r="S19" s="194"/>
      <c r="T19" s="196"/>
      <c r="U19" s="196"/>
      <c r="V19" s="200"/>
      <c r="AH19" s="199"/>
      <c r="AI19" s="192"/>
      <c r="AJ19" s="192"/>
      <c r="AK19" s="193"/>
      <c r="AL19" s="194"/>
      <c r="AM19" s="195"/>
      <c r="AN19" s="194"/>
      <c r="AO19" s="194"/>
      <c r="AP19" s="196"/>
      <c r="AQ19" s="196"/>
      <c r="AR19" s="209"/>
      <c r="AS19" s="199"/>
      <c r="AT19" s="192"/>
      <c r="AU19" s="192"/>
      <c r="AV19" s="192"/>
      <c r="AW19" s="194"/>
      <c r="AX19" s="195"/>
      <c r="AY19" s="194"/>
      <c r="AZ19" s="194"/>
      <c r="BA19" s="196"/>
      <c r="BB19" s="196"/>
      <c r="BC19" s="209"/>
      <c r="BD19" s="199"/>
      <c r="BE19" s="192"/>
      <c r="BF19" s="192"/>
      <c r="BG19" s="192"/>
      <c r="BH19" s="194"/>
      <c r="BI19" s="195"/>
      <c r="BJ19" s="194"/>
      <c r="BK19" s="194"/>
      <c r="BL19" s="196"/>
      <c r="BM19" s="196"/>
      <c r="BN19" s="200"/>
      <c r="CK19" s="165"/>
      <c r="CL19" s="166"/>
      <c r="CM19" s="166"/>
      <c r="CN19" s="166"/>
      <c r="CO19" s="169"/>
      <c r="CP19" s="170"/>
      <c r="CQ19" s="169"/>
      <c r="CR19" s="169"/>
      <c r="CS19" s="167"/>
      <c r="CT19" s="167"/>
      <c r="CU19" s="168"/>
      <c r="CV19" s="197"/>
      <c r="CW19" s="188"/>
      <c r="CX19" s="188"/>
      <c r="CY19" s="188"/>
      <c r="CZ19" s="189"/>
      <c r="DA19" s="190"/>
      <c r="DB19" s="189"/>
      <c r="DC19" s="189"/>
      <c r="DD19" s="191"/>
      <c r="DE19" s="191"/>
      <c r="DF19" s="198"/>
    </row>
    <row r="20" spans="1:145" ht="24.75" customHeight="1" thickBot="1">
      <c r="A20" s="199"/>
      <c r="B20" s="192"/>
      <c r="C20" s="192"/>
      <c r="D20" s="193"/>
      <c r="E20" s="194"/>
      <c r="F20" s="195"/>
      <c r="G20" s="194"/>
      <c r="H20" s="194"/>
      <c r="I20" s="196"/>
      <c r="J20" s="196"/>
      <c r="K20" s="209"/>
      <c r="L20" s="201"/>
      <c r="M20" s="202"/>
      <c r="N20" s="202"/>
      <c r="O20" s="203"/>
      <c r="P20" s="204"/>
      <c r="Q20" s="205"/>
      <c r="R20" s="204"/>
      <c r="S20" s="204"/>
      <c r="T20" s="206"/>
      <c r="U20" s="206"/>
      <c r="V20" s="207"/>
      <c r="AH20" s="199"/>
      <c r="AI20" s="192"/>
      <c r="AJ20" s="192"/>
      <c r="AK20" s="193"/>
      <c r="AL20" s="194"/>
      <c r="AM20" s="195"/>
      <c r="AN20" s="194"/>
      <c r="AO20" s="194"/>
      <c r="AP20" s="196"/>
      <c r="AQ20" s="196"/>
      <c r="AR20" s="209"/>
      <c r="AS20" s="199"/>
      <c r="AT20" s="192"/>
      <c r="AU20" s="192"/>
      <c r="AV20" s="192"/>
      <c r="AW20" s="194"/>
      <c r="AX20" s="195"/>
      <c r="AY20" s="194"/>
      <c r="AZ20" s="194"/>
      <c r="BA20" s="196"/>
      <c r="BB20" s="196"/>
      <c r="BC20" s="209"/>
      <c r="BD20" s="199"/>
      <c r="BE20" s="192"/>
      <c r="BF20" s="192"/>
      <c r="BG20" s="192"/>
      <c r="BH20" s="194"/>
      <c r="BI20" s="195"/>
      <c r="BJ20" s="194"/>
      <c r="BK20" s="194"/>
      <c r="BL20" s="196"/>
      <c r="BM20" s="196"/>
      <c r="BN20" s="200"/>
      <c r="CK20" s="165"/>
      <c r="CL20" s="166"/>
      <c r="CM20" s="166"/>
      <c r="CN20" s="166"/>
      <c r="CO20" s="169"/>
      <c r="CP20" s="170"/>
      <c r="CQ20" s="169"/>
      <c r="CR20" s="169"/>
      <c r="CS20" s="167"/>
      <c r="CT20" s="167"/>
      <c r="CU20" s="168"/>
      <c r="CV20" s="197"/>
      <c r="CW20" s="188"/>
      <c r="CX20" s="188"/>
      <c r="CY20" s="188"/>
      <c r="CZ20" s="189"/>
      <c r="DA20" s="190"/>
      <c r="DB20" s="189"/>
      <c r="DC20" s="189"/>
      <c r="DD20" s="191"/>
      <c r="DE20" s="191"/>
      <c r="DF20" s="198"/>
    </row>
    <row r="21" spans="1:145" ht="24.75" customHeight="1" thickBot="1">
      <c r="A21" s="201"/>
      <c r="B21" s="202"/>
      <c r="C21" s="202"/>
      <c r="D21" s="203"/>
      <c r="E21" s="204"/>
      <c r="F21" s="205"/>
      <c r="G21" s="204"/>
      <c r="H21" s="204"/>
      <c r="I21" s="206"/>
      <c r="J21" s="206"/>
      <c r="K21" s="207"/>
      <c r="AH21" s="201"/>
      <c r="AI21" s="202"/>
      <c r="AJ21" s="202"/>
      <c r="AK21" s="203"/>
      <c r="AL21" s="204"/>
      <c r="AM21" s="205"/>
      <c r="AN21" s="204"/>
      <c r="AO21" s="204"/>
      <c r="AP21" s="206"/>
      <c r="AQ21" s="206"/>
      <c r="AR21" s="212"/>
      <c r="AS21" s="199"/>
      <c r="AT21" s="192"/>
      <c r="AU21" s="192"/>
      <c r="AV21" s="192"/>
      <c r="AW21" s="194"/>
      <c r="AX21" s="195"/>
      <c r="AY21" s="194"/>
      <c r="AZ21" s="194"/>
      <c r="BA21" s="196"/>
      <c r="BB21" s="196"/>
      <c r="BC21" s="209"/>
      <c r="BD21" s="201"/>
      <c r="BE21" s="202"/>
      <c r="BF21" s="202"/>
      <c r="BG21" s="202"/>
      <c r="BH21" s="204"/>
      <c r="BI21" s="205"/>
      <c r="BJ21" s="204"/>
      <c r="BK21" s="204"/>
      <c r="BL21" s="206"/>
      <c r="BM21" s="206"/>
      <c r="BN21" s="207"/>
      <c r="CK21" s="165"/>
      <c r="CL21" s="166"/>
      <c r="CM21" s="166"/>
      <c r="CN21" s="166"/>
      <c r="CO21" s="169"/>
      <c r="CP21" s="170"/>
      <c r="CQ21" s="169"/>
      <c r="CR21" s="169"/>
      <c r="CS21" s="167"/>
      <c r="CT21" s="167"/>
      <c r="CU21" s="168"/>
      <c r="CV21" s="197"/>
      <c r="CW21" s="188"/>
      <c r="CX21" s="188"/>
      <c r="CY21" s="188"/>
      <c r="CZ21" s="189"/>
      <c r="DA21" s="190"/>
      <c r="DB21" s="189"/>
      <c r="DC21" s="189"/>
      <c r="DD21" s="191"/>
      <c r="DE21" s="191"/>
      <c r="DF21" s="198"/>
    </row>
    <row r="22" spans="1:145" ht="24.75" customHeight="1" thickBot="1">
      <c r="AS22" s="199"/>
      <c r="AT22" s="192"/>
      <c r="AU22" s="192"/>
      <c r="AV22" s="192"/>
      <c r="AW22" s="194"/>
      <c r="AX22" s="195"/>
      <c r="AY22" s="194"/>
      <c r="AZ22" s="194"/>
      <c r="BA22" s="196"/>
      <c r="BB22" s="196"/>
      <c r="BC22" s="200"/>
      <c r="CK22" s="165"/>
      <c r="CL22" s="166"/>
      <c r="CM22" s="166"/>
      <c r="CN22" s="166"/>
      <c r="CO22" s="169"/>
      <c r="CP22" s="170"/>
      <c r="CQ22" s="169"/>
      <c r="CR22" s="169"/>
      <c r="CS22" s="167"/>
      <c r="CT22" s="167"/>
      <c r="CU22" s="168"/>
      <c r="CV22" s="214"/>
      <c r="CW22" s="215"/>
      <c r="CX22" s="215"/>
      <c r="CY22" s="215"/>
      <c r="CZ22" s="216"/>
      <c r="DA22" s="217"/>
      <c r="DB22" s="216"/>
      <c r="DC22" s="216"/>
      <c r="DD22" s="218"/>
      <c r="DE22" s="218"/>
      <c r="DF22" s="219"/>
    </row>
    <row r="23" spans="1:145" ht="24.75" customHeight="1">
      <c r="AS23" s="223"/>
      <c r="AT23" s="224"/>
      <c r="AU23" s="224"/>
      <c r="AV23" s="224"/>
      <c r="AW23" s="225"/>
      <c r="AX23" s="226"/>
      <c r="AY23" s="225"/>
      <c r="AZ23" s="225"/>
      <c r="BA23" s="227"/>
      <c r="BB23" s="227"/>
      <c r="BC23" s="228"/>
      <c r="CK23" s="165"/>
      <c r="CL23" s="166"/>
      <c r="CM23" s="166"/>
      <c r="CN23" s="166"/>
      <c r="CO23" s="169"/>
      <c r="CP23" s="170"/>
      <c r="CQ23" s="169"/>
      <c r="CR23" s="169"/>
      <c r="CS23" s="167"/>
      <c r="CT23" s="167"/>
      <c r="CU23" s="168"/>
    </row>
    <row r="24" spans="1:145" ht="24.75" customHeight="1">
      <c r="CK24" s="165"/>
      <c r="CL24" s="166"/>
      <c r="CM24" s="166"/>
      <c r="CN24" s="166"/>
      <c r="CO24" s="169"/>
      <c r="CP24" s="170"/>
      <c r="CQ24" s="169"/>
      <c r="CR24" s="169"/>
      <c r="CS24" s="167"/>
      <c r="CT24" s="167"/>
      <c r="CU24" s="168"/>
    </row>
    <row r="25" spans="1:145" ht="24.75" customHeight="1">
      <c r="A25" s="90"/>
      <c r="B25" s="91"/>
      <c r="C25" s="91"/>
      <c r="D25" s="92"/>
      <c r="E25" s="92"/>
      <c r="F25" s="93"/>
      <c r="G25" s="92"/>
      <c r="H25" s="92"/>
      <c r="I25" s="94"/>
      <c r="J25" s="94"/>
      <c r="K25" s="94"/>
      <c r="CK25" s="165"/>
      <c r="CL25" s="166"/>
      <c r="CM25" s="166"/>
      <c r="CN25" s="166"/>
      <c r="CO25" s="169"/>
      <c r="CP25" s="170"/>
      <c r="CQ25" s="169"/>
      <c r="CR25" s="169"/>
      <c r="CS25" s="167"/>
      <c r="CT25" s="167"/>
      <c r="CU25" s="168"/>
    </row>
    <row r="26" spans="1:145" ht="24.75" customHeight="1">
      <c r="A26" s="90"/>
      <c r="B26" s="91"/>
      <c r="C26" s="91"/>
      <c r="D26" s="92"/>
      <c r="E26" s="92"/>
      <c r="F26" s="93"/>
      <c r="G26" s="92"/>
      <c r="H26" s="92"/>
      <c r="I26" s="94"/>
      <c r="J26" s="94"/>
      <c r="K26" s="94"/>
      <c r="CK26" s="165"/>
      <c r="CL26" s="166"/>
      <c r="CM26" s="166"/>
      <c r="CN26" s="166"/>
      <c r="CO26" s="169"/>
      <c r="CP26" s="170"/>
      <c r="CQ26" s="169"/>
      <c r="CR26" s="169"/>
      <c r="CS26" s="167"/>
      <c r="CT26" s="167"/>
      <c r="CU26" s="168"/>
      <c r="EO26" s="417"/>
    </row>
    <row r="27" spans="1:145" ht="24.75" customHeight="1">
      <c r="A27" s="77"/>
      <c r="B27" s="78"/>
      <c r="C27" s="78"/>
      <c r="D27" s="79"/>
      <c r="E27" s="79"/>
      <c r="F27" s="73"/>
      <c r="G27" s="79"/>
      <c r="H27" s="79"/>
      <c r="I27" s="80"/>
      <c r="J27" s="80"/>
      <c r="K27" s="80"/>
      <c r="CK27" s="165"/>
      <c r="CL27" s="166"/>
      <c r="CM27" s="166"/>
      <c r="CN27" s="166"/>
      <c r="CO27" s="169"/>
      <c r="CP27" s="170"/>
      <c r="CQ27" s="169"/>
      <c r="CR27" s="169"/>
      <c r="CS27" s="167"/>
      <c r="CT27" s="167"/>
      <c r="CU27" s="168"/>
    </row>
    <row r="28" spans="1:145" ht="24.75" customHeight="1">
      <c r="A28" s="77"/>
      <c r="B28" s="78"/>
      <c r="C28" s="78"/>
      <c r="D28" s="79"/>
      <c r="E28" s="79"/>
      <c r="F28" s="73"/>
      <c r="G28" s="79"/>
      <c r="H28" s="79"/>
      <c r="I28" s="80"/>
      <c r="J28" s="80"/>
      <c r="K28" s="80"/>
      <c r="CK28" s="165"/>
      <c r="CL28" s="166"/>
      <c r="CM28" s="166"/>
      <c r="CN28" s="166"/>
      <c r="CO28" s="169"/>
      <c r="CP28" s="170"/>
      <c r="CQ28" s="169"/>
      <c r="CR28" s="169"/>
      <c r="CS28" s="167"/>
      <c r="CT28" s="167"/>
      <c r="CU28" s="168"/>
    </row>
    <row r="29" spans="1:145" ht="24.75" customHeight="1">
      <c r="A29" s="77"/>
      <c r="B29" s="78"/>
      <c r="C29" s="78"/>
      <c r="D29" s="79"/>
      <c r="E29" s="79"/>
      <c r="F29" s="73"/>
      <c r="G29" s="79"/>
      <c r="H29" s="79"/>
      <c r="I29" s="80"/>
      <c r="J29" s="80"/>
      <c r="K29" s="80"/>
      <c r="CK29" s="165"/>
      <c r="CL29" s="166"/>
      <c r="CM29" s="166"/>
      <c r="CN29" s="166"/>
      <c r="CO29" s="169"/>
      <c r="CP29" s="170"/>
      <c r="CQ29" s="169"/>
      <c r="CR29" s="169"/>
      <c r="CS29" s="167"/>
      <c r="CT29" s="167"/>
      <c r="CU29" s="168"/>
    </row>
    <row r="30" spans="1:145" ht="24.75" customHeight="1">
      <c r="CK30" s="165"/>
      <c r="CL30" s="166"/>
      <c r="CM30" s="166"/>
      <c r="CN30" s="166"/>
      <c r="CO30" s="169"/>
      <c r="CP30" s="170"/>
      <c r="CQ30" s="169"/>
      <c r="CR30" s="169"/>
      <c r="CS30" s="167"/>
      <c r="CT30" s="167"/>
      <c r="CU30" s="168"/>
    </row>
    <row r="31" spans="1:145" ht="24.75" customHeight="1">
      <c r="CK31" s="165"/>
      <c r="CL31" s="166"/>
      <c r="CM31" s="166"/>
      <c r="CN31" s="166"/>
      <c r="CO31" s="169"/>
      <c r="CP31" s="170"/>
      <c r="CQ31" s="169"/>
      <c r="CR31" s="169"/>
      <c r="CS31" s="167"/>
      <c r="CT31" s="167"/>
      <c r="CU31" s="168"/>
    </row>
    <row r="32" spans="1:145" ht="24.75" customHeight="1">
      <c r="CK32" s="165"/>
      <c r="CL32" s="166"/>
      <c r="CM32" s="166"/>
      <c r="CN32" s="166"/>
      <c r="CO32" s="169"/>
      <c r="CP32" s="170"/>
      <c r="CQ32" s="169"/>
      <c r="CR32" s="169"/>
      <c r="CS32" s="167"/>
      <c r="CT32" s="167"/>
      <c r="CU32" s="168"/>
    </row>
    <row r="33" spans="89:99" ht="24.75" customHeight="1">
      <c r="CK33" s="165"/>
      <c r="CL33" s="166"/>
      <c r="CM33" s="166"/>
      <c r="CN33" s="166"/>
      <c r="CO33" s="169"/>
      <c r="CP33" s="170"/>
      <c r="CQ33" s="169"/>
      <c r="CR33" s="169"/>
      <c r="CS33" s="167"/>
      <c r="CT33" s="167"/>
      <c r="CU33" s="168"/>
    </row>
    <row r="34" spans="89:99" ht="24.75" customHeight="1">
      <c r="CK34" s="165"/>
      <c r="CL34" s="166"/>
      <c r="CM34" s="166"/>
      <c r="CN34" s="166"/>
      <c r="CO34" s="169"/>
      <c r="CP34" s="170"/>
      <c r="CQ34" s="169"/>
      <c r="CR34" s="169"/>
      <c r="CS34" s="167"/>
      <c r="CT34" s="167"/>
      <c r="CU34" s="168"/>
    </row>
    <row r="35" spans="89:99" ht="24.75" customHeight="1">
      <c r="CK35" s="165"/>
      <c r="CL35" s="166"/>
      <c r="CM35" s="166"/>
      <c r="CN35" s="166"/>
      <c r="CO35" s="169"/>
      <c r="CP35" s="170"/>
      <c r="CQ35" s="169"/>
      <c r="CR35" s="169"/>
      <c r="CS35" s="167"/>
      <c r="CT35" s="167"/>
      <c r="CU35" s="168"/>
    </row>
    <row r="36" spans="89:99" ht="24.75" customHeight="1">
      <c r="CK36" s="165"/>
      <c r="CL36" s="166"/>
      <c r="CM36" s="166"/>
      <c r="CN36" s="166"/>
      <c r="CO36" s="169"/>
      <c r="CP36" s="170"/>
      <c r="CQ36" s="169"/>
      <c r="CR36" s="169"/>
      <c r="CS36" s="167"/>
      <c r="CT36" s="167"/>
      <c r="CU36" s="168"/>
    </row>
    <row r="37" spans="89:99" ht="24.75" customHeight="1">
      <c r="CK37" s="165"/>
      <c r="CL37" s="166"/>
      <c r="CM37" s="166"/>
      <c r="CN37" s="166"/>
      <c r="CO37" s="169"/>
      <c r="CP37" s="170"/>
      <c r="CQ37" s="169"/>
      <c r="CR37" s="169"/>
      <c r="CS37" s="167"/>
      <c r="CT37" s="167"/>
      <c r="CU37" s="168"/>
    </row>
    <row r="38" spans="89:99" ht="24.75" customHeight="1">
      <c r="CK38" s="165"/>
      <c r="CL38" s="166"/>
      <c r="CM38" s="166"/>
      <c r="CN38" s="166"/>
      <c r="CO38" s="169"/>
      <c r="CP38" s="170"/>
      <c r="CQ38" s="169"/>
      <c r="CR38" s="169"/>
      <c r="CS38" s="167"/>
      <c r="CT38" s="167"/>
      <c r="CU38" s="168"/>
    </row>
    <row r="39" spans="89:99" ht="24.75" customHeight="1">
      <c r="CK39" s="165"/>
      <c r="CL39" s="166"/>
      <c r="CM39" s="166"/>
      <c r="CN39" s="166"/>
      <c r="CO39" s="169"/>
      <c r="CP39" s="170"/>
      <c r="CQ39" s="169"/>
      <c r="CR39" s="169"/>
      <c r="CS39" s="167"/>
      <c r="CT39" s="167"/>
      <c r="CU39" s="168"/>
    </row>
    <row r="40" spans="89:99" ht="24.75" customHeight="1">
      <c r="CK40" s="165"/>
      <c r="CL40" s="166"/>
      <c r="CM40" s="166"/>
      <c r="CN40" s="166"/>
      <c r="CO40" s="169"/>
      <c r="CP40" s="170"/>
      <c r="CQ40" s="169"/>
      <c r="CR40" s="169"/>
      <c r="CS40" s="167"/>
      <c r="CT40" s="167"/>
      <c r="CU40" s="168"/>
    </row>
    <row r="41" spans="89:99" ht="24.75" customHeight="1">
      <c r="CK41" s="165"/>
      <c r="CL41" s="166"/>
      <c r="CM41" s="166"/>
      <c r="CN41" s="166"/>
      <c r="CO41" s="169"/>
      <c r="CP41" s="170"/>
      <c r="CQ41" s="169"/>
      <c r="CR41" s="169"/>
      <c r="CS41" s="167"/>
      <c r="CT41" s="167"/>
      <c r="CU41" s="168"/>
    </row>
    <row r="42" spans="89:99" ht="24.75" customHeight="1">
      <c r="CK42" s="165"/>
      <c r="CL42" s="166"/>
      <c r="CM42" s="166"/>
      <c r="CN42" s="166"/>
      <c r="CO42" s="169"/>
      <c r="CP42" s="170"/>
      <c r="CQ42" s="169"/>
      <c r="CR42" s="169"/>
      <c r="CS42" s="167"/>
      <c r="CT42" s="167"/>
      <c r="CU42" s="168"/>
    </row>
    <row r="43" spans="89:99" ht="24.75" customHeight="1">
      <c r="CK43" s="165"/>
      <c r="CL43" s="166"/>
      <c r="CM43" s="166"/>
      <c r="CN43" s="166"/>
      <c r="CO43" s="169"/>
      <c r="CP43" s="170"/>
      <c r="CQ43" s="169"/>
      <c r="CR43" s="169"/>
      <c r="CS43" s="167"/>
      <c r="CT43" s="167"/>
      <c r="CU43" s="168"/>
    </row>
    <row r="44" spans="89:99" ht="24.75" customHeight="1">
      <c r="CK44" s="165"/>
      <c r="CL44" s="166"/>
      <c r="CM44" s="166"/>
      <c r="CN44" s="166"/>
      <c r="CO44" s="169"/>
      <c r="CP44" s="170"/>
      <c r="CQ44" s="169"/>
      <c r="CR44" s="169"/>
      <c r="CS44" s="167"/>
      <c r="CT44" s="167"/>
      <c r="CU44" s="168"/>
    </row>
    <row r="45" spans="89:99" ht="24.75" customHeight="1">
      <c r="CK45" s="165"/>
      <c r="CL45" s="166"/>
      <c r="CM45" s="166"/>
      <c r="CN45" s="166"/>
      <c r="CO45" s="169"/>
      <c r="CP45" s="170"/>
      <c r="CQ45" s="169"/>
      <c r="CR45" s="169"/>
      <c r="CS45" s="167"/>
      <c r="CT45" s="167"/>
      <c r="CU45" s="168"/>
    </row>
    <row r="46" spans="89:99" ht="24.75" customHeight="1">
      <c r="CK46" s="165"/>
      <c r="CL46" s="166"/>
      <c r="CM46" s="166"/>
      <c r="CN46" s="166"/>
      <c r="CO46" s="169"/>
      <c r="CP46" s="170"/>
      <c r="CQ46" s="169"/>
      <c r="CR46" s="169"/>
      <c r="CS46" s="167"/>
      <c r="CT46" s="167"/>
      <c r="CU46" s="168"/>
    </row>
    <row r="47" spans="89:99" ht="24.75" customHeight="1">
      <c r="CK47" s="165"/>
      <c r="CL47" s="166"/>
      <c r="CM47" s="166"/>
      <c r="CN47" s="166"/>
      <c r="CO47" s="169"/>
      <c r="CP47" s="170"/>
      <c r="CQ47" s="169"/>
      <c r="CR47" s="169"/>
      <c r="CS47" s="167"/>
      <c r="CT47" s="167"/>
      <c r="CU47" s="168"/>
    </row>
    <row r="69" spans="89:99" ht="31.5" customHeight="1"/>
    <row r="73" spans="89:99" ht="27.6">
      <c r="CK73" s="220"/>
      <c r="CL73" s="220"/>
      <c r="CM73" s="220"/>
      <c r="CN73" s="220"/>
      <c r="CO73" s="221"/>
      <c r="CP73" s="222"/>
      <c r="CQ73" s="221"/>
      <c r="CR73" s="221"/>
      <c r="CS73" s="191"/>
      <c r="CT73" s="191"/>
      <c r="CU73" s="191"/>
    </row>
  </sheetData>
  <sortState xmlns:xlrd2="http://schemas.microsoft.com/office/spreadsheetml/2017/richdata2" ref="A279:L578">
    <sortCondition ref="F279:F578"/>
    <sortCondition ref="B279:B578"/>
    <sortCondition ref="C279:C578"/>
  </sortState>
  <mergeCells count="28">
    <mergeCell ref="BD1:BK1"/>
    <mergeCell ref="A1:H1"/>
    <mergeCell ref="I1:K1"/>
    <mergeCell ref="L1:S1"/>
    <mergeCell ref="T1:V1"/>
    <mergeCell ref="W1:AD1"/>
    <mergeCell ref="AE1:AG1"/>
    <mergeCell ref="AH1:AO1"/>
    <mergeCell ref="AP1:AR1"/>
    <mergeCell ref="AS1:AZ1"/>
    <mergeCell ref="BA1:BC1"/>
    <mergeCell ref="CH1:CJ1"/>
    <mergeCell ref="BL1:BN1"/>
    <mergeCell ref="BO1:BV1"/>
    <mergeCell ref="BW1:BY1"/>
    <mergeCell ref="BZ1:CG1"/>
    <mergeCell ref="EN1:EU1"/>
    <mergeCell ref="EV1:EX1"/>
    <mergeCell ref="EC1:EJ1"/>
    <mergeCell ref="EK1:EM1"/>
    <mergeCell ref="CK1:CR1"/>
    <mergeCell ref="CS1:CU1"/>
    <mergeCell ref="CV1:DC1"/>
    <mergeCell ref="DD1:DF1"/>
    <mergeCell ref="DR1:DY1"/>
    <mergeCell ref="DZ1:EB1"/>
    <mergeCell ref="DG1:DN1"/>
    <mergeCell ref="DO1:DQ1"/>
  </mergeCells>
  <phoneticPr fontId="1"/>
  <printOptions horizontalCentered="1"/>
  <pageMargins left="0" right="0" top="0" bottom="0" header="0" footer="0"/>
  <pageSetup paperSize="9" orientation="landscape" r:id="rId1"/>
  <tableParts count="1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69900"/>
  </sheetPr>
  <dimension ref="A1:AV44"/>
  <sheetViews>
    <sheetView zoomScale="110" zoomScaleNormal="110" workbookViewId="0">
      <selection activeCell="AQ4" sqref="AQ4"/>
    </sheetView>
  </sheetViews>
  <sheetFormatPr defaultColWidth="2.33203125" defaultRowHeight="14.4"/>
  <cols>
    <col min="1" max="8" width="2.44140625" style="87" customWidth="1"/>
    <col min="9" max="9" width="3.33203125" style="87" customWidth="1"/>
    <col min="10" max="16" width="2.5546875" style="87" customWidth="1"/>
    <col min="17" max="17" width="1.33203125" style="87" customWidth="1"/>
    <col min="18" max="19" width="2.44140625" style="87" customWidth="1"/>
    <col min="20" max="21" width="1" style="87" customWidth="1"/>
    <col min="22" max="22" width="2.44140625" style="87" customWidth="1"/>
    <col min="23" max="23" width="2.6640625" style="87" customWidth="1"/>
    <col min="24" max="26" width="2.44140625" style="87" customWidth="1"/>
    <col min="27" max="28" width="1.33203125" style="87" customWidth="1"/>
    <col min="29" max="29" width="2.5546875" style="87" customWidth="1"/>
    <col min="30" max="31" width="1.33203125" style="87" customWidth="1"/>
    <col min="32" max="33" width="2.5546875" style="87" customWidth="1"/>
    <col min="34" max="35" width="1.44140625" style="87" customWidth="1"/>
    <col min="36" max="37" width="2.5546875" style="87" customWidth="1"/>
    <col min="38" max="42" width="2.33203125" style="87"/>
    <col min="43" max="43" width="4" style="87" bestFit="1" customWidth="1"/>
    <col min="44" max="16384" width="2.33203125" style="87"/>
  </cols>
  <sheetData>
    <row r="1" spans="1:48" ht="19.5" customHeight="1" thickBot="1">
      <c r="A1" s="809" t="s">
        <v>56</v>
      </c>
      <c r="B1" s="810"/>
      <c r="C1" s="810"/>
      <c r="D1" s="810"/>
      <c r="E1" s="810"/>
      <c r="F1" s="810"/>
      <c r="G1" s="810"/>
      <c r="H1" s="810"/>
      <c r="I1" s="810"/>
      <c r="J1" s="811"/>
      <c r="K1" s="795" t="s">
        <v>68</v>
      </c>
      <c r="L1" s="796"/>
      <c r="M1" s="796"/>
      <c r="N1" s="796"/>
      <c r="O1" s="796"/>
      <c r="P1" s="797"/>
      <c r="Q1" s="126"/>
      <c r="R1" s="416" t="s">
        <v>59</v>
      </c>
      <c r="S1" s="414"/>
      <c r="T1" s="414">
        <v>108</v>
      </c>
      <c r="U1" s="790">
        <v>113</v>
      </c>
      <c r="V1" s="790"/>
      <c r="W1" s="790"/>
      <c r="X1" s="812" t="s">
        <v>56</v>
      </c>
      <c r="Y1" s="813"/>
      <c r="Z1" s="813"/>
      <c r="AA1" s="813"/>
      <c r="AB1" s="813"/>
      <c r="AC1" s="813"/>
      <c r="AD1" s="814"/>
      <c r="AE1" s="831" t="s">
        <v>68</v>
      </c>
      <c r="AF1" s="831"/>
      <c r="AG1" s="831"/>
      <c r="AH1" s="831"/>
      <c r="AI1" s="831"/>
      <c r="AJ1" s="831"/>
      <c r="AK1" s="832"/>
    </row>
    <row r="2" spans="1:48" ht="12.75" customHeight="1">
      <c r="A2" s="845" t="s">
        <v>38</v>
      </c>
      <c r="B2" s="846"/>
      <c r="C2" s="846"/>
      <c r="D2" s="846"/>
      <c r="E2" s="846"/>
      <c r="F2" s="846"/>
      <c r="G2" s="846"/>
      <c r="H2" s="847"/>
      <c r="I2" s="848" t="str">
        <f>VLOOKUP($U$1,Sorteio!$1:$1048576,4,FALSE)</f>
        <v>141</v>
      </c>
      <c r="J2" s="849"/>
      <c r="K2" s="850" t="str">
        <f>VLOOKUP($U$1,Sorteio!$1:$1048576,14,FALSE)</f>
        <v>129</v>
      </c>
      <c r="L2" s="849"/>
      <c r="M2" s="850" t="str">
        <f>VLOOKUP($U$1,Sorteio!$1:$1048576,24,FALSE)</f>
        <v>250</v>
      </c>
      <c r="N2" s="849"/>
      <c r="O2" s="850">
        <f>VLOOKUP($U$1,Sorteio!$1:$1048576,34,FALSE)</f>
        <v>0</v>
      </c>
      <c r="P2" s="849"/>
      <c r="Q2" s="126"/>
      <c r="R2" s="868" t="s">
        <v>84</v>
      </c>
      <c r="S2" s="869"/>
      <c r="T2" s="869"/>
      <c r="U2" s="869"/>
      <c r="V2" s="869"/>
      <c r="W2" s="869"/>
      <c r="X2" s="869"/>
      <c r="Y2" s="869"/>
      <c r="Z2" s="870"/>
      <c r="AA2" s="862" t="str">
        <f>I2</f>
        <v>141</v>
      </c>
      <c r="AB2" s="863"/>
      <c r="AC2" s="864"/>
      <c r="AD2" s="850" t="str">
        <f>K2</f>
        <v>129</v>
      </c>
      <c r="AE2" s="859"/>
      <c r="AF2" s="849"/>
      <c r="AG2" s="850" t="str">
        <f>M2</f>
        <v>250</v>
      </c>
      <c r="AH2" s="859"/>
      <c r="AI2" s="849"/>
      <c r="AJ2" s="843">
        <f>O2</f>
        <v>0</v>
      </c>
      <c r="AK2" s="844"/>
    </row>
    <row r="3" spans="1:48" ht="12.75" customHeight="1" thickBot="1">
      <c r="A3" s="875" t="s">
        <v>44</v>
      </c>
      <c r="B3" s="876"/>
      <c r="C3" s="876"/>
      <c r="D3" s="876"/>
      <c r="E3" s="876"/>
      <c r="F3" s="876"/>
      <c r="G3" s="876"/>
      <c r="H3" s="877"/>
      <c r="I3" s="540" t="str">
        <f>VLOOKUP($U$1,Sorteio!$1:$1048576,11,FALSE)</f>
        <v>A-SR</v>
      </c>
      <c r="J3" s="541">
        <f>VLOOKUP($U$1,Sorteio!$1:$1048576,10,FALSE)</f>
        <v>6</v>
      </c>
      <c r="K3" s="541" t="str">
        <f>VLOOKUP($U$1,Sorteio!$1:$1048576,21,FALSE)</f>
        <v>A-SR</v>
      </c>
      <c r="L3" s="541">
        <f>VLOOKUP($U$1,Sorteio!$1:$1048576,20,FALSE)</f>
        <v>6</v>
      </c>
      <c r="M3" s="541" t="str">
        <f>VLOOKUP($U$1,Sorteio!$1:$1048576,31,FALSE)</f>
        <v>A-MR</v>
      </c>
      <c r="N3" s="541">
        <f>VLOOKUP($U$1,Sorteio!$1:$1048576,30,FALSE)</f>
        <v>6</v>
      </c>
      <c r="O3" s="541" t="str">
        <f>VLOOKUP($U$1,Sorteio!$1:$1048576,41,FALSE)</f>
        <v/>
      </c>
      <c r="P3" s="542" t="str">
        <f>VLOOKUP($U$1,Sorteio!$1:$1048576,40,FALSE)</f>
        <v/>
      </c>
      <c r="Q3" s="126"/>
      <c r="R3" s="878" t="s">
        <v>48</v>
      </c>
      <c r="S3" s="879"/>
      <c r="T3" s="879"/>
      <c r="U3" s="879"/>
      <c r="V3" s="879"/>
      <c r="W3" s="879"/>
      <c r="X3" s="879"/>
      <c r="Y3" s="879"/>
      <c r="Z3" s="880"/>
      <c r="AA3" s="865" t="str">
        <f>VLOOKUP($U$1,Sorteio!$1:$1048576,8,FALSE)</f>
        <v>06. KOK</v>
      </c>
      <c r="AB3" s="866"/>
      <c r="AC3" s="867"/>
      <c r="AD3" s="851" t="str">
        <f>VLOOKUP($U$1,Sorteio!$1:$1048576,18,FALSE)</f>
        <v>11. NCC</v>
      </c>
      <c r="AE3" s="857"/>
      <c r="AF3" s="858"/>
      <c r="AG3" s="851" t="str">
        <f>VLOOKUP($U$1,Sorteio!$1:$1048576,28,FALSE)</f>
        <v>18. SOR</v>
      </c>
      <c r="AH3" s="857"/>
      <c r="AI3" s="858"/>
      <c r="AJ3" s="851" t="str">
        <f>VLOOKUP($U$1,Sorteio!$1:$1048576,38,FALSE)</f>
        <v/>
      </c>
      <c r="AK3" s="852"/>
      <c r="AV3" s="246"/>
    </row>
    <row r="4" spans="1:48" ht="84" customHeight="1" thickBot="1">
      <c r="A4" s="853" t="s">
        <v>1</v>
      </c>
      <c r="B4" s="854"/>
      <c r="C4" s="181" t="s">
        <v>39</v>
      </c>
      <c r="D4" s="182" t="s">
        <v>40</v>
      </c>
      <c r="E4" s="181" t="s">
        <v>41</v>
      </c>
      <c r="F4" s="182" t="s">
        <v>42</v>
      </c>
      <c r="G4" s="855" t="s">
        <v>43</v>
      </c>
      <c r="H4" s="856"/>
      <c r="I4" s="187" t="str">
        <f>VLOOKUP($U$1,Sorteio!$1:$1048576,5,FALSE)</f>
        <v>HASHIZUME</v>
      </c>
      <c r="J4" s="171" t="str">
        <f>VLOOKUP($U$1,Sorteio!$1:$1048576,6,FALSE)</f>
        <v>AKIO</v>
      </c>
      <c r="K4" s="172" t="str">
        <f>VLOOKUP($U$1,Sorteio!$1:$1048576,15,FALSE)</f>
        <v>YAMAKAWA</v>
      </c>
      <c r="L4" s="171" t="str">
        <f>VLOOKUP($U$1,Sorteio!$1:$1048576,16,FALSE)</f>
        <v>TAKAO</v>
      </c>
      <c r="M4" s="172" t="str">
        <f>VLOOKUP($U$1,Sorteio!$1:$1048576,25,FALSE)</f>
        <v>OSADA</v>
      </c>
      <c r="N4" s="171" t="str">
        <f>VLOOKUP($U$1,Sorteio!$1:$1048576,26,FALSE)</f>
        <v>ASAO</v>
      </c>
      <c r="O4" s="172" t="str">
        <f>VLOOKUP($U$1,Sorteio!$1:$1048576,35,FALSE)</f>
        <v/>
      </c>
      <c r="P4" s="173" t="str">
        <f>VLOOKUP($U$1,Sorteio!$1:$1048576,36,FALSE)</f>
        <v/>
      </c>
      <c r="Q4" s="126"/>
      <c r="R4" s="791" t="s">
        <v>1</v>
      </c>
      <c r="S4" s="792"/>
      <c r="T4" s="873" t="s">
        <v>39</v>
      </c>
      <c r="U4" s="874"/>
      <c r="V4" s="128" t="s">
        <v>40</v>
      </c>
      <c r="W4" s="127" t="s">
        <v>41</v>
      </c>
      <c r="X4" s="128" t="s">
        <v>42</v>
      </c>
      <c r="Y4" s="793" t="s">
        <v>43</v>
      </c>
      <c r="Z4" s="794"/>
      <c r="AA4" s="872" t="str">
        <f>I4</f>
        <v>HASHIZUME</v>
      </c>
      <c r="AB4" s="860"/>
      <c r="AC4" s="171" t="str">
        <f>J4</f>
        <v>AKIO</v>
      </c>
      <c r="AD4" s="871" t="str">
        <f>K4</f>
        <v>YAMAKAWA</v>
      </c>
      <c r="AE4" s="860"/>
      <c r="AF4" s="171" t="str">
        <f>L4</f>
        <v>TAKAO</v>
      </c>
      <c r="AG4" s="172" t="str">
        <f>M4</f>
        <v>OSADA</v>
      </c>
      <c r="AH4" s="860" t="str">
        <f>N4</f>
        <v>ASAO</v>
      </c>
      <c r="AI4" s="861"/>
      <c r="AJ4" s="172" t="str">
        <f>O4</f>
        <v/>
      </c>
      <c r="AK4" s="173" t="str">
        <f>P4</f>
        <v/>
      </c>
    </row>
    <row r="5" spans="1:48" ht="18.75" customHeight="1">
      <c r="A5" s="833">
        <v>1</v>
      </c>
      <c r="B5" s="834"/>
      <c r="C5" s="835">
        <v>22</v>
      </c>
      <c r="D5" s="836"/>
      <c r="E5" s="837">
        <v>44</v>
      </c>
      <c r="F5" s="838"/>
      <c r="G5" s="839">
        <v>3</v>
      </c>
      <c r="H5" s="840"/>
      <c r="I5" s="841"/>
      <c r="J5" s="842"/>
      <c r="K5" s="742"/>
      <c r="L5" s="742"/>
      <c r="M5" s="742"/>
      <c r="N5" s="742"/>
      <c r="O5" s="742"/>
      <c r="P5" s="743"/>
      <c r="Q5" s="126"/>
      <c r="R5" s="807">
        <v>10</v>
      </c>
      <c r="S5" s="808"/>
      <c r="T5" s="733">
        <v>6</v>
      </c>
      <c r="U5" s="806"/>
      <c r="V5" s="734"/>
      <c r="W5" s="733">
        <v>41</v>
      </c>
      <c r="X5" s="734"/>
      <c r="Y5" s="735">
        <v>3</v>
      </c>
      <c r="Z5" s="736"/>
      <c r="AA5" s="1002"/>
      <c r="AB5" s="1003"/>
      <c r="AC5" s="1004"/>
      <c r="AD5" s="729"/>
      <c r="AE5" s="730"/>
      <c r="AF5" s="731"/>
      <c r="AG5" s="729"/>
      <c r="AH5" s="730"/>
      <c r="AI5" s="731"/>
      <c r="AJ5" s="729"/>
      <c r="AK5" s="732"/>
    </row>
    <row r="6" spans="1:48" ht="18.75" customHeight="1">
      <c r="A6" s="719">
        <v>2</v>
      </c>
      <c r="B6" s="720"/>
      <c r="C6" s="721">
        <v>36</v>
      </c>
      <c r="D6" s="722"/>
      <c r="E6" s="723">
        <v>68</v>
      </c>
      <c r="F6" s="724"/>
      <c r="G6" s="725">
        <v>4</v>
      </c>
      <c r="H6" s="726"/>
      <c r="I6" s="727"/>
      <c r="J6" s="728"/>
      <c r="K6" s="738"/>
      <c r="L6" s="738"/>
      <c r="M6" s="738"/>
      <c r="N6" s="738"/>
      <c r="O6" s="738"/>
      <c r="P6" s="739"/>
      <c r="Q6" s="126"/>
      <c r="R6" s="740">
        <v>11</v>
      </c>
      <c r="S6" s="741"/>
      <c r="T6" s="798">
        <v>27</v>
      </c>
      <c r="U6" s="802"/>
      <c r="V6" s="799"/>
      <c r="W6" s="798">
        <v>50</v>
      </c>
      <c r="X6" s="799"/>
      <c r="Y6" s="800">
        <v>3</v>
      </c>
      <c r="Z6" s="801"/>
      <c r="AA6" s="803"/>
      <c r="AB6" s="804"/>
      <c r="AC6" s="805"/>
      <c r="AD6" s="749"/>
      <c r="AE6" s="750"/>
      <c r="AF6" s="751"/>
      <c r="AG6" s="749"/>
      <c r="AH6" s="750"/>
      <c r="AI6" s="751"/>
      <c r="AJ6" s="749"/>
      <c r="AK6" s="894"/>
    </row>
    <row r="7" spans="1:48" ht="18.75" customHeight="1">
      <c r="A7" s="719">
        <v>3</v>
      </c>
      <c r="B7" s="720"/>
      <c r="C7" s="721">
        <v>5</v>
      </c>
      <c r="D7" s="722"/>
      <c r="E7" s="723">
        <v>44</v>
      </c>
      <c r="F7" s="724"/>
      <c r="G7" s="725">
        <v>3</v>
      </c>
      <c r="H7" s="726"/>
      <c r="I7" s="737"/>
      <c r="J7" s="738"/>
      <c r="K7" s="738"/>
      <c r="L7" s="738"/>
      <c r="M7" s="738"/>
      <c r="N7" s="738"/>
      <c r="O7" s="738"/>
      <c r="P7" s="739"/>
      <c r="Q7" s="126"/>
      <c r="R7" s="740">
        <v>12</v>
      </c>
      <c r="S7" s="741"/>
      <c r="T7" s="798">
        <v>18</v>
      </c>
      <c r="U7" s="802"/>
      <c r="V7" s="799"/>
      <c r="W7" s="798">
        <v>54</v>
      </c>
      <c r="X7" s="799"/>
      <c r="Y7" s="800">
        <v>3</v>
      </c>
      <c r="Z7" s="801"/>
      <c r="AA7" s="803"/>
      <c r="AB7" s="804"/>
      <c r="AC7" s="805"/>
      <c r="AD7" s="749"/>
      <c r="AE7" s="750"/>
      <c r="AF7" s="751"/>
      <c r="AG7" s="749"/>
      <c r="AH7" s="750"/>
      <c r="AI7" s="751"/>
      <c r="AJ7" s="749"/>
      <c r="AK7" s="894"/>
    </row>
    <row r="8" spans="1:48" ht="18.75" customHeight="1">
      <c r="A8" s="719">
        <v>4</v>
      </c>
      <c r="B8" s="720"/>
      <c r="C8" s="721">
        <v>2</v>
      </c>
      <c r="D8" s="722"/>
      <c r="E8" s="723">
        <v>29</v>
      </c>
      <c r="F8" s="724"/>
      <c r="G8" s="725">
        <v>3</v>
      </c>
      <c r="H8" s="726"/>
      <c r="I8" s="737"/>
      <c r="J8" s="738"/>
      <c r="K8" s="738"/>
      <c r="L8" s="738"/>
      <c r="M8" s="738"/>
      <c r="N8" s="738"/>
      <c r="O8" s="738"/>
      <c r="P8" s="739"/>
      <c r="Q8" s="126"/>
      <c r="R8" s="740">
        <v>13</v>
      </c>
      <c r="S8" s="741"/>
      <c r="T8" s="798">
        <v>21</v>
      </c>
      <c r="U8" s="802"/>
      <c r="V8" s="799"/>
      <c r="W8" s="798">
        <v>52</v>
      </c>
      <c r="X8" s="799"/>
      <c r="Y8" s="800">
        <v>3</v>
      </c>
      <c r="Z8" s="801"/>
      <c r="AA8" s="803"/>
      <c r="AB8" s="804"/>
      <c r="AC8" s="805"/>
      <c r="AD8" s="749"/>
      <c r="AE8" s="750"/>
      <c r="AF8" s="751"/>
      <c r="AG8" s="749"/>
      <c r="AH8" s="750"/>
      <c r="AI8" s="751"/>
      <c r="AJ8" s="749"/>
      <c r="AK8" s="894"/>
    </row>
    <row r="9" spans="1:48" ht="18.75" customHeight="1">
      <c r="A9" s="719">
        <v>5</v>
      </c>
      <c r="B9" s="720"/>
      <c r="C9" s="721">
        <v>8</v>
      </c>
      <c r="D9" s="722"/>
      <c r="E9" s="723">
        <v>59</v>
      </c>
      <c r="F9" s="724"/>
      <c r="G9" s="725">
        <v>3</v>
      </c>
      <c r="H9" s="726"/>
      <c r="I9" s="737"/>
      <c r="J9" s="738"/>
      <c r="K9" s="738"/>
      <c r="L9" s="738"/>
      <c r="M9" s="738"/>
      <c r="N9" s="738"/>
      <c r="O9" s="738"/>
      <c r="P9" s="739"/>
      <c r="Q9" s="126"/>
      <c r="R9" s="740">
        <v>14</v>
      </c>
      <c r="S9" s="741"/>
      <c r="T9" s="798">
        <v>34</v>
      </c>
      <c r="U9" s="802"/>
      <c r="V9" s="799"/>
      <c r="W9" s="798">
        <v>85</v>
      </c>
      <c r="X9" s="799"/>
      <c r="Y9" s="800">
        <v>3</v>
      </c>
      <c r="Z9" s="801"/>
      <c r="AA9" s="803"/>
      <c r="AB9" s="804"/>
      <c r="AC9" s="805"/>
      <c r="AD9" s="749"/>
      <c r="AE9" s="750"/>
      <c r="AF9" s="751"/>
      <c r="AG9" s="749"/>
      <c r="AH9" s="750"/>
      <c r="AI9" s="751"/>
      <c r="AJ9" s="749"/>
      <c r="AK9" s="894"/>
    </row>
    <row r="10" spans="1:48" ht="18.75" customHeight="1">
      <c r="A10" s="719">
        <v>6</v>
      </c>
      <c r="B10" s="720"/>
      <c r="C10" s="721">
        <v>1</v>
      </c>
      <c r="D10" s="722"/>
      <c r="E10" s="723">
        <v>31</v>
      </c>
      <c r="F10" s="724"/>
      <c r="G10" s="725">
        <v>2</v>
      </c>
      <c r="H10" s="726"/>
      <c r="I10" s="737"/>
      <c r="J10" s="738"/>
      <c r="K10" s="738"/>
      <c r="L10" s="738"/>
      <c r="M10" s="738"/>
      <c r="N10" s="738"/>
      <c r="O10" s="738"/>
      <c r="P10" s="739"/>
      <c r="Q10" s="126"/>
      <c r="R10" s="740">
        <v>15</v>
      </c>
      <c r="S10" s="741"/>
      <c r="T10" s="798">
        <v>31</v>
      </c>
      <c r="U10" s="802"/>
      <c r="V10" s="799"/>
      <c r="W10" s="798">
        <v>39</v>
      </c>
      <c r="X10" s="799"/>
      <c r="Y10" s="800">
        <v>3</v>
      </c>
      <c r="Z10" s="801"/>
      <c r="AA10" s="803"/>
      <c r="AB10" s="804"/>
      <c r="AC10" s="805"/>
      <c r="AD10" s="749"/>
      <c r="AE10" s="750"/>
      <c r="AF10" s="751"/>
      <c r="AG10" s="749"/>
      <c r="AH10" s="750"/>
      <c r="AI10" s="751"/>
      <c r="AJ10" s="749"/>
      <c r="AK10" s="894"/>
    </row>
    <row r="11" spans="1:48" ht="18.75" customHeight="1">
      <c r="A11" s="719">
        <v>7</v>
      </c>
      <c r="B11" s="720"/>
      <c r="C11" s="721">
        <v>11</v>
      </c>
      <c r="D11" s="722"/>
      <c r="E11" s="723">
        <v>51</v>
      </c>
      <c r="F11" s="724"/>
      <c r="G11" s="725">
        <v>3</v>
      </c>
      <c r="H11" s="726"/>
      <c r="I11" s="737"/>
      <c r="J11" s="738"/>
      <c r="K11" s="738"/>
      <c r="L11" s="738"/>
      <c r="M11" s="738"/>
      <c r="N11" s="738"/>
      <c r="O11" s="738"/>
      <c r="P11" s="739"/>
      <c r="Q11" s="126"/>
      <c r="R11" s="740">
        <v>16</v>
      </c>
      <c r="S11" s="741"/>
      <c r="T11" s="798">
        <v>14</v>
      </c>
      <c r="U11" s="802"/>
      <c r="V11" s="799"/>
      <c r="W11" s="798">
        <v>44</v>
      </c>
      <c r="X11" s="799"/>
      <c r="Y11" s="800">
        <v>3</v>
      </c>
      <c r="Z11" s="801"/>
      <c r="AA11" s="803"/>
      <c r="AB11" s="804"/>
      <c r="AC11" s="805"/>
      <c r="AD11" s="749"/>
      <c r="AE11" s="750"/>
      <c r="AF11" s="751"/>
      <c r="AG11" s="749"/>
      <c r="AH11" s="750"/>
      <c r="AI11" s="751"/>
      <c r="AJ11" s="749"/>
      <c r="AK11" s="894"/>
    </row>
    <row r="12" spans="1:48" ht="18.75" customHeight="1">
      <c r="A12" s="881">
        <v>8</v>
      </c>
      <c r="B12" s="882"/>
      <c r="C12" s="721">
        <v>7</v>
      </c>
      <c r="D12" s="722"/>
      <c r="E12" s="723">
        <v>44</v>
      </c>
      <c r="F12" s="724"/>
      <c r="G12" s="725">
        <v>3</v>
      </c>
      <c r="H12" s="726"/>
      <c r="I12" s="737"/>
      <c r="J12" s="738"/>
      <c r="K12" s="738"/>
      <c r="L12" s="738"/>
      <c r="M12" s="738"/>
      <c r="N12" s="738"/>
      <c r="O12" s="738"/>
      <c r="P12" s="739"/>
      <c r="Q12" s="126"/>
      <c r="R12" s="740">
        <v>17</v>
      </c>
      <c r="S12" s="741"/>
      <c r="T12" s="798">
        <v>4</v>
      </c>
      <c r="U12" s="802"/>
      <c r="V12" s="799"/>
      <c r="W12" s="798">
        <v>55</v>
      </c>
      <c r="X12" s="799"/>
      <c r="Y12" s="800">
        <v>3</v>
      </c>
      <c r="Z12" s="801"/>
      <c r="AA12" s="803"/>
      <c r="AB12" s="804"/>
      <c r="AC12" s="805"/>
      <c r="AD12" s="749"/>
      <c r="AE12" s="750"/>
      <c r="AF12" s="751"/>
      <c r="AG12" s="749"/>
      <c r="AH12" s="750"/>
      <c r="AI12" s="751"/>
      <c r="AJ12" s="749"/>
      <c r="AK12" s="894"/>
    </row>
    <row r="13" spans="1:48" ht="18.75" customHeight="1" thickBot="1">
      <c r="A13" s="901">
        <v>9</v>
      </c>
      <c r="B13" s="902"/>
      <c r="C13" s="903">
        <v>9</v>
      </c>
      <c r="D13" s="904"/>
      <c r="E13" s="905">
        <v>50</v>
      </c>
      <c r="F13" s="906"/>
      <c r="G13" s="907">
        <v>3</v>
      </c>
      <c r="H13" s="908"/>
      <c r="I13" s="909"/>
      <c r="J13" s="883"/>
      <c r="K13" s="883"/>
      <c r="L13" s="883"/>
      <c r="M13" s="883"/>
      <c r="N13" s="883"/>
      <c r="O13" s="883"/>
      <c r="P13" s="884"/>
      <c r="Q13" s="126"/>
      <c r="R13" s="885">
        <v>18</v>
      </c>
      <c r="S13" s="886"/>
      <c r="T13" s="896">
        <v>10</v>
      </c>
      <c r="U13" s="900"/>
      <c r="V13" s="897"/>
      <c r="W13" s="896">
        <v>45</v>
      </c>
      <c r="X13" s="897"/>
      <c r="Y13" s="898">
        <v>3</v>
      </c>
      <c r="Z13" s="899"/>
      <c r="AA13" s="1008"/>
      <c r="AB13" s="1009"/>
      <c r="AC13" s="1010"/>
      <c r="AD13" s="767"/>
      <c r="AE13" s="768"/>
      <c r="AF13" s="769"/>
      <c r="AG13" s="767"/>
      <c r="AH13" s="768"/>
      <c r="AI13" s="769"/>
      <c r="AJ13" s="767"/>
      <c r="AK13" s="895"/>
    </row>
    <row r="14" spans="1:48" ht="18.75" customHeight="1" thickBot="1">
      <c r="A14" s="948" t="s">
        <v>46</v>
      </c>
      <c r="B14" s="949"/>
      <c r="C14" s="949"/>
      <c r="D14" s="950"/>
      <c r="E14" s="951">
        <f>SUM(E5:F13)</f>
        <v>420</v>
      </c>
      <c r="F14" s="952"/>
      <c r="G14" s="953">
        <f>SUM(G5:H13)</f>
        <v>27</v>
      </c>
      <c r="H14" s="954"/>
      <c r="I14" s="955"/>
      <c r="J14" s="744"/>
      <c r="K14" s="744"/>
      <c r="L14" s="744"/>
      <c r="M14" s="744"/>
      <c r="N14" s="744"/>
      <c r="O14" s="744"/>
      <c r="P14" s="745"/>
      <c r="Q14" s="126"/>
      <c r="R14" s="746" t="s">
        <v>45</v>
      </c>
      <c r="S14" s="747"/>
      <c r="T14" s="747"/>
      <c r="U14" s="747"/>
      <c r="V14" s="748"/>
      <c r="W14" s="890">
        <f>SUM(W5:X13)</f>
        <v>465</v>
      </c>
      <c r="X14" s="891"/>
      <c r="Y14" s="892">
        <f>SUM(Y5:Z13)</f>
        <v>27</v>
      </c>
      <c r="Z14" s="893"/>
      <c r="AA14" s="1005"/>
      <c r="AB14" s="1006"/>
      <c r="AC14" s="1007"/>
      <c r="AD14" s="766"/>
      <c r="AE14" s="747"/>
      <c r="AF14" s="748"/>
      <c r="AG14" s="766"/>
      <c r="AH14" s="747"/>
      <c r="AI14" s="748"/>
      <c r="AJ14" s="766"/>
      <c r="AK14" s="947"/>
    </row>
    <row r="15" spans="1:48" ht="18.75" customHeight="1" thickBot="1">
      <c r="A15" s="887" t="s">
        <v>47</v>
      </c>
      <c r="B15" s="888"/>
      <c r="C15" s="888"/>
      <c r="D15" s="888"/>
      <c r="E15" s="888"/>
      <c r="F15" s="888"/>
      <c r="G15" s="888"/>
      <c r="H15" s="889"/>
      <c r="I15" s="948"/>
      <c r="J15" s="950"/>
      <c r="K15" s="956"/>
      <c r="L15" s="950"/>
      <c r="M15" s="956"/>
      <c r="N15" s="950"/>
      <c r="O15" s="956"/>
      <c r="P15" s="957"/>
      <c r="Q15" s="126"/>
      <c r="R15" s="746" t="s">
        <v>46</v>
      </c>
      <c r="S15" s="747"/>
      <c r="T15" s="747"/>
      <c r="U15" s="747"/>
      <c r="V15" s="748"/>
      <c r="W15" s="890">
        <f>E14</f>
        <v>420</v>
      </c>
      <c r="X15" s="891"/>
      <c r="Y15" s="892">
        <f>G14</f>
        <v>27</v>
      </c>
      <c r="Z15" s="893"/>
      <c r="AA15" s="1005"/>
      <c r="AB15" s="1006"/>
      <c r="AC15" s="1007"/>
      <c r="AD15" s="766"/>
      <c r="AE15" s="747"/>
      <c r="AF15" s="748"/>
      <c r="AG15" s="766"/>
      <c r="AH15" s="747"/>
      <c r="AI15" s="748"/>
      <c r="AJ15" s="766"/>
      <c r="AK15" s="947"/>
    </row>
    <row r="16" spans="1:48" ht="18.75" customHeight="1" thickBot="1">
      <c r="A16" s="1011"/>
      <c r="B16" s="1012"/>
      <c r="C16" s="1012"/>
      <c r="D16" s="1012"/>
      <c r="E16" s="1012"/>
      <c r="F16" s="1012"/>
      <c r="G16" s="1012"/>
      <c r="H16" s="1012"/>
      <c r="I16" s="1012"/>
      <c r="J16" s="1012"/>
      <c r="K16" s="1012"/>
      <c r="L16" s="1012"/>
      <c r="M16" s="1012"/>
      <c r="N16" s="1012"/>
      <c r="O16" s="1012"/>
      <c r="P16" s="1013"/>
      <c r="Q16" s="126"/>
      <c r="R16" s="760" t="s">
        <v>2</v>
      </c>
      <c r="S16" s="761"/>
      <c r="T16" s="761"/>
      <c r="U16" s="761"/>
      <c r="V16" s="762"/>
      <c r="W16" s="763">
        <f>SUM(W14:X15)</f>
        <v>885</v>
      </c>
      <c r="X16" s="764"/>
      <c r="Y16" s="763">
        <f>Y14+Y15</f>
        <v>54</v>
      </c>
      <c r="Z16" s="765"/>
      <c r="AA16" s="1019"/>
      <c r="AB16" s="1020"/>
      <c r="AC16" s="764"/>
      <c r="AD16" s="1018"/>
      <c r="AE16" s="761"/>
      <c r="AF16" s="762"/>
      <c r="AG16" s="1018"/>
      <c r="AH16" s="761"/>
      <c r="AI16" s="762"/>
      <c r="AJ16" s="1018"/>
      <c r="AK16" s="1021"/>
    </row>
    <row r="17" spans="1:48" ht="16.5" customHeight="1" thickBot="1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88"/>
      <c r="R17" s="125"/>
      <c r="S17" s="125"/>
      <c r="T17" s="125"/>
      <c r="U17" s="125"/>
      <c r="V17" s="125"/>
      <c r="W17" s="89"/>
      <c r="X17" s="89"/>
      <c r="Y17" s="89"/>
      <c r="Z17" s="89"/>
      <c r="AA17" s="89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</row>
    <row r="18" spans="1:48" ht="9" customHeight="1">
      <c r="A18" s="996" t="s">
        <v>5</v>
      </c>
      <c r="B18" s="997"/>
      <c r="C18" s="998"/>
      <c r="D18" s="961" t="s">
        <v>57</v>
      </c>
      <c r="E18" s="961"/>
      <c r="F18" s="961"/>
      <c r="G18" s="961"/>
      <c r="H18" s="961"/>
      <c r="I18" s="961"/>
      <c r="J18" s="961"/>
      <c r="K18" s="961"/>
      <c r="L18" s="961"/>
      <c r="M18" s="961"/>
      <c r="N18" s="961"/>
      <c r="O18" s="961"/>
      <c r="P18" s="962"/>
      <c r="R18" s="979" t="s">
        <v>83</v>
      </c>
      <c r="S18" s="979"/>
      <c r="T18" s="979"/>
      <c r="U18" s="979"/>
      <c r="V18" s="979"/>
      <c r="W18" s="979"/>
      <c r="X18" s="979"/>
      <c r="Y18" s="979"/>
      <c r="Z18" s="979"/>
      <c r="AA18" s="979"/>
      <c r="AB18" s="979"/>
      <c r="AC18" s="979"/>
      <c r="AD18" s="979"/>
      <c r="AE18" s="979"/>
      <c r="AF18" s="979"/>
      <c r="AG18" s="979"/>
      <c r="AH18" s="979"/>
      <c r="AI18" s="979"/>
      <c r="AJ18" s="979"/>
      <c r="AK18" s="979"/>
      <c r="AT18" s="161"/>
      <c r="AU18" s="161"/>
      <c r="AV18" s="161"/>
    </row>
    <row r="19" spans="1:48" ht="9" customHeight="1" thickBot="1">
      <c r="A19" s="999"/>
      <c r="B19" s="1000"/>
      <c r="C19" s="1001"/>
      <c r="D19" s="963"/>
      <c r="E19" s="963"/>
      <c r="F19" s="963"/>
      <c r="G19" s="963"/>
      <c r="H19" s="963"/>
      <c r="I19" s="963"/>
      <c r="J19" s="963"/>
      <c r="K19" s="963"/>
      <c r="L19" s="963"/>
      <c r="M19" s="963"/>
      <c r="N19" s="963"/>
      <c r="O19" s="963"/>
      <c r="P19" s="964"/>
      <c r="R19" s="979"/>
      <c r="S19" s="979"/>
      <c r="T19" s="979"/>
      <c r="U19" s="979"/>
      <c r="V19" s="979"/>
      <c r="W19" s="979"/>
      <c r="X19" s="979"/>
      <c r="Y19" s="979"/>
      <c r="Z19" s="979"/>
      <c r="AA19" s="979"/>
      <c r="AB19" s="979"/>
      <c r="AC19" s="979"/>
      <c r="AD19" s="979"/>
      <c r="AE19" s="979"/>
      <c r="AF19" s="979"/>
      <c r="AG19" s="979"/>
      <c r="AH19" s="979"/>
      <c r="AI19" s="979"/>
      <c r="AJ19" s="979"/>
      <c r="AK19" s="979"/>
      <c r="AS19" s="161"/>
      <c r="AT19" s="161"/>
      <c r="AU19" s="161"/>
      <c r="AV19" s="161"/>
    </row>
    <row r="20" spans="1:48" ht="15.75" customHeight="1">
      <c r="A20" s="934" t="str">
        <f>VLOOKUP($U$1,Sorteio!$1:$1048576,4,FALSE)</f>
        <v>141</v>
      </c>
      <c r="B20" s="935"/>
      <c r="C20" s="936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4"/>
      <c r="R20" s="979"/>
      <c r="S20" s="979"/>
      <c r="T20" s="979"/>
      <c r="U20" s="979"/>
      <c r="V20" s="979"/>
      <c r="W20" s="979"/>
      <c r="X20" s="979"/>
      <c r="Y20" s="979"/>
      <c r="Z20" s="979"/>
      <c r="AA20" s="979"/>
      <c r="AB20" s="979"/>
      <c r="AC20" s="979"/>
      <c r="AD20" s="979"/>
      <c r="AE20" s="979"/>
      <c r="AF20" s="979"/>
      <c r="AG20" s="979"/>
      <c r="AH20" s="979"/>
      <c r="AI20" s="979"/>
      <c r="AJ20" s="979"/>
      <c r="AK20" s="979"/>
      <c r="AT20" s="162"/>
      <c r="AU20" s="162"/>
      <c r="AV20" s="162"/>
    </row>
    <row r="21" spans="1:48" ht="12" customHeight="1">
      <c r="A21" s="922"/>
      <c r="B21" s="923"/>
      <c r="C21" s="924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77"/>
      <c r="R21" s="979"/>
      <c r="S21" s="979"/>
      <c r="T21" s="979"/>
      <c r="U21" s="979"/>
      <c r="V21" s="979"/>
      <c r="W21" s="979"/>
      <c r="X21" s="979"/>
      <c r="Y21" s="979"/>
      <c r="Z21" s="979"/>
      <c r="AA21" s="979"/>
      <c r="AB21" s="979"/>
      <c r="AC21" s="979"/>
      <c r="AD21" s="979"/>
      <c r="AE21" s="979"/>
      <c r="AF21" s="979"/>
      <c r="AG21" s="979"/>
      <c r="AH21" s="979"/>
      <c r="AI21" s="979"/>
      <c r="AJ21" s="979"/>
      <c r="AK21" s="979"/>
      <c r="AS21" s="162"/>
      <c r="AT21" s="162"/>
      <c r="AU21" s="162"/>
      <c r="AV21" s="162"/>
    </row>
    <row r="22" spans="1:48" ht="20.25" customHeight="1">
      <c r="A22" s="925"/>
      <c r="B22" s="926"/>
      <c r="C22" s="927"/>
      <c r="D22" s="967" t="str">
        <f>VLOOKUP(U1,Sorteio!$1:$1048576,6,FALSE)</f>
        <v>AKIO</v>
      </c>
      <c r="E22" s="967"/>
      <c r="F22" s="967"/>
      <c r="G22" s="967"/>
      <c r="H22" s="967"/>
      <c r="I22" s="967"/>
      <c r="J22" s="967"/>
      <c r="K22" s="965" t="str">
        <f>VLOOKUP(U1,Sorteio!$1:$1048576,5,FALSE)</f>
        <v>HASHIZUME</v>
      </c>
      <c r="L22" s="965"/>
      <c r="M22" s="965"/>
      <c r="N22" s="965"/>
      <c r="O22" s="965"/>
      <c r="P22" s="966"/>
      <c r="R22" s="979"/>
      <c r="S22" s="979"/>
      <c r="T22" s="979"/>
      <c r="U22" s="979"/>
      <c r="V22" s="979"/>
      <c r="W22" s="979"/>
      <c r="X22" s="979"/>
      <c r="Y22" s="979"/>
      <c r="Z22" s="979"/>
      <c r="AA22" s="979"/>
      <c r="AB22" s="979"/>
      <c r="AC22" s="979"/>
      <c r="AD22" s="979"/>
      <c r="AE22" s="979"/>
      <c r="AF22" s="979"/>
      <c r="AG22" s="979"/>
      <c r="AH22" s="979"/>
      <c r="AI22" s="979"/>
      <c r="AJ22" s="979"/>
      <c r="AK22" s="979"/>
      <c r="AS22" s="162"/>
      <c r="AT22" s="162"/>
      <c r="AU22" s="162"/>
      <c r="AV22" s="162"/>
    </row>
    <row r="23" spans="1:48" ht="12" customHeight="1">
      <c r="A23" s="919" t="str">
        <f>VLOOKUP($U$1,Sorteio!$1:$1048576,14,FALSE)</f>
        <v>129</v>
      </c>
      <c r="B23" s="920"/>
      <c r="C23" s="921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80"/>
      <c r="R23" s="979"/>
      <c r="S23" s="979"/>
      <c r="T23" s="979"/>
      <c r="U23" s="979"/>
      <c r="V23" s="979"/>
      <c r="W23" s="979"/>
      <c r="X23" s="979"/>
      <c r="Y23" s="979"/>
      <c r="Z23" s="979"/>
      <c r="AA23" s="979"/>
      <c r="AB23" s="979"/>
      <c r="AC23" s="979"/>
      <c r="AD23" s="979"/>
      <c r="AE23" s="979"/>
      <c r="AF23" s="979"/>
      <c r="AG23" s="979"/>
      <c r="AH23" s="979"/>
      <c r="AI23" s="979"/>
      <c r="AJ23" s="979"/>
      <c r="AK23" s="979"/>
      <c r="AS23" s="162"/>
      <c r="AT23" s="162"/>
      <c r="AU23" s="162"/>
      <c r="AV23" s="162"/>
    </row>
    <row r="24" spans="1:48" ht="15.75" customHeight="1" thickBot="1">
      <c r="A24" s="922"/>
      <c r="B24" s="923"/>
      <c r="C24" s="924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6"/>
      <c r="R24" s="979"/>
      <c r="S24" s="979"/>
      <c r="T24" s="979"/>
      <c r="U24" s="979"/>
      <c r="V24" s="979"/>
      <c r="W24" s="979"/>
      <c r="X24" s="979"/>
      <c r="Y24" s="979"/>
      <c r="Z24" s="979"/>
      <c r="AA24" s="979"/>
      <c r="AB24" s="979"/>
      <c r="AC24" s="979"/>
      <c r="AD24" s="979"/>
      <c r="AE24" s="979"/>
      <c r="AF24" s="979"/>
      <c r="AG24" s="979"/>
      <c r="AH24" s="979"/>
      <c r="AI24" s="979"/>
      <c r="AJ24" s="979"/>
      <c r="AK24" s="979"/>
    </row>
    <row r="25" spans="1:48" ht="12" customHeight="1">
      <c r="A25" s="925"/>
      <c r="B25" s="926"/>
      <c r="C25" s="927"/>
      <c r="D25" s="967" t="str">
        <f>VLOOKUP(U1,Sorteio!$1:$1048576,16,FALSE)</f>
        <v>TAKAO</v>
      </c>
      <c r="E25" s="967"/>
      <c r="F25" s="967"/>
      <c r="G25" s="967"/>
      <c r="H25" s="967"/>
      <c r="I25" s="967"/>
      <c r="J25" s="967"/>
      <c r="K25" s="965" t="str">
        <f>VLOOKUP(U1,Sorteio!$1:$1048576,15,FALSE)</f>
        <v>YAMAKAWA</v>
      </c>
      <c r="L25" s="965"/>
      <c r="M25" s="965"/>
      <c r="N25" s="965"/>
      <c r="O25" s="965"/>
      <c r="P25" s="966"/>
      <c r="R25" s="968" t="s">
        <v>59</v>
      </c>
      <c r="S25" s="969"/>
      <c r="T25" s="969"/>
      <c r="U25" s="969"/>
      <c r="V25" s="969"/>
      <c r="W25" s="969"/>
      <c r="X25" s="970"/>
      <c r="Y25" s="943" t="s">
        <v>61</v>
      </c>
      <c r="Z25" s="943"/>
      <c r="AA25" s="943"/>
      <c r="AB25" s="943"/>
      <c r="AC25" s="943"/>
      <c r="AD25" s="943"/>
      <c r="AE25" s="943"/>
      <c r="AF25" s="943"/>
      <c r="AG25" s="943"/>
      <c r="AH25" s="943"/>
      <c r="AI25" s="943"/>
      <c r="AJ25" s="943"/>
      <c r="AK25" s="944"/>
    </row>
    <row r="26" spans="1:48" ht="15.75" customHeight="1" thickBot="1">
      <c r="A26" s="919" t="str">
        <f>VLOOKUP($U$1,Sorteio!$1:$1048576,24,FALSE)</f>
        <v>250</v>
      </c>
      <c r="B26" s="920"/>
      <c r="C26" s="921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80"/>
      <c r="R26" s="971"/>
      <c r="S26" s="972"/>
      <c r="T26" s="972"/>
      <c r="U26" s="972"/>
      <c r="V26" s="972"/>
      <c r="W26" s="972"/>
      <c r="X26" s="973"/>
      <c r="Y26" s="945"/>
      <c r="Z26" s="945"/>
      <c r="AA26" s="945"/>
      <c r="AB26" s="945"/>
      <c r="AC26" s="945"/>
      <c r="AD26" s="945"/>
      <c r="AE26" s="945"/>
      <c r="AF26" s="945"/>
      <c r="AG26" s="945"/>
      <c r="AH26" s="945"/>
      <c r="AI26" s="945"/>
      <c r="AJ26" s="945"/>
      <c r="AK26" s="946"/>
    </row>
    <row r="27" spans="1:48" ht="15" customHeight="1">
      <c r="A27" s="922"/>
      <c r="B27" s="923"/>
      <c r="C27" s="924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6"/>
      <c r="R27" s="937">
        <f>U1</f>
        <v>113</v>
      </c>
      <c r="S27" s="938"/>
      <c r="T27" s="938"/>
      <c r="U27" s="938"/>
      <c r="V27" s="938"/>
      <c r="W27" s="938"/>
      <c r="X27" s="939"/>
      <c r="Y27" s="983" t="str">
        <f>A20</f>
        <v>141</v>
      </c>
      <c r="Z27" s="984"/>
      <c r="AA27" s="984"/>
      <c r="AB27" s="980" t="str">
        <f>A23</f>
        <v>129</v>
      </c>
      <c r="AC27" s="980"/>
      <c r="AD27" s="980"/>
      <c r="AE27" s="980"/>
      <c r="AF27" s="980" t="str">
        <f>A26</f>
        <v>250</v>
      </c>
      <c r="AG27" s="980"/>
      <c r="AH27" s="980"/>
      <c r="AI27" s="981">
        <f>A30</f>
        <v>0</v>
      </c>
      <c r="AJ27" s="981"/>
      <c r="AK27" s="982"/>
    </row>
    <row r="28" spans="1:48" ht="7.5" customHeight="1">
      <c r="A28" s="922"/>
      <c r="B28" s="923"/>
      <c r="C28" s="924"/>
      <c r="D28" s="928" t="str">
        <f>VLOOKUP(U1,Sorteio!$1:$1048576,26,FALSE)</f>
        <v>ASAO</v>
      </c>
      <c r="E28" s="928"/>
      <c r="F28" s="928"/>
      <c r="G28" s="928"/>
      <c r="H28" s="928"/>
      <c r="I28" s="928"/>
      <c r="J28" s="928"/>
      <c r="K28" s="930" t="str">
        <f>VLOOKUP(U1,Sorteio!$1:$1048576,25,FALSE)</f>
        <v>OSADA</v>
      </c>
      <c r="L28" s="930"/>
      <c r="M28" s="930"/>
      <c r="N28" s="930"/>
      <c r="O28" s="930"/>
      <c r="P28" s="931"/>
      <c r="R28" s="937"/>
      <c r="S28" s="938"/>
      <c r="T28" s="938"/>
      <c r="U28" s="938"/>
      <c r="V28" s="938"/>
      <c r="W28" s="938"/>
      <c r="X28" s="939"/>
      <c r="Y28" s="975" t="str">
        <f>I4</f>
        <v>HASHIZUME</v>
      </c>
      <c r="Z28" s="976"/>
      <c r="AA28" s="977"/>
      <c r="AB28" s="821" t="str">
        <f>K4</f>
        <v>YAMAKAWA</v>
      </c>
      <c r="AC28" s="822"/>
      <c r="AD28" s="822"/>
      <c r="AE28" s="823"/>
      <c r="AF28" s="821" t="str">
        <f>M4</f>
        <v>OSADA</v>
      </c>
      <c r="AG28" s="822"/>
      <c r="AH28" s="823"/>
      <c r="AI28" s="821" t="str">
        <f>O4</f>
        <v/>
      </c>
      <c r="AJ28" s="822"/>
      <c r="AK28" s="1023"/>
    </row>
    <row r="29" spans="1:48" ht="7.5" customHeight="1" thickBot="1">
      <c r="A29" s="925"/>
      <c r="B29" s="926"/>
      <c r="C29" s="927"/>
      <c r="D29" s="929"/>
      <c r="E29" s="929"/>
      <c r="F29" s="929"/>
      <c r="G29" s="929"/>
      <c r="H29" s="929"/>
      <c r="I29" s="929"/>
      <c r="J29" s="929"/>
      <c r="K29" s="932"/>
      <c r="L29" s="932"/>
      <c r="M29" s="932"/>
      <c r="N29" s="932"/>
      <c r="O29" s="932"/>
      <c r="P29" s="933"/>
      <c r="R29" s="940"/>
      <c r="S29" s="941"/>
      <c r="T29" s="941"/>
      <c r="U29" s="941"/>
      <c r="V29" s="941"/>
      <c r="W29" s="941"/>
      <c r="X29" s="942"/>
      <c r="Y29" s="978" t="str">
        <f>J4</f>
        <v>AKIO</v>
      </c>
      <c r="Z29" s="819"/>
      <c r="AA29" s="820"/>
      <c r="AB29" s="818" t="str">
        <f>L4</f>
        <v>TAKAO</v>
      </c>
      <c r="AC29" s="819"/>
      <c r="AD29" s="819"/>
      <c r="AE29" s="820"/>
      <c r="AF29" s="818" t="str">
        <f>N4</f>
        <v>ASAO</v>
      </c>
      <c r="AG29" s="819"/>
      <c r="AH29" s="820"/>
      <c r="AI29" s="818" t="str">
        <f>P4</f>
        <v/>
      </c>
      <c r="AJ29" s="819"/>
      <c r="AK29" s="1022"/>
    </row>
    <row r="30" spans="1:48" ht="18" customHeight="1">
      <c r="A30" s="910">
        <f>VLOOKUP($U$1,Sorteio!$1:$1048576,34,FALSE)</f>
        <v>0</v>
      </c>
      <c r="B30" s="911"/>
      <c r="C30" s="912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80"/>
      <c r="R30" s="993" t="s">
        <v>62</v>
      </c>
      <c r="S30" s="994"/>
      <c r="T30" s="994"/>
      <c r="U30" s="994"/>
      <c r="V30" s="994"/>
      <c r="W30" s="994"/>
      <c r="X30" s="995"/>
      <c r="Y30" s="985"/>
      <c r="Z30" s="986"/>
      <c r="AA30" s="986"/>
      <c r="AB30" s="986"/>
      <c r="AC30" s="986"/>
      <c r="AD30" s="986"/>
      <c r="AE30" s="986"/>
      <c r="AF30" s="752"/>
      <c r="AG30" s="752"/>
      <c r="AH30" s="752"/>
      <c r="AI30" s="752"/>
      <c r="AJ30" s="752"/>
      <c r="AK30" s="753"/>
    </row>
    <row r="31" spans="1:48" ht="18" customHeight="1" thickBot="1">
      <c r="A31" s="913"/>
      <c r="B31" s="914"/>
      <c r="C31" s="915"/>
      <c r="E31" s="159"/>
      <c r="F31" s="159"/>
      <c r="G31" s="159"/>
      <c r="H31" s="175"/>
      <c r="I31" s="175"/>
      <c r="J31" s="175"/>
      <c r="K31" s="175"/>
      <c r="L31" s="175"/>
      <c r="M31" s="175"/>
      <c r="N31" s="175"/>
      <c r="O31" s="175"/>
      <c r="P31" s="176"/>
      <c r="R31" s="990" t="s">
        <v>63</v>
      </c>
      <c r="S31" s="991"/>
      <c r="T31" s="991"/>
      <c r="U31" s="991"/>
      <c r="V31" s="991"/>
      <c r="W31" s="991"/>
      <c r="X31" s="992"/>
      <c r="Y31" s="974"/>
      <c r="Z31" s="830"/>
      <c r="AA31" s="830"/>
      <c r="AB31" s="830"/>
      <c r="AC31" s="830"/>
      <c r="AD31" s="830"/>
      <c r="AE31" s="830"/>
      <c r="AF31" s="786"/>
      <c r="AG31" s="786"/>
      <c r="AH31" s="786"/>
      <c r="AI31" s="786"/>
      <c r="AJ31" s="786"/>
      <c r="AK31" s="787"/>
    </row>
    <row r="32" spans="1:48" ht="18" customHeight="1" thickBot="1">
      <c r="A32" s="916"/>
      <c r="B32" s="917"/>
      <c r="C32" s="918"/>
      <c r="D32" s="958" t="str">
        <f>VLOOKUP(U1,Sorteio!$1:$1048576,36,FALSE)</f>
        <v/>
      </c>
      <c r="E32" s="958"/>
      <c r="F32" s="958"/>
      <c r="G32" s="958"/>
      <c r="H32" s="958"/>
      <c r="I32" s="958"/>
      <c r="J32" s="958"/>
      <c r="K32" s="959" t="str">
        <f>VLOOKUP(U1,Sorteio!$1:$1048576,35,FALSE)</f>
        <v/>
      </c>
      <c r="L32" s="959"/>
      <c r="M32" s="959"/>
      <c r="N32" s="959"/>
      <c r="O32" s="959"/>
      <c r="P32" s="960"/>
      <c r="R32" s="987" t="s">
        <v>64</v>
      </c>
      <c r="S32" s="988"/>
      <c r="T32" s="988"/>
      <c r="U32" s="988"/>
      <c r="V32" s="988"/>
      <c r="W32" s="988"/>
      <c r="X32" s="989"/>
      <c r="Y32" s="782"/>
      <c r="Z32" s="783"/>
      <c r="AA32" s="783"/>
      <c r="AB32" s="783"/>
      <c r="AC32" s="783"/>
      <c r="AD32" s="783"/>
      <c r="AE32" s="783"/>
      <c r="AF32" s="758"/>
      <c r="AG32" s="758"/>
      <c r="AH32" s="758"/>
      <c r="AI32" s="758"/>
      <c r="AJ32" s="758"/>
      <c r="AK32" s="759"/>
    </row>
    <row r="33" spans="1:48" ht="5.25" customHeight="1" thickBot="1">
      <c r="A33" s="160"/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</row>
    <row r="34" spans="1:48" ht="12" customHeight="1" thickBot="1">
      <c r="A34" s="160"/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R34" s="782"/>
      <c r="S34" s="783"/>
      <c r="T34" s="783"/>
      <c r="U34" s="783"/>
      <c r="V34" s="783"/>
      <c r="W34" s="783"/>
      <c r="X34" s="784"/>
      <c r="Y34" s="779" t="s">
        <v>65</v>
      </c>
      <c r="Z34" s="780"/>
      <c r="AA34" s="780"/>
      <c r="AB34" s="780"/>
      <c r="AC34" s="780"/>
      <c r="AD34" s="780"/>
      <c r="AE34" s="780"/>
      <c r="AF34" s="780"/>
      <c r="AG34" s="780"/>
      <c r="AH34" s="780"/>
      <c r="AI34" s="780"/>
      <c r="AJ34" s="780"/>
      <c r="AK34" s="781"/>
      <c r="AL34" s="136"/>
      <c r="AS34" s="160"/>
      <c r="AT34" s="160"/>
      <c r="AU34" s="160"/>
      <c r="AV34" s="160"/>
    </row>
    <row r="35" spans="1:48" ht="13.5" customHeight="1">
      <c r="A35" s="828" t="s">
        <v>87</v>
      </c>
      <c r="B35" s="829"/>
      <c r="C35" s="829"/>
      <c r="D35" s="829"/>
      <c r="E35" s="829"/>
      <c r="F35" s="829"/>
      <c r="G35" s="829"/>
      <c r="H35" s="829"/>
      <c r="I35" s="829"/>
      <c r="J35" s="829"/>
      <c r="K35" s="829"/>
      <c r="L35" s="829"/>
      <c r="M35" s="829"/>
      <c r="N35" s="829"/>
      <c r="O35" s="829"/>
      <c r="P35" s="829"/>
      <c r="R35" s="770" t="s">
        <v>66</v>
      </c>
      <c r="S35" s="771"/>
      <c r="T35" s="771"/>
      <c r="U35" s="771"/>
      <c r="V35" s="771"/>
      <c r="W35" s="771"/>
      <c r="X35" s="772"/>
      <c r="Y35" s="985"/>
      <c r="Z35" s="986"/>
      <c r="AA35" s="986"/>
      <c r="AB35" s="986"/>
      <c r="AC35" s="986"/>
      <c r="AD35" s="986"/>
      <c r="AE35" s="986"/>
      <c r="AF35" s="752"/>
      <c r="AG35" s="752"/>
      <c r="AH35" s="752"/>
      <c r="AI35" s="752"/>
      <c r="AJ35" s="752"/>
      <c r="AK35" s="753"/>
      <c r="AR35" s="160"/>
      <c r="AS35" s="160"/>
      <c r="AT35" s="160"/>
      <c r="AU35" s="160"/>
      <c r="AV35" s="160"/>
    </row>
    <row r="36" spans="1:48" ht="13.5" customHeight="1">
      <c r="A36" s="829"/>
      <c r="B36" s="829"/>
      <c r="C36" s="829"/>
      <c r="D36" s="829"/>
      <c r="E36" s="829"/>
      <c r="F36" s="829"/>
      <c r="G36" s="829"/>
      <c r="H36" s="829"/>
      <c r="I36" s="829"/>
      <c r="J36" s="829"/>
      <c r="K36" s="829"/>
      <c r="L36" s="829"/>
      <c r="M36" s="829"/>
      <c r="N36" s="829"/>
      <c r="O36" s="829"/>
      <c r="P36" s="829"/>
      <c r="R36" s="773"/>
      <c r="S36" s="774"/>
      <c r="T36" s="774"/>
      <c r="U36" s="774"/>
      <c r="V36" s="774"/>
      <c r="W36" s="774"/>
      <c r="X36" s="775"/>
      <c r="Y36" s="754"/>
      <c r="Z36" s="755"/>
      <c r="AA36" s="755"/>
      <c r="AB36" s="755"/>
      <c r="AC36" s="755"/>
      <c r="AD36" s="755"/>
      <c r="AE36" s="755"/>
      <c r="AF36" s="756"/>
      <c r="AG36" s="756"/>
      <c r="AH36" s="756"/>
      <c r="AI36" s="756"/>
      <c r="AJ36" s="756"/>
      <c r="AK36" s="757"/>
      <c r="AR36" s="160"/>
      <c r="AS36" s="160"/>
      <c r="AT36" s="160"/>
      <c r="AU36" s="160"/>
      <c r="AV36" s="160"/>
    </row>
    <row r="37" spans="1:48" ht="13.5" customHeight="1" thickBot="1">
      <c r="A37" s="824" t="s">
        <v>86</v>
      </c>
      <c r="B37" s="824"/>
      <c r="C37" s="824"/>
      <c r="D37" s="824"/>
      <c r="E37" s="824"/>
      <c r="F37" s="824"/>
      <c r="G37" s="824"/>
      <c r="H37" s="824"/>
      <c r="I37" s="824"/>
      <c r="J37" s="824"/>
      <c r="K37" s="824"/>
      <c r="L37" s="824"/>
      <c r="M37" s="824"/>
      <c r="N37" s="824"/>
      <c r="O37" s="824"/>
      <c r="P37" s="824"/>
      <c r="R37" s="776"/>
      <c r="S37" s="777"/>
      <c r="T37" s="777"/>
      <c r="U37" s="777"/>
      <c r="V37" s="777"/>
      <c r="W37" s="777"/>
      <c r="X37" s="778"/>
      <c r="Y37" s="1015"/>
      <c r="Z37" s="789"/>
      <c r="AA37" s="789"/>
      <c r="AB37" s="789"/>
      <c r="AC37" s="789"/>
      <c r="AD37" s="789"/>
      <c r="AE37" s="789"/>
      <c r="AF37" s="1016"/>
      <c r="AG37" s="1016"/>
      <c r="AH37" s="1016"/>
      <c r="AI37" s="1016"/>
      <c r="AJ37" s="1016"/>
      <c r="AK37" s="1017"/>
      <c r="AR37" s="160"/>
      <c r="AS37" s="160"/>
      <c r="AT37" s="160"/>
      <c r="AU37" s="160"/>
      <c r="AV37" s="160"/>
    </row>
    <row r="38" spans="1:48" ht="13.5" customHeight="1">
      <c r="A38" s="824"/>
      <c r="B38" s="824"/>
      <c r="C38" s="824"/>
      <c r="D38" s="824"/>
      <c r="E38" s="824"/>
      <c r="F38" s="824"/>
      <c r="G38" s="824"/>
      <c r="H38" s="824"/>
      <c r="I38" s="824"/>
      <c r="J38" s="824"/>
      <c r="K38" s="824"/>
      <c r="L38" s="824"/>
      <c r="M38" s="824"/>
      <c r="N38" s="824"/>
      <c r="O38" s="824"/>
      <c r="P38" s="824"/>
      <c r="R38" s="770" t="s">
        <v>67</v>
      </c>
      <c r="S38" s="771"/>
      <c r="T38" s="771"/>
      <c r="U38" s="771"/>
      <c r="V38" s="771"/>
      <c r="W38" s="771"/>
      <c r="X38" s="772"/>
      <c r="Y38" s="1014"/>
      <c r="Z38" s="986"/>
      <c r="AA38" s="986"/>
      <c r="AB38" s="986"/>
      <c r="AC38" s="986"/>
      <c r="AD38" s="986"/>
      <c r="AE38" s="986"/>
      <c r="AF38" s="752"/>
      <c r="AG38" s="752"/>
      <c r="AH38" s="752"/>
      <c r="AI38" s="752"/>
      <c r="AJ38" s="752"/>
      <c r="AK38" s="753"/>
      <c r="AR38" s="160"/>
      <c r="AS38" s="160"/>
      <c r="AT38" s="160"/>
      <c r="AU38" s="160"/>
      <c r="AV38" s="160"/>
    </row>
    <row r="39" spans="1:48" ht="13.5" customHeight="1">
      <c r="A39" s="825" t="s">
        <v>85</v>
      </c>
      <c r="B39" s="825"/>
      <c r="C39" s="825"/>
      <c r="D39" s="825"/>
      <c r="E39" s="825"/>
      <c r="F39" s="451"/>
      <c r="G39" s="826">
        <f>VLOOKUP($U$1,Sorteio!$1:$1048576,2,FALSE)</f>
        <v>1</v>
      </c>
      <c r="H39" s="826"/>
      <c r="I39" s="826"/>
      <c r="J39" s="827" t="s">
        <v>60</v>
      </c>
      <c r="K39" s="827"/>
      <c r="L39" s="827"/>
      <c r="M39" s="827"/>
      <c r="N39" s="826">
        <f>VLOOKUP($U$1,Sorteio!$1:$1048576,3,FALSE)</f>
        <v>13</v>
      </c>
      <c r="O39" s="826"/>
      <c r="P39" s="826"/>
      <c r="R39" s="773"/>
      <c r="S39" s="774"/>
      <c r="T39" s="774"/>
      <c r="U39" s="774"/>
      <c r="V39" s="774"/>
      <c r="W39" s="774"/>
      <c r="X39" s="775"/>
      <c r="Y39" s="785"/>
      <c r="Z39" s="755"/>
      <c r="AA39" s="755"/>
      <c r="AB39" s="755"/>
      <c r="AC39" s="755"/>
      <c r="AD39" s="755"/>
      <c r="AE39" s="755"/>
      <c r="AF39" s="756"/>
      <c r="AG39" s="756"/>
      <c r="AH39" s="756"/>
      <c r="AI39" s="756"/>
      <c r="AJ39" s="756"/>
      <c r="AK39" s="757"/>
      <c r="AR39" s="160"/>
      <c r="AS39" s="160"/>
      <c r="AT39" s="160"/>
      <c r="AU39" s="160"/>
      <c r="AV39" s="160"/>
    </row>
    <row r="40" spans="1:48" ht="13.5" customHeight="1" thickBot="1">
      <c r="A40" s="825"/>
      <c r="B40" s="825"/>
      <c r="C40" s="825"/>
      <c r="D40" s="825"/>
      <c r="E40" s="825"/>
      <c r="F40" s="452"/>
      <c r="G40" s="826"/>
      <c r="H40" s="826"/>
      <c r="I40" s="826"/>
      <c r="J40" s="827"/>
      <c r="K40" s="827"/>
      <c r="L40" s="827"/>
      <c r="M40" s="827"/>
      <c r="N40" s="826"/>
      <c r="O40" s="826"/>
      <c r="P40" s="826"/>
      <c r="R40" s="776"/>
      <c r="S40" s="777"/>
      <c r="T40" s="777"/>
      <c r="U40" s="777"/>
      <c r="V40" s="777"/>
      <c r="W40" s="777"/>
      <c r="X40" s="778"/>
      <c r="Y40" s="788"/>
      <c r="Z40" s="789"/>
      <c r="AA40" s="789"/>
      <c r="AB40" s="789"/>
      <c r="AC40" s="789"/>
      <c r="AD40" s="789"/>
      <c r="AE40" s="789"/>
      <c r="AF40" s="1016"/>
      <c r="AG40" s="1016"/>
      <c r="AH40" s="1016"/>
      <c r="AI40" s="1016"/>
      <c r="AJ40" s="1016"/>
      <c r="AK40" s="1017"/>
      <c r="AR40" s="160"/>
      <c r="AS40" s="160"/>
      <c r="AT40" s="160"/>
      <c r="AU40" s="160"/>
      <c r="AV40" s="160"/>
    </row>
    <row r="41" spans="1:48" ht="27" customHeight="1" thickBot="1">
      <c r="A41" s="160"/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R41" s="815" t="s">
        <v>80</v>
      </c>
      <c r="S41" s="816"/>
      <c r="T41" s="816"/>
      <c r="U41" s="816"/>
      <c r="V41" s="816"/>
      <c r="W41" s="816"/>
      <c r="X41" s="817"/>
      <c r="Y41" s="783"/>
      <c r="Z41" s="783"/>
      <c r="AA41" s="783"/>
      <c r="AB41" s="783"/>
      <c r="AC41" s="783"/>
      <c r="AD41" s="783"/>
      <c r="AE41" s="783"/>
      <c r="AF41" s="758"/>
      <c r="AG41" s="758"/>
      <c r="AH41" s="758"/>
      <c r="AI41" s="758"/>
      <c r="AJ41" s="758"/>
      <c r="AK41" s="759"/>
      <c r="AR41" s="160"/>
      <c r="AS41" s="160"/>
      <c r="AT41" s="160"/>
      <c r="AU41" s="160"/>
      <c r="AV41" s="160"/>
    </row>
    <row r="42" spans="1:48" ht="15">
      <c r="A42" s="160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AR42" s="160"/>
      <c r="AS42" s="160"/>
      <c r="AT42" s="160"/>
      <c r="AU42" s="160"/>
      <c r="AV42" s="160"/>
    </row>
    <row r="43" spans="1:48" ht="15">
      <c r="A43" s="160"/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</row>
    <row r="44" spans="1:48" ht="16.2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</row>
  </sheetData>
  <mergeCells count="291">
    <mergeCell ref="AB40:AE40"/>
    <mergeCell ref="AF40:AH40"/>
    <mergeCell ref="AI40:AK40"/>
    <mergeCell ref="AI30:AK30"/>
    <mergeCell ref="AF39:AH39"/>
    <mergeCell ref="AI39:AK39"/>
    <mergeCell ref="Y32:AA32"/>
    <mergeCell ref="AB32:AE32"/>
    <mergeCell ref="AF32:AH32"/>
    <mergeCell ref="AI32:AK32"/>
    <mergeCell ref="Y35:AA35"/>
    <mergeCell ref="AB35:AE35"/>
    <mergeCell ref="AF35:AH35"/>
    <mergeCell ref="AJ8:AK8"/>
    <mergeCell ref="AG9:AI9"/>
    <mergeCell ref="AJ9:AK9"/>
    <mergeCell ref="AG6:AI6"/>
    <mergeCell ref="AJ6:AK6"/>
    <mergeCell ref="AG7:AI7"/>
    <mergeCell ref="AJ7:AK7"/>
    <mergeCell ref="AG10:AI10"/>
    <mergeCell ref="Y38:AA38"/>
    <mergeCell ref="AB38:AE38"/>
    <mergeCell ref="Y37:AA37"/>
    <mergeCell ref="AB37:AE37"/>
    <mergeCell ref="AF37:AH37"/>
    <mergeCell ref="AI37:AK37"/>
    <mergeCell ref="AI38:AK38"/>
    <mergeCell ref="AD16:AF16"/>
    <mergeCell ref="AJ10:AK10"/>
    <mergeCell ref="AJ11:AK11"/>
    <mergeCell ref="AA16:AC16"/>
    <mergeCell ref="AG16:AI16"/>
    <mergeCell ref="AJ16:AK16"/>
    <mergeCell ref="AI29:AK29"/>
    <mergeCell ref="AI28:AK28"/>
    <mergeCell ref="AF29:AH29"/>
    <mergeCell ref="A18:C19"/>
    <mergeCell ref="W9:X9"/>
    <mergeCell ref="Y9:Z9"/>
    <mergeCell ref="W6:X6"/>
    <mergeCell ref="Y6:Z6"/>
    <mergeCell ref="AD9:AF9"/>
    <mergeCell ref="AD8:AF8"/>
    <mergeCell ref="AA5:AC5"/>
    <mergeCell ref="W7:X7"/>
    <mergeCell ref="Y7:Z7"/>
    <mergeCell ref="AA9:AC9"/>
    <mergeCell ref="AA8:AC8"/>
    <mergeCell ref="AD7:AF7"/>
    <mergeCell ref="AD6:AF6"/>
    <mergeCell ref="AD5:AF5"/>
    <mergeCell ref="AA7:AC7"/>
    <mergeCell ref="AA6:AC6"/>
    <mergeCell ref="W8:X8"/>
    <mergeCell ref="Y8:Z8"/>
    <mergeCell ref="AA15:AC15"/>
    <mergeCell ref="AA14:AC14"/>
    <mergeCell ref="AA13:AC13"/>
    <mergeCell ref="T9:V9"/>
    <mergeCell ref="A16:P16"/>
    <mergeCell ref="D32:J32"/>
    <mergeCell ref="K32:P32"/>
    <mergeCell ref="D18:P19"/>
    <mergeCell ref="K22:P22"/>
    <mergeCell ref="D22:J22"/>
    <mergeCell ref="D25:J25"/>
    <mergeCell ref="K25:P25"/>
    <mergeCell ref="R25:X26"/>
    <mergeCell ref="Y31:AA31"/>
    <mergeCell ref="Y28:AA28"/>
    <mergeCell ref="Y29:AA29"/>
    <mergeCell ref="R18:AK24"/>
    <mergeCell ref="AF27:AH27"/>
    <mergeCell ref="AI27:AK27"/>
    <mergeCell ref="AB27:AE27"/>
    <mergeCell ref="Y27:AA27"/>
    <mergeCell ref="Y30:AA30"/>
    <mergeCell ref="AB30:AE30"/>
    <mergeCell ref="AF30:AH30"/>
    <mergeCell ref="AF28:AH28"/>
    <mergeCell ref="AF31:AH31"/>
    <mergeCell ref="R32:X32"/>
    <mergeCell ref="R31:X31"/>
    <mergeCell ref="R30:X30"/>
    <mergeCell ref="A30:C32"/>
    <mergeCell ref="A26:C29"/>
    <mergeCell ref="D28:J29"/>
    <mergeCell ref="K28:P29"/>
    <mergeCell ref="A23:C25"/>
    <mergeCell ref="A20:C22"/>
    <mergeCell ref="R27:X29"/>
    <mergeCell ref="Y25:AK26"/>
    <mergeCell ref="W14:X14"/>
    <mergeCell ref="Y14:Z14"/>
    <mergeCell ref="AG14:AI14"/>
    <mergeCell ref="AJ14:AK14"/>
    <mergeCell ref="A14:D14"/>
    <mergeCell ref="E14:F14"/>
    <mergeCell ref="G14:H14"/>
    <mergeCell ref="I14:J14"/>
    <mergeCell ref="K14:L14"/>
    <mergeCell ref="M14:N14"/>
    <mergeCell ref="I15:J15"/>
    <mergeCell ref="K15:L15"/>
    <mergeCell ref="M15:N15"/>
    <mergeCell ref="O15:P15"/>
    <mergeCell ref="AG15:AI15"/>
    <mergeCell ref="AJ15:AK15"/>
    <mergeCell ref="A15:H15"/>
    <mergeCell ref="R15:V15"/>
    <mergeCell ref="W15:X15"/>
    <mergeCell ref="Y15:Z15"/>
    <mergeCell ref="AJ12:AK12"/>
    <mergeCell ref="W12:X12"/>
    <mergeCell ref="Y12:Z12"/>
    <mergeCell ref="AG13:AI13"/>
    <mergeCell ref="AJ13:AK13"/>
    <mergeCell ref="W13:X13"/>
    <mergeCell ref="Y13:Z13"/>
    <mergeCell ref="T13:V13"/>
    <mergeCell ref="T12:V12"/>
    <mergeCell ref="AD12:AF12"/>
    <mergeCell ref="AA12:AC12"/>
    <mergeCell ref="A13:B13"/>
    <mergeCell ref="C13:D13"/>
    <mergeCell ref="E13:F13"/>
    <mergeCell ref="G13:H13"/>
    <mergeCell ref="I13:J13"/>
    <mergeCell ref="K13:L13"/>
    <mergeCell ref="M13:N13"/>
    <mergeCell ref="O12:P12"/>
    <mergeCell ref="R12:S12"/>
    <mergeCell ref="A12:B12"/>
    <mergeCell ref="C12:D12"/>
    <mergeCell ref="E12:F12"/>
    <mergeCell ref="G12:H12"/>
    <mergeCell ref="I12:J12"/>
    <mergeCell ref="K12:L12"/>
    <mergeCell ref="M12:N12"/>
    <mergeCell ref="O13:P13"/>
    <mergeCell ref="R13:S13"/>
    <mergeCell ref="A11:B11"/>
    <mergeCell ref="C11:D11"/>
    <mergeCell ref="E11:F11"/>
    <mergeCell ref="G11:H11"/>
    <mergeCell ref="I11:J11"/>
    <mergeCell ref="K11:L11"/>
    <mergeCell ref="M11:N11"/>
    <mergeCell ref="O10:P10"/>
    <mergeCell ref="R10:S10"/>
    <mergeCell ref="A10:B10"/>
    <mergeCell ref="C10:D10"/>
    <mergeCell ref="E10:F10"/>
    <mergeCell ref="O11:P11"/>
    <mergeCell ref="R11:S11"/>
    <mergeCell ref="G10:H10"/>
    <mergeCell ref="I10:J10"/>
    <mergeCell ref="K10:L10"/>
    <mergeCell ref="M10:N10"/>
    <mergeCell ref="E9:F9"/>
    <mergeCell ref="G9:H9"/>
    <mergeCell ref="I9:J9"/>
    <mergeCell ref="K9:L9"/>
    <mergeCell ref="M9:N9"/>
    <mergeCell ref="O8:P8"/>
    <mergeCell ref="R8:S8"/>
    <mergeCell ref="A8:B8"/>
    <mergeCell ref="C8:D8"/>
    <mergeCell ref="O9:P9"/>
    <mergeCell ref="R9:S9"/>
    <mergeCell ref="E8:F8"/>
    <mergeCell ref="G8:H8"/>
    <mergeCell ref="I8:J8"/>
    <mergeCell ref="K8:L8"/>
    <mergeCell ref="M8:N8"/>
    <mergeCell ref="A9:B9"/>
    <mergeCell ref="C9:D9"/>
    <mergeCell ref="AJ2:AK2"/>
    <mergeCell ref="A2:H2"/>
    <mergeCell ref="I2:J2"/>
    <mergeCell ref="K2:L2"/>
    <mergeCell ref="M2:N2"/>
    <mergeCell ref="O2:P2"/>
    <mergeCell ref="AJ3:AK3"/>
    <mergeCell ref="A4:B4"/>
    <mergeCell ref="G4:H4"/>
    <mergeCell ref="AD3:AF3"/>
    <mergeCell ref="AD2:AF2"/>
    <mergeCell ref="AH4:AI4"/>
    <mergeCell ref="AA2:AC2"/>
    <mergeCell ref="AA3:AC3"/>
    <mergeCell ref="AG2:AI2"/>
    <mergeCell ref="AG3:AI3"/>
    <mergeCell ref="R2:Z2"/>
    <mergeCell ref="AD4:AE4"/>
    <mergeCell ref="AA4:AB4"/>
    <mergeCell ref="T4:U4"/>
    <mergeCell ref="A3:H3"/>
    <mergeCell ref="R3:Z3"/>
    <mergeCell ref="A1:J1"/>
    <mergeCell ref="X1:AD1"/>
    <mergeCell ref="R41:X41"/>
    <mergeCell ref="Y41:AA41"/>
    <mergeCell ref="AB41:AE41"/>
    <mergeCell ref="AB29:AE29"/>
    <mergeCell ref="AB28:AE28"/>
    <mergeCell ref="A37:P38"/>
    <mergeCell ref="A39:E40"/>
    <mergeCell ref="G39:I40"/>
    <mergeCell ref="N39:P40"/>
    <mergeCell ref="J39:M40"/>
    <mergeCell ref="A35:P36"/>
    <mergeCell ref="AB31:AE31"/>
    <mergeCell ref="AB39:AE39"/>
    <mergeCell ref="AE1:AK1"/>
    <mergeCell ref="O7:P7"/>
    <mergeCell ref="R7:S7"/>
    <mergeCell ref="A5:B5"/>
    <mergeCell ref="C5:D5"/>
    <mergeCell ref="E5:F5"/>
    <mergeCell ref="G5:H5"/>
    <mergeCell ref="I5:J5"/>
    <mergeCell ref="K5:L5"/>
    <mergeCell ref="U1:W1"/>
    <mergeCell ref="R4:S4"/>
    <mergeCell ref="Y4:Z4"/>
    <mergeCell ref="K1:P1"/>
    <mergeCell ref="M5:N5"/>
    <mergeCell ref="W10:X10"/>
    <mergeCell ref="Y10:Z10"/>
    <mergeCell ref="AG11:AI11"/>
    <mergeCell ref="W11:X11"/>
    <mergeCell ref="Y11:Z11"/>
    <mergeCell ref="AD11:AF11"/>
    <mergeCell ref="T11:V11"/>
    <mergeCell ref="T10:V10"/>
    <mergeCell ref="AD10:AF10"/>
    <mergeCell ref="AA11:AC11"/>
    <mergeCell ref="AA10:AC10"/>
    <mergeCell ref="K6:L6"/>
    <mergeCell ref="M6:N6"/>
    <mergeCell ref="AG8:AI8"/>
    <mergeCell ref="T8:V8"/>
    <mergeCell ref="T7:V7"/>
    <mergeCell ref="T5:V5"/>
    <mergeCell ref="T6:V6"/>
    <mergeCell ref="R5:S5"/>
    <mergeCell ref="O14:P14"/>
    <mergeCell ref="R14:V14"/>
    <mergeCell ref="AG12:AI12"/>
    <mergeCell ref="AI35:AK35"/>
    <mergeCell ref="Y36:AA36"/>
    <mergeCell ref="AB36:AE36"/>
    <mergeCell ref="AF36:AH36"/>
    <mergeCell ref="AI36:AK36"/>
    <mergeCell ref="AF41:AH41"/>
    <mergeCell ref="AI41:AK41"/>
    <mergeCell ref="R16:V16"/>
    <mergeCell ref="W16:X16"/>
    <mergeCell ref="Y16:Z16"/>
    <mergeCell ref="AD15:AF15"/>
    <mergeCell ref="AD14:AF14"/>
    <mergeCell ref="AD13:AF13"/>
    <mergeCell ref="R35:X37"/>
    <mergeCell ref="R38:X40"/>
    <mergeCell ref="Y34:AK34"/>
    <mergeCell ref="R34:X34"/>
    <mergeCell ref="Y39:AA39"/>
    <mergeCell ref="AF38:AH38"/>
    <mergeCell ref="AI31:AK31"/>
    <mergeCell ref="Y40:AA40"/>
    <mergeCell ref="A6:B6"/>
    <mergeCell ref="C6:D6"/>
    <mergeCell ref="E6:F6"/>
    <mergeCell ref="G6:H6"/>
    <mergeCell ref="I6:J6"/>
    <mergeCell ref="A7:B7"/>
    <mergeCell ref="AG5:AI5"/>
    <mergeCell ref="AJ5:AK5"/>
    <mergeCell ref="W5:X5"/>
    <mergeCell ref="Y5:Z5"/>
    <mergeCell ref="C7:D7"/>
    <mergeCell ref="E7:F7"/>
    <mergeCell ref="G7:H7"/>
    <mergeCell ref="I7:J7"/>
    <mergeCell ref="K7:L7"/>
    <mergeCell ref="M7:N7"/>
    <mergeCell ref="O6:P6"/>
    <mergeCell ref="R6:S6"/>
    <mergeCell ref="O5:P5"/>
  </mergeCells>
  <phoneticPr fontId="1"/>
  <hyperlinks>
    <hyperlink ref="Y34" r:id="rId1" display="N@UM" xr:uid="{00000000-0004-0000-0700-000000000000}"/>
  </hyperlinks>
  <printOptions horizontalCentered="1"/>
  <pageMargins left="0" right="0" top="0" bottom="0" header="0" footer="0"/>
  <pageSetup paperSize="9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69900"/>
  </sheetPr>
  <dimension ref="A1:AK32"/>
  <sheetViews>
    <sheetView topLeftCell="A10" zoomScaleNormal="100" workbookViewId="0">
      <selection activeCell="AR20" sqref="AR20"/>
    </sheetView>
  </sheetViews>
  <sheetFormatPr defaultColWidth="2.33203125" defaultRowHeight="14.4"/>
  <cols>
    <col min="1" max="2" width="2.33203125" style="87" customWidth="1"/>
    <col min="3" max="8" width="2.44140625" style="87" customWidth="1"/>
    <col min="9" max="9" width="3.109375" style="87" customWidth="1"/>
    <col min="10" max="16" width="2.5546875" style="87" customWidth="1"/>
    <col min="17" max="17" width="2" style="87" customWidth="1"/>
    <col min="18" max="19" width="2.33203125" style="87" customWidth="1"/>
    <col min="20" max="20" width="1.33203125" style="87" customWidth="1"/>
    <col min="21" max="21" width="1.88671875" style="87" customWidth="1"/>
    <col min="22" max="26" width="2.44140625" style="87" customWidth="1"/>
    <col min="27" max="28" width="1.33203125" style="87" customWidth="1"/>
    <col min="29" max="29" width="2.5546875" style="87" customWidth="1"/>
    <col min="30" max="31" width="1.33203125" style="87" customWidth="1"/>
    <col min="32" max="33" width="2.5546875" style="87" customWidth="1"/>
    <col min="34" max="35" width="1.33203125" style="87" customWidth="1"/>
    <col min="36" max="37" width="2.5546875" style="87" customWidth="1"/>
    <col min="38" max="52" width="2.33203125" style="87"/>
    <col min="53" max="53" width="4" style="87" bestFit="1" customWidth="1"/>
    <col min="54" max="16384" width="2.33203125" style="87"/>
  </cols>
  <sheetData>
    <row r="1" spans="1:37" ht="21" customHeight="1">
      <c r="A1" s="257"/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9"/>
    </row>
    <row r="2" spans="1:37" ht="21" customHeight="1">
      <c r="A2" s="260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  <c r="AK2" s="261"/>
    </row>
    <row r="3" spans="1:37" ht="21" customHeight="1">
      <c r="A3" s="260"/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 t="s">
        <v>7</v>
      </c>
      <c r="AE3" s="256"/>
      <c r="AF3" s="256"/>
      <c r="AG3" s="256"/>
      <c r="AH3" s="256"/>
      <c r="AI3" s="256"/>
      <c r="AJ3" s="256"/>
      <c r="AK3" s="261"/>
    </row>
    <row r="4" spans="1:37" ht="21" customHeight="1">
      <c r="A4" s="260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61"/>
    </row>
    <row r="5" spans="1:37" ht="21" customHeight="1">
      <c r="A5" s="260"/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61"/>
    </row>
    <row r="6" spans="1:37" ht="21" customHeight="1">
      <c r="A6" s="260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61"/>
    </row>
    <row r="7" spans="1:37" ht="21" customHeight="1">
      <c r="A7" s="260"/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6"/>
      <c r="AG7" s="256"/>
      <c r="AH7" s="256"/>
      <c r="AI7" s="256"/>
      <c r="AJ7" s="256"/>
      <c r="AK7" s="261"/>
    </row>
    <row r="8" spans="1:37" ht="21" customHeight="1">
      <c r="A8" s="260"/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61"/>
    </row>
    <row r="9" spans="1:37" ht="21" customHeight="1">
      <c r="A9" s="260"/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6"/>
      <c r="AK9" s="261"/>
    </row>
    <row r="10" spans="1:37" ht="21" customHeight="1">
      <c r="A10" s="260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6"/>
      <c r="AG10" s="256"/>
      <c r="AH10" s="256"/>
      <c r="AI10" s="256"/>
      <c r="AJ10" s="256"/>
      <c r="AK10" s="261"/>
    </row>
    <row r="11" spans="1:37" ht="21" customHeight="1">
      <c r="A11" s="260"/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6"/>
      <c r="AG11" s="256"/>
      <c r="AH11" s="256"/>
      <c r="AI11" s="256"/>
      <c r="AJ11" s="256"/>
      <c r="AK11" s="261"/>
    </row>
    <row r="12" spans="1:37" ht="21" customHeight="1">
      <c r="A12" s="260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61"/>
    </row>
    <row r="13" spans="1:37" ht="21" customHeight="1">
      <c r="A13" s="260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61"/>
    </row>
    <row r="14" spans="1:37" ht="21" customHeight="1">
      <c r="A14" s="260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61"/>
    </row>
    <row r="15" spans="1:37" ht="36.75" customHeight="1">
      <c r="A15" s="260"/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61"/>
    </row>
    <row r="16" spans="1:37" ht="32.25" customHeight="1" thickBot="1">
      <c r="A16" s="260"/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6"/>
      <c r="AG16" s="256"/>
      <c r="AH16" s="256"/>
      <c r="AI16" s="256"/>
      <c r="AJ16" s="256"/>
      <c r="AK16" s="261"/>
    </row>
    <row r="17" spans="1:37" ht="23.25" customHeight="1" thickBot="1">
      <c r="A17" s="1046" t="s">
        <v>79</v>
      </c>
      <c r="B17" s="1047"/>
      <c r="C17" s="1047"/>
      <c r="D17" s="1047"/>
      <c r="E17" s="1047"/>
      <c r="F17" s="1047"/>
      <c r="G17" s="1047"/>
      <c r="H17" s="1047"/>
      <c r="I17" s="1047"/>
      <c r="J17" s="1048"/>
      <c r="K17" s="1045" t="s">
        <v>68</v>
      </c>
      <c r="L17" s="796"/>
      <c r="M17" s="796"/>
      <c r="N17" s="796"/>
      <c r="O17" s="796"/>
      <c r="P17" s="797"/>
      <c r="Q17" s="126"/>
      <c r="R17" s="434" t="s">
        <v>59</v>
      </c>
      <c r="S17" s="415"/>
      <c r="T17" s="414"/>
      <c r="U17" s="790">
        <v>113</v>
      </c>
      <c r="V17" s="790"/>
      <c r="W17" s="790"/>
      <c r="X17" s="1049" t="s">
        <v>88</v>
      </c>
      <c r="Y17" s="1050"/>
      <c r="Z17" s="1050"/>
      <c r="AA17" s="1050"/>
      <c r="AB17" s="1050"/>
      <c r="AC17" s="1050"/>
      <c r="AD17" s="1051"/>
      <c r="AE17" s="831" t="s">
        <v>68</v>
      </c>
      <c r="AF17" s="831"/>
      <c r="AG17" s="831"/>
      <c r="AH17" s="831"/>
      <c r="AI17" s="831"/>
      <c r="AJ17" s="831"/>
      <c r="AK17" s="832"/>
    </row>
    <row r="18" spans="1:37" ht="13.5" customHeight="1">
      <c r="A18" s="1029" t="s">
        <v>38</v>
      </c>
      <c r="B18" s="1030"/>
      <c r="C18" s="1030"/>
      <c r="D18" s="1030"/>
      <c r="E18" s="1030"/>
      <c r="F18" s="1030"/>
      <c r="G18" s="1030"/>
      <c r="H18" s="1030"/>
      <c r="I18" s="848" t="str">
        <f>VLOOKUP($U$17,Sorteio!$1:$1048576,4,FALSE)</f>
        <v>141</v>
      </c>
      <c r="J18" s="849"/>
      <c r="K18" s="850" t="str">
        <f>VLOOKUP($U$17,Sorteio!$1:$1048576,14,FALSE)</f>
        <v>129</v>
      </c>
      <c r="L18" s="849"/>
      <c r="M18" s="850" t="str">
        <f>VLOOKUP($U$17,Sorteio!$1:$1048576,24,FALSE)</f>
        <v>250</v>
      </c>
      <c r="N18" s="849"/>
      <c r="O18" s="850">
        <f>VLOOKUP($U$17,Sorteio!$1:$1048576,34,FALSE)</f>
        <v>0</v>
      </c>
      <c r="P18" s="1031"/>
      <c r="Q18" s="126"/>
      <c r="R18" s="868"/>
      <c r="S18" s="869"/>
      <c r="T18" s="869"/>
      <c r="U18" s="869"/>
      <c r="V18" s="869"/>
      <c r="W18" s="869"/>
      <c r="X18" s="869"/>
      <c r="Y18" s="869"/>
      <c r="Z18" s="870"/>
      <c r="AA18" s="848" t="str">
        <f>I18</f>
        <v>141</v>
      </c>
      <c r="AB18" s="859"/>
      <c r="AC18" s="849"/>
      <c r="AD18" s="850" t="str">
        <f>K18</f>
        <v>129</v>
      </c>
      <c r="AE18" s="859"/>
      <c r="AF18" s="849"/>
      <c r="AG18" s="850" t="str">
        <f>M18</f>
        <v>250</v>
      </c>
      <c r="AH18" s="859"/>
      <c r="AI18" s="849"/>
      <c r="AJ18" s="850">
        <f>O18</f>
        <v>0</v>
      </c>
      <c r="AK18" s="1031"/>
    </row>
    <row r="19" spans="1:37" ht="12.75" customHeight="1" thickBot="1">
      <c r="A19" s="1027" t="s">
        <v>44</v>
      </c>
      <c r="B19" s="1028"/>
      <c r="C19" s="1028"/>
      <c r="D19" s="1028"/>
      <c r="E19" s="1028"/>
      <c r="F19" s="1028"/>
      <c r="G19" s="1028"/>
      <c r="H19" s="1028"/>
      <c r="I19" s="543" t="str">
        <f>VLOOKUP($U$17,Sorteio!$1:$1048576,11,FALSE)</f>
        <v>A-SR</v>
      </c>
      <c r="J19" s="544">
        <f>VLOOKUP($U$17,Sorteio!$1:$1048576,10,FALSE)</f>
        <v>6</v>
      </c>
      <c r="K19" s="544" t="str">
        <f>VLOOKUP($U$17,Sorteio!$1:$1048576,21,FALSE)</f>
        <v>A-SR</v>
      </c>
      <c r="L19" s="544">
        <f>VLOOKUP($U$17,Sorteio!$1:$1048576,20,FALSE)</f>
        <v>6</v>
      </c>
      <c r="M19" s="544" t="str">
        <f>VLOOKUP($U$17,Sorteio!$1:$1048576,31,FALSE)</f>
        <v>A-MR</v>
      </c>
      <c r="N19" s="544">
        <f>VLOOKUP($U$17,Sorteio!$1:$1048576,30,FALSE)</f>
        <v>6</v>
      </c>
      <c r="O19" s="544" t="str">
        <f>VLOOKUP($U$17,Sorteio!$1:$1048576,41,FALSE)</f>
        <v/>
      </c>
      <c r="P19" s="545" t="str">
        <f>VLOOKUP($U$17,Sorteio!$1:$1048576,40,FALSE)</f>
        <v/>
      </c>
      <c r="Q19" s="126"/>
      <c r="R19" s="878" t="s">
        <v>48</v>
      </c>
      <c r="S19" s="879"/>
      <c r="T19" s="879"/>
      <c r="U19" s="879"/>
      <c r="V19" s="879"/>
      <c r="W19" s="879"/>
      <c r="X19" s="879"/>
      <c r="Y19" s="879"/>
      <c r="Z19" s="880"/>
      <c r="AA19" s="1066" t="str">
        <f>'C1 166 F'!$AA$3:$AC$3</f>
        <v>06. KOK</v>
      </c>
      <c r="AB19" s="1067"/>
      <c r="AC19" s="1068"/>
      <c r="AD19" s="1069" t="str">
        <f>'C1 166 F'!$AD$3:$AF$3</f>
        <v>11. NCC</v>
      </c>
      <c r="AE19" s="1067"/>
      <c r="AF19" s="1068"/>
      <c r="AG19" s="1069" t="str">
        <f>'C1 166 F'!$AG$3:$AI$3</f>
        <v>18. SOR</v>
      </c>
      <c r="AH19" s="1067"/>
      <c r="AI19" s="1068"/>
      <c r="AJ19" s="1069" t="str">
        <f>'C1 166 F'!$AJ$3:$AK$3</f>
        <v/>
      </c>
      <c r="AK19" s="1070"/>
    </row>
    <row r="20" spans="1:37" ht="78.75" customHeight="1" thickBot="1">
      <c r="A20" s="1104" t="s">
        <v>1</v>
      </c>
      <c r="B20" s="1105"/>
      <c r="C20" s="244" t="s">
        <v>39</v>
      </c>
      <c r="D20" s="245" t="s">
        <v>40</v>
      </c>
      <c r="E20" s="244" t="s">
        <v>41</v>
      </c>
      <c r="F20" s="245" t="s">
        <v>42</v>
      </c>
      <c r="G20" s="1106" t="s">
        <v>43</v>
      </c>
      <c r="H20" s="1107"/>
      <c r="I20" s="183" t="str">
        <f>VLOOKUP($U$17,Sorteio!$1:$1048576,5,FALSE)</f>
        <v>HASHIZUME</v>
      </c>
      <c r="J20" s="184" t="str">
        <f>VLOOKUP($U$17,Sorteio!$1:$1048576,6,FALSE)</f>
        <v>AKIO</v>
      </c>
      <c r="K20" s="185" t="str">
        <f>VLOOKUP($U$17,Sorteio!$1:$1048576,15,FALSE)</f>
        <v>YAMAKAWA</v>
      </c>
      <c r="L20" s="184" t="str">
        <f>VLOOKUP($U$17,Sorteio!$1:$1048576,16,FALSE)</f>
        <v>TAKAO</v>
      </c>
      <c r="M20" s="185" t="str">
        <f>VLOOKUP($U$17,Sorteio!$1:$1048576,25,FALSE)</f>
        <v>OSADA</v>
      </c>
      <c r="N20" s="184" t="str">
        <f>VLOOKUP($U$17,Sorteio!$1:$1048576,26,FALSE)</f>
        <v>ASAO</v>
      </c>
      <c r="O20" s="185" t="str">
        <f>VLOOKUP($U$17,Sorteio!$1:$1048576,35,FALSE)</f>
        <v/>
      </c>
      <c r="P20" s="186" t="str">
        <f>VLOOKUP($U$17,Sorteio!$1:$1048576,36,FALSE)</f>
        <v/>
      </c>
      <c r="Q20" s="126"/>
      <c r="R20" s="1052" t="s">
        <v>1</v>
      </c>
      <c r="S20" s="1053"/>
      <c r="T20" s="1060" t="s">
        <v>39</v>
      </c>
      <c r="U20" s="1061"/>
      <c r="V20" s="254" t="s">
        <v>40</v>
      </c>
      <c r="W20" s="255" t="s">
        <v>41</v>
      </c>
      <c r="X20" s="254" t="s">
        <v>42</v>
      </c>
      <c r="Y20" s="1054" t="s">
        <v>43</v>
      </c>
      <c r="Z20" s="1055"/>
      <c r="AA20" s="1062" t="str">
        <f>I20</f>
        <v>HASHIZUME</v>
      </c>
      <c r="AB20" s="1063"/>
      <c r="AC20" s="184" t="str">
        <f>J20</f>
        <v>AKIO</v>
      </c>
      <c r="AD20" s="1065" t="str">
        <f>K20</f>
        <v>YAMAKAWA</v>
      </c>
      <c r="AE20" s="1063"/>
      <c r="AF20" s="184" t="str">
        <f>L20</f>
        <v>TAKAO</v>
      </c>
      <c r="AG20" s="185" t="str">
        <f>M20</f>
        <v>OSADA</v>
      </c>
      <c r="AH20" s="1063" t="str">
        <f>N20</f>
        <v>ASAO</v>
      </c>
      <c r="AI20" s="1064"/>
      <c r="AJ20" s="185" t="str">
        <f>O20</f>
        <v/>
      </c>
      <c r="AK20" s="186" t="str">
        <f>P20</f>
        <v/>
      </c>
    </row>
    <row r="21" spans="1:37" ht="18.75" customHeight="1">
      <c r="A21" s="1124">
        <v>1</v>
      </c>
      <c r="B21" s="1125"/>
      <c r="C21" s="1122">
        <v>26</v>
      </c>
      <c r="D21" s="1123"/>
      <c r="E21" s="1122">
        <v>86</v>
      </c>
      <c r="F21" s="1123"/>
      <c r="G21" s="1120">
        <v>3</v>
      </c>
      <c r="H21" s="1121"/>
      <c r="I21" s="1040"/>
      <c r="J21" s="1041"/>
      <c r="K21" s="1033"/>
      <c r="L21" s="1033"/>
      <c r="M21" s="1033"/>
      <c r="N21" s="1033"/>
      <c r="O21" s="1033"/>
      <c r="P21" s="1034"/>
      <c r="Q21" s="126"/>
      <c r="R21" s="1035">
        <v>10</v>
      </c>
      <c r="S21" s="1036"/>
      <c r="T21" s="1056">
        <v>20</v>
      </c>
      <c r="U21" s="1056"/>
      <c r="V21" s="1056"/>
      <c r="W21" s="1056">
        <v>50</v>
      </c>
      <c r="X21" s="1056"/>
      <c r="Y21" s="1057">
        <v>3</v>
      </c>
      <c r="Z21" s="1058"/>
      <c r="AA21" s="1059"/>
      <c r="AB21" s="1033"/>
      <c r="AC21" s="1033"/>
      <c r="AD21" s="1033"/>
      <c r="AE21" s="1033"/>
      <c r="AF21" s="1033"/>
      <c r="AG21" s="1033"/>
      <c r="AH21" s="1033"/>
      <c r="AI21" s="1033"/>
      <c r="AJ21" s="1033"/>
      <c r="AK21" s="1034"/>
    </row>
    <row r="22" spans="1:37" ht="18.75" customHeight="1">
      <c r="A22" s="1071">
        <v>2</v>
      </c>
      <c r="B22" s="1072"/>
      <c r="C22" s="1042">
        <v>17</v>
      </c>
      <c r="D22" s="1042"/>
      <c r="E22" s="1042">
        <v>40</v>
      </c>
      <c r="F22" s="1042"/>
      <c r="G22" s="1043">
        <v>3</v>
      </c>
      <c r="H22" s="1044"/>
      <c r="I22" s="1077"/>
      <c r="J22" s="1078"/>
      <c r="K22" s="1032"/>
      <c r="L22" s="1032"/>
      <c r="M22" s="1032"/>
      <c r="N22" s="1032"/>
      <c r="O22" s="1032"/>
      <c r="P22" s="1037"/>
      <c r="Q22" s="126"/>
      <c r="R22" s="1038">
        <v>11</v>
      </c>
      <c r="S22" s="1039"/>
      <c r="T22" s="1074">
        <v>3</v>
      </c>
      <c r="U22" s="1074"/>
      <c r="V22" s="1074"/>
      <c r="W22" s="1074">
        <v>38</v>
      </c>
      <c r="X22" s="1074"/>
      <c r="Y22" s="1075">
        <v>2</v>
      </c>
      <c r="Z22" s="1076"/>
      <c r="AA22" s="1073"/>
      <c r="AB22" s="1032"/>
      <c r="AC22" s="1032"/>
      <c r="AD22" s="1032"/>
      <c r="AE22" s="1032"/>
      <c r="AF22" s="1032"/>
      <c r="AG22" s="1032"/>
      <c r="AH22" s="1032"/>
      <c r="AI22" s="1032"/>
      <c r="AJ22" s="1032"/>
      <c r="AK22" s="1037"/>
    </row>
    <row r="23" spans="1:37" ht="18.75" customHeight="1">
      <c r="A23" s="1071">
        <v>3</v>
      </c>
      <c r="B23" s="1072"/>
      <c r="C23" s="1042">
        <v>12</v>
      </c>
      <c r="D23" s="1042"/>
      <c r="E23" s="1042">
        <v>40</v>
      </c>
      <c r="F23" s="1042"/>
      <c r="G23" s="1043">
        <v>3</v>
      </c>
      <c r="H23" s="1044"/>
      <c r="I23" s="1073"/>
      <c r="J23" s="1032"/>
      <c r="K23" s="1032"/>
      <c r="L23" s="1032"/>
      <c r="M23" s="1032"/>
      <c r="N23" s="1032"/>
      <c r="O23" s="1032"/>
      <c r="P23" s="1037"/>
      <c r="Q23" s="126"/>
      <c r="R23" s="1038">
        <v>12</v>
      </c>
      <c r="S23" s="1039"/>
      <c r="T23" s="1074">
        <v>13</v>
      </c>
      <c r="U23" s="1074"/>
      <c r="V23" s="1074"/>
      <c r="W23" s="1074">
        <v>37</v>
      </c>
      <c r="X23" s="1074"/>
      <c r="Y23" s="1075">
        <v>3</v>
      </c>
      <c r="Z23" s="1076"/>
      <c r="AA23" s="1073"/>
      <c r="AB23" s="1032"/>
      <c r="AC23" s="1032"/>
      <c r="AD23" s="1032"/>
      <c r="AE23" s="1032"/>
      <c r="AF23" s="1032"/>
      <c r="AG23" s="1032"/>
      <c r="AH23" s="1032"/>
      <c r="AI23" s="1032"/>
      <c r="AJ23" s="1032"/>
      <c r="AK23" s="1037"/>
    </row>
    <row r="24" spans="1:37" ht="18.75" customHeight="1">
      <c r="A24" s="1071">
        <v>4</v>
      </c>
      <c r="B24" s="1072"/>
      <c r="C24" s="1042">
        <v>15</v>
      </c>
      <c r="D24" s="1042"/>
      <c r="E24" s="1042">
        <v>46</v>
      </c>
      <c r="F24" s="1042"/>
      <c r="G24" s="1043">
        <v>3</v>
      </c>
      <c r="H24" s="1044"/>
      <c r="I24" s="1073"/>
      <c r="J24" s="1032"/>
      <c r="K24" s="1032"/>
      <c r="L24" s="1032"/>
      <c r="M24" s="1032"/>
      <c r="N24" s="1032"/>
      <c r="O24" s="1032"/>
      <c r="P24" s="1037"/>
      <c r="Q24" s="126"/>
      <c r="R24" s="1038">
        <v>13</v>
      </c>
      <c r="S24" s="1039"/>
      <c r="T24" s="1074">
        <v>19</v>
      </c>
      <c r="U24" s="1074"/>
      <c r="V24" s="1074"/>
      <c r="W24" s="1074">
        <v>36</v>
      </c>
      <c r="X24" s="1074"/>
      <c r="Y24" s="1075">
        <v>3</v>
      </c>
      <c r="Z24" s="1076"/>
      <c r="AA24" s="1073"/>
      <c r="AB24" s="1032"/>
      <c r="AC24" s="1032"/>
      <c r="AD24" s="1032"/>
      <c r="AE24" s="1032"/>
      <c r="AF24" s="1032"/>
      <c r="AG24" s="1032"/>
      <c r="AH24" s="1032"/>
      <c r="AI24" s="1032"/>
      <c r="AJ24" s="1032"/>
      <c r="AK24" s="1037"/>
    </row>
    <row r="25" spans="1:37" ht="18.75" customHeight="1">
      <c r="A25" s="1071">
        <v>5</v>
      </c>
      <c r="B25" s="1072"/>
      <c r="C25" s="1042">
        <v>25</v>
      </c>
      <c r="D25" s="1042"/>
      <c r="E25" s="1042">
        <v>45</v>
      </c>
      <c r="F25" s="1042"/>
      <c r="G25" s="1043">
        <v>3</v>
      </c>
      <c r="H25" s="1044"/>
      <c r="I25" s="1073"/>
      <c r="J25" s="1032"/>
      <c r="K25" s="1032"/>
      <c r="L25" s="1032"/>
      <c r="M25" s="1032"/>
      <c r="N25" s="1032"/>
      <c r="O25" s="1032"/>
      <c r="P25" s="1037"/>
      <c r="Q25" s="126"/>
      <c r="R25" s="1038">
        <v>14</v>
      </c>
      <c r="S25" s="1039"/>
      <c r="T25" s="1074">
        <v>32</v>
      </c>
      <c r="U25" s="1074"/>
      <c r="V25" s="1074"/>
      <c r="W25" s="1074">
        <v>47</v>
      </c>
      <c r="X25" s="1074"/>
      <c r="Y25" s="1075">
        <v>3</v>
      </c>
      <c r="Z25" s="1076"/>
      <c r="AA25" s="1073"/>
      <c r="AB25" s="1032"/>
      <c r="AC25" s="1032"/>
      <c r="AD25" s="1032"/>
      <c r="AE25" s="1032"/>
      <c r="AF25" s="1032"/>
      <c r="AG25" s="1032"/>
      <c r="AH25" s="1032"/>
      <c r="AI25" s="1032"/>
      <c r="AJ25" s="1032"/>
      <c r="AK25" s="1037"/>
    </row>
    <row r="26" spans="1:37" ht="18.75" customHeight="1">
      <c r="A26" s="1071">
        <v>6</v>
      </c>
      <c r="B26" s="1072"/>
      <c r="C26" s="1042">
        <v>29</v>
      </c>
      <c r="D26" s="1042"/>
      <c r="E26" s="1042">
        <v>63</v>
      </c>
      <c r="F26" s="1042"/>
      <c r="G26" s="1043">
        <v>3</v>
      </c>
      <c r="H26" s="1044"/>
      <c r="I26" s="1073"/>
      <c r="J26" s="1032"/>
      <c r="K26" s="1032"/>
      <c r="L26" s="1032"/>
      <c r="M26" s="1032"/>
      <c r="N26" s="1032"/>
      <c r="O26" s="1032"/>
      <c r="P26" s="1037"/>
      <c r="Q26" s="126"/>
      <c r="R26" s="1038">
        <v>15</v>
      </c>
      <c r="S26" s="1039"/>
      <c r="T26" s="1074">
        <v>24</v>
      </c>
      <c r="U26" s="1074"/>
      <c r="V26" s="1074"/>
      <c r="W26" s="1074">
        <v>38</v>
      </c>
      <c r="X26" s="1074"/>
      <c r="Y26" s="1075">
        <v>3</v>
      </c>
      <c r="Z26" s="1076"/>
      <c r="AA26" s="1073"/>
      <c r="AB26" s="1032"/>
      <c r="AC26" s="1032"/>
      <c r="AD26" s="1032"/>
      <c r="AE26" s="1032"/>
      <c r="AF26" s="1032"/>
      <c r="AG26" s="1032"/>
      <c r="AH26" s="1032"/>
      <c r="AI26" s="1032"/>
      <c r="AJ26" s="1032"/>
      <c r="AK26" s="1037"/>
    </row>
    <row r="27" spans="1:37" ht="18.75" customHeight="1">
      <c r="A27" s="1071">
        <v>7</v>
      </c>
      <c r="B27" s="1072"/>
      <c r="C27" s="1042">
        <v>23</v>
      </c>
      <c r="D27" s="1042"/>
      <c r="E27" s="1042">
        <v>54</v>
      </c>
      <c r="F27" s="1042"/>
      <c r="G27" s="1043">
        <v>3</v>
      </c>
      <c r="H27" s="1044"/>
      <c r="I27" s="1073"/>
      <c r="J27" s="1032"/>
      <c r="K27" s="1032"/>
      <c r="L27" s="1032"/>
      <c r="M27" s="1032"/>
      <c r="N27" s="1032"/>
      <c r="O27" s="1032"/>
      <c r="P27" s="1037"/>
      <c r="Q27" s="126"/>
      <c r="R27" s="1038">
        <v>16</v>
      </c>
      <c r="S27" s="1039"/>
      <c r="T27" s="1074">
        <v>33</v>
      </c>
      <c r="U27" s="1074"/>
      <c r="V27" s="1074"/>
      <c r="W27" s="1074">
        <v>68</v>
      </c>
      <c r="X27" s="1074"/>
      <c r="Y27" s="1075">
        <v>3</v>
      </c>
      <c r="Z27" s="1076"/>
      <c r="AA27" s="1073"/>
      <c r="AB27" s="1032"/>
      <c r="AC27" s="1032"/>
      <c r="AD27" s="1032"/>
      <c r="AE27" s="1032"/>
      <c r="AF27" s="1032"/>
      <c r="AG27" s="1032"/>
      <c r="AH27" s="1032"/>
      <c r="AI27" s="1032"/>
      <c r="AJ27" s="1032"/>
      <c r="AK27" s="1037"/>
    </row>
    <row r="28" spans="1:37" ht="18.75" customHeight="1">
      <c r="A28" s="1090">
        <v>8</v>
      </c>
      <c r="B28" s="1091"/>
      <c r="C28" s="1042">
        <v>16</v>
      </c>
      <c r="D28" s="1042"/>
      <c r="E28" s="1042">
        <v>55</v>
      </c>
      <c r="F28" s="1042"/>
      <c r="G28" s="1043">
        <v>3</v>
      </c>
      <c r="H28" s="1044"/>
      <c r="I28" s="1073"/>
      <c r="J28" s="1032"/>
      <c r="K28" s="1032"/>
      <c r="L28" s="1032"/>
      <c r="M28" s="1032"/>
      <c r="N28" s="1032"/>
      <c r="O28" s="1032"/>
      <c r="P28" s="1037"/>
      <c r="Q28" s="126"/>
      <c r="R28" s="1038">
        <v>17</v>
      </c>
      <c r="S28" s="1039"/>
      <c r="T28" s="1074">
        <v>35</v>
      </c>
      <c r="U28" s="1074"/>
      <c r="V28" s="1074"/>
      <c r="W28" s="1074">
        <v>64</v>
      </c>
      <c r="X28" s="1074"/>
      <c r="Y28" s="1075">
        <v>4</v>
      </c>
      <c r="Z28" s="1076"/>
      <c r="AA28" s="1073"/>
      <c r="AB28" s="1032"/>
      <c r="AC28" s="1032"/>
      <c r="AD28" s="1032"/>
      <c r="AE28" s="1032"/>
      <c r="AF28" s="1032"/>
      <c r="AG28" s="1032"/>
      <c r="AH28" s="1032"/>
      <c r="AI28" s="1032"/>
      <c r="AJ28" s="1032"/>
      <c r="AK28" s="1037"/>
    </row>
    <row r="29" spans="1:37" ht="18.75" customHeight="1" thickBot="1">
      <c r="A29" s="1079">
        <v>9</v>
      </c>
      <c r="B29" s="1080"/>
      <c r="C29" s="1081">
        <v>30</v>
      </c>
      <c r="D29" s="1081"/>
      <c r="E29" s="1081">
        <v>52</v>
      </c>
      <c r="F29" s="1081"/>
      <c r="G29" s="1082">
        <v>3</v>
      </c>
      <c r="H29" s="1083"/>
      <c r="I29" s="1084"/>
      <c r="J29" s="1085"/>
      <c r="K29" s="1085"/>
      <c r="L29" s="1085"/>
      <c r="M29" s="1085"/>
      <c r="N29" s="1085"/>
      <c r="O29" s="1085"/>
      <c r="P29" s="1086"/>
      <c r="Q29" s="126"/>
      <c r="R29" s="1108">
        <v>18</v>
      </c>
      <c r="S29" s="1109"/>
      <c r="T29" s="1087">
        <v>28</v>
      </c>
      <c r="U29" s="1087"/>
      <c r="V29" s="1087"/>
      <c r="W29" s="1087">
        <v>42</v>
      </c>
      <c r="X29" s="1087"/>
      <c r="Y29" s="1088">
        <v>3</v>
      </c>
      <c r="Z29" s="1089"/>
      <c r="AA29" s="1084"/>
      <c r="AB29" s="1085"/>
      <c r="AC29" s="1085"/>
      <c r="AD29" s="1085"/>
      <c r="AE29" s="1085"/>
      <c r="AF29" s="1085"/>
      <c r="AG29" s="1085"/>
      <c r="AH29" s="1085"/>
      <c r="AI29" s="1085"/>
      <c r="AJ29" s="1085"/>
      <c r="AK29" s="1086"/>
    </row>
    <row r="30" spans="1:37" ht="18.75" customHeight="1" thickBot="1">
      <c r="A30" s="1096" t="s">
        <v>46</v>
      </c>
      <c r="B30" s="1093"/>
      <c r="C30" s="1093"/>
      <c r="D30" s="1094"/>
      <c r="E30" s="1097">
        <f>SUM(E21:F29)</f>
        <v>481</v>
      </c>
      <c r="F30" s="1098"/>
      <c r="G30" s="1099">
        <f>SUM(G21:H29)</f>
        <v>27</v>
      </c>
      <c r="H30" s="1100"/>
      <c r="I30" s="1101"/>
      <c r="J30" s="744"/>
      <c r="K30" s="744"/>
      <c r="L30" s="744"/>
      <c r="M30" s="744"/>
      <c r="N30" s="744"/>
      <c r="O30" s="744"/>
      <c r="P30" s="745"/>
      <c r="Q30" s="126"/>
      <c r="R30" s="1102" t="s">
        <v>45</v>
      </c>
      <c r="S30" s="1093"/>
      <c r="T30" s="1093"/>
      <c r="U30" s="1093"/>
      <c r="V30" s="1094"/>
      <c r="W30" s="1097">
        <f>SUM(W21:X29)</f>
        <v>420</v>
      </c>
      <c r="X30" s="1098"/>
      <c r="Y30" s="1099">
        <f>SUM(Y21:Z29)</f>
        <v>27</v>
      </c>
      <c r="Z30" s="1118"/>
      <c r="AA30" s="1119"/>
      <c r="AB30" s="1093"/>
      <c r="AC30" s="1094"/>
      <c r="AD30" s="1092"/>
      <c r="AE30" s="1093"/>
      <c r="AF30" s="1094"/>
      <c r="AG30" s="1092"/>
      <c r="AH30" s="1093"/>
      <c r="AI30" s="1094"/>
      <c r="AJ30" s="1092"/>
      <c r="AK30" s="1095"/>
    </row>
    <row r="31" spans="1:37" ht="18.75" customHeight="1" thickBot="1">
      <c r="A31" s="1114" t="s">
        <v>47</v>
      </c>
      <c r="B31" s="1115"/>
      <c r="C31" s="1115"/>
      <c r="D31" s="1115"/>
      <c r="E31" s="1115"/>
      <c r="F31" s="1115"/>
      <c r="G31" s="1115"/>
      <c r="H31" s="1116"/>
      <c r="I31" s="1110"/>
      <c r="J31" s="1111"/>
      <c r="K31" s="1112"/>
      <c r="L31" s="1111"/>
      <c r="M31" s="1112"/>
      <c r="N31" s="1111"/>
      <c r="O31" s="1112"/>
      <c r="P31" s="1113"/>
      <c r="Q31" s="126"/>
      <c r="R31" s="746" t="s">
        <v>46</v>
      </c>
      <c r="S31" s="747"/>
      <c r="T31" s="747"/>
      <c r="U31" s="747"/>
      <c r="V31" s="748"/>
      <c r="W31" s="890">
        <f>E30</f>
        <v>481</v>
      </c>
      <c r="X31" s="891"/>
      <c r="Y31" s="892">
        <f>G30</f>
        <v>27</v>
      </c>
      <c r="Z31" s="893"/>
      <c r="AA31" s="1117"/>
      <c r="AB31" s="747"/>
      <c r="AC31" s="748"/>
      <c r="AD31" s="766"/>
      <c r="AE31" s="747"/>
      <c r="AF31" s="748"/>
      <c r="AG31" s="766"/>
      <c r="AH31" s="747"/>
      <c r="AI31" s="748"/>
      <c r="AJ31" s="766"/>
      <c r="AK31" s="947"/>
    </row>
    <row r="32" spans="1:37" ht="19.5" customHeight="1" thickBot="1">
      <c r="A32" s="454" t="s">
        <v>171</v>
      </c>
      <c r="B32" s="453"/>
      <c r="C32" s="453"/>
      <c r="D32" s="453"/>
      <c r="E32" s="1026" t="s">
        <v>173</v>
      </c>
      <c r="F32" s="1026"/>
      <c r="G32" s="1026"/>
      <c r="H32" s="1026"/>
      <c r="I32" s="1024">
        <f>'C1 166 F'!G39</f>
        <v>1</v>
      </c>
      <c r="J32" s="1024"/>
      <c r="K32" s="1026" t="s">
        <v>172</v>
      </c>
      <c r="L32" s="1026"/>
      <c r="M32" s="1026"/>
      <c r="N32" s="1024">
        <f>'C1 166 F'!$N$39</f>
        <v>13</v>
      </c>
      <c r="O32" s="1024"/>
      <c r="P32" s="1025"/>
      <c r="Q32" s="126"/>
      <c r="R32" s="760" t="s">
        <v>2</v>
      </c>
      <c r="S32" s="761"/>
      <c r="T32" s="761"/>
      <c r="U32" s="761"/>
      <c r="V32" s="762"/>
      <c r="W32" s="763">
        <f>SUM(W30:X31)</f>
        <v>901</v>
      </c>
      <c r="X32" s="764"/>
      <c r="Y32" s="763">
        <f>Y31+Y30</f>
        <v>54</v>
      </c>
      <c r="Z32" s="765"/>
      <c r="AA32" s="1103"/>
      <c r="AB32" s="761"/>
      <c r="AC32" s="762"/>
      <c r="AD32" s="1018"/>
      <c r="AE32" s="761"/>
      <c r="AF32" s="762"/>
      <c r="AG32" s="1018"/>
      <c r="AH32" s="761"/>
      <c r="AI32" s="762"/>
      <c r="AJ32" s="1018"/>
      <c r="AK32" s="1021"/>
    </row>
  </sheetData>
  <mergeCells count="210">
    <mergeCell ref="E21:F21"/>
    <mergeCell ref="C21:D21"/>
    <mergeCell ref="A21:B21"/>
    <mergeCell ref="T29:V29"/>
    <mergeCell ref="AD23:AF23"/>
    <mergeCell ref="AD22:AF22"/>
    <mergeCell ref="AD21:AF21"/>
    <mergeCell ref="T21:V21"/>
    <mergeCell ref="T22:V22"/>
    <mergeCell ref="T23:V23"/>
    <mergeCell ref="T24:V24"/>
    <mergeCell ref="T25:V25"/>
    <mergeCell ref="T26:V26"/>
    <mergeCell ref="O29:P29"/>
    <mergeCell ref="K28:L28"/>
    <mergeCell ref="M28:N28"/>
    <mergeCell ref="O27:P27"/>
    <mergeCell ref="R27:S27"/>
    <mergeCell ref="AA27:AC27"/>
    <mergeCell ref="A26:B26"/>
    <mergeCell ref="C26:D26"/>
    <mergeCell ref="E26:F26"/>
    <mergeCell ref="A25:B25"/>
    <mergeCell ref="A24:B24"/>
    <mergeCell ref="AD31:AF31"/>
    <mergeCell ref="AD30:AF30"/>
    <mergeCell ref="AD29:AF29"/>
    <mergeCell ref="AD28:AF28"/>
    <mergeCell ref="AD27:AF27"/>
    <mergeCell ref="AD26:AF26"/>
    <mergeCell ref="AD25:AF25"/>
    <mergeCell ref="AD24:AF24"/>
    <mergeCell ref="G21:H21"/>
    <mergeCell ref="I25:J25"/>
    <mergeCell ref="K25:L25"/>
    <mergeCell ref="M25:N25"/>
    <mergeCell ref="O24:P24"/>
    <mergeCell ref="R24:S24"/>
    <mergeCell ref="R32:V32"/>
    <mergeCell ref="W32:X32"/>
    <mergeCell ref="Y32:Z32"/>
    <mergeCell ref="AA32:AC32"/>
    <mergeCell ref="AG32:AI32"/>
    <mergeCell ref="AJ32:AK32"/>
    <mergeCell ref="A20:B20"/>
    <mergeCell ref="G20:H20"/>
    <mergeCell ref="R29:S29"/>
    <mergeCell ref="I31:J31"/>
    <mergeCell ref="K31:L31"/>
    <mergeCell ref="M31:N31"/>
    <mergeCell ref="O31:P31"/>
    <mergeCell ref="AG31:AI31"/>
    <mergeCell ref="AJ31:AK31"/>
    <mergeCell ref="A31:H31"/>
    <mergeCell ref="R31:V31"/>
    <mergeCell ref="W31:X31"/>
    <mergeCell ref="Y31:Z31"/>
    <mergeCell ref="AA31:AC31"/>
    <mergeCell ref="W30:X30"/>
    <mergeCell ref="Y30:Z30"/>
    <mergeCell ref="AA30:AC30"/>
    <mergeCell ref="AD32:AF32"/>
    <mergeCell ref="AG30:AI30"/>
    <mergeCell ref="AJ30:AK30"/>
    <mergeCell ref="A30:D30"/>
    <mergeCell ref="E30:F30"/>
    <mergeCell ref="G30:H30"/>
    <mergeCell ref="I30:J30"/>
    <mergeCell ref="K30:L30"/>
    <mergeCell ref="M30:N30"/>
    <mergeCell ref="O30:P30"/>
    <mergeCell ref="R30:V30"/>
    <mergeCell ref="AG28:AI28"/>
    <mergeCell ref="AJ28:AK28"/>
    <mergeCell ref="A29:B29"/>
    <mergeCell ref="C29:D29"/>
    <mergeCell ref="E29:F29"/>
    <mergeCell ref="G29:H29"/>
    <mergeCell ref="I29:J29"/>
    <mergeCell ref="K29:L29"/>
    <mergeCell ref="M29:N29"/>
    <mergeCell ref="O28:P28"/>
    <mergeCell ref="R28:S28"/>
    <mergeCell ref="W28:X28"/>
    <mergeCell ref="Y28:Z28"/>
    <mergeCell ref="AA28:AC28"/>
    <mergeCell ref="AG29:AI29"/>
    <mergeCell ref="AJ29:AK29"/>
    <mergeCell ref="W29:X29"/>
    <mergeCell ref="Y29:Z29"/>
    <mergeCell ref="AA29:AC29"/>
    <mergeCell ref="A28:B28"/>
    <mergeCell ref="C28:D28"/>
    <mergeCell ref="E28:F28"/>
    <mergeCell ref="G28:H28"/>
    <mergeCell ref="I28:J28"/>
    <mergeCell ref="AG26:AI26"/>
    <mergeCell ref="G26:H26"/>
    <mergeCell ref="I26:J26"/>
    <mergeCell ref="K26:L26"/>
    <mergeCell ref="M26:N26"/>
    <mergeCell ref="T27:V27"/>
    <mergeCell ref="T28:V28"/>
    <mergeCell ref="AJ26:AK26"/>
    <mergeCell ref="A27:B27"/>
    <mergeCell ref="C27:D27"/>
    <mergeCell ref="E27:F27"/>
    <mergeCell ref="G27:H27"/>
    <mergeCell ref="I27:J27"/>
    <mergeCell ref="K27:L27"/>
    <mergeCell ref="M27:N27"/>
    <mergeCell ref="O26:P26"/>
    <mergeCell ref="R26:S26"/>
    <mergeCell ref="W26:X26"/>
    <mergeCell ref="Y26:Z26"/>
    <mergeCell ref="AA26:AC26"/>
    <mergeCell ref="AG27:AI27"/>
    <mergeCell ref="AJ27:AK27"/>
    <mergeCell ref="W27:X27"/>
    <mergeCell ref="Y27:Z27"/>
    <mergeCell ref="AJ24:AK24"/>
    <mergeCell ref="W24:X24"/>
    <mergeCell ref="Y24:Z24"/>
    <mergeCell ref="AA24:AC24"/>
    <mergeCell ref="AG25:AI25"/>
    <mergeCell ref="AJ25:AK25"/>
    <mergeCell ref="W25:X25"/>
    <mergeCell ref="Y25:Z25"/>
    <mergeCell ref="AA25:AC25"/>
    <mergeCell ref="C24:D24"/>
    <mergeCell ref="O25:P25"/>
    <mergeCell ref="R25:S25"/>
    <mergeCell ref="E24:F24"/>
    <mergeCell ref="G24:H24"/>
    <mergeCell ref="I24:J24"/>
    <mergeCell ref="K24:L24"/>
    <mergeCell ref="M24:N24"/>
    <mergeCell ref="AG22:AI22"/>
    <mergeCell ref="AG24:AI24"/>
    <mergeCell ref="AJ22:AK22"/>
    <mergeCell ref="A23:B23"/>
    <mergeCell ref="C23:D23"/>
    <mergeCell ref="E23:F23"/>
    <mergeCell ref="G23:H23"/>
    <mergeCell ref="I23:J23"/>
    <mergeCell ref="K23:L23"/>
    <mergeCell ref="M23:N23"/>
    <mergeCell ref="O22:P22"/>
    <mergeCell ref="R22:S22"/>
    <mergeCell ref="W22:X22"/>
    <mergeCell ref="Y22:Z22"/>
    <mergeCell ref="AA22:AC22"/>
    <mergeCell ref="AG23:AI23"/>
    <mergeCell ref="AJ23:AK23"/>
    <mergeCell ref="W23:X23"/>
    <mergeCell ref="Y23:Z23"/>
    <mergeCell ref="AA23:AC23"/>
    <mergeCell ref="A22:B22"/>
    <mergeCell ref="C22:D22"/>
    <mergeCell ref="E22:F22"/>
    <mergeCell ref="G22:H22"/>
    <mergeCell ref="I22:J22"/>
    <mergeCell ref="U17:W17"/>
    <mergeCell ref="K17:P17"/>
    <mergeCell ref="A17:J17"/>
    <mergeCell ref="X17:AD17"/>
    <mergeCell ref="AE17:AK17"/>
    <mergeCell ref="R20:S20"/>
    <mergeCell ref="Y20:Z20"/>
    <mergeCell ref="AG21:AI21"/>
    <mergeCell ref="AJ21:AK21"/>
    <mergeCell ref="W21:X21"/>
    <mergeCell ref="Y21:Z21"/>
    <mergeCell ref="AA21:AC21"/>
    <mergeCell ref="AG18:AI18"/>
    <mergeCell ref="AJ18:AK18"/>
    <mergeCell ref="T20:U20"/>
    <mergeCell ref="AA20:AB20"/>
    <mergeCell ref="AH20:AI20"/>
    <mergeCell ref="AD20:AE20"/>
    <mergeCell ref="AD18:AF18"/>
    <mergeCell ref="AA19:AC19"/>
    <mergeCell ref="AD19:AF19"/>
    <mergeCell ref="AG19:AI19"/>
    <mergeCell ref="AJ19:AK19"/>
    <mergeCell ref="AA18:AC18"/>
    <mergeCell ref="N32:P32"/>
    <mergeCell ref="K32:M32"/>
    <mergeCell ref="I32:J32"/>
    <mergeCell ref="E32:H32"/>
    <mergeCell ref="A19:H19"/>
    <mergeCell ref="R19:Z19"/>
    <mergeCell ref="A18:H18"/>
    <mergeCell ref="I18:J18"/>
    <mergeCell ref="K18:L18"/>
    <mergeCell ref="M18:N18"/>
    <mergeCell ref="O18:P18"/>
    <mergeCell ref="R18:Z18"/>
    <mergeCell ref="K22:L22"/>
    <mergeCell ref="M22:N22"/>
    <mergeCell ref="O21:P21"/>
    <mergeCell ref="R21:S21"/>
    <mergeCell ref="O23:P23"/>
    <mergeCell ref="R23:S23"/>
    <mergeCell ref="I21:J21"/>
    <mergeCell ref="K21:L21"/>
    <mergeCell ref="M21:N21"/>
    <mergeCell ref="C25:D25"/>
    <mergeCell ref="E25:F25"/>
    <mergeCell ref="G25:H25"/>
  </mergeCells>
  <phoneticPr fontId="1"/>
  <printOptions horizontalCentered="1"/>
  <pageMargins left="0" right="0" top="0" bottom="0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K13"/>
  <sheetViews>
    <sheetView showGridLines="0" zoomScale="50" zoomScaleNormal="50" workbookViewId="0">
      <selection activeCell="B1" sqref="B1:D16"/>
    </sheetView>
  </sheetViews>
  <sheetFormatPr defaultRowHeight="14.4"/>
  <cols>
    <col min="2" max="2" width="11.33203125" customWidth="1"/>
    <col min="3" max="3" width="54" customWidth="1"/>
    <col min="4" max="4" width="21.33203125" customWidth="1"/>
    <col min="7" max="7" width="14.6640625" customWidth="1"/>
    <col min="8" max="8" width="46" customWidth="1"/>
    <col min="9" max="9" width="13.6640625" bestFit="1" customWidth="1"/>
    <col min="10" max="11" width="15.44140625" customWidth="1"/>
  </cols>
  <sheetData>
    <row r="1" spans="2:11" ht="22.5" customHeight="1">
      <c r="B1" s="1126" t="s">
        <v>55</v>
      </c>
      <c r="C1" s="1127"/>
      <c r="D1" s="1128"/>
      <c r="G1" s="1126" t="s">
        <v>782</v>
      </c>
      <c r="H1" s="1127"/>
      <c r="I1" s="1127"/>
      <c r="J1" s="1128"/>
      <c r="K1" s="531"/>
    </row>
    <row r="2" spans="2:11" ht="22.5" customHeight="1" thickBot="1">
      <c r="B2" s="1129" t="s">
        <v>49</v>
      </c>
      <c r="C2" s="1130"/>
      <c r="D2" s="1131"/>
      <c r="G2" s="1129" t="s">
        <v>49</v>
      </c>
      <c r="H2" s="1130"/>
      <c r="I2" s="1130"/>
      <c r="J2" s="1131"/>
      <c r="K2" s="531"/>
    </row>
    <row r="3" spans="2:11" ht="22.5" customHeight="1" thickBot="1">
      <c r="B3" s="129" t="s">
        <v>35</v>
      </c>
      <c r="C3" s="132" t="s">
        <v>6</v>
      </c>
      <c r="D3" s="131" t="s">
        <v>48</v>
      </c>
      <c r="G3" s="129" t="s">
        <v>35</v>
      </c>
      <c r="H3" s="132" t="s">
        <v>6</v>
      </c>
      <c r="I3" s="131" t="s">
        <v>48</v>
      </c>
      <c r="J3" s="131" t="s">
        <v>783</v>
      </c>
      <c r="K3" s="532"/>
    </row>
    <row r="4" spans="2:11" ht="22.5" customHeight="1" thickBot="1">
      <c r="B4" s="530"/>
      <c r="C4" s="490" t="s">
        <v>1200</v>
      </c>
      <c r="D4" s="491" t="s">
        <v>1201</v>
      </c>
      <c r="G4" s="534"/>
      <c r="H4" s="535"/>
      <c r="I4" s="536"/>
      <c r="J4" s="536"/>
      <c r="K4" s="533"/>
    </row>
    <row r="5" spans="2:11">
      <c r="G5" s="3"/>
      <c r="H5" s="3"/>
      <c r="I5" s="3"/>
      <c r="J5" s="3"/>
    </row>
    <row r="6" spans="2:11">
      <c r="G6" s="3"/>
      <c r="H6" s="3"/>
      <c r="I6" s="3"/>
      <c r="J6" s="3"/>
    </row>
    <row r="7" spans="2:11">
      <c r="G7" s="3"/>
      <c r="H7" s="3"/>
      <c r="I7" s="3"/>
      <c r="J7" s="3"/>
    </row>
    <row r="8" spans="2:11">
      <c r="G8" s="3"/>
      <c r="H8" s="3"/>
      <c r="I8" s="3"/>
      <c r="J8" s="3"/>
    </row>
    <row r="9" spans="2:11" ht="15" thickBot="1">
      <c r="G9" s="3"/>
      <c r="H9" s="3"/>
      <c r="I9" s="3"/>
      <c r="J9" s="3"/>
    </row>
    <row r="10" spans="2:11" ht="22.5" customHeight="1">
      <c r="B10" s="1126" t="s">
        <v>54</v>
      </c>
      <c r="C10" s="1127"/>
      <c r="D10" s="1128"/>
      <c r="G10" s="1126" t="s">
        <v>782</v>
      </c>
      <c r="H10" s="1127"/>
      <c r="I10" s="1127"/>
      <c r="J10" s="1128"/>
      <c r="K10" s="531"/>
    </row>
    <row r="11" spans="2:11" ht="22.5" customHeight="1" thickBot="1">
      <c r="B11" s="1129" t="s">
        <v>53</v>
      </c>
      <c r="C11" s="1130"/>
      <c r="D11" s="1131"/>
      <c r="G11" s="1129" t="s">
        <v>53</v>
      </c>
      <c r="H11" s="1130"/>
      <c r="I11" s="1130"/>
      <c r="J11" s="1131"/>
      <c r="K11" s="531"/>
    </row>
    <row r="12" spans="2:11" ht="22.5" customHeight="1" thickBot="1">
      <c r="B12" s="129" t="s">
        <v>50</v>
      </c>
      <c r="C12" s="130" t="s">
        <v>51</v>
      </c>
      <c r="D12" s="131" t="s">
        <v>52</v>
      </c>
      <c r="G12" s="129" t="s">
        <v>35</v>
      </c>
      <c r="H12" s="130" t="s">
        <v>6</v>
      </c>
      <c r="I12" s="131" t="s">
        <v>48</v>
      </c>
      <c r="J12" s="131" t="s">
        <v>783</v>
      </c>
      <c r="K12" s="532"/>
    </row>
    <row r="13" spans="2:11" ht="22.5" customHeight="1" thickBot="1">
      <c r="B13" s="529"/>
      <c r="C13" s="492" t="s">
        <v>1198</v>
      </c>
      <c r="D13" s="493" t="s">
        <v>1199</v>
      </c>
      <c r="G13" s="537"/>
      <c r="H13" s="538"/>
      <c r="I13" s="539"/>
      <c r="J13" s="539"/>
      <c r="K13" s="533"/>
    </row>
  </sheetData>
  <mergeCells count="8">
    <mergeCell ref="B1:D1"/>
    <mergeCell ref="B2:D2"/>
    <mergeCell ref="B10:D10"/>
    <mergeCell ref="B11:D11"/>
    <mergeCell ref="G1:J1"/>
    <mergeCell ref="G2:J2"/>
    <mergeCell ref="G10:J10"/>
    <mergeCell ref="G11:J11"/>
  </mergeCells>
  <phoneticPr fontId="1"/>
  <printOptions horizontalCentered="1"/>
  <pageMargins left="0.39370078740157483" right="0.39370078740157483" top="0.39370078740157483" bottom="0.39370078740157483" header="0.39370078740157483" footer="0.39370078740157483"/>
  <pageSetup paperSize="9" scale="4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922"/>
  <sheetViews>
    <sheetView zoomScaleNormal="100" workbookViewId="0">
      <pane xSplit="1" ySplit="1" topLeftCell="B53" activePane="bottomRight" state="frozen"/>
      <selection pane="topRight" activeCell="B1" sqref="B1"/>
      <selection pane="bottomLeft" activeCell="A2" sqref="A2"/>
      <selection pane="bottomRight" activeCell="AF67" sqref="AF67"/>
    </sheetView>
  </sheetViews>
  <sheetFormatPr defaultColWidth="9.33203125" defaultRowHeight="18.75" customHeight="1"/>
  <cols>
    <col min="1" max="1" width="8.44140625" style="334" bestFit="1" customWidth="1"/>
    <col min="2" max="2" width="7" style="3" customWidth="1"/>
    <col min="3" max="3" width="19.6640625" style="328" customWidth="1"/>
    <col min="4" max="4" width="19" style="328" customWidth="1"/>
    <col min="5" max="5" width="3.44140625" style="3" customWidth="1"/>
    <col min="6" max="6" width="7.88671875" style="3" customWidth="1"/>
    <col min="7" max="7" width="11" style="7" bestFit="1" customWidth="1"/>
    <col min="8" max="8" width="3.6640625" style="3" customWidth="1"/>
    <col min="9" max="9" width="3.6640625" style="3" bestFit="1" customWidth="1"/>
    <col min="10" max="10" width="7.5546875" style="3" bestFit="1" customWidth="1"/>
    <col min="11" max="11" width="4" style="3" bestFit="1" customWidth="1"/>
    <col min="12" max="12" width="5.33203125" style="3" customWidth="1"/>
    <col min="13" max="13" width="5.44140625" style="3" customWidth="1"/>
    <col min="14" max="14" width="7.33203125" style="341" customWidth="1"/>
    <col min="15" max="15" width="6.33203125" style="3" bestFit="1" customWidth="1"/>
    <col min="16" max="16" width="5.109375" style="3" bestFit="1" customWidth="1"/>
    <col min="17" max="17" width="4.5546875" style="3" customWidth="1"/>
    <col min="18" max="18" width="5.44140625" style="3" customWidth="1"/>
    <col min="19" max="20" width="5.88671875" style="3" hidden="1" customWidth="1"/>
    <col min="21" max="22" width="4.33203125" style="3" hidden="1" customWidth="1"/>
    <col min="23" max="23" width="6.5546875" style="612" customWidth="1"/>
    <col min="24" max="24" width="5.5546875" style="342" bestFit="1" customWidth="1"/>
    <col min="25" max="25" width="10.6640625" style="3" hidden="1" customWidth="1"/>
    <col min="26" max="26" width="12" style="3" hidden="1" customWidth="1"/>
    <col min="27" max="27" width="8.44140625" style="3" bestFit="1" customWidth="1"/>
    <col min="28" max="28" width="12" style="3" hidden="1" customWidth="1"/>
    <col min="29" max="29" width="6.6640625" style="3" bestFit="1" customWidth="1"/>
    <col min="30" max="30" width="8" style="3" bestFit="1" customWidth="1"/>
    <col min="31" max="16384" width="9.33203125" style="3"/>
  </cols>
  <sheetData>
    <row r="1" spans="1:30" ht="24.75" customHeight="1">
      <c r="A1" s="309"/>
      <c r="B1" s="310" t="s">
        <v>5</v>
      </c>
      <c r="C1" s="311" t="s">
        <v>91</v>
      </c>
      <c r="D1" s="311" t="s">
        <v>92</v>
      </c>
      <c r="E1" s="312" t="s">
        <v>93</v>
      </c>
      <c r="F1" s="312" t="s">
        <v>94</v>
      </c>
      <c r="G1" s="313" t="s">
        <v>95</v>
      </c>
      <c r="H1" s="310" t="s">
        <v>96</v>
      </c>
      <c r="I1" s="310" t="s">
        <v>97</v>
      </c>
      <c r="J1" s="310" t="s">
        <v>98</v>
      </c>
      <c r="K1" s="310" t="s">
        <v>99</v>
      </c>
      <c r="L1" s="310" t="s">
        <v>100</v>
      </c>
      <c r="M1" s="310" t="s">
        <v>101</v>
      </c>
      <c r="N1" s="314" t="s">
        <v>102</v>
      </c>
      <c r="O1" s="1134" t="s">
        <v>103</v>
      </c>
      <c r="P1" s="1134"/>
      <c r="Q1" s="1134"/>
      <c r="R1" s="1134"/>
      <c r="S1" s="1133" t="s">
        <v>1170</v>
      </c>
      <c r="T1" s="1133"/>
      <c r="U1" s="1133"/>
      <c r="V1" s="1133"/>
      <c r="W1" s="611" t="s">
        <v>104</v>
      </c>
      <c r="X1" s="317" t="s">
        <v>105</v>
      </c>
      <c r="Y1" s="315"/>
      <c r="Z1" s="315"/>
      <c r="AA1" s="316" t="s">
        <v>106</v>
      </c>
      <c r="AB1" s="318"/>
      <c r="AC1" s="316" t="s">
        <v>107</v>
      </c>
      <c r="AD1" s="316" t="s">
        <v>108</v>
      </c>
    </row>
    <row r="2" spans="1:30" ht="18.75" customHeight="1">
      <c r="A2" s="1132">
        <v>101</v>
      </c>
      <c r="B2" s="319" t="str">
        <f>IF($A$2:$A$2&gt;0,VLOOKUP($A$2,Sorteio!$A$1:$AS$75,4,FALSE),"")</f>
        <v>342</v>
      </c>
      <c r="C2" s="319" t="str">
        <f>IF($A$2:$A$2&gt;0,VLOOKUP($A$2,Sorteio!$A$1:$AS$75,5,FALSE),"")</f>
        <v>TOBIMATSU</v>
      </c>
      <c r="D2" s="319" t="str">
        <f>IF($A$2:$A$2&gt;0,VLOOKUP($A$2,Sorteio!$A$1:$AS$75,6,FALSE),"")</f>
        <v>SHINYA</v>
      </c>
      <c r="E2" s="319" t="str">
        <f>IF($A$2:$A$2&gt;0,VLOOKUP($A$2,Sorteio!$A$1:$AS$75,7,FALSE),"")</f>
        <v>M</v>
      </c>
      <c r="F2" s="319" t="str">
        <f>IF($A$2:$A$2&gt;0,VLOOKUP($A$2,Sorteio!$A$1:$AS$75,8,FALSE),"")</f>
        <v>06. KOK</v>
      </c>
      <c r="G2" s="343">
        <f>IF($A$2:$A$2&gt;0,VLOOKUP($A$2,Sorteio!$A$1:$AS$75,9,FALSE),"")</f>
        <v>17774</v>
      </c>
      <c r="H2" s="320">
        <f>IF($A$2:$A$2&gt;0,VLOOKUP($A$2,Sorteio!$A$1:$AS$75,10,FALSE),"")</f>
        <v>1</v>
      </c>
      <c r="I2" s="320" t="str">
        <f>IF($A$2:$A$2&gt;0,VLOOKUP($A$2,Sorteio!$A$1:$AS$75,11,FALSE),"")</f>
        <v>EX-SR</v>
      </c>
      <c r="J2" s="319" t="str">
        <f>IF($A$2:$A$2&gt;0,VLOOKUP($A$2,Sorteio!$A$1:$AS$75,12,FALSE),"")</f>
        <v>LIB2026</v>
      </c>
      <c r="K2" s="319">
        <f>IF($A$2:$A$2&gt;0,VLOOKUP($A$2,Sorteio!$A$1:$AS$75,13,FALSE),"")</f>
        <v>0</v>
      </c>
      <c r="L2" s="321">
        <v>53</v>
      </c>
      <c r="M2" s="321">
        <v>52</v>
      </c>
      <c r="N2" s="322">
        <f>IF(A2&gt;0,L2+M2,"")</f>
        <v>105</v>
      </c>
      <c r="O2" s="592"/>
      <c r="P2" s="592"/>
      <c r="Q2" s="592"/>
      <c r="R2" s="592"/>
      <c r="S2" s="610" t="str">
        <f>IF(O2&gt;0,VLOOKUP(O2,HOLEINONE!$A$1:$B$37,2,FALSE),"")</f>
        <v/>
      </c>
      <c r="T2" s="610" t="str">
        <f>IF(P2&gt;0,VLOOKUP(P2,HOLEINONE!$A$1:$B$37,2,FALSE),"")</f>
        <v/>
      </c>
      <c r="U2" s="610" t="str">
        <f>IF(Q2&gt;0,VLOOKUP(Q2,HOLEINONE!$A$1:$B$37,2,FALSE),"")</f>
        <v/>
      </c>
      <c r="V2" s="610" t="str">
        <f>IF(R2&gt;0,VLOOKUP(R2,HOLEINONE!$A$1:$B$37,2,FALSE),"")</f>
        <v/>
      </c>
      <c r="W2" s="591" t="str">
        <f>IF(O2&gt;0,SUM(S2:V2),"")</f>
        <v/>
      </c>
      <c r="X2" s="325">
        <f>IF(A2&gt;0,N2-H2*2,"")</f>
        <v>103</v>
      </c>
      <c r="Y2" s="315">
        <f t="shared" ref="Y2:Y65" si="0">G2</f>
        <v>17774</v>
      </c>
      <c r="Z2" s="315">
        <f>IF(A2&gt;0,999.999999-N2+(H2*0.01)+(Y2*-0.000000001),"")</f>
        <v>895.00998122600004</v>
      </c>
      <c r="AA2" s="315" t="e">
        <f>IF(A2&gt;0,RANK(Z2,Z:Z),"")</f>
        <v>#VALUE!</v>
      </c>
      <c r="AB2" s="315">
        <f>IF(A2&gt;0,999.999999-X2+(0.12-(H2*0.01))+(Y2*-0.00000001)," ")</f>
        <v>897.10982125999999</v>
      </c>
      <c r="AC2" s="315" t="e">
        <f>IF(A2&gt;0,RANK(AB2,AB:AB),"")</f>
        <v>#VALUE!</v>
      </c>
      <c r="AD2" s="315" t="str">
        <f t="shared" ref="AD2:AD66" si="1">IF(O2&gt;0,COUNT(O2:V2),"")</f>
        <v/>
      </c>
    </row>
    <row r="3" spans="1:30" ht="18.75" customHeight="1">
      <c r="A3" s="1132"/>
      <c r="B3" s="319" t="str">
        <f>IF($A$2:$A$2&gt;0,VLOOKUP($A$2,Sorteio!$A$1:$AS$75,14,FALSE),"")</f>
        <v>951</v>
      </c>
      <c r="C3" s="319" t="str">
        <f>IF($A$2:$A$2&gt;0,VLOOKUP($A$2,Sorteio!$A$1:$AS$75,15,FALSE),"")</f>
        <v>YOSHIDA</v>
      </c>
      <c r="D3" s="319" t="str">
        <f>IF($A$2:$A$2&gt;0,VLOOKUP($A$2,Sorteio!$A$1:$AS$75,16,FALSE),"")</f>
        <v>AKIMITSU</v>
      </c>
      <c r="E3" s="319" t="str">
        <f>IF($A$2:$A$2&gt;0,VLOOKUP($A$2,Sorteio!$A$1:$AS$75,17,FALSE),"")</f>
        <v>M</v>
      </c>
      <c r="F3" s="319" t="str">
        <f>IF($A$2:$A$2&gt;0,VLOOKUP($A$2,Sorteio!$A$1:$AS$75,18,FALSE),"")</f>
        <v>11. NCC</v>
      </c>
      <c r="G3" s="343">
        <f>IF($A$2:$A$2&gt;0,VLOOKUP($A$2,Sorteio!$A$1:$AS$75,19,FALSE),"")</f>
        <v>16973</v>
      </c>
      <c r="H3" s="320">
        <f>IF($A$2:$A$2&gt;0,VLOOKUP($A$2,Sorteio!$A$1:$AS$75,20,FALSE),"")</f>
        <v>1</v>
      </c>
      <c r="I3" s="320" t="str">
        <f>IF($A$2:$A$2&gt;0,VLOOKUP($A$2,Sorteio!$A$1:$AS$75,21,FALSE),"")</f>
        <v>EX-SR</v>
      </c>
      <c r="J3" s="319" t="str">
        <f>IF($A$2:$A$2&gt;0,VLOOKUP($A$2,Sorteio!$A$1:$AS$75,22,FALSE),"")</f>
        <v>LIB2026</v>
      </c>
      <c r="K3" s="319">
        <f>IF($A$2:$A$2&gt;0,VLOOKUP($A$2,Sorteio!$A$1:$AS$75,23,FALSE),"")</f>
        <v>0</v>
      </c>
      <c r="L3" s="321">
        <v>55</v>
      </c>
      <c r="M3" s="321">
        <v>64</v>
      </c>
      <c r="N3" s="322">
        <f>IF(A2&gt;0,L3+M3,"")</f>
        <v>119</v>
      </c>
      <c r="O3" s="592"/>
      <c r="P3" s="592"/>
      <c r="Q3" s="323"/>
      <c r="R3" s="323"/>
      <c r="S3" s="610" t="str">
        <f>IF(O3&gt;0,VLOOKUP(O3,HOLEINONE!$A$1:$B$37,2,FALSE),"")</f>
        <v/>
      </c>
      <c r="T3" s="610" t="str">
        <f>IF(P3&gt;0,VLOOKUP(P3,HOLEINONE!$A$1:$B$37,2,FALSE),"")</f>
        <v/>
      </c>
      <c r="U3" s="610" t="str">
        <f>IF(Q3&gt;0,VLOOKUP(Q3,HOLEINONE!$A$1:$B$37,2,FALSE),"")</f>
        <v/>
      </c>
      <c r="V3" s="610" t="str">
        <f>IF(R3&gt;0,VLOOKUP(R3,HOLEINONE!$A$1:$B$37,2,FALSE),"")</f>
        <v/>
      </c>
      <c r="W3" s="591" t="str">
        <f t="shared" ref="W3:W66" si="2">IF(O3&gt;0,SUM(S3:V3),"")</f>
        <v/>
      </c>
      <c r="X3" s="325">
        <f>IF(A2&gt;0,N3-H3*2,"")</f>
        <v>117</v>
      </c>
      <c r="Y3" s="315">
        <f t="shared" si="0"/>
        <v>16973</v>
      </c>
      <c r="Z3" s="315">
        <f>IF(A2&gt;0,999.999999-N3+(H3*0.01)+(Y3*-0.000000001),"")</f>
        <v>881.00998202699998</v>
      </c>
      <c r="AA3" s="315" t="e">
        <f>IF(A2&gt;0,RANK(Z3,Z:Z),"")</f>
        <v>#VALUE!</v>
      </c>
      <c r="AB3" s="315">
        <f>IF(A2&gt;0,999.999999-X3+(0.12-(H3*0.01))+(Y3*-0.00000001)," ")</f>
        <v>883.10982926999998</v>
      </c>
      <c r="AC3" s="315" t="e">
        <f>IF(A2&gt;0,RANK(AB3,AB:AB),"")</f>
        <v>#VALUE!</v>
      </c>
      <c r="AD3" s="315" t="str">
        <f t="shared" si="1"/>
        <v/>
      </c>
    </row>
    <row r="4" spans="1:30" ht="18.75" customHeight="1">
      <c r="A4" s="1132"/>
      <c r="B4" s="319" t="str">
        <f>IF($A$2:$A$2&gt;0,VLOOKUP($A$2,Sorteio!$A$1:$AS$75,24,FALSE),"")</f>
        <v>756</v>
      </c>
      <c r="C4" s="319" t="str">
        <f>IF($A$2:$A$2&gt;0,VLOOKUP($A$2,Sorteio!$A$1:$AS$75,25,FALSE),"")</f>
        <v>TABATA</v>
      </c>
      <c r="D4" s="319" t="str">
        <f>IF($A$2:$A$2&gt;0,VLOOKUP($A$2,Sorteio!$A$1:$AS$75,26,FALSE),"")</f>
        <v>PAULO YUKIHARU</v>
      </c>
      <c r="E4" s="319" t="str">
        <f>IF($A$2:$A$2&gt;0,VLOOKUP($A$2,Sorteio!$A$1:$AS$75,27,FALSE),"")</f>
        <v>M</v>
      </c>
      <c r="F4" s="319" t="str">
        <f>IF($A$2:$A$2&gt;0,VLOOKUP($A$2,Sorteio!$A$1:$AS$75,28,FALSE),"")</f>
        <v>07. GSP</v>
      </c>
      <c r="G4" s="343">
        <f>IF($A$2:$A$2&gt;0,VLOOKUP($A$2,Sorteio!$A$1:$AS$75,29,FALSE),"")</f>
        <v>22876</v>
      </c>
      <c r="H4" s="320">
        <f>IF($A$2:$A$2&gt;0,VLOOKUP($A$2,Sorteio!$A$1:$AS$75,30,FALSE),"")</f>
        <v>4</v>
      </c>
      <c r="I4" s="320" t="str">
        <f>IF($A$2:$A$2&gt;0,VLOOKUP($A$2,Sorteio!$A$1:$AS$75,31,FALSE),"")</f>
        <v>A-NSR</v>
      </c>
      <c r="J4" s="319" t="str">
        <f>IF($A$2:$A$2&gt;0,VLOOKUP($A$2,Sorteio!$A$1:$AS$75,32,FALSE),"")</f>
        <v>LIB2026</v>
      </c>
      <c r="K4" s="319">
        <f>IF($A$2:$A$2&gt;0,VLOOKUP($A$2,Sorteio!$A$1:$AS$75,33,FALSE),"")</f>
        <v>0</v>
      </c>
      <c r="L4" s="321">
        <v>57</v>
      </c>
      <c r="M4" s="321">
        <v>59</v>
      </c>
      <c r="N4" s="322">
        <f>IF(A2&gt;0,L4+M4,"")</f>
        <v>116</v>
      </c>
      <c r="O4" s="323"/>
      <c r="P4" s="323"/>
      <c r="Q4" s="323"/>
      <c r="R4" s="323"/>
      <c r="S4" s="610" t="str">
        <f>IF(O4&gt;0,VLOOKUP(O4,HOLEINONE!$A$1:$B$37,2,FALSE),"")</f>
        <v/>
      </c>
      <c r="T4" s="610" t="str">
        <f>IF(P4&gt;0,VLOOKUP(P4,HOLEINONE!$A$1:$B$37,2,FALSE),"")</f>
        <v/>
      </c>
      <c r="U4" s="610" t="str">
        <f>IF(Q4&gt;0,VLOOKUP(Q4,HOLEINONE!$A$1:$B$37,2,FALSE),"")</f>
        <v/>
      </c>
      <c r="V4" s="610" t="str">
        <f>IF(R4&gt;0,VLOOKUP(R4,HOLEINONE!$A$1:$B$37,2,FALSE),"")</f>
        <v/>
      </c>
      <c r="W4" s="591" t="str">
        <f t="shared" si="2"/>
        <v/>
      </c>
      <c r="X4" s="325">
        <f>IF(A2&gt;0,N4-H4*2,"")</f>
        <v>108</v>
      </c>
      <c r="Y4" s="315">
        <f t="shared" si="0"/>
        <v>22876</v>
      </c>
      <c r="Z4" s="315">
        <f>IF(A2&gt;0,999.999999-N4+(H4*0.01)+(Y4*-0.000000001),"")</f>
        <v>884.03997612399996</v>
      </c>
      <c r="AA4" s="315" t="e">
        <f>IF(A2&gt;0,RANK(Z4,Z:Z),"")</f>
        <v>#VALUE!</v>
      </c>
      <c r="AB4" s="315">
        <f>IF(A2&gt;0,999.999999-X4+(0.12-(H4*0.01))+(Y4*-0.00000001)," ")</f>
        <v>892.07977024000002</v>
      </c>
      <c r="AC4" s="315" t="e">
        <f>IF(A2&gt;0,RANK(AB4,AB:AB),"")</f>
        <v>#VALUE!</v>
      </c>
      <c r="AD4" s="315" t="str">
        <f t="shared" si="1"/>
        <v/>
      </c>
    </row>
    <row r="5" spans="1:30" ht="18.75" customHeight="1">
      <c r="A5" s="1132"/>
      <c r="B5" s="319" t="str">
        <f>IF($A$2:$A$2&gt;0,VLOOKUP($A$2,Sorteio!$A$1:$AS$75,34,FALSE),"")</f>
        <v>073</v>
      </c>
      <c r="C5" s="319" t="str">
        <f>IF($A$2:$A$2&gt;0,VLOOKUP($A$2,Sorteio!$A$1:$AS$75,35,FALSE),"")</f>
        <v>TAKANO</v>
      </c>
      <c r="D5" s="319" t="str">
        <f>IF($A$2:$A$2&gt;0,VLOOKUP($A$2,Sorteio!$A$1:$AS$75,36,FALSE),"")</f>
        <v>YASUO</v>
      </c>
      <c r="E5" s="319" t="str">
        <f>IF($A$2:$A$2&gt;0,VLOOKUP($A$2,Sorteio!$A$1:$AS$75,37,FALSE),"")</f>
        <v>M</v>
      </c>
      <c r="F5" s="319" t="str">
        <f>IF($A$2:$A$2&gt;0,VLOOKUP($A$2,Sorteio!$A$1:$AS$75,38,FALSE),"")</f>
        <v>03. IBI</v>
      </c>
      <c r="G5" s="343">
        <f>Sorteio!$AM$1</f>
        <v>16369</v>
      </c>
      <c r="H5" s="320">
        <f>IF($A$2:$A$2&gt;0,VLOOKUP($A$2,Sorteio!$A$1:$AS$75,40,FALSE),"")</f>
        <v>6</v>
      </c>
      <c r="I5" s="320" t="str">
        <f>IF($A$2:$A$2&gt;0,VLOOKUP($A$2,Sorteio!$A$1:$AS$75,41,FALSE),"")</f>
        <v>A-SR</v>
      </c>
      <c r="J5" s="319" t="str">
        <f>IF($A$2:$A$2&gt;0,VLOOKUP($A$2,Sorteio!$A$1:$AS$75,42,FALSE),"")</f>
        <v>LIB2026</v>
      </c>
      <c r="K5" s="319">
        <f>IF($A$2:$A$2&gt;0,VLOOKUP($A$2,Sorteio!$A$1:$AS$75,43,FALSE),"")</f>
        <v>0</v>
      </c>
      <c r="L5" s="321">
        <v>60</v>
      </c>
      <c r="M5" s="321">
        <v>60</v>
      </c>
      <c r="N5" s="322">
        <f>IF(A2&gt;0,L5+M5,"")</f>
        <v>120</v>
      </c>
      <c r="O5" s="592"/>
      <c r="P5" s="323"/>
      <c r="Q5" s="323"/>
      <c r="R5" s="323"/>
      <c r="S5" s="610" t="str">
        <f>IF(O5&gt;0,VLOOKUP(O5,HOLEINONE!$A$1:$B$37,2,FALSE),"")</f>
        <v/>
      </c>
      <c r="T5" s="610" t="str">
        <f>IF(P5&gt;0,VLOOKUP(P5,HOLEINONE!$A$1:$B$37,2,FALSE),"")</f>
        <v/>
      </c>
      <c r="U5" s="610" t="str">
        <f>IF(Q5&gt;0,VLOOKUP(Q5,HOLEINONE!$A$1:$B$37,2,FALSE),"")</f>
        <v/>
      </c>
      <c r="V5" s="610" t="str">
        <f>IF(R5&gt;0,VLOOKUP(R5,HOLEINONE!$A$1:$B$37,2,FALSE),"")</f>
        <v/>
      </c>
      <c r="W5" s="591" t="str">
        <f t="shared" si="2"/>
        <v/>
      </c>
      <c r="X5" s="325">
        <f>IF(A2&gt;0,N5-H5*2,"")</f>
        <v>108</v>
      </c>
      <c r="Y5" s="315">
        <f t="shared" si="0"/>
        <v>16369</v>
      </c>
      <c r="Z5" s="315">
        <f>IF(A2&gt;0,999.999999-N5+(H5*0.01)+(Y5*-0.000000001),"")</f>
        <v>880.05998263099991</v>
      </c>
      <c r="AA5" s="315" t="e">
        <f>IF(A2&gt;0,RANK(Z5,Z:Z),"")</f>
        <v>#VALUE!</v>
      </c>
      <c r="AB5" s="315">
        <f>IF(A2&gt;0,999.999999-X5+(0.12-(H5*0.01))+(Y5*-0.00000001)," ")</f>
        <v>892.05983530999993</v>
      </c>
      <c r="AC5" s="315" t="e">
        <f>IF(A2&gt;0,RANK(AB5,AB:AB),"")</f>
        <v>#VALUE!</v>
      </c>
      <c r="AD5" s="315" t="str">
        <f t="shared" si="1"/>
        <v/>
      </c>
    </row>
    <row r="6" spans="1:30" ht="18.75" customHeight="1">
      <c r="A6" s="1132">
        <v>102</v>
      </c>
      <c r="B6" s="319" t="str">
        <f>IF($A$6:$A$6&gt;0,VLOOKUP($A$6,Sorteio!$A$1:$AS$75,4,FALSE),"")</f>
        <v>271</v>
      </c>
      <c r="C6" s="319" t="str">
        <f>IF($A$6:$A$6&gt;0,VLOOKUP($A$6,Sorteio!$A$1:$AS$75,5,FALSE),"")</f>
        <v>WATANABE</v>
      </c>
      <c r="D6" s="319" t="str">
        <f>IF($A$6:$A$6&gt;0,VLOOKUP($A$6,Sorteio!$A$1:$AS$75,6,FALSE),"")</f>
        <v>HIROMI</v>
      </c>
      <c r="E6" s="319" t="str">
        <f>IF($A$6:$A$6&gt;0,VLOOKUP($A$6,Sorteio!$A$1:$AS$75,7,FALSE),"")</f>
        <v>M</v>
      </c>
      <c r="F6" s="319" t="str">
        <f>IF($A$6:$A$6&gt;0,VLOOKUP($A$6,Sorteio!$A$1:$AS$75,8,FALSE),"")</f>
        <v>08. SMA</v>
      </c>
      <c r="G6" s="343">
        <f>IF($A$6:$A$6&gt;0,VLOOKUP($A$6,Sorteio!$A$1:$AS$75,9,FALSE),"")</f>
        <v>18070</v>
      </c>
      <c r="H6" s="320">
        <f>IF($A$6:$A$6&gt;0,VLOOKUP($A$6,Sorteio!$A$1:$AS$75,10,FALSE),"")</f>
        <v>0</v>
      </c>
      <c r="I6" s="320" t="str">
        <f>IF($A$6:$A$6&gt;0,VLOOKUP($A$6,Sorteio!$A$1:$AS$75,11,FALSE),"")</f>
        <v>EX-SR</v>
      </c>
      <c r="J6" s="319" t="str">
        <f>IF($A$6:$A$6&gt;0,VLOOKUP($A$6,Sorteio!$A$1:$AS$75,12,FALSE),"")</f>
        <v>LIB2026</v>
      </c>
      <c r="K6" s="319">
        <f>IF($A$6:$A$6&gt;0,VLOOKUP($A$6,Sorteio!$A$1:$AS$75,13,FALSE),"")</f>
        <v>0</v>
      </c>
      <c r="L6" s="321">
        <v>49</v>
      </c>
      <c r="M6" s="321">
        <v>52</v>
      </c>
      <c r="N6" s="322">
        <f>IF(A6&gt;0,L6+M6,"")</f>
        <v>101</v>
      </c>
      <c r="O6" s="592" t="s">
        <v>121</v>
      </c>
      <c r="P6" s="592"/>
      <c r="Q6" s="323"/>
      <c r="R6" s="323"/>
      <c r="S6" s="610">
        <f>IF(O6&gt;0,VLOOKUP(O6,HOLEINONE!$A$1:$B$37,2,FALSE),"")</f>
        <v>9</v>
      </c>
      <c r="T6" s="610" t="str">
        <f>IF(P6&gt;0,VLOOKUP(P6,HOLEINONE!$A$1:$B$37,2,FALSE),"")</f>
        <v/>
      </c>
      <c r="U6" s="610" t="str">
        <f>IF(Q6&gt;0,VLOOKUP(Q6,HOLEINONE!$A$1:$B$37,2,FALSE),"")</f>
        <v/>
      </c>
      <c r="V6" s="610" t="str">
        <f>IF(R6&gt;0,VLOOKUP(R6,HOLEINONE!$A$1:$B$37,2,FALSE),"")</f>
        <v/>
      </c>
      <c r="W6" s="591">
        <f t="shared" si="2"/>
        <v>9</v>
      </c>
      <c r="X6" s="325">
        <f>IF(A6&gt;0,N6-H6*2,"")</f>
        <v>101</v>
      </c>
      <c r="Y6" s="315">
        <f t="shared" si="0"/>
        <v>18070</v>
      </c>
      <c r="Z6" s="315">
        <f>IF(A6&gt;0,999.999999-N6+(H6*0.01)+(Y6*-0.000000001),"")</f>
        <v>898.99998092999999</v>
      </c>
      <c r="AA6" s="315" t="e">
        <f>IF(A6&gt;0,RANK(Z6,Z:Z),"")</f>
        <v>#VALUE!</v>
      </c>
      <c r="AB6" s="315">
        <f>IF(A6&gt;0,999.999999-X6+(0.12-(H6*0.01))+(Y6*-0.00000001)," ")</f>
        <v>899.11981830000002</v>
      </c>
      <c r="AC6" s="315" t="e">
        <f>IF(A6&gt;0,RANK(AB6,AB:AB),"")</f>
        <v>#VALUE!</v>
      </c>
      <c r="AD6" s="315">
        <f t="shared" si="1"/>
        <v>1</v>
      </c>
    </row>
    <row r="7" spans="1:30" ht="18.75" customHeight="1">
      <c r="A7" s="1132"/>
      <c r="B7" s="319" t="str">
        <f>IF($A$6:$A$6&gt;0,VLOOKUP($A$6,Sorteio!$A$1:$AS$75,14,FALSE),"")</f>
        <v>513</v>
      </c>
      <c r="C7" s="319" t="str">
        <f>IF($A$6:$A$6&gt;0,VLOOKUP($A$6,Sorteio!$A$1:$AS$75,15,FALSE),"")</f>
        <v>TIZUKA</v>
      </c>
      <c r="D7" s="319" t="str">
        <f>IF($A$6:$A$6&gt;0,VLOOKUP($A$6,Sorteio!$A$1:$AS$75,16,FALSE),"")</f>
        <v>SACHIKO</v>
      </c>
      <c r="E7" s="319" t="str">
        <f>IF($A$6:$A$6&gt;0,VLOOKUP($A$6,Sorteio!$A$1:$AS$75,17,FALSE),"")</f>
        <v>F</v>
      </c>
      <c r="F7" s="319" t="str">
        <f>IF($A$6:$A$6&gt;0,VLOOKUP($A$6,Sorteio!$A$1:$AS$75,18,FALSE),"")</f>
        <v>07. GSP</v>
      </c>
      <c r="G7" s="343">
        <f>IF($A$6:$A$6&gt;0,VLOOKUP($A$6,Sorteio!$A$1:$AS$75,19,FALSE),"")</f>
        <v>19170</v>
      </c>
      <c r="H7" s="320">
        <f>IF($A$6:$A$6&gt;0,VLOOKUP($A$6,Sorteio!$A$1:$AS$75,20,FALSE),"")</f>
        <v>4</v>
      </c>
      <c r="I7" s="320" t="str">
        <f>IF($A$6:$A$6&gt;0,VLOOKUP($A$6,Sorteio!$A$1:$AS$75,21,FALSE),"")</f>
        <v>A-NSR</v>
      </c>
      <c r="J7" s="319" t="str">
        <f>IF($A$6:$A$6&gt;0,VLOOKUP($A$6,Sorteio!$A$1:$AS$75,22,FALSE),"")</f>
        <v>LIB2026</v>
      </c>
      <c r="K7" s="319">
        <f>IF($A$6:$A$6&gt;0,VLOOKUP($A$6,Sorteio!$A$1:$AS$75,23,FALSE),"")</f>
        <v>0</v>
      </c>
      <c r="L7" s="321">
        <v>57</v>
      </c>
      <c r="M7" s="321">
        <v>60</v>
      </c>
      <c r="N7" s="322">
        <f>IF(A6&gt;0,L7+M7,"")</f>
        <v>117</v>
      </c>
      <c r="O7" s="323"/>
      <c r="P7" s="323"/>
      <c r="Q7" s="323"/>
      <c r="R7" s="323"/>
      <c r="S7" s="610" t="str">
        <f>IF(O7&gt;0,VLOOKUP(O7,HOLEINONE!$A$1:$B$37,2,FALSE),"")</f>
        <v/>
      </c>
      <c r="T7" s="610" t="str">
        <f>IF(P7&gt;0,VLOOKUP(P7,HOLEINONE!$A$1:$B$37,2,FALSE),"")</f>
        <v/>
      </c>
      <c r="U7" s="610" t="str">
        <f>IF(Q7&gt;0,VLOOKUP(Q7,HOLEINONE!$A$1:$B$37,2,FALSE),"")</f>
        <v/>
      </c>
      <c r="V7" s="610" t="str">
        <f>IF(R7&gt;0,VLOOKUP(R7,HOLEINONE!$A$1:$B$37,2,FALSE),"")</f>
        <v/>
      </c>
      <c r="W7" s="591" t="str">
        <f t="shared" si="2"/>
        <v/>
      </c>
      <c r="X7" s="325">
        <f>IF(A6&gt;0,N7-H7*2,"")</f>
        <v>109</v>
      </c>
      <c r="Y7" s="315">
        <f t="shared" si="0"/>
        <v>19170</v>
      </c>
      <c r="Z7" s="315">
        <f>IF(A6&gt;0,999.999999-N7+(H7*0.01)+(Y7*-0.000000001),"")</f>
        <v>883.03997982999999</v>
      </c>
      <c r="AA7" s="315" t="e">
        <f>IF(A6&gt;0,RANK(Z7,Z:Z),"")</f>
        <v>#VALUE!</v>
      </c>
      <c r="AB7" s="315">
        <f>IF(A6&gt;0,999.999999-X7+(0.12-(H7*0.01))+(Y7*-0.00000001)," ")</f>
        <v>891.07980730000008</v>
      </c>
      <c r="AC7" s="315" t="e">
        <f>IF(A6&gt;0,RANK(AB7,AB:AB),"")</f>
        <v>#VALUE!</v>
      </c>
      <c r="AD7" s="315" t="str">
        <f t="shared" si="1"/>
        <v/>
      </c>
    </row>
    <row r="8" spans="1:30" ht="18.75" customHeight="1">
      <c r="A8" s="1132"/>
      <c r="B8" s="319" t="str">
        <f>IF($A$6:$A$6&gt;0,VLOOKUP($A$6,Sorteio!$A$1:$AS$75,24,FALSE),"")</f>
        <v>555</v>
      </c>
      <c r="C8" s="319" t="str">
        <f>IF($A$6:$A$6&gt;0,VLOOKUP($A$6,Sorteio!$A$1:$AS$75,25,FALSE),"")</f>
        <v>SIQUEIRA OLIVEIRA</v>
      </c>
      <c r="D8" s="319" t="str">
        <f>IF($A$6:$A$6&gt;0,VLOOKUP($A$6,Sorteio!$A$1:$AS$75,26,FALSE),"")</f>
        <v>HELVECIO</v>
      </c>
      <c r="E8" s="319" t="str">
        <f>IF($A$6:$A$6&gt;0,VLOOKUP($A$6,Sorteio!$A$1:$AS$75,27,FALSE),"")</f>
        <v>M</v>
      </c>
      <c r="F8" s="319" t="str">
        <f>IF($A$6:$A$6&gt;0,VLOOKUP($A$6,Sorteio!$A$1:$AS$75,28,FALSE),"")</f>
        <v>18. SOR</v>
      </c>
      <c r="G8" s="343">
        <f>IF($A$6:$A$6&gt;0,VLOOKUP($A$6,Sorteio!$A$1:$AS$75,29,FALSE),"")</f>
        <v>21411</v>
      </c>
      <c r="H8" s="320">
        <f>IF($A$6:$A$6&gt;0,VLOOKUP($A$6,Sorteio!$A$1:$AS$75,30,FALSE),"")</f>
        <v>6</v>
      </c>
      <c r="I8" s="320" t="str">
        <f>IF($A$6:$A$6&gt;0,VLOOKUP($A$6,Sorteio!$A$1:$AS$75,31,FALSE),"")</f>
        <v>A-NSR</v>
      </c>
      <c r="J8" s="319" t="str">
        <f>IF($A$6:$A$6&gt;0,VLOOKUP($A$6,Sorteio!$A$1:$AS$75,32,FALSE),"")</f>
        <v>LIB2026</v>
      </c>
      <c r="K8" s="319">
        <f>IF($A$6:$A$6&gt;0,VLOOKUP($A$6,Sorteio!$A$1:$AS$75,33,FALSE),"")</f>
        <v>0</v>
      </c>
      <c r="L8" s="321">
        <v>63</v>
      </c>
      <c r="M8" s="321">
        <v>66</v>
      </c>
      <c r="N8" s="322">
        <f>IF(A6&gt;0,L8+M8,"")</f>
        <v>129</v>
      </c>
      <c r="O8" s="323"/>
      <c r="P8" s="323"/>
      <c r="Q8" s="323"/>
      <c r="R8" s="323"/>
      <c r="S8" s="610" t="str">
        <f>IF(O8&gt;0,VLOOKUP(O8,HOLEINONE!$A$1:$B$37,2,FALSE),"")</f>
        <v/>
      </c>
      <c r="T8" s="610" t="str">
        <f>IF(P8&gt;0,VLOOKUP(P8,HOLEINONE!$A$1:$B$37,2,FALSE),"")</f>
        <v/>
      </c>
      <c r="U8" s="610" t="str">
        <f>IF(Q8&gt;0,VLOOKUP(Q8,HOLEINONE!$A$1:$B$37,2,FALSE),"")</f>
        <v/>
      </c>
      <c r="V8" s="610" t="str">
        <f>IF(R8&gt;0,VLOOKUP(R8,HOLEINONE!$A$1:$B$37,2,FALSE),"")</f>
        <v/>
      </c>
      <c r="W8" s="591" t="str">
        <f t="shared" si="2"/>
        <v/>
      </c>
      <c r="X8" s="325">
        <f>IF(A6&gt;0,N8-H8*2,"")</f>
        <v>117</v>
      </c>
      <c r="Y8" s="315">
        <f t="shared" si="0"/>
        <v>21411</v>
      </c>
      <c r="Z8" s="315">
        <f>IF(A6&gt;0,999.999999-N8+(H8*0.01)+(Y8*-0.000000001),"")</f>
        <v>871.05997758899991</v>
      </c>
      <c r="AA8" s="315" t="e">
        <f>IF(A6&gt;0,RANK(Z8,Z:Z),"")</f>
        <v>#VALUE!</v>
      </c>
      <c r="AB8" s="315">
        <f>IF(A6&gt;0,999.999999-X8+(0.12-(H8*0.01))+(Y8*-0.00000001)," ")</f>
        <v>883.05978488999995</v>
      </c>
      <c r="AC8" s="315" t="e">
        <f>IF(A6&gt;0,RANK(AB8,AB:AB),"")</f>
        <v>#VALUE!</v>
      </c>
      <c r="AD8" s="315" t="str">
        <f t="shared" si="1"/>
        <v/>
      </c>
    </row>
    <row r="9" spans="1:30" ht="18.600000000000001">
      <c r="A9" s="1132"/>
      <c r="B9" s="319" t="str">
        <f>IF($A$6:$A$6&gt;0,VLOOKUP($A$6,Sorteio!$A$1:$AS$75,34,FALSE),"")</f>
        <v>480</v>
      </c>
      <c r="C9" s="319" t="str">
        <f>IF($A$6:$A$6&gt;0,VLOOKUP($A$6,Sorteio!$A$1:$AS$75,35,FALSE),"")</f>
        <v>SIGAKI HIGUCHI</v>
      </c>
      <c r="D9" s="319" t="str">
        <f>IF($A$6:$A$6&gt;0,VLOOKUP($A$6,Sorteio!$A$1:$AS$75,36,FALSE),"")</f>
        <v>LOURDES YASSUKO</v>
      </c>
      <c r="E9" s="319" t="str">
        <f>IF($A$6:$A$6&gt;0,VLOOKUP($A$6,Sorteio!$A$1:$AS$75,37,FALSE),"")</f>
        <v>F</v>
      </c>
      <c r="F9" s="319" t="str">
        <f>IF($A$6:$A$6&gt;0,VLOOKUP($A$6,Sorteio!$A$1:$AS$75,38,FALSE),"")</f>
        <v>11. NCC</v>
      </c>
      <c r="G9" s="343">
        <f>IF($A$6:$A$6&gt;0,VLOOKUP($A$6,Sorteio!$A$1:$AS$75,39,FALSE),"")</f>
        <v>20585</v>
      </c>
      <c r="H9" s="320">
        <f>IF($A$6:$A$6&gt;0,VLOOKUP($A$6,Sorteio!$A$1:$AS$75,40,FALSE),"")</f>
        <v>6</v>
      </c>
      <c r="I9" s="320" t="str">
        <f>IF($A$6:$A$6&gt;0,VLOOKUP($A$6,Sorteio!$A$1:$AS$75,41,FALSE),"")</f>
        <v>A-NSR</v>
      </c>
      <c r="J9" s="319" t="str">
        <f>IF($A$6:$A$6&gt;0,VLOOKUP($A$6,Sorteio!$A$1:$AS$75,42,FALSE),"")</f>
        <v>LIB2026</v>
      </c>
      <c r="K9" s="319">
        <f>IF($A$6:$A$6&gt;0,VLOOKUP($A$6,Sorteio!$A$1:$AS$75,43,FALSE),"")</f>
        <v>0</v>
      </c>
      <c r="L9" s="321">
        <v>64</v>
      </c>
      <c r="M9" s="321">
        <v>60</v>
      </c>
      <c r="N9" s="322">
        <f>IF(A6&gt;0,L9+M9,"")</f>
        <v>124</v>
      </c>
      <c r="O9" s="323"/>
      <c r="P9" s="323"/>
      <c r="Q9" s="323"/>
      <c r="R9" s="323"/>
      <c r="S9" s="610" t="str">
        <f>IF(O9&gt;0,VLOOKUP(O9,HOLEINONE!$A$1:$B$37,2,FALSE),"")</f>
        <v/>
      </c>
      <c r="T9" s="610" t="str">
        <f>IF(P9&gt;0,VLOOKUP(P9,HOLEINONE!$A$1:$B$37,2,FALSE),"")</f>
        <v/>
      </c>
      <c r="U9" s="610" t="str">
        <f>IF(Q9&gt;0,VLOOKUP(Q9,HOLEINONE!$A$1:$B$37,2,FALSE),"")</f>
        <v/>
      </c>
      <c r="V9" s="610" t="str">
        <f>IF(R9&gt;0,VLOOKUP(R9,HOLEINONE!$A$1:$B$37,2,FALSE),"")</f>
        <v/>
      </c>
      <c r="W9" s="591" t="str">
        <f t="shared" si="2"/>
        <v/>
      </c>
      <c r="X9" s="325">
        <f>IF(A6&gt;0,N9-H9*2,"")</f>
        <v>112</v>
      </c>
      <c r="Y9" s="315">
        <f>G9</f>
        <v>20585</v>
      </c>
      <c r="Z9" s="315">
        <f>IF(A6&gt;0,999.999999-N9+(H8*0.01)+(Y9*-0.000000001),"")</f>
        <v>876.05997841499993</v>
      </c>
      <c r="AA9" s="315" t="e">
        <f>IF(A6&gt;0,RANK(Z9,Z:Z),"")</f>
        <v>#VALUE!</v>
      </c>
      <c r="AB9" s="315">
        <f>IF(A6&gt;0,999.999999-X9+(0.12-(H8*0.01))+(Y9*-0.00000001)," ")</f>
        <v>888.0597931499999</v>
      </c>
      <c r="AC9" s="315" t="e">
        <f>IF(A6&gt;0,RANK(AB9,AB:AB),"")</f>
        <v>#VALUE!</v>
      </c>
      <c r="AD9" s="315" t="str">
        <f t="shared" si="1"/>
        <v/>
      </c>
    </row>
    <row r="10" spans="1:30" ht="19.5" customHeight="1">
      <c r="A10" s="1132">
        <v>103</v>
      </c>
      <c r="B10" s="319" t="str">
        <f>IF($A$10:$A$10&gt;0,VLOOKUP($A$10,Sorteio!$A$1:$AS$75,4,FALSE),"")</f>
        <v>952</v>
      </c>
      <c r="C10" s="319" t="str">
        <f>IF($A$10:$A$10&gt;0,VLOOKUP($A$10,Sorteio!$A$1:$AS$75,5,FALSE),"")</f>
        <v>HAYASI ARIMORI</v>
      </c>
      <c r="D10" s="319" t="str">
        <f>IF($A$10:$A$10&gt;0,VLOOKUP($A$10,Sorteio!$A$1:$AS$75,6,FALSE),"")</f>
        <v>IZAURA KAZUE</v>
      </c>
      <c r="E10" s="319" t="str">
        <f>IF($A$10:$A$10&gt;0,VLOOKUP($A$10,Sorteio!$A$1:$AS$75,7,FALSE),"")</f>
        <v>F</v>
      </c>
      <c r="F10" s="319" t="str">
        <f>IF($A$10:$A$10&gt;0,VLOOKUP($A$10,Sorteio!$A$1:$AS$75,8,FALSE),"")</f>
        <v>11. NCC</v>
      </c>
      <c r="G10" s="343">
        <f>IF($A$10:$A$10&gt;0,VLOOKUP($A$10,Sorteio!$A$1:$AS$75,9,FALSE),"")</f>
        <v>22219</v>
      </c>
      <c r="H10" s="320">
        <f>IF($A$10:$A$10&gt;0,VLOOKUP($A$10,Sorteio!$A$1:$AS$75,10,FALSE),"")</f>
        <v>1</v>
      </c>
      <c r="I10" s="320" t="str">
        <f>IF($A$10:$A$10&gt;0,VLOOKUP($A$10,Sorteio!$A$1:$AS$75,11,FALSE),"")</f>
        <v>EX-NSR</v>
      </c>
      <c r="J10" s="319" t="str">
        <f>IF($A$10:$A$10&gt;0,VLOOKUP($A$10,Sorteio!$A$1:$AS$75,12,FALSE),"")</f>
        <v>LIB2026</v>
      </c>
      <c r="K10" s="319">
        <f>IF($A$10:$A$10&gt;0,VLOOKUP($A$10,Sorteio!$A$1:$AS$75,13,FALSE),"")</f>
        <v>0</v>
      </c>
      <c r="L10" s="321">
        <v>54</v>
      </c>
      <c r="M10" s="321">
        <v>53</v>
      </c>
      <c r="N10" s="322">
        <f>IF(A10&gt;0,L10+M10,"")</f>
        <v>107</v>
      </c>
      <c r="O10" s="592"/>
      <c r="P10" s="592"/>
      <c r="Q10" s="323"/>
      <c r="R10" s="323"/>
      <c r="S10" s="610" t="str">
        <f>IF(O10&gt;0,VLOOKUP(O10,HOLEINONE!$A$1:$B$37,2,FALSE),"")</f>
        <v/>
      </c>
      <c r="T10" s="610" t="str">
        <f>IF(P10&gt;0,VLOOKUP(P10,HOLEINONE!$A$1:$B$37,2,FALSE),"")</f>
        <v/>
      </c>
      <c r="U10" s="610" t="str">
        <f>IF(Q10&gt;0,VLOOKUP(Q10,HOLEINONE!$A$1:$B$37,2,FALSE),"")</f>
        <v/>
      </c>
      <c r="V10" s="610" t="str">
        <f>IF(R10&gt;0,VLOOKUP(R10,HOLEINONE!$A$1:$B$37,2,FALSE),"")</f>
        <v/>
      </c>
      <c r="W10" s="591" t="str">
        <f t="shared" si="2"/>
        <v/>
      </c>
      <c r="X10" s="325">
        <f>IF(A10&gt;0,N10-H10*2,"")</f>
        <v>105</v>
      </c>
      <c r="Y10" s="315">
        <f t="shared" si="0"/>
        <v>22219</v>
      </c>
      <c r="Z10" s="315">
        <f>IF(A10&gt;0,999.999999-N10+(H10*0.01)+(Y10*-0.000000001),"")</f>
        <v>893.00997678099998</v>
      </c>
      <c r="AA10" s="315" t="e">
        <f>IF(A10&gt;0,RANK(Z10,Z:Z),"")</f>
        <v>#VALUE!</v>
      </c>
      <c r="AB10" s="315">
        <f>IF(A10&gt;0,999.999999-X10+(0.12-(H10*0.01))+(Y10*-0.00000001)," ")</f>
        <v>895.10977680999997</v>
      </c>
      <c r="AC10" s="315" t="e">
        <f>IF(A10&gt;0,RANK(AB10,AB:AB),"")</f>
        <v>#VALUE!</v>
      </c>
      <c r="AD10" s="315" t="str">
        <f t="shared" si="1"/>
        <v/>
      </c>
    </row>
    <row r="11" spans="1:30" ht="18.75" customHeight="1">
      <c r="A11" s="1132"/>
      <c r="B11" s="319">
        <f>IF($A$10:$A$10&gt;0,VLOOKUP($A$10,Sorteio!$A$1:$AS$75,14,FALSE),"")</f>
        <v>800</v>
      </c>
      <c r="C11" s="319" t="str">
        <f>IF($A$10:$A$10&gt;0,VLOOKUP($A$10,Sorteio!$A$1:$AS$75,15,FALSE),"")</f>
        <v>FIUZA DE OLIVEIRA</v>
      </c>
      <c r="D11" s="319" t="str">
        <f>IF($A$10:$A$10&gt;0,VLOOKUP($A$10,Sorteio!$A$1:$AS$75,16,FALSE),"")</f>
        <v>IVAN</v>
      </c>
      <c r="E11" s="319" t="str">
        <f>IF($A$10:$A$10&gt;0,VLOOKUP($A$10,Sorteio!$A$1:$AS$75,17,FALSE),"")</f>
        <v>M</v>
      </c>
      <c r="F11" s="319" t="str">
        <f>IF($A$10:$A$10&gt;0,VLOOKUP($A$10,Sorteio!$A$1:$AS$75,18,FALSE),"")</f>
        <v>03. IBI</v>
      </c>
      <c r="G11" s="343">
        <f>IF($A$10:$A$10&gt;0,VLOOKUP($A$10,Sorteio!$A$1:$AS$75,19,FALSE),"")</f>
        <v>29849</v>
      </c>
      <c r="H11" s="320">
        <f>IF($A$10:$A$10&gt;0,VLOOKUP($A$10,Sorteio!$A$1:$AS$75,20,FALSE),"")</f>
        <v>2</v>
      </c>
      <c r="I11" s="320" t="str">
        <f>IF($A$10:$A$10&gt;0,VLOOKUP($A$10,Sorteio!$A$1:$AS$75,21,FALSE),"")</f>
        <v>EX-NSR</v>
      </c>
      <c r="J11" s="319" t="str">
        <f>IF($A$10:$A$10&gt;0,VLOOKUP($A$10,Sorteio!$A$1:$AS$75,22,FALSE),"")</f>
        <v>LIB2026</v>
      </c>
      <c r="K11" s="319">
        <f>IF($A$10:$A$10&gt;0,VLOOKUP($A$10,Sorteio!$A$1:$AS$75,23,FALSE),"")</f>
        <v>0</v>
      </c>
      <c r="L11" s="321">
        <v>54</v>
      </c>
      <c r="M11" s="321">
        <v>54</v>
      </c>
      <c r="N11" s="322">
        <f>IF(A10&gt;0,L11+M11,"")</f>
        <v>108</v>
      </c>
      <c r="O11" s="592"/>
      <c r="P11" s="323"/>
      <c r="Q11" s="323"/>
      <c r="R11" s="323"/>
      <c r="S11" s="610" t="str">
        <f>IF(O11&gt;0,VLOOKUP(O11,HOLEINONE!$A$1:$B$37,2,FALSE),"")</f>
        <v/>
      </c>
      <c r="T11" s="610" t="str">
        <f>IF(P11&gt;0,VLOOKUP(P11,HOLEINONE!$A$1:$B$37,2,FALSE),"")</f>
        <v/>
      </c>
      <c r="U11" s="610" t="str">
        <f>IF(Q11&gt;0,VLOOKUP(Q11,HOLEINONE!$A$1:$B$37,2,FALSE),"")</f>
        <v/>
      </c>
      <c r="V11" s="610" t="str">
        <f>IF(R11&gt;0,VLOOKUP(R11,HOLEINONE!$A$1:$B$37,2,FALSE),"")</f>
        <v/>
      </c>
      <c r="W11" s="591" t="str">
        <f t="shared" si="2"/>
        <v/>
      </c>
      <c r="X11" s="325">
        <f>IF(A10&gt;0,N11-H11*2,"")</f>
        <v>104</v>
      </c>
      <c r="Y11" s="315">
        <f t="shared" si="0"/>
        <v>29849</v>
      </c>
      <c r="Z11" s="315">
        <f>IF(A10&gt;0,999.999999-N11+(H11*0.01)+(Y11*-0.000000001),"")</f>
        <v>892.01996915099994</v>
      </c>
      <c r="AA11" s="315" t="e">
        <f>IF(A10&gt;0,RANK(Z11,Z:Z),"")</f>
        <v>#VALUE!</v>
      </c>
      <c r="AB11" s="315">
        <f>IF(A10&gt;0,999.999999-X11+(0.12-(H11*0.01))+(Y11*-0.00000001)," ")</f>
        <v>896.09970051000005</v>
      </c>
      <c r="AC11" s="315" t="e">
        <f>IF(A10&gt;0,RANK(AB11,AB:AB),"")</f>
        <v>#VALUE!</v>
      </c>
      <c r="AD11" s="315" t="str">
        <f t="shared" si="1"/>
        <v/>
      </c>
    </row>
    <row r="12" spans="1:30" ht="18.75" customHeight="1">
      <c r="A12" s="1132"/>
      <c r="B12" s="319" t="str">
        <f>IF($A$10:$A$10&gt;0,VLOOKUP($A$10,Sorteio!$A$1:$AS$75,24,FALSE),"")</f>
        <v>620</v>
      </c>
      <c r="C12" s="319" t="str">
        <f>IF($A$10:$A$10&gt;0,VLOOKUP($A$10,Sorteio!$A$1:$AS$75,25,FALSE),"")</f>
        <v>OGATA</v>
      </c>
      <c r="D12" s="319" t="str">
        <f>IF($A$10:$A$10&gt;0,VLOOKUP($A$10,Sorteio!$A$1:$AS$75,26,FALSE),"")</f>
        <v>NELSON</v>
      </c>
      <c r="E12" s="319" t="str">
        <f>IF($A$10:$A$10&gt;0,VLOOKUP($A$10,Sorteio!$A$1:$AS$75,27,FALSE),"")</f>
        <v>M</v>
      </c>
      <c r="F12" s="319" t="str">
        <f>IF($A$10:$A$10&gt;0,VLOOKUP($A$10,Sorteio!$A$1:$AS$75,28,FALSE),"")</f>
        <v>07. GSP</v>
      </c>
      <c r="G12" s="343">
        <f>IF($A$10:$A$10&gt;0,VLOOKUP($A$10,Sorteio!$A$1:$AS$75,29,FALSE),"")</f>
        <v>19753</v>
      </c>
      <c r="H12" s="320">
        <f>IF($A$10:$A$10&gt;0,VLOOKUP($A$10,Sorteio!$A$1:$AS$75,30,FALSE),"")</f>
        <v>3</v>
      </c>
      <c r="I12" s="320" t="str">
        <f>IF($A$10:$A$10&gt;0,VLOOKUP($A$10,Sorteio!$A$1:$AS$75,31,FALSE),"")</f>
        <v>EX-NSR</v>
      </c>
      <c r="J12" s="319" t="str">
        <f>IF($A$10:$A$10&gt;0,VLOOKUP($A$10,Sorteio!$A$1:$AS$75,32,FALSE),"")</f>
        <v>LIB2026</v>
      </c>
      <c r="K12" s="319">
        <f>IF($A$10:$A$10&gt;0,VLOOKUP($A$10,Sorteio!$A$1:$AS$75,33,FALSE),"")</f>
        <v>0</v>
      </c>
      <c r="L12" s="321">
        <v>60</v>
      </c>
      <c r="M12" s="321">
        <v>62</v>
      </c>
      <c r="N12" s="322">
        <f>IF(A10&gt;0,L12+M12,"")</f>
        <v>122</v>
      </c>
      <c r="O12" s="323"/>
      <c r="P12" s="323"/>
      <c r="Q12" s="323"/>
      <c r="R12" s="323"/>
      <c r="S12" s="610" t="str">
        <f>IF(O12&gt;0,VLOOKUP(O12,HOLEINONE!$A$1:$B$37,2,FALSE),"")</f>
        <v/>
      </c>
      <c r="T12" s="610" t="str">
        <f>IF(P12&gt;0,VLOOKUP(P12,HOLEINONE!$A$1:$B$37,2,FALSE),"")</f>
        <v/>
      </c>
      <c r="U12" s="610" t="str">
        <f>IF(Q12&gt;0,VLOOKUP(Q12,HOLEINONE!$A$1:$B$37,2,FALSE),"")</f>
        <v/>
      </c>
      <c r="V12" s="610" t="str">
        <f>IF(R12&gt;0,VLOOKUP(R12,HOLEINONE!$A$1:$B$37,2,FALSE),"")</f>
        <v/>
      </c>
      <c r="W12" s="591" t="str">
        <f t="shared" si="2"/>
        <v/>
      </c>
      <c r="X12" s="325">
        <f>IF(A10&gt;0,N12-H12*2,"")</f>
        <v>116</v>
      </c>
      <c r="Y12" s="315">
        <f t="shared" si="0"/>
        <v>19753</v>
      </c>
      <c r="Z12" s="315">
        <f>IF(A10&gt;0,999.999999-N12+(H12*0.01)+(Y12*-0.000000001),"")</f>
        <v>878.02997924700003</v>
      </c>
      <c r="AA12" s="315" t="e">
        <f>IF(A10&gt;0,RANK(Z12,Z:Z),"")</f>
        <v>#VALUE!</v>
      </c>
      <c r="AB12" s="315">
        <f>IF(A10&gt;0,999.999999-X12+(0.12-(H12*0.01))+(Y12*-0.00000001)," ")</f>
        <v>884.08980147</v>
      </c>
      <c r="AC12" s="315" t="e">
        <f>IF(A10&gt;0,RANK(AB12,AB:AB),"")</f>
        <v>#VALUE!</v>
      </c>
      <c r="AD12" s="315" t="str">
        <f t="shared" si="1"/>
        <v/>
      </c>
    </row>
    <row r="13" spans="1:30" ht="18.75" customHeight="1">
      <c r="A13" s="1132"/>
      <c r="B13" s="319" t="str">
        <f>IF($A$10:$A$10&gt;0,VLOOKUP($A$10,Sorteio!$A$1:$AS$75,34,FALSE),"")</f>
        <v>767</v>
      </c>
      <c r="C13" s="319" t="str">
        <f>IF($A$10:$A$10&gt;0,VLOOKUP($A$10,Sorteio!$A$1:$AS$75,35,FALSE),"")</f>
        <v>FURUKAWA</v>
      </c>
      <c r="D13" s="319" t="str">
        <f>IF($A$10:$A$10&gt;0,VLOOKUP($A$10,Sorteio!$A$1:$AS$75,36,FALSE),"")</f>
        <v>HIROSHI</v>
      </c>
      <c r="E13" s="319" t="str">
        <f>IF($A$10:$A$10&gt;0,VLOOKUP($A$10,Sorteio!$A$1:$AS$75,37,FALSE),"")</f>
        <v>M</v>
      </c>
      <c r="F13" s="319" t="str">
        <f>IF($A$10:$A$10&gt;0,VLOOKUP($A$10,Sorteio!$A$1:$AS$75,38,FALSE),"")</f>
        <v>06. KOK</v>
      </c>
      <c r="G13" s="343">
        <f>IF($A$10:$A$10&gt;0,VLOOKUP($A$10,Sorteio!$A$1:$AS$75,39,FALSE),"")</f>
        <v>14567</v>
      </c>
      <c r="H13" s="320">
        <f>IF($A$10:$A$10&gt;0,VLOOKUP($A$10,Sorteio!$A$1:$AS$75,40,FALSE),"")</f>
        <v>6</v>
      </c>
      <c r="I13" s="320" t="str">
        <f>IF($A$10:$A$10&gt;0,VLOOKUP($A$10,Sorteio!$A$1:$AS$75,41,FALSE),"")</f>
        <v>A-MR</v>
      </c>
      <c r="J13" s="319" t="str">
        <f>IF($A$10:$A$10&gt;0,VLOOKUP($A$10,Sorteio!$A$1:$AS$75,42,FALSE),"")</f>
        <v>LIB2026</v>
      </c>
      <c r="K13" s="319">
        <f>IF($A$10:$A$10&gt;0,VLOOKUP($A$10,Sorteio!$A$1:$AS$75,43,FALSE),"")</f>
        <v>0</v>
      </c>
      <c r="L13" s="321">
        <v>51</v>
      </c>
      <c r="M13" s="321">
        <v>53</v>
      </c>
      <c r="N13" s="322">
        <f>IF(A10&gt;0,L13+M13,"")</f>
        <v>104</v>
      </c>
      <c r="O13" s="323"/>
      <c r="P13" s="323"/>
      <c r="Q13" s="323"/>
      <c r="R13" s="323"/>
      <c r="S13" s="610" t="str">
        <f>IF(O13&gt;0,VLOOKUP(O13,HOLEINONE!$A$1:$B$37,2,FALSE),"")</f>
        <v/>
      </c>
      <c r="T13" s="610" t="str">
        <f>IF(P13&gt;0,VLOOKUP(P13,HOLEINONE!$A$1:$B$37,2,FALSE),"")</f>
        <v/>
      </c>
      <c r="U13" s="610" t="str">
        <f>IF(Q13&gt;0,VLOOKUP(Q13,HOLEINONE!$A$1:$B$37,2,FALSE),"")</f>
        <v/>
      </c>
      <c r="V13" s="610" t="str">
        <f>IF(R13&gt;0,VLOOKUP(R13,HOLEINONE!$A$1:$B$37,2,FALSE),"")</f>
        <v/>
      </c>
      <c r="W13" s="591" t="str">
        <f t="shared" si="2"/>
        <v/>
      </c>
      <c r="X13" s="325">
        <f>IF(A10&gt;0,N13-H13*2,"")</f>
        <v>92</v>
      </c>
      <c r="Y13" s="315">
        <f t="shared" si="0"/>
        <v>14567</v>
      </c>
      <c r="Z13" s="315">
        <f>IF(A10&gt;0,999.999999-N13+(H13*0.01)+(Y13*-0.000000001),"")</f>
        <v>896.05998443299995</v>
      </c>
      <c r="AA13" s="315" t="e">
        <f>IF(A10&gt;0,RANK(Z13,Z:Z),"")</f>
        <v>#VALUE!</v>
      </c>
      <c r="AB13" s="315">
        <f>IF(A10&gt;0,999.999999-X13+(0.12-(H13*0.01))+(Y13*-0.00000001)," ")</f>
        <v>908.0598533299999</v>
      </c>
      <c r="AC13" s="315" t="e">
        <f>IF(A10&gt;0,RANK(AB13,AB:AB),"")</f>
        <v>#VALUE!</v>
      </c>
      <c r="AD13" s="315" t="str">
        <f t="shared" si="1"/>
        <v/>
      </c>
    </row>
    <row r="14" spans="1:30" ht="18.75" customHeight="1">
      <c r="A14" s="1132">
        <v>104</v>
      </c>
      <c r="B14" s="319" t="str">
        <f>IF(A14:A14&gt;0,VLOOKUP(A14,Sorteio!$A$1:$AS$75,4,FALSE),"")</f>
        <v>635</v>
      </c>
      <c r="C14" s="319" t="str">
        <f>IF(A14:A14&gt;0,VLOOKUP(A14,Sorteio!$A$1:$AS$75,5,FALSE),"")</f>
        <v>BABATA</v>
      </c>
      <c r="D14" s="319" t="str">
        <f>IF(A14:A14&gt;0,VLOOKUP(A14,Sorteio!$A$1:$AS$75,6,FALSE),"")</f>
        <v>JORGE TOSHIO</v>
      </c>
      <c r="E14" s="319" t="str">
        <f>IF(A14:A14&gt;0,VLOOKUP(A14,Sorteio!$A$1:$AS$75,7,FALSE),"")</f>
        <v>M</v>
      </c>
      <c r="F14" s="319" t="str">
        <f>IF(A14:A14&gt;0,VLOOKUP(A14,Sorteio!$A$1:$AS$75,8,FALSE),"")</f>
        <v>06. KOK</v>
      </c>
      <c r="G14" s="343">
        <f>IF(A14:A14&gt;0,VLOOKUP(A14,Sorteio!$A$1:$AS$75,9,FALSE),"")</f>
        <v>21124</v>
      </c>
      <c r="H14" s="320">
        <f>IF(A14:A14&gt;0,VLOOKUP(A14,Sorteio!$A$1:$AS$75,10,FALSE),"")</f>
        <v>3</v>
      </c>
      <c r="I14" s="320" t="str">
        <f>IF(A14:A14&gt;0,VLOOKUP(A14,Sorteio!$A$1:$AS$75,11,FALSE),"")</f>
        <v>EX-NSR</v>
      </c>
      <c r="J14" s="319" t="str">
        <f>IF(A14:A14&gt;0,VLOOKUP(A14,Sorteio!$A$1:$AS$75,12,FALSE),"")</f>
        <v>LIB2026</v>
      </c>
      <c r="K14" s="319">
        <f>IF(A14:A14&gt;0,VLOOKUP(A14,Sorteio!$A$1:$AS$75,13,FALSE),"")</f>
        <v>0</v>
      </c>
      <c r="L14" s="321">
        <v>47</v>
      </c>
      <c r="M14" s="321">
        <v>46</v>
      </c>
      <c r="N14" s="322">
        <f>IF(A14&gt;0,L14+M14,"")</f>
        <v>93</v>
      </c>
      <c r="O14" s="323"/>
      <c r="P14" s="323"/>
      <c r="Q14" s="323"/>
      <c r="R14" s="323"/>
      <c r="S14" s="610" t="str">
        <f>IF(O14&gt;0,VLOOKUP(O14,HOLEINONE!$A$1:$B$37,2,FALSE),"")</f>
        <v/>
      </c>
      <c r="T14" s="610" t="str">
        <f>IF(P14&gt;0,VLOOKUP(P14,HOLEINONE!$A$1:$B$37,2,FALSE),"")</f>
        <v/>
      </c>
      <c r="U14" s="610" t="str">
        <f>IF(Q14&gt;0,VLOOKUP(Q14,HOLEINONE!$A$1:$B$37,2,FALSE),"")</f>
        <v/>
      </c>
      <c r="V14" s="610" t="str">
        <f>IF(R14&gt;0,VLOOKUP(R14,HOLEINONE!$A$1:$B$37,2,FALSE),"")</f>
        <v/>
      </c>
      <c r="W14" s="591" t="str">
        <f t="shared" si="2"/>
        <v/>
      </c>
      <c r="X14" s="325">
        <f>IF(A14&gt;0,N14-H14*2,"")</f>
        <v>87</v>
      </c>
      <c r="Y14" s="315">
        <f t="shared" si="0"/>
        <v>21124</v>
      </c>
      <c r="Z14" s="315">
        <f>IF(A14&gt;0,999.999999-N14+(H14*0.01)+(Y14*-0.000000001),"")</f>
        <v>907.02997787599998</v>
      </c>
      <c r="AA14" s="315" t="e">
        <f>IF(A14&gt;0,RANK(Z14,Z:Z),"")</f>
        <v>#VALUE!</v>
      </c>
      <c r="AB14" s="315">
        <f>IF(A14&gt;0,999.999999-X14+(0.12-(H14*0.01))+(Y14*-0.00000001)," ")</f>
        <v>913.08978776000004</v>
      </c>
      <c r="AC14" s="315" t="e">
        <f>IF(A14&gt;0,RANK(AB14,AB:AB),"")</f>
        <v>#VALUE!</v>
      </c>
      <c r="AD14" s="315" t="str">
        <f t="shared" si="1"/>
        <v/>
      </c>
    </row>
    <row r="15" spans="1:30" ht="18.75" customHeight="1">
      <c r="A15" s="1132"/>
      <c r="B15" s="319" t="str">
        <f>IF(A14:A14&gt;0,VLOOKUP(A14,Sorteio!$A$1:$AS$75,14,FALSE),"")</f>
        <v>177</v>
      </c>
      <c r="C15" s="319" t="str">
        <f>IF(A14:A14&gt;0,VLOOKUP(A14,Sorteio!$A$1:$AS$760,15,FALSE),"")</f>
        <v>KAWAKAMI</v>
      </c>
      <c r="D15" s="319" t="str">
        <f>IF(A14:A14&gt;0,VLOOKUP(A14,Sorteio!$A$1:$AS$760,16,FALSE),"")</f>
        <v>LIKA</v>
      </c>
      <c r="E15" s="319" t="str">
        <f>IF(A14:A14&gt;0,VLOOKUP(A14,Sorteio!$A$1:$AS$760,17,FALSE),"")</f>
        <v>F</v>
      </c>
      <c r="F15" s="319" t="str">
        <f>IF(A14:A14&gt;0,VLOOKUP(A14,Sorteio!$A$1:$AS$75,18,FALSE),"")</f>
        <v>08. SMA</v>
      </c>
      <c r="G15" s="343">
        <f>IF(A14:A14&gt;0,VLOOKUP(A14,Sorteio!$A$1:$AS$75,19,FALSE),"")</f>
        <v>26516</v>
      </c>
      <c r="H15" s="320">
        <f>IF(A14:A14&gt;0,VLOOKUP(A14,Sorteio!$A$1:$AS$75,20,FALSE),"")</f>
        <v>3</v>
      </c>
      <c r="I15" s="320" t="str">
        <f>IF(A14:A14&gt;0,VLOOKUP(A14,Sorteio!$A$1:$AS$75,21,FALSE),"")</f>
        <v>EX-NSR</v>
      </c>
      <c r="J15" s="319" t="str">
        <f>IF(A14:A14&gt;0,VLOOKUP(A14,Sorteio!$A$1:$AS$75,22,FALSE),"")</f>
        <v>LIB2026</v>
      </c>
      <c r="K15" s="319">
        <f>IF(A14:A14&gt;0,VLOOKUP(A14,Sorteio!$A$1:$AS$75,23,FALSE),"")</f>
        <v>0</v>
      </c>
      <c r="L15" s="321">
        <v>58</v>
      </c>
      <c r="M15" s="321">
        <v>58</v>
      </c>
      <c r="N15" s="322">
        <f>IF(A14&gt;0,L15+M15,"")</f>
        <v>116</v>
      </c>
      <c r="O15" s="323"/>
      <c r="P15" s="323"/>
      <c r="Q15" s="323"/>
      <c r="R15" s="323"/>
      <c r="S15" s="610" t="str">
        <f>IF(O15&gt;0,VLOOKUP(O15,HOLEINONE!$A$1:$B$37,2,FALSE),"")</f>
        <v/>
      </c>
      <c r="T15" s="610" t="str">
        <f>IF(P15&gt;0,VLOOKUP(P15,HOLEINONE!$A$1:$B$37,2,FALSE),"")</f>
        <v/>
      </c>
      <c r="U15" s="610" t="str">
        <f>IF(Q15&gt;0,VLOOKUP(Q15,HOLEINONE!$A$1:$B$37,2,FALSE),"")</f>
        <v/>
      </c>
      <c r="V15" s="610" t="str">
        <f>IF(R15&gt;0,VLOOKUP(R15,HOLEINONE!$A$1:$B$37,2,FALSE),"")</f>
        <v/>
      </c>
      <c r="W15" s="591" t="str">
        <f t="shared" si="2"/>
        <v/>
      </c>
      <c r="X15" s="325">
        <f>IF(A14&gt;0,N15-H15*2,"")</f>
        <v>110</v>
      </c>
      <c r="Y15" s="315">
        <f t="shared" si="0"/>
        <v>26516</v>
      </c>
      <c r="Z15" s="315">
        <f>IF(A14&gt;0,999.999999-N15+(H15*0.01)+(Y15*-0.000000001),"")</f>
        <v>884.02997248399993</v>
      </c>
      <c r="AA15" s="315" t="e">
        <f>IF(A14&gt;0,RANK(Z15,Z:Z),"")</f>
        <v>#VALUE!</v>
      </c>
      <c r="AB15" s="315">
        <f>IF(A14&gt;0,999.999999-X15+(0.12-(H15*0.01))+(Y15*-0.00000001)," ")</f>
        <v>890.08973384000001</v>
      </c>
      <c r="AC15" s="315" t="e">
        <f>IF(A14&gt;0,RANK(AB15,AB:AB),"")</f>
        <v>#VALUE!</v>
      </c>
      <c r="AD15" s="315" t="str">
        <f t="shared" si="1"/>
        <v/>
      </c>
    </row>
    <row r="16" spans="1:30" ht="18.75" customHeight="1">
      <c r="A16" s="1132"/>
      <c r="B16" s="319" t="str">
        <f>IF(A14:A14&gt;0,VLOOKUP(A14,Sorteio!$A$1:$AS$75,24,FALSE),"")</f>
        <v>619</v>
      </c>
      <c r="C16" s="319" t="str">
        <f>IF(A14:A14&gt;0,VLOOKUP(A14,Sorteio!$A$1:$AS$75,25,FALSE),"")</f>
        <v>TOMABECHI</v>
      </c>
      <c r="D16" s="319" t="str">
        <f>IF(A14:A14&gt;0,VLOOKUP(A14,Sorteio!$A$1:$AS$75,26,FALSE),"")</f>
        <v>SADAO</v>
      </c>
      <c r="E16" s="319" t="str">
        <f>IF(A14:A14&gt;0,VLOOKUP(A14,Sorteio!$A$1:$AS$75,27,FALSE),"")</f>
        <v>M</v>
      </c>
      <c r="F16" s="319" t="str">
        <f>IF(A14:A14&gt;0,VLOOKUP(A14,Sorteio!$A$1:$AS$75,28,FALSE),"")</f>
        <v>07. GSP</v>
      </c>
      <c r="G16" s="343">
        <f>IF(A14:A14&gt;0,VLOOKUP(A14,Sorteio!$A$1:$AS$75,29,FALSE),"")</f>
        <v>12932</v>
      </c>
      <c r="H16" s="320">
        <f>IF(A14:A14&gt;0,VLOOKUP(A14,Sorteio!$A$1:$AS$75,30,FALSE),"")</f>
        <v>3</v>
      </c>
      <c r="I16" s="320" t="str">
        <f>IF(A14:A14&gt;0,VLOOKUP(A14,Sorteio!$A$1:$AS$75,31,FALSE),"")</f>
        <v>EX-MR</v>
      </c>
      <c r="J16" s="319" t="str">
        <f>IF(A14:A14&gt;0,VLOOKUP(A14,Sorteio!$A$1:$AS$75,32,FALSE),"")</f>
        <v>LIB2026i</v>
      </c>
      <c r="K16" s="319">
        <f>IF(A14:A14&gt;0,VLOOKUP(A14,Sorteio!$A$1:$AS$75,33,FALSE),"")</f>
        <v>0</v>
      </c>
      <c r="L16" s="321">
        <v>55</v>
      </c>
      <c r="M16" s="321">
        <v>67</v>
      </c>
      <c r="N16" s="322">
        <f>IF(A14&gt;0,L16+M16,"")</f>
        <v>122</v>
      </c>
      <c r="O16" s="323"/>
      <c r="P16" s="323"/>
      <c r="Q16" s="323"/>
      <c r="R16" s="323"/>
      <c r="S16" s="610" t="str">
        <f>IF(O16&gt;0,VLOOKUP(O16,HOLEINONE!$A$1:$B$37,2,FALSE),"")</f>
        <v/>
      </c>
      <c r="T16" s="610" t="str">
        <f>IF(P16&gt;0,VLOOKUP(P16,HOLEINONE!$A$1:$B$37,2,FALSE),"")</f>
        <v/>
      </c>
      <c r="U16" s="610" t="str">
        <f>IF(Q16&gt;0,VLOOKUP(Q16,HOLEINONE!$A$1:$B$37,2,FALSE),"")</f>
        <v/>
      </c>
      <c r="V16" s="610" t="str">
        <f>IF(R16&gt;0,VLOOKUP(R16,HOLEINONE!$A$1:$B$37,2,FALSE),"")</f>
        <v/>
      </c>
      <c r="W16" s="591" t="str">
        <f t="shared" si="2"/>
        <v/>
      </c>
      <c r="X16" s="325">
        <f>IF(A14&gt;0,N16-H16*2,"")</f>
        <v>116</v>
      </c>
      <c r="Y16" s="315">
        <f t="shared" si="0"/>
        <v>12932</v>
      </c>
      <c r="Z16" s="315">
        <f>IF(A14&gt;0,999.999999-N16+(H16*0.01)+(Y16*-0.000000001),"")</f>
        <v>878.02998606799997</v>
      </c>
      <c r="AA16" s="315" t="e">
        <f>IF(A14&gt;0,RANK(Z16,Z:Z),"")</f>
        <v>#VALUE!</v>
      </c>
      <c r="AB16" s="315">
        <f>IF(A14&gt;0,999.999999-X16+(0.12-(H16*0.01))+(Y16*-0.00000001)," ")</f>
        <v>884.08986967999999</v>
      </c>
      <c r="AC16" s="315" t="e">
        <f>IF(A14&gt;0,RANK(AB16,AB:AB),"")</f>
        <v>#VALUE!</v>
      </c>
      <c r="AD16" s="315" t="str">
        <f t="shared" si="1"/>
        <v/>
      </c>
    </row>
    <row r="17" spans="1:30" ht="18.75" customHeight="1">
      <c r="A17" s="1132"/>
      <c r="B17" s="319" t="str">
        <f>IF(A14:A14&gt;0,VLOOKUP(A14,Sorteio!$A$1:$AS$75,34,FALSE),"")</f>
        <v>473</v>
      </c>
      <c r="C17" s="319" t="str">
        <f>IF(A14:A14&gt;0,VLOOKUP(A14,Sorteio!$A$1:$AS$75,35,FALSE),"")</f>
        <v>NAKANO</v>
      </c>
      <c r="D17" s="319" t="str">
        <f>IF(A14:A14&gt;0,VLOOKUP(A14,Sorteio!$A$1:$AS$75,36,FALSE),"")</f>
        <v>RUBENS SHOZI</v>
      </c>
      <c r="E17" s="319" t="str">
        <f>IF(A14:A14&gt;0,VLOOKUP(A14,Sorteio!$A$1:$AS$75,37,FALSE),"")</f>
        <v>M</v>
      </c>
      <c r="F17" s="319" t="str">
        <f>IF(A14:A14&gt;0,VLOOKUP(A14,Sorteio!$A$1:$AS$75,38,FALSE),"")</f>
        <v>11. NCC</v>
      </c>
      <c r="G17" s="343">
        <f>IF(A14:A14&gt;0,VLOOKUP(A14,Sorteio!$A$1:$AS$75,39,FALSE),"")</f>
        <v>17547</v>
      </c>
      <c r="H17" s="320">
        <f>IF(A14:A14&gt;0,VLOOKUP(A14,Sorteio!$A$1:$AS$75,40,FALSE),"")</f>
        <v>6</v>
      </c>
      <c r="I17" s="320" t="str">
        <f>IF(A14:A14&gt;0,VLOOKUP(A14,Sorteio!$A$1:$AS$75,41,FALSE),"")</f>
        <v>A-SR</v>
      </c>
      <c r="J17" s="319" t="str">
        <f>IF(A14:A14&gt;0,VLOOKUP(A14,Sorteio!$A$1:$AS$75,42,FALSE),"")</f>
        <v>LIB2026</v>
      </c>
      <c r="K17" s="319">
        <f>IF(A14:A14&gt;0,VLOOKUP(A14,Sorteio!$A$1:$AS$75,43,FALSE),"")</f>
        <v>0</v>
      </c>
      <c r="L17" s="321">
        <v>54</v>
      </c>
      <c r="M17" s="321">
        <v>63</v>
      </c>
      <c r="N17" s="322">
        <f>IF(A14&gt;0,L17+M17,"")</f>
        <v>117</v>
      </c>
      <c r="O17" s="592"/>
      <c r="P17" s="323"/>
      <c r="Q17" s="323"/>
      <c r="R17" s="323"/>
      <c r="S17" s="610" t="str">
        <f>IF(O17&gt;0,VLOOKUP(O17,HOLEINONE!$A$1:$B$37,2,FALSE),"")</f>
        <v/>
      </c>
      <c r="T17" s="610" t="str">
        <f>IF(P17&gt;0,VLOOKUP(P17,HOLEINONE!$A$1:$B$37,2,FALSE),"")</f>
        <v/>
      </c>
      <c r="U17" s="610" t="str">
        <f>IF(Q17&gt;0,VLOOKUP(Q17,HOLEINONE!$A$1:$B$37,2,FALSE),"")</f>
        <v/>
      </c>
      <c r="V17" s="610" t="str">
        <f>IF(R17&gt;0,VLOOKUP(R17,HOLEINONE!$A$1:$B$37,2,FALSE),"")</f>
        <v/>
      </c>
      <c r="W17" s="591" t="str">
        <f t="shared" si="2"/>
        <v/>
      </c>
      <c r="X17" s="325">
        <f>IF(A14&gt;0,N17-H17*2,"")</f>
        <v>105</v>
      </c>
      <c r="Y17" s="315">
        <f t="shared" si="0"/>
        <v>17547</v>
      </c>
      <c r="Z17" s="315">
        <f>IF(A14&gt;0,999.999999-N17+(H17*0.01)+(Y17*-0.000000001),"")</f>
        <v>883.05998145299998</v>
      </c>
      <c r="AA17" s="315" t="e">
        <f>IF(A14&gt;0,RANK(Z17,Z:Z),"")</f>
        <v>#VALUE!</v>
      </c>
      <c r="AB17" s="315">
        <f>IF(A14&gt;0,999.999999-X17+(0.12-(H17*0.01))+(Y17*-0.00000001)," ")</f>
        <v>895.0598235299999</v>
      </c>
      <c r="AC17" s="315" t="e">
        <f>IF(A14&gt;0,RANK(AB17,AB:AB),"")</f>
        <v>#VALUE!</v>
      </c>
      <c r="AD17" s="315" t="str">
        <f t="shared" si="1"/>
        <v/>
      </c>
    </row>
    <row r="18" spans="1:30" ht="18.75" customHeight="1">
      <c r="A18" s="1132">
        <v>105</v>
      </c>
      <c r="B18" s="319">
        <f>IF(A18:A18&gt;0,VLOOKUP(A18,Sorteio!$A$1:$AS$75,4,FALSE),"")</f>
        <v>626</v>
      </c>
      <c r="C18" s="319" t="str">
        <f>IF(A18:A18&gt;0,VLOOKUP(A18,Sorteio!$A$1:$AS$75,5,FALSE),"")</f>
        <v>SHIMURA</v>
      </c>
      <c r="D18" s="319" t="str">
        <f>IF(A18:A18&gt;0,VLOOKUP(A18,Sorteio!$A$1:$AS$75,6,FALSE),"")</f>
        <v>ALICE MIWAKO</v>
      </c>
      <c r="E18" s="319" t="str">
        <f>IF(A18:A18&gt;0,VLOOKUP(A18,Sorteio!$A$1:$AS$75,7,FALSE),"")</f>
        <v>F</v>
      </c>
      <c r="F18" s="319" t="str">
        <f>IF(A18:A18&gt;0,VLOOKUP(A18,Sorteio!$A$1:$AS$75,8,FALSE),"")</f>
        <v>07. GSP</v>
      </c>
      <c r="G18" s="343">
        <f>IF(A18:A18&gt;0,VLOOKUP(A18,Sorteio!$A$1:$AS$75,9,FALSE),"")</f>
        <v>21468</v>
      </c>
      <c r="H18" s="320">
        <f>IF(A18:A18&gt;0,VLOOKUP(A18,Sorteio!$A$1:$AS$75,10,FALSE),"")</f>
        <v>2</v>
      </c>
      <c r="I18" s="320" t="str">
        <f>IF(A18:A18&gt;0,VLOOKUP(A18,Sorteio!$A$1:$AS$75,11,FALSE),"")</f>
        <v>EX-NSR</v>
      </c>
      <c r="J18" s="319" t="str">
        <f>IF(A18:A18&gt;0,VLOOKUP(A18,Sorteio!$A$1:$AS$75,12,FALSE),"")</f>
        <v>LIB2026</v>
      </c>
      <c r="K18" s="319">
        <f>IF(A18:A18&gt;0,VLOOKUP(A18,Sorteio!$A$1:$AS$75,13,FALSE),"")</f>
        <v>0</v>
      </c>
      <c r="L18" s="321">
        <v>51</v>
      </c>
      <c r="M18" s="321">
        <v>57</v>
      </c>
      <c r="N18" s="322">
        <f>IF(A18&gt;0,L18+M18,"")</f>
        <v>108</v>
      </c>
      <c r="O18" s="323"/>
      <c r="P18" s="323"/>
      <c r="Q18" s="323"/>
      <c r="R18" s="323"/>
      <c r="S18" s="610" t="str">
        <f>IF(O18&gt;0,VLOOKUP(O18,HOLEINONE!$A$1:$B$37,2,FALSE),"")</f>
        <v/>
      </c>
      <c r="T18" s="610" t="str">
        <f>IF(P18&gt;0,VLOOKUP(P18,HOLEINONE!$A$1:$B$37,2,FALSE),"")</f>
        <v/>
      </c>
      <c r="U18" s="610" t="str">
        <f>IF(Q18&gt;0,VLOOKUP(Q18,HOLEINONE!$A$1:$B$37,2,FALSE),"")</f>
        <v/>
      </c>
      <c r="V18" s="610" t="str">
        <f>IF(R18&gt;0,VLOOKUP(R18,HOLEINONE!$A$1:$B$37,2,FALSE),"")</f>
        <v/>
      </c>
      <c r="W18" s="591" t="str">
        <f t="shared" si="2"/>
        <v/>
      </c>
      <c r="X18" s="325">
        <f>IF(A18&gt;0,N18-H18*2,"")</f>
        <v>104</v>
      </c>
      <c r="Y18" s="315">
        <f t="shared" si="0"/>
        <v>21468</v>
      </c>
      <c r="Z18" s="315">
        <f>IF(A18&gt;0,999.999999-N18+(H18*0.01)+(Y18*-0.000000001),"")</f>
        <v>892.01997753199998</v>
      </c>
      <c r="AA18" s="315" t="e">
        <f>IF(A18&gt;0,RANK(Z18,Z:Z),"")</f>
        <v>#VALUE!</v>
      </c>
      <c r="AB18" s="315">
        <f>IF(A18&gt;0,999.999999-X18+(0.12-(H18*0.01))+(Y18*-0.00000001)," ")</f>
        <v>896.09978432000003</v>
      </c>
      <c r="AC18" s="315" t="e">
        <f>IF(A18&gt;0,RANK(AB18,AB:AB),"")</f>
        <v>#VALUE!</v>
      </c>
      <c r="AD18" s="315" t="str">
        <f t="shared" si="1"/>
        <v/>
      </c>
    </row>
    <row r="19" spans="1:30" ht="18.75" customHeight="1">
      <c r="A19" s="1132"/>
      <c r="B19" s="319" t="str">
        <f>IF(A18:A18&gt;0,VLOOKUP(A18,Sorteio!$A$1:$AS$75,14,FALSE),"")</f>
        <v>983</v>
      </c>
      <c r="C19" s="319" t="str">
        <f>IF(A18:A18&gt;0,VLOOKUP(A18,Sorteio!$A$1:$AS$760,15,FALSE),"")</f>
        <v>OSAKO</v>
      </c>
      <c r="D19" s="319" t="str">
        <f>IF(A18:A18&gt;0,VLOOKUP(A18,Sorteio!$A$1:$AS$760,16,FALSE),"")</f>
        <v>SERGIO</v>
      </c>
      <c r="E19" s="319" t="str">
        <f>IF(A18:A18&gt;0,VLOOKUP(A18,Sorteio!$A$1:$AS$760,17,FALSE),"")</f>
        <v>M</v>
      </c>
      <c r="F19" s="319" t="str">
        <f>IF(A18:A18&gt;0,VLOOKUP(A18,Sorteio!$A$1:$AS$75,18,FALSE),"")</f>
        <v>18. SOR</v>
      </c>
      <c r="G19" s="343">
        <f>IF(A18:A18&gt;0,VLOOKUP(A18,Sorteio!$A$1:$AS$75,19,FALSE),"")</f>
        <v>16304</v>
      </c>
      <c r="H19" s="320">
        <f>IF(A18:A18&gt;0,VLOOKUP(A18,Sorteio!$A$1:$AS$75,20,FALSE),"")</f>
        <v>3</v>
      </c>
      <c r="I19" s="320" t="str">
        <f>IF(A18:A18&gt;0,VLOOKUP(A18,Sorteio!$A$1:$AS$75,21,FALSE),"")</f>
        <v>EX-SR</v>
      </c>
      <c r="J19" s="319" t="str">
        <f>IF(A18:A18&gt;0,VLOOKUP(A18,Sorteio!$A$1:$AS$75,22,FALSE),"")</f>
        <v>LIB2026</v>
      </c>
      <c r="K19" s="319">
        <f>IF(A18:A18&gt;0,VLOOKUP(A18,Sorteio!$A$1:$AS$75,23,FALSE),"")</f>
        <v>0</v>
      </c>
      <c r="L19" s="321">
        <v>60</v>
      </c>
      <c r="M19" s="321">
        <v>57</v>
      </c>
      <c r="N19" s="322">
        <f>IF(A18&gt;0,L19+M19,"")</f>
        <v>117</v>
      </c>
      <c r="O19" s="323"/>
      <c r="P19" s="323"/>
      <c r="Q19" s="323"/>
      <c r="R19" s="323"/>
      <c r="S19" s="610" t="str">
        <f>IF(O19&gt;0,VLOOKUP(O19,HOLEINONE!$A$1:$B$37,2,FALSE),"")</f>
        <v/>
      </c>
      <c r="T19" s="610" t="str">
        <f>IF(P19&gt;0,VLOOKUP(P19,HOLEINONE!$A$1:$B$37,2,FALSE),"")</f>
        <v/>
      </c>
      <c r="U19" s="610" t="str">
        <f>IF(Q19&gt;0,VLOOKUP(Q19,HOLEINONE!$A$1:$B$37,2,FALSE),"")</f>
        <v/>
      </c>
      <c r="V19" s="610" t="str">
        <f>IF(R19&gt;0,VLOOKUP(R19,HOLEINONE!$A$1:$B$37,2,FALSE),"")</f>
        <v/>
      </c>
      <c r="W19" s="591" t="str">
        <f t="shared" si="2"/>
        <v/>
      </c>
      <c r="X19" s="325">
        <f>IF(A18&gt;0,N19-H19*2,"")</f>
        <v>111</v>
      </c>
      <c r="Y19" s="315">
        <f t="shared" si="0"/>
        <v>16304</v>
      </c>
      <c r="Z19" s="315">
        <f>IF(A18&gt;0,999.999999-N19+(H19*0.01)+(Y19*-0.000000001),"")</f>
        <v>883.02998269599993</v>
      </c>
      <c r="AA19" s="315" t="e">
        <f>IF(A18&gt;0,RANK(Z19,Z:Z),"")</f>
        <v>#VALUE!</v>
      </c>
      <c r="AB19" s="315">
        <f>IF(A18&gt;0,999.999999-X19+(0.12-(H19*0.01))+(Y19*-0.00000001)," ")</f>
        <v>889.08983596000007</v>
      </c>
      <c r="AC19" s="315" t="e">
        <f>IF(A18&gt;0,RANK(AB19,AB:AB),"")</f>
        <v>#VALUE!</v>
      </c>
      <c r="AD19" s="315" t="str">
        <f t="shared" si="1"/>
        <v/>
      </c>
    </row>
    <row r="20" spans="1:30" ht="18.75" customHeight="1">
      <c r="A20" s="1132"/>
      <c r="B20" s="319" t="str">
        <f>IF(A18:A18&gt;0,VLOOKUP(A18,Sorteio!$A$1:$AS$75,24,FALSE),"")</f>
        <v>320</v>
      </c>
      <c r="C20" s="319" t="str">
        <f>IF(A18:A18&gt;0,VLOOKUP(A18,Sorteio!$A$1:$AS$75,25,FALSE),"")</f>
        <v>WAKABAYASHI</v>
      </c>
      <c r="D20" s="319" t="str">
        <f>IF(A18:A18&gt;0,VLOOKUP(A18,Sorteio!$A$1:$AS$75,26,FALSE),"")</f>
        <v>KOITI</v>
      </c>
      <c r="E20" s="319" t="str">
        <f>IF(A18:A18&gt;0,VLOOKUP(A18,Sorteio!$A$1:$AS$75,27,FALSE),"")</f>
        <v>M</v>
      </c>
      <c r="F20" s="319" t="str">
        <f>IF(A18:A18&gt;0,VLOOKUP(A18,Sorteio!$A$1:$AS$75,28,FALSE),"")</f>
        <v>11. NCC</v>
      </c>
      <c r="G20" s="343">
        <f>IF(A18:A18&gt;0,VLOOKUP(A18,Sorteio!$A$1:$AS$75,29,FALSE),"")</f>
        <v>15516</v>
      </c>
      <c r="H20" s="320">
        <f>IF(A18:A18&gt;0,VLOOKUP(A18,Sorteio!$A$1:$AS$75,30,FALSE),"")</f>
        <v>5</v>
      </c>
      <c r="I20" s="320" t="str">
        <f>IF(A18:A18&gt;0,VLOOKUP(A18,Sorteio!$A$1:$AS$75,31,FALSE),"")</f>
        <v>A-SR</v>
      </c>
      <c r="J20" s="319" t="str">
        <f>IF(A18:A18&gt;0,VLOOKUP(A18,Sorteio!$A$1:$AS$75,32,FALSE),"")</f>
        <v>LIB2026</v>
      </c>
      <c r="K20" s="319">
        <f>IF(A18:A18&gt;0,VLOOKUP(A18,Sorteio!$A$1:$AS$75,33,FALSE),"")</f>
        <v>0</v>
      </c>
      <c r="L20" s="321">
        <v>57</v>
      </c>
      <c r="M20" s="321">
        <v>67</v>
      </c>
      <c r="N20" s="322">
        <f>IF(A18&gt;0,L20+M20,"")</f>
        <v>124</v>
      </c>
      <c r="O20" s="323"/>
      <c r="P20" s="323"/>
      <c r="Q20" s="323"/>
      <c r="R20" s="323"/>
      <c r="S20" s="610" t="str">
        <f>IF(O20&gt;0,VLOOKUP(O20,HOLEINONE!$A$1:$B$37,2,FALSE),"")</f>
        <v/>
      </c>
      <c r="T20" s="610" t="str">
        <f>IF(P20&gt;0,VLOOKUP(P20,HOLEINONE!$A$1:$B$37,2,FALSE),"")</f>
        <v/>
      </c>
      <c r="U20" s="610" t="str">
        <f>IF(Q20&gt;0,VLOOKUP(Q20,HOLEINONE!$A$1:$B$37,2,FALSE),"")</f>
        <v/>
      </c>
      <c r="V20" s="610" t="str">
        <f>IF(R20&gt;0,VLOOKUP(R20,HOLEINONE!$A$1:$B$37,2,FALSE),"")</f>
        <v/>
      </c>
      <c r="W20" s="591" t="str">
        <f t="shared" si="2"/>
        <v/>
      </c>
      <c r="X20" s="325">
        <f>IF(A18&gt;0,N20-H20*2,"")</f>
        <v>114</v>
      </c>
      <c r="Y20" s="315">
        <f t="shared" si="0"/>
        <v>15516</v>
      </c>
      <c r="Z20" s="315">
        <f>IF(A18&gt;0,999.999999-N20+(H20*0.01)+(Y20*-0.000000001),"")</f>
        <v>876.04998348399999</v>
      </c>
      <c r="AA20" s="315" t="e">
        <f>IF(A18&gt;0,RANK(Z20,Z:Z),"")</f>
        <v>#VALUE!</v>
      </c>
      <c r="AB20" s="315">
        <f>IF(A18&gt;0,999.999999-X20+(0.12-(H20*0.01))+(Y20*-0.00000001)," ")</f>
        <v>886.06984384000009</v>
      </c>
      <c r="AC20" s="315" t="e">
        <f>IF(A18&gt;0,RANK(AB20,AB:AB),"")</f>
        <v>#VALUE!</v>
      </c>
      <c r="AD20" s="315" t="str">
        <f t="shared" si="1"/>
        <v/>
      </c>
    </row>
    <row r="21" spans="1:30" ht="18.75" customHeight="1">
      <c r="A21" s="1132"/>
      <c r="B21" s="319" t="str">
        <f>IF(A18:A18&gt;0,VLOOKUP(A18,Sorteio!$A$1:$AS$75,34,FALSE),"")</f>
        <v>670</v>
      </c>
      <c r="C21" s="319" t="str">
        <f>IF(A18:A18&gt;0,VLOOKUP(A18,Sorteio!$A$1:$AS$75,35,FALSE),"")</f>
        <v>FUKUZAWA</v>
      </c>
      <c r="D21" s="319" t="str">
        <f>IF(A18:A18&gt;0,VLOOKUP(A18,Sorteio!$A$1:$AS$75,36,FALSE),"")</f>
        <v>AKIRA</v>
      </c>
      <c r="E21" s="319" t="str">
        <f>IF(A18:A18&gt;0,VLOOKUP(A18,Sorteio!$A$1:$AS$75,37,FALSE),"")</f>
        <v>M</v>
      </c>
      <c r="F21" s="319" t="str">
        <f>IF(A18:A18&gt;0,VLOOKUP(A18,Sorteio!$A$1:$AS$75,38,FALSE),"")</f>
        <v>06. KOK</v>
      </c>
      <c r="G21" s="343">
        <f>IF(A18:A18&gt;0,VLOOKUP(A18,Sorteio!$A$1:$AS$75,39,FALSE),"")</f>
        <v>18276</v>
      </c>
      <c r="H21" s="320">
        <f>IF(A18:A18&gt;0,VLOOKUP(A18,Sorteio!$A$1:$AS$75,40,FALSE),"")</f>
        <v>6</v>
      </c>
      <c r="I21" s="320" t="str">
        <f>IF(A18:A18&gt;0,VLOOKUP(A18,Sorteio!$A$1:$AS$75,41,FALSE),"")</f>
        <v>A-SR</v>
      </c>
      <c r="J21" s="319" t="str">
        <f>IF(A18:A18&gt;0,VLOOKUP(A18,Sorteio!$A$1:$AS$75,42,FALSE),"")</f>
        <v>LIB2026</v>
      </c>
      <c r="K21" s="319">
        <f>IF(A18:A18&gt;0,VLOOKUP(A18,Sorteio!$A$1:$AS$75,43,FALSE),"")</f>
        <v>0</v>
      </c>
      <c r="L21" s="321">
        <v>56</v>
      </c>
      <c r="M21" s="321">
        <v>59</v>
      </c>
      <c r="N21" s="322">
        <f>IF(A18&gt;0,L21+M21,"")</f>
        <v>115</v>
      </c>
      <c r="O21" s="323"/>
      <c r="P21" s="323"/>
      <c r="Q21" s="323"/>
      <c r="R21" s="323"/>
      <c r="S21" s="610" t="str">
        <f>IF(O21&gt;0,VLOOKUP(O21,HOLEINONE!$A$1:$B$37,2,FALSE),"")</f>
        <v/>
      </c>
      <c r="T21" s="610" t="str">
        <f>IF(P21&gt;0,VLOOKUP(P21,HOLEINONE!$A$1:$B$37,2,FALSE),"")</f>
        <v/>
      </c>
      <c r="U21" s="610" t="str">
        <f>IF(Q21&gt;0,VLOOKUP(Q21,HOLEINONE!$A$1:$B$37,2,FALSE),"")</f>
        <v/>
      </c>
      <c r="V21" s="610" t="str">
        <f>IF(R21&gt;0,VLOOKUP(R21,HOLEINONE!$A$1:$B$37,2,FALSE),"")</f>
        <v/>
      </c>
      <c r="W21" s="591" t="str">
        <f t="shared" si="2"/>
        <v/>
      </c>
      <c r="X21" s="325">
        <f>IF(A18&gt;0,N21-H21*2,"")</f>
        <v>103</v>
      </c>
      <c r="Y21" s="315">
        <f t="shared" si="0"/>
        <v>18276</v>
      </c>
      <c r="Z21" s="315">
        <f>IF(A18&gt;0,999.999999-N21+(H21*0.01)+(Y21*-0.000000001),"")</f>
        <v>885.05998072399996</v>
      </c>
      <c r="AA21" s="315" t="e">
        <f>IF(A18&gt;0,RANK(Z21,Z:Z),"")</f>
        <v>#VALUE!</v>
      </c>
      <c r="AB21" s="315">
        <f>IF(A18&gt;0,999.999999-X21+(0.12-(H21*0.01))+(Y21*-0.00000001)," ")</f>
        <v>897.05981623999992</v>
      </c>
      <c r="AC21" s="315" t="e">
        <f>IF(A18&gt;0,RANK(AB21,AB:AB),"")</f>
        <v>#VALUE!</v>
      </c>
      <c r="AD21" s="315" t="str">
        <f t="shared" si="1"/>
        <v/>
      </c>
    </row>
    <row r="22" spans="1:30" ht="18.75" customHeight="1">
      <c r="A22" s="1132">
        <v>106</v>
      </c>
      <c r="B22" s="319" t="str">
        <f>IF(A22:A22&gt;0,VLOOKUP(A22,Sorteio!$A$1:$AS$75,4,FALSE),"")</f>
        <v>878</v>
      </c>
      <c r="C22" s="319" t="str">
        <f>IF(A22:A22&gt;0,VLOOKUP(A22,Sorteio!$A$1:$AS$75,5,FALSE),"")</f>
        <v>TANIGUTI</v>
      </c>
      <c r="D22" s="319" t="str">
        <f>IF(A22:A22&gt;0,VLOOKUP(A22,Sorteio!$A$1:$AS$75,6,FALSE),"")</f>
        <v>PAULO HIDEAKI</v>
      </c>
      <c r="E22" s="319" t="str">
        <f>IF(A22:A22&gt;0,VLOOKUP(A22,Sorteio!$A$1:$AS$75,7,FALSE),"")</f>
        <v>M</v>
      </c>
      <c r="F22" s="319" t="str">
        <f>IF(A22:A22&gt;0,VLOOKUP(A22,Sorteio!$A$1:$AS$75,8,FALSE),"")</f>
        <v>16. SUM</v>
      </c>
      <c r="G22" s="343">
        <f>IF(A22:A22&gt;0,VLOOKUP(A22,Sorteio!$A$1:$AS$75,9,FALSE),"")</f>
        <v>19749</v>
      </c>
      <c r="H22" s="320">
        <f>IF(A22:A22&gt;0,VLOOKUP(A22,Sorteio!$A$1:$AS$75,10,FALSE),"")</f>
        <v>1</v>
      </c>
      <c r="I22" s="320" t="str">
        <f>IF(A22:A22&gt;0,VLOOKUP(A22,Sorteio!$A$1:$AS$75,11,FALSE),"")</f>
        <v>EX-NSR</v>
      </c>
      <c r="J22" s="319" t="str">
        <f>IF(A22:A22&gt;0,VLOOKUP(A22,Sorteio!$A$1:$AS$75,12,FALSE),"")</f>
        <v>LIB2026</v>
      </c>
      <c r="K22" s="319">
        <f>IF(A22:A22&gt;0,VLOOKUP(A22,Sorteio!$A$1:$AS$75,13,FALSE),"")</f>
        <v>0</v>
      </c>
      <c r="L22" s="321">
        <v>51</v>
      </c>
      <c r="M22" s="321">
        <v>54</v>
      </c>
      <c r="N22" s="322">
        <f>IF(A22&gt;0,L22+M22,"")</f>
        <v>105</v>
      </c>
      <c r="O22" s="323" t="s">
        <v>116</v>
      </c>
      <c r="P22" s="323"/>
      <c r="Q22" s="323"/>
      <c r="R22" s="323"/>
      <c r="S22" s="610">
        <f>IF(O22&gt;0,VLOOKUP(O22,HOLEINONE!$A$1:$B$37,2,FALSE),"")</f>
        <v>2</v>
      </c>
      <c r="T22" s="610" t="str">
        <f>IF(P22&gt;0,VLOOKUP(P22,HOLEINONE!$A$1:$B$37,2,FALSE),"")</f>
        <v/>
      </c>
      <c r="U22" s="610" t="str">
        <f>IF(Q22&gt;0,VLOOKUP(Q22,HOLEINONE!$A$1:$B$37,2,FALSE),"")</f>
        <v/>
      </c>
      <c r="V22" s="610" t="str">
        <f>IF(R22&gt;0,VLOOKUP(R22,HOLEINONE!$A$1:$B$37,2,FALSE),"")</f>
        <v/>
      </c>
      <c r="W22" s="591">
        <f t="shared" si="2"/>
        <v>2</v>
      </c>
      <c r="X22" s="325">
        <f>IF(A22&gt;0,N22-H22*2,"")</f>
        <v>103</v>
      </c>
      <c r="Y22" s="315">
        <f t="shared" si="0"/>
        <v>19749</v>
      </c>
      <c r="Z22" s="315">
        <f>IF(A22&gt;0,999.999999-N22+(H22*0.01)+(Y22*-0.000000001),"")</f>
        <v>895.009979251</v>
      </c>
      <c r="AA22" s="315" t="e">
        <f>IF(A22&gt;0,RANK(Z22,Z:Z),"")</f>
        <v>#VALUE!</v>
      </c>
      <c r="AB22" s="315">
        <f>IF(A22&gt;0,999.999999-X22+(0.12-(H22*0.01))+(Y22*-0.00000001)," ")</f>
        <v>897.10980151000001</v>
      </c>
      <c r="AC22" s="315" t="e">
        <f>IF(A22&gt;0,RANK(AB22,AB:AB),"")</f>
        <v>#VALUE!</v>
      </c>
      <c r="AD22" s="315">
        <f t="shared" si="1"/>
        <v>1</v>
      </c>
    </row>
    <row r="23" spans="1:30" ht="18.75" customHeight="1">
      <c r="A23" s="1132"/>
      <c r="B23" s="319" t="str">
        <f>IF(A22:A22&gt;0,VLOOKUP(A22,Sorteio!$A$1:$AS$75,14,FALSE),"")</f>
        <v>786</v>
      </c>
      <c r="C23" s="319" t="str">
        <f>IF(A22:A22&gt;0,VLOOKUP(A22,Sorteio!$A$1:$AS$760,15,FALSE),"")</f>
        <v>KAMIMURA</v>
      </c>
      <c r="D23" s="319" t="str">
        <f>IF(A22:A22&gt;0,VLOOKUP(A22,Sorteio!$A$1:$AS$760,16,FALSE),"")</f>
        <v>PAULO Y.</v>
      </c>
      <c r="E23" s="319" t="str">
        <f>IF(A22:A22&gt;0,VLOOKUP(A22,Sorteio!$A$1:$AS$760,17,FALSE),"")</f>
        <v>M</v>
      </c>
      <c r="F23" s="319" t="str">
        <f>IF(A22:A22&gt;0,VLOOKUP(A22,Sorteio!$A$1:$AS$75,18,FALSE),"")</f>
        <v>11. NCC</v>
      </c>
      <c r="G23" s="343">
        <f>IF(A22:A22&gt;0,VLOOKUP(A22,Sorteio!$A$1:$AS$75,19,FALSE),"")</f>
        <v>23165</v>
      </c>
      <c r="H23" s="320">
        <f>IF(A22:A22&gt;0,VLOOKUP(A22,Sorteio!$A$1:$AS$75,20,FALSE),"")</f>
        <v>2</v>
      </c>
      <c r="I23" s="320" t="str">
        <f>IF(A22:A22&gt;0,VLOOKUP(A22,Sorteio!$A$1:$AS$75,21,FALSE),"")</f>
        <v>EX-NSR</v>
      </c>
      <c r="J23" s="319" t="str">
        <f>IF(A22:A22&gt;0,VLOOKUP(A22,Sorteio!$A$1:$AS$75,22,FALSE),"")</f>
        <v>LIB2026</v>
      </c>
      <c r="K23" s="319">
        <f>IF(A22:A22&gt;0,VLOOKUP(A22,Sorteio!$A$1:$AS$75,23,FALSE),"")</f>
        <v>0</v>
      </c>
      <c r="L23" s="321">
        <v>51</v>
      </c>
      <c r="M23" s="321">
        <v>51</v>
      </c>
      <c r="N23" s="322">
        <f>IF(A22&gt;0,L23+M23,"")</f>
        <v>102</v>
      </c>
      <c r="O23" s="592"/>
      <c r="P23" s="323"/>
      <c r="Q23" s="323"/>
      <c r="R23" s="323"/>
      <c r="S23" s="610" t="str">
        <f>IF(O23&gt;0,VLOOKUP(O23,HOLEINONE!$A$1:$B$37,2,FALSE),"")</f>
        <v/>
      </c>
      <c r="T23" s="610" t="str">
        <f>IF(P23&gt;0,VLOOKUP(P23,HOLEINONE!$A$1:$B$37,2,FALSE),"")</f>
        <v/>
      </c>
      <c r="U23" s="610" t="str">
        <f>IF(Q23&gt;0,VLOOKUP(Q23,HOLEINONE!$A$1:$B$37,2,FALSE),"")</f>
        <v/>
      </c>
      <c r="V23" s="610" t="str">
        <f>IF(R23&gt;0,VLOOKUP(R23,HOLEINONE!$A$1:$B$37,2,FALSE),"")</f>
        <v/>
      </c>
      <c r="W23" s="591" t="str">
        <f t="shared" si="2"/>
        <v/>
      </c>
      <c r="X23" s="325">
        <f>IF(A22&gt;0,N23-H23*2,"")</f>
        <v>98</v>
      </c>
      <c r="Y23" s="315">
        <f t="shared" si="0"/>
        <v>23165</v>
      </c>
      <c r="Z23" s="315">
        <f>IF(A22&gt;0,999.999999-N23+(H23*0.01)+(Y23*-0.000000001),"")</f>
        <v>898.01997583499997</v>
      </c>
      <c r="AA23" s="315" t="e">
        <f>IF(A22&gt;0,RANK(Z23,Z:Z),"")</f>
        <v>#VALUE!</v>
      </c>
      <c r="AB23" s="315">
        <f>IF(A22&gt;0,999.999999-X23+(0.12-(H23*0.01))+(Y23*-0.00000001)," ")</f>
        <v>902.09976734999998</v>
      </c>
      <c r="AC23" s="315" t="e">
        <f>IF(A22&gt;0,RANK(AB23,AB:AB),"")</f>
        <v>#VALUE!</v>
      </c>
      <c r="AD23" s="315" t="str">
        <f t="shared" si="1"/>
        <v/>
      </c>
    </row>
    <row r="24" spans="1:30" ht="18.75" customHeight="1">
      <c r="A24" s="1132"/>
      <c r="B24" s="319" t="str">
        <f>IF(A22:A22&gt;0,VLOOKUP(A22,Sorteio!$A$1:$AS$75,24,FALSE),"")</f>
        <v>489</v>
      </c>
      <c r="C24" s="319" t="str">
        <f>IF(A22:A22&gt;0,VLOOKUP(A22,Sorteio!$A$1:$AS$75,25,FALSE),"")</f>
        <v>TOGO</v>
      </c>
      <c r="D24" s="319" t="str">
        <f>IF(A22:A22&gt;0,VLOOKUP(A22,Sorteio!$A$1:$AS$75,26,FALSE),"")</f>
        <v>NARIKO</v>
      </c>
      <c r="E24" s="319" t="str">
        <f>IF(A22:A22&gt;0,VLOOKUP(A22,Sorteio!$A$1:$AS$75,27,FALSE),"")</f>
        <v>F</v>
      </c>
      <c r="F24" s="319" t="str">
        <f>IF(A22:A22&gt;0,VLOOKUP(A22,Sorteio!$A$1:$AS$75,28,FALSE),"")</f>
        <v>07. GSP</v>
      </c>
      <c r="G24" s="343">
        <f>IF(A22:A22&gt;0,VLOOKUP(A22,Sorteio!$A$1:$AS$75,29,FALSE),"")</f>
        <v>18327</v>
      </c>
      <c r="H24" s="320">
        <f>IF(A22:A22&gt;0,VLOOKUP(A22,Sorteio!$A$1:$AS$75,30,FALSE),"")</f>
        <v>4</v>
      </c>
      <c r="I24" s="320" t="str">
        <f>IF(A22:A22&gt;0,VLOOKUP(A22,Sorteio!$A$1:$AS$75,31,FALSE),"")</f>
        <v>A-SR</v>
      </c>
      <c r="J24" s="319" t="str">
        <f>IF(A22:A22&gt;0,VLOOKUP(A22,Sorteio!$A$1:$AS$75,32,FALSE),"")</f>
        <v>LIB2026</v>
      </c>
      <c r="K24" s="319">
        <f>IF(A22:A22&gt;0,VLOOKUP(A22,Sorteio!$A$1:$AS$75,33,FALSE),"")</f>
        <v>0</v>
      </c>
      <c r="L24" s="321">
        <v>57</v>
      </c>
      <c r="M24" s="321">
        <v>51</v>
      </c>
      <c r="N24" s="322">
        <f>IF(A22&gt;0,L24+M24,"")</f>
        <v>108</v>
      </c>
      <c r="O24" s="323"/>
      <c r="P24" s="323"/>
      <c r="Q24" s="323"/>
      <c r="R24" s="323"/>
      <c r="S24" s="610" t="str">
        <f>IF(O24&gt;0,VLOOKUP(O24,HOLEINONE!$A$1:$B$37,2,FALSE),"")</f>
        <v/>
      </c>
      <c r="T24" s="610" t="str">
        <f>IF(P24&gt;0,VLOOKUP(P24,HOLEINONE!$A$1:$B$37,2,FALSE),"")</f>
        <v/>
      </c>
      <c r="U24" s="610" t="str">
        <f>IF(Q24&gt;0,VLOOKUP(Q24,HOLEINONE!$A$1:$B$37,2,FALSE),"")</f>
        <v/>
      </c>
      <c r="V24" s="610" t="str">
        <f>IF(R24&gt;0,VLOOKUP(R24,HOLEINONE!$A$1:$B$37,2,FALSE),"")</f>
        <v/>
      </c>
      <c r="W24" s="591" t="str">
        <f t="shared" si="2"/>
        <v/>
      </c>
      <c r="X24" s="325">
        <f>IF(A22&gt;0,N24-H24*2,"")</f>
        <v>100</v>
      </c>
      <c r="Y24" s="315">
        <f t="shared" si="0"/>
        <v>18327</v>
      </c>
      <c r="Z24" s="315">
        <f>IF(A22&gt;0,999.999999-N24+(H24*0.01)+(Y24*-0.000000001),"")</f>
        <v>892.03998067299995</v>
      </c>
      <c r="AA24" s="315" t="e">
        <f>IF(A22&gt;0,RANK(Z24,Z:Z),"")</f>
        <v>#VALUE!</v>
      </c>
      <c r="AB24" s="315">
        <f>IF(A22&gt;0,999.999999-X24+(0.12-(H24*0.01))+(Y24*-0.00000001)," ")</f>
        <v>900.07981573000006</v>
      </c>
      <c r="AC24" s="315" t="e">
        <f>IF(A22&gt;0,RANK(AB24,AB:AB),"")</f>
        <v>#VALUE!</v>
      </c>
      <c r="AD24" s="315" t="str">
        <f t="shared" si="1"/>
        <v/>
      </c>
    </row>
    <row r="25" spans="1:30" ht="18.75" customHeight="1">
      <c r="A25" s="1132"/>
      <c r="B25" s="319" t="str">
        <f>IF(A22:A22&gt;0,VLOOKUP(A22,Sorteio!$A$1:$AS$75,34,FALSE),"")</f>
        <v>472</v>
      </c>
      <c r="C25" s="319" t="str">
        <f>IF(A22:A22&gt;0,VLOOKUP(A22,Sorteio!$A$1:$AS$75,35,FALSE),"")</f>
        <v>NAKANO</v>
      </c>
      <c r="D25" s="319" t="str">
        <f>IF(A22:A22&gt;0,VLOOKUP(A22,Sorteio!$A$1:$AS$75,36,FALSE),"")</f>
        <v>MARIA LUCIA</v>
      </c>
      <c r="E25" s="319" t="str">
        <f>IF(A22:A22&gt;0,VLOOKUP(A22,Sorteio!$A$1:$AS$75,37,FALSE),"")</f>
        <v>F</v>
      </c>
      <c r="F25" s="319" t="str">
        <f>IF(A22:A22&gt;0,VLOOKUP(A22,Sorteio!$A$1:$AS$75,38,FALSE),"")</f>
        <v>11. NCC</v>
      </c>
      <c r="G25" s="343">
        <f>IF(A22:A22&gt;0,VLOOKUP(A22,Sorteio!$A$1:$AS$75,39,FALSE),"")</f>
        <v>18638</v>
      </c>
      <c r="H25" s="320">
        <f>IF(A22:A22&gt;0,VLOOKUP(A22,Sorteio!$A$1:$AS$75,40,FALSE),"")</f>
        <v>6</v>
      </c>
      <c r="I25" s="320" t="str">
        <f>IF(A22:A22&gt;0,VLOOKUP(A22,Sorteio!$A$1:$AS$75,41,FALSE),"")</f>
        <v>A-SR</v>
      </c>
      <c r="J25" s="319" t="str">
        <f>IF(A22:A22&gt;0,VLOOKUP(A22,Sorteio!$A$1:$AS$75,42,FALSE),"")</f>
        <v>LIB2026</v>
      </c>
      <c r="K25" s="319">
        <f>IF(A22:A22&gt;0,VLOOKUP(A22,Sorteio!$A$1:$AS$75,43,FALSE),"")</f>
        <v>0</v>
      </c>
      <c r="L25" s="321">
        <v>61</v>
      </c>
      <c r="M25" s="321">
        <v>53</v>
      </c>
      <c r="N25" s="322">
        <f>IF(A22&gt;0,L25+M25,"")</f>
        <v>114</v>
      </c>
      <c r="O25" s="323"/>
      <c r="P25" s="323"/>
      <c r="Q25" s="323"/>
      <c r="R25" s="323"/>
      <c r="S25" s="610" t="str">
        <f>IF(O25&gt;0,VLOOKUP(O25,HOLEINONE!$A$1:$B$37,2,FALSE),"")</f>
        <v/>
      </c>
      <c r="T25" s="610" t="str">
        <f>IF(P25&gt;0,VLOOKUP(P25,HOLEINONE!$A$1:$B$37,2,FALSE),"")</f>
        <v/>
      </c>
      <c r="U25" s="610" t="str">
        <f>IF(Q25&gt;0,VLOOKUP(Q25,HOLEINONE!$A$1:$B$37,2,FALSE),"")</f>
        <v/>
      </c>
      <c r="V25" s="610" t="str">
        <f>IF(R25&gt;0,VLOOKUP(R25,HOLEINONE!$A$1:$B$37,2,FALSE),"")</f>
        <v/>
      </c>
      <c r="W25" s="591" t="str">
        <f t="shared" si="2"/>
        <v/>
      </c>
      <c r="X25" s="325">
        <f>IF(A22&gt;0,N25-H25*2,"")</f>
        <v>102</v>
      </c>
      <c r="Y25" s="315">
        <f t="shared" si="0"/>
        <v>18638</v>
      </c>
      <c r="Z25" s="315">
        <f>IF(A22&gt;0,999.999999-N25+(H25*0.01)+(Y25*-0.000000001),"")</f>
        <v>886.05998036199992</v>
      </c>
      <c r="AA25" s="315" t="e">
        <f>IF(A22&gt;0,RANK(Z25,Z:Z),"")</f>
        <v>#VALUE!</v>
      </c>
      <c r="AB25" s="315">
        <f>IF(A22&gt;0,999.999999-X25+(0.12-(H25*0.01))+(Y25*-0.00000001)," ")</f>
        <v>898.05981262</v>
      </c>
      <c r="AC25" s="315" t="e">
        <f>IF(A22&gt;0,RANK(AB25,AB:AB),"")</f>
        <v>#VALUE!</v>
      </c>
      <c r="AD25" s="315" t="str">
        <f t="shared" si="1"/>
        <v/>
      </c>
    </row>
    <row r="26" spans="1:30" ht="18.75" customHeight="1">
      <c r="A26" s="1132">
        <v>107</v>
      </c>
      <c r="B26" s="319" t="str">
        <f>IF(A26:A26&gt;0,VLOOKUP(A26,Sorteio!$A$1:$AS$75,4,FALSE),"")</f>
        <v>860</v>
      </c>
      <c r="C26" s="319" t="str">
        <f>IF(A26:A26&gt;0,VLOOKUP(A26,Sorteio!$A$1:$AS$75,5,FALSE),"")</f>
        <v>MORI</v>
      </c>
      <c r="D26" s="319" t="str">
        <f>IF(A26:A26&gt;0,VLOOKUP(A26,Sorteio!$A$1:$AS$75,6,FALSE),"")</f>
        <v>TORAO</v>
      </c>
      <c r="E26" s="319" t="str">
        <f>IF(A26:A26&gt;0,VLOOKUP(A26,Sorteio!$A$1:$AS$75,7,FALSE),"")</f>
        <v>M</v>
      </c>
      <c r="F26" s="319" t="str">
        <f>IF(A26:A26&gt;0,VLOOKUP(A26,Sorteio!$A$1:$AS$75,8,FALSE),"")</f>
        <v>15. BIR</v>
      </c>
      <c r="G26" s="343">
        <f>IF(A26:A26&gt;0,VLOOKUP(A26,Sorteio!$A$1:$AS$75,9,FALSE),"")</f>
        <v>22977</v>
      </c>
      <c r="H26" s="320">
        <f>IF(A26:A26&gt;0,VLOOKUP(A26,Sorteio!$A$1:$AS$75,10,FALSE),"")</f>
        <v>2</v>
      </c>
      <c r="I26" s="320" t="str">
        <f>IF(A26:A26&gt;0,VLOOKUP(A26,Sorteio!$A$1:$AS$75,11,FALSE),"")</f>
        <v>EX-NSR</v>
      </c>
      <c r="J26" s="319" t="str">
        <f>IF(A26:A26&gt;0,VLOOKUP(A26,Sorteio!$A$1:$AS$75,12,FALSE),"")</f>
        <v>LIB2026</v>
      </c>
      <c r="K26" s="319">
        <f>IF(A26:A26&gt;0,VLOOKUP(A26,Sorteio!$A$1:$AS$75,13,FALSE),"")</f>
        <v>0</v>
      </c>
      <c r="L26" s="321">
        <v>57</v>
      </c>
      <c r="M26" s="321">
        <v>54</v>
      </c>
      <c r="N26" s="322">
        <f>IF(A26&gt;0,L26+M26,"")</f>
        <v>111</v>
      </c>
      <c r="O26" s="323"/>
      <c r="P26" s="323"/>
      <c r="Q26" s="323"/>
      <c r="R26" s="323"/>
      <c r="S26" s="610" t="str">
        <f>IF(O26&gt;0,VLOOKUP(O26,HOLEINONE!$A$1:$B$37,2,FALSE),"")</f>
        <v/>
      </c>
      <c r="T26" s="610" t="str">
        <f>IF(P26&gt;0,VLOOKUP(P26,HOLEINONE!$A$1:$B$37,2,FALSE),"")</f>
        <v/>
      </c>
      <c r="U26" s="610" t="str">
        <f>IF(Q26&gt;0,VLOOKUP(Q26,HOLEINONE!$A$1:$B$37,2,FALSE),"")</f>
        <v/>
      </c>
      <c r="V26" s="610" t="str">
        <f>IF(R26&gt;0,VLOOKUP(R26,HOLEINONE!$A$1:$B$37,2,FALSE),"")</f>
        <v/>
      </c>
      <c r="W26" s="591" t="str">
        <f t="shared" si="2"/>
        <v/>
      </c>
      <c r="X26" s="325">
        <f>IF(A26&gt;0,N26-H26*2,"")</f>
        <v>107</v>
      </c>
      <c r="Y26" s="315">
        <f t="shared" si="0"/>
        <v>22977</v>
      </c>
      <c r="Z26" s="315">
        <f>IF(A26&gt;0,999.999999-N26+(H26*0.01)+(Y26*-0.000000001),"")</f>
        <v>889.01997602300003</v>
      </c>
      <c r="AA26" s="315" t="e">
        <f>IF(A26&gt;0,RANK(Z26,Z:Z),"")</f>
        <v>#VALUE!</v>
      </c>
      <c r="AB26" s="315">
        <f>IF(A26&gt;0,999.999999-X26+(0.12-(H26*0.01))+(Y26*-0.00000001)," ")</f>
        <v>893.09976922999999</v>
      </c>
      <c r="AC26" s="315" t="e">
        <f>IF(A26&gt;0,RANK(AB26,AB:AB),"")</f>
        <v>#VALUE!</v>
      </c>
      <c r="AD26" s="315" t="str">
        <f t="shared" si="1"/>
        <v/>
      </c>
    </row>
    <row r="27" spans="1:30" ht="18.75" customHeight="1">
      <c r="A27" s="1132"/>
      <c r="B27" s="319" t="str">
        <f>IF(A26:A26&gt;0,VLOOKUP(A26,Sorteio!$A$1:$AS$75,14,FALSE),"")</f>
        <v>527</v>
      </c>
      <c r="C27" s="319" t="str">
        <f>IF(A26:A26&gt;0,VLOOKUP(A26,Sorteio!$A$1:$AS$760,15,FALSE),"")</f>
        <v>KONDO</v>
      </c>
      <c r="D27" s="319" t="str">
        <f>IF(A26:A26&gt;0,VLOOKUP(A26,Sorteio!$A$1:$AS$760,16,FALSE),"")</f>
        <v>JORGE</v>
      </c>
      <c r="E27" s="319" t="str">
        <f>IF(A26:A26&gt;0,VLOOKUP(A26,Sorteio!$A$1:$AS$760,17,FALSE),"")</f>
        <v>M</v>
      </c>
      <c r="F27" s="319" t="str">
        <f>IF(A26:A26&gt;0,VLOOKUP(A26,Sorteio!$A$1:$AS$75,18,FALSE),"")</f>
        <v>12. COO</v>
      </c>
      <c r="G27" s="343">
        <f>IF(A26:A26&gt;0,VLOOKUP(A26,Sorteio!$A$1:$AS$75,19,FALSE),"")</f>
        <v>16542</v>
      </c>
      <c r="H27" s="320">
        <f>IF(A26:A26&gt;0,VLOOKUP(A26,Sorteio!$A$1:$AS$75,20,FALSE),"")</f>
        <v>3</v>
      </c>
      <c r="I27" s="320" t="str">
        <f>IF(A26:A26&gt;0,VLOOKUP(A26,Sorteio!$A$1:$AS$75,21,FALSE),"")</f>
        <v>EX-SR</v>
      </c>
      <c r="J27" s="319" t="str">
        <f>IF(A26:A26&gt;0,VLOOKUP(A26,Sorteio!$A$1:$AS$75,22,FALSE),"")</f>
        <v>LIB2026</v>
      </c>
      <c r="K27" s="319">
        <f>IF(A26:A26&gt;0,VLOOKUP(A26,Sorteio!$A$1:$AS$75,23,FALSE),"")</f>
        <v>0</v>
      </c>
      <c r="L27" s="321">
        <v>55</v>
      </c>
      <c r="M27" s="321">
        <v>58</v>
      </c>
      <c r="N27" s="322">
        <f>IF(A26&gt;0,L27+M27,"")</f>
        <v>113</v>
      </c>
      <c r="O27" s="592"/>
      <c r="P27" s="323"/>
      <c r="Q27" s="323"/>
      <c r="R27" s="323"/>
      <c r="S27" s="610" t="str">
        <f>IF(O27&gt;0,VLOOKUP(O27,HOLEINONE!$A$1:$B$37,2,FALSE),"")</f>
        <v/>
      </c>
      <c r="T27" s="610" t="str">
        <f>IF(P27&gt;0,VLOOKUP(P27,HOLEINONE!$A$1:$B$37,2,FALSE),"")</f>
        <v/>
      </c>
      <c r="U27" s="610" t="str">
        <f>IF(Q27&gt;0,VLOOKUP(Q27,HOLEINONE!$A$1:$B$37,2,FALSE),"")</f>
        <v/>
      </c>
      <c r="V27" s="610" t="str">
        <f>IF(R27&gt;0,VLOOKUP(R27,HOLEINONE!$A$1:$B$37,2,FALSE),"")</f>
        <v/>
      </c>
      <c r="W27" s="591" t="str">
        <f t="shared" si="2"/>
        <v/>
      </c>
      <c r="X27" s="325">
        <f>IF(A26&gt;0,N27-H27*2,"")</f>
        <v>107</v>
      </c>
      <c r="Y27" s="315">
        <f t="shared" si="0"/>
        <v>16542</v>
      </c>
      <c r="Z27" s="315">
        <f>IF(A26&gt;0,999.999999-N27+(H27*0.01)+(Y27*-0.000000001),"")</f>
        <v>887.02998245799995</v>
      </c>
      <c r="AA27" s="315" t="e">
        <f>IF(A26&gt;0,RANK(Z27,Z:Z),"")</f>
        <v>#VALUE!</v>
      </c>
      <c r="AB27" s="315">
        <f>IF(A26&gt;0,999.999999-X27+(0.12-(H27*0.01))+(Y27*-0.00000001)," ")</f>
        <v>893.08983358</v>
      </c>
      <c r="AC27" s="315" t="e">
        <f>IF(A26&gt;0,RANK(AB27,AB:AB),"")</f>
        <v>#VALUE!</v>
      </c>
      <c r="AD27" s="315" t="str">
        <f t="shared" si="1"/>
        <v/>
      </c>
    </row>
    <row r="28" spans="1:30" ht="18.75" customHeight="1">
      <c r="A28" s="1132"/>
      <c r="B28" s="319">
        <f>IF(A26:A26&gt;0,VLOOKUP(A26,Sorteio!$A$1:$AS$75,24,FALSE),"")</f>
        <v>993</v>
      </c>
      <c r="C28" s="319" t="str">
        <f>IF(A26:A26&gt;0,VLOOKUP(A26,Sorteio!$A$1:$AS$75,25,FALSE),"")</f>
        <v>ABEMATSU</v>
      </c>
      <c r="D28" s="319" t="str">
        <f>IF(A26:A26&gt;0,VLOOKUP(A26,Sorteio!$A$1:$AS$75,26,FALSE),"")</f>
        <v>KATSUYUKI</v>
      </c>
      <c r="E28" s="319" t="str">
        <f>IF(A26:A26&gt;0,VLOOKUP(A26,Sorteio!$A$1:$AS$75,27,FALSE),"")</f>
        <v>M</v>
      </c>
      <c r="F28" s="319" t="str">
        <f>IF(A26:A26&gt;0,VLOOKUP(A26,Sorteio!$A$1:$AS$75,28,FALSE),"")</f>
        <v>07. GSP</v>
      </c>
      <c r="G28" s="343">
        <f>IF(A26:A26&gt;0,VLOOKUP(A26,Sorteio!$A$1:$AS$75,29,FALSE),"")</f>
        <v>17411</v>
      </c>
      <c r="H28" s="320">
        <f>IF(A26:A26&gt;0,VLOOKUP(A26,Sorteio!$A$1:$AS$75,30,FALSE),"")</f>
        <v>5</v>
      </c>
      <c r="I28" s="320" t="str">
        <f>IF(A26:A26&gt;0,VLOOKUP(A26,Sorteio!$A$1:$AS$75,31,FALSE),"")</f>
        <v>A-SR</v>
      </c>
      <c r="J28" s="319" t="str">
        <f>IF(A26:A26&gt;0,VLOOKUP(A26,Sorteio!$A$1:$AS$75,32,FALSE),"")</f>
        <v>LIB2026</v>
      </c>
      <c r="K28" s="319">
        <f>IF(A26:A26&gt;0,VLOOKUP(A26,Sorteio!$A$1:$AS$75,33,FALSE),"")</f>
        <v>0</v>
      </c>
      <c r="L28" s="321">
        <v>59</v>
      </c>
      <c r="M28" s="321">
        <v>55</v>
      </c>
      <c r="N28" s="322">
        <f>IF(A26&gt;0,L28+M28,"")</f>
        <v>114</v>
      </c>
      <c r="O28" s="592"/>
      <c r="P28" s="323"/>
      <c r="Q28" s="323"/>
      <c r="R28" s="323"/>
      <c r="S28" s="610" t="str">
        <f>IF(O28&gt;0,VLOOKUP(O28,HOLEINONE!$A$1:$B$37,2,FALSE),"")</f>
        <v/>
      </c>
      <c r="T28" s="610" t="str">
        <f>IF(P28&gt;0,VLOOKUP(P28,HOLEINONE!$A$1:$B$37,2,FALSE),"")</f>
        <v/>
      </c>
      <c r="U28" s="610" t="str">
        <f>IF(Q28&gt;0,VLOOKUP(Q28,HOLEINONE!$A$1:$B$37,2,FALSE),"")</f>
        <v/>
      </c>
      <c r="V28" s="610" t="str">
        <f>IF(R28&gt;0,VLOOKUP(R28,HOLEINONE!$A$1:$B$37,2,FALSE),"")</f>
        <v/>
      </c>
      <c r="W28" s="591" t="str">
        <f t="shared" si="2"/>
        <v/>
      </c>
      <c r="X28" s="325">
        <f>IF(A26&gt;0,N28-H28*2,"")</f>
        <v>104</v>
      </c>
      <c r="Y28" s="315">
        <f t="shared" si="0"/>
        <v>17411</v>
      </c>
      <c r="Z28" s="315">
        <f>IF(A26&gt;0,999.999999-N28+(H28*0.01)+(Y28*-0.000000001),"")</f>
        <v>886.04998158899991</v>
      </c>
      <c r="AA28" s="315" t="e">
        <f>IF(A26&gt;0,RANK(Z28,Z:Z),"")</f>
        <v>#VALUE!</v>
      </c>
      <c r="AB28" s="315">
        <f>IF(A26&gt;0,999.999999-X28+(0.12-(H28*0.01))+(Y28*-0.00000001)," ")</f>
        <v>896.06982489000006</v>
      </c>
      <c r="AC28" s="315" t="e">
        <f>IF(A26&gt;0,RANK(AB28,AB:AB),"")</f>
        <v>#VALUE!</v>
      </c>
      <c r="AD28" s="315" t="str">
        <f t="shared" si="1"/>
        <v/>
      </c>
    </row>
    <row r="29" spans="1:30" ht="18.75" customHeight="1">
      <c r="A29" s="1132"/>
      <c r="B29" s="319" t="str">
        <f>IF(A26:A26&gt;0,VLOOKUP(A26,Sorteio!$A$1:$AS$75,34,FALSE),"")</f>
        <v>427</v>
      </c>
      <c r="C29" s="319" t="str">
        <f>IF(A26:A26&gt;0,VLOOKUP(A26,Sorteio!$A$1:$AS$75,35,FALSE),"")</f>
        <v>HORITA</v>
      </c>
      <c r="D29" s="319" t="str">
        <f>IF(A26:A26&gt;0,VLOOKUP(A26,Sorteio!$A$1:$AS$75,36,FALSE),"")</f>
        <v>SETSUOMI</v>
      </c>
      <c r="E29" s="319" t="str">
        <f>IF(A26:A26&gt;0,VLOOKUP(A26,Sorteio!$A$1:$AS$75,37,FALSE),"")</f>
        <v>M</v>
      </c>
      <c r="F29" s="319" t="str">
        <f>IF(A26:A26&gt;0,VLOOKUP(A26,Sorteio!$A$1:$AS$75,38,FALSE),"")</f>
        <v>11. NCC</v>
      </c>
      <c r="G29" s="343">
        <f>IF(A26:A26&gt;0,VLOOKUP(A26,Sorteio!$A$1:$AS$75,39,FALSE),"")</f>
        <v>16582</v>
      </c>
      <c r="H29" s="320">
        <f>IF(A26:A26&gt;0,VLOOKUP(A26,Sorteio!$A$1:$AS$75,40,FALSE),"")</f>
        <v>4</v>
      </c>
      <c r="I29" s="320" t="str">
        <f>IF(A26:A26&gt;0,VLOOKUP(A26,Sorteio!$A$1:$AS$75,41,FALSE),"")</f>
        <v>A-SR</v>
      </c>
      <c r="J29" s="319" t="str">
        <f>IF(A26:A26&gt;0,VLOOKUP(A26,Sorteio!$A$1:$AS$75,42,FALSE),"")</f>
        <v>LIB2026</v>
      </c>
      <c r="K29" s="319">
        <f>IF(A26:A26&gt;0,VLOOKUP(A26,Sorteio!$A$1:$AS$75,43,FALSE),"")</f>
        <v>0</v>
      </c>
      <c r="L29" s="321">
        <v>52</v>
      </c>
      <c r="M29" s="321">
        <v>61</v>
      </c>
      <c r="N29" s="322">
        <f>IF(A26&gt;0,L29+M29,"")</f>
        <v>113</v>
      </c>
      <c r="O29" s="323"/>
      <c r="P29" s="323"/>
      <c r="Q29" s="323"/>
      <c r="R29" s="323"/>
      <c r="S29" s="610" t="str">
        <f>IF(O29&gt;0,VLOOKUP(O29,HOLEINONE!$A$1:$B$37,2,FALSE),"")</f>
        <v/>
      </c>
      <c r="T29" s="610" t="str">
        <f>IF(P29&gt;0,VLOOKUP(P29,HOLEINONE!$A$1:$B$37,2,FALSE),"")</f>
        <v/>
      </c>
      <c r="U29" s="610" t="str">
        <f>IF(Q29&gt;0,VLOOKUP(Q29,HOLEINONE!$A$1:$B$37,2,FALSE),"")</f>
        <v/>
      </c>
      <c r="V29" s="610" t="str">
        <f>IF(R29&gt;0,VLOOKUP(R29,HOLEINONE!$A$1:$B$37,2,FALSE),"")</f>
        <v/>
      </c>
      <c r="W29" s="591" t="str">
        <f t="shared" si="2"/>
        <v/>
      </c>
      <c r="X29" s="325">
        <f>IF(A26&gt;0,N29-H29*2,"")</f>
        <v>105</v>
      </c>
      <c r="Y29" s="315">
        <f t="shared" si="0"/>
        <v>16582</v>
      </c>
      <c r="Z29" s="315">
        <f>IF(A26&gt;0,999.999999-N29+(H29*0.01)+(Y29*-0.000000001),"")</f>
        <v>887.03998241800002</v>
      </c>
      <c r="AA29" s="315" t="e">
        <f>IF(A26&gt;0,RANK(Z29,Z:Z),"")</f>
        <v>#VALUE!</v>
      </c>
      <c r="AB29" s="315">
        <f>IF(A26&gt;0,999.999999-X29+(0.12-(H29*0.01))+(Y29*-0.00000001)," ")</f>
        <v>895.07983318000004</v>
      </c>
      <c r="AC29" s="315" t="e">
        <f>IF(A26&gt;0,RANK(AB29,AB:AB),"")</f>
        <v>#VALUE!</v>
      </c>
      <c r="AD29" s="315" t="str">
        <f t="shared" si="1"/>
        <v/>
      </c>
    </row>
    <row r="30" spans="1:30" ht="18.75" customHeight="1">
      <c r="A30" s="1132">
        <v>108</v>
      </c>
      <c r="B30" s="319" t="str">
        <f>IF(A30:A30&gt;0,VLOOKUP(A30,Sorteio!$A$1:$AS$75,4,FALSE),"")</f>
        <v>671</v>
      </c>
      <c r="C30" s="319" t="str">
        <f>IF(A30:A30&gt;0,VLOOKUP(A30,Sorteio!$A$1:$AS$75,5,FALSE),"")</f>
        <v>OKAWARA</v>
      </c>
      <c r="D30" s="319" t="str">
        <f>IF(A30:A30&gt;0,VLOOKUP(A30,Sorteio!$A$1:$AS$75,6,FALSE),"")</f>
        <v>TOSHIO</v>
      </c>
      <c r="E30" s="319" t="str">
        <f>IF(A30:A30&gt;0,VLOOKUP(A30,Sorteio!$A$1:$AS$75,7,FALSE),"")</f>
        <v>M</v>
      </c>
      <c r="F30" s="319" t="str">
        <f>IF(A30:A30&gt;0,VLOOKUP(A30,Sorteio!$A$1:$AS$75,8,FALSE),"")</f>
        <v>08. SMA</v>
      </c>
      <c r="G30" s="343">
        <f>IF(A30:A30&gt;0,VLOOKUP(A30,Sorteio!$A$1:$AS$75,9,FALSE),"")</f>
        <v>24451</v>
      </c>
      <c r="H30" s="320">
        <f>IF(A30:A30&gt;0,VLOOKUP(A30,Sorteio!$A$1:$AS$75,10,FALSE),"")</f>
        <v>2</v>
      </c>
      <c r="I30" s="320" t="str">
        <f>IF(A30:A30&gt;0,VLOOKUP(A30,Sorteio!$A$1:$AS$75,11,FALSE),"")</f>
        <v>EX-NSR</v>
      </c>
      <c r="J30" s="319" t="str">
        <f>IF(A30:A30&gt;0,VLOOKUP(A30,Sorteio!$A$1:$AS$75,12,FALSE),"")</f>
        <v>LIB2026</v>
      </c>
      <c r="K30" s="319">
        <f>IF(A30:A30&gt;0,VLOOKUP(A30,Sorteio!$A$1:$AS$75,13,FALSE),"")</f>
        <v>0</v>
      </c>
      <c r="L30" s="321">
        <v>52</v>
      </c>
      <c r="M30" s="321">
        <v>63</v>
      </c>
      <c r="N30" s="322">
        <f>IF(A30&gt;0,L30+M30,"")</f>
        <v>115</v>
      </c>
      <c r="O30" s="323"/>
      <c r="P30" s="323"/>
      <c r="Q30" s="323"/>
      <c r="R30" s="323"/>
      <c r="S30" s="610" t="str">
        <f>IF(O30&gt;0,VLOOKUP(O30,HOLEINONE!$A$1:$B$37,2,FALSE),"")</f>
        <v/>
      </c>
      <c r="T30" s="610" t="str">
        <f>IF(P30&gt;0,VLOOKUP(P30,HOLEINONE!$A$1:$B$37,2,FALSE),"")</f>
        <v/>
      </c>
      <c r="U30" s="610" t="str">
        <f>IF(Q30&gt;0,VLOOKUP(Q30,HOLEINONE!$A$1:$B$37,2,FALSE),"")</f>
        <v/>
      </c>
      <c r="V30" s="610" t="str">
        <f>IF(R30&gt;0,VLOOKUP(R30,HOLEINONE!$A$1:$B$37,2,FALSE),"")</f>
        <v/>
      </c>
      <c r="W30" s="591" t="str">
        <f t="shared" si="2"/>
        <v/>
      </c>
      <c r="X30" s="325">
        <f>IF(A30&gt;0,N30-H30*2,"")</f>
        <v>111</v>
      </c>
      <c r="Y30" s="315">
        <f t="shared" si="0"/>
        <v>24451</v>
      </c>
      <c r="Z30" s="315">
        <f>IF(A30&gt;0,999.999999-N30+(H30*0.01)+(Y30*-0.000000001),"")</f>
        <v>885.01997454900004</v>
      </c>
      <c r="AA30" s="315" t="e">
        <f>IF(A30&gt;0,RANK(Z30,Z:Z),"")</f>
        <v>#VALUE!</v>
      </c>
      <c r="AB30" s="315">
        <f>IF(A30&gt;0,999.999999-X30+(0.12-(H30*0.01))+(Y30*-0.00000001)," ")</f>
        <v>889.09975449000001</v>
      </c>
      <c r="AC30" s="315" t="e">
        <f>IF(A30&gt;0,RANK(AB30,AB:AB),"")</f>
        <v>#VALUE!</v>
      </c>
      <c r="AD30" s="315" t="str">
        <f t="shared" si="1"/>
        <v/>
      </c>
    </row>
    <row r="31" spans="1:30" ht="18.75" customHeight="1">
      <c r="A31" s="1132"/>
      <c r="B31" s="319" t="str">
        <f>IF(A30:A30&gt;0,VLOOKUP(A30,Sorteio!$A$1:$AS$75,14,FALSE),"")</f>
        <v>434</v>
      </c>
      <c r="C31" s="319" t="str">
        <f>IF(A30:A30&gt;0,VLOOKUP(A30,Sorteio!$A$1:$AS$760,15,FALSE),"")</f>
        <v>KATO</v>
      </c>
      <c r="D31" s="319" t="str">
        <f>IF(A30:A30&gt;0,VLOOKUP(A30,Sorteio!$A$1:$AS$760,16,FALSE),"")</f>
        <v>MASSAKAZU</v>
      </c>
      <c r="E31" s="319" t="str">
        <f>IF(A30:A30&gt;0,VLOOKUP(A30,Sorteio!$A$1:$AS$760,17,FALSE),"")</f>
        <v>M</v>
      </c>
      <c r="F31" s="319" t="str">
        <f>IF(A30:A30&gt;0,VLOOKUP(A30,Sorteio!$A$1:$AS$75,18,FALSE),"")</f>
        <v>01. PIE</v>
      </c>
      <c r="G31" s="343" t="str">
        <f>IF(A30:A30&gt;0,VLOOKUP(A30,Sorteio!$A$1:$AS$75,19,FALSE),"")</f>
        <v>15/07/1960</v>
      </c>
      <c r="H31" s="320">
        <f>IF(A30:A30&gt;0,VLOOKUP(A30,Sorteio!$A$1:$AS$75,20,FALSE),"")</f>
        <v>4</v>
      </c>
      <c r="I31" s="320" t="str">
        <f>IF(A30:A30&gt;0,VLOOKUP(A30,Sorteio!$A$1:$AS$75,21,FALSE),"")</f>
        <v>A-NSR</v>
      </c>
      <c r="J31" s="319" t="str">
        <f>IF(A30:A30&gt;0,VLOOKUP(A30,Sorteio!$A$1:$AS$75,22,FALSE),"")</f>
        <v>LIB2026</v>
      </c>
      <c r="K31" s="319">
        <f>IF(A30:A30&gt;0,VLOOKUP(A30,Sorteio!$A$1:$AS$75,23,FALSE),"")</f>
        <v>0</v>
      </c>
      <c r="L31" s="321">
        <v>54</v>
      </c>
      <c r="M31" s="321">
        <v>58</v>
      </c>
      <c r="N31" s="322">
        <f>IF(A30&gt;0,L31+M31,"")</f>
        <v>112</v>
      </c>
      <c r="O31" s="323" t="s">
        <v>120</v>
      </c>
      <c r="P31" s="323"/>
      <c r="Q31" s="323"/>
      <c r="R31" s="323"/>
      <c r="S31" s="610">
        <f>IF(O31&gt;0,VLOOKUP(O31,HOLEINONE!$A$1:$B$37,2,FALSE),"")</f>
        <v>7</v>
      </c>
      <c r="T31" s="610" t="str">
        <f>IF(P31&gt;0,VLOOKUP(P31,HOLEINONE!$A$1:$B$37,2,FALSE),"")</f>
        <v/>
      </c>
      <c r="U31" s="610" t="str">
        <f>IF(Q31&gt;0,VLOOKUP(Q31,HOLEINONE!$A$1:$B$37,2,FALSE),"")</f>
        <v/>
      </c>
      <c r="V31" s="610" t="str">
        <f>IF(R31&gt;0,VLOOKUP(R31,HOLEINONE!$A$1:$B$37,2,FALSE),"")</f>
        <v/>
      </c>
      <c r="W31" s="591">
        <f t="shared" si="2"/>
        <v>7</v>
      </c>
      <c r="X31" s="325">
        <f>IF(A30&gt;0,N31-H31*2,"")</f>
        <v>104</v>
      </c>
      <c r="Y31" s="315" t="str">
        <f t="shared" si="0"/>
        <v>15/07/1960</v>
      </c>
      <c r="Z31" s="315">
        <f>IF(A30&gt;0,999.999999-N31+(H31*0.01)+(Y31*-0.000000001),"")</f>
        <v>888.03997688799996</v>
      </c>
      <c r="AA31" s="315" t="e">
        <f>IF(A30&gt;0,RANK(Z31,Z:Z),"")</f>
        <v>#VALUE!</v>
      </c>
      <c r="AB31" s="315">
        <f>IF(A30&gt;0,999.999999-X31+(0.12-(H31*0.01))+(Y31*-0.00000001)," ")</f>
        <v>896.07977788000005</v>
      </c>
      <c r="AC31" s="315" t="e">
        <f>IF(A30&gt;0,RANK(AB31,AB:AB),"")</f>
        <v>#VALUE!</v>
      </c>
      <c r="AD31" s="315">
        <f t="shared" si="1"/>
        <v>1</v>
      </c>
    </row>
    <row r="32" spans="1:30" ht="18.75" customHeight="1">
      <c r="A32" s="1132"/>
      <c r="B32" s="319" t="str">
        <f>IF(A30:A30&gt;0,VLOOKUP(A30,Sorteio!$A$1:$AS$75,24,FALSE),"")</f>
        <v>690</v>
      </c>
      <c r="C32" s="319" t="str">
        <f>IF(A30:A30&gt;0,VLOOKUP(A30,Sorteio!$A$1:$AS$75,25,FALSE),"")</f>
        <v>ITAGAKI</v>
      </c>
      <c r="D32" s="319" t="str">
        <f>IF(A30:A30&gt;0,VLOOKUP(A30,Sorteio!$A$1:$AS$75,26,FALSE),"")</f>
        <v>MILTON NOBUHIRO</v>
      </c>
      <c r="E32" s="319" t="str">
        <f>IF(A30:A30&gt;0,VLOOKUP(A30,Sorteio!$A$1:$AS$75,27,FALSE),"")</f>
        <v>M</v>
      </c>
      <c r="F32" s="319" t="str">
        <f>IF(A30:A30&gt;0,VLOOKUP(A30,Sorteio!$A$1:$AS$75,28,FALSE),"")</f>
        <v>11. NCC</v>
      </c>
      <c r="G32" s="343">
        <f>IF(A30:A30&gt;0,VLOOKUP(A30,Sorteio!$A$1:$AS$75,29,FALSE),"")</f>
        <v>22073</v>
      </c>
      <c r="H32" s="320">
        <f>IF(A30:A30&gt;0,VLOOKUP(A30,Sorteio!$A$1:$AS$75,30,FALSE),"")</f>
        <v>5</v>
      </c>
      <c r="I32" s="320" t="str">
        <f>IF(A30:A30&gt;0,VLOOKUP(A30,Sorteio!$A$1:$AS$75,31,FALSE),"")</f>
        <v>A-NSR</v>
      </c>
      <c r="J32" s="319" t="str">
        <f>IF(A30:A30&gt;0,VLOOKUP(A30,Sorteio!$A$1:$AS$75,32,FALSE),"")</f>
        <v>LIB2026</v>
      </c>
      <c r="K32" s="319">
        <f>IF(A30:A30&gt;0,VLOOKUP(A30,Sorteio!$A$1:$AS$75,33,FALSE),"")</f>
        <v>0</v>
      </c>
      <c r="L32" s="321">
        <v>66</v>
      </c>
      <c r="M32" s="321">
        <v>59</v>
      </c>
      <c r="N32" s="322">
        <f>IF(A30&gt;0,L32+M32,"")</f>
        <v>125</v>
      </c>
      <c r="O32" s="592"/>
      <c r="P32" s="323"/>
      <c r="Q32" s="323"/>
      <c r="R32" s="323"/>
      <c r="S32" s="610" t="str">
        <f>IF(O32&gt;0,VLOOKUP(O32,HOLEINONE!$A$1:$B$37,2,FALSE),"")</f>
        <v/>
      </c>
      <c r="T32" s="610" t="str">
        <f>IF(P32&gt;0,VLOOKUP(P32,HOLEINONE!$A$1:$B$37,2,FALSE),"")</f>
        <v/>
      </c>
      <c r="U32" s="610" t="str">
        <f>IF(Q32&gt;0,VLOOKUP(Q32,HOLEINONE!$A$1:$B$37,2,FALSE),"")</f>
        <v/>
      </c>
      <c r="V32" s="610" t="str">
        <f>IF(R32&gt;0,VLOOKUP(R32,HOLEINONE!$A$1:$B$37,2,FALSE),"")</f>
        <v/>
      </c>
      <c r="W32" s="591" t="str">
        <f t="shared" si="2"/>
        <v/>
      </c>
      <c r="X32" s="325">
        <f>IF(A30&gt;0,N32-H32*2,"")</f>
        <v>115</v>
      </c>
      <c r="Y32" s="315">
        <f t="shared" si="0"/>
        <v>22073</v>
      </c>
      <c r="Z32" s="315">
        <f>IF(A30&gt;0,999.999999-N32+(H32*0.01)+(Y32*-0.000000001),"")</f>
        <v>875.04997692699999</v>
      </c>
      <c r="AA32" s="315" t="e">
        <f>IF(A30&gt;0,RANK(Z32,Z:Z),"")</f>
        <v>#VALUE!</v>
      </c>
      <c r="AB32" s="315">
        <f>IF(A30&gt;0,999.999999-X32+(0.12-(H32*0.01))+(Y32*-0.00000001)," ")</f>
        <v>885.06977827000003</v>
      </c>
      <c r="AC32" s="315" t="e">
        <f>IF(A30&gt;0,RANK(AB32,AB:AB),"")</f>
        <v>#VALUE!</v>
      </c>
      <c r="AD32" s="315" t="str">
        <f t="shared" si="1"/>
        <v/>
      </c>
    </row>
    <row r="33" spans="1:30" ht="18.75" customHeight="1">
      <c r="A33" s="1132"/>
      <c r="B33" s="319" t="str">
        <f>IF(A30:A30&gt;0,VLOOKUP(A30,Sorteio!$A$1:$AS$75,34,FALSE),"")</f>
        <v>734</v>
      </c>
      <c r="C33" s="319" t="str">
        <f>IF(A30:A30&gt;0,VLOOKUP(A30,Sorteio!$A$1:$AS$75,35,FALSE),"")</f>
        <v>NAKANO</v>
      </c>
      <c r="D33" s="319" t="str">
        <f>IF(A30:A30&gt;0,VLOOKUP(A30,Sorteio!$A$1:$AS$75,36,FALSE),"")</f>
        <v>MARIO K.</v>
      </c>
      <c r="E33" s="319" t="str">
        <f>IF(A30:A30&gt;0,VLOOKUP(A30,Sorteio!$A$1:$AS$75,37,FALSE),"")</f>
        <v>M</v>
      </c>
      <c r="F33" s="319" t="str">
        <f>IF(A30:A30&gt;0,VLOOKUP(A30,Sorteio!$A$1:$AS$75,38,FALSE),"")</f>
        <v>11. NCC</v>
      </c>
      <c r="G33" s="343">
        <f>IF(A30:A30&gt;0,VLOOKUP(A30,Sorteio!$A$1:$AS$75,39,FALSE),"")</f>
        <v>18534</v>
      </c>
      <c r="H33" s="320">
        <f>IF(A30:A30&gt;0,VLOOKUP(A30,Sorteio!$A$1:$AS$75,40,FALSE),"")</f>
        <v>5</v>
      </c>
      <c r="I33" s="320" t="str">
        <f>IF(A30:A30&gt;0,VLOOKUP(A30,Sorteio!$A$1:$AS$75,41,FALSE),"")</f>
        <v>A-SR</v>
      </c>
      <c r="J33" s="319" t="str">
        <f>IF(A30:A30&gt;0,VLOOKUP(A30,Sorteio!$A$1:$AS$75,42,FALSE),"")</f>
        <v>LIB2026</v>
      </c>
      <c r="K33" s="319">
        <f>IF(A30:A30&gt;0,VLOOKUP(A30,Sorteio!$A$1:$AS$75,43,FALSE),"")</f>
        <v>0</v>
      </c>
      <c r="L33" s="321">
        <v>62</v>
      </c>
      <c r="M33" s="321">
        <v>59</v>
      </c>
      <c r="N33" s="322">
        <f>IF(A30&gt;0,L33+M33,"")</f>
        <v>121</v>
      </c>
      <c r="O33" s="323"/>
      <c r="P33" s="323"/>
      <c r="Q33" s="323"/>
      <c r="R33" s="323"/>
      <c r="S33" s="610" t="str">
        <f>IF(O33&gt;0,VLOOKUP(O33,HOLEINONE!$A$1:$B$37,2,FALSE),"")</f>
        <v/>
      </c>
      <c r="T33" s="610" t="str">
        <f>IF(P33&gt;0,VLOOKUP(P33,HOLEINONE!$A$1:$B$37,2,FALSE),"")</f>
        <v/>
      </c>
      <c r="U33" s="610" t="str">
        <f>IF(Q33&gt;0,VLOOKUP(Q33,HOLEINONE!$A$1:$B$37,2,FALSE),"")</f>
        <v/>
      </c>
      <c r="V33" s="610" t="str">
        <f>IF(R33&gt;0,VLOOKUP(R33,HOLEINONE!$A$1:$B$37,2,FALSE),"")</f>
        <v/>
      </c>
      <c r="W33" s="591" t="str">
        <f t="shared" si="2"/>
        <v/>
      </c>
      <c r="X33" s="325">
        <f>IF(A30&gt;0,N33-H33*2,"")</f>
        <v>111</v>
      </c>
      <c r="Y33" s="315">
        <f t="shared" si="0"/>
        <v>18534</v>
      </c>
      <c r="Z33" s="315">
        <f>IF(A30&gt;0,999.999999-N33+(H33*0.01)+(Y33*-0.000000001),"")</f>
        <v>879.04998046599997</v>
      </c>
      <c r="AA33" s="315" t="e">
        <f>IF(A30&gt;0,RANK(Z33,Z:Z),"")</f>
        <v>#VALUE!</v>
      </c>
      <c r="AB33" s="315">
        <f>IF(A30&gt;0,999.999999-X33+(0.12-(H33*0.01))+(Y33*-0.00000001)," ")</f>
        <v>889.06981366000002</v>
      </c>
      <c r="AC33" s="315" t="e">
        <f>IF(A30&gt;0,RANK(AB33,AB:AB),"")</f>
        <v>#VALUE!</v>
      </c>
      <c r="AD33" s="315" t="str">
        <f t="shared" si="1"/>
        <v/>
      </c>
    </row>
    <row r="34" spans="1:30" ht="18.75" customHeight="1">
      <c r="A34" s="1132">
        <v>109</v>
      </c>
      <c r="B34" s="319" t="str">
        <f>IF(A34:A34&gt;0,VLOOKUP(A34,Sorteio!$A$1:$AS$75,4,FALSE),"")</f>
        <v>170</v>
      </c>
      <c r="C34" s="319" t="str">
        <f>IF(A34:A34&gt;0,VLOOKUP(A34,Sorteio!$A$1:$AS$75,5,FALSE),"")</f>
        <v>YAMAKAWA</v>
      </c>
      <c r="D34" s="319" t="str">
        <f>IF(A34:A34&gt;0,VLOOKUP(A34,Sorteio!$A$1:$AS$75,6,FALSE),"")</f>
        <v>YOCHINOBU</v>
      </c>
      <c r="E34" s="319" t="str">
        <f>IF(A34:A34&gt;0,VLOOKUP(A34,Sorteio!$A$1:$AS$75,7,FALSE),"")</f>
        <v>M</v>
      </c>
      <c r="F34" s="319" t="str">
        <f>IF(A34:A34&gt;0,VLOOKUP(A34,Sorteio!$A$1:$AS$75,8,FALSE),"")</f>
        <v>11. NCC</v>
      </c>
      <c r="G34" s="343">
        <f>IF(A34:A34&gt;0,VLOOKUP(A34,Sorteio!$A$1:$AS$75,9,FALSE),"")</f>
        <v>17962</v>
      </c>
      <c r="H34" s="320">
        <f>IF(A34:A34&gt;0,VLOOKUP(A34,Sorteio!$A$1:$AS$75,10,FALSE),"")</f>
        <v>2</v>
      </c>
      <c r="I34" s="320" t="str">
        <f>IF(A34:A34&gt;0,VLOOKUP(A34,Sorteio!$A$1:$AS$75,11,FALSE),"")</f>
        <v>EX-SR</v>
      </c>
      <c r="J34" s="319" t="str">
        <f>IF(A34:A34&gt;0,VLOOKUP(A34,Sorteio!$A$1:$AS$75,12,FALSE),"")</f>
        <v>LIB2026</v>
      </c>
      <c r="K34" s="319">
        <f>IF(A34:A34&gt;0,VLOOKUP(A34,Sorteio!$A$1:$AS$75,13,FALSE),"")</f>
        <v>0</v>
      </c>
      <c r="L34" s="321">
        <v>61</v>
      </c>
      <c r="M34" s="321">
        <v>56</v>
      </c>
      <c r="N34" s="322">
        <f>IF(A34&gt;0,L34+M34,"")</f>
        <v>117</v>
      </c>
      <c r="O34" s="323"/>
      <c r="P34" s="323"/>
      <c r="Q34" s="323"/>
      <c r="R34" s="323"/>
      <c r="S34" s="610" t="str">
        <f>IF(O34&gt;0,VLOOKUP(O34,HOLEINONE!$A$1:$B$37,2,FALSE),"")</f>
        <v/>
      </c>
      <c r="T34" s="610" t="str">
        <f>IF(P34&gt;0,VLOOKUP(P34,HOLEINONE!$A$1:$B$37,2,FALSE),"")</f>
        <v/>
      </c>
      <c r="U34" s="610" t="str">
        <f>IF(Q34&gt;0,VLOOKUP(Q34,HOLEINONE!$A$1:$B$37,2,FALSE),"")</f>
        <v/>
      </c>
      <c r="V34" s="610" t="str">
        <f>IF(R34&gt;0,VLOOKUP(R34,HOLEINONE!$A$1:$B$37,2,FALSE),"")</f>
        <v/>
      </c>
      <c r="W34" s="591" t="str">
        <f t="shared" si="2"/>
        <v/>
      </c>
      <c r="X34" s="325">
        <f>IF(A34&gt;0,N34-H34*2,"")</f>
        <v>113</v>
      </c>
      <c r="Y34" s="315">
        <f t="shared" si="0"/>
        <v>17962</v>
      </c>
      <c r="Z34" s="315">
        <f>IF(A34&gt;0,999.999999-N34+(H34*0.01)+(Y34*-0.000000001),"")</f>
        <v>883.01998103799997</v>
      </c>
      <c r="AA34" s="315" t="e">
        <f>IF(A34&gt;0,RANK(Z34,Z:Z),"")</f>
        <v>#VALUE!</v>
      </c>
      <c r="AB34" s="315">
        <f>IF(A34&gt;0,999.999999-X34+(0.12-(H34*0.01))+(Y34*-0.00000001)," ")</f>
        <v>887.09981937999999</v>
      </c>
      <c r="AC34" s="315" t="e">
        <f>IF(A34&gt;0,RANK(AB34,AB:AB),"")</f>
        <v>#VALUE!</v>
      </c>
      <c r="AD34" s="315" t="str">
        <f t="shared" si="1"/>
        <v/>
      </c>
    </row>
    <row r="35" spans="1:30" ht="18.75" customHeight="1">
      <c r="A35" s="1132"/>
      <c r="B35" s="319" t="str">
        <f>IF(A34:A34&gt;0,VLOOKUP(A34,Sorteio!$A$1:$AS$75,14,FALSE),"")</f>
        <v>216</v>
      </c>
      <c r="C35" s="319" t="str">
        <f>IF(A34:A34&gt;0,VLOOKUP(A34,Sorteio!$A$1:$AS$760,15,FALSE),"")</f>
        <v>ADATI</v>
      </c>
      <c r="D35" s="319" t="str">
        <f>IF(A34:A34&gt;0,VLOOKUP(A34,Sorteio!$A$1:$AS$760,16,FALSE),"")</f>
        <v>MARCIO SHIGUEO</v>
      </c>
      <c r="E35" s="319" t="str">
        <f>IF(A34:A34&gt;0,VLOOKUP(A34,Sorteio!$A$1:$AS$760,17,FALSE),"")</f>
        <v>M</v>
      </c>
      <c r="F35" s="319" t="str">
        <f>IF(A34:A34&gt;0,VLOOKUP(A34,Sorteio!$A$1:$AS$75,18,FALSE),"")</f>
        <v>10. ITA</v>
      </c>
      <c r="G35" s="343">
        <f>IF(A34:A34&gt;0,VLOOKUP(A34,Sorteio!$A$1:$AS$75,19,FALSE),"")</f>
        <v>21219</v>
      </c>
      <c r="H35" s="320">
        <f>IF(A34:A34&gt;0,VLOOKUP(A34,Sorteio!$A$1:$AS$75,20,FALSE),"")</f>
        <v>2</v>
      </c>
      <c r="I35" s="320" t="str">
        <f>IF(A34:A34&gt;0,VLOOKUP(A34,Sorteio!$A$1:$AS$75,21,FALSE),"")</f>
        <v>EX-NSR</v>
      </c>
      <c r="J35" s="319" t="str">
        <f>IF(A34:A34&gt;0,VLOOKUP(A34,Sorteio!$A$1:$AS$75,22,FALSE),"")</f>
        <v>LIB2026</v>
      </c>
      <c r="K35" s="319">
        <f>IF(A34:A34&gt;0,VLOOKUP(A34,Sorteio!$A$1:$AS$75,23,FALSE),"")</f>
        <v>0</v>
      </c>
      <c r="L35" s="321">
        <v>58</v>
      </c>
      <c r="M35" s="321">
        <v>53</v>
      </c>
      <c r="N35" s="322">
        <f>IF(A34&gt;0,L35+M35,"")</f>
        <v>111</v>
      </c>
      <c r="O35" s="323"/>
      <c r="P35" s="323"/>
      <c r="Q35" s="323"/>
      <c r="R35" s="323"/>
      <c r="S35" s="610" t="str">
        <f>IF(O35&gt;0,VLOOKUP(O35,HOLEINONE!$A$1:$B$37,2,FALSE),"")</f>
        <v/>
      </c>
      <c r="T35" s="610" t="str">
        <f>IF(P35&gt;0,VLOOKUP(P35,HOLEINONE!$A$1:$B$37,2,FALSE),"")</f>
        <v/>
      </c>
      <c r="U35" s="610" t="str">
        <f>IF(Q35&gt;0,VLOOKUP(Q35,HOLEINONE!$A$1:$B$37,2,FALSE),"")</f>
        <v/>
      </c>
      <c r="V35" s="610" t="str">
        <f>IF(R35&gt;0,VLOOKUP(R35,HOLEINONE!$A$1:$B$37,2,FALSE),"")</f>
        <v/>
      </c>
      <c r="W35" s="591" t="str">
        <f t="shared" si="2"/>
        <v/>
      </c>
      <c r="X35" s="325">
        <f>IF(A34&gt;0,N35-H35*2,"")</f>
        <v>107</v>
      </c>
      <c r="Y35" s="315">
        <f t="shared" si="0"/>
        <v>21219</v>
      </c>
      <c r="Z35" s="315">
        <f>IF(A34&gt;0,999.999999-N35+(H35*0.01)+(Y35*-0.000000001),"")</f>
        <v>889.01997778099997</v>
      </c>
      <c r="AA35" s="315" t="e">
        <f>IF(A34&gt;0,RANK(Z35,Z:Z),"")</f>
        <v>#VALUE!</v>
      </c>
      <c r="AB35" s="315">
        <f>IF(A34&gt;0,999.999999-X35+(0.12-(H35*0.01))+(Y35*-0.00000001)," ")</f>
        <v>893.09978681000007</v>
      </c>
      <c r="AC35" s="315" t="e">
        <f>IF(A34&gt;0,RANK(AB35,AB:AB),"")</f>
        <v>#VALUE!</v>
      </c>
      <c r="AD35" s="315" t="str">
        <f t="shared" si="1"/>
        <v/>
      </c>
    </row>
    <row r="36" spans="1:30" ht="18.75" customHeight="1">
      <c r="A36" s="1132"/>
      <c r="B36" s="319" t="str">
        <f>IF(A34:A34&gt;0,VLOOKUP(A34,Sorteio!$A$1:$AS$75,24,FALSE),"")</f>
        <v>326</v>
      </c>
      <c r="C36" s="319" t="str">
        <f>IF(A34:A34&gt;0,VLOOKUP(A34,Sorteio!$A$1:$AS$75,25,FALSE),"")</f>
        <v>ISHII</v>
      </c>
      <c r="D36" s="319" t="str">
        <f>IF(A34:A34&gt;0,VLOOKUP(A34,Sorteio!$A$1:$AS$75,26,FALSE),"")</f>
        <v>ROBERTO</v>
      </c>
      <c r="E36" s="319" t="str">
        <f>IF(A34:A34&gt;0,VLOOKUP(A34,Sorteio!$A$1:$AS$75,27,FALSE),"")</f>
        <v>M</v>
      </c>
      <c r="F36" s="319" t="str">
        <f>IF(A34:A34&gt;0,VLOOKUP(A34,Sorteio!$A$1:$AS$75,28,FALSE),"")</f>
        <v>11. NCC</v>
      </c>
      <c r="G36" s="343">
        <f>IF(A34:A34&gt;0,VLOOKUP(A34,Sorteio!$A$1:$AS$75,29,FALSE),"")</f>
        <v>19545</v>
      </c>
      <c r="H36" s="320">
        <f>IF(A34:A34&gt;0,VLOOKUP(A34,Sorteio!$A$1:$AS$75,30,FALSE),"")</f>
        <v>6</v>
      </c>
      <c r="I36" s="320" t="str">
        <f>IF(A34:A34&gt;0,VLOOKUP(A34,Sorteio!$A$1:$AS$75,31,FALSE),"")</f>
        <v>A-NSR</v>
      </c>
      <c r="J36" s="319" t="str">
        <f>IF(A34:A34&gt;0,VLOOKUP(A34,Sorteio!$A$1:$AS$75,32,FALSE),"")</f>
        <v>LIB2026</v>
      </c>
      <c r="K36" s="319">
        <f>IF(A34:A34&gt;0,VLOOKUP(A34,Sorteio!$A$1:$AS$75,33,FALSE),"")</f>
        <v>0</v>
      </c>
      <c r="L36" s="321">
        <v>52</v>
      </c>
      <c r="M36" s="321">
        <v>52</v>
      </c>
      <c r="N36" s="322">
        <f>IF(A34&gt;0,L36+M36,"")</f>
        <v>104</v>
      </c>
      <c r="O36" s="323" t="s">
        <v>140</v>
      </c>
      <c r="P36" s="323"/>
      <c r="Q36" s="323"/>
      <c r="R36" s="323"/>
      <c r="S36" s="610">
        <f>IF(O36&gt;0,VLOOKUP(O36,HOLEINONE!$A$1:$B$37,2,FALSE),"")</f>
        <v>13</v>
      </c>
      <c r="T36" s="610" t="str">
        <f>IF(P36&gt;0,VLOOKUP(P36,HOLEINONE!$A$1:$B$37,2,FALSE),"")</f>
        <v/>
      </c>
      <c r="U36" s="610" t="str">
        <f>IF(Q36&gt;0,VLOOKUP(Q36,HOLEINONE!$A$1:$B$37,2,FALSE),"")</f>
        <v/>
      </c>
      <c r="V36" s="610" t="str">
        <f>IF(R36&gt;0,VLOOKUP(R36,HOLEINONE!$A$1:$B$37,2,FALSE),"")</f>
        <v/>
      </c>
      <c r="W36" s="591">
        <f t="shared" si="2"/>
        <v>13</v>
      </c>
      <c r="X36" s="325">
        <f>IF(A34&gt;0,N36-H36*2,"")</f>
        <v>92</v>
      </c>
      <c r="Y36" s="315">
        <f t="shared" si="0"/>
        <v>19545</v>
      </c>
      <c r="Z36" s="315">
        <f>IF(A34&gt;0,999.999999-N36+(H36*0.01)+(Y36*-0.000000001),"")</f>
        <v>896.05997945499996</v>
      </c>
      <c r="AA36" s="315" t="e">
        <f>IF(A34&gt;0,RANK(Z36,Z:Z),"")</f>
        <v>#VALUE!</v>
      </c>
      <c r="AB36" s="315">
        <f>IF(A34&gt;0,999.999999-X36+(0.12-(H36*0.01))+(Y36*-0.00000001)," ")</f>
        <v>908.05980354999997</v>
      </c>
      <c r="AC36" s="315" t="e">
        <f>IF(A34&gt;0,RANK(AB36,AB:AB),"")</f>
        <v>#VALUE!</v>
      </c>
      <c r="AD36" s="315">
        <f t="shared" si="1"/>
        <v>1</v>
      </c>
    </row>
    <row r="37" spans="1:30" ht="18.75" customHeight="1">
      <c r="A37" s="1132"/>
      <c r="B37" s="319" t="str">
        <f>IF(A34:A34&gt;0,VLOOKUP(A34,Sorteio!$A$1:$AS$75,34,FALSE),"")</f>
        <v>875</v>
      </c>
      <c r="C37" s="319" t="str">
        <f>IF(A34:A34&gt;0,VLOOKUP(A34,Sorteio!$A$1:$AS$75,35,FALSE),"")</f>
        <v>KAWASAKA</v>
      </c>
      <c r="D37" s="319" t="str">
        <f>IF(A34:A34&gt;0,VLOOKUP(A34,Sorteio!$A$1:$AS$75,36,FALSE),"")</f>
        <v>M. INES KINUKO</v>
      </c>
      <c r="E37" s="319" t="str">
        <f>IF(A34:A34&gt;0,VLOOKUP(A34,Sorteio!$A$1:$AS$75,37,FALSE),"")</f>
        <v>F</v>
      </c>
      <c r="F37" s="319" t="str">
        <f>IF(A34:A34&gt;0,VLOOKUP(A34,Sorteio!$A$1:$AS$75,38,FALSE),"")</f>
        <v>07. GSP</v>
      </c>
      <c r="G37" s="343">
        <f>IF(A34:A34&gt;0,VLOOKUP(A34,Sorteio!$A$1:$AS$75,39,FALSE),"")</f>
        <v>18296</v>
      </c>
      <c r="H37" s="320">
        <f>IF(A34:A34&gt;0,VLOOKUP(A34,Sorteio!$A$1:$AS$75,40,FALSE),"")</f>
        <v>6</v>
      </c>
      <c r="I37" s="320" t="str">
        <f>IF(A34:A34&gt;0,VLOOKUP(A34,Sorteio!$A$1:$AS$75,41,FALSE),"")</f>
        <v>A-SR</v>
      </c>
      <c r="J37" s="319" t="str">
        <f>IF(A34:A34&gt;0,VLOOKUP(A34,Sorteio!$A$1:$AS$75,42,FALSE),"")</f>
        <v>LIB2026</v>
      </c>
      <c r="K37" s="319">
        <f>IF(A34:A34&gt;0,VLOOKUP(A34,Sorteio!$A$1:$AS$75,43,FALSE),"")</f>
        <v>0</v>
      </c>
      <c r="L37" s="321">
        <v>63</v>
      </c>
      <c r="M37" s="321">
        <v>60</v>
      </c>
      <c r="N37" s="322">
        <f>IF(A34&gt;0,L37+M37,"")</f>
        <v>123</v>
      </c>
      <c r="O37" s="592"/>
      <c r="P37" s="323"/>
      <c r="Q37" s="323"/>
      <c r="R37" s="323"/>
      <c r="S37" s="610" t="str">
        <f>IF(O37&gt;0,VLOOKUP(O37,HOLEINONE!$A$1:$B$37,2,FALSE),"")</f>
        <v/>
      </c>
      <c r="T37" s="610" t="str">
        <f>IF(P37&gt;0,VLOOKUP(P37,HOLEINONE!$A$1:$B$37,2,FALSE),"")</f>
        <v/>
      </c>
      <c r="U37" s="610" t="str">
        <f>IF(Q37&gt;0,VLOOKUP(Q37,HOLEINONE!$A$1:$B$37,2,FALSE),"")</f>
        <v/>
      </c>
      <c r="V37" s="610" t="str">
        <f>IF(R37&gt;0,VLOOKUP(R37,HOLEINONE!$A$1:$B$37,2,FALSE),"")</f>
        <v/>
      </c>
      <c r="W37" s="591" t="str">
        <f t="shared" si="2"/>
        <v/>
      </c>
      <c r="X37" s="325">
        <f>IF(A34&gt;0,N37-H37*2,"")</f>
        <v>111</v>
      </c>
      <c r="Y37" s="315">
        <f t="shared" si="0"/>
        <v>18296</v>
      </c>
      <c r="Z37" s="315">
        <f>IF(A34&gt;0,999.999999-N37+(H37*0.01)+(Y37*-0.000000001),"")</f>
        <v>877.05998070399994</v>
      </c>
      <c r="AA37" s="315" t="e">
        <f>IF(A34&gt;0,RANK(Z37,Z:Z),"")</f>
        <v>#VALUE!</v>
      </c>
      <c r="AB37" s="315">
        <f>IF(A34&gt;0,999.999999-X37+(0.12-(H37*0.01))+(Y37*-0.00000001)," ")</f>
        <v>889.05981603999999</v>
      </c>
      <c r="AC37" s="315" t="e">
        <f>IF(A34&gt;0,RANK(AB37,AB:AB),"")</f>
        <v>#VALUE!</v>
      </c>
      <c r="AD37" s="315" t="str">
        <f t="shared" si="1"/>
        <v/>
      </c>
    </row>
    <row r="38" spans="1:30" ht="18.75" customHeight="1">
      <c r="A38" s="1132">
        <v>110</v>
      </c>
      <c r="B38" s="319" t="str">
        <f>IF(A38:A38&gt;0,VLOOKUP(A38,Sorteio!$A$1:$AS$75,4,FALSE),"")</f>
        <v>270</v>
      </c>
      <c r="C38" s="319" t="str">
        <f>IF(A38:A38&gt;0,VLOOKUP(A38,Sorteio!$A$1:$AS$75,5,FALSE),"")</f>
        <v>NOZAWA</v>
      </c>
      <c r="D38" s="319" t="str">
        <f>IF(A38:A38&gt;0,VLOOKUP(A38,Sorteio!$A$1:$AS$75,6,FALSE),"")</f>
        <v>ASSAMI</v>
      </c>
      <c r="E38" s="319" t="str">
        <f>IF(A38:A38&gt;0,VLOOKUP(A38,Sorteio!$A$1:$AS$75,7,FALSE),"")</f>
        <v>F</v>
      </c>
      <c r="F38" s="319" t="str">
        <f>IF(A38:A38&gt;0,VLOOKUP(A38,Sorteio!$A$1:$AS$75,8,FALSE),"")</f>
        <v>06. KOK</v>
      </c>
      <c r="G38" s="343">
        <f>IF(A38:A38&gt;0,VLOOKUP(A38,Sorteio!$A$1:$AS$75,9,FALSE),"")</f>
        <v>23351</v>
      </c>
      <c r="H38" s="320">
        <f>IF(A38:A38&gt;0,VLOOKUP(A38,Sorteio!$A$1:$AS$75,10,FALSE),"")</f>
        <v>12</v>
      </c>
      <c r="I38" s="320" t="str">
        <f>IF(A38:A38&gt;0,VLOOKUP(A38,Sorteio!$A$1:$AS$75,11,FALSE),"")</f>
        <v>C-NSR</v>
      </c>
      <c r="J38" s="319" t="str">
        <f>IF(A38:A38&gt;0,VLOOKUP(A38,Sorteio!$A$1:$AS$75,12,FALSE),"")</f>
        <v>LIB2026</v>
      </c>
      <c r="K38" s="319">
        <f>IF(A38:A38&gt;0,VLOOKUP(A38,Sorteio!$A$1:$AS$75,13,FALSE),"")</f>
        <v>0</v>
      </c>
      <c r="L38" s="321">
        <v>68</v>
      </c>
      <c r="M38" s="321">
        <v>59</v>
      </c>
      <c r="N38" s="322">
        <f>IF(A38&gt;0,L38+M38,"")</f>
        <v>127</v>
      </c>
      <c r="O38" s="592"/>
      <c r="P38" s="323"/>
      <c r="Q38" s="323"/>
      <c r="R38" s="323"/>
      <c r="S38" s="610" t="str">
        <f>IF(O38&gt;0,VLOOKUP(O38,HOLEINONE!$A$1:$B$37,2,FALSE),"")</f>
        <v/>
      </c>
      <c r="T38" s="610" t="str">
        <f>IF(P38&gt;0,VLOOKUP(P38,HOLEINONE!$A$1:$B$37,2,FALSE),"")</f>
        <v/>
      </c>
      <c r="U38" s="610" t="str">
        <f>IF(Q38&gt;0,VLOOKUP(Q38,HOLEINONE!$A$1:$B$37,2,FALSE),"")</f>
        <v/>
      </c>
      <c r="V38" s="610" t="str">
        <f>IF(R38&gt;0,VLOOKUP(R38,HOLEINONE!$A$1:$B$37,2,FALSE),"")</f>
        <v/>
      </c>
      <c r="W38" s="591" t="str">
        <f t="shared" si="2"/>
        <v/>
      </c>
      <c r="X38" s="325">
        <f>IF(A38&gt;0,N38-H38*2,"")</f>
        <v>103</v>
      </c>
      <c r="Y38" s="315">
        <f t="shared" si="0"/>
        <v>23351</v>
      </c>
      <c r="Z38" s="315">
        <f>IF(A38&gt;0,999.999999-N38+(H38*0.01)+(Y38*-0.000000001),"")</f>
        <v>873.11997564900003</v>
      </c>
      <c r="AA38" s="315" t="e">
        <f>IF(A38&gt;0,RANK(Z38,Z:Z),"")</f>
        <v>#VALUE!</v>
      </c>
      <c r="AB38" s="315">
        <f>IF(A38&gt;0,999.999999-X38+(0.12-(H38*0.01))+(Y38*-0.00000001)," ")</f>
        <v>896.99976548999996</v>
      </c>
      <c r="AC38" s="315" t="e">
        <f>IF(A38&gt;0,RANK(AB38,AB:AB),"")</f>
        <v>#VALUE!</v>
      </c>
      <c r="AD38" s="315" t="str">
        <f t="shared" si="1"/>
        <v/>
      </c>
    </row>
    <row r="39" spans="1:30" ht="18.75" customHeight="1">
      <c r="A39" s="1132"/>
      <c r="B39" s="319" t="str">
        <f>IF(A38:A38&gt;0,VLOOKUP(A38,Sorteio!$A$1:$AS$75,14,FALSE),"")</f>
        <v>749</v>
      </c>
      <c r="C39" s="319" t="str">
        <f>IF(A38:A38&gt;0,VLOOKUP(A38,Sorteio!$A$1:$AS$760,15,FALSE),"")</f>
        <v>HIRANO</v>
      </c>
      <c r="D39" s="319" t="str">
        <f>IF(A38:A38&gt;0,VLOOKUP(A38,Sorteio!$A$1:$AS$760,16,FALSE),"")</f>
        <v>KAZUNORI</v>
      </c>
      <c r="E39" s="319" t="str">
        <f>IF(A38:A38&gt;0,VLOOKUP(A38,Sorteio!$A$1:$AS$760,17,FALSE),"")</f>
        <v>M</v>
      </c>
      <c r="F39" s="319" t="str">
        <f>IF(A38:A38&gt;0,VLOOKUP(A38,Sorteio!$A$1:$AS$75,18,FALSE),"")</f>
        <v>15. BIR</v>
      </c>
      <c r="G39" s="343">
        <f>IF(A38:A38&gt;0,VLOOKUP(A38,Sorteio!$A$1:$AS$75,19,FALSE),"")</f>
        <v>16804</v>
      </c>
      <c r="H39" s="320">
        <f>IF(A38:A38&gt;0,VLOOKUP(A38,Sorteio!$A$1:$AS$75,20,FALSE),"")</f>
        <v>8</v>
      </c>
      <c r="I39" s="320" t="str">
        <f>IF(A38:A38&gt;0,VLOOKUP(A38,Sorteio!$A$1:$AS$75,21,FALSE),"")</f>
        <v>B-SR</v>
      </c>
      <c r="J39" s="319" t="str">
        <f>IF(A38:A38&gt;0,VLOOKUP(A38,Sorteio!$A$1:$AS$75,22,FALSE),"")</f>
        <v>LIB2026</v>
      </c>
      <c r="K39" s="319">
        <f>IF(A38:A38&gt;0,VLOOKUP(A38,Sorteio!$A$1:$AS$75,23,FALSE),"")</f>
        <v>0</v>
      </c>
      <c r="L39" s="321">
        <v>60</v>
      </c>
      <c r="M39" s="321">
        <v>60</v>
      </c>
      <c r="N39" s="322">
        <f>IF(A38&gt;0,L39+M39,"")</f>
        <v>120</v>
      </c>
      <c r="O39" s="592"/>
      <c r="P39" s="323"/>
      <c r="Q39" s="323"/>
      <c r="R39" s="323"/>
      <c r="S39" s="610" t="str">
        <f>IF(O39&gt;0,VLOOKUP(O39,HOLEINONE!$A$1:$B$37,2,FALSE),"")</f>
        <v/>
      </c>
      <c r="T39" s="610" t="str">
        <f>IF(P39&gt;0,VLOOKUP(P39,HOLEINONE!$A$1:$B$37,2,FALSE),"")</f>
        <v/>
      </c>
      <c r="U39" s="610" t="str">
        <f>IF(Q39&gt;0,VLOOKUP(Q39,HOLEINONE!$A$1:$B$37,2,FALSE),"")</f>
        <v/>
      </c>
      <c r="V39" s="610" t="str">
        <f>IF(R39&gt;0,VLOOKUP(R39,HOLEINONE!$A$1:$B$37,2,FALSE),"")</f>
        <v/>
      </c>
      <c r="W39" s="591" t="str">
        <f t="shared" si="2"/>
        <v/>
      </c>
      <c r="X39" s="325">
        <f>IF(A38&gt;0,N39-H39*2,"")</f>
        <v>104</v>
      </c>
      <c r="Y39" s="315">
        <f t="shared" si="0"/>
        <v>16804</v>
      </c>
      <c r="Z39" s="315">
        <f>IF(A38&gt;0,999.999999-N39+(H39*0.01)+(Y39*-0.000000001),"")</f>
        <v>880.07998219600006</v>
      </c>
      <c r="AA39" s="315" t="e">
        <f>IF(A38&gt;0,RANK(Z39,Z:Z),"")</f>
        <v>#VALUE!</v>
      </c>
      <c r="AB39" s="315">
        <f>IF(A38&gt;0,999.999999-X39+(0.12-(H39*0.01))+(Y39*-0.00000001)," ")</f>
        <v>896.03983096000002</v>
      </c>
      <c r="AC39" s="315" t="e">
        <f>IF(A38&gt;0,RANK(AB39,AB:AB),"")</f>
        <v>#VALUE!</v>
      </c>
      <c r="AD39" s="315" t="str">
        <f t="shared" si="1"/>
        <v/>
      </c>
    </row>
    <row r="40" spans="1:30" ht="18.75" customHeight="1">
      <c r="A40" s="1132"/>
      <c r="B40" s="319" t="str">
        <f>IF(A38:A38&gt;0,VLOOKUP(A38,Sorteio!$A$1:$AS$75,24,FALSE),"")</f>
        <v>770</v>
      </c>
      <c r="C40" s="319" t="str">
        <f>IF(A38:A38&gt;0,VLOOKUP(A38,Sorteio!$A$1:$AS$75,25,FALSE),"")</f>
        <v>MATSUI</v>
      </c>
      <c r="D40" s="319" t="str">
        <f>IF(A38:A38&gt;0,VLOOKUP(A38,Sorteio!$A$1:$AS$75,26,FALSE),"")</f>
        <v>SERGIO KIYOSHI</v>
      </c>
      <c r="E40" s="319" t="str">
        <f>IF(A38:A38&gt;0,VLOOKUP(A38,Sorteio!$A$1:$AS$75,27,FALSE),"")</f>
        <v>M</v>
      </c>
      <c r="F40" s="319" t="str">
        <f>IF(A38:A38&gt;0,VLOOKUP(A38,Sorteio!$A$1:$AS$75,28,FALSE),"")</f>
        <v>07. GSP</v>
      </c>
      <c r="G40" s="343">
        <f>IF(A38:A38&gt;0,VLOOKUP(A38,Sorteio!$A$1:$AS$75,29,FALSE),"")</f>
        <v>21525</v>
      </c>
      <c r="H40" s="320">
        <f>IF(A38:A38&gt;0,VLOOKUP(A38,Sorteio!$A$1:$AS$75,30,FALSE),"")</f>
        <v>12</v>
      </c>
      <c r="I40" s="320" t="str">
        <f>IF(A38:A38&gt;0,VLOOKUP(A38,Sorteio!$A$1:$AS$75,31,FALSE),"")</f>
        <v>C-NSR</v>
      </c>
      <c r="J40" s="319" t="str">
        <f>IF(A38:A38&gt;0,VLOOKUP(A38,Sorteio!$A$1:$AS$75,32,FALSE),"")</f>
        <v>LIB2026</v>
      </c>
      <c r="K40" s="319">
        <f>IF(A38:A38&gt;0,VLOOKUP(A38,Sorteio!$A$1:$AS$75,33,FALSE),"")</f>
        <v>0</v>
      </c>
      <c r="L40" s="321">
        <v>62</v>
      </c>
      <c r="M40" s="321">
        <v>61</v>
      </c>
      <c r="N40" s="322">
        <f>IF(A38&gt;0,L40+M40,"")</f>
        <v>123</v>
      </c>
      <c r="O40" s="323" t="s">
        <v>139</v>
      </c>
      <c r="P40" s="323"/>
      <c r="Q40" s="323"/>
      <c r="R40" s="323"/>
      <c r="S40" s="610">
        <f>IF(O40&gt;0,VLOOKUP(O40,HOLEINONE!$A$1:$B$37,2,FALSE),"")</f>
        <v>3</v>
      </c>
      <c r="T40" s="610" t="str">
        <f>IF(P40&gt;0,VLOOKUP(P40,HOLEINONE!$A$1:$B$37,2,FALSE),"")</f>
        <v/>
      </c>
      <c r="U40" s="610" t="str">
        <f>IF(Q40&gt;0,VLOOKUP(Q40,HOLEINONE!$A$1:$B$37,2,FALSE),"")</f>
        <v/>
      </c>
      <c r="V40" s="610" t="str">
        <f>IF(R40&gt;0,VLOOKUP(R40,HOLEINONE!$A$1:$B$37,2,FALSE),"")</f>
        <v/>
      </c>
      <c r="W40" s="591">
        <f t="shared" si="2"/>
        <v>3</v>
      </c>
      <c r="X40" s="325">
        <f>IF(A38&gt;0,N40-H40*2,"")</f>
        <v>99</v>
      </c>
      <c r="Y40" s="315">
        <f t="shared" si="0"/>
        <v>21525</v>
      </c>
      <c r="Z40" s="315">
        <f>IF(A38&gt;0,999.999999-N40+(H40*0.01)+(Y40*-0.000000001),"")</f>
        <v>877.11997747500004</v>
      </c>
      <c r="AA40" s="315" t="e">
        <f>IF(A38&gt;0,RANK(Z40,Z:Z),"")</f>
        <v>#VALUE!</v>
      </c>
      <c r="AB40" s="315">
        <f>IF(A38&gt;0,999.999999-X40+(0.12-(H40*0.01))+(Y40*-0.00000001)," ")</f>
        <v>900.99978375000001</v>
      </c>
      <c r="AC40" s="315" t="e">
        <f>IF(A38&gt;0,RANK(AB40,AB:AB),"")</f>
        <v>#VALUE!</v>
      </c>
      <c r="AD40" s="315">
        <f t="shared" si="1"/>
        <v>1</v>
      </c>
    </row>
    <row r="41" spans="1:30" ht="18.75" customHeight="1">
      <c r="A41" s="1132"/>
      <c r="B41" s="319" t="str">
        <f>IF(A38:A38&gt;0,VLOOKUP(A38,Sorteio!$A$1:$AS$75,34,FALSE),"")</f>
        <v>714</v>
      </c>
      <c r="C41" s="319" t="str">
        <f>IF(A38:A38&gt;0,VLOOKUP(A38,Sorteio!$A$1:$AS$75,35,FALSE),"")</f>
        <v>MARTINS DE MELLO</v>
      </c>
      <c r="D41" s="319" t="str">
        <f>IF(A38:A38&gt;0,VLOOKUP(A38,Sorteio!$A$1:$AS$75,36,FALSE),"")</f>
        <v>VANESSA</v>
      </c>
      <c r="E41" s="319" t="str">
        <f>IF(A38:A38&gt;0,VLOOKUP(A38,Sorteio!$A$1:$AS$75,37,FALSE),"")</f>
        <v>F</v>
      </c>
      <c r="F41" s="319" t="str">
        <f>IF(A38:A38&gt;0,VLOOKUP(A38,Sorteio!$A$1:$AS$75,38,FALSE),"")</f>
        <v>06. KOK</v>
      </c>
      <c r="G41" s="343">
        <f>IF(A38:A38&gt;0,VLOOKUP(A38,Sorteio!$A$1:$AS$75,39,FALSE),"")</f>
        <v>28169</v>
      </c>
      <c r="H41" s="320">
        <f>IF(A38:A38&gt;0,VLOOKUP(A38,Sorteio!$A$1:$AS$75,40,FALSE),"")</f>
        <v>12</v>
      </c>
      <c r="I41" s="320" t="str">
        <f>IF(A38:A38&gt;0,VLOOKUP(A38,Sorteio!$A$1:$AS$75,41,FALSE),"")</f>
        <v>C-NSR</v>
      </c>
      <c r="J41" s="319" t="str">
        <f>IF(A38:A38&gt;0,VLOOKUP(A38,Sorteio!$A$1:$AS$75,42,FALSE),"")</f>
        <v>LIB2026</v>
      </c>
      <c r="K41" s="319">
        <f>IF(A38:A38&gt;0,VLOOKUP(A38,Sorteio!$A$1:$AS$75,43,FALSE),"")</f>
        <v>0</v>
      </c>
      <c r="L41" s="321">
        <v>63</v>
      </c>
      <c r="M41" s="321">
        <v>61</v>
      </c>
      <c r="N41" s="322">
        <f>IF(A38&gt;0,L41+M41,"")</f>
        <v>124</v>
      </c>
      <c r="O41" s="323"/>
      <c r="P41" s="323"/>
      <c r="Q41" s="323"/>
      <c r="R41" s="323"/>
      <c r="S41" s="610" t="str">
        <f>IF(O41&gt;0,VLOOKUP(O41,HOLEINONE!$A$1:$B$37,2,FALSE),"")</f>
        <v/>
      </c>
      <c r="T41" s="610" t="str">
        <f>IF(P41&gt;0,VLOOKUP(P41,HOLEINONE!$A$1:$B$37,2,FALSE),"")</f>
        <v/>
      </c>
      <c r="U41" s="610" t="str">
        <f>IF(Q41&gt;0,VLOOKUP(Q41,HOLEINONE!$A$1:$B$37,2,FALSE),"")</f>
        <v/>
      </c>
      <c r="V41" s="610" t="str">
        <f>IF(R41&gt;0,VLOOKUP(R41,HOLEINONE!$A$1:$B$37,2,FALSE),"")</f>
        <v/>
      </c>
      <c r="W41" s="591" t="str">
        <f t="shared" si="2"/>
        <v/>
      </c>
      <c r="X41" s="325">
        <f>IF(A38&gt;0,N41-H41*2,"")</f>
        <v>100</v>
      </c>
      <c r="Y41" s="315">
        <f t="shared" si="0"/>
        <v>28169</v>
      </c>
      <c r="Z41" s="315">
        <f>IF(A38&gt;0,999.999999-N41+(H41*0.01)+(Y41*-0.000000001),"")</f>
        <v>876.11997083100005</v>
      </c>
      <c r="AA41" s="315" t="e">
        <f>IF(A38&gt;0,RANK(Z41,Z:Z),"")</f>
        <v>#VALUE!</v>
      </c>
      <c r="AB41" s="315">
        <f>IF(A38&gt;0,999.999999-X41+(0.12-(H41*0.01))+(Y41*-0.00000001)," ")</f>
        <v>899.99971731000005</v>
      </c>
      <c r="AC41" s="315" t="e">
        <f>IF(A38&gt;0,RANK(AB41,AB:AB),"")</f>
        <v>#VALUE!</v>
      </c>
      <c r="AD41" s="315" t="str">
        <f t="shared" si="1"/>
        <v/>
      </c>
    </row>
    <row r="42" spans="1:30" ht="18.75" customHeight="1">
      <c r="A42" s="1132">
        <v>111</v>
      </c>
      <c r="B42" s="319" t="str">
        <f>IF(A42:A42&gt;0,VLOOKUP(A42,Sorteio!$A$1:$AS$75,4,FALSE),"")</f>
        <v>768</v>
      </c>
      <c r="C42" s="319" t="str">
        <f>IF(A42:A42&gt;0,VLOOKUP(A42,Sorteio!$A$1:$AS$75,5,FALSE),"")</f>
        <v>SATO</v>
      </c>
      <c r="D42" s="319" t="str">
        <f>IF(A42:A42&gt;0,VLOOKUP(A42,Sorteio!$A$1:$AS$75,6,FALSE),"")</f>
        <v>NOBUO</v>
      </c>
      <c r="E42" s="319" t="str">
        <f>IF(A42:A42&gt;0,VLOOKUP(A42,Sorteio!$A$1:$AS$75,7,FALSE),"")</f>
        <v>M</v>
      </c>
      <c r="F42" s="319" t="str">
        <f>IF(A42:A42&gt;0,VLOOKUP(A42,Sorteio!$A$1:$AS$75,8,FALSE),"")</f>
        <v>06. KOK</v>
      </c>
      <c r="G42" s="343">
        <f>IF(A42:A42&gt;0,VLOOKUP(A42,Sorteio!$A$1:$AS$75,9,FALSE),"")</f>
        <v>16524</v>
      </c>
      <c r="H42" s="320">
        <f>IF(A42:A42&gt;0,VLOOKUP(A42,Sorteio!$A$1:$AS$75,10,FALSE),"")</f>
        <v>9</v>
      </c>
      <c r="I42" s="320" t="str">
        <f>IF(A42:A42&gt;0,VLOOKUP(A42,Sorteio!$A$1:$AS$75,11,FALSE),"")</f>
        <v>B-SR</v>
      </c>
      <c r="J42" s="319" t="str">
        <f>IF(A42:A42&gt;0,VLOOKUP(A42,Sorteio!$A$1:$AS$75,12,FALSE),"")</f>
        <v>LIB2026</v>
      </c>
      <c r="K42" s="319">
        <f>IF(A42:A42&gt;0,VLOOKUP(A42,Sorteio!$A$1:$AS$75,13,FALSE),"")</f>
        <v>0</v>
      </c>
      <c r="L42" s="321">
        <v>61</v>
      </c>
      <c r="M42" s="321">
        <v>59</v>
      </c>
      <c r="N42" s="322">
        <f>IF(A42&gt;0,L42+M42,"")</f>
        <v>120</v>
      </c>
      <c r="O42" s="323"/>
      <c r="P42" s="323"/>
      <c r="Q42" s="323"/>
      <c r="R42" s="323"/>
      <c r="S42" s="610" t="str">
        <f>IF(O42&gt;0,VLOOKUP(O42,HOLEINONE!$A$1:$B$37,2,FALSE),"")</f>
        <v/>
      </c>
      <c r="T42" s="610" t="str">
        <f>IF(P42&gt;0,VLOOKUP(P42,HOLEINONE!$A$1:$B$37,2,FALSE),"")</f>
        <v/>
      </c>
      <c r="U42" s="610" t="str">
        <f>IF(Q42&gt;0,VLOOKUP(Q42,HOLEINONE!$A$1:$B$37,2,FALSE),"")</f>
        <v/>
      </c>
      <c r="V42" s="610" t="str">
        <f>IF(R42&gt;0,VLOOKUP(R42,HOLEINONE!$A$1:$B$37,2,FALSE),"")</f>
        <v/>
      </c>
      <c r="W42" s="591" t="str">
        <f t="shared" si="2"/>
        <v/>
      </c>
      <c r="X42" s="325">
        <f>IF(A42&gt;0,N42-H42*2,"")</f>
        <v>102</v>
      </c>
      <c r="Y42" s="315">
        <f t="shared" si="0"/>
        <v>16524</v>
      </c>
      <c r="Z42" s="315">
        <f>IF(A42&gt;0,999.999999-N42+(H42*0.01)+(Y42*-0.000000001),"")</f>
        <v>880.08998247600005</v>
      </c>
      <c r="AA42" s="315" t="e">
        <f>IF(A42&gt;0,RANK(Z42,Z:Z),"")</f>
        <v>#VALUE!</v>
      </c>
      <c r="AB42" s="315">
        <f>IF(A42&gt;0,999.999999-X42+(0.12-(H42*0.01))+(Y42*-0.00000001)," ")</f>
        <v>898.02983375999997</v>
      </c>
      <c r="AC42" s="315" t="e">
        <f>IF(A42&gt;0,RANK(AB42,AB:AB),"")</f>
        <v>#VALUE!</v>
      </c>
      <c r="AD42" s="315" t="str">
        <f t="shared" si="1"/>
        <v/>
      </c>
    </row>
    <row r="43" spans="1:30" ht="18.75" customHeight="1">
      <c r="A43" s="1132"/>
      <c r="B43" s="319" t="str">
        <f>IF(A42:A42&gt;0,VLOOKUP(A42,Sorteio!$A$1:$AS$75,14,FALSE),"")</f>
        <v>765</v>
      </c>
      <c r="C43" s="319" t="str">
        <f>IF(A42:A42&gt;0,VLOOKUP(A42,Sorteio!$A$1:$AS$760,15,FALSE),"")</f>
        <v>FUJIMOTO YAMANO</v>
      </c>
      <c r="D43" s="319" t="str">
        <f>IF(A42:A42&gt;0,VLOOKUP(A42,Sorteio!$A$1:$AS$760,16,FALSE),"")</f>
        <v>LAURA</v>
      </c>
      <c r="E43" s="319" t="str">
        <f>IF(A42:A42&gt;0,VLOOKUP(A42,Sorteio!$A$1:$AS$760,17,FALSE),"")</f>
        <v>F</v>
      </c>
      <c r="F43" s="319" t="str">
        <f>IF(A42:A42&gt;0,VLOOKUP(A42,Sorteio!$A$1:$AS$75,18,FALSE),"")</f>
        <v>03. IBI</v>
      </c>
      <c r="G43" s="343">
        <f>IF(A42:A42&gt;0,VLOOKUP(A42,Sorteio!$A$1:$AS$75,19,FALSE),"")</f>
        <v>18195</v>
      </c>
      <c r="H43" s="320">
        <f>IF(A42:A42&gt;0,VLOOKUP(A42,Sorteio!$A$1:$AS$75,20,FALSE),"")</f>
        <v>9</v>
      </c>
      <c r="I43" s="320" t="str">
        <f>IF(A42:A42&gt;0,VLOOKUP(A42,Sorteio!$A$1:$AS$75,21,FALSE),"")</f>
        <v>B-SR</v>
      </c>
      <c r="J43" s="319" t="str">
        <f>IF(A42:A42&gt;0,VLOOKUP(A42,Sorteio!$A$1:$AS$75,22,FALSE),"")</f>
        <v>LIB2026</v>
      </c>
      <c r="K43" s="319">
        <f>IF(A42:A42&gt;0,VLOOKUP(A42,Sorteio!$A$1:$AS$75,23,FALSE),"")</f>
        <v>0</v>
      </c>
      <c r="L43" s="321">
        <v>76</v>
      </c>
      <c r="M43" s="321">
        <v>77</v>
      </c>
      <c r="N43" s="322">
        <f>IF(A42&gt;0,L43+M43,"")</f>
        <v>153</v>
      </c>
      <c r="O43" s="323"/>
      <c r="P43" s="323"/>
      <c r="Q43" s="323"/>
      <c r="R43" s="323"/>
      <c r="S43" s="610" t="str">
        <f>IF(O43&gt;0,VLOOKUP(O43,HOLEINONE!$A$1:$B$37,2,FALSE),"")</f>
        <v/>
      </c>
      <c r="T43" s="610" t="str">
        <f>IF(P43&gt;0,VLOOKUP(P43,HOLEINONE!$A$1:$B$37,2,FALSE),"")</f>
        <v/>
      </c>
      <c r="U43" s="610" t="str">
        <f>IF(Q43&gt;0,VLOOKUP(Q43,HOLEINONE!$A$1:$B$37,2,FALSE),"")</f>
        <v/>
      </c>
      <c r="V43" s="610" t="str">
        <f>IF(R43&gt;0,VLOOKUP(R43,HOLEINONE!$A$1:$B$37,2,FALSE),"")</f>
        <v/>
      </c>
      <c r="W43" s="591" t="str">
        <f t="shared" si="2"/>
        <v/>
      </c>
      <c r="X43" s="325">
        <f>IF(A42&gt;0,N43-H43*2,"")</f>
        <v>135</v>
      </c>
      <c r="Y43" s="315">
        <f t="shared" si="0"/>
        <v>18195</v>
      </c>
      <c r="Z43" s="315">
        <f>IF(A42&gt;0,999.999999-N43+(H43*0.01)+(Y43*-0.000000001),"")</f>
        <v>847.08998080499998</v>
      </c>
      <c r="AA43" s="315" t="e">
        <f>IF(A42&gt;0,RANK(Z43,Z:Z),"")</f>
        <v>#VALUE!</v>
      </c>
      <c r="AB43" s="315">
        <f>IF(A42&gt;0,999.999999-X43+(0.12-(H43*0.01))+(Y43*-0.00000001)," ")</f>
        <v>865.02981705000002</v>
      </c>
      <c r="AC43" s="315" t="e">
        <f>IF(A42&gt;0,RANK(AB43,AB:AB),"")</f>
        <v>#VALUE!</v>
      </c>
      <c r="AD43" s="315" t="str">
        <f t="shared" si="1"/>
        <v/>
      </c>
    </row>
    <row r="44" spans="1:30" ht="18.75" customHeight="1">
      <c r="A44" s="1132"/>
      <c r="B44" s="319" t="str">
        <f>IF(A42:A42&gt;0,VLOOKUP(A42,Sorteio!$A$1:$AS$75,24,FALSE),"")</f>
        <v>696</v>
      </c>
      <c r="C44" s="319" t="str">
        <f>IF(A42:A42&gt;0,VLOOKUP(A42,Sorteio!$A$1:$AS$75,25,FALSE),"")</f>
        <v>M. SILVA YADOYA</v>
      </c>
      <c r="D44" s="319" t="str">
        <f>IF(A42:A42&gt;0,VLOOKUP(A42,Sorteio!$A$1:$AS$75,26,FALSE),"")</f>
        <v>ROSILEIDE</v>
      </c>
      <c r="E44" s="319" t="str">
        <f>IF(A42:A42&gt;0,VLOOKUP(A42,Sorteio!$A$1:$AS$75,27,FALSE),"")</f>
        <v>F</v>
      </c>
      <c r="F44" s="319" t="str">
        <f>IF(A42:A42&gt;0,VLOOKUP(A42,Sorteio!$A$1:$AS$75,28,FALSE),"")</f>
        <v>07. GSP</v>
      </c>
      <c r="G44" s="343">
        <f>IF(A42:A42&gt;0,VLOOKUP(A42,Sorteio!$A$1:$AS$75,29,FALSE),"")</f>
        <v>26071</v>
      </c>
      <c r="H44" s="320">
        <f>IF(A42:A42&gt;0,VLOOKUP(A42,Sorteio!$A$1:$AS$75,30,FALSE),"")</f>
        <v>12</v>
      </c>
      <c r="I44" s="320" t="str">
        <f>IF(A42:A42&gt;0,VLOOKUP(A42,Sorteio!$A$1:$AS$75,31,FALSE),"")</f>
        <v>C-NSR</v>
      </c>
      <c r="J44" s="319" t="str">
        <f>IF(A42:A42&gt;0,VLOOKUP(A42,Sorteio!$A$1:$AS$75,32,FALSE),"")</f>
        <v>LIB2026</v>
      </c>
      <c r="K44" s="319">
        <f>IF(A42:A42&gt;0,VLOOKUP(A42,Sorteio!$A$1:$AS$75,33,FALSE),"")</f>
        <v>0</v>
      </c>
      <c r="L44" s="321">
        <v>71</v>
      </c>
      <c r="M44" s="321">
        <v>66</v>
      </c>
      <c r="N44" s="322">
        <f>IF(A42&gt;0,L44+M44,"")</f>
        <v>137</v>
      </c>
      <c r="O44" s="323"/>
      <c r="P44" s="323"/>
      <c r="Q44" s="323"/>
      <c r="R44" s="323"/>
      <c r="S44" s="610" t="str">
        <f>IF(O44&gt;0,VLOOKUP(O44,HOLEINONE!$A$1:$B$37,2,FALSE),"")</f>
        <v/>
      </c>
      <c r="T44" s="610" t="str">
        <f>IF(P44&gt;0,VLOOKUP(P44,HOLEINONE!$A$1:$B$37,2,FALSE),"")</f>
        <v/>
      </c>
      <c r="U44" s="610" t="str">
        <f>IF(Q44&gt;0,VLOOKUP(Q44,HOLEINONE!$A$1:$B$37,2,FALSE),"")</f>
        <v/>
      </c>
      <c r="V44" s="610" t="str">
        <f>IF(R44&gt;0,VLOOKUP(R44,HOLEINONE!$A$1:$B$37,2,FALSE),"")</f>
        <v/>
      </c>
      <c r="W44" s="591" t="str">
        <f t="shared" si="2"/>
        <v/>
      </c>
      <c r="X44" s="325">
        <f>IF(A42&gt;0,N44-H44*2,"")</f>
        <v>113</v>
      </c>
      <c r="Y44" s="315">
        <f t="shared" si="0"/>
        <v>26071</v>
      </c>
      <c r="Z44" s="315">
        <f>IF(A42&gt;0,999.999999-N44+(H44*0.01)+(Y44*-0.000000001),"")</f>
        <v>863.11997292900003</v>
      </c>
      <c r="AA44" s="315" t="e">
        <f>IF(A42&gt;0,RANK(Z44,Z:Z),"")</f>
        <v>#VALUE!</v>
      </c>
      <c r="AB44" s="315">
        <f>IF(A42&gt;0,999.999999-X44+(0.12-(H44*0.01))+(Y44*-0.00000001)," ")</f>
        <v>886.99973828999998</v>
      </c>
      <c r="AC44" s="315" t="e">
        <f>IF(A42&gt;0,RANK(AB44,AB:AB),"")</f>
        <v>#VALUE!</v>
      </c>
      <c r="AD44" s="315" t="str">
        <f t="shared" si="1"/>
        <v/>
      </c>
    </row>
    <row r="45" spans="1:30" ht="18.75" customHeight="1">
      <c r="A45" s="1132"/>
      <c r="B45" s="319" t="str">
        <f>IF(A42:A42&gt;0,VLOOKUP(A42,Sorteio!$A$1:$AS$75,34,FALSE),"")</f>
        <v>735</v>
      </c>
      <c r="C45" s="319" t="str">
        <f>IF(A42:A42&gt;0,VLOOKUP(A42,Sorteio!$A$1:$AS$75,35,FALSE),"")</f>
        <v>BARBOSA DE LIMA</v>
      </c>
      <c r="D45" s="319" t="str">
        <f>IF(A42:A42&gt;0,VLOOKUP(A42,Sorteio!$A$1:$AS$75,36,FALSE),"")</f>
        <v>JOSE HILTON</v>
      </c>
      <c r="E45" s="319" t="str">
        <f>IF(A42:A42&gt;0,VLOOKUP(A42,Sorteio!$A$1:$AS$75,37,FALSE),"")</f>
        <v>M</v>
      </c>
      <c r="F45" s="319" t="str">
        <f>IF(A42:A42&gt;0,VLOOKUP(A42,Sorteio!$A$1:$AS$75,38,FALSE),"")</f>
        <v>18. SOR</v>
      </c>
      <c r="G45" s="343">
        <f>IF(A42:A42&gt;0,VLOOKUP(A42,Sorteio!$A$1:$AS$75,39,FALSE),"")</f>
        <v>24988</v>
      </c>
      <c r="H45" s="320">
        <f>IF(A42:A42&gt;0,VLOOKUP(A42,Sorteio!$A$1:$AS$75,40,FALSE),"")</f>
        <v>12</v>
      </c>
      <c r="I45" s="320" t="str">
        <f>IF(A42:A42&gt;0,VLOOKUP(A42,Sorteio!$A$1:$AS$75,41,FALSE),"")</f>
        <v>C-NSR</v>
      </c>
      <c r="J45" s="319" t="str">
        <f>IF(A42:A42&gt;0,VLOOKUP(A42,Sorteio!$A$1:$AS$75,42,FALSE),"")</f>
        <v>LIB2026</v>
      </c>
      <c r="K45" s="319">
        <f>IF(A42:A42&gt;0,VLOOKUP(A42,Sorteio!$A$1:$AS$75,43,FALSE),"")</f>
        <v>0</v>
      </c>
      <c r="L45" s="321">
        <v>59</v>
      </c>
      <c r="M45" s="321">
        <v>56</v>
      </c>
      <c r="N45" s="322">
        <f>IF(A42&gt;0,L45+M45,"")</f>
        <v>115</v>
      </c>
      <c r="O45" s="592"/>
      <c r="P45" s="323"/>
      <c r="Q45" s="323"/>
      <c r="R45" s="323"/>
      <c r="S45" s="610" t="str">
        <f>IF(O45&gt;0,VLOOKUP(O45,HOLEINONE!$A$1:$B$37,2,FALSE),"")</f>
        <v/>
      </c>
      <c r="T45" s="610" t="str">
        <f>IF(P45&gt;0,VLOOKUP(P45,HOLEINONE!$A$1:$B$37,2,FALSE),"")</f>
        <v/>
      </c>
      <c r="U45" s="610" t="str">
        <f>IF(Q45&gt;0,VLOOKUP(Q45,HOLEINONE!$A$1:$B$37,2,FALSE),"")</f>
        <v/>
      </c>
      <c r="V45" s="610" t="str">
        <f>IF(R45&gt;0,VLOOKUP(R45,HOLEINONE!$A$1:$B$37,2,FALSE),"")</f>
        <v/>
      </c>
      <c r="W45" s="591" t="str">
        <f t="shared" si="2"/>
        <v/>
      </c>
      <c r="X45" s="325">
        <f>IF(A42&gt;0,N45-H45*2,"")</f>
        <v>91</v>
      </c>
      <c r="Y45" s="315">
        <f t="shared" si="0"/>
        <v>24988</v>
      </c>
      <c r="Z45" s="315">
        <f>IF(A42&gt;0,999.999999-N45+(H45*0.01)+(Y45*-0.000000001),"")</f>
        <v>885.11997401200006</v>
      </c>
      <c r="AA45" s="315" t="e">
        <f>IF(A42&gt;0,RANK(Z45,Z:Z),"")</f>
        <v>#VALUE!</v>
      </c>
      <c r="AB45" s="315">
        <f>IF(A42&gt;0,999.999999-X45+(0.12-(H45*0.01))+(Y45*-0.00000001)," ")</f>
        <v>908.99974912000005</v>
      </c>
      <c r="AC45" s="315" t="e">
        <f>IF(A42&gt;0,RANK(AB45,AB:AB),"")</f>
        <v>#VALUE!</v>
      </c>
      <c r="AD45" s="315" t="str">
        <f t="shared" si="1"/>
        <v/>
      </c>
    </row>
    <row r="46" spans="1:30" ht="18.75" customHeight="1">
      <c r="A46" s="1132">
        <v>112</v>
      </c>
      <c r="B46" s="319" t="str">
        <f>IF(A46:A46&gt;0,VLOOKUP(A46,Sorteio!$A$1:$AS$75,4,FALSE),"")</f>
        <v>292</v>
      </c>
      <c r="C46" s="319" t="str">
        <f>IF(A46:A46&gt;0,VLOOKUP(A46,Sorteio!$A$1:$AS$75,5,FALSE),"")</f>
        <v>OKADA</v>
      </c>
      <c r="D46" s="319" t="str">
        <f>IF(A46:A46&gt;0,VLOOKUP(A46,Sorteio!$A$1:$AS$75,6,FALSE),"")</f>
        <v>OLIMPIO</v>
      </c>
      <c r="E46" s="319" t="str">
        <f>IF(A46:A46&gt;0,VLOOKUP(A46,Sorteio!$A$1:$AS$75,7,FALSE),"")</f>
        <v>M</v>
      </c>
      <c r="F46" s="319" t="str">
        <f>IF(A46:A46&gt;0,VLOOKUP(A46,Sorteio!$A$1:$AS$75,8,FALSE),"")</f>
        <v>11. NCC</v>
      </c>
      <c r="G46" s="343">
        <f>IF(A46:A46&gt;0,VLOOKUP(A46,Sorteio!$A$1:$AS$75,9,FALSE),"")</f>
        <v>19194</v>
      </c>
      <c r="H46" s="320">
        <f>IF(A46:A46&gt;0,VLOOKUP(A46,Sorteio!$A$1:$AS$75,10,FALSE),"")</f>
        <v>0</v>
      </c>
      <c r="I46" s="320" t="str">
        <f>IF(A46:A46&gt;0,VLOOKUP(A46,Sorteio!$A$1:$AS$75,11,FALSE),"")</f>
        <v>EX-NSR</v>
      </c>
      <c r="J46" s="319" t="str">
        <f>IF(A46:A46&gt;0,VLOOKUP(A46,Sorteio!$A$1:$AS$75,12,FALSE),"")</f>
        <v>LIB2026</v>
      </c>
      <c r="K46" s="319">
        <f>IF(A46:A46&gt;0,VLOOKUP(A46,Sorteio!$A$1:$AS$75,13,FALSE),"")</f>
        <v>0</v>
      </c>
      <c r="L46" s="321">
        <v>51</v>
      </c>
      <c r="M46" s="321">
        <v>48</v>
      </c>
      <c r="N46" s="322">
        <f>IF(A46&gt;0,L46+M46,"")</f>
        <v>99</v>
      </c>
      <c r="O46" s="323"/>
      <c r="P46" s="323"/>
      <c r="Q46" s="323"/>
      <c r="R46" s="323"/>
      <c r="S46" s="610" t="str">
        <f>IF(O46&gt;0,VLOOKUP(O46,HOLEINONE!$A$1:$B$37,2,FALSE),"")</f>
        <v/>
      </c>
      <c r="T46" s="610" t="str">
        <f>IF(P46&gt;0,VLOOKUP(P46,HOLEINONE!$A$1:$B$37,2,FALSE),"")</f>
        <v/>
      </c>
      <c r="U46" s="610" t="str">
        <f>IF(Q46&gt;0,VLOOKUP(Q46,HOLEINONE!$A$1:$B$37,2,FALSE),"")</f>
        <v/>
      </c>
      <c r="V46" s="610" t="str">
        <f>IF(R46&gt;0,VLOOKUP(R46,HOLEINONE!$A$1:$B$37,2,FALSE),"")</f>
        <v/>
      </c>
      <c r="W46" s="591" t="str">
        <f t="shared" si="2"/>
        <v/>
      </c>
      <c r="X46" s="325">
        <f>IF(A46&gt;0,N46-H46*2,"")</f>
        <v>99</v>
      </c>
      <c r="Y46" s="315">
        <f t="shared" si="0"/>
        <v>19194</v>
      </c>
      <c r="Z46" s="315">
        <f>IF(A46&gt;0,999.999999-N46+(H46*0.01)+(Y46*-0.000000001),"")</f>
        <v>900.99997980600006</v>
      </c>
      <c r="AA46" s="315" t="e">
        <f>IF(A46&gt;0,RANK(Z46,Z:Z),"")</f>
        <v>#VALUE!</v>
      </c>
      <c r="AB46" s="315">
        <f>IF(A46&gt;0,999.999999-X46+(0.12-(H46*0.01))+(Y46*-0.00000001)," ")</f>
        <v>901.11980705999997</v>
      </c>
      <c r="AC46" s="315" t="e">
        <f>IF(A46&gt;0,RANK(AB46,AB:AB),"")</f>
        <v>#VALUE!</v>
      </c>
      <c r="AD46" s="315" t="str">
        <f t="shared" si="1"/>
        <v/>
      </c>
    </row>
    <row r="47" spans="1:30" ht="18.75" customHeight="1">
      <c r="A47" s="1132"/>
      <c r="B47" s="319" t="str">
        <f>IF(A46:A46&gt;0,VLOOKUP(A46,Sorteio!$A$1:$AS$75,14,FALSE),"")</f>
        <v>676</v>
      </c>
      <c r="C47" s="319" t="str">
        <f>IF(A46:A46&gt;0,VLOOKUP(A46,Sorteio!$A$1:$AS$760,15,FALSE),"")</f>
        <v>OKAWARA</v>
      </c>
      <c r="D47" s="319" t="str">
        <f>IF(A46:A46&gt;0,VLOOKUP(A46,Sorteio!$A$1:$AS$760,16,FALSE),"")</f>
        <v>SUMIRE</v>
      </c>
      <c r="E47" s="319" t="str">
        <f>IF(A46:A46&gt;0,VLOOKUP(A46,Sorteio!$A$1:$AS$760,17,FALSE),"")</f>
        <v>F</v>
      </c>
      <c r="F47" s="319" t="str">
        <f>IF(A46:A46&gt;0,VLOOKUP(A46,Sorteio!$A$1:$AS$75,18,FALSE),"")</f>
        <v>08. SMA</v>
      </c>
      <c r="G47" s="343">
        <f>IF(A46:A46&gt;0,VLOOKUP(A46,Sorteio!$A$1:$AS$75,19,FALSE),"")</f>
        <v>23722</v>
      </c>
      <c r="H47" s="320">
        <f>IF(A46:A46&gt;0,VLOOKUP(A46,Sorteio!$A$1:$AS$75,20,FALSE),"")</f>
        <v>4</v>
      </c>
      <c r="I47" s="320" t="str">
        <f>IF(A46:A46&gt;0,VLOOKUP(A46,Sorteio!$A$1:$AS$75,21,FALSE),"")</f>
        <v>A-NSR</v>
      </c>
      <c r="J47" s="319" t="str">
        <f>IF(A46:A46&gt;0,VLOOKUP(A46,Sorteio!$A$1:$AS$75,22,FALSE),"")</f>
        <v>LIB2026</v>
      </c>
      <c r="K47" s="319">
        <f>IF(A46:A46&gt;0,VLOOKUP(A46,Sorteio!$A$1:$AS$75,23,FALSE),"")</f>
        <v>0</v>
      </c>
      <c r="L47" s="321">
        <v>54</v>
      </c>
      <c r="M47" s="321">
        <v>63</v>
      </c>
      <c r="N47" s="322">
        <f>IF(A46&gt;0,L47+M47,"")</f>
        <v>117</v>
      </c>
      <c r="O47" s="323"/>
      <c r="P47" s="323"/>
      <c r="Q47" s="323"/>
      <c r="R47" s="323"/>
      <c r="S47" s="610" t="str">
        <f>IF(O47&gt;0,VLOOKUP(O47,HOLEINONE!$A$1:$B$37,2,FALSE),"")</f>
        <v/>
      </c>
      <c r="T47" s="610" t="str">
        <f>IF(P47&gt;0,VLOOKUP(P47,HOLEINONE!$A$1:$B$37,2,FALSE),"")</f>
        <v/>
      </c>
      <c r="U47" s="610" t="str">
        <f>IF(Q47&gt;0,VLOOKUP(Q47,HOLEINONE!$A$1:$B$37,2,FALSE),"")</f>
        <v/>
      </c>
      <c r="V47" s="610" t="str">
        <f>IF(R47&gt;0,VLOOKUP(R47,HOLEINONE!$A$1:$B$37,2,FALSE),"")</f>
        <v/>
      </c>
      <c r="W47" s="591" t="str">
        <f t="shared" si="2"/>
        <v/>
      </c>
      <c r="X47" s="325">
        <f>IF(A46&gt;0,N47-H47*2,"")</f>
        <v>109</v>
      </c>
      <c r="Y47" s="315">
        <f t="shared" si="0"/>
        <v>23722</v>
      </c>
      <c r="Z47" s="315">
        <f>IF(A46&gt;0,999.999999-N47+(H47*0.01)+(Y47*-0.000000001),"")</f>
        <v>883.03997527799993</v>
      </c>
      <c r="AA47" s="315" t="e">
        <f>IF(A46&gt;0,RANK(Z47,Z:Z),"")</f>
        <v>#VALUE!</v>
      </c>
      <c r="AB47" s="315">
        <f>IF(A46&gt;0,999.999999-X47+(0.12-(H47*0.01))+(Y47*-0.00000001)," ")</f>
        <v>891.07976178000001</v>
      </c>
      <c r="AC47" s="315" t="e">
        <f>IF(A46&gt;0,RANK(AB47,AB:AB),"")</f>
        <v>#VALUE!</v>
      </c>
      <c r="AD47" s="315" t="str">
        <f t="shared" si="1"/>
        <v/>
      </c>
    </row>
    <row r="48" spans="1:30" ht="18.75" customHeight="1">
      <c r="A48" s="1132"/>
      <c r="B48" s="319" t="str">
        <f>IF(A46:A46&gt;0,VLOOKUP(A46,Sorteio!$A$1:$AS$75,24,FALSE),"")</f>
        <v>579</v>
      </c>
      <c r="C48" s="319" t="str">
        <f>IF(A46:A46&gt;0,VLOOKUP(A46,Sorteio!$A$1:$AS$75,25,FALSE),"")</f>
        <v>HITOMI</v>
      </c>
      <c r="D48" s="319" t="str">
        <f>IF(A46:A46&gt;0,VLOOKUP(A46,Sorteio!$A$1:$AS$75,26,FALSE),"")</f>
        <v>ITIRO</v>
      </c>
      <c r="E48" s="319" t="str">
        <f>IF(A46:A46&gt;0,VLOOKUP(A46,Sorteio!$A$1:$AS$75,27,FALSE),"")</f>
        <v>M</v>
      </c>
      <c r="F48" s="319" t="str">
        <f>IF(A46:A46&gt;0,VLOOKUP(A46,Sorteio!$A$1:$AS$75,28,FALSE),"")</f>
        <v>03. IBI</v>
      </c>
      <c r="G48" s="343">
        <f>IF(A46:A46&gt;0,VLOOKUP(A46,Sorteio!$A$1:$AS$75,29,FALSE),"")</f>
        <v>16522</v>
      </c>
      <c r="H48" s="320">
        <f>IF(A46:A46&gt;0,VLOOKUP(A46,Sorteio!$A$1:$AS$75,30,FALSE),"")</f>
        <v>6</v>
      </c>
      <c r="I48" s="320" t="str">
        <f>IF(A46:A46&gt;0,VLOOKUP(A46,Sorteio!$A$1:$AS$75,31,FALSE),"")</f>
        <v>A-SR</v>
      </c>
      <c r="J48" s="319" t="str">
        <f>IF(A46:A46&gt;0,VLOOKUP(A46,Sorteio!$A$1:$AS$75,32,FALSE),"")</f>
        <v>LIB2026</v>
      </c>
      <c r="K48" s="319">
        <f>IF(A46:A46&gt;0,VLOOKUP(A46,Sorteio!$A$1:$AS$75,33,FALSE),"")</f>
        <v>0</v>
      </c>
      <c r="L48" s="321">
        <v>62</v>
      </c>
      <c r="M48" s="321">
        <v>53</v>
      </c>
      <c r="N48" s="322">
        <f>IF(A46&gt;0,L48+M48,"")</f>
        <v>115</v>
      </c>
      <c r="O48" s="323"/>
      <c r="P48" s="323"/>
      <c r="Q48" s="323"/>
      <c r="R48" s="323"/>
      <c r="S48" s="610" t="str">
        <f>IF(O48&gt;0,VLOOKUP(O48,HOLEINONE!$A$1:$B$37,2,FALSE),"")</f>
        <v/>
      </c>
      <c r="T48" s="610" t="str">
        <f>IF(P48&gt;0,VLOOKUP(P48,HOLEINONE!$A$1:$B$37,2,FALSE),"")</f>
        <v/>
      </c>
      <c r="U48" s="610" t="str">
        <f>IF(Q48&gt;0,VLOOKUP(Q48,HOLEINONE!$A$1:$B$37,2,FALSE),"")</f>
        <v/>
      </c>
      <c r="V48" s="610" t="str">
        <f>IF(R48&gt;0,VLOOKUP(R48,HOLEINONE!$A$1:$B$37,2,FALSE),"")</f>
        <v/>
      </c>
      <c r="W48" s="591" t="str">
        <f t="shared" si="2"/>
        <v/>
      </c>
      <c r="X48" s="325">
        <f>IF(A46&gt;0,N48-H48*2,"")</f>
        <v>103</v>
      </c>
      <c r="Y48" s="315">
        <f t="shared" si="0"/>
        <v>16522</v>
      </c>
      <c r="Z48" s="315">
        <f>IF(A46&gt;0,999.999999-N48+(H48*0.01)+(Y48*-0.000000001),"")</f>
        <v>885.05998247799994</v>
      </c>
      <c r="AA48" s="315" t="e">
        <f>IF(A46&gt;0,RANK(Z48,Z:Z),"")</f>
        <v>#VALUE!</v>
      </c>
      <c r="AB48" s="315">
        <f>IF(A46&gt;0,999.999999-X48+(0.12-(H48*0.01))+(Y48*-0.00000001)," ")</f>
        <v>897.05983377999996</v>
      </c>
      <c r="AC48" s="315" t="e">
        <f>IF(A46&gt;0,RANK(AB48,AB:AB),"")</f>
        <v>#VALUE!</v>
      </c>
      <c r="AD48" s="315" t="str">
        <f t="shared" si="1"/>
        <v/>
      </c>
    </row>
    <row r="49" spans="1:30" ht="18.75" customHeight="1">
      <c r="A49" s="1132"/>
      <c r="B49" s="319" t="str">
        <f>IF(A46:A46&gt;0,VLOOKUP(A46,Sorteio!$A$1:$AS$75,34,FALSE),"")</f>
        <v>155</v>
      </c>
      <c r="C49" s="319" t="str">
        <f>IF(A46:A46&gt;0,VLOOKUP(A46,Sorteio!$A$1:$AS$75,35,FALSE),"")</f>
        <v>HASHIZUME</v>
      </c>
      <c r="D49" s="319" t="str">
        <f>IF(A46:A46&gt;0,VLOOKUP(A46,Sorteio!$A$1:$AS$75,36,FALSE),"")</f>
        <v>AKIKO</v>
      </c>
      <c r="E49" s="319" t="str">
        <f>IF(A46:A46&gt;0,VLOOKUP(A46,Sorteio!$A$1:$AS$75,37,FALSE),"")</f>
        <v>F</v>
      </c>
      <c r="F49" s="319" t="str">
        <f>IF(A46:A46&gt;0,VLOOKUP(A46,Sorteio!$A$1:$AS$75,38,FALSE),"")</f>
        <v>06. KOK</v>
      </c>
      <c r="G49" s="343">
        <f>IF(A46:A46&gt;0,VLOOKUP(A46,Sorteio!$A$1:$AS$75,39,FALSE),"")</f>
        <v>18684</v>
      </c>
      <c r="H49" s="320">
        <f>IF(A46:A46&gt;0,VLOOKUP(A46,Sorteio!$A$1:$AS$75,40,FALSE),"")</f>
        <v>6</v>
      </c>
      <c r="I49" s="320" t="str">
        <f>IF(A46:A46&gt;0,VLOOKUP(A46,Sorteio!$A$1:$AS$75,41,FALSE),"")</f>
        <v>A-SR</v>
      </c>
      <c r="J49" s="319" t="str">
        <f>IF(A46:A46&gt;0,VLOOKUP(A46,Sorteio!$A$1:$AS$75,42,FALSE),"")</f>
        <v>LIB2026</v>
      </c>
      <c r="K49" s="319">
        <f>IF(A46:A46&gt;0,VLOOKUP(A46,Sorteio!$A$1:$AS$75,43,FALSE),"")</f>
        <v>0</v>
      </c>
      <c r="L49" s="321">
        <v>56</v>
      </c>
      <c r="M49" s="321">
        <v>61</v>
      </c>
      <c r="N49" s="322">
        <f>IF(A46&gt;0,L49+M49,"")</f>
        <v>117</v>
      </c>
      <c r="O49" s="323"/>
      <c r="P49" s="323"/>
      <c r="Q49" s="323"/>
      <c r="R49" s="323"/>
      <c r="S49" s="610" t="str">
        <f>IF(O49&gt;0,VLOOKUP(O49,HOLEINONE!$A$1:$B$37,2,FALSE),"")</f>
        <v/>
      </c>
      <c r="T49" s="610" t="str">
        <f>IF(P49&gt;0,VLOOKUP(P49,HOLEINONE!$A$1:$B$37,2,FALSE),"")</f>
        <v/>
      </c>
      <c r="U49" s="610" t="str">
        <f>IF(Q49&gt;0,VLOOKUP(Q49,HOLEINONE!$A$1:$B$37,2,FALSE),"")</f>
        <v/>
      </c>
      <c r="V49" s="610" t="str">
        <f>IF(R49&gt;0,VLOOKUP(R49,HOLEINONE!$A$1:$B$37,2,FALSE),"")</f>
        <v/>
      </c>
      <c r="W49" s="591" t="str">
        <f t="shared" si="2"/>
        <v/>
      </c>
      <c r="X49" s="325">
        <f>IF(A46&gt;0,N49-H49*2,"")</f>
        <v>105</v>
      </c>
      <c r="Y49" s="315">
        <f t="shared" si="0"/>
        <v>18684</v>
      </c>
      <c r="Z49" s="315">
        <f>IF(A46&gt;0,999.999999-N49+(H49*0.01)+(Y49*-0.000000001),"")</f>
        <v>883.05998031599995</v>
      </c>
      <c r="AA49" s="315" t="e">
        <f>IF(A46&gt;0,RANK(Z49,Z:Z),"")</f>
        <v>#VALUE!</v>
      </c>
      <c r="AB49" s="315">
        <f>IF(A46&gt;0,999.999999-X49+(0.12-(H49*0.01))+(Y49*-0.00000001)," ")</f>
        <v>895.05981215999998</v>
      </c>
      <c r="AC49" s="315" t="e">
        <f>IF(A46&gt;0,RANK(AB49,AB:AB),"")</f>
        <v>#VALUE!</v>
      </c>
      <c r="AD49" s="315" t="str">
        <f t="shared" si="1"/>
        <v/>
      </c>
    </row>
    <row r="50" spans="1:30" ht="18.75" customHeight="1">
      <c r="A50" s="1132">
        <v>113</v>
      </c>
      <c r="B50" s="319" t="str">
        <f>IF(A50:A50&gt;0,VLOOKUP(A50,Sorteio!$A$1:$AS$75,4,FALSE),"")</f>
        <v>141</v>
      </c>
      <c r="C50" s="319" t="str">
        <f>IF(A50:A50&gt;0,VLOOKUP(A50,Sorteio!$A$1:$AS$75,5,FALSE),"")</f>
        <v>HASHIZUME</v>
      </c>
      <c r="D50" s="319" t="str">
        <f>IF(A50:A50&gt;0,VLOOKUP(A50,Sorteio!$A$1:$AS$75,6,FALSE),"")</f>
        <v>AKIO</v>
      </c>
      <c r="E50" s="319" t="str">
        <f>IF(A50:A50&gt;0,VLOOKUP(A50,Sorteio!$A$1:$AS$75,7,FALSE),"")</f>
        <v>M</v>
      </c>
      <c r="F50" s="319" t="str">
        <f>IF(A50:A50&gt;0,VLOOKUP(A50,Sorteio!$A$1:$AS$75,8,FALSE),"")</f>
        <v>06. KOK</v>
      </c>
      <c r="G50" s="343">
        <f>IF(A50:A50&gt;0,VLOOKUP(A50,Sorteio!$A$1:$AS$75,9,FALSE),"")</f>
        <v>16851</v>
      </c>
      <c r="H50" s="320">
        <f>IF(A50:A50&gt;0,VLOOKUP(A50,Sorteio!$A$1:$AS$75,10,FALSE),"")</f>
        <v>6</v>
      </c>
      <c r="I50" s="320" t="str">
        <f>IF(A50:A50&gt;0,VLOOKUP(A50,Sorteio!$A$1:$AS$75,11,FALSE),"")</f>
        <v>A-SR</v>
      </c>
      <c r="J50" s="319" t="str">
        <f>IF(A50:A50&gt;0,VLOOKUP(A50,Sorteio!$A$1:$AS$75,12,FALSE),"")</f>
        <v>LIB2026</v>
      </c>
      <c r="K50" s="319">
        <f>IF(A50:A50&gt;0,VLOOKUP(A50,Sorteio!$A$1:$AS$75,13,FALSE),"")</f>
        <v>0</v>
      </c>
      <c r="L50" s="321">
        <v>57</v>
      </c>
      <c r="M50" s="321">
        <v>58</v>
      </c>
      <c r="N50" s="322">
        <f>IF(A50&gt;0,L50+M50,"")</f>
        <v>115</v>
      </c>
      <c r="O50" s="323"/>
      <c r="P50" s="323"/>
      <c r="Q50" s="323"/>
      <c r="R50" s="323"/>
      <c r="S50" s="610" t="str">
        <f>IF(O50&gt;0,VLOOKUP(O50,HOLEINONE!$A$1:$B$37,2,FALSE),"")</f>
        <v/>
      </c>
      <c r="T50" s="610" t="str">
        <f>IF(P50&gt;0,VLOOKUP(P50,HOLEINONE!$A$1:$B$37,2,FALSE),"")</f>
        <v/>
      </c>
      <c r="U50" s="610" t="str">
        <f>IF(Q50&gt;0,VLOOKUP(Q50,HOLEINONE!$A$1:$B$37,2,FALSE),"")</f>
        <v/>
      </c>
      <c r="V50" s="610" t="str">
        <f>IF(R50&gt;0,VLOOKUP(R50,HOLEINONE!$A$1:$B$37,2,FALSE),"")</f>
        <v/>
      </c>
      <c r="W50" s="591" t="str">
        <f t="shared" si="2"/>
        <v/>
      </c>
      <c r="X50" s="325">
        <f>IF(A50&gt;0,N50-H50*2,"")</f>
        <v>103</v>
      </c>
      <c r="Y50" s="315">
        <f t="shared" si="0"/>
        <v>16851</v>
      </c>
      <c r="Z50" s="315">
        <f>IF(A50&gt;0,999.999999-N50+(H50*0.01)+(Y50*-0.000000001),"")</f>
        <v>885.05998214899989</v>
      </c>
      <c r="AA50" s="315" t="e">
        <f>IF(A50&gt;0,RANK(Z50,Z:Z),"")</f>
        <v>#VALUE!</v>
      </c>
      <c r="AB50" s="315">
        <f>IF(A50&gt;0,999.999999-X50+(0.12-(H50*0.01))+(Y50*-0.00000001)," ")</f>
        <v>897.05983048999997</v>
      </c>
      <c r="AC50" s="315" t="e">
        <f>IF(A50&gt;0,RANK(AB50,AB:AB),"")</f>
        <v>#VALUE!</v>
      </c>
      <c r="AD50" s="315" t="str">
        <f t="shared" si="1"/>
        <v/>
      </c>
    </row>
    <row r="51" spans="1:30" ht="18.75" customHeight="1">
      <c r="A51" s="1132"/>
      <c r="B51" s="319" t="str">
        <f>IF(A50:A50&gt;0,VLOOKUP(A50,Sorteio!$A$1:$AS$75,14,FALSE),"")</f>
        <v>129</v>
      </c>
      <c r="C51" s="319" t="str">
        <f>IF(A50:A50&gt;0,VLOOKUP(A50,Sorteio!$A$1:$AS$760,15,FALSE),"")</f>
        <v>YAMAKAWA</v>
      </c>
      <c r="D51" s="319" t="str">
        <f>IF(A50:A50&gt;0,VLOOKUP(A50,Sorteio!$A$1:$AS$760,16,FALSE),"")</f>
        <v>TAKAO</v>
      </c>
      <c r="E51" s="319" t="str">
        <f>IF(A50:A50&gt;0,VLOOKUP(A50,Sorteio!$A$1:$AS$760,17,FALSE),"")</f>
        <v>M</v>
      </c>
      <c r="F51" s="319" t="str">
        <f>IF(A50:A50&gt;0,VLOOKUP(A50,Sorteio!$A$1:$AS$75,18,FALSE),"")</f>
        <v>11. NCC</v>
      </c>
      <c r="G51" s="343">
        <f>IF(A50:A50&gt;0,VLOOKUP(A50,Sorteio!$A$1:$AS$75,19,FALSE),"")</f>
        <v>16818</v>
      </c>
      <c r="H51" s="320">
        <f>IF(A50:A50&gt;0,VLOOKUP(A50,Sorteio!$A$1:$AS$75,20,FALSE),"")</f>
        <v>6</v>
      </c>
      <c r="I51" s="320" t="str">
        <f>IF(A50:A50&gt;0,VLOOKUP(A50,Sorteio!$A$1:$AS$75,21,FALSE),"")</f>
        <v>A-SR</v>
      </c>
      <c r="J51" s="319" t="str">
        <f>IF(A50:A50&gt;0,VLOOKUP(A50,Sorteio!$A$1:$AS$75,22,FALSE),"")</f>
        <v>LIB2026</v>
      </c>
      <c r="K51" s="319">
        <f>IF(A50:A50&gt;0,VLOOKUP(A50,Sorteio!$A$1:$AS$75,23,FALSE),"")</f>
        <v>0</v>
      </c>
      <c r="L51" s="321">
        <v>63</v>
      </c>
      <c r="M51" s="321">
        <v>70</v>
      </c>
      <c r="N51" s="322">
        <f>IF(A50&gt;0,L51+M51,"")</f>
        <v>133</v>
      </c>
      <c r="O51" s="546"/>
      <c r="P51" s="323"/>
      <c r="Q51" s="323"/>
      <c r="R51" s="323"/>
      <c r="S51" s="610" t="str">
        <f>IF(O51&gt;0,VLOOKUP(O51,HOLEINONE!$A$1:$B$37,2,FALSE),"")</f>
        <v/>
      </c>
      <c r="T51" s="610" t="str">
        <f>IF(P51&gt;0,VLOOKUP(P51,HOLEINONE!$A$1:$B$37,2,FALSE),"")</f>
        <v/>
      </c>
      <c r="U51" s="610" t="str">
        <f>IF(Q51&gt;0,VLOOKUP(Q51,HOLEINONE!$A$1:$B$37,2,FALSE),"")</f>
        <v/>
      </c>
      <c r="V51" s="610" t="str">
        <f>IF(R51&gt;0,VLOOKUP(R51,HOLEINONE!$A$1:$B$37,2,FALSE),"")</f>
        <v/>
      </c>
      <c r="W51" s="591" t="str">
        <f t="shared" si="2"/>
        <v/>
      </c>
      <c r="X51" s="325">
        <f>IF(A50&gt;0,N51-H51*2,"")</f>
        <v>121</v>
      </c>
      <c r="Y51" s="315">
        <f t="shared" si="0"/>
        <v>16818</v>
      </c>
      <c r="Z51" s="315">
        <f>IF(A50&gt;0,999.999999-N51+(H51*0.01)+(Y51*-0.000000001),"")</f>
        <v>867.059982182</v>
      </c>
      <c r="AA51" s="315" t="e">
        <f>IF(A50&gt;0,RANK(Z51,Z:Z),"")</f>
        <v>#VALUE!</v>
      </c>
      <c r="AB51" s="315">
        <f>IF(A50&gt;0,999.999999-X51+(0.12-(H51*0.01))+(Y51*-0.00000001)," ")</f>
        <v>879.05983082</v>
      </c>
      <c r="AC51" s="315" t="e">
        <f>IF(A50&gt;0,RANK(AB51,AB:AB),"")</f>
        <v>#VALUE!</v>
      </c>
      <c r="AD51" s="315" t="str">
        <f t="shared" si="1"/>
        <v/>
      </c>
    </row>
    <row r="52" spans="1:30" ht="18.75" customHeight="1">
      <c r="A52" s="1132"/>
      <c r="B52" s="319" t="str">
        <f>IF(A50:A50&gt;0,VLOOKUP(A50,Sorteio!$A$1:$AS$75,24,FALSE),"")</f>
        <v>250</v>
      </c>
      <c r="C52" s="319" t="str">
        <f>IF(A50:A50&gt;0,VLOOKUP(A50,Sorteio!$A$1:$AS$75,25,FALSE),"")</f>
        <v>OSADA</v>
      </c>
      <c r="D52" s="319" t="str">
        <f>IF(A50:A50&gt;0,VLOOKUP(A50,Sorteio!$A$1:$AS$75,26,FALSE),"")</f>
        <v>ASAO</v>
      </c>
      <c r="E52" s="319" t="str">
        <f>IF(A50:A50&gt;0,VLOOKUP(A50,Sorteio!$A$1:$AS$75,27,FALSE),"")</f>
        <v>M</v>
      </c>
      <c r="F52" s="319" t="str">
        <f>IF(A50:A50&gt;0,VLOOKUP(A50,Sorteio!$A$1:$AS$75,28,FALSE),"")</f>
        <v>18. SOR</v>
      </c>
      <c r="G52" s="343">
        <f>IF(A50:A50&gt;0,VLOOKUP(A50,Sorteio!$A$1:$AS$75,29,FALSE),"")</f>
        <v>13681</v>
      </c>
      <c r="H52" s="320">
        <f>IF(A50:A50&gt;0,VLOOKUP(A50,Sorteio!$A$1:$AS$75,30,FALSE),"")</f>
        <v>6</v>
      </c>
      <c r="I52" s="320" t="str">
        <f>IF(A50:A50&gt;0,VLOOKUP(A50,Sorteio!$A$1:$AS$75,31,FALSE),"")</f>
        <v>A-MR</v>
      </c>
      <c r="J52" s="319" t="str">
        <f>IF(A50:A50&gt;0,VLOOKUP(A50,Sorteio!$A$1:$AS$75,32,FALSE),"")</f>
        <v>LIB2026</v>
      </c>
      <c r="K52" s="319">
        <f>IF(A50:A50&gt;0,VLOOKUP(A50,Sorteio!$A$1:$AS$75,33,FALSE),"")</f>
        <v>0</v>
      </c>
      <c r="L52" s="321">
        <v>63</v>
      </c>
      <c r="M52" s="321">
        <v>62</v>
      </c>
      <c r="N52" s="322">
        <f>IF(A50&gt;0,L52+M52,"")</f>
        <v>125</v>
      </c>
      <c r="O52" s="323" t="s">
        <v>129</v>
      </c>
      <c r="P52" s="323"/>
      <c r="Q52" s="323"/>
      <c r="R52" s="323"/>
      <c r="S52" s="610">
        <f>IF(O52&gt;0,VLOOKUP(O52,HOLEINONE!$A$1:$B$37,2,FALSE),"")</f>
        <v>4</v>
      </c>
      <c r="T52" s="610" t="str">
        <f>IF(P52&gt;0,VLOOKUP(P52,HOLEINONE!$A$1:$B$37,2,FALSE),"")</f>
        <v/>
      </c>
      <c r="U52" s="610" t="str">
        <f>IF(Q52&gt;0,VLOOKUP(Q52,HOLEINONE!$A$1:$B$37,2,FALSE),"")</f>
        <v/>
      </c>
      <c r="V52" s="610" t="str">
        <f>IF(R52&gt;0,VLOOKUP(R52,HOLEINONE!$A$1:$B$37,2,FALSE),"")</f>
        <v/>
      </c>
      <c r="W52" s="591">
        <f t="shared" si="2"/>
        <v>4</v>
      </c>
      <c r="X52" s="325">
        <f>IF(A50&gt;0,N52-H52*2,"")</f>
        <v>113</v>
      </c>
      <c r="Y52" s="315">
        <f t="shared" si="0"/>
        <v>13681</v>
      </c>
      <c r="Z52" s="315">
        <f>IF(A50&gt;0,999.999999-N52+(H52*0.01)+(Y52*-0.000000001),"")</f>
        <v>875.05998531899991</v>
      </c>
      <c r="AA52" s="315" t="e">
        <f>IF(A50&gt;0,RANK(Z52,Z:Z),"")</f>
        <v>#VALUE!</v>
      </c>
      <c r="AB52" s="315">
        <f>IF(A50&gt;0,999.999999-X52+(0.12-(H52*0.01))+(Y52*-0.00000001)," ")</f>
        <v>887.05986218999999</v>
      </c>
      <c r="AC52" s="315" t="e">
        <f>IF(A50&gt;0,RANK(AB52,AB:AB),"")</f>
        <v>#VALUE!</v>
      </c>
      <c r="AD52" s="315">
        <f t="shared" si="1"/>
        <v>1</v>
      </c>
    </row>
    <row r="53" spans="1:30" ht="18.75" customHeight="1">
      <c r="A53" s="1132"/>
      <c r="B53" s="319">
        <f>IF(A50:A50&gt;0,VLOOKUP(A50,Sorteio!$A$1:$AS$75,34,FALSE),"")</f>
        <v>0</v>
      </c>
      <c r="C53" s="319" t="str">
        <f>IF(A50:A50&gt;0,VLOOKUP(A50,Sorteio!$A$1:$AS$75,35,FALSE),"")</f>
        <v/>
      </c>
      <c r="D53" s="319" t="str">
        <f>IF(A50:A50&gt;0,VLOOKUP(A50,Sorteio!$A$1:$AS$75,36,FALSE),"")</f>
        <v/>
      </c>
      <c r="E53" s="319" t="str">
        <f>IF(A50:A50&gt;0,VLOOKUP(A50,Sorteio!$A$1:$AS$75,37,FALSE),"")</f>
        <v/>
      </c>
      <c r="F53" s="319" t="str">
        <f>IF(A50:A50&gt;0,VLOOKUP(A50,Sorteio!$A$1:$AS$75,38,FALSE),"")</f>
        <v/>
      </c>
      <c r="G53" s="343" t="str">
        <f>IF(A50:A50&gt;0,VLOOKUP(A50,Sorteio!$A$1:$AS$75,39,FALSE),"")</f>
        <v/>
      </c>
      <c r="H53" s="320" t="str">
        <f>IF(A50:A50&gt;0,VLOOKUP(A50,Sorteio!$A$1:$AS$75,40,FALSE),"")</f>
        <v/>
      </c>
      <c r="I53" s="320" t="str">
        <f>IF(A50:A50&gt;0,VLOOKUP(A50,Sorteio!$A$1:$AS$75,41,FALSE),"")</f>
        <v/>
      </c>
      <c r="J53" s="319" t="str">
        <f>IF(A50:A50&gt;0,VLOOKUP(A50,Sorteio!$A$1:$AS$75,42,FALSE),"")</f>
        <v/>
      </c>
      <c r="K53" s="319" t="str">
        <f>IF(A50:A50&gt;0,VLOOKUP(A50,Sorteio!$A$1:$AS$75,43,FALSE),"")</f>
        <v/>
      </c>
      <c r="L53" s="321"/>
      <c r="M53" s="321"/>
      <c r="N53" s="322">
        <f>IF(A50&gt;0,L53+M53,"")</f>
        <v>0</v>
      </c>
      <c r="O53" s="323"/>
      <c r="P53" s="323"/>
      <c r="Q53" s="323"/>
      <c r="R53" s="323"/>
      <c r="S53" s="610" t="str">
        <f>IF(O53&gt;0,VLOOKUP(O53,HOLEINONE!$A$1:$B$37,2,FALSE),"")</f>
        <v/>
      </c>
      <c r="T53" s="610" t="str">
        <f>IF(P53&gt;0,VLOOKUP(P53,HOLEINONE!$A$1:$B$37,2,FALSE),"")</f>
        <v/>
      </c>
      <c r="U53" s="610" t="str">
        <f>IF(Q53&gt;0,VLOOKUP(Q53,HOLEINONE!$A$1:$B$37,2,FALSE),"")</f>
        <v/>
      </c>
      <c r="V53" s="610" t="str">
        <f>IF(R53&gt;0,VLOOKUP(R53,HOLEINONE!$A$1:$B$37,2,FALSE),"")</f>
        <v/>
      </c>
      <c r="W53" s="591" t="str">
        <f t="shared" si="2"/>
        <v/>
      </c>
      <c r="X53" s="325" t="e">
        <f>IF(A50&gt;0,N53-H53*2,"")</f>
        <v>#VALUE!</v>
      </c>
      <c r="Y53" s="315" t="str">
        <f t="shared" si="0"/>
        <v/>
      </c>
      <c r="Z53" s="315" t="e">
        <f>IF(A50&gt;0,999.999999-N53+(H53*0.01)+(Y53*-0.000000001),"")</f>
        <v>#VALUE!</v>
      </c>
      <c r="AA53" s="315" t="e">
        <f>IF(A50&gt;0,RANK(Z53,Z:Z),"")</f>
        <v>#VALUE!</v>
      </c>
      <c r="AB53" s="315" t="e">
        <f>IF(A50&gt;0,999.999999-X53+(0.12-(H53*0.01))+(Y53*-0.00000001)," ")</f>
        <v>#VALUE!</v>
      </c>
      <c r="AC53" s="315" t="e">
        <f>IF(A50&gt;0,RANK(AB53,AB:AB),"")</f>
        <v>#VALUE!</v>
      </c>
      <c r="AD53" s="315" t="str">
        <f t="shared" si="1"/>
        <v/>
      </c>
    </row>
    <row r="54" spans="1:30" ht="18.75" customHeight="1">
      <c r="A54" s="1132">
        <v>114</v>
      </c>
      <c r="B54" s="319" t="str">
        <f>IF(A54:A54&gt;0,VLOOKUP(A54,Sorteio!$A$1:$AS$75,4,FALSE),"")</f>
        <v>375</v>
      </c>
      <c r="C54" s="319" t="str">
        <f>IF(A54:A54&gt;0,VLOOKUP(A54,Sorteio!$A$1:$AS$75,5,FALSE),"")</f>
        <v>KOJA</v>
      </c>
      <c r="D54" s="319" t="str">
        <f>IF(A54:A54&gt;0,VLOOKUP(A54,Sorteio!$A$1:$AS$75,6,FALSE),"")</f>
        <v>J. JORGE</v>
      </c>
      <c r="E54" s="319" t="str">
        <f>IF(A54:A54&gt;0,VLOOKUP(A54,Sorteio!$A$1:$AS$75,7,FALSE),"")</f>
        <v>M</v>
      </c>
      <c r="F54" s="319" t="str">
        <f>IF(A54:A54&gt;0,VLOOKUP(A54,Sorteio!$A$1:$AS$75,8,FALSE),"")</f>
        <v>11. NCC</v>
      </c>
      <c r="G54" s="343">
        <f>IF(A54:A54&gt;0,VLOOKUP(A54,Sorteio!$A$1:$AS$75,9,FALSE),"")</f>
        <v>16676</v>
      </c>
      <c r="H54" s="320">
        <f>IF(A54:A54&gt;0,VLOOKUP(A54,Sorteio!$A$1:$AS$75,10,FALSE),"")</f>
        <v>2</v>
      </c>
      <c r="I54" s="320" t="str">
        <f>IF(A54:A54&gt;0,VLOOKUP(A54,Sorteio!$A$1:$AS$75,11,FALSE),"")</f>
        <v>EX-SR</v>
      </c>
      <c r="J54" s="319" t="str">
        <f>IF(A54:A54&gt;0,VLOOKUP(A54,Sorteio!$A$1:$AS$75,12,FALSE),"")</f>
        <v>LIB2026</v>
      </c>
      <c r="K54" s="319">
        <f>IF(A54:A54&gt;0,VLOOKUP(A54,Sorteio!$A$1:$AS$75,13,FALSE),"")</f>
        <v>0</v>
      </c>
      <c r="L54" s="321">
        <v>53</v>
      </c>
      <c r="M54" s="321">
        <v>53</v>
      </c>
      <c r="N54" s="322">
        <f>IF(A54&gt;0,L54+M54,"")</f>
        <v>106</v>
      </c>
      <c r="O54" s="323"/>
      <c r="P54" s="323"/>
      <c r="Q54" s="323"/>
      <c r="R54" s="323"/>
      <c r="S54" s="610" t="str">
        <f>IF(O54&gt;0,VLOOKUP(O54,HOLEINONE!$A$1:$B$37,2,FALSE),"")</f>
        <v/>
      </c>
      <c r="T54" s="610" t="str">
        <f>IF(P54&gt;0,VLOOKUP(P54,HOLEINONE!$A$1:$B$37,2,FALSE),"")</f>
        <v/>
      </c>
      <c r="U54" s="610" t="str">
        <f>IF(Q54&gt;0,VLOOKUP(Q54,HOLEINONE!$A$1:$B$37,2,FALSE),"")</f>
        <v/>
      </c>
      <c r="V54" s="610" t="str">
        <f>IF(R54&gt;0,VLOOKUP(R54,HOLEINONE!$A$1:$B$37,2,FALSE),"")</f>
        <v/>
      </c>
      <c r="W54" s="591" t="str">
        <f t="shared" si="2"/>
        <v/>
      </c>
      <c r="X54" s="325">
        <f>IF(A54&gt;0,N54-H54*2,"")</f>
        <v>102</v>
      </c>
      <c r="Y54" s="315">
        <f t="shared" si="0"/>
        <v>16676</v>
      </c>
      <c r="Z54" s="315">
        <f>IF(A54&gt;0,999.999999-N54+(H54*0.01)+(Y54*-0.000000001),"")</f>
        <v>894.01998232400001</v>
      </c>
      <c r="AA54" s="315" t="e">
        <f>IF(A54&gt;0,RANK(Z54,Z:Z),"")</f>
        <v>#VALUE!</v>
      </c>
      <c r="AB54" s="315">
        <f>IF(A54&gt;0,999.999999-X54+(0.12-(H54*0.01))+(Y54*-0.00000001)," ")</f>
        <v>898.09983224000007</v>
      </c>
      <c r="AC54" s="315" t="e">
        <f>IF(A54&gt;0,RANK(AB54,AB:AB),"")</f>
        <v>#VALUE!</v>
      </c>
      <c r="AD54" s="315" t="str">
        <f t="shared" si="1"/>
        <v/>
      </c>
    </row>
    <row r="55" spans="1:30" ht="18.75" customHeight="1">
      <c r="A55" s="1132"/>
      <c r="B55" s="319" t="str">
        <f>IF(A54:A54&gt;0,VLOOKUP(A54,Sorteio!$A$1:$AS$75,14,FALSE),"")</f>
        <v>552</v>
      </c>
      <c r="C55" s="319" t="str">
        <f>IF(A54:A54&gt;0,VLOOKUP(A54,Sorteio!$A$1:$AS$760,15,FALSE),"")</f>
        <v>NISHIOKA</v>
      </c>
      <c r="D55" s="319" t="str">
        <f>IF(A54:A54&gt;0,VLOOKUP(A54,Sorteio!$A$1:$AS$760,16,FALSE),"")</f>
        <v>LAYUDO</v>
      </c>
      <c r="E55" s="319" t="str">
        <f>IF(A54:A54&gt;0,VLOOKUP(A54,Sorteio!$A$1:$AS$760,17,FALSE),"")</f>
        <v>M</v>
      </c>
      <c r="F55" s="319" t="str">
        <f>IF(A54:A54&gt;0,VLOOKUP(A54,Sorteio!$A$1:$AS$75,18,FALSE),"")</f>
        <v>08. SMA</v>
      </c>
      <c r="G55" s="343">
        <f>IF(A54:A54&gt;0,VLOOKUP(A54,Sorteio!$A$1:$AS$75,19,FALSE),"")</f>
        <v>25717</v>
      </c>
      <c r="H55" s="320">
        <f>IF(A54:A54&gt;0,VLOOKUP(A54,Sorteio!$A$1:$AS$75,20,FALSE),"")</f>
        <v>3</v>
      </c>
      <c r="I55" s="320" t="str">
        <f>IF(A54:A54&gt;0,VLOOKUP(A54,Sorteio!$A$1:$AS$75,21,FALSE),"")</f>
        <v>EX-NSR</v>
      </c>
      <c r="J55" s="319" t="str">
        <f>IF(A54:A54&gt;0,VLOOKUP(A54,Sorteio!$A$1:$AS$75,22,FALSE),"")</f>
        <v>LIB2026</v>
      </c>
      <c r="K55" s="319">
        <f>IF(A54:A54&gt;0,VLOOKUP(A54,Sorteio!$A$1:$AS$75,23,FALSE),"")</f>
        <v>0</v>
      </c>
      <c r="L55" s="321">
        <v>54</v>
      </c>
      <c r="M55" s="321">
        <v>56</v>
      </c>
      <c r="N55" s="322">
        <f>IF(A54&gt;0,L55+M55,"")</f>
        <v>110</v>
      </c>
      <c r="O55" s="592"/>
      <c r="P55" s="323"/>
      <c r="Q55" s="323"/>
      <c r="R55" s="323"/>
      <c r="S55" s="610" t="str">
        <f>IF(O55&gt;0,VLOOKUP(O55,HOLEINONE!$A$1:$B$37,2,FALSE),"")</f>
        <v/>
      </c>
      <c r="T55" s="610" t="str">
        <f>IF(P55&gt;0,VLOOKUP(P55,HOLEINONE!$A$1:$B$37,2,FALSE),"")</f>
        <v/>
      </c>
      <c r="U55" s="610" t="str">
        <f>IF(Q55&gt;0,VLOOKUP(Q55,HOLEINONE!$A$1:$B$37,2,FALSE),"")</f>
        <v/>
      </c>
      <c r="V55" s="610" t="str">
        <f>IF(R55&gt;0,VLOOKUP(R55,HOLEINONE!$A$1:$B$37,2,FALSE),"")</f>
        <v/>
      </c>
      <c r="W55" s="591" t="str">
        <f t="shared" si="2"/>
        <v/>
      </c>
      <c r="X55" s="325">
        <f>IF(A54&gt;0,N55-H55*2,"")</f>
        <v>104</v>
      </c>
      <c r="Y55" s="315">
        <f t="shared" si="0"/>
        <v>25717</v>
      </c>
      <c r="Z55" s="315">
        <f>IF(A54&gt;0,999.999999-N55+(H55*0.01)+(Y55*-0.000000001),"")</f>
        <v>890.029973283</v>
      </c>
      <c r="AA55" s="315" t="e">
        <f>IF(A54&gt;0,RANK(Z55,Z:Z),"")</f>
        <v>#VALUE!</v>
      </c>
      <c r="AB55" s="315">
        <f>IF(A54&gt;0,999.999999-X55+(0.12-(H55*0.01))+(Y55*-0.00000001)," ")</f>
        <v>896.08974182999998</v>
      </c>
      <c r="AC55" s="315" t="e">
        <f>IF(A54&gt;0,RANK(AB55,AB:AB),"")</f>
        <v>#VALUE!</v>
      </c>
      <c r="AD55" s="315" t="str">
        <f t="shared" si="1"/>
        <v/>
      </c>
    </row>
    <row r="56" spans="1:30" ht="18.75" customHeight="1">
      <c r="A56" s="1132"/>
      <c r="B56" s="319" t="str">
        <f>IF(A54:A54&gt;0,VLOOKUP(A54,Sorteio!$A$1:$AS$75,24,FALSE),"")</f>
        <v>834</v>
      </c>
      <c r="C56" s="319" t="str">
        <f>IF(A54:A54&gt;0,VLOOKUP(A54,Sorteio!$A$1:$AS$75,25,FALSE),"")</f>
        <v>YAMANO</v>
      </c>
      <c r="D56" s="319" t="str">
        <f>IF(A54:A54&gt;0,VLOOKUP(A54,Sorteio!$A$1:$AS$75,26,FALSE),"")</f>
        <v>PAULO</v>
      </c>
      <c r="E56" s="319" t="str">
        <f>IF(A54:A54&gt;0,VLOOKUP(A54,Sorteio!$A$1:$AS$75,27,FALSE),"")</f>
        <v>M</v>
      </c>
      <c r="F56" s="319" t="str">
        <f>IF(A54:A54&gt;0,VLOOKUP(A54,Sorteio!$A$1:$AS$75,28,FALSE),"")</f>
        <v>03. IBI</v>
      </c>
      <c r="G56" s="343">
        <f>IF(A54:A54&gt;0,VLOOKUP(A54,Sorteio!$A$1:$AS$75,29,FALSE),"")</f>
        <v>17828</v>
      </c>
      <c r="H56" s="320">
        <f>IF(A54:A54&gt;0,VLOOKUP(A54,Sorteio!$A$1:$AS$75,30,FALSE),"")</f>
        <v>6</v>
      </c>
      <c r="I56" s="320" t="str">
        <f>IF(A54:A54&gt;0,VLOOKUP(A54,Sorteio!$A$1:$AS$75,31,FALSE),"")</f>
        <v>A-SR</v>
      </c>
      <c r="J56" s="319" t="str">
        <f>IF(A54:A54&gt;0,VLOOKUP(A54,Sorteio!$A$1:$AS$75,32,FALSE),"")</f>
        <v>LIB2026</v>
      </c>
      <c r="K56" s="319">
        <f>IF(A54:A54&gt;0,VLOOKUP(A54,Sorteio!$A$1:$AS$75,33,FALSE),"")</f>
        <v>0</v>
      </c>
      <c r="L56" s="321">
        <v>63</v>
      </c>
      <c r="M56" s="321">
        <v>60</v>
      </c>
      <c r="N56" s="322">
        <f>IF(A54&gt;0,L56+M56,"")</f>
        <v>123</v>
      </c>
      <c r="O56" s="323"/>
      <c r="P56" s="323"/>
      <c r="Q56" s="323"/>
      <c r="R56" s="323"/>
      <c r="S56" s="610" t="str">
        <f>IF(O56&gt;0,VLOOKUP(O56,HOLEINONE!$A$1:$B$37,2,FALSE),"")</f>
        <v/>
      </c>
      <c r="T56" s="610" t="str">
        <f>IF(P56&gt;0,VLOOKUP(P56,HOLEINONE!$A$1:$B$37,2,FALSE),"")</f>
        <v/>
      </c>
      <c r="U56" s="610" t="str">
        <f>IF(Q56&gt;0,VLOOKUP(Q56,HOLEINONE!$A$1:$B$37,2,FALSE),"")</f>
        <v/>
      </c>
      <c r="V56" s="610" t="str">
        <f>IF(R56&gt;0,VLOOKUP(R56,HOLEINONE!$A$1:$B$37,2,FALSE),"")</f>
        <v/>
      </c>
      <c r="W56" s="591" t="str">
        <f t="shared" si="2"/>
        <v/>
      </c>
      <c r="X56" s="325">
        <f>IF(A54&gt;0,N56-H56*2,"")</f>
        <v>111</v>
      </c>
      <c r="Y56" s="315">
        <f>G56</f>
        <v>17828</v>
      </c>
      <c r="Z56" s="315">
        <f>IF(A54&gt;0,999.999999-N56+(H56*0.01)+(Y56*-0.000000001),"")</f>
        <v>877.05998117199999</v>
      </c>
      <c r="AA56" s="315" t="e">
        <f>IF(A54&gt;0,RANK(Z56,Z:Z),"")</f>
        <v>#VALUE!</v>
      </c>
      <c r="AB56" s="315">
        <f>IF(A54&gt;0,999.999999-X56+(0.12-(H56*0.01))+(Y56*-0.00000001)," ")</f>
        <v>889.05982071999995</v>
      </c>
      <c r="AC56" s="315" t="e">
        <f>IF(A54&gt;0,RANK(AB56,AB:AB),"")</f>
        <v>#VALUE!</v>
      </c>
      <c r="AD56" s="315" t="str">
        <f t="shared" si="1"/>
        <v/>
      </c>
    </row>
    <row r="57" spans="1:30" ht="18.75" customHeight="1">
      <c r="A57" s="1132"/>
      <c r="B57" s="319">
        <f>IF(A54:A54&gt;0,VLOOKUP(A54,Sorteio!$A$1:$AS$75,34,FALSE),"")</f>
        <v>0</v>
      </c>
      <c r="C57" s="319" t="str">
        <f>IF(A54:A54&gt;0,VLOOKUP(A54,Sorteio!$A$1:$AS$75,35,FALSE),"")</f>
        <v/>
      </c>
      <c r="D57" s="319" t="str">
        <f>IF(A54:A54&gt;0,VLOOKUP(A54,Sorteio!$A$1:$AS$75,36,FALSE),"")</f>
        <v/>
      </c>
      <c r="E57" s="319" t="str">
        <f>IF(A54:A54&gt;0,VLOOKUP(A54,Sorteio!$A$1:$AS$75,37,FALSE),"")</f>
        <v/>
      </c>
      <c r="F57" s="319" t="str">
        <f>IF(A54:A54&gt;0,VLOOKUP(A54,Sorteio!$A$1:$AS$75,38,FALSE),"")</f>
        <v/>
      </c>
      <c r="G57" s="343" t="str">
        <f>IF(A54:A54&gt;0,VLOOKUP(A54,Sorteio!$A$1:$AS$75,39,FALSE),"")</f>
        <v/>
      </c>
      <c r="H57" s="320" t="str">
        <f>IF(A54:A54&gt;0,VLOOKUP(A54,Sorteio!$A$1:$AS$75,40,FALSE),"")</f>
        <v/>
      </c>
      <c r="I57" s="320" t="str">
        <f>IF(A54:A54&gt;0,VLOOKUP(A54,Sorteio!$A$1:$AS$75,41,FALSE),"")</f>
        <v/>
      </c>
      <c r="J57" s="319" t="str">
        <f>IF(A54:A54&gt;0,VLOOKUP(A54,Sorteio!$A$1:$AS$75,42,FALSE),"")</f>
        <v/>
      </c>
      <c r="K57" s="319" t="str">
        <f>IF(A54:A54&gt;0,VLOOKUP(A54,Sorteio!$A$1:$AS$75,43,FALSE),"")</f>
        <v/>
      </c>
      <c r="L57" s="321"/>
      <c r="M57" s="321"/>
      <c r="N57" s="322">
        <f>IF(A54&gt;0,L57+M57,"")</f>
        <v>0</v>
      </c>
      <c r="O57" s="323"/>
      <c r="P57" s="323"/>
      <c r="Q57" s="323"/>
      <c r="R57" s="323"/>
      <c r="S57" s="610" t="str">
        <f>IF(O57&gt;0,VLOOKUP(O57,HOLEINONE!$A$1:$B$37,2,FALSE),"")</f>
        <v/>
      </c>
      <c r="T57" s="610" t="str">
        <f>IF(P57&gt;0,VLOOKUP(P57,HOLEINONE!$A$1:$B$37,2,FALSE),"")</f>
        <v/>
      </c>
      <c r="U57" s="610" t="str">
        <f>IF(Q57&gt;0,VLOOKUP(Q57,HOLEINONE!$A$1:$B$37,2,FALSE),"")</f>
        <v/>
      </c>
      <c r="V57" s="610" t="str">
        <f>IF(R57&gt;0,VLOOKUP(R57,HOLEINONE!$A$1:$B$37,2,FALSE),"")</f>
        <v/>
      </c>
      <c r="W57" s="591" t="str">
        <f t="shared" si="2"/>
        <v/>
      </c>
      <c r="X57" s="325" t="e">
        <f>IF(A54&gt;0,N57-H57*2,"")</f>
        <v>#VALUE!</v>
      </c>
      <c r="Y57" s="315" t="str">
        <f t="shared" si="0"/>
        <v/>
      </c>
      <c r="Z57" s="315" t="e">
        <f>IF(A54&gt;0,999.999999-N57+(H57*0.01)+(Y57*-0.000000001),"")</f>
        <v>#VALUE!</v>
      </c>
      <c r="AA57" s="315" t="e">
        <f>IF(A54&gt;0,RANK(Z57,Z:Z),"")</f>
        <v>#VALUE!</v>
      </c>
      <c r="AB57" s="315" t="e">
        <f>IF(A54&gt;0,999.999999-X57+(0.12-(H57*0.01))+(Y57*-0.00000001)," ")</f>
        <v>#VALUE!</v>
      </c>
      <c r="AC57" s="315" t="e">
        <f>IF(A54&gt;0,RANK(AB57,AB:AB),"")</f>
        <v>#VALUE!</v>
      </c>
      <c r="AD57" s="315" t="str">
        <f t="shared" si="1"/>
        <v/>
      </c>
    </row>
    <row r="58" spans="1:30" ht="18.75" customHeight="1">
      <c r="A58" s="1132">
        <v>115</v>
      </c>
      <c r="B58" s="319">
        <f>IF(A58:A58&gt;0,VLOOKUP(A58,Sorteio!$A$1:$AS$75,4,FALSE),"")</f>
        <v>256</v>
      </c>
      <c r="C58" s="319" t="str">
        <f>IF(A58:A58&gt;0,VLOOKUP(A58,Sorteio!$A$1:$AS$75,5,FALSE),"")</f>
        <v>UEMURA</v>
      </c>
      <c r="D58" s="319" t="str">
        <f>IF(A58:A58&gt;0,VLOOKUP(A58,Sorteio!$A$1:$AS$75,6,FALSE),"")</f>
        <v>YASUGI</v>
      </c>
      <c r="E58" s="319" t="str">
        <f>IF(A58:A58&gt;0,VLOOKUP(A58,Sorteio!$A$1:$AS$75,7,FALSE),"")</f>
        <v>M</v>
      </c>
      <c r="F58" s="319" t="str">
        <f>IF(A58:A58&gt;0,VLOOKUP(A58,Sorteio!$A$1:$AS$75,8,FALSE),"")</f>
        <v>07. GSP</v>
      </c>
      <c r="G58" s="343">
        <f>IF(A58:A58&gt;0,VLOOKUP(A58,Sorteio!$A$1:$AS$75,9,FALSE),"")</f>
        <v>15220</v>
      </c>
      <c r="H58" s="320">
        <f>IF(A58:A58&gt;0,VLOOKUP(A58,Sorteio!$A$1:$AS$75,10,FALSE),"")</f>
        <v>3</v>
      </c>
      <c r="I58" s="320" t="str">
        <f>IF(A58:A58&gt;0,VLOOKUP(A58,Sorteio!$A$1:$AS$75,11,FALSE),"")</f>
        <v>EX-MR</v>
      </c>
      <c r="J58" s="319" t="str">
        <f>IF(A58:A58&gt;0,VLOOKUP(A58,Sorteio!$A$1:$AS$75,12,FALSE),"")</f>
        <v>LIB2026</v>
      </c>
      <c r="K58" s="319">
        <f>IF(A58:A58&gt;0,VLOOKUP(A58,Sorteio!$A$1:$AS$75,13,FALSE),"")</f>
        <v>0</v>
      </c>
      <c r="L58" s="321">
        <v>58</v>
      </c>
      <c r="M58" s="321">
        <v>52</v>
      </c>
      <c r="N58" s="322">
        <f>IF(A58&gt;0,L58+M58,"")</f>
        <v>110</v>
      </c>
      <c r="O58" s="323"/>
      <c r="P58" s="323"/>
      <c r="Q58" s="323"/>
      <c r="R58" s="323"/>
      <c r="S58" s="610" t="str">
        <f>IF(O58&gt;0,VLOOKUP(O58,HOLEINONE!$A$1:$B$37,2,FALSE),"")</f>
        <v/>
      </c>
      <c r="T58" s="610" t="str">
        <f>IF(P58&gt;0,VLOOKUP(P58,HOLEINONE!$A$1:$B$37,2,FALSE),"")</f>
        <v/>
      </c>
      <c r="U58" s="610" t="str">
        <f>IF(Q58&gt;0,VLOOKUP(Q58,HOLEINONE!$A$1:$B$37,2,FALSE),"")</f>
        <v/>
      </c>
      <c r="V58" s="610" t="str">
        <f>IF(R58&gt;0,VLOOKUP(R58,HOLEINONE!$A$1:$B$37,2,FALSE),"")</f>
        <v/>
      </c>
      <c r="W58" s="591" t="str">
        <f t="shared" si="2"/>
        <v/>
      </c>
      <c r="X58" s="325">
        <f>IF(A58&gt;0,N58-H58*2,"")</f>
        <v>104</v>
      </c>
      <c r="Y58" s="315">
        <f t="shared" si="0"/>
        <v>15220</v>
      </c>
      <c r="Z58" s="315">
        <f>IF(A58&gt;0,999.999999-N58+(H58*0.01)+(Y58*-0.000000001),"")</f>
        <v>890.02998377999995</v>
      </c>
      <c r="AA58" s="315" t="e">
        <f>IF(A58&gt;0,RANK(Z58,Z:Z),"")</f>
        <v>#VALUE!</v>
      </c>
      <c r="AB58" s="315">
        <f>IF(A58&gt;0,999.999999-X58+(0.12-(H58*0.01))+(Y58*-0.00000001)," ")</f>
        <v>896.08984680000003</v>
      </c>
      <c r="AC58" s="315" t="e">
        <f>IF(A58&gt;0,RANK(AB58,AB:AB),"")</f>
        <v>#VALUE!</v>
      </c>
      <c r="AD58" s="315" t="str">
        <f t="shared" si="1"/>
        <v/>
      </c>
    </row>
    <row r="59" spans="1:30" ht="18.75" customHeight="1">
      <c r="A59" s="1132"/>
      <c r="B59" s="319" t="str">
        <f>IF(A58:A58&gt;0,VLOOKUP(A58,Sorteio!$A$1:$AS$75,14,FALSE),"")</f>
        <v>366</v>
      </c>
      <c r="C59" s="319" t="str">
        <f>IF(A58:A58&gt;0,VLOOKUP(A58,Sorteio!$A$1:$AS$760,15,FALSE),"")</f>
        <v>KOJA</v>
      </c>
      <c r="D59" s="319" t="str">
        <f>IF(A58:A58&gt;0,VLOOKUP(A58,Sorteio!$A$1:$AS$760,16,FALSE),"")</f>
        <v>T.EDISON</v>
      </c>
      <c r="E59" s="319" t="str">
        <f>IF(A58:A58&gt;0,VLOOKUP(A58,Sorteio!$A$1:$AS$760,17,FALSE),"")</f>
        <v>M</v>
      </c>
      <c r="F59" s="319" t="str">
        <f>IF(A58:A58&gt;0,VLOOKUP(A58,Sorteio!$A$1:$AS$75,18,FALSE),"")</f>
        <v>11. NCC</v>
      </c>
      <c r="G59" s="343">
        <f>IF(A58:A58&gt;0,VLOOKUP(A58,Sorteio!$A$1:$AS$75,19,FALSE),"")</f>
        <v>17495</v>
      </c>
      <c r="H59" s="320">
        <f>IF(A58:A58&gt;0,VLOOKUP(A58,Sorteio!$A$1:$AS$75,20,FALSE),"")</f>
        <v>4</v>
      </c>
      <c r="I59" s="320" t="str">
        <f>IF(A58:A58&gt;0,VLOOKUP(A58,Sorteio!$A$1:$AS$75,21,FALSE),"")</f>
        <v>A-SR</v>
      </c>
      <c r="J59" s="319" t="str">
        <f>IF(A58:A58&gt;0,VLOOKUP(A58,Sorteio!$A$1:$AS$75,22,FALSE),"")</f>
        <v>LIB2026</v>
      </c>
      <c r="K59" s="319">
        <f>IF(A58:A58&gt;0,VLOOKUP(A58,Sorteio!$A$1:$AS$75,23,FALSE),"")</f>
        <v>0</v>
      </c>
      <c r="L59" s="321">
        <v>65</v>
      </c>
      <c r="M59" s="321">
        <v>57</v>
      </c>
      <c r="N59" s="322">
        <f>IF(A58&gt;0,L59+M59,"")</f>
        <v>122</v>
      </c>
      <c r="O59" s="323"/>
      <c r="P59" s="323"/>
      <c r="Q59" s="323"/>
      <c r="R59" s="323"/>
      <c r="S59" s="610" t="str">
        <f>IF(O59&gt;0,VLOOKUP(O59,HOLEINONE!$A$1:$B$37,2,FALSE),"")</f>
        <v/>
      </c>
      <c r="T59" s="610" t="str">
        <f>IF(P59&gt;0,VLOOKUP(P59,HOLEINONE!$A$1:$B$37,2,FALSE),"")</f>
        <v/>
      </c>
      <c r="U59" s="610" t="str">
        <f>IF(Q59&gt;0,VLOOKUP(Q59,HOLEINONE!$A$1:$B$37,2,FALSE),"")</f>
        <v/>
      </c>
      <c r="V59" s="610" t="str">
        <f>IF(R59&gt;0,VLOOKUP(R59,HOLEINONE!$A$1:$B$37,2,FALSE),"")</f>
        <v/>
      </c>
      <c r="W59" s="591" t="str">
        <f t="shared" si="2"/>
        <v/>
      </c>
      <c r="X59" s="325">
        <f>IF(A58&gt;0,N59-H59*2,"")</f>
        <v>114</v>
      </c>
      <c r="Y59" s="315">
        <f t="shared" si="0"/>
        <v>17495</v>
      </c>
      <c r="Z59" s="315">
        <f>IF(A58&gt;0,999.999999-N59+(H59*0.01)+(Y59*-0.000000001),"")</f>
        <v>878.03998150500001</v>
      </c>
      <c r="AA59" s="315" t="e">
        <f>IF(A58&gt;0,RANK(Z59,Z:Z),"")</f>
        <v>#VALUE!</v>
      </c>
      <c r="AB59" s="315">
        <f>IF(A58&gt;0,999.999999-X59+(0.12-(H59*0.01))+(Y59*-0.00000001)," ")</f>
        <v>886.07982405000007</v>
      </c>
      <c r="AC59" s="315" t="e">
        <f>IF(A58&gt;0,RANK(AB59,AB:AB),"")</f>
        <v>#VALUE!</v>
      </c>
      <c r="AD59" s="315" t="str">
        <f t="shared" si="1"/>
        <v/>
      </c>
    </row>
    <row r="60" spans="1:30" ht="18.75" customHeight="1">
      <c r="A60" s="1132"/>
      <c r="B60" s="319" t="str">
        <f>IF(A58:A58&gt;0,VLOOKUP(A58,Sorteio!$A$1:$AS$75,24,FALSE),"")</f>
        <v>276</v>
      </c>
      <c r="C60" s="319" t="str">
        <f>IF(A58:A58&gt;0,VLOOKUP(A58,Sorteio!$A$1:$AS$75,25,FALSE),"")</f>
        <v>KUDO</v>
      </c>
      <c r="D60" s="319" t="str">
        <f>IF(A58:A58&gt;0,VLOOKUP(A58,Sorteio!$A$1:$AS$75,26,FALSE),"")</f>
        <v>SHOJI</v>
      </c>
      <c r="E60" s="319" t="str">
        <f>IF(A58:A58&gt;0,VLOOKUP(A58,Sorteio!$A$1:$AS$75,27,FALSE),"")</f>
        <v>M</v>
      </c>
      <c r="F60" s="319" t="str">
        <f>IF(A58:A58&gt;0,VLOOKUP(A58,Sorteio!$A$1:$AS$75,28,FALSE),"")</f>
        <v>06. KOK</v>
      </c>
      <c r="G60" s="343">
        <f>IF(A58:A58&gt;0,VLOOKUP(A58,Sorteio!$A$1:$AS$75,29,FALSE),"")</f>
        <v>13665</v>
      </c>
      <c r="H60" s="320">
        <f>IF(A58:A58&gt;0,VLOOKUP(A58,Sorteio!$A$1:$AS$75,30,FALSE),"")</f>
        <v>6</v>
      </c>
      <c r="I60" s="320" t="str">
        <f>IF(A58:A58&gt;0,VLOOKUP(A58,Sorteio!$A$1:$AS$75,31,FALSE),"")</f>
        <v>A-MR</v>
      </c>
      <c r="J60" s="319" t="str">
        <f>IF(A58:A58&gt;0,VLOOKUP(A58,Sorteio!$A$1:$AS$75,32,FALSE),"")</f>
        <v>LIB2026</v>
      </c>
      <c r="K60" s="319">
        <f>IF(A58:A58&gt;0,VLOOKUP(A58,Sorteio!$A$1:$AS$75,33,FALSE),"")</f>
        <v>0</v>
      </c>
      <c r="L60" s="321">
        <v>53</v>
      </c>
      <c r="M60" s="321">
        <v>53</v>
      </c>
      <c r="N60" s="322">
        <f>IF(A58&gt;0,L60+M60,"")</f>
        <v>106</v>
      </c>
      <c r="O60" s="323" t="s">
        <v>141</v>
      </c>
      <c r="P60" s="323"/>
      <c r="Q60" s="323"/>
      <c r="R60" s="323"/>
      <c r="S60" s="610">
        <f>IF(O60&gt;0,VLOOKUP(O60,HOLEINONE!$A$1:$B$37,2,FALSE),"")</f>
        <v>19</v>
      </c>
      <c r="T60" s="610" t="str">
        <f>IF(P60&gt;0,VLOOKUP(P60,HOLEINONE!$A$1:$B$37,2,FALSE),"")</f>
        <v/>
      </c>
      <c r="U60" s="610" t="str">
        <f>IF(Q60&gt;0,VLOOKUP(Q60,HOLEINONE!$A$1:$B$37,2,FALSE),"")</f>
        <v/>
      </c>
      <c r="V60" s="610" t="str">
        <f>IF(R60&gt;0,VLOOKUP(R60,HOLEINONE!$A$1:$B$37,2,FALSE),"")</f>
        <v/>
      </c>
      <c r="W60" s="591">
        <f t="shared" si="2"/>
        <v>19</v>
      </c>
      <c r="X60" s="325">
        <f>IF(A58&gt;0,N60-H60*2,"")</f>
        <v>94</v>
      </c>
      <c r="Y60" s="315">
        <f t="shared" si="0"/>
        <v>13665</v>
      </c>
      <c r="Z60" s="315">
        <f>IF(A58&gt;0,999.999999-N60+(H60*0.01)+(Y60*-0.000000001),"")</f>
        <v>894.05998533499996</v>
      </c>
      <c r="AA60" s="315" t="e">
        <f>IF(A58&gt;0,RANK(Z60,Z:Z),"")</f>
        <v>#VALUE!</v>
      </c>
      <c r="AB60" s="315">
        <f>IF(A58&gt;0,999.999999-X60+(0.12-(H60*0.01))+(Y60*-0.00000001)," ")</f>
        <v>906.05986235</v>
      </c>
      <c r="AC60" s="315" t="e">
        <f>IF(A58&gt;0,RANK(AB60,AB:AB),"")</f>
        <v>#VALUE!</v>
      </c>
      <c r="AD60" s="315">
        <f t="shared" si="1"/>
        <v>1</v>
      </c>
    </row>
    <row r="61" spans="1:30" ht="18.75" customHeight="1">
      <c r="A61" s="1132"/>
      <c r="B61" s="319" t="str">
        <f>IF(A58:A58&gt;0,VLOOKUP(A58,Sorteio!$A$1:$AS$75,34,FALSE),"")</f>
        <v>780</v>
      </c>
      <c r="C61" s="319" t="str">
        <f>IF(A58:A58&gt;0,VLOOKUP(A58,Sorteio!$A$1:$AS$75,35,FALSE),"")</f>
        <v>TOMITA</v>
      </c>
      <c r="D61" s="319" t="str">
        <f>IF(A58:A58&gt;0,VLOOKUP(A58,Sorteio!$A$1:$AS$75,36,FALSE),"")</f>
        <v>LUIZ</v>
      </c>
      <c r="E61" s="319" t="str">
        <f>IF(A58:A58&gt;0,VLOOKUP(A58,Sorteio!$A$1:$AS$75,37,FALSE),"")</f>
        <v>M</v>
      </c>
      <c r="F61" s="319" t="str">
        <f>IF(A58:A58&gt;0,VLOOKUP(A58,Sorteio!$A$1:$AS$75,38,FALSE),"")</f>
        <v>15. BIR</v>
      </c>
      <c r="G61" s="343">
        <f>IF(A58:A58&gt;0,VLOOKUP(A58,Sorteio!$A$1:$AS$75,39,FALSE),"")</f>
        <v>17710</v>
      </c>
      <c r="H61" s="320">
        <f>IF(A58:A58&gt;0,VLOOKUP(A58,Sorteio!$A$1:$AS$75,40,FALSE),"")</f>
        <v>6</v>
      </c>
      <c r="I61" s="320" t="str">
        <f>IF(A58:A58&gt;0,VLOOKUP(A58,Sorteio!$A$1:$AS$75,41,FALSE),"")</f>
        <v>A-SR</v>
      </c>
      <c r="J61" s="319" t="str">
        <f>IF(A58:A58&gt;0,VLOOKUP(A58,Sorteio!$A$1:$AS$75,42,FALSE),"")</f>
        <v>LIB2026</v>
      </c>
      <c r="K61" s="319">
        <f>IF(A58:A58&gt;0,VLOOKUP(A58,Sorteio!$A$1:$AS$75,43,FALSE),"")</f>
        <v>0</v>
      </c>
      <c r="L61" s="321">
        <v>61</v>
      </c>
      <c r="M61" s="321">
        <v>59</v>
      </c>
      <c r="N61" s="322">
        <f>IF(A58&gt;0,L61+M61,"")</f>
        <v>120</v>
      </c>
      <c r="O61" s="323"/>
      <c r="P61" s="323"/>
      <c r="Q61" s="323"/>
      <c r="R61" s="323"/>
      <c r="S61" s="610" t="str">
        <f>IF(O61&gt;0,VLOOKUP(O61,HOLEINONE!$A$1:$B$37,2,FALSE),"")</f>
        <v/>
      </c>
      <c r="T61" s="610" t="str">
        <f>IF(P61&gt;0,VLOOKUP(P61,HOLEINONE!$A$1:$B$37,2,FALSE),"")</f>
        <v/>
      </c>
      <c r="U61" s="610" t="str">
        <f>IF(Q61&gt;0,VLOOKUP(Q61,HOLEINONE!$A$1:$B$37,2,FALSE),"")</f>
        <v/>
      </c>
      <c r="V61" s="610" t="str">
        <f>IF(R61&gt;0,VLOOKUP(R61,HOLEINONE!$A$1:$B$37,2,FALSE),"")</f>
        <v/>
      </c>
      <c r="W61" s="591" t="str">
        <f t="shared" si="2"/>
        <v/>
      </c>
      <c r="X61" s="325">
        <f>IF(A58&gt;0,N61-H61*2,"")</f>
        <v>108</v>
      </c>
      <c r="Y61" s="315">
        <f t="shared" si="0"/>
        <v>17710</v>
      </c>
      <c r="Z61" s="315">
        <f>IF(A58&gt;0,999.999999-N61+(H61*0.01)+(Y61*-0.000000001),"")</f>
        <v>880.05998129</v>
      </c>
      <c r="AA61" s="315" t="e">
        <f>IF(A58&gt;0,RANK(Z61,Z:Z),"")</f>
        <v>#VALUE!</v>
      </c>
      <c r="AB61" s="315">
        <f>IF(A58&gt;0,999.999999-X61+(0.12-(H61*0.01))+(Y61*-0.00000001)," ")</f>
        <v>892.05982189999997</v>
      </c>
      <c r="AC61" s="315" t="e">
        <f>IF(A58&gt;0,RANK(AB61,AB:AB),"")</f>
        <v>#VALUE!</v>
      </c>
      <c r="AD61" s="315" t="str">
        <f t="shared" si="1"/>
        <v/>
      </c>
    </row>
    <row r="62" spans="1:30" ht="18.75" customHeight="1">
      <c r="A62" s="1132">
        <v>116</v>
      </c>
      <c r="B62" s="319" t="str">
        <f>IF(A62:A62&gt;0,VLOOKUP(A62,Sorteio!$A$1:$AS$75,4,FALSE),"")</f>
        <v>578</v>
      </c>
      <c r="C62" s="319" t="str">
        <f>IF(A62:A62&gt;0,VLOOKUP(A62,Sorteio!$A$1:$AS$75,5,FALSE),"")</f>
        <v>TAKAHASHI</v>
      </c>
      <c r="D62" s="319" t="str">
        <f>IF(A62:A62&gt;0,VLOOKUP(A62,Sorteio!$A$1:$AS$75,6,FALSE),"")</f>
        <v>EDSON SHOJI</v>
      </c>
      <c r="E62" s="319" t="str">
        <f>IF(A62:A62&gt;0,VLOOKUP(A62,Sorteio!$A$1:$AS$75,7,FALSE),"")</f>
        <v>M</v>
      </c>
      <c r="F62" s="319" t="str">
        <f>IF(A62:A62&gt;0,VLOOKUP(A62,Sorteio!$A$1:$AS$75,8,FALSE),"")</f>
        <v>18. SOR</v>
      </c>
      <c r="G62" s="343">
        <f>IF(A62:A62&gt;0,VLOOKUP(A62,Sorteio!$A$1:$AS$75,9,FALSE),"")</f>
        <v>27163</v>
      </c>
      <c r="H62" s="320">
        <f>IF(A62:A62&gt;0,VLOOKUP(A62,Sorteio!$A$1:$AS$75,10,FALSE),"")</f>
        <v>2</v>
      </c>
      <c r="I62" s="320" t="str">
        <f>IF(A62:A62&gt;0,VLOOKUP(A62,Sorteio!$A$1:$AS$75,11,FALSE),"")</f>
        <v>EX-NSR</v>
      </c>
      <c r="J62" s="319" t="str">
        <f>IF(A62:A62&gt;0,VLOOKUP(A62,Sorteio!$A$1:$AS$75,12,FALSE),"")</f>
        <v>LIB2026</v>
      </c>
      <c r="K62" s="319">
        <f>IF(A62:A62&gt;0,VLOOKUP(A62,Sorteio!$A$1:$AS$75,13,FALSE),"")</f>
        <v>0</v>
      </c>
      <c r="L62" s="321">
        <v>60</v>
      </c>
      <c r="M62" s="321">
        <v>61</v>
      </c>
      <c r="N62" s="322">
        <f>IF(A62&gt;0,L62+M62,"")</f>
        <v>121</v>
      </c>
      <c r="O62" s="323"/>
      <c r="P62" s="323"/>
      <c r="Q62" s="323"/>
      <c r="R62" s="323"/>
      <c r="S62" s="610" t="str">
        <f>IF(O62&gt;0,VLOOKUP(O62,HOLEINONE!$A$1:$B$37,2,FALSE),"")</f>
        <v/>
      </c>
      <c r="T62" s="610" t="str">
        <f>IF(P62&gt;0,VLOOKUP(P62,HOLEINONE!$A$1:$B$37,2,FALSE),"")</f>
        <v/>
      </c>
      <c r="U62" s="610" t="str">
        <f>IF(Q62&gt;0,VLOOKUP(Q62,HOLEINONE!$A$1:$B$37,2,FALSE),"")</f>
        <v/>
      </c>
      <c r="V62" s="610" t="str">
        <f>IF(R62&gt;0,VLOOKUP(R62,HOLEINONE!$A$1:$B$37,2,FALSE),"")</f>
        <v/>
      </c>
      <c r="W62" s="591" t="str">
        <f t="shared" si="2"/>
        <v/>
      </c>
      <c r="X62" s="325">
        <f>IF(A62&gt;0,N62-H62*2,"")</f>
        <v>117</v>
      </c>
      <c r="Y62" s="315">
        <f t="shared" si="0"/>
        <v>27163</v>
      </c>
      <c r="Z62" s="315">
        <f>IF(A62&gt;0,999.999999-N62+(H62*0.01)+(Y62*-0.000000001),"")</f>
        <v>879.01997183699996</v>
      </c>
      <c r="AA62" s="315" t="e">
        <f>IF(A62&gt;0,RANK(Z62,Z:Z),"")</f>
        <v>#VALUE!</v>
      </c>
      <c r="AB62" s="315">
        <f>IF(A62&gt;0,999.999999-X62+(0.12-(H62*0.01))+(Y62*-0.00000001)," ")</f>
        <v>883.09972736999998</v>
      </c>
      <c r="AC62" s="315" t="e">
        <f>IF(A62&gt;0,RANK(AB62,AB:AB),"")</f>
        <v>#VALUE!</v>
      </c>
      <c r="AD62" s="315" t="str">
        <f t="shared" si="1"/>
        <v/>
      </c>
    </row>
    <row r="63" spans="1:30" ht="18.75" customHeight="1">
      <c r="A63" s="1132"/>
      <c r="B63" s="319" t="str">
        <f>IF(A62:A62&gt;0,VLOOKUP(A62,Sorteio!$A$1:$AS$75,14,FALSE),"")</f>
        <v>478</v>
      </c>
      <c r="C63" s="319" t="str">
        <f>IF(A62:A62&gt;0,VLOOKUP(A62,Sorteio!$A$1:$AS$760,15,FALSE),"")</f>
        <v>HIGUCHI</v>
      </c>
      <c r="D63" s="319" t="str">
        <f>IF(A62:A62&gt;0,VLOOKUP(A62,Sorteio!$A$1:$AS$760,16,FALSE),"")</f>
        <v>ARTUR KEN</v>
      </c>
      <c r="E63" s="319" t="str">
        <f>IF(A62:A62&gt;0,VLOOKUP(A62,Sorteio!$A$1:$AS$760,17,FALSE),"")</f>
        <v>M</v>
      </c>
      <c r="F63" s="319" t="str">
        <f>IF(A62:A62&gt;0,VLOOKUP(A62,Sorteio!$A$1:$AS$75,18,FALSE),"")</f>
        <v>11. NCC</v>
      </c>
      <c r="G63" s="343">
        <f>IF(A62:A62&gt;0,VLOOKUP(A62,Sorteio!$A$1:$AS$75,19,FALSE),"")</f>
        <v>19959</v>
      </c>
      <c r="H63" s="320">
        <f>IF(A62:A62&gt;0,VLOOKUP(A62,Sorteio!$A$1:$AS$75,20,FALSE),"")</f>
        <v>3</v>
      </c>
      <c r="I63" s="320" t="str">
        <f>IF(A62:A62&gt;0,VLOOKUP(A62,Sorteio!$A$1:$AS$75,21,FALSE),"")</f>
        <v>EX-NSR</v>
      </c>
      <c r="J63" s="319" t="str">
        <f>IF(A62:A62&gt;0,VLOOKUP(A62,Sorteio!$A$1:$AS$75,22,FALSE),"")</f>
        <v>LIB2026</v>
      </c>
      <c r="K63" s="319">
        <f>IF(A62:A62&gt;0,VLOOKUP(A62,Sorteio!$A$1:$AS$75,23,FALSE),"")</f>
        <v>0</v>
      </c>
      <c r="L63" s="321">
        <v>51</v>
      </c>
      <c r="M63" s="321">
        <v>52</v>
      </c>
      <c r="N63" s="322">
        <f>IF(A62&gt;0,L63+M63,"")</f>
        <v>103</v>
      </c>
      <c r="O63" s="592"/>
      <c r="P63" s="592"/>
      <c r="Q63" s="323"/>
      <c r="R63" s="323"/>
      <c r="S63" s="610" t="str">
        <f>IF(O63&gt;0,VLOOKUP(O63,HOLEINONE!$A$1:$B$37,2,FALSE),"")</f>
        <v/>
      </c>
      <c r="T63" s="610" t="str">
        <f>IF(P63&gt;0,VLOOKUP(P63,HOLEINONE!$A$1:$B$37,2,FALSE),"")</f>
        <v/>
      </c>
      <c r="U63" s="610" t="str">
        <f>IF(Q63&gt;0,VLOOKUP(Q63,HOLEINONE!$A$1:$B$37,2,FALSE),"")</f>
        <v/>
      </c>
      <c r="V63" s="610" t="str">
        <f>IF(R63&gt;0,VLOOKUP(R63,HOLEINONE!$A$1:$B$37,2,FALSE),"")</f>
        <v/>
      </c>
      <c r="W63" s="591" t="str">
        <f t="shared" si="2"/>
        <v/>
      </c>
      <c r="X63" s="325">
        <f>IF(A62&gt;0,N63-H63*2,"")</f>
        <v>97</v>
      </c>
      <c r="Y63" s="315">
        <f t="shared" si="0"/>
        <v>19959</v>
      </c>
      <c r="Z63" s="315">
        <f>IF(A62&gt;0,999.999999-N63+(H63*0.01)+(Y63*-0.000000001),"")</f>
        <v>897.02997904099993</v>
      </c>
      <c r="AA63" s="315" t="e">
        <f>IF(A62&gt;0,RANK(Z63,Z:Z),"")</f>
        <v>#VALUE!</v>
      </c>
      <c r="AB63" s="315">
        <f>IF(A62&gt;0,999.999999-X63+(0.12-(H63*0.01))+(Y63*-0.00000001)," ")</f>
        <v>903.08979941000007</v>
      </c>
      <c r="AC63" s="315" t="e">
        <f>IF(A62&gt;0,RANK(AB63,AB:AB),"")</f>
        <v>#VALUE!</v>
      </c>
      <c r="AD63" s="315" t="str">
        <f t="shared" si="1"/>
        <v/>
      </c>
    </row>
    <row r="64" spans="1:30" ht="18.75" customHeight="1">
      <c r="A64" s="1132"/>
      <c r="B64" s="319" t="str">
        <f>IF(A62:A62&gt;0,VLOOKUP(A62,Sorteio!$A$1:$AS$75,24,FALSE),"")</f>
        <v>624</v>
      </c>
      <c r="C64" s="319" t="str">
        <f>IF(A62:A62&gt;0,VLOOKUP(A62,Sorteio!$A$1:$AS$75,25,FALSE),"")</f>
        <v>YOKOYAMA</v>
      </c>
      <c r="D64" s="319" t="str">
        <f>IF(A62:A62&gt;0,VLOOKUP(A62,Sorteio!$A$1:$AS$75,26,FALSE),"")</f>
        <v>HIROSHI</v>
      </c>
      <c r="E64" s="319" t="str">
        <f>IF(A62:A62&gt;0,VLOOKUP(A62,Sorteio!$A$1:$AS$75,27,FALSE),"")</f>
        <v>M</v>
      </c>
      <c r="F64" s="319" t="str">
        <f>IF(A62:A62&gt;0,VLOOKUP(A62,Sorteio!$A$1:$AS$75,28,FALSE),"")</f>
        <v>07. GSP</v>
      </c>
      <c r="G64" s="343">
        <f>IF(A62:A62&gt;0,VLOOKUP(A62,Sorteio!$A$1:$AS$75,29,FALSE),"")</f>
        <v>19283</v>
      </c>
      <c r="H64" s="320">
        <f>IF(A62:A62&gt;0,VLOOKUP(A62,Sorteio!$A$1:$AS$75,30,FALSE),"")</f>
        <v>5</v>
      </c>
      <c r="I64" s="320" t="str">
        <f>IF(A62:A62&gt;0,VLOOKUP(A62,Sorteio!$A$1:$AS$75,31,FALSE),"")</f>
        <v>A-NSR</v>
      </c>
      <c r="J64" s="319" t="str">
        <f>IF(A62:A62&gt;0,VLOOKUP(A62,Sorteio!$A$1:$AS$75,32,FALSE),"")</f>
        <v>LIB2026</v>
      </c>
      <c r="K64" s="319">
        <f>IF(A62:A62&gt;0,VLOOKUP(A62,Sorteio!$A$1:$AS$75,33,FALSE),"")</f>
        <v>0</v>
      </c>
      <c r="L64" s="321">
        <v>55</v>
      </c>
      <c r="M64" s="321">
        <v>55</v>
      </c>
      <c r="N64" s="322">
        <f>IF(A62&gt;0,L64+M64,"")</f>
        <v>110</v>
      </c>
      <c r="O64" s="323"/>
      <c r="P64" s="323"/>
      <c r="Q64" s="323"/>
      <c r="R64" s="323"/>
      <c r="S64" s="610" t="str">
        <f>IF(O64&gt;0,VLOOKUP(O64,HOLEINONE!$A$1:$B$37,2,FALSE),"")</f>
        <v/>
      </c>
      <c r="T64" s="610" t="str">
        <f>IF(P64&gt;0,VLOOKUP(P64,HOLEINONE!$A$1:$B$37,2,FALSE),"")</f>
        <v/>
      </c>
      <c r="U64" s="610" t="str">
        <f>IF(Q64&gt;0,VLOOKUP(Q64,HOLEINONE!$A$1:$B$37,2,FALSE),"")</f>
        <v/>
      </c>
      <c r="V64" s="610" t="str">
        <f>IF(R64&gt;0,VLOOKUP(R64,HOLEINONE!$A$1:$B$37,2,FALSE),"")</f>
        <v/>
      </c>
      <c r="W64" s="591" t="str">
        <f t="shared" si="2"/>
        <v/>
      </c>
      <c r="X64" s="325">
        <f>IF(A62&gt;0,N64-H64*2,"")</f>
        <v>100</v>
      </c>
      <c r="Y64" s="315">
        <f t="shared" si="0"/>
        <v>19283</v>
      </c>
      <c r="Z64" s="315">
        <f>IF(A62&gt;0,999.999999-N64+(H64*0.01)+(Y64*-0.000000001),"")</f>
        <v>890.04997971699993</v>
      </c>
      <c r="AA64" s="315" t="e">
        <f>IF(A62&gt;0,RANK(Z64,Z:Z),"")</f>
        <v>#VALUE!</v>
      </c>
      <c r="AB64" s="315">
        <f>IF(A62&gt;0,999.999999-X64+(0.12-(H64*0.01))+(Y64*-0.00000001)," ")</f>
        <v>900.06980617000011</v>
      </c>
      <c r="AC64" s="315" t="e">
        <f>IF(A62&gt;0,RANK(AB64,AB:AB),"")</f>
        <v>#VALUE!</v>
      </c>
      <c r="AD64" s="315" t="str">
        <f t="shared" si="1"/>
        <v/>
      </c>
    </row>
    <row r="65" spans="1:30" ht="18.75" customHeight="1">
      <c r="A65" s="1132"/>
      <c r="B65" s="319" t="str">
        <f>IF(A62:A62&gt;0,VLOOKUP(A62,Sorteio!$A$1:$AS$75,34,FALSE),"")</f>
        <v>892</v>
      </c>
      <c r="C65" s="319" t="str">
        <f>IF(A62:A62&gt;0,VLOOKUP(A62,Sorteio!$A$1:$AS$75,35,FALSE),"")</f>
        <v>FERREIRA SOUTO</v>
      </c>
      <c r="D65" s="319" t="str">
        <f>IF(A62:A62&gt;0,VLOOKUP(A62,Sorteio!$A$1:$AS$75,36,FALSE),"")</f>
        <v>JOVENILIO</v>
      </c>
      <c r="E65" s="319" t="str">
        <f>IF(A62:A62&gt;0,VLOOKUP(A62,Sorteio!$A$1:$AS$75,37,FALSE),"")</f>
        <v>M</v>
      </c>
      <c r="F65" s="319" t="str">
        <f>IF(A62:A62&gt;0,VLOOKUP(A62,Sorteio!$A$1:$AS$75,38,FALSE),"")</f>
        <v>16. SUM</v>
      </c>
      <c r="G65" s="343">
        <f>IF(A62:A62&gt;0,VLOOKUP(A62,Sorteio!$A$1:$AS$75,39,FALSE),"")</f>
        <v>27041</v>
      </c>
      <c r="H65" s="320">
        <f>IF(A62:A62&gt;0,VLOOKUP(A62,Sorteio!$A$1:$AS$75,40,FALSE),"")</f>
        <v>5</v>
      </c>
      <c r="I65" s="320" t="str">
        <f>IF(A62:A62&gt;0,VLOOKUP(A62,Sorteio!$A$1:$AS$75,41,FALSE),"")</f>
        <v>A-NSR</v>
      </c>
      <c r="J65" s="319" t="str">
        <f>IF(A62:A62&gt;0,VLOOKUP(A62,Sorteio!$A$1:$AS$75,42,FALSE),"")</f>
        <v>LIB2026</v>
      </c>
      <c r="K65" s="319">
        <f>IF(A62:A62&gt;0,VLOOKUP(A62,Sorteio!$A$1:$AS$75,43,FALSE),"")</f>
        <v>0</v>
      </c>
      <c r="L65" s="321">
        <v>55</v>
      </c>
      <c r="M65" s="321">
        <v>54</v>
      </c>
      <c r="N65" s="322">
        <f>IF(A62&gt;0,L65+M65,"")</f>
        <v>109</v>
      </c>
      <c r="O65" s="323"/>
      <c r="P65" s="323"/>
      <c r="Q65" s="323"/>
      <c r="R65" s="323"/>
      <c r="S65" s="610" t="str">
        <f>IF(O65&gt;0,VLOOKUP(O65,HOLEINONE!$A$1:$B$37,2,FALSE),"")</f>
        <v/>
      </c>
      <c r="T65" s="610" t="str">
        <f>IF(P65&gt;0,VLOOKUP(P65,HOLEINONE!$A$1:$B$37,2,FALSE),"")</f>
        <v/>
      </c>
      <c r="U65" s="610" t="str">
        <f>IF(Q65&gt;0,VLOOKUP(Q65,HOLEINONE!$A$1:$B$37,2,FALSE),"")</f>
        <v/>
      </c>
      <c r="V65" s="610" t="str">
        <f>IF(R65&gt;0,VLOOKUP(R65,HOLEINONE!$A$1:$B$37,2,FALSE),"")</f>
        <v/>
      </c>
      <c r="W65" s="591" t="str">
        <f t="shared" si="2"/>
        <v/>
      </c>
      <c r="X65" s="325">
        <f>IF(A62&gt;0,N65-H65*2,"")</f>
        <v>99</v>
      </c>
      <c r="Y65" s="315">
        <f t="shared" si="0"/>
        <v>27041</v>
      </c>
      <c r="Z65" s="315">
        <f>IF(A62&gt;0,999.999999-N65+(H65*0.01)+(Y65*-0.000000001),"")</f>
        <v>891.049971959</v>
      </c>
      <c r="AA65" s="315" t="e">
        <f>IF(A62&gt;0,RANK(Z65,Z:Z),"")</f>
        <v>#VALUE!</v>
      </c>
      <c r="AB65" s="315">
        <f>IF(A62&gt;0,999.999999-X65+(0.12-(H65*0.01))+(Y65*-0.00000001)," ")</f>
        <v>901.06972859000007</v>
      </c>
      <c r="AC65" s="315" t="e">
        <f>IF(A62&gt;0,RANK(AB65,AB:AB),"")</f>
        <v>#VALUE!</v>
      </c>
      <c r="AD65" s="315" t="str">
        <f t="shared" si="1"/>
        <v/>
      </c>
    </row>
    <row r="66" spans="1:30" ht="18.75" customHeight="1">
      <c r="A66" s="1132">
        <v>117</v>
      </c>
      <c r="B66" s="319" t="str">
        <f>IF(A66:A66&gt;0,VLOOKUP(A66,Sorteio!$A$1:$AS$75,4,FALSE),"")</f>
        <v>842</v>
      </c>
      <c r="C66" s="319" t="str">
        <f>IF(A66:A66&gt;0,VLOOKUP(A66,Sorteio!$A$1:$AS$75,5,FALSE),"")</f>
        <v>T. NISHIKAWA</v>
      </c>
      <c r="D66" s="319" t="str">
        <f>IF(A66:A66&gt;0,VLOOKUP(A66,Sorteio!$A$1:$AS$75,6,FALSE),"")</f>
        <v>RUI</v>
      </c>
      <c r="E66" s="319" t="str">
        <f>IF(A66:A66&gt;0,VLOOKUP(A66,Sorteio!$A$1:$AS$75,7,FALSE),"")</f>
        <v>M</v>
      </c>
      <c r="F66" s="319" t="str">
        <f>IF(A66:A66&gt;0,VLOOKUP(A66,Sorteio!$A$1:$AS$75,8,FALSE),"")</f>
        <v>11. NCC</v>
      </c>
      <c r="G66" s="343">
        <f>IF(A66:A66&gt;0,VLOOKUP(A66,Sorteio!$A$1:$AS$75,9,FALSE),"")</f>
        <v>21731</v>
      </c>
      <c r="H66" s="320">
        <f>IF(A66:A66&gt;0,VLOOKUP(A66,Sorteio!$A$1:$AS$75,10,FALSE),"")</f>
        <v>3</v>
      </c>
      <c r="I66" s="320" t="str">
        <f>IF(A66:A66&gt;0,VLOOKUP(A66,Sorteio!$A$1:$AS$75,11,FALSE),"")</f>
        <v>EX-NSR</v>
      </c>
      <c r="J66" s="319" t="str">
        <f>IF(A66:A66&gt;0,VLOOKUP(A66,Sorteio!$A$1:$AS$75,12,FALSE),"")</f>
        <v>LIB2026</v>
      </c>
      <c r="K66" s="319">
        <f>IF(A66:A66&gt;0,VLOOKUP(A66,Sorteio!$A$1:$AS$75,13,FALSE),"")</f>
        <v>0</v>
      </c>
      <c r="L66" s="321">
        <v>62</v>
      </c>
      <c r="M66" s="321">
        <v>52</v>
      </c>
      <c r="N66" s="322">
        <f>IF(A66&gt;0,L66+M66,"")</f>
        <v>114</v>
      </c>
      <c r="O66" s="323"/>
      <c r="P66" s="323"/>
      <c r="Q66" s="323"/>
      <c r="R66" s="323"/>
      <c r="S66" s="610" t="str">
        <f>IF(O66&gt;0,VLOOKUP(O66,HOLEINONE!$A$1:$B$37,2,FALSE),"")</f>
        <v/>
      </c>
      <c r="T66" s="610" t="str">
        <f>IF(P66&gt;0,VLOOKUP(P66,HOLEINONE!$A$1:$B$37,2,FALSE),"")</f>
        <v/>
      </c>
      <c r="U66" s="610" t="str">
        <f>IF(Q66&gt;0,VLOOKUP(Q66,HOLEINONE!$A$1:$B$37,2,FALSE),"")</f>
        <v/>
      </c>
      <c r="V66" s="610" t="str">
        <f>IF(R66&gt;0,VLOOKUP(R66,HOLEINONE!$A$1:$B$37,2,FALSE),"")</f>
        <v/>
      </c>
      <c r="W66" s="591" t="str">
        <f t="shared" si="2"/>
        <v/>
      </c>
      <c r="X66" s="325">
        <f>IF(A66&gt;0,N66-H66*2,"")</f>
        <v>108</v>
      </c>
      <c r="Y66" s="315">
        <f t="shared" ref="Y66:Y129" si="3">G66</f>
        <v>21731</v>
      </c>
      <c r="Z66" s="315">
        <f>IF(A66&gt;0,999.999999-N66+(H66*0.01)+(Y66*-0.000000001),"")</f>
        <v>886.02997726900003</v>
      </c>
      <c r="AA66" s="315" t="e">
        <f>IF(A66&gt;0,RANK(Z66,Z:Z),"")</f>
        <v>#VALUE!</v>
      </c>
      <c r="AB66" s="315">
        <f>IF(A66&gt;0,999.999999-X66+(0.12-(H66*0.01))+(Y66*-0.00000001)," ")</f>
        <v>892.08978169</v>
      </c>
      <c r="AC66" s="315" t="e">
        <f>IF(A66&gt;0,RANK(AB66,AB:AB),"")</f>
        <v>#VALUE!</v>
      </c>
      <c r="AD66" s="315" t="str">
        <f t="shared" si="1"/>
        <v/>
      </c>
    </row>
    <row r="67" spans="1:30" ht="18.75" customHeight="1">
      <c r="A67" s="1132"/>
      <c r="B67" s="319" t="str">
        <f>IF(A66:A66&gt;0,VLOOKUP(A66,Sorteio!$A$1:$AS$75,14,FALSE),"")</f>
        <v>617</v>
      </c>
      <c r="C67" s="319" t="str">
        <f>IF(A66:A66&gt;0,VLOOKUP(A66,Sorteio!$A$1:$AS$760,15,FALSE),"")</f>
        <v>DOKAN</v>
      </c>
      <c r="D67" s="319" t="str">
        <f>IF(A66:A66&gt;0,VLOOKUP(A66,Sorteio!$A$1:$AS$760,16,FALSE),"")</f>
        <v>CARLOS EIITI</v>
      </c>
      <c r="E67" s="319" t="str">
        <f>IF(A66:A66&gt;0,VLOOKUP(A66,Sorteio!$A$1:$AS$760,17,FALSE),"")</f>
        <v>M</v>
      </c>
      <c r="F67" s="319" t="str">
        <f>IF(A66:A66&gt;0,VLOOKUP(A66,Sorteio!$A$1:$AS$75,18,FALSE),"")</f>
        <v>01. PIE</v>
      </c>
      <c r="G67" s="343">
        <f>IF(A66:A66&gt;0,VLOOKUP(A66,Sorteio!$A$1:$AS$75,19,FALSE),"")</f>
        <v>22800</v>
      </c>
      <c r="H67" s="320">
        <f>IF(A66:A66&gt;0,VLOOKUP(A66,Sorteio!$A$1:$AS$75,20,FALSE),"")</f>
        <v>4</v>
      </c>
      <c r="I67" s="320" t="str">
        <f>IF(A66:A66&gt;0,VLOOKUP(A66,Sorteio!$A$1:$AS$75,21,FALSE),"")</f>
        <v>A-NSR</v>
      </c>
      <c r="J67" s="319" t="str">
        <f>IF(A66:A66&gt;0,VLOOKUP(A66,Sorteio!$A$1:$AS$75,22,FALSE),"")</f>
        <v>LIB2026</v>
      </c>
      <c r="K67" s="319">
        <f>IF(A66:A66&gt;0,VLOOKUP(A66,Sorteio!$A$1:$AS$75,23,FALSE),"")</f>
        <v>0</v>
      </c>
      <c r="L67" s="321">
        <v>67</v>
      </c>
      <c r="M67" s="321">
        <v>57</v>
      </c>
      <c r="N67" s="322">
        <f>IF(A66&gt;0,L67+M67,"")</f>
        <v>124</v>
      </c>
      <c r="O67" s="323" t="s">
        <v>130</v>
      </c>
      <c r="P67" s="323"/>
      <c r="Q67" s="323"/>
      <c r="R67" s="323"/>
      <c r="S67" s="610">
        <f>IF(O67&gt;0,VLOOKUP(O67,HOLEINONE!$A$1:$B$37,2,FALSE),"")</f>
        <v>10</v>
      </c>
      <c r="T67" s="610" t="str">
        <f>IF(P67&gt;0,VLOOKUP(P67,HOLEINONE!$A$1:$B$37,2,FALSE),"")</f>
        <v/>
      </c>
      <c r="U67" s="610" t="str">
        <f>IF(Q67&gt;0,VLOOKUP(Q67,HOLEINONE!$A$1:$B$37,2,FALSE),"")</f>
        <v/>
      </c>
      <c r="V67" s="610" t="str">
        <f>IF(R67&gt;0,VLOOKUP(R67,HOLEINONE!$A$1:$B$37,2,FALSE),"")</f>
        <v/>
      </c>
      <c r="W67" s="591">
        <f t="shared" ref="W67:W130" si="4">IF(O67&gt;0,SUM(S67:V67),"")</f>
        <v>10</v>
      </c>
      <c r="X67" s="325">
        <f>IF(A66&gt;0,N67-H67*2,"")</f>
        <v>116</v>
      </c>
      <c r="Y67" s="315">
        <f t="shared" si="3"/>
        <v>22800</v>
      </c>
      <c r="Z67" s="315">
        <f>IF(A66&gt;0,999.999999-N67+(H67*0.01)+(Y67*-0.000000001),"")</f>
        <v>876.03997619999996</v>
      </c>
      <c r="AA67" s="315" t="e">
        <f>IF(A66&gt;0,RANK(Z67,Z:Z),"")</f>
        <v>#VALUE!</v>
      </c>
      <c r="AB67" s="315">
        <f>IF(A66&gt;0,999.999999-X67+(0.12-(H67*0.01))+(Y67*-0.00000001)," ")</f>
        <v>884.07977100000005</v>
      </c>
      <c r="AC67" s="315" t="e">
        <f>IF(A66&gt;0,RANK(AB67,AB:AB),"")</f>
        <v>#VALUE!</v>
      </c>
      <c r="AD67" s="315">
        <f t="shared" ref="AD67:AD130" si="5">IF(O67&gt;0,COUNT(O67:V67),"")</f>
        <v>1</v>
      </c>
    </row>
    <row r="68" spans="1:30" ht="18.75" customHeight="1">
      <c r="A68" s="1132"/>
      <c r="B68" s="319" t="str">
        <f>IF(A66:A66&gt;0,VLOOKUP(A66,Sorteio!$A$1:$AS$75,24,FALSE),"")</f>
        <v>903</v>
      </c>
      <c r="C68" s="319" t="str">
        <f>IF(A66:A66&gt;0,VLOOKUP(A66,Sorteio!$A$1:$AS$75,25,FALSE),"")</f>
        <v>NAGATA</v>
      </c>
      <c r="D68" s="319" t="str">
        <f>IF(A66:A66&gt;0,VLOOKUP(A66,Sorteio!$A$1:$AS$75,26,FALSE),"")</f>
        <v>AROLDO KOJI</v>
      </c>
      <c r="E68" s="319" t="str">
        <f>IF(A66:A66&gt;0,VLOOKUP(A66,Sorteio!$A$1:$AS$75,27,FALSE),"")</f>
        <v>M</v>
      </c>
      <c r="F68" s="319" t="str">
        <f>IF(A66:A66&gt;0,VLOOKUP(A66,Sorteio!$A$1:$AS$75,28,FALSE),"")</f>
        <v>12. COO</v>
      </c>
      <c r="G68" s="343">
        <f>IF(A66:A66&gt;0,VLOOKUP(A66,Sorteio!$A$1:$AS$75,29,FALSE),"")</f>
        <v>27807</v>
      </c>
      <c r="H68" s="320">
        <f>IF(A66:A66&gt;0,VLOOKUP(A66,Sorteio!$A$1:$AS$75,30,FALSE),"")</f>
        <v>5</v>
      </c>
      <c r="I68" s="320" t="str">
        <f>IF(A66:A66&gt;0,VLOOKUP(A66,Sorteio!$A$1:$AS$75,31,FALSE),"")</f>
        <v>A-NSR</v>
      </c>
      <c r="J68" s="319" t="str">
        <f>IF(A66:A66&gt;0,VLOOKUP(A66,Sorteio!$A$1:$AS$75,32,FALSE),"")</f>
        <v>LIB2026</v>
      </c>
      <c r="K68" s="319">
        <f>IF(A66:A66&gt;0,VLOOKUP(A66,Sorteio!$A$1:$AS$75,33,FALSE),"")</f>
        <v>0</v>
      </c>
      <c r="L68" s="321">
        <v>52</v>
      </c>
      <c r="M68" s="321">
        <v>54</v>
      </c>
      <c r="N68" s="322">
        <f>IF(A66&gt;0,L68+M68,"")</f>
        <v>106</v>
      </c>
      <c r="O68" s="323"/>
      <c r="P68" s="323"/>
      <c r="Q68" s="323"/>
      <c r="R68" s="323"/>
      <c r="S68" s="610" t="str">
        <f>IF(O68&gt;0,VLOOKUP(O68,HOLEINONE!$A$1:$B$37,2,FALSE),"")</f>
        <v/>
      </c>
      <c r="T68" s="610" t="str">
        <f>IF(P68&gt;0,VLOOKUP(P68,HOLEINONE!$A$1:$B$37,2,FALSE),"")</f>
        <v/>
      </c>
      <c r="U68" s="610" t="str">
        <f>IF(Q68&gt;0,VLOOKUP(Q68,HOLEINONE!$A$1:$B$37,2,FALSE),"")</f>
        <v/>
      </c>
      <c r="V68" s="610" t="str">
        <f>IF(R68&gt;0,VLOOKUP(R68,HOLEINONE!$A$1:$B$37,2,FALSE),"")</f>
        <v/>
      </c>
      <c r="W68" s="591" t="str">
        <f t="shared" si="4"/>
        <v/>
      </c>
      <c r="X68" s="325">
        <f>IF(A66&gt;0,N68-H68*2,"")</f>
        <v>96</v>
      </c>
      <c r="Y68" s="315">
        <f t="shared" si="3"/>
        <v>27807</v>
      </c>
      <c r="Z68" s="315">
        <f>IF(A66&gt;0,999.999999-N68+(H68*0.01)+(Y68*-0.000000001),"")</f>
        <v>894.04997119299992</v>
      </c>
      <c r="AA68" s="315" t="e">
        <f>IF(A66&gt;0,RANK(Z68,Z:Z),"")</f>
        <v>#VALUE!</v>
      </c>
      <c r="AB68" s="315">
        <f>IF(A66&gt;0,999.999999-X68+(0.12-(H68*0.01))+(Y68*-0.00000001)," ")</f>
        <v>904.06972093000002</v>
      </c>
      <c r="AC68" s="315" t="e">
        <f>IF(A66&gt;0,RANK(AB68,AB:AB),"")</f>
        <v>#VALUE!</v>
      </c>
      <c r="AD68" s="315" t="str">
        <f t="shared" si="5"/>
        <v/>
      </c>
    </row>
    <row r="69" spans="1:30" ht="18.75" customHeight="1">
      <c r="A69" s="1132"/>
      <c r="B69" s="319" t="str">
        <f>IF(A66:A66&gt;0,VLOOKUP(A66,Sorteio!$A$1:$AS$75,34,FALSE),"")</f>
        <v>616</v>
      </c>
      <c r="C69" s="319" t="str">
        <f>IF(A66:A66&gt;0,VLOOKUP(A66,Sorteio!$A$1:$AS$75,35,FALSE),"")</f>
        <v>MORITA</v>
      </c>
      <c r="D69" s="319" t="str">
        <f>IF(A66:A66&gt;0,VLOOKUP(A66,Sorteio!$A$1:$AS$75,36,FALSE),"")</f>
        <v>IROKO</v>
      </c>
      <c r="E69" s="319" t="str">
        <f>IF(A66:A66&gt;0,VLOOKUP(A66,Sorteio!$A$1:$AS$75,37,FALSE),"")</f>
        <v>F</v>
      </c>
      <c r="F69" s="319" t="str">
        <f>IF(A66:A66&gt;0,VLOOKUP(A66,Sorteio!$A$1:$AS$75,38,FALSE),"")</f>
        <v>07. GSP</v>
      </c>
      <c r="G69" s="343">
        <f>IF(A66:A66&gt;0,VLOOKUP(A66,Sorteio!$A$1:$AS$75,39,FALSE),"")</f>
        <v>16580</v>
      </c>
      <c r="H69" s="320">
        <f>IF(A66:A66&gt;0,VLOOKUP(A66,Sorteio!$A$1:$AS$75,40,FALSE),"")</f>
        <v>6</v>
      </c>
      <c r="I69" s="320" t="str">
        <f>IF(A66:A66&gt;0,VLOOKUP(A66,Sorteio!$A$1:$AS$75,41,FALSE),"")</f>
        <v>A-SR</v>
      </c>
      <c r="J69" s="319" t="str">
        <f>IF(A66:A66&gt;0,VLOOKUP(A66,Sorteio!$A$1:$AS$75,42,FALSE),"")</f>
        <v>LIB2026</v>
      </c>
      <c r="K69" s="319">
        <f>IF(A66:A66&gt;0,VLOOKUP(A66,Sorteio!$A$1:$AS$75,43,FALSE),"")</f>
        <v>0</v>
      </c>
      <c r="L69" s="321">
        <v>56</v>
      </c>
      <c r="M69" s="321">
        <v>56</v>
      </c>
      <c r="N69" s="322">
        <f>IF(A66&gt;0,L69+M69,"")</f>
        <v>112</v>
      </c>
      <c r="O69" s="323"/>
      <c r="P69" s="323"/>
      <c r="Q69" s="323"/>
      <c r="R69" s="323"/>
      <c r="S69" s="610" t="str">
        <f>IF(O69&gt;0,VLOOKUP(O69,HOLEINONE!$A$1:$B$37,2,FALSE),"")</f>
        <v/>
      </c>
      <c r="T69" s="610" t="str">
        <f>IF(P69&gt;0,VLOOKUP(P69,HOLEINONE!$A$1:$B$37,2,FALSE),"")</f>
        <v/>
      </c>
      <c r="U69" s="610" t="str">
        <f>IF(Q69&gt;0,VLOOKUP(Q69,HOLEINONE!$A$1:$B$37,2,FALSE),"")</f>
        <v/>
      </c>
      <c r="V69" s="610" t="str">
        <f>IF(R69&gt;0,VLOOKUP(R69,HOLEINONE!$A$1:$B$37,2,FALSE),"")</f>
        <v/>
      </c>
      <c r="W69" s="591" t="str">
        <f t="shared" si="4"/>
        <v/>
      </c>
      <c r="X69" s="325">
        <f>IF(A66&gt;0,N69-H69*2,"")</f>
        <v>100</v>
      </c>
      <c r="Y69" s="315">
        <f t="shared" si="3"/>
        <v>16580</v>
      </c>
      <c r="Z69" s="315">
        <f>IF(A66&gt;0,999.999999-N69+(H69*0.01)+(Y69*-0.000000001),"")</f>
        <v>888.05998241999998</v>
      </c>
      <c r="AA69" s="315" t="e">
        <f>IF(A66&gt;0,RANK(Z69,Z:Z),"")</f>
        <v>#VALUE!</v>
      </c>
      <c r="AB69" s="315">
        <f>IF(A66&gt;0,999.999999-X69+(0.12-(H69*0.01))+(Y69*-0.00000001)," ")</f>
        <v>900.05983319999996</v>
      </c>
      <c r="AC69" s="315" t="e">
        <f>IF(A66&gt;0,RANK(AB69,AB:AB),"")</f>
        <v>#VALUE!</v>
      </c>
      <c r="AD69" s="315" t="str">
        <f t="shared" si="5"/>
        <v/>
      </c>
    </row>
    <row r="70" spans="1:30" ht="18.75" customHeight="1">
      <c r="A70" s="1132">
        <v>118</v>
      </c>
      <c r="B70" s="319" t="str">
        <f>IF(A70:A70&gt;0,VLOOKUP(A70,Sorteio!$A$1:$AS$75,4,FALSE),"")</f>
        <v>929</v>
      </c>
      <c r="C70" s="319" t="str">
        <f>IF(A70:A70&gt;0,VLOOKUP(A70,Sorteio!$A$1:$AS$75,5,FALSE),"")</f>
        <v>MATSUMOTO</v>
      </c>
      <c r="D70" s="319" t="str">
        <f>IF(A70:A70&gt;0,VLOOKUP(A70,Sorteio!$A$1:$AS$75,6,FALSE),"")</f>
        <v>ALESSANDRA A.</v>
      </c>
      <c r="E70" s="319" t="str">
        <f>IF(A70:A70&gt;0,VLOOKUP(A70,Sorteio!$A$1:$AS$75,7,FALSE),"")</f>
        <v>F</v>
      </c>
      <c r="F70" s="319" t="str">
        <f>IF(A70:A70&gt;0,VLOOKUP(A70,Sorteio!$A$1:$AS$75,8,FALSE),"")</f>
        <v>11. NCC</v>
      </c>
      <c r="G70" s="343">
        <f>IF(A70:A70&gt;0,VLOOKUP(A70,Sorteio!$A$1:$AS$75,9,FALSE),"")</f>
        <v>26932</v>
      </c>
      <c r="H70" s="320">
        <f>IF(A70:A70&gt;0,VLOOKUP(A70,Sorteio!$A$1:$AS$75,10,FALSE),"")</f>
        <v>3</v>
      </c>
      <c r="I70" s="320" t="str">
        <f>IF(A70:A70&gt;0,VLOOKUP(A70,Sorteio!$A$1:$AS$75,11,FALSE),"")</f>
        <v>EX-NSR</v>
      </c>
      <c r="J70" s="319" t="str">
        <f>IF(A70:A70&gt;0,VLOOKUP(A70,Sorteio!$A$1:$AS$75,12,FALSE),"")</f>
        <v>LIB2026</v>
      </c>
      <c r="K70" s="319">
        <f>IF(A70:A70&gt;0,VLOOKUP(A70,Sorteio!$A$1:$AS$75,13,FALSE),"")</f>
        <v>0</v>
      </c>
      <c r="L70" s="321">
        <v>60</v>
      </c>
      <c r="M70" s="321">
        <v>50</v>
      </c>
      <c r="N70" s="322">
        <f>IF(A70&gt;0,L70+M70,"")</f>
        <v>110</v>
      </c>
      <c r="O70" s="323"/>
      <c r="P70" s="323"/>
      <c r="Q70" s="323"/>
      <c r="R70" s="323"/>
      <c r="S70" s="610" t="str">
        <f>IF(O70&gt;0,VLOOKUP(O70,HOLEINONE!$A$1:$B$37,2,FALSE),"")</f>
        <v/>
      </c>
      <c r="T70" s="610" t="str">
        <f>IF(P70&gt;0,VLOOKUP(P70,HOLEINONE!$A$1:$B$37,2,FALSE),"")</f>
        <v/>
      </c>
      <c r="U70" s="610" t="str">
        <f>IF(Q70&gt;0,VLOOKUP(Q70,HOLEINONE!$A$1:$B$37,2,FALSE),"")</f>
        <v/>
      </c>
      <c r="V70" s="610" t="str">
        <f>IF(R70&gt;0,VLOOKUP(R70,HOLEINONE!$A$1:$B$37,2,FALSE),"")</f>
        <v/>
      </c>
      <c r="W70" s="591" t="str">
        <f t="shared" si="4"/>
        <v/>
      </c>
      <c r="X70" s="325">
        <f>IF(A70&gt;0,N70-H70*2,"")</f>
        <v>104</v>
      </c>
      <c r="Y70" s="315">
        <f t="shared" si="3"/>
        <v>26932</v>
      </c>
      <c r="Z70" s="315">
        <f>IF(A70&gt;0,999.999999-N70+(H70*0.01)+(Y70*-0.000000001),"")</f>
        <v>890.02997206800001</v>
      </c>
      <c r="AA70" s="315" t="e">
        <f>IF(A70&gt;0,RANK(Z70,Z:Z),"")</f>
        <v>#VALUE!</v>
      </c>
      <c r="AB70" s="315">
        <f>IF(A70&gt;0,999.999999-X70+(0.12-(H70*0.01))+(Y70*-0.00000001)," ")</f>
        <v>896.08972968</v>
      </c>
      <c r="AC70" s="315" t="e">
        <f>IF(A70&gt;0,RANK(AB70,AB:AB),"")</f>
        <v>#VALUE!</v>
      </c>
      <c r="AD70" s="315" t="str">
        <f t="shared" si="5"/>
        <v/>
      </c>
    </row>
    <row r="71" spans="1:30" ht="18.75" customHeight="1">
      <c r="A71" s="1132"/>
      <c r="B71" s="319" t="str">
        <f>IF(A70:A70&gt;0,VLOOKUP(A70,Sorteio!$A$1:$AS$75,14,FALSE),"")</f>
        <v>990</v>
      </c>
      <c r="C71" s="319" t="str">
        <f>IF(A70:A70&gt;0,VLOOKUP(A70,Sorteio!$A$1:$AS$760,15,FALSE),"")</f>
        <v>CYRINEO</v>
      </c>
      <c r="D71" s="319" t="str">
        <f>IF(A70:A70&gt;0,VLOOKUP(A70,Sorteio!$A$1:$AS$760,16,FALSE),"")</f>
        <v>JORGE</v>
      </c>
      <c r="E71" s="319" t="str">
        <f>IF(A70:A70&gt;0,VLOOKUP(A70,Sorteio!$A$1:$AS$760,17,FALSE),"")</f>
        <v>M</v>
      </c>
      <c r="F71" s="319" t="str">
        <f>IF(A70:A70&gt;0,VLOOKUP(A70,Sorteio!$A$1:$AS$75,18,FALSE),"")</f>
        <v>10. ITA</v>
      </c>
      <c r="G71" s="343">
        <f>IF(A70:A70&gt;0,VLOOKUP(A70,Sorteio!$A$1:$AS$75,19,FALSE),"")</f>
        <v>21169</v>
      </c>
      <c r="H71" s="320">
        <f>IF(A70:A70&gt;0,VLOOKUP(A70,Sorteio!$A$1:$AS$75,20,FALSE),"")</f>
        <v>5</v>
      </c>
      <c r="I71" s="320" t="str">
        <f>IF(A70:A70&gt;0,VLOOKUP(A70,Sorteio!$A$1:$AS$75,21,FALSE),"")</f>
        <v>A-NSR</v>
      </c>
      <c r="J71" s="319" t="str">
        <f>IF(A70:A70&gt;0,VLOOKUP(A70,Sorteio!$A$1:$AS$75,22,FALSE),"")</f>
        <v>LIB2026</v>
      </c>
      <c r="K71" s="319">
        <f>IF(A70:A70&gt;0,VLOOKUP(A70,Sorteio!$A$1:$AS$75,23,FALSE),"")</f>
        <v>0</v>
      </c>
      <c r="L71" s="321">
        <v>99</v>
      </c>
      <c r="M71" s="321">
        <v>99</v>
      </c>
      <c r="N71" s="322">
        <f>IF(A70&gt;0,L71+M71,"")</f>
        <v>198</v>
      </c>
      <c r="O71" s="323"/>
      <c r="P71" s="323"/>
      <c r="Q71" s="323"/>
      <c r="R71" s="323"/>
      <c r="S71" s="610" t="str">
        <f>IF(O71&gt;0,VLOOKUP(O71,HOLEINONE!$A$1:$B$37,2,FALSE),"")</f>
        <v/>
      </c>
      <c r="T71" s="610" t="str">
        <f>IF(P71&gt;0,VLOOKUP(P71,HOLEINONE!$A$1:$B$37,2,FALSE),"")</f>
        <v/>
      </c>
      <c r="U71" s="610" t="str">
        <f>IF(Q71&gt;0,VLOOKUP(Q71,HOLEINONE!$A$1:$B$37,2,FALSE),"")</f>
        <v/>
      </c>
      <c r="V71" s="610" t="str">
        <f>IF(R71&gt;0,VLOOKUP(R71,HOLEINONE!$A$1:$B$37,2,FALSE),"")</f>
        <v/>
      </c>
      <c r="W71" s="591" t="str">
        <f t="shared" si="4"/>
        <v/>
      </c>
      <c r="X71" s="325">
        <f>IF(A70&gt;0,N71-H71*2,"")</f>
        <v>188</v>
      </c>
      <c r="Y71" s="315">
        <f t="shared" si="3"/>
        <v>21169</v>
      </c>
      <c r="Z71" s="315">
        <f>IF(A70&gt;0,999.999999-N71+(H71*0.01)+(Y71*-0.000000001),"")</f>
        <v>802.04997783099998</v>
      </c>
      <c r="AA71" s="315" t="e">
        <f>IF(A70&gt;0,RANK(Z71,Z:Z),"")</f>
        <v>#VALUE!</v>
      </c>
      <c r="AB71" s="315">
        <f>IF(A70&gt;0,999.999999-X71+(0.12-(H71*0.01))+(Y71*-0.00000001)," ")</f>
        <v>812.06978731000004</v>
      </c>
      <c r="AC71" s="315" t="e">
        <f>IF(A70&gt;0,RANK(AB71,AB:AB),"")</f>
        <v>#VALUE!</v>
      </c>
      <c r="AD71" s="315" t="str">
        <f t="shared" si="5"/>
        <v/>
      </c>
    </row>
    <row r="72" spans="1:30" ht="18.75" customHeight="1">
      <c r="A72" s="1132"/>
      <c r="B72" s="319" t="str">
        <f>IF(A70:A70&gt;0,VLOOKUP(A70,Sorteio!$A$1:$AS$75,24,FALSE),"")</f>
        <v>850</v>
      </c>
      <c r="C72" s="319" t="str">
        <f>IF(A70:A70&gt;0,VLOOKUP(A70,Sorteio!$A$1:$AS$75,25,FALSE),"")</f>
        <v>OSHIRO</v>
      </c>
      <c r="D72" s="319" t="str">
        <f>IF(A70:A70&gt;0,VLOOKUP(A70,Sorteio!$A$1:$AS$75,26,FALSE),"")</f>
        <v>TSUTOMU</v>
      </c>
      <c r="E72" s="319" t="str">
        <f>IF(A70:A70&gt;0,VLOOKUP(A70,Sorteio!$A$1:$AS$75,27,FALSE),"")</f>
        <v>M</v>
      </c>
      <c r="F72" s="319" t="str">
        <f>IF(A70:A70&gt;0,VLOOKUP(A70,Sorteio!$A$1:$AS$75,28,FALSE),"")</f>
        <v>11. NCC</v>
      </c>
      <c r="G72" s="343">
        <f>IF(A70:A70&gt;0,VLOOKUP(A70,Sorteio!$A$1:$AS$75,29,FALSE),"")</f>
        <v>20900</v>
      </c>
      <c r="H72" s="320">
        <f>IF(A70:A70&gt;0,VLOOKUP(A70,Sorteio!$A$1:$AS$75,30,FALSE),"")</f>
        <v>6</v>
      </c>
      <c r="I72" s="320" t="str">
        <f>IF(A70:A70&gt;0,VLOOKUP(A70,Sorteio!$A$1:$AS$75,31,FALSE),"")</f>
        <v>A-NSR</v>
      </c>
      <c r="J72" s="319" t="str">
        <f>IF(A70:A70&gt;0,VLOOKUP(A70,Sorteio!$A$1:$AS$75,32,FALSE),"")</f>
        <v>LIB2026</v>
      </c>
      <c r="K72" s="319">
        <f>IF(A70:A70&gt;0,VLOOKUP(A70,Sorteio!$A$1:$AS$75,33,FALSE),"")</f>
        <v>0</v>
      </c>
      <c r="L72" s="321">
        <v>62</v>
      </c>
      <c r="M72" s="321">
        <v>61</v>
      </c>
      <c r="N72" s="322">
        <f>IF(A70&gt;0,L72+M72,"")</f>
        <v>123</v>
      </c>
      <c r="O72" s="323"/>
      <c r="P72" s="323"/>
      <c r="Q72" s="323"/>
      <c r="R72" s="323"/>
      <c r="S72" s="610" t="str">
        <f>IF(O72&gt;0,VLOOKUP(O72,HOLEINONE!$A$1:$B$37,2,FALSE),"")</f>
        <v/>
      </c>
      <c r="T72" s="610" t="str">
        <f>IF(P72&gt;0,VLOOKUP(P72,HOLEINONE!$A$1:$B$37,2,FALSE),"")</f>
        <v/>
      </c>
      <c r="U72" s="610" t="str">
        <f>IF(Q72&gt;0,VLOOKUP(Q72,HOLEINONE!$A$1:$B$37,2,FALSE),"")</f>
        <v/>
      </c>
      <c r="V72" s="610" t="str">
        <f>IF(R72&gt;0,VLOOKUP(R72,HOLEINONE!$A$1:$B$37,2,FALSE),"")</f>
        <v/>
      </c>
      <c r="W72" s="591" t="str">
        <f t="shared" si="4"/>
        <v/>
      </c>
      <c r="X72" s="325">
        <f>IF(A70&gt;0,N72-H72*2,"")</f>
        <v>111</v>
      </c>
      <c r="Y72" s="315">
        <f t="shared" si="3"/>
        <v>20900</v>
      </c>
      <c r="Z72" s="315">
        <f>IF(A70&gt;0,999.999999-N72+(H72*0.01)+(Y72*-0.000000001),"")</f>
        <v>877.05997809999997</v>
      </c>
      <c r="AA72" s="315" t="e">
        <f>IF(A70&gt;0,RANK(Z72,Z:Z),"")</f>
        <v>#VALUE!</v>
      </c>
      <c r="AB72" s="315">
        <f>IF(A70&gt;0,999.999999-X72+(0.12-(H72*0.01))+(Y72*-0.00000001)," ")</f>
        <v>889.05978999999991</v>
      </c>
      <c r="AC72" s="315" t="e">
        <f>IF(A70&gt;0,RANK(AB72,AB:AB),"")</f>
        <v>#VALUE!</v>
      </c>
      <c r="AD72" s="315" t="str">
        <f t="shared" si="5"/>
        <v/>
      </c>
    </row>
    <row r="73" spans="1:30" ht="18.75" customHeight="1">
      <c r="A73" s="1132"/>
      <c r="B73" s="319" t="str">
        <f>IF(A70:A70&gt;0,VLOOKUP(A70,Sorteio!$A$1:$AS$75,34,FALSE),"")</f>
        <v>572</v>
      </c>
      <c r="C73" s="319" t="str">
        <f>IF(A70:A70&gt;0,VLOOKUP(A70,Sorteio!$A$1:$AS$75,35,FALSE),"")</f>
        <v>TAKANO</v>
      </c>
      <c r="D73" s="319" t="str">
        <f>IF(A70:A70&gt;0,VLOOKUP(A70,Sorteio!$A$1:$AS$75,36,FALSE),"")</f>
        <v>ELZA FARUYO</v>
      </c>
      <c r="E73" s="319" t="str">
        <f>IF(A70:A70&gt;0,VLOOKUP(A70,Sorteio!$A$1:$AS$75,37,FALSE),"")</f>
        <v>F</v>
      </c>
      <c r="F73" s="319" t="str">
        <f>IF(A70:A70&gt;0,VLOOKUP(A70,Sorteio!$A$1:$AS$75,38,FALSE),"")</f>
        <v>07. GSP</v>
      </c>
      <c r="G73" s="343">
        <f>IF(A70:A70&gt;0,VLOOKUP(A70,Sorteio!$A$1:$AS$75,39,FALSE),"")</f>
        <v>19929</v>
      </c>
      <c r="H73" s="320">
        <f>IF(A70:A70&gt;0,VLOOKUP(A70,Sorteio!$A$1:$AS$75,40,FALSE),"")</f>
        <v>6</v>
      </c>
      <c r="I73" s="320" t="str">
        <f>IF(A70:A70&gt;0,VLOOKUP(A70,Sorteio!$A$1:$AS$75,41,FALSE),"")</f>
        <v>A-NSR</v>
      </c>
      <c r="J73" s="319" t="str">
        <f>IF(A70:A70&gt;0,VLOOKUP(A70,Sorteio!$A$1:$AS$75,42,FALSE),"")</f>
        <v>LIB2026</v>
      </c>
      <c r="K73" s="319">
        <f>IF(A70:A70&gt;0,VLOOKUP(A70,Sorteio!$A$1:$AS$75,43,FALSE),"")</f>
        <v>0</v>
      </c>
      <c r="L73" s="321">
        <v>59</v>
      </c>
      <c r="M73" s="321">
        <v>61</v>
      </c>
      <c r="N73" s="322">
        <f>IF(A70&gt;0,L73+M73,"")</f>
        <v>120</v>
      </c>
      <c r="O73" s="323"/>
      <c r="P73" s="323"/>
      <c r="Q73" s="323"/>
      <c r="R73" s="323"/>
      <c r="S73" s="610" t="str">
        <f>IF(O73&gt;0,VLOOKUP(O73,HOLEINONE!$A$1:$B$37,2,FALSE),"")</f>
        <v/>
      </c>
      <c r="T73" s="610" t="str">
        <f>IF(P73&gt;0,VLOOKUP(P73,HOLEINONE!$A$1:$B$37,2,FALSE),"")</f>
        <v/>
      </c>
      <c r="U73" s="610" t="str">
        <f>IF(Q73&gt;0,VLOOKUP(Q73,HOLEINONE!$A$1:$B$37,2,FALSE),"")</f>
        <v/>
      </c>
      <c r="V73" s="610" t="str">
        <f>IF(R73&gt;0,VLOOKUP(R73,HOLEINONE!$A$1:$B$37,2,FALSE),"")</f>
        <v/>
      </c>
      <c r="W73" s="591" t="str">
        <f t="shared" si="4"/>
        <v/>
      </c>
      <c r="X73" s="325">
        <f>IF(A70&gt;0,N73-H73*2,"")</f>
        <v>108</v>
      </c>
      <c r="Y73" s="315">
        <f t="shared" si="3"/>
        <v>19929</v>
      </c>
      <c r="Z73" s="315">
        <f>IF(A70&gt;0,999.999999-N73+(H73*0.01)+(Y73*-0.000000001),"")</f>
        <v>880.05997907099993</v>
      </c>
      <c r="AA73" s="315" t="e">
        <f>IF(A70&gt;0,RANK(Z73,Z:Z),"")</f>
        <v>#VALUE!</v>
      </c>
      <c r="AB73" s="315">
        <f>IF(A70&gt;0,999.999999-X73+(0.12-(H73*0.01))+(Y73*-0.00000001)," ")</f>
        <v>892.05979970999999</v>
      </c>
      <c r="AC73" s="315" t="e">
        <f>IF(A70&gt;0,RANK(AB73,AB:AB),"")</f>
        <v>#VALUE!</v>
      </c>
      <c r="AD73" s="315" t="str">
        <f t="shared" si="5"/>
        <v/>
      </c>
    </row>
    <row r="74" spans="1:30" ht="18.75" customHeight="1">
      <c r="A74" s="1132">
        <v>201</v>
      </c>
      <c r="B74" s="319" t="str">
        <f>IF(A74:A74&gt;0,VLOOKUP(A74,Sorteio!$A$1:$AS$75,4,FALSE),"")</f>
        <v>733</v>
      </c>
      <c r="C74" s="319" t="str">
        <f>IF(A74:A74&gt;0,VLOOKUP(A74,Sorteio!$A$1:$AS$75,5,FALSE),"")</f>
        <v>WATANABE</v>
      </c>
      <c r="D74" s="319" t="str">
        <f>IF(A74:A74&gt;0,VLOOKUP(A74,Sorteio!$A$1:$AS$75,6,FALSE),"")</f>
        <v>EMILIA</v>
      </c>
      <c r="E74" s="319" t="str">
        <f>IF(A74:A74&gt;0,VLOOKUP(A74,Sorteio!$A$1:$AS$75,7,FALSE),"")</f>
        <v>F</v>
      </c>
      <c r="F74" s="319" t="str">
        <f>IF(A74:A74&gt;0,VLOOKUP(A74,Sorteio!$A$1:$AS$75,8,FALSE),"")</f>
        <v>11. NCC</v>
      </c>
      <c r="G74" s="343">
        <f>IF(A74:A74&gt;0,VLOOKUP(A74,Sorteio!$A$1:$AS$75,9,FALSE),"")</f>
        <v>20589</v>
      </c>
      <c r="H74" s="320">
        <f>IF(A74:A74&gt;0,VLOOKUP(A74,Sorteio!$A$1:$AS$75,10,FALSE),"")</f>
        <v>3</v>
      </c>
      <c r="I74" s="320" t="str">
        <f>IF(A74:A74&gt;0,VLOOKUP(A74,Sorteio!$A$1:$AS$75,11,FALSE),"")</f>
        <v>EX-NSR</v>
      </c>
      <c r="J74" s="319" t="str">
        <f>IF(A74:A74&gt;0,VLOOKUP(A74,Sorteio!$A$1:$AS$75,12,FALSE),"")</f>
        <v>LIB2026</v>
      </c>
      <c r="K74" s="319">
        <f>IF(A74:A74&gt;0,VLOOKUP(A74,Sorteio!$A$1:$AS$75,13,FALSE),"")</f>
        <v>0</v>
      </c>
      <c r="L74" s="321">
        <v>52</v>
      </c>
      <c r="M74" s="321">
        <v>54</v>
      </c>
      <c r="N74" s="322">
        <f>IF(A74&gt;0,L74+M74,"")</f>
        <v>106</v>
      </c>
      <c r="O74" s="323"/>
      <c r="P74" s="323"/>
      <c r="Q74" s="323"/>
      <c r="R74" s="323"/>
      <c r="S74" s="610" t="str">
        <f>IF(O74&gt;0,VLOOKUP(O74,HOLEINONE!$A$1:$B$37,2,FALSE),"")</f>
        <v/>
      </c>
      <c r="T74" s="610" t="str">
        <f>IF(P74&gt;0,VLOOKUP(P74,HOLEINONE!$A$1:$B$37,2,FALSE),"")</f>
        <v/>
      </c>
      <c r="U74" s="610" t="str">
        <f>IF(Q74&gt;0,VLOOKUP(Q74,HOLEINONE!$A$1:$B$37,2,FALSE),"")</f>
        <v/>
      </c>
      <c r="V74" s="610" t="str">
        <f>IF(R74&gt;0,VLOOKUP(R74,HOLEINONE!$A$1:$B$37,2,FALSE),"")</f>
        <v/>
      </c>
      <c r="W74" s="591" t="str">
        <f t="shared" si="4"/>
        <v/>
      </c>
      <c r="X74" s="325">
        <f>IF(A74&gt;0,N74-H74*2,"")</f>
        <v>100</v>
      </c>
      <c r="Y74" s="315">
        <f t="shared" si="3"/>
        <v>20589</v>
      </c>
      <c r="Z74" s="315">
        <f>IF(A74&gt;0,999.999999-N74+(H74*0.01)+(Y74*-0.000000001),"")</f>
        <v>894.029978411</v>
      </c>
      <c r="AA74" s="315" t="e">
        <f>IF(A74&gt;0,RANK(Z74,Z:Z),"")</f>
        <v>#VALUE!</v>
      </c>
      <c r="AB74" s="315">
        <f>IF(A74&gt;0,999.999999-X74+(0.12-(H74*0.01))+(Y74*-0.00000001)," ")</f>
        <v>900.08979311000007</v>
      </c>
      <c r="AC74" s="315" t="e">
        <f>IF(A74&gt;0,RANK(AB74,AB:AB),"")</f>
        <v>#VALUE!</v>
      </c>
      <c r="AD74" s="315" t="str">
        <f t="shared" si="5"/>
        <v/>
      </c>
    </row>
    <row r="75" spans="1:30" ht="18.75" customHeight="1">
      <c r="A75" s="1132"/>
      <c r="B75" s="319" t="str">
        <f>IF(A74:A74&gt;0,VLOOKUP(A74,Sorteio!$A$1:$AS$75,14,FALSE),"")</f>
        <v>855</v>
      </c>
      <c r="C75" s="319" t="str">
        <f>IF(A74:A74&gt;0,VLOOKUP(A74,Sorteio!$A$1:$AS$760,15,FALSE),"")</f>
        <v>YAMANO</v>
      </c>
      <c r="D75" s="319" t="str">
        <f>IF(A74:A74&gt;0,VLOOKUP(A74,Sorteio!$A$1:$AS$760,16,FALSE),"")</f>
        <v>MASSAKATSU</v>
      </c>
      <c r="E75" s="319" t="str">
        <f>IF(A74:A74&gt;0,VLOOKUP(A74,Sorteio!$A$1:$AS$760,17,FALSE),"")</f>
        <v>M</v>
      </c>
      <c r="F75" s="319" t="str">
        <f>IF(A74:A74&gt;0,VLOOKUP(A74,Sorteio!$A$1:$AS$75,18,FALSE),"")</f>
        <v>03. IBI</v>
      </c>
      <c r="G75" s="343">
        <f>IF(A74:A74&gt;0,VLOOKUP(A74,Sorteio!$A$1:$AS$75,19,FALSE),"")</f>
        <v>16365</v>
      </c>
      <c r="H75" s="320">
        <f>IF(A74:A74&gt;0,VLOOKUP(A74,Sorteio!$A$1:$AS$75,20,FALSE),"")</f>
        <v>5</v>
      </c>
      <c r="I75" s="320" t="str">
        <f>IF(A74:A74&gt;0,VLOOKUP(A74,Sorteio!$A$1:$AS$75,21,FALSE),"")</f>
        <v>A-SR</v>
      </c>
      <c r="J75" s="319" t="str">
        <f>IF(A74:A74&gt;0,VLOOKUP(A74,Sorteio!$A$1:$AS$75,22,FALSE),"")</f>
        <v>LIB2026</v>
      </c>
      <c r="K75" s="319">
        <f>IF(A74:A74&gt;0,VLOOKUP(A74,Sorteio!$A$1:$AS$75,23,FALSE),"")</f>
        <v>0</v>
      </c>
      <c r="L75" s="321">
        <v>53</v>
      </c>
      <c r="M75" s="321">
        <v>54</v>
      </c>
      <c r="N75" s="322">
        <f>IF(A74&gt;0,L75+M75,"")</f>
        <v>107</v>
      </c>
      <c r="O75" s="592" t="s">
        <v>140</v>
      </c>
      <c r="P75" s="592"/>
      <c r="Q75" s="592"/>
      <c r="R75" s="592"/>
      <c r="S75" s="610">
        <f>IF(O75&gt;0,VLOOKUP(O75,HOLEINONE!$A$1:$B$37,2,FALSE),"")</f>
        <v>13</v>
      </c>
      <c r="T75" s="610" t="str">
        <f>IF(P75&gt;0,VLOOKUP(P75,HOLEINONE!$A$1:$B$37,2,FALSE),"")</f>
        <v/>
      </c>
      <c r="U75" s="610" t="str">
        <f>IF(Q75&gt;0,VLOOKUP(Q75,HOLEINONE!$A$1:$B$37,2,FALSE),"")</f>
        <v/>
      </c>
      <c r="V75" s="610" t="str">
        <f>IF(R75&gt;0,VLOOKUP(R75,HOLEINONE!$A$1:$B$37,2,FALSE),"")</f>
        <v/>
      </c>
      <c r="W75" s="591">
        <f t="shared" si="4"/>
        <v>13</v>
      </c>
      <c r="X75" s="325">
        <f>IF(A74&gt;0,N75-H75*2,"")</f>
        <v>97</v>
      </c>
      <c r="Y75" s="315">
        <f t="shared" si="3"/>
        <v>16365</v>
      </c>
      <c r="Z75" s="315">
        <f>IF(A74&gt;0,999.999999-N75+(H75*0.01)+(Y75*-0.000000001),"")</f>
        <v>893.04998263499999</v>
      </c>
      <c r="AA75" s="315" t="e">
        <f>IF(A74&gt;0,RANK(Z75,Z:Z),"")</f>
        <v>#VALUE!</v>
      </c>
      <c r="AB75" s="315">
        <f>IF(A74&gt;0,999.999999-X75+(0.12-(H75*0.01))+(Y75*-0.00000001)," ")</f>
        <v>903.06983535000006</v>
      </c>
      <c r="AC75" s="315" t="e">
        <f>IF(A74&gt;0,RANK(AB75,AB:AB),"")</f>
        <v>#VALUE!</v>
      </c>
      <c r="AD75" s="315">
        <f t="shared" si="5"/>
        <v>1</v>
      </c>
    </row>
    <row r="76" spans="1:30" ht="18.75" customHeight="1">
      <c r="A76" s="1132"/>
      <c r="B76" s="319" t="str">
        <f>IF(A74:A74&gt;0,VLOOKUP(A74,Sorteio!$A$1:$AS$75,24,FALSE),"")</f>
        <v>437</v>
      </c>
      <c r="C76" s="319" t="str">
        <f>IF(A74:A74&gt;0,VLOOKUP(A74,Sorteio!$A$1:$AS$75,25,FALSE),"")</f>
        <v>SACAMOTO</v>
      </c>
      <c r="D76" s="319" t="str">
        <f>IF(A74:A74&gt;0,VLOOKUP(A74,Sorteio!$A$1:$AS$75,26,FALSE),"")</f>
        <v>MORIO</v>
      </c>
      <c r="E76" s="319" t="str">
        <f>IF(A74:A74&gt;0,VLOOKUP(A74,Sorteio!$A$1:$AS$75,27,FALSE),"")</f>
        <v>M</v>
      </c>
      <c r="F76" s="319" t="str">
        <f>IF(A74:A74&gt;0,VLOOKUP(A74,Sorteio!$A$1:$AS$75,28,FALSE),"")</f>
        <v>01. PIE</v>
      </c>
      <c r="G76" s="343">
        <f>IF(A74:A74&gt;0,VLOOKUP(A74,Sorteio!$A$1:$AS$75,29,FALSE),"")</f>
        <v>23045</v>
      </c>
      <c r="H76" s="320">
        <f>IF(A74:A74&gt;0,VLOOKUP(A74,Sorteio!$A$1:$AS$75,30,FALSE),"")</f>
        <v>5</v>
      </c>
      <c r="I76" s="320" t="str">
        <f>IF(A74:A74&gt;0,VLOOKUP(A74,Sorteio!$A$1:$AS$75,31,FALSE),"")</f>
        <v>A-NSR</v>
      </c>
      <c r="J76" s="319" t="str">
        <f>IF(A74:A74&gt;0,VLOOKUP(A74,Sorteio!$A$1:$AS$75,32,FALSE),"")</f>
        <v>LIB2026</v>
      </c>
      <c r="K76" s="319">
        <f>IF(A74:A74&gt;0,VLOOKUP(A74,Sorteio!$A$1:$AS$75,33,FALSE),"")</f>
        <v>0</v>
      </c>
      <c r="L76" s="321">
        <v>60</v>
      </c>
      <c r="M76" s="321">
        <v>57</v>
      </c>
      <c r="N76" s="322">
        <f>IF(A74&gt;0,L76+M76,"")</f>
        <v>117</v>
      </c>
      <c r="O76" s="323"/>
      <c r="P76" s="323"/>
      <c r="Q76" s="323"/>
      <c r="R76" s="323"/>
      <c r="S76" s="610" t="str">
        <f>IF(O76&gt;0,VLOOKUP(O76,HOLEINONE!$A$1:$B$37,2,FALSE),"")</f>
        <v/>
      </c>
      <c r="T76" s="610" t="str">
        <f>IF(P76&gt;0,VLOOKUP(P76,HOLEINONE!$A$1:$B$37,2,FALSE),"")</f>
        <v/>
      </c>
      <c r="U76" s="610" t="str">
        <f>IF(Q76&gt;0,VLOOKUP(Q76,HOLEINONE!$A$1:$B$37,2,FALSE),"")</f>
        <v/>
      </c>
      <c r="V76" s="610" t="str">
        <f>IF(R76&gt;0,VLOOKUP(R76,HOLEINONE!$A$1:$B$37,2,FALSE),"")</f>
        <v/>
      </c>
      <c r="W76" s="591" t="str">
        <f t="shared" si="4"/>
        <v/>
      </c>
      <c r="X76" s="325">
        <f>IF(A74&gt;0,N76-H76*2,"")</f>
        <v>107</v>
      </c>
      <c r="Y76" s="315">
        <f t="shared" si="3"/>
        <v>23045</v>
      </c>
      <c r="Z76" s="315">
        <f>IF(A74&gt;0,999.999999-N76+(H76*0.01)+(Y76*-0.000000001),"")</f>
        <v>883.04997595499992</v>
      </c>
      <c r="AA76" s="315" t="e">
        <f>IF(A74&gt;0,RANK(Z76,Z:Z),"")</f>
        <v>#VALUE!</v>
      </c>
      <c r="AB76" s="315">
        <f>IF(A74&gt;0,999.999999-X76+(0.12-(H76*0.01))+(Y76*-0.00000001)," ")</f>
        <v>893.06976855000005</v>
      </c>
      <c r="AC76" s="315" t="e">
        <f>IF(A74&gt;0,RANK(AB76,AB:AB),"")</f>
        <v>#VALUE!</v>
      </c>
      <c r="AD76" s="315" t="str">
        <f t="shared" si="5"/>
        <v/>
      </c>
    </row>
    <row r="77" spans="1:30" ht="18.75" customHeight="1">
      <c r="A77" s="1132"/>
      <c r="B77" s="319" t="str">
        <f>IF(A74:A74&gt;0,VLOOKUP(A74,Sorteio!$A$1:$AS$75,34,FALSE),"")</f>
        <v>395</v>
      </c>
      <c r="C77" s="319" t="str">
        <f>IF(A74:A74&gt;0,VLOOKUP(A74,Sorteio!$A$1:$AS$75,35,FALSE),"")</f>
        <v>UEMURA</v>
      </c>
      <c r="D77" s="319" t="str">
        <f>IF(A74:A74&gt;0,VLOOKUP(A74,Sorteio!$A$1:$AS$75,36,FALSE),"")</f>
        <v>LUCIA</v>
      </c>
      <c r="E77" s="319" t="str">
        <f>IF(A74:A74&gt;0,VLOOKUP(A74,Sorteio!$A$1:$AS$75,37,FALSE),"")</f>
        <v>F</v>
      </c>
      <c r="F77" s="319" t="str">
        <f>IF(A74:A74&gt;0,VLOOKUP(A74,Sorteio!$A$1:$AS$75,38,FALSE),"")</f>
        <v>07. GSP</v>
      </c>
      <c r="G77" s="343">
        <f>IF(A74:A74&gt;0,VLOOKUP(A74,Sorteio!$A$1:$AS$75,39,FALSE),"")</f>
        <v>17241</v>
      </c>
      <c r="H77" s="320">
        <f>IF(A74:A74&gt;0,VLOOKUP(A74,Sorteio!$A$1:$AS$75,40,FALSE),"")</f>
        <v>6</v>
      </c>
      <c r="I77" s="320" t="str">
        <f>IF(A74:A74&gt;0,VLOOKUP(A74,Sorteio!$A$1:$AS$75,41,FALSE),"")</f>
        <v>A-SR</v>
      </c>
      <c r="J77" s="319" t="str">
        <f>IF(A74:A74&gt;0,VLOOKUP(A74,Sorteio!$A$1:$AS$75,42,FALSE),"")</f>
        <v>LIB2026</v>
      </c>
      <c r="K77" s="319">
        <f>IF(A74:A74&gt;0,VLOOKUP(A74,Sorteio!$A$1:$AS$75,43,FALSE),"")</f>
        <v>0</v>
      </c>
      <c r="L77" s="321">
        <v>59</v>
      </c>
      <c r="M77" s="321">
        <v>53</v>
      </c>
      <c r="N77" s="322">
        <f>IF(A74&gt;0,L77+M77,"")</f>
        <v>112</v>
      </c>
      <c r="O77" s="323"/>
      <c r="P77" s="323"/>
      <c r="Q77" s="323"/>
      <c r="R77" s="323"/>
      <c r="S77" s="610" t="str">
        <f>IF(O77&gt;0,VLOOKUP(O77,HOLEINONE!$A$1:$B$37,2,FALSE),"")</f>
        <v/>
      </c>
      <c r="T77" s="610" t="str">
        <f>IF(P77&gt;0,VLOOKUP(P77,HOLEINONE!$A$1:$B$37,2,FALSE),"")</f>
        <v/>
      </c>
      <c r="U77" s="610" t="str">
        <f>IF(Q77&gt;0,VLOOKUP(Q77,HOLEINONE!$A$1:$B$37,2,FALSE),"")</f>
        <v/>
      </c>
      <c r="V77" s="610" t="str">
        <f>IF(R77&gt;0,VLOOKUP(R77,HOLEINONE!$A$1:$B$37,2,FALSE),"")</f>
        <v/>
      </c>
      <c r="W77" s="591" t="str">
        <f t="shared" si="4"/>
        <v/>
      </c>
      <c r="X77" s="325">
        <f>IF(A74&gt;0,N77-H77*2,"")</f>
        <v>100</v>
      </c>
      <c r="Y77" s="315">
        <f t="shared" si="3"/>
        <v>17241</v>
      </c>
      <c r="Z77" s="315">
        <f>IF(A74&gt;0,999.999999-N77+(H77*0.01)+(Y77*-0.000000001),"")</f>
        <v>888.05998175899992</v>
      </c>
      <c r="AA77" s="315" t="e">
        <f>IF(A74&gt;0,RANK(Z77,Z:Z),"")</f>
        <v>#VALUE!</v>
      </c>
      <c r="AB77" s="315">
        <f>IF(A74&gt;0,999.999999-X77+(0.12-(H77*0.01))+(Y77*-0.00000001)," ")</f>
        <v>900.05982658999994</v>
      </c>
      <c r="AC77" s="315" t="e">
        <f>IF(A74&gt;0,RANK(AB77,AB:AB),"")</f>
        <v>#VALUE!</v>
      </c>
      <c r="AD77" s="315" t="str">
        <f t="shared" si="5"/>
        <v/>
      </c>
    </row>
    <row r="78" spans="1:30" ht="18.75" customHeight="1">
      <c r="A78" s="1132">
        <v>202</v>
      </c>
      <c r="B78" s="319" t="str">
        <f>IF(A78:A78&gt;0,VLOOKUP(A78,Sorteio!$A$1:$AS$75,4,FALSE),"")</f>
        <v>914</v>
      </c>
      <c r="C78" s="319" t="str">
        <f>IF(A78:A78&gt;0,VLOOKUP(A78,Sorteio!$A$1:$AS$75,5,FALSE),"")</f>
        <v>ODA</v>
      </c>
      <c r="D78" s="319" t="str">
        <f>IF(A78:A78&gt;0,VLOOKUP(A78,Sorteio!$A$1:$AS$75,6,FALSE),"")</f>
        <v>TOMIKO</v>
      </c>
      <c r="E78" s="319" t="str">
        <f>IF(A78:A78&gt;0,VLOOKUP(A78,Sorteio!$A$1:$AS$75,7,FALSE),"")</f>
        <v>F</v>
      </c>
      <c r="F78" s="319" t="str">
        <f>IF(A78:A78&gt;0,VLOOKUP(A78,Sorteio!$A$1:$AS$75,8,FALSE),"")</f>
        <v>07. GSP</v>
      </c>
      <c r="G78" s="343">
        <f>IF(A78:A78&gt;0,VLOOKUP(A78,Sorteio!$A$1:$AS$75,9,FALSE),"")</f>
        <v>19438</v>
      </c>
      <c r="H78" s="320">
        <f>IF(A78:A78&gt;0,VLOOKUP(A78,Sorteio!$A$1:$AS$75,10,FALSE),"")</f>
        <v>3</v>
      </c>
      <c r="I78" s="320" t="str">
        <f>IF(A78:A78&gt;0,VLOOKUP(A78,Sorteio!$A$1:$AS$75,11,FALSE),"")</f>
        <v>EX-NSR</v>
      </c>
      <c r="J78" s="319" t="str">
        <f>IF(A78:A78&gt;0,VLOOKUP(A78,Sorteio!$A$1:$AS$75,12,FALSE),"")</f>
        <v>LIB2026</v>
      </c>
      <c r="K78" s="319">
        <f>IF(A78:A78&gt;0,VLOOKUP(A78,Sorteio!$A$1:$AS$75,13,FALSE),"")</f>
        <v>0</v>
      </c>
      <c r="L78" s="321">
        <v>55</v>
      </c>
      <c r="M78" s="321">
        <v>56</v>
      </c>
      <c r="N78" s="322">
        <f>IF(A78&gt;0,L78+M78,"")</f>
        <v>111</v>
      </c>
      <c r="O78" s="323"/>
      <c r="P78" s="323"/>
      <c r="Q78" s="323"/>
      <c r="R78" s="323"/>
      <c r="S78" s="610" t="str">
        <f>IF(O78&gt;0,VLOOKUP(O78,HOLEINONE!$A$1:$B$37,2,FALSE),"")</f>
        <v/>
      </c>
      <c r="T78" s="610" t="str">
        <f>IF(P78&gt;0,VLOOKUP(P78,HOLEINONE!$A$1:$B$37,2,FALSE),"")</f>
        <v/>
      </c>
      <c r="U78" s="610" t="str">
        <f>IF(Q78&gt;0,VLOOKUP(Q78,HOLEINONE!$A$1:$B$37,2,FALSE),"")</f>
        <v/>
      </c>
      <c r="V78" s="610" t="str">
        <f>IF(R78&gt;0,VLOOKUP(R78,HOLEINONE!$A$1:$B$37,2,FALSE),"")</f>
        <v/>
      </c>
      <c r="W78" s="591" t="str">
        <f t="shared" si="4"/>
        <v/>
      </c>
      <c r="X78" s="325">
        <f>IF(A78&gt;0,N78-H78*2,"")</f>
        <v>105</v>
      </c>
      <c r="Y78" s="315">
        <f t="shared" si="3"/>
        <v>19438</v>
      </c>
      <c r="Z78" s="315">
        <f>IF(A78&gt;0,999.999999-N78+(H78*0.01)+(Y78*-0.000000001),"")</f>
        <v>889.02997956199999</v>
      </c>
      <c r="AA78" s="315" t="e">
        <f>IF(A78&gt;0,RANK(Z78,Z:Z),"")</f>
        <v>#VALUE!</v>
      </c>
      <c r="AB78" s="315">
        <f>IF(A78&gt;0,999.999999-X78+(0.12-(H78*0.01))+(Y78*-0.00000001)," ")</f>
        <v>895.08980462</v>
      </c>
      <c r="AC78" s="315" t="e">
        <f>IF(A78&gt;0,RANK(AB78,AB:AB),"")</f>
        <v>#VALUE!</v>
      </c>
      <c r="AD78" s="315" t="str">
        <f t="shared" si="5"/>
        <v/>
      </c>
    </row>
    <row r="79" spans="1:30" ht="18.75" customHeight="1">
      <c r="A79" s="1132"/>
      <c r="B79" s="319" t="str">
        <f>IF(A78:A78&gt;0,VLOOKUP(A78,Sorteio!$A$1:$AS$75,14,FALSE),"")</f>
        <v>873</v>
      </c>
      <c r="C79" s="319" t="str">
        <f>IF(A78:A78&gt;0,VLOOKUP(A78,Sorteio!$A$1:$AS$760,15,FALSE),"")</f>
        <v>M. TANIGUTI</v>
      </c>
      <c r="D79" s="319" t="str">
        <f>IF(A78:A78&gt;0,VLOOKUP(A78,Sorteio!$A$1:$AS$760,16,FALSE),"")</f>
        <v>MARINA JUNKO</v>
      </c>
      <c r="E79" s="319" t="str">
        <f>IF(A78:A78&gt;0,VLOOKUP(A78,Sorteio!$A$1:$AS$760,17,FALSE),"")</f>
        <v>F</v>
      </c>
      <c r="F79" s="319" t="str">
        <f>IF(A78:A78&gt;0,VLOOKUP(A78,Sorteio!$A$1:$AS$75,18,FALSE),"")</f>
        <v>16. SUM</v>
      </c>
      <c r="G79" s="343">
        <f>IF(A78:A78&gt;0,VLOOKUP(A78,Sorteio!$A$1:$AS$75,19,FALSE),"")</f>
        <v>23431</v>
      </c>
      <c r="H79" s="320">
        <f>IF(A78:A78&gt;0,VLOOKUP(A78,Sorteio!$A$1:$AS$75,20,FALSE),"")</f>
        <v>3</v>
      </c>
      <c r="I79" s="320" t="str">
        <f>IF(A78:A78&gt;0,VLOOKUP(A78,Sorteio!$A$1:$AS$75,21,FALSE),"")</f>
        <v>EX-NSR</v>
      </c>
      <c r="J79" s="319" t="str">
        <f>IF(A78:A78&gt;0,VLOOKUP(A78,Sorteio!$A$1:$AS$75,22,FALSE),"")</f>
        <v>LIB2026</v>
      </c>
      <c r="K79" s="319">
        <f>IF(A78:A78&gt;0,VLOOKUP(A78,Sorteio!$A$1:$AS$75,23,FALSE),"")</f>
        <v>0</v>
      </c>
      <c r="L79" s="321">
        <v>54</v>
      </c>
      <c r="M79" s="321">
        <v>59</v>
      </c>
      <c r="N79" s="322">
        <f>IF(A78&gt;0,L79+M79,"")</f>
        <v>113</v>
      </c>
      <c r="O79" s="323" t="s">
        <v>116</v>
      </c>
      <c r="P79" s="323"/>
      <c r="Q79" s="323"/>
      <c r="R79" s="323"/>
      <c r="S79" s="610">
        <f>IF(O79&gt;0,VLOOKUP(O79,HOLEINONE!$A$1:$B$37,2,FALSE),"")</f>
        <v>2</v>
      </c>
      <c r="T79" s="610" t="str">
        <f>IF(P79&gt;0,VLOOKUP(P79,HOLEINONE!$A$1:$B$37,2,FALSE),"")</f>
        <v/>
      </c>
      <c r="U79" s="610" t="str">
        <f>IF(Q79&gt;0,VLOOKUP(Q79,HOLEINONE!$A$1:$B$37,2,FALSE),"")</f>
        <v/>
      </c>
      <c r="V79" s="610" t="str">
        <f>IF(R79&gt;0,VLOOKUP(R79,HOLEINONE!$A$1:$B$37,2,FALSE),"")</f>
        <v/>
      </c>
      <c r="W79" s="591">
        <f t="shared" si="4"/>
        <v>2</v>
      </c>
      <c r="X79" s="325">
        <f>IF(A78&gt;0,N79-H79*2,"")</f>
        <v>107</v>
      </c>
      <c r="Y79" s="315">
        <f t="shared" si="3"/>
        <v>23431</v>
      </c>
      <c r="Z79" s="315">
        <f>IF(A78&gt;0,999.999999-N79+(H79*0.01)+(Y79*-0.000000001),"")</f>
        <v>887.02997556899993</v>
      </c>
      <c r="AA79" s="315" t="e">
        <f>IF(A78&gt;0,RANK(Z79,Z:Z),"")</f>
        <v>#VALUE!</v>
      </c>
      <c r="AB79" s="315">
        <f>IF(A78&gt;0,999.999999-X79+(0.12-(H79*0.01))+(Y79*-0.00000001)," ")</f>
        <v>893.08976469000004</v>
      </c>
      <c r="AC79" s="315" t="e">
        <f>IF(A78&gt;0,RANK(AB79,AB:AB),"")</f>
        <v>#VALUE!</v>
      </c>
      <c r="AD79" s="315">
        <f t="shared" si="5"/>
        <v>1</v>
      </c>
    </row>
    <row r="80" spans="1:30" ht="18.75" customHeight="1">
      <c r="A80" s="1132"/>
      <c r="B80" s="319" t="str">
        <f>IF(A78:A78&gt;0,VLOOKUP(A78,Sorteio!$A$1:$AS$75,24,FALSE),"")</f>
        <v>203</v>
      </c>
      <c r="C80" s="319" t="str">
        <f>IF(A78:A78&gt;0,VLOOKUP(A78,Sorteio!$A$1:$AS$75,25,FALSE),"")</f>
        <v>NAKAMURA</v>
      </c>
      <c r="D80" s="319" t="str">
        <f>IF(A78:A78&gt;0,VLOOKUP(A78,Sorteio!$A$1:$AS$75,26,FALSE),"")</f>
        <v>EDSON</v>
      </c>
      <c r="E80" s="319" t="str">
        <f>IF(A78:A78&gt;0,VLOOKUP(A78,Sorteio!$A$1:$AS$75,27,FALSE),"")</f>
        <v>M</v>
      </c>
      <c r="F80" s="319" t="str">
        <f>IF(A78:A78&gt;0,VLOOKUP(A78,Sorteio!$A$1:$AS$75,28,FALSE),"")</f>
        <v>01. PIE</v>
      </c>
      <c r="G80" s="343">
        <f>IF(A78:A78&gt;0,VLOOKUP(A78,Sorteio!$A$1:$AS$75,29,FALSE),"")</f>
        <v>21525</v>
      </c>
      <c r="H80" s="320">
        <f>IF(A78:A78&gt;0,VLOOKUP(A78,Sorteio!$A$1:$AS$75,30,FALSE),"")</f>
        <v>4</v>
      </c>
      <c r="I80" s="320" t="str">
        <f>IF(A78:A78&gt;0,VLOOKUP(A78,Sorteio!$A$1:$AS$75,31,FALSE),"")</f>
        <v>A-NSR</v>
      </c>
      <c r="J80" s="319" t="str">
        <f>IF(A78:A78&gt;0,VLOOKUP(A78,Sorteio!$A$1:$AS$75,32,FALSE),"")</f>
        <v>LIB2026</v>
      </c>
      <c r="K80" s="319">
        <f>IF(A78:A78&gt;0,VLOOKUP(A78,Sorteio!$A$1:$AS$75,33,FALSE),"")</f>
        <v>0</v>
      </c>
      <c r="L80" s="321">
        <v>66</v>
      </c>
      <c r="M80" s="321">
        <v>61</v>
      </c>
      <c r="N80" s="322">
        <f>IF(A78&gt;0,L80+M80,"")</f>
        <v>127</v>
      </c>
      <c r="O80" s="323"/>
      <c r="P80" s="323"/>
      <c r="Q80" s="323"/>
      <c r="R80" s="323"/>
      <c r="S80" s="610" t="str">
        <f>IF(O80&gt;0,VLOOKUP(O80,HOLEINONE!$A$1:$B$37,2,FALSE),"")</f>
        <v/>
      </c>
      <c r="T80" s="610" t="str">
        <f>IF(P80&gt;0,VLOOKUP(P80,HOLEINONE!$A$1:$B$37,2,FALSE),"")</f>
        <v/>
      </c>
      <c r="U80" s="610" t="str">
        <f>IF(Q80&gt;0,VLOOKUP(Q80,HOLEINONE!$A$1:$B$37,2,FALSE),"")</f>
        <v/>
      </c>
      <c r="V80" s="610" t="str">
        <f>IF(R80&gt;0,VLOOKUP(R80,HOLEINONE!$A$1:$B$37,2,FALSE),"")</f>
        <v/>
      </c>
      <c r="W80" s="591" t="str">
        <f t="shared" si="4"/>
        <v/>
      </c>
      <c r="X80" s="325">
        <f>IF(A78&gt;0,N80-H80*2,"")</f>
        <v>119</v>
      </c>
      <c r="Y80" s="315">
        <f t="shared" si="3"/>
        <v>21525</v>
      </c>
      <c r="Z80" s="315">
        <f>IF(A78&gt;0,999.999999-N80+(H80*0.01)+(Y80*-0.000000001),"")</f>
        <v>873.039977475</v>
      </c>
      <c r="AA80" s="315" t="e">
        <f>IF(A78&gt;0,RANK(Z80,Z:Z),"")</f>
        <v>#VALUE!</v>
      </c>
      <c r="AB80" s="315">
        <f>IF(A78&gt;0,999.999999-X80+(0.12-(H80*0.01))+(Y80*-0.00000001)," ")</f>
        <v>881.07978375000005</v>
      </c>
      <c r="AC80" s="315" t="e">
        <f>IF(A78&gt;0,RANK(AB80,AB:AB),"")</f>
        <v>#VALUE!</v>
      </c>
      <c r="AD80" s="315" t="str">
        <f t="shared" si="5"/>
        <v/>
      </c>
    </row>
    <row r="81" spans="1:30" ht="18.75" customHeight="1">
      <c r="A81" s="1132"/>
      <c r="B81" s="319" t="str">
        <f>IF(A78:A78&gt;0,VLOOKUP(A78,Sorteio!$A$1:$AS$75,34,FALSE),"")</f>
        <v>669</v>
      </c>
      <c r="C81" s="319" t="str">
        <f>IF(A78:A78&gt;0,VLOOKUP(A78,Sorteio!$A$1:$AS$75,35,FALSE),"")</f>
        <v>NISHIJIMA</v>
      </c>
      <c r="D81" s="319" t="str">
        <f>IF(A78:A78&gt;0,VLOOKUP(A78,Sorteio!$A$1:$AS$75,36,FALSE),"")</f>
        <v>KATSUYUKI</v>
      </c>
      <c r="E81" s="319" t="str">
        <f>IF(A78:A78&gt;0,VLOOKUP(A78,Sorteio!$A$1:$AS$75,37,FALSE),"")</f>
        <v>M</v>
      </c>
      <c r="F81" s="319" t="str">
        <f>IF(A78:A78&gt;0,VLOOKUP(A78,Sorteio!$A$1:$AS$75,38,FALSE),"")</f>
        <v>11. NCC</v>
      </c>
      <c r="G81" s="343">
        <f>IF(A78:A78&gt;0,VLOOKUP(A78,Sorteio!$A$1:$AS$75,39,FALSE),"")</f>
        <v>15321</v>
      </c>
      <c r="H81" s="320">
        <f>IF(A78:A78&gt;0,VLOOKUP(A78,Sorteio!$A$1:$AS$75,40,FALSE),"")</f>
        <v>6</v>
      </c>
      <c r="I81" s="320" t="str">
        <f>IF(A78:A78&gt;0,VLOOKUP(A78,Sorteio!$A$1:$AS$75,41,FALSE),"")</f>
        <v>A-MR</v>
      </c>
      <c r="J81" s="319" t="str">
        <f>IF(A78:A78&gt;0,VLOOKUP(A78,Sorteio!$A$1:$AS$75,42,FALSE),"")</f>
        <v>LIB2026</v>
      </c>
      <c r="K81" s="319">
        <f>IF(A78:A78&gt;0,VLOOKUP(A78,Sorteio!$A$1:$AS$75,43,FALSE),"")</f>
        <v>0</v>
      </c>
      <c r="L81" s="321">
        <v>56</v>
      </c>
      <c r="M81" s="321">
        <v>55</v>
      </c>
      <c r="N81" s="322">
        <f>IF(A78&gt;0,L81+M81,"")</f>
        <v>111</v>
      </c>
      <c r="O81" s="323"/>
      <c r="P81" s="323"/>
      <c r="Q81" s="323"/>
      <c r="R81" s="323"/>
      <c r="S81" s="610" t="str">
        <f>IF(O81&gt;0,VLOOKUP(O81,HOLEINONE!$A$1:$B$37,2,FALSE),"")</f>
        <v/>
      </c>
      <c r="T81" s="610" t="str">
        <f>IF(P81&gt;0,VLOOKUP(P81,HOLEINONE!$A$1:$B$37,2,FALSE),"")</f>
        <v/>
      </c>
      <c r="U81" s="610" t="str">
        <f>IF(Q81&gt;0,VLOOKUP(Q81,HOLEINONE!$A$1:$B$37,2,FALSE),"")</f>
        <v/>
      </c>
      <c r="V81" s="610" t="str">
        <f>IF(R81&gt;0,VLOOKUP(R81,HOLEINONE!$A$1:$B$37,2,FALSE),"")</f>
        <v/>
      </c>
      <c r="W81" s="591" t="str">
        <f t="shared" si="4"/>
        <v/>
      </c>
      <c r="X81" s="325">
        <f>IF(A78&gt;0,N81-H81*2,"")</f>
        <v>99</v>
      </c>
      <c r="Y81" s="315">
        <f t="shared" si="3"/>
        <v>15321</v>
      </c>
      <c r="Z81" s="315">
        <f>IF(A78&gt;0,999.999999-N81+(H81*0.01)+(Y81*-0.000000001),"")</f>
        <v>889.05998367899997</v>
      </c>
      <c r="AA81" s="315" t="e">
        <f>IF(A78&gt;0,RANK(Z81,Z:Z),"")</f>
        <v>#VALUE!</v>
      </c>
      <c r="AB81" s="315">
        <f>IF(A78&gt;0,999.999999-X81+(0.12-(H81*0.01))+(Y81*-0.00000001)," ")</f>
        <v>901.05984578999994</v>
      </c>
      <c r="AC81" s="315" t="e">
        <f>IF(A78&gt;0,RANK(AB81,AB:AB),"")</f>
        <v>#VALUE!</v>
      </c>
      <c r="AD81" s="315" t="str">
        <f t="shared" si="5"/>
        <v/>
      </c>
    </row>
    <row r="82" spans="1:30" ht="18.75" customHeight="1">
      <c r="A82" s="1132">
        <v>203</v>
      </c>
      <c r="B82" s="319" t="str">
        <f>IF(A82:A82&gt;0,VLOOKUP(A82,Sorteio!$A$1:$AS$75,4,FALSE),"")</f>
        <v>784</v>
      </c>
      <c r="C82" s="319" t="str">
        <f>IF(A82:A82&gt;0,VLOOKUP(A82,Sorteio!$A$1:$AS$75,5,FALSE),"")</f>
        <v>MINAMI</v>
      </c>
      <c r="D82" s="319" t="str">
        <f>IF(A82:A82&gt;0,VLOOKUP(A82,Sorteio!$A$1:$AS$75,6,FALSE),"")</f>
        <v>TADAHIRO</v>
      </c>
      <c r="E82" s="319" t="str">
        <f>IF(A82:A82&gt;0,VLOOKUP(A82,Sorteio!$A$1:$AS$75,7,FALSE),"")</f>
        <v>M</v>
      </c>
      <c r="F82" s="319" t="str">
        <f>IF(A82:A82&gt;0,VLOOKUP(A82,Sorteio!$A$1:$AS$75,8,FALSE),"")</f>
        <v>15. BIR</v>
      </c>
      <c r="G82" s="343">
        <f>IF(A82:A82&gt;0,VLOOKUP(A82,Sorteio!$A$1:$AS$75,9,FALSE),"")</f>
        <v>19440</v>
      </c>
      <c r="H82" s="320">
        <f>IF(A82:A82&gt;0,VLOOKUP(A82,Sorteio!$A$1:$AS$75,10,FALSE),"")</f>
        <v>7</v>
      </c>
      <c r="I82" s="320" t="str">
        <f>IF(A82:A82&gt;0,VLOOKUP(A82,Sorteio!$A$1:$AS$75,11,FALSE),"")</f>
        <v>B-NSR</v>
      </c>
      <c r="J82" s="319" t="str">
        <f>IF(A82:A82&gt;0,VLOOKUP(A82,Sorteio!$A$1:$AS$75,12,FALSE),"")</f>
        <v>LIB2026</v>
      </c>
      <c r="K82" s="319">
        <f>IF(A82:A82&gt;0,VLOOKUP(A82,Sorteio!$A$1:$AS$75,13,FALSE),"")</f>
        <v>0</v>
      </c>
      <c r="L82" s="321">
        <v>56</v>
      </c>
      <c r="M82" s="321">
        <v>64</v>
      </c>
      <c r="N82" s="322">
        <f>IF(A82&gt;0,L82+M82,"")</f>
        <v>120</v>
      </c>
      <c r="O82" s="323"/>
      <c r="P82" s="323"/>
      <c r="Q82" s="323"/>
      <c r="R82" s="323"/>
      <c r="S82" s="610" t="str">
        <f>IF(O82&gt;0,VLOOKUP(O82,HOLEINONE!$A$1:$B$37,2,FALSE),"")</f>
        <v/>
      </c>
      <c r="T82" s="610" t="str">
        <f>IF(P82&gt;0,VLOOKUP(P82,HOLEINONE!$A$1:$B$37,2,FALSE),"")</f>
        <v/>
      </c>
      <c r="U82" s="610" t="str">
        <f>IF(Q82&gt;0,VLOOKUP(Q82,HOLEINONE!$A$1:$B$37,2,FALSE),"")</f>
        <v/>
      </c>
      <c r="V82" s="610" t="str">
        <f>IF(R82&gt;0,VLOOKUP(R82,HOLEINONE!$A$1:$B$37,2,FALSE),"")</f>
        <v/>
      </c>
      <c r="W82" s="591" t="str">
        <f t="shared" si="4"/>
        <v/>
      </c>
      <c r="X82" s="325">
        <f>IF(A82&gt;0,N82-H82*2,"")</f>
        <v>106</v>
      </c>
      <c r="Y82" s="315">
        <f t="shared" si="3"/>
        <v>19440</v>
      </c>
      <c r="Z82" s="315">
        <f>IF(A82&gt;0,999.999999-N82+(H82*0.01)+(Y82*-0.000000001),"")</f>
        <v>880.06997956000009</v>
      </c>
      <c r="AA82" s="315" t="e">
        <f>IF(A82&gt;0,RANK(Z82,Z:Z),"")</f>
        <v>#VALUE!</v>
      </c>
      <c r="AB82" s="315">
        <f>IF(A82&gt;0,999.999999-X82+(0.12-(H82*0.01))+(Y82*-0.00000001)," ")</f>
        <v>894.0498045999999</v>
      </c>
      <c r="AC82" s="315" t="e">
        <f>IF(A82&gt;0,RANK(AB82,AB:AB),"")</f>
        <v>#VALUE!</v>
      </c>
      <c r="AD82" s="315" t="str">
        <f t="shared" si="5"/>
        <v/>
      </c>
    </row>
    <row r="83" spans="1:30" ht="18.75" customHeight="1">
      <c r="A83" s="1132"/>
      <c r="B83" s="319" t="str">
        <f>IF(A82:A82&gt;0,VLOOKUP(A82,Sorteio!$A$1:$AS$75,14,FALSE),"")</f>
        <v>278</v>
      </c>
      <c r="C83" s="319" t="str">
        <f>IF(A82:A82&gt;0,VLOOKUP(A82,Sorteio!$A$1:$AS$760,15,FALSE),"")</f>
        <v>KUDO</v>
      </c>
      <c r="D83" s="319" t="str">
        <f>IF(A82:A82&gt;0,VLOOKUP(A82,Sorteio!$A$1:$AS$760,16,FALSE),"")</f>
        <v>AKIKO</v>
      </c>
      <c r="E83" s="319" t="str">
        <f>IF(A82:A82&gt;0,VLOOKUP(A82,Sorteio!$A$1:$AS$760,17,FALSE),"")</f>
        <v>F</v>
      </c>
      <c r="F83" s="319" t="str">
        <f>IF(A82:A82&gt;0,VLOOKUP(A82,Sorteio!$A$1:$AS$75,18,FALSE),"")</f>
        <v>06. KOK</v>
      </c>
      <c r="G83" s="343">
        <f>IF(A82:A82&gt;0,VLOOKUP(A82,Sorteio!$A$1:$AS$75,19,FALSE),"")</f>
        <v>15656</v>
      </c>
      <c r="H83" s="320">
        <f>IF(A82:A82&gt;0,VLOOKUP(A82,Sorteio!$A$1:$AS$75,20,FALSE),"")</f>
        <v>7</v>
      </c>
      <c r="I83" s="320" t="str">
        <f>IF(A82:A82&gt;0,VLOOKUP(A82,Sorteio!$A$1:$AS$75,21,FALSE),"")</f>
        <v>B-SR</v>
      </c>
      <c r="J83" s="319" t="str">
        <f>IF(A82:A82&gt;0,VLOOKUP(A82,Sorteio!$A$1:$AS$75,22,FALSE),"")</f>
        <v>LIB2026</v>
      </c>
      <c r="K83" s="319">
        <f>IF(A82:A82&gt;0,VLOOKUP(A82,Sorteio!$A$1:$AS$75,23,FALSE),"")</f>
        <v>0</v>
      </c>
      <c r="L83" s="321">
        <v>54</v>
      </c>
      <c r="M83" s="321">
        <v>54</v>
      </c>
      <c r="N83" s="322">
        <f>IF(A82&gt;0,L83+M83,"")</f>
        <v>108</v>
      </c>
      <c r="O83" s="323"/>
      <c r="P83" s="323"/>
      <c r="Q83" s="323"/>
      <c r="R83" s="323"/>
      <c r="S83" s="610" t="str">
        <f>IF(O83&gt;0,VLOOKUP(O83,HOLEINONE!$A$1:$B$37,2,FALSE),"")</f>
        <v/>
      </c>
      <c r="T83" s="610" t="str">
        <f>IF(P83&gt;0,VLOOKUP(P83,HOLEINONE!$A$1:$B$37,2,FALSE),"")</f>
        <v/>
      </c>
      <c r="U83" s="610" t="str">
        <f>IF(Q83&gt;0,VLOOKUP(Q83,HOLEINONE!$A$1:$B$37,2,FALSE),"")</f>
        <v/>
      </c>
      <c r="V83" s="610" t="str">
        <f>IF(R83&gt;0,VLOOKUP(R83,HOLEINONE!$A$1:$B$37,2,FALSE),"")</f>
        <v/>
      </c>
      <c r="W83" s="591" t="str">
        <f t="shared" si="4"/>
        <v/>
      </c>
      <c r="X83" s="325">
        <f>IF(A82&gt;0,N83-H83*2,"")</f>
        <v>94</v>
      </c>
      <c r="Y83" s="315">
        <f t="shared" si="3"/>
        <v>15656</v>
      </c>
      <c r="Z83" s="315">
        <f>IF(A82&gt;0,999.999999-N83+(H83*0.01)+(Y83*-0.000000001),"")</f>
        <v>892.06998334400009</v>
      </c>
      <c r="AA83" s="315" t="e">
        <f>IF(A82&gt;0,RANK(Z83,Z:Z),"")</f>
        <v>#VALUE!</v>
      </c>
      <c r="AB83" s="315">
        <f>IF(A82&gt;0,999.999999-X83+(0.12-(H83*0.01))+(Y83*-0.00000001)," ")</f>
        <v>906.04984243999991</v>
      </c>
      <c r="AC83" s="315" t="e">
        <f>IF(A82&gt;0,RANK(AB83,AB:AB),"")</f>
        <v>#VALUE!</v>
      </c>
      <c r="AD83" s="315" t="str">
        <f t="shared" si="5"/>
        <v/>
      </c>
    </row>
    <row r="84" spans="1:30" ht="18.75" customHeight="1">
      <c r="A84" s="1132"/>
      <c r="B84" s="319" t="str">
        <f>IF(A82:A82&gt;0,VLOOKUP(A82,Sorteio!$A$1:$AS$75,24,FALSE),"")</f>
        <v>711</v>
      </c>
      <c r="C84" s="319" t="str">
        <f>IF(A82:A82&gt;0,VLOOKUP(A82,Sorteio!$A$1:$AS$75,25,FALSE),"")</f>
        <v>NISHIMURA</v>
      </c>
      <c r="D84" s="319" t="str">
        <f>IF(A82:A82&gt;0,VLOOKUP(A82,Sorteio!$A$1:$AS$75,26,FALSE),"")</f>
        <v>ELENA</v>
      </c>
      <c r="E84" s="319" t="str">
        <f>IF(A82:A82&gt;0,VLOOKUP(A82,Sorteio!$A$1:$AS$75,27,FALSE),"")</f>
        <v>F</v>
      </c>
      <c r="F84" s="319" t="str">
        <f>IF(A82:A82&gt;0,VLOOKUP(A82,Sorteio!$A$1:$AS$75,28,FALSE),"")</f>
        <v>07. GSP</v>
      </c>
      <c r="G84" s="343">
        <f>IF(A82:A82&gt;0,VLOOKUP(A82,Sorteio!$A$1:$AS$75,29,FALSE),"")</f>
        <v>16868</v>
      </c>
      <c r="H84" s="320">
        <f>IF(A82:A82&gt;0,VLOOKUP(A82,Sorteio!$A$1:$AS$75,30,FALSE),"")</f>
        <v>8</v>
      </c>
      <c r="I84" s="320" t="str">
        <f>IF(A82:A82&gt;0,VLOOKUP(A82,Sorteio!$A$1:$AS$75,31,FALSE),"")</f>
        <v>B-SR</v>
      </c>
      <c r="J84" s="319" t="str">
        <f>IF(A82:A82&gt;0,VLOOKUP(A82,Sorteio!$A$1:$AS$75,32,FALSE),"")</f>
        <v>LIB2026</v>
      </c>
      <c r="K84" s="319">
        <f>IF(A82:A82&gt;0,VLOOKUP(A82,Sorteio!$A$1:$AS$75,33,FALSE),"")</f>
        <v>0</v>
      </c>
      <c r="L84" s="321">
        <v>66</v>
      </c>
      <c r="M84" s="321">
        <v>62</v>
      </c>
      <c r="N84" s="322">
        <f>IF(A82&gt;0,L84+M84,"")</f>
        <v>128</v>
      </c>
      <c r="O84" s="323"/>
      <c r="P84" s="323"/>
      <c r="Q84" s="323"/>
      <c r="R84" s="323"/>
      <c r="S84" s="610" t="str">
        <f>IF(O84&gt;0,VLOOKUP(O84,HOLEINONE!$A$1:$B$37,2,FALSE),"")</f>
        <v/>
      </c>
      <c r="T84" s="610" t="str">
        <f>IF(P84&gt;0,VLOOKUP(P84,HOLEINONE!$A$1:$B$37,2,FALSE),"")</f>
        <v/>
      </c>
      <c r="U84" s="610" t="str">
        <f>IF(Q84&gt;0,VLOOKUP(Q84,HOLEINONE!$A$1:$B$37,2,FALSE),"")</f>
        <v/>
      </c>
      <c r="V84" s="610" t="str">
        <f>IF(R84&gt;0,VLOOKUP(R84,HOLEINONE!$A$1:$B$37,2,FALSE),"")</f>
        <v/>
      </c>
      <c r="W84" s="591" t="str">
        <f t="shared" si="4"/>
        <v/>
      </c>
      <c r="X84" s="325">
        <f>IF(A82&gt;0,N84-H84*2,"")</f>
        <v>112</v>
      </c>
      <c r="Y84" s="315">
        <f t="shared" si="3"/>
        <v>16868</v>
      </c>
      <c r="Z84" s="315">
        <f>IF(A82&gt;0,999.999999-N84+(H84*0.01)+(Y84*-0.000000001),"")</f>
        <v>872.07998213200005</v>
      </c>
      <c r="AA84" s="315" t="e">
        <f>IF(A82&gt;0,RANK(Z84,Z:Z),"")</f>
        <v>#VALUE!</v>
      </c>
      <c r="AB84" s="315">
        <f>IF(A82&gt;0,999.999999-X84+(0.12-(H84*0.01))+(Y84*-0.00000001)," ")</f>
        <v>888.03983031999996</v>
      </c>
      <c r="AC84" s="315" t="e">
        <f>IF(A82&gt;0,RANK(AB84,AB:AB),"")</f>
        <v>#VALUE!</v>
      </c>
      <c r="AD84" s="315" t="str">
        <f t="shared" si="5"/>
        <v/>
      </c>
    </row>
    <row r="85" spans="1:30" ht="18.75" customHeight="1">
      <c r="A85" s="1132"/>
      <c r="B85" s="319" t="str">
        <f>IF(A82:A82&gt;0,VLOOKUP(A82,Sorteio!$A$1:$AS$75,34,FALSE),"")</f>
        <v>870</v>
      </c>
      <c r="C85" s="319" t="str">
        <f>IF(A82:A82&gt;0,VLOOKUP(A82,Sorteio!$A$1:$AS$75,35,FALSE),"")</f>
        <v>SAKAE HAMADA</v>
      </c>
      <c r="D85" s="319" t="str">
        <f>IF(A82:A82&gt;0,VLOOKUP(A82,Sorteio!$A$1:$AS$75,36,FALSE),"")</f>
        <v>FLORINDA G.</v>
      </c>
      <c r="E85" s="319" t="str">
        <f>IF(A82:A82&gt;0,VLOOKUP(A82,Sorteio!$A$1:$AS$75,37,FALSE),"")</f>
        <v>F</v>
      </c>
      <c r="F85" s="319" t="str">
        <f>IF(A82:A82&gt;0,VLOOKUP(A82,Sorteio!$A$1:$AS$75,38,FALSE),"")</f>
        <v>12. COO</v>
      </c>
      <c r="G85" s="343">
        <f>IF(A82:A82&gt;0,VLOOKUP(A82,Sorteio!$A$1:$AS$75,39,FALSE),"")</f>
        <v>17286</v>
      </c>
      <c r="H85" s="320">
        <f>IF(A82:A82&gt;0,VLOOKUP(A82,Sorteio!$A$1:$AS$75,40,FALSE),"")</f>
        <v>12</v>
      </c>
      <c r="I85" s="320" t="str">
        <f>IF(A82:A82&gt;0,VLOOKUP(A82,Sorteio!$A$1:$AS$75,41,FALSE),"")</f>
        <v>C-SR</v>
      </c>
      <c r="J85" s="319" t="str">
        <f>IF(A82:A82&gt;0,VLOOKUP(A82,Sorteio!$A$1:$AS$75,42,FALSE),"")</f>
        <v>LIB2026</v>
      </c>
      <c r="K85" s="319">
        <f>IF(A82:A82&gt;0,VLOOKUP(A82,Sorteio!$A$1:$AS$75,43,FALSE),"")</f>
        <v>0</v>
      </c>
      <c r="L85" s="321">
        <v>99</v>
      </c>
      <c r="M85" s="321">
        <v>99</v>
      </c>
      <c r="N85" s="322">
        <f>IF(A82&gt;0,L85+M85,"")</f>
        <v>198</v>
      </c>
      <c r="O85" s="323"/>
      <c r="P85" s="323"/>
      <c r="Q85" s="323"/>
      <c r="R85" s="323"/>
      <c r="S85" s="610" t="str">
        <f>IF(O85&gt;0,VLOOKUP(O85,HOLEINONE!$A$1:$B$37,2,FALSE),"")</f>
        <v/>
      </c>
      <c r="T85" s="610" t="str">
        <f>IF(P85&gt;0,VLOOKUP(P85,HOLEINONE!$A$1:$B$37,2,FALSE),"")</f>
        <v/>
      </c>
      <c r="U85" s="610" t="str">
        <f>IF(Q85&gt;0,VLOOKUP(Q85,HOLEINONE!$A$1:$B$37,2,FALSE),"")</f>
        <v/>
      </c>
      <c r="V85" s="610" t="str">
        <f>IF(R85&gt;0,VLOOKUP(R85,HOLEINONE!$A$1:$B$37,2,FALSE),"")</f>
        <v/>
      </c>
      <c r="W85" s="591" t="str">
        <f t="shared" si="4"/>
        <v/>
      </c>
      <c r="X85" s="325">
        <f>IF(A82&gt;0,N85-H85*2,"")</f>
        <v>174</v>
      </c>
      <c r="Y85" s="315">
        <f t="shared" si="3"/>
        <v>17286</v>
      </c>
      <c r="Z85" s="315">
        <f>IF(A82&gt;0,999.999999-N85+(H85*0.01)+(Y85*-0.000000001),"")</f>
        <v>802.11998171400001</v>
      </c>
      <c r="AA85" s="315" t="e">
        <f>IF(A82&gt;0,RANK(Z85,Z:Z),"")</f>
        <v>#VALUE!</v>
      </c>
      <c r="AB85" s="315">
        <f>IF(A82&gt;0,999.999999-X85+(0.12-(H85*0.01))+(Y85*-0.00000001)," ")</f>
        <v>825.99982613999998</v>
      </c>
      <c r="AC85" s="315" t="e">
        <f>IF(A82&gt;0,RANK(AB85,AB:AB),"")</f>
        <v>#VALUE!</v>
      </c>
      <c r="AD85" s="315" t="str">
        <f t="shared" si="5"/>
        <v/>
      </c>
    </row>
    <row r="86" spans="1:30" ht="18.75" customHeight="1">
      <c r="A86" s="1132">
        <v>204</v>
      </c>
      <c r="B86" s="319" t="str">
        <f>IF(A86:A86&gt;0,VLOOKUP(A86,Sorteio!$A$1:$AS$75,4,FALSE),"")</f>
        <v>835</v>
      </c>
      <c r="C86" s="319" t="str">
        <f>IF(A86:A86&gt;0,VLOOKUP(A86,Sorteio!$A$1:$AS$75,5,FALSE),"")</f>
        <v>YAMANO</v>
      </c>
      <c r="D86" s="319" t="str">
        <f>IF(A86:A86&gt;0,VLOOKUP(A86,Sorteio!$A$1:$AS$75,6,FALSE),"")</f>
        <v>ROSA</v>
      </c>
      <c r="E86" s="319" t="str">
        <f>IF(A86:A86&gt;0,VLOOKUP(A86,Sorteio!$A$1:$AS$75,7,FALSE),"")</f>
        <v>F</v>
      </c>
      <c r="F86" s="319" t="str">
        <f>IF(A86:A86&gt;0,VLOOKUP(A86,Sorteio!$A$1:$AS$75,8,FALSE),"")</f>
        <v>03. IBI</v>
      </c>
      <c r="G86" s="343">
        <f>IF(A86:A86&gt;0,VLOOKUP(A86,Sorteio!$A$1:$AS$75,9,FALSE),"")</f>
        <v>20212</v>
      </c>
      <c r="H86" s="320">
        <f>IF(A86:A86&gt;0,VLOOKUP(A86,Sorteio!$A$1:$AS$75,10,FALSE),"")</f>
        <v>8</v>
      </c>
      <c r="I86" s="320" t="str">
        <f>IF(A86:A86&gt;0,VLOOKUP(A86,Sorteio!$A$1:$AS$75,11,FALSE),"")</f>
        <v>B-NSR</v>
      </c>
      <c r="J86" s="319" t="str">
        <f>IF(A86:A86&gt;0,VLOOKUP(A86,Sorteio!$A$1:$AS$75,12,FALSE),"")</f>
        <v>LIB2026</v>
      </c>
      <c r="K86" s="319">
        <f>IF(A86:A86&gt;0,VLOOKUP(A86,Sorteio!$A$1:$AS$75,13,FALSE),"")</f>
        <v>0</v>
      </c>
      <c r="L86" s="321">
        <v>60</v>
      </c>
      <c r="M86" s="321">
        <v>65</v>
      </c>
      <c r="N86" s="322">
        <f>IF(A86&gt;0,L86+M86,"")</f>
        <v>125</v>
      </c>
      <c r="O86" s="323"/>
      <c r="P86" s="323"/>
      <c r="Q86" s="323"/>
      <c r="R86" s="323"/>
      <c r="S86" s="610" t="str">
        <f>IF(O86&gt;0,VLOOKUP(O86,HOLEINONE!$A$1:$B$37,2,FALSE),"")</f>
        <v/>
      </c>
      <c r="T86" s="610" t="str">
        <f>IF(P86&gt;0,VLOOKUP(P86,HOLEINONE!$A$1:$B$37,2,FALSE),"")</f>
        <v/>
      </c>
      <c r="U86" s="610" t="str">
        <f>IF(Q86&gt;0,VLOOKUP(Q86,HOLEINONE!$A$1:$B$37,2,FALSE),"")</f>
        <v/>
      </c>
      <c r="V86" s="610" t="str">
        <f>IF(R86&gt;0,VLOOKUP(R86,HOLEINONE!$A$1:$B$37,2,FALSE),"")</f>
        <v/>
      </c>
      <c r="W86" s="591" t="str">
        <f t="shared" si="4"/>
        <v/>
      </c>
      <c r="X86" s="325">
        <f>IF(A86&gt;0,N86-H86*2,"")</f>
        <v>109</v>
      </c>
      <c r="Y86" s="315">
        <f t="shared" si="3"/>
        <v>20212</v>
      </c>
      <c r="Z86" s="315">
        <f>IF(A86&gt;0,999.999999-N86+(H86*0.01)+(Y86*-0.000000001),"")</f>
        <v>875.07997878800006</v>
      </c>
      <c r="AA86" s="315" t="e">
        <f>IF(A86&gt;0,RANK(Z86,Z:Z),"")</f>
        <v>#VALUE!</v>
      </c>
      <c r="AB86" s="315">
        <f>IF(A86&gt;0,999.999999-X86+(0.12-(H86*0.01))+(Y86*-0.00000001)," ")</f>
        <v>891.03979687999993</v>
      </c>
      <c r="AC86" s="315" t="e">
        <f>IF(A86&gt;0,RANK(AB86,AB:AB),"")</f>
        <v>#VALUE!</v>
      </c>
      <c r="AD86" s="315" t="str">
        <f t="shared" si="5"/>
        <v/>
      </c>
    </row>
    <row r="87" spans="1:30" ht="18.75" customHeight="1">
      <c r="A87" s="1132"/>
      <c r="B87" s="319" t="str">
        <f>IF(A86:A86&gt;0,VLOOKUP(A86,Sorteio!$A$1:$AS$75,14,FALSE),"")</f>
        <v>605</v>
      </c>
      <c r="C87" s="319" t="str">
        <f>IF(A86:A86&gt;0,VLOOKUP(A86,Sorteio!$A$1:$AS$760,15,FALSE),"")</f>
        <v>ABE</v>
      </c>
      <c r="D87" s="319" t="str">
        <f>IF(A86:A86&gt;0,VLOOKUP(A86,Sorteio!$A$1:$AS$760,16,FALSE),"")</f>
        <v>TETSUO</v>
      </c>
      <c r="E87" s="319" t="str">
        <f>IF(A86:A86&gt;0,VLOOKUP(A86,Sorteio!$A$1:$AS$760,17,FALSE),"")</f>
        <v>M</v>
      </c>
      <c r="F87" s="319" t="str">
        <f>IF(A86:A86&gt;0,VLOOKUP(A86,Sorteio!$A$1:$AS$75,18,FALSE),"")</f>
        <v>06. KOK</v>
      </c>
      <c r="G87" s="343">
        <f>IF(A86:A86&gt;0,VLOOKUP(A86,Sorteio!$A$1:$AS$75,19,FALSE),"")</f>
        <v>12082</v>
      </c>
      <c r="H87" s="320">
        <f>IF(A86:A86&gt;0,VLOOKUP(A86,Sorteio!$A$1:$AS$75,20,FALSE),"")</f>
        <v>8</v>
      </c>
      <c r="I87" s="320" t="str">
        <f>IF(A86:A86&gt;0,VLOOKUP(A86,Sorteio!$A$1:$AS$75,21,FALSE),"")</f>
        <v>B-MR</v>
      </c>
      <c r="J87" s="319" t="str">
        <f>IF(A86:A86&gt;0,VLOOKUP(A86,Sorteio!$A$1:$AS$75,22,FALSE),"")</f>
        <v>LIB2026i</v>
      </c>
      <c r="K87" s="319">
        <f>IF(A86:A86&gt;0,VLOOKUP(A86,Sorteio!$A$1:$AS$75,23,FALSE),"")</f>
        <v>0</v>
      </c>
      <c r="L87" s="321">
        <v>54</v>
      </c>
      <c r="M87" s="321">
        <v>58</v>
      </c>
      <c r="N87" s="322">
        <f>IF(A86&gt;0,L87+M87,"")</f>
        <v>112</v>
      </c>
      <c r="O87" s="323"/>
      <c r="P87" s="323"/>
      <c r="Q87" s="323"/>
      <c r="R87" s="323"/>
      <c r="S87" s="610" t="str">
        <f>IF(O87&gt;0,VLOOKUP(O87,HOLEINONE!$A$1:$B$37,2,FALSE),"")</f>
        <v/>
      </c>
      <c r="T87" s="610" t="str">
        <f>IF(P87&gt;0,VLOOKUP(P87,HOLEINONE!$A$1:$B$37,2,FALSE),"")</f>
        <v/>
      </c>
      <c r="U87" s="610" t="str">
        <f>IF(Q87&gt;0,VLOOKUP(Q87,HOLEINONE!$A$1:$B$37,2,FALSE),"")</f>
        <v/>
      </c>
      <c r="V87" s="610" t="str">
        <f>IF(R87&gt;0,VLOOKUP(R87,HOLEINONE!$A$1:$B$37,2,FALSE),"")</f>
        <v/>
      </c>
      <c r="W87" s="591" t="str">
        <f t="shared" si="4"/>
        <v/>
      </c>
      <c r="X87" s="325">
        <f>IF(A86&gt;0,N87-H87*2,"")</f>
        <v>96</v>
      </c>
      <c r="Y87" s="315">
        <f t="shared" si="3"/>
        <v>12082</v>
      </c>
      <c r="Z87" s="315">
        <f>IF(A86&gt;0,999.999999-N87+(H87*0.01)+(Y87*-0.000000001),"")</f>
        <v>888.07998691800003</v>
      </c>
      <c r="AA87" s="315" t="e">
        <f>IF(A86&gt;0,RANK(Z87,Z:Z),"")</f>
        <v>#VALUE!</v>
      </c>
      <c r="AB87" s="315">
        <f>IF(A86&gt;0,999.999999-X87+(0.12-(H87*0.01))+(Y87*-0.00000001)," ")</f>
        <v>904.03987817999996</v>
      </c>
      <c r="AC87" s="315" t="e">
        <f>IF(A86&gt;0,RANK(AB87,AB:AB),"")</f>
        <v>#VALUE!</v>
      </c>
      <c r="AD87" s="315" t="str">
        <f t="shared" si="5"/>
        <v/>
      </c>
    </row>
    <row r="88" spans="1:30" ht="18.75" customHeight="1">
      <c r="A88" s="1132"/>
      <c r="B88" s="319" t="str">
        <f>IF(A86:A86&gt;0,VLOOKUP(A86,Sorteio!$A$1:$AS$75,24,FALSE),"")</f>
        <v>798</v>
      </c>
      <c r="C88" s="319" t="str">
        <f>IF(A86:A86&gt;0,VLOOKUP(A86,Sorteio!$A$1:$AS$75,25,FALSE),"")</f>
        <v>ARIKI</v>
      </c>
      <c r="D88" s="319" t="str">
        <f>IF(A86:A86&gt;0,VLOOKUP(A86,Sorteio!$A$1:$AS$75,26,FALSE),"")</f>
        <v>TERESA HIROKO</v>
      </c>
      <c r="E88" s="319" t="str">
        <f>IF(A86:A86&gt;0,VLOOKUP(A86,Sorteio!$A$1:$AS$75,27,FALSE),"")</f>
        <v>F</v>
      </c>
      <c r="F88" s="319" t="str">
        <f>IF(A86:A86&gt;0,VLOOKUP(A86,Sorteio!$A$1:$AS$75,28,FALSE),"")</f>
        <v>07. GSP</v>
      </c>
      <c r="G88" s="343">
        <f>IF(A86:A86&gt;0,VLOOKUP(A86,Sorteio!$A$1:$AS$75,29,FALSE),"")</f>
        <v>18191</v>
      </c>
      <c r="H88" s="320">
        <f>IF(A86:A86&gt;0,VLOOKUP(A86,Sorteio!$A$1:$AS$75,30,FALSE),"")</f>
        <v>9</v>
      </c>
      <c r="I88" s="320" t="str">
        <f>IF(A86:A86&gt;0,VLOOKUP(A86,Sorteio!$A$1:$AS$75,31,FALSE),"")</f>
        <v>B-SR</v>
      </c>
      <c r="J88" s="319" t="str">
        <f>IF(A86:A86&gt;0,VLOOKUP(A86,Sorteio!$A$1:$AS$75,32,FALSE),"")</f>
        <v>LIB2026</v>
      </c>
      <c r="K88" s="319">
        <f>IF(A86:A86&gt;0,VLOOKUP(A86,Sorteio!$A$1:$AS$75,33,FALSE),"")</f>
        <v>0</v>
      </c>
      <c r="L88" s="321">
        <v>67</v>
      </c>
      <c r="M88" s="321">
        <v>69</v>
      </c>
      <c r="N88" s="322">
        <f>IF(A86&gt;0,L88+M88,"")</f>
        <v>136</v>
      </c>
      <c r="O88" s="323"/>
      <c r="P88" s="323"/>
      <c r="Q88" s="323"/>
      <c r="R88" s="323"/>
      <c r="S88" s="610" t="str">
        <f>IF(O88&gt;0,VLOOKUP(O88,HOLEINONE!$A$1:$B$37,2,FALSE),"")</f>
        <v/>
      </c>
      <c r="T88" s="610" t="str">
        <f>IF(P88&gt;0,VLOOKUP(P88,HOLEINONE!$A$1:$B$37,2,FALSE),"")</f>
        <v/>
      </c>
      <c r="U88" s="610" t="str">
        <f>IF(Q88&gt;0,VLOOKUP(Q88,HOLEINONE!$A$1:$B$37,2,FALSE),"")</f>
        <v/>
      </c>
      <c r="V88" s="610" t="str">
        <f>IF(R88&gt;0,VLOOKUP(R88,HOLEINONE!$A$1:$B$37,2,FALSE),"")</f>
        <v/>
      </c>
      <c r="W88" s="591" t="str">
        <f t="shared" si="4"/>
        <v/>
      </c>
      <c r="X88" s="325">
        <f>IF(A86&gt;0,N88-H88*2,"")</f>
        <v>118</v>
      </c>
      <c r="Y88" s="315">
        <f t="shared" si="3"/>
        <v>18191</v>
      </c>
      <c r="Z88" s="315">
        <f>IF(A86&gt;0,999.999999-N88+(H88*0.01)+(Y88*-0.000000001),"")</f>
        <v>864.08998080900005</v>
      </c>
      <c r="AA88" s="315" t="e">
        <f>IF(A86&gt;0,RANK(Z88,Z:Z),"")</f>
        <v>#VALUE!</v>
      </c>
      <c r="AB88" s="315">
        <f>IF(A86&gt;0,999.999999-X88+(0.12-(H88*0.01))+(Y88*-0.00000001)," ")</f>
        <v>882.02981708999994</v>
      </c>
      <c r="AC88" s="315" t="e">
        <f>IF(A86&gt;0,RANK(AB88,AB:AB),"")</f>
        <v>#VALUE!</v>
      </c>
      <c r="AD88" s="315" t="str">
        <f t="shared" si="5"/>
        <v/>
      </c>
    </row>
    <row r="89" spans="1:30" ht="18.75" customHeight="1">
      <c r="A89" s="1132"/>
      <c r="B89" s="319" t="str">
        <f>IF(A86:A86&gt;0,VLOOKUP(A86,Sorteio!$A$1:$AS$75,34,FALSE),"")</f>
        <v>871</v>
      </c>
      <c r="C89" s="319" t="str">
        <f>IF(A86:A86&gt;0,VLOOKUP(A86,Sorteio!$A$1:$AS$75,35,FALSE),"")</f>
        <v>YASSUDA</v>
      </c>
      <c r="D89" s="319" t="str">
        <f>IF(A86:A86&gt;0,VLOOKUP(A86,Sorteio!$A$1:$AS$75,36,FALSE),"")</f>
        <v>LENITA NOBUKO</v>
      </c>
      <c r="E89" s="319" t="str">
        <f>IF(A86:A86&gt;0,VLOOKUP(A86,Sorteio!$A$1:$AS$75,37,FALSE),"")</f>
        <v>F</v>
      </c>
      <c r="F89" s="319" t="str">
        <f>IF(A86:A86&gt;0,VLOOKUP(A86,Sorteio!$A$1:$AS$75,38,FALSE),"")</f>
        <v>12. COO</v>
      </c>
      <c r="G89" s="343">
        <f>IF(A86:A86&gt;0,VLOOKUP(A86,Sorteio!$A$1:$AS$75,39,FALSE),"")</f>
        <v>16949</v>
      </c>
      <c r="H89" s="320">
        <f>IF(A86:A86&gt;0,VLOOKUP(A86,Sorteio!$A$1:$AS$75,40,FALSE),"")</f>
        <v>12</v>
      </c>
      <c r="I89" s="320" t="str">
        <f>IF(A86:A86&gt;0,VLOOKUP(A86,Sorteio!$A$1:$AS$75,41,FALSE),"")</f>
        <v>C-SR</v>
      </c>
      <c r="J89" s="319" t="str">
        <f>IF(A86:A86&gt;0,VLOOKUP(A86,Sorteio!$A$1:$AS$75,42,FALSE),"")</f>
        <v>LIB2026</v>
      </c>
      <c r="K89" s="319">
        <f>IF(A86:A86&gt;0,VLOOKUP(A86,Sorteio!$A$1:$AS$75,43,FALSE),"")</f>
        <v>0</v>
      </c>
      <c r="L89" s="321">
        <v>99</v>
      </c>
      <c r="M89" s="321">
        <v>99</v>
      </c>
      <c r="N89" s="322">
        <f>IF(A86&gt;0,L89+M89,"")</f>
        <v>198</v>
      </c>
      <c r="O89" s="323"/>
      <c r="P89" s="323"/>
      <c r="Q89" s="323"/>
      <c r="R89" s="323"/>
      <c r="S89" s="610" t="str">
        <f>IF(O89&gt;0,VLOOKUP(O89,HOLEINONE!$A$1:$B$37,2,FALSE),"")</f>
        <v/>
      </c>
      <c r="T89" s="610" t="str">
        <f>IF(P89&gt;0,VLOOKUP(P89,HOLEINONE!$A$1:$B$37,2,FALSE),"")</f>
        <v/>
      </c>
      <c r="U89" s="610" t="str">
        <f>IF(Q89&gt;0,VLOOKUP(Q89,HOLEINONE!$A$1:$B$37,2,FALSE),"")</f>
        <v/>
      </c>
      <c r="V89" s="610" t="str">
        <f>IF(R89&gt;0,VLOOKUP(R89,HOLEINONE!$A$1:$B$37,2,FALSE),"")</f>
        <v/>
      </c>
      <c r="W89" s="591" t="str">
        <f t="shared" si="4"/>
        <v/>
      </c>
      <c r="X89" s="325">
        <f>IF(A86&gt;0,N89-H89*2,"")</f>
        <v>174</v>
      </c>
      <c r="Y89" s="315">
        <f t="shared" si="3"/>
        <v>16949</v>
      </c>
      <c r="Z89" s="315">
        <f>IF(A86&gt;0,999.999999-N89+(H89*0.01)+(Y89*-0.000000001),"")</f>
        <v>802.11998205099997</v>
      </c>
      <c r="AA89" s="315" t="e">
        <f>IF(A86&gt;0,RANK(Z89,Z:Z),"")</f>
        <v>#VALUE!</v>
      </c>
      <c r="AB89" s="315">
        <f>IF(A86&gt;0,999.999999-X89+(0.12-(H89*0.01))+(Y89*-0.00000001)," ")</f>
        <v>825.99982951000004</v>
      </c>
      <c r="AC89" s="315" t="e">
        <f>IF(A86&gt;0,RANK(AB89,AB:AB),"")</f>
        <v>#VALUE!</v>
      </c>
      <c r="AD89" s="315" t="str">
        <f t="shared" si="5"/>
        <v/>
      </c>
    </row>
    <row r="90" spans="1:30" ht="18.75" customHeight="1">
      <c r="A90" s="1132">
        <v>205</v>
      </c>
      <c r="B90" s="319" t="str">
        <f>IF(A90:A90&gt;0,VLOOKUP(A90,Sorteio!$A$1:$AS$75,4,FALSE),"")</f>
        <v>887</v>
      </c>
      <c r="C90" s="319" t="str">
        <f>IF(A90:A90&gt;0,VLOOKUP(A90,Sorteio!$A$1:$AS$75,5,FALSE),"")</f>
        <v>A. GOMES</v>
      </c>
      <c r="D90" s="319" t="str">
        <f>IF(A90:A90&gt;0,VLOOKUP(A90,Sorteio!$A$1:$AS$75,6,FALSE),"")</f>
        <v>CLAUDEMIR</v>
      </c>
      <c r="E90" s="319" t="str">
        <f>IF(A90:A90&gt;0,VLOOKUP(A90,Sorteio!$A$1:$AS$75,7,FALSE),"")</f>
        <v>M</v>
      </c>
      <c r="F90" s="319" t="str">
        <f>IF(A90:A90&gt;0,VLOOKUP(A90,Sorteio!$A$1:$AS$75,8,FALSE),"")</f>
        <v>11. NCC</v>
      </c>
      <c r="G90" s="343">
        <f>IF(A90:A90&gt;0,VLOOKUP(A90,Sorteio!$A$1:$AS$75,9,FALSE),"")</f>
        <v>28815</v>
      </c>
      <c r="H90" s="320">
        <f>IF(A90:A90&gt;0,VLOOKUP(A90,Sorteio!$A$1:$AS$75,10,FALSE),"")</f>
        <v>8</v>
      </c>
      <c r="I90" s="320" t="str">
        <f>IF(A90:A90&gt;0,VLOOKUP(A90,Sorteio!$A$1:$AS$75,11,FALSE),"")</f>
        <v>B-NSR</v>
      </c>
      <c r="J90" s="319" t="str">
        <f>IF(A90:A90&gt;0,VLOOKUP(A90,Sorteio!$A$1:$AS$75,12,FALSE),"")</f>
        <v>LIB2026</v>
      </c>
      <c r="K90" s="319">
        <f>IF(A90:A90&gt;0,VLOOKUP(A90,Sorteio!$A$1:$AS$75,13,FALSE),"")</f>
        <v>0</v>
      </c>
      <c r="L90" s="321">
        <v>55</v>
      </c>
      <c r="M90" s="321">
        <v>62</v>
      </c>
      <c r="N90" s="322">
        <f>IF(A90&gt;0,L90+M90,"")</f>
        <v>117</v>
      </c>
      <c r="O90" s="323"/>
      <c r="P90" s="323"/>
      <c r="Q90" s="323"/>
      <c r="R90" s="323"/>
      <c r="S90" s="610" t="str">
        <f>IF(O90&gt;0,VLOOKUP(O90,HOLEINONE!$A$1:$B$37,2,FALSE),"")</f>
        <v/>
      </c>
      <c r="T90" s="610" t="str">
        <f>IF(P90&gt;0,VLOOKUP(P90,HOLEINONE!$A$1:$B$37,2,FALSE),"")</f>
        <v/>
      </c>
      <c r="U90" s="610" t="str">
        <f>IF(Q90&gt;0,VLOOKUP(Q90,HOLEINONE!$A$1:$B$37,2,FALSE),"")</f>
        <v/>
      </c>
      <c r="V90" s="610" t="str">
        <f>IF(R90&gt;0,VLOOKUP(R90,HOLEINONE!$A$1:$B$37,2,FALSE),"")</f>
        <v/>
      </c>
      <c r="W90" s="591" t="str">
        <f t="shared" si="4"/>
        <v/>
      </c>
      <c r="X90" s="325">
        <f>IF(A90&gt;0,N90-H90*2,"")</f>
        <v>101</v>
      </c>
      <c r="Y90" s="315">
        <f t="shared" si="3"/>
        <v>28815</v>
      </c>
      <c r="Z90" s="315">
        <f>IF(A90&gt;0,999.999999-N90+(H90*0.01)+(Y90*-0.000000001),"")</f>
        <v>883.07997018500009</v>
      </c>
      <c r="AA90" s="315" t="e">
        <f>IF(A90&gt;0,RANK(Z90,Z:Z),"")</f>
        <v>#VALUE!</v>
      </c>
      <c r="AB90" s="315">
        <f>IF(A90&gt;0,999.999999-X90+(0.12-(H90*0.01))+(Y90*-0.00000001)," ")</f>
        <v>899.03971085000001</v>
      </c>
      <c r="AC90" s="315" t="e">
        <f>IF(A90&gt;0,RANK(AB90,AB:AB),"")</f>
        <v>#VALUE!</v>
      </c>
      <c r="AD90" s="315" t="str">
        <f t="shared" si="5"/>
        <v/>
      </c>
    </row>
    <row r="91" spans="1:30" ht="18.75" customHeight="1">
      <c r="A91" s="1132"/>
      <c r="B91" s="319" t="str">
        <f>IF(A90:A90&gt;0,VLOOKUP(A90,Sorteio!$A$1:$AS$75,14,FALSE),"")</f>
        <v>607</v>
      </c>
      <c r="C91" s="319" t="str">
        <f>IF(A90:A90&gt;0,VLOOKUP(A90,Sorteio!$A$1:$AS$760,15,FALSE),"")</f>
        <v>ABE</v>
      </c>
      <c r="D91" s="319" t="str">
        <f>IF(A90:A90&gt;0,VLOOKUP(A90,Sorteio!$A$1:$AS$760,16,FALSE),"")</f>
        <v>KAZUKO</v>
      </c>
      <c r="E91" s="319" t="str">
        <f>IF(A90:A90&gt;0,VLOOKUP(A90,Sorteio!$A$1:$AS$760,17,FALSE),"")</f>
        <v>F</v>
      </c>
      <c r="F91" s="319" t="str">
        <f>IF(A90:A90&gt;0,VLOOKUP(A90,Sorteio!$A$1:$AS$75,18,FALSE),"")</f>
        <v>06. KOK</v>
      </c>
      <c r="G91" s="343">
        <f>IF(A90:A90&gt;0,VLOOKUP(A90,Sorteio!$A$1:$AS$75,19,FALSE),"")</f>
        <v>18129</v>
      </c>
      <c r="H91" s="320">
        <f>IF(A90:A90&gt;0,VLOOKUP(A90,Sorteio!$A$1:$AS$75,20,FALSE),"")</f>
        <v>9</v>
      </c>
      <c r="I91" s="320" t="str">
        <f>IF(A90:A90&gt;0,VLOOKUP(A90,Sorteio!$A$1:$AS$75,21,FALSE),"")</f>
        <v>B-SR</v>
      </c>
      <c r="J91" s="319" t="str">
        <f>IF(A90:A90&gt;0,VLOOKUP(A90,Sorteio!$A$1:$AS$75,22,FALSE),"")</f>
        <v>LIB2026</v>
      </c>
      <c r="K91" s="319">
        <f>IF(A90:A90&gt;0,VLOOKUP(A90,Sorteio!$A$1:$AS$75,23,FALSE),"")</f>
        <v>0</v>
      </c>
      <c r="L91" s="321">
        <v>54</v>
      </c>
      <c r="M91" s="321">
        <v>61</v>
      </c>
      <c r="N91" s="322">
        <f>IF(A90&gt;0,L91+M91,"")</f>
        <v>115</v>
      </c>
      <c r="O91" s="323"/>
      <c r="P91" s="323"/>
      <c r="Q91" s="323"/>
      <c r="R91" s="323"/>
      <c r="S91" s="610" t="str">
        <f>IF(O91&gt;0,VLOOKUP(O91,HOLEINONE!$A$1:$B$37,2,FALSE),"")</f>
        <v/>
      </c>
      <c r="T91" s="610" t="str">
        <f>IF(P91&gt;0,VLOOKUP(P91,HOLEINONE!$A$1:$B$37,2,FALSE),"")</f>
        <v/>
      </c>
      <c r="U91" s="610" t="str">
        <f>IF(Q91&gt;0,VLOOKUP(Q91,HOLEINONE!$A$1:$B$37,2,FALSE),"")</f>
        <v/>
      </c>
      <c r="V91" s="610" t="str">
        <f>IF(R91&gt;0,VLOOKUP(R91,HOLEINONE!$A$1:$B$37,2,FALSE),"")</f>
        <v/>
      </c>
      <c r="W91" s="591" t="str">
        <f t="shared" si="4"/>
        <v/>
      </c>
      <c r="X91" s="325">
        <f>IF(A90&gt;0,N91-H91*2,"")</f>
        <v>97</v>
      </c>
      <c r="Y91" s="315">
        <f t="shared" si="3"/>
        <v>18129</v>
      </c>
      <c r="Z91" s="315">
        <f>IF(A90&gt;0,999.999999-N91+(H91*0.01)+(Y91*-0.000000001),"")</f>
        <v>885.08998087100008</v>
      </c>
      <c r="AA91" s="315" t="e">
        <f>IF(A90&gt;0,RANK(Z91,Z:Z),"")</f>
        <v>#VALUE!</v>
      </c>
      <c r="AB91" s="315">
        <f>IF(A90&gt;0,999.999999-X91+(0.12-(H91*0.01))+(Y91*-0.00000001)," ")</f>
        <v>903.02981770999997</v>
      </c>
      <c r="AC91" s="315" t="e">
        <f>IF(A90&gt;0,RANK(AB91,AB:AB),"")</f>
        <v>#VALUE!</v>
      </c>
      <c r="AD91" s="315" t="str">
        <f t="shared" si="5"/>
        <v/>
      </c>
    </row>
    <row r="92" spans="1:30" ht="18.75" customHeight="1">
      <c r="A92" s="1132"/>
      <c r="B92" s="319" t="str">
        <f>IF(A90:A90&gt;0,VLOOKUP(A90,Sorteio!$A$1:$AS$75,24,FALSE),"")</f>
        <v>642</v>
      </c>
      <c r="C92" s="319" t="str">
        <f>IF(A90:A90&gt;0,VLOOKUP(A90,Sorteio!$A$1:$AS$75,25,FALSE),"")</f>
        <v>TAKAHASHI</v>
      </c>
      <c r="D92" s="319" t="str">
        <f>IF(A90:A90&gt;0,VLOOKUP(A90,Sorteio!$A$1:$AS$75,26,FALSE),"")</f>
        <v>KATUMI</v>
      </c>
      <c r="E92" s="319" t="str">
        <f>IF(A90:A90&gt;0,VLOOKUP(A90,Sorteio!$A$1:$AS$75,27,FALSE),"")</f>
        <v>F</v>
      </c>
      <c r="F92" s="319" t="str">
        <f>IF(A90:A90&gt;0,VLOOKUP(A90,Sorteio!$A$1:$AS$75,28,FALSE),"")</f>
        <v>12. COO</v>
      </c>
      <c r="G92" s="343">
        <f>IF(A90:A90&gt;0,VLOOKUP(A90,Sorteio!$A$1:$AS$75,29,FALSE),"")</f>
        <v>16757</v>
      </c>
      <c r="H92" s="320">
        <f>IF(A90:A90&gt;0,VLOOKUP(A90,Sorteio!$A$1:$AS$75,30,FALSE),"")</f>
        <v>9</v>
      </c>
      <c r="I92" s="320" t="str">
        <f>IF(A90:A90&gt;0,VLOOKUP(A90,Sorteio!$A$1:$AS$75,31,FALSE),"")</f>
        <v>B-SR</v>
      </c>
      <c r="J92" s="319" t="str">
        <f>IF(A90:A90&gt;0,VLOOKUP(A90,Sorteio!$A$1:$AS$75,32,FALSE),"")</f>
        <v>LIB2026</v>
      </c>
      <c r="K92" s="319">
        <f>IF(A90:A90&gt;0,VLOOKUP(A90,Sorteio!$A$1:$AS$75,33,FALSE),"")</f>
        <v>0</v>
      </c>
      <c r="L92" s="321">
        <v>77</v>
      </c>
      <c r="M92" s="321">
        <v>68</v>
      </c>
      <c r="N92" s="322">
        <f>IF(A90&gt;0,L92+M92,"")</f>
        <v>145</v>
      </c>
      <c r="O92" s="323"/>
      <c r="P92" s="323"/>
      <c r="Q92" s="323"/>
      <c r="R92" s="323"/>
      <c r="S92" s="610" t="str">
        <f>IF(O92&gt;0,VLOOKUP(O92,HOLEINONE!$A$1:$B$37,2,FALSE),"")</f>
        <v/>
      </c>
      <c r="T92" s="610" t="str">
        <f>IF(P92&gt;0,VLOOKUP(P92,HOLEINONE!$A$1:$B$37,2,FALSE),"")</f>
        <v/>
      </c>
      <c r="U92" s="610" t="str">
        <f>IF(Q92&gt;0,VLOOKUP(Q92,HOLEINONE!$A$1:$B$37,2,FALSE),"")</f>
        <v/>
      </c>
      <c r="V92" s="610" t="str">
        <f>IF(R92&gt;0,VLOOKUP(R92,HOLEINONE!$A$1:$B$37,2,FALSE),"")</f>
        <v/>
      </c>
      <c r="W92" s="591" t="str">
        <f t="shared" si="4"/>
        <v/>
      </c>
      <c r="X92" s="325">
        <f>IF(A90&gt;0,N92-H92*2,"")</f>
        <v>127</v>
      </c>
      <c r="Y92" s="315">
        <f t="shared" si="3"/>
        <v>16757</v>
      </c>
      <c r="Z92" s="315">
        <f>IF(A90&gt;0,999.999999-N92+(H92*0.01)+(Y92*-0.000000001),"")</f>
        <v>855.08998224300001</v>
      </c>
      <c r="AA92" s="315" t="e">
        <f>IF(A90&gt;0,RANK(Z92,Z:Z),"")</f>
        <v>#VALUE!</v>
      </c>
      <c r="AB92" s="315">
        <f>IF(A90&gt;0,999.999999-X92+(0.12-(H92*0.01))+(Y92*-0.00000001)," ")</f>
        <v>873.02983142999994</v>
      </c>
      <c r="AC92" s="315" t="e">
        <f>IF(A90&gt;0,RANK(AB92,AB:AB),"")</f>
        <v>#VALUE!</v>
      </c>
      <c r="AD92" s="315" t="str">
        <f t="shared" si="5"/>
        <v/>
      </c>
    </row>
    <row r="93" spans="1:30" ht="18.75" customHeight="1">
      <c r="A93" s="1132"/>
      <c r="B93" s="319" t="str">
        <f>IF(A90:A90&gt;0,VLOOKUP(A90,Sorteio!$A$1:$AS$75,34,FALSE),"")</f>
        <v>820</v>
      </c>
      <c r="C93" s="319" t="str">
        <f>IF(A90:A90&gt;0,VLOOKUP(A90,Sorteio!$A$1:$AS$75,35,FALSE),"")</f>
        <v>RIBEIRO</v>
      </c>
      <c r="D93" s="319" t="str">
        <f>IF(A90:A90&gt;0,VLOOKUP(A90,Sorteio!$A$1:$AS$75,36,FALSE),"")</f>
        <v>JORGE LUIZ</v>
      </c>
      <c r="E93" s="319" t="str">
        <f>IF(A90:A90&gt;0,VLOOKUP(A90,Sorteio!$A$1:$AS$75,37,FALSE),"")</f>
        <v>M</v>
      </c>
      <c r="F93" s="319" t="str">
        <f>IF(A90:A90&gt;0,VLOOKUP(A90,Sorteio!$A$1:$AS$75,38,FALSE),"")</f>
        <v>10. ITA</v>
      </c>
      <c r="G93" s="343">
        <f>IF(A90:A90&gt;0,VLOOKUP(A90,Sorteio!$A$1:$AS$75,39,FALSE),"")</f>
        <v>19037</v>
      </c>
      <c r="H93" s="320">
        <f>IF(A90:A90&gt;0,VLOOKUP(A90,Sorteio!$A$1:$AS$75,40,FALSE),"")</f>
        <v>12</v>
      </c>
      <c r="I93" s="320" t="str">
        <f>IF(A90:A90&gt;0,VLOOKUP(A90,Sorteio!$A$1:$AS$75,41,FALSE),"")</f>
        <v>C-NSR</v>
      </c>
      <c r="J93" s="319" t="str">
        <f>IF(A90:A90&gt;0,VLOOKUP(A90,Sorteio!$A$1:$AS$75,42,FALSE),"")</f>
        <v>LIB2026</v>
      </c>
      <c r="K93" s="319">
        <f>IF(A90:A90&gt;0,VLOOKUP(A90,Sorteio!$A$1:$AS$75,43,FALSE),"")</f>
        <v>0</v>
      </c>
      <c r="L93" s="321">
        <v>99</v>
      </c>
      <c r="M93" s="321">
        <v>99</v>
      </c>
      <c r="N93" s="322">
        <f>IF(A90&gt;0,L93+M93,"")</f>
        <v>198</v>
      </c>
      <c r="O93" s="323"/>
      <c r="P93" s="323"/>
      <c r="Q93" s="323"/>
      <c r="R93" s="323"/>
      <c r="S93" s="610" t="str">
        <f>IF(O93&gt;0,VLOOKUP(O93,HOLEINONE!$A$1:$B$37,2,FALSE),"")</f>
        <v/>
      </c>
      <c r="T93" s="610" t="str">
        <f>IF(P93&gt;0,VLOOKUP(P93,HOLEINONE!$A$1:$B$37,2,FALSE),"")</f>
        <v/>
      </c>
      <c r="U93" s="610" t="str">
        <f>IF(Q93&gt;0,VLOOKUP(Q93,HOLEINONE!$A$1:$B$37,2,FALSE),"")</f>
        <v/>
      </c>
      <c r="V93" s="610" t="str">
        <f>IF(R93&gt;0,VLOOKUP(R93,HOLEINONE!$A$1:$B$37,2,FALSE),"")</f>
        <v/>
      </c>
      <c r="W93" s="591" t="str">
        <f t="shared" si="4"/>
        <v/>
      </c>
      <c r="X93" s="325">
        <f>IF(A90&gt;0,N93-H93*2,"")</f>
        <v>174</v>
      </c>
      <c r="Y93" s="315">
        <f t="shared" si="3"/>
        <v>19037</v>
      </c>
      <c r="Z93" s="315">
        <f>IF(A90&gt;0,999.999999-N93+(H93*0.01)+(Y93*-0.000000001),"")</f>
        <v>802.11997996299999</v>
      </c>
      <c r="AA93" s="315" t="e">
        <f>IF(A90&gt;0,RANK(Z93,Z:Z),"")</f>
        <v>#VALUE!</v>
      </c>
      <c r="AB93" s="315">
        <f>IF(A90&gt;0,999.999999-X93+(0.12-(H93*0.01))+(Y93*-0.00000001)," ")</f>
        <v>825.99980862999996</v>
      </c>
      <c r="AC93" s="315" t="e">
        <f>IF(A90&gt;0,RANK(AB93,AB:AB),"")</f>
        <v>#VALUE!</v>
      </c>
      <c r="AD93" s="315" t="str">
        <f t="shared" si="5"/>
        <v/>
      </c>
    </row>
    <row r="94" spans="1:30" ht="18.75" customHeight="1">
      <c r="A94" s="1132">
        <v>206</v>
      </c>
      <c r="B94" s="319" t="str">
        <f>IF(A94:A94&gt;0,VLOOKUP(A94,Sorteio!$A$1:$AS$75,4,FALSE),"")</f>
        <v>976</v>
      </c>
      <c r="C94" s="319" t="str">
        <f>IF(A94:A94&gt;0,VLOOKUP(A94,Sorteio!$A$1:$AS$75,5,FALSE),"")</f>
        <v>MORI</v>
      </c>
      <c r="D94" s="319" t="str">
        <f>IF(A94:A94&gt;0,VLOOKUP(A94,Sorteio!$A$1:$AS$75,6,FALSE),"")</f>
        <v>SADAO</v>
      </c>
      <c r="E94" s="319" t="str">
        <f>IF(A94:A94&gt;0,VLOOKUP(A94,Sorteio!$A$1:$AS$75,7,FALSE),"")</f>
        <v>M</v>
      </c>
      <c r="F94" s="319" t="str">
        <f>IF(A94:A94&gt;0,VLOOKUP(A94,Sorteio!$A$1:$AS$75,8,FALSE),"")</f>
        <v>01. PIE</v>
      </c>
      <c r="G94" s="343">
        <f>IF(A94:A94&gt;0,VLOOKUP(A94,Sorteio!$A$1:$AS$75,9,FALSE),"")</f>
        <v>19729</v>
      </c>
      <c r="H94" s="320">
        <f>IF(A94:A94&gt;0,VLOOKUP(A94,Sorteio!$A$1:$AS$75,10,FALSE),"")</f>
        <v>8</v>
      </c>
      <c r="I94" s="320" t="str">
        <f>IF(A94:A94&gt;0,VLOOKUP(A94,Sorteio!$A$1:$AS$75,11,FALSE),"")</f>
        <v>B-NSR</v>
      </c>
      <c r="J94" s="319" t="str">
        <f>IF(A94:A94&gt;0,VLOOKUP(A94,Sorteio!$A$1:$AS$75,12,FALSE),"")</f>
        <v>LIB2026</v>
      </c>
      <c r="K94" s="319">
        <f>IF(A94:A94&gt;0,VLOOKUP(A94,Sorteio!$A$1:$AS$75,13,FALSE),"")</f>
        <v>0</v>
      </c>
      <c r="L94" s="321">
        <v>67</v>
      </c>
      <c r="M94" s="321">
        <v>59</v>
      </c>
      <c r="N94" s="322">
        <f>IF(A94&gt;0,L94+M94,"")</f>
        <v>126</v>
      </c>
      <c r="O94" s="323"/>
      <c r="P94" s="323"/>
      <c r="Q94" s="323"/>
      <c r="R94" s="323"/>
      <c r="S94" s="610" t="str">
        <f>IF(O94&gt;0,VLOOKUP(O94,HOLEINONE!$A$1:$B$37,2,FALSE),"")</f>
        <v/>
      </c>
      <c r="T94" s="610" t="str">
        <f>IF(P94&gt;0,VLOOKUP(P94,HOLEINONE!$A$1:$B$37,2,FALSE),"")</f>
        <v/>
      </c>
      <c r="U94" s="610" t="str">
        <f>IF(Q94&gt;0,VLOOKUP(Q94,HOLEINONE!$A$1:$B$37,2,FALSE),"")</f>
        <v/>
      </c>
      <c r="V94" s="610" t="str">
        <f>IF(R94&gt;0,VLOOKUP(R94,HOLEINONE!$A$1:$B$37,2,FALSE),"")</f>
        <v/>
      </c>
      <c r="W94" s="591" t="str">
        <f t="shared" si="4"/>
        <v/>
      </c>
      <c r="X94" s="325">
        <f>IF(A94&gt;0,N94-H94*2,"")</f>
        <v>110</v>
      </c>
      <c r="Y94" s="315">
        <f t="shared" si="3"/>
        <v>19729</v>
      </c>
      <c r="Z94" s="315">
        <f>IF(A94&gt;0,999.999999-N94+(H94*0.01)+(Y94*-0.000000001),"")</f>
        <v>874.07997927100007</v>
      </c>
      <c r="AA94" s="315" t="e">
        <f>IF(A94&gt;0,RANK(Z94,Z:Z),"")</f>
        <v>#VALUE!</v>
      </c>
      <c r="AB94" s="315">
        <f>IF(A94&gt;0,999.999999-X94+(0.12-(H94*0.01))+(Y94*-0.00000001)," ")</f>
        <v>890.03980171000001</v>
      </c>
      <c r="AC94" s="315" t="e">
        <f>IF(A94&gt;0,RANK(AB94,AB:AB),"")</f>
        <v>#VALUE!</v>
      </c>
      <c r="AD94" s="315" t="str">
        <f t="shared" si="5"/>
        <v/>
      </c>
    </row>
    <row r="95" spans="1:30" ht="18.75" customHeight="1">
      <c r="A95" s="1132"/>
      <c r="B95" s="319">
        <f>IF(A94:A94&gt;0,VLOOKUP(A94,Sorteio!$A$1:$AS$75,14,FALSE),"")</f>
        <v>661</v>
      </c>
      <c r="C95" s="319" t="str">
        <f>IF(A94:A94&gt;0,VLOOKUP(A94,Sorteio!$A$1:$AS$760,15,FALSE),"")</f>
        <v>FURUKAWA</v>
      </c>
      <c r="D95" s="319" t="str">
        <f>IF(A94:A94&gt;0,VLOOKUP(A94,Sorteio!$A$1:$AS$760,16,FALSE),"")</f>
        <v>KOITI</v>
      </c>
      <c r="E95" s="319" t="str">
        <f>IF(A94:A94&gt;0,VLOOKUP(A94,Sorteio!$A$1:$AS$760,17,FALSE),"")</f>
        <v>M</v>
      </c>
      <c r="F95" s="319" t="str">
        <f>IF(A94:A94&gt;0,VLOOKUP(A94,Sorteio!$A$1:$AS$75,18,FALSE),"")</f>
        <v>06. KOK</v>
      </c>
      <c r="G95" s="343">
        <f>IF(A94:A94&gt;0,VLOOKUP(A94,Sorteio!$A$1:$AS$75,19,FALSE),"")</f>
        <v>16653</v>
      </c>
      <c r="H95" s="320">
        <f>IF(A94:A94&gt;0,VLOOKUP(A94,Sorteio!$A$1:$AS$75,20,FALSE),"")</f>
        <v>9</v>
      </c>
      <c r="I95" s="320" t="str">
        <f>IF(A94:A94&gt;0,VLOOKUP(A94,Sorteio!$A$1:$AS$75,21,FALSE),"")</f>
        <v>B-SR</v>
      </c>
      <c r="J95" s="319" t="str">
        <f>IF(A94:A94&gt;0,VLOOKUP(A94,Sorteio!$A$1:$AS$75,22,FALSE),"")</f>
        <v>LIB2026</v>
      </c>
      <c r="K95" s="319">
        <f>IF(A94:A94&gt;0,VLOOKUP(A94,Sorteio!$A$1:$AS$75,23,FALSE),"")</f>
        <v>0</v>
      </c>
      <c r="L95" s="321">
        <v>64</v>
      </c>
      <c r="M95" s="321">
        <v>61</v>
      </c>
      <c r="N95" s="322">
        <f>IF(A94&gt;0,L95+M95,"")</f>
        <v>125</v>
      </c>
      <c r="O95" s="323"/>
      <c r="P95" s="323"/>
      <c r="Q95" s="323"/>
      <c r="R95" s="323"/>
      <c r="S95" s="610" t="str">
        <f>IF(O95&gt;0,VLOOKUP(O95,HOLEINONE!$A$1:$B$37,2,FALSE),"")</f>
        <v/>
      </c>
      <c r="T95" s="610" t="str">
        <f>IF(P95&gt;0,VLOOKUP(P95,HOLEINONE!$A$1:$B$37,2,FALSE),"")</f>
        <v/>
      </c>
      <c r="U95" s="610" t="str">
        <f>IF(Q95&gt;0,VLOOKUP(Q95,HOLEINONE!$A$1:$B$37,2,FALSE),"")</f>
        <v/>
      </c>
      <c r="V95" s="610" t="str">
        <f>IF(R95&gt;0,VLOOKUP(R95,HOLEINONE!$A$1:$B$37,2,FALSE),"")</f>
        <v/>
      </c>
      <c r="W95" s="591" t="str">
        <f t="shared" si="4"/>
        <v/>
      </c>
      <c r="X95" s="325">
        <f>IF(A94&gt;0,N95-H95*2,"")</f>
        <v>107</v>
      </c>
      <c r="Y95" s="315">
        <f t="shared" si="3"/>
        <v>16653</v>
      </c>
      <c r="Z95" s="315">
        <f>IF(A94&gt;0,999.999999-N95+(H95*0.01)+(Y95*-0.000000001),"")</f>
        <v>875.08998234700005</v>
      </c>
      <c r="AA95" s="315" t="e">
        <f>IF(A94&gt;0,RANK(Z95,Z:Z),"")</f>
        <v>#VALUE!</v>
      </c>
      <c r="AB95" s="315">
        <f>IF(A94&gt;0,999.999999-X95+(0.12-(H95*0.01))+(Y95*-0.00000001)," ")</f>
        <v>893.02983246999997</v>
      </c>
      <c r="AC95" s="315" t="e">
        <f>IF(A94&gt;0,RANK(AB95,AB:AB),"")</f>
        <v>#VALUE!</v>
      </c>
      <c r="AD95" s="315" t="str">
        <f t="shared" si="5"/>
        <v/>
      </c>
    </row>
    <row r="96" spans="1:30" ht="18.75" customHeight="1">
      <c r="A96" s="1132"/>
      <c r="B96" s="319" t="str">
        <f>IF(A94:A94&gt;0,VLOOKUP(A94,Sorteio!$A$1:$AS$75,24,FALSE),"")</f>
        <v>565</v>
      </c>
      <c r="C96" s="319" t="str">
        <f>IF(A94:A94&gt;0,VLOOKUP(A94,Sorteio!$A$1:$AS$75,25,FALSE),"")</f>
        <v>HIRATA</v>
      </c>
      <c r="D96" s="319" t="str">
        <f>IF(A94:A94&gt;0,VLOOKUP(A94,Sorteio!$A$1:$AS$75,26,FALSE),"")</f>
        <v>MIDORI</v>
      </c>
      <c r="E96" s="319" t="str">
        <f>IF(A94:A94&gt;0,VLOOKUP(A94,Sorteio!$A$1:$AS$75,27,FALSE),"")</f>
        <v>F</v>
      </c>
      <c r="F96" s="319" t="str">
        <f>IF(A94:A94&gt;0,VLOOKUP(A94,Sorteio!$A$1:$AS$75,28,FALSE),"")</f>
        <v>07. GSP</v>
      </c>
      <c r="G96" s="343">
        <f>IF(A94:A94&gt;0,VLOOKUP(A94,Sorteio!$A$1:$AS$75,29,FALSE),"")</f>
        <v>18290</v>
      </c>
      <c r="H96" s="320">
        <f>IF(A94:A94&gt;0,VLOOKUP(A94,Sorteio!$A$1:$AS$75,30,FALSE),"")</f>
        <v>9</v>
      </c>
      <c r="I96" s="320" t="str">
        <f>IF(A94:A94&gt;0,VLOOKUP(A94,Sorteio!$A$1:$AS$75,31,FALSE),"")</f>
        <v>B-SR</v>
      </c>
      <c r="J96" s="319" t="str">
        <f>IF(A94:A94&gt;0,VLOOKUP(A94,Sorteio!$A$1:$AS$75,32,FALSE),"")</f>
        <v>LIB2026</v>
      </c>
      <c r="K96" s="319">
        <f>IF(A94:A94&gt;0,VLOOKUP(A94,Sorteio!$A$1:$AS$75,33,FALSE),"")</f>
        <v>0</v>
      </c>
      <c r="L96" s="321">
        <v>69</v>
      </c>
      <c r="M96" s="321">
        <v>68</v>
      </c>
      <c r="N96" s="322">
        <f>IF(A94&gt;0,L96+M96,"")</f>
        <v>137</v>
      </c>
      <c r="O96" s="323"/>
      <c r="P96" s="323"/>
      <c r="Q96" s="323"/>
      <c r="R96" s="323"/>
      <c r="S96" s="610" t="str">
        <f>IF(O96&gt;0,VLOOKUP(O96,HOLEINONE!$A$1:$B$37,2,FALSE),"")</f>
        <v/>
      </c>
      <c r="T96" s="610" t="str">
        <f>IF(P96&gt;0,VLOOKUP(P96,HOLEINONE!$A$1:$B$37,2,FALSE),"")</f>
        <v/>
      </c>
      <c r="U96" s="610" t="str">
        <f>IF(Q96&gt;0,VLOOKUP(Q96,HOLEINONE!$A$1:$B$37,2,FALSE),"")</f>
        <v/>
      </c>
      <c r="V96" s="610" t="str">
        <f>IF(R96&gt;0,VLOOKUP(R96,HOLEINONE!$A$1:$B$37,2,FALSE),"")</f>
        <v/>
      </c>
      <c r="W96" s="591" t="str">
        <f t="shared" si="4"/>
        <v/>
      </c>
      <c r="X96" s="325">
        <f>IF(A94&gt;0,N96-H96*2,"")</f>
        <v>119</v>
      </c>
      <c r="Y96" s="315">
        <f t="shared" si="3"/>
        <v>18290</v>
      </c>
      <c r="Z96" s="315">
        <f>IF(A94&gt;0,999.999999-N96+(H96*0.01)+(Y96*-0.000000001),"")</f>
        <v>863.08998071000008</v>
      </c>
      <c r="AA96" s="315" t="e">
        <f>IF(A94&gt;0,RANK(Z96,Z:Z),"")</f>
        <v>#VALUE!</v>
      </c>
      <c r="AB96" s="315">
        <f>IF(A94&gt;0,999.999999-X96+(0.12-(H96*0.01))+(Y96*-0.00000001)," ")</f>
        <v>881.02981609999995</v>
      </c>
      <c r="AC96" s="315" t="e">
        <f>IF(A94&gt;0,RANK(AB96,AB:AB),"")</f>
        <v>#VALUE!</v>
      </c>
      <c r="AD96" s="315" t="str">
        <f t="shared" si="5"/>
        <v/>
      </c>
    </row>
    <row r="97" spans="1:30" ht="18.75" customHeight="1">
      <c r="A97" s="1132"/>
      <c r="B97" s="319" t="str">
        <f>IF(A94:A94&gt;0,VLOOKUP(A94,Sorteio!$A$1:$AS$75,34,FALSE),"")</f>
        <v>295</v>
      </c>
      <c r="C97" s="319" t="str">
        <f>IF(A94:A94&gt;0,VLOOKUP(A94,Sorteio!$A$1:$AS$75,35,FALSE),"")</f>
        <v>UTSUNOMIYA</v>
      </c>
      <c r="D97" s="319" t="str">
        <f>IF(A94:A94&gt;0,VLOOKUP(A94,Sorteio!$A$1:$AS$75,36,FALSE),"")</f>
        <v>ZULEICA</v>
      </c>
      <c r="E97" s="319" t="str">
        <f>IF(A94:A94&gt;0,VLOOKUP(A94,Sorteio!$A$1:$AS$75,37,FALSE),"")</f>
        <v>F</v>
      </c>
      <c r="F97" s="319" t="str">
        <f>IF(A94:A94&gt;0,VLOOKUP(A94,Sorteio!$A$1:$AS$75,38,FALSE),"")</f>
        <v>11. NCC</v>
      </c>
      <c r="G97" s="343">
        <f>IF(A94:A94&gt;0,VLOOKUP(A94,Sorteio!$A$1:$AS$75,39,FALSE),"")</f>
        <v>18702</v>
      </c>
      <c r="H97" s="320">
        <f>IF(A94:A94&gt;0,VLOOKUP(A94,Sorteio!$A$1:$AS$75,40,FALSE),"")</f>
        <v>9</v>
      </c>
      <c r="I97" s="320" t="str">
        <f>IF(A94:A94&gt;0,VLOOKUP(A94,Sorteio!$A$1:$AS$75,41,FALSE),"")</f>
        <v>B-SR</v>
      </c>
      <c r="J97" s="319" t="str">
        <f>IF(A94:A94&gt;0,VLOOKUP(A94,Sorteio!$A$1:$AS$75,42,FALSE),"")</f>
        <v>LIB2026</v>
      </c>
      <c r="K97" s="319">
        <f>IF(A94:A94&gt;0,VLOOKUP(A94,Sorteio!$A$1:$AS$75,43,FALSE),"")</f>
        <v>0</v>
      </c>
      <c r="L97" s="321">
        <v>70</v>
      </c>
      <c r="M97" s="321">
        <v>68</v>
      </c>
      <c r="N97" s="322">
        <f>IF(A94&gt;0,L97+M97,"")</f>
        <v>138</v>
      </c>
      <c r="O97" s="323"/>
      <c r="P97" s="323"/>
      <c r="Q97" s="323"/>
      <c r="R97" s="323"/>
      <c r="S97" s="610" t="str">
        <f>IF(O97&gt;0,VLOOKUP(O97,HOLEINONE!$A$1:$B$37,2,FALSE),"")</f>
        <v/>
      </c>
      <c r="T97" s="610" t="str">
        <f>IF(P97&gt;0,VLOOKUP(P97,HOLEINONE!$A$1:$B$37,2,FALSE),"")</f>
        <v/>
      </c>
      <c r="U97" s="610" t="str">
        <f>IF(Q97&gt;0,VLOOKUP(Q97,HOLEINONE!$A$1:$B$37,2,FALSE),"")</f>
        <v/>
      </c>
      <c r="V97" s="610" t="str">
        <f>IF(R97&gt;0,VLOOKUP(R97,HOLEINONE!$A$1:$B$37,2,FALSE),"")</f>
        <v/>
      </c>
      <c r="W97" s="591" t="str">
        <f t="shared" si="4"/>
        <v/>
      </c>
      <c r="X97" s="325">
        <f>IF(A94&gt;0,N97-H97*2,"")</f>
        <v>120</v>
      </c>
      <c r="Y97" s="315">
        <f t="shared" si="3"/>
        <v>18702</v>
      </c>
      <c r="Z97" s="315">
        <f>IF(A94&gt;0,999.999999-N97+(H97*0.01)+(Y97*-0.000000001),"")</f>
        <v>862.089980298</v>
      </c>
      <c r="AA97" s="315" t="e">
        <f>IF(A94&gt;0,RANK(Z97,Z:Z),"")</f>
        <v>#VALUE!</v>
      </c>
      <c r="AB97" s="315">
        <f>IF(A94&gt;0,999.999999-X97+(0.12-(H97*0.01))+(Y97*-0.00000001)," ")</f>
        <v>880.02981197999998</v>
      </c>
      <c r="AC97" s="315" t="e">
        <f>IF(A94&gt;0,RANK(AB97,AB:AB),"")</f>
        <v>#VALUE!</v>
      </c>
      <c r="AD97" s="315" t="str">
        <f t="shared" si="5"/>
        <v/>
      </c>
    </row>
    <row r="98" spans="1:30" ht="18.75" customHeight="1">
      <c r="A98" s="1132">
        <v>207</v>
      </c>
      <c r="B98" s="319" t="str">
        <f>IF(A98:A98&gt;0,VLOOKUP(A98,Sorteio!$A$1:$AS$75,4,FALSE),"")</f>
        <v>793</v>
      </c>
      <c r="C98" s="319" t="str">
        <f>IF(A98:A98&gt;0,VLOOKUP(A98,Sorteio!$A$1:$AS$75,5,FALSE),"")</f>
        <v>MINAMI</v>
      </c>
      <c r="D98" s="319" t="str">
        <f>IF(A98:A98&gt;0,VLOOKUP(A98,Sorteio!$A$1:$AS$75,6,FALSE),"")</f>
        <v>TEREZA</v>
      </c>
      <c r="E98" s="319" t="str">
        <f>IF(A98:A98&gt;0,VLOOKUP(A98,Sorteio!$A$1:$AS$75,7,FALSE),"")</f>
        <v>F</v>
      </c>
      <c r="F98" s="319" t="str">
        <f>IF(A98:A98&gt;0,VLOOKUP(A98,Sorteio!$A$1:$AS$75,8,FALSE),"")</f>
        <v>15. BIR</v>
      </c>
      <c r="G98" s="343">
        <f>IF(A98:A98&gt;0,VLOOKUP(A98,Sorteio!$A$1:$AS$75,9,FALSE),"")</f>
        <v>18584</v>
      </c>
      <c r="H98" s="320">
        <f>IF(A98:A98&gt;0,VLOOKUP(A98,Sorteio!$A$1:$AS$75,10,FALSE),"")</f>
        <v>7</v>
      </c>
      <c r="I98" s="320" t="str">
        <f>IF(A98:A98&gt;0,VLOOKUP(A98,Sorteio!$A$1:$AS$75,11,FALSE),"")</f>
        <v>B-SR</v>
      </c>
      <c r="J98" s="319" t="str">
        <f>IF(A98:A98&gt;0,VLOOKUP(A98,Sorteio!$A$1:$AS$75,12,FALSE),"")</f>
        <v>LIB2026</v>
      </c>
      <c r="K98" s="319">
        <f>IF(A98:A98&gt;0,VLOOKUP(A98,Sorteio!$A$1:$AS$75,13,FALSE),"")</f>
        <v>0</v>
      </c>
      <c r="L98" s="321">
        <v>64</v>
      </c>
      <c r="M98" s="321">
        <v>61</v>
      </c>
      <c r="N98" s="322">
        <f>IF(A98&gt;0,L98+M98,"")</f>
        <v>125</v>
      </c>
      <c r="O98" s="323"/>
      <c r="P98" s="323"/>
      <c r="Q98" s="323"/>
      <c r="R98" s="323"/>
      <c r="S98" s="610" t="str">
        <f>IF(O98&gt;0,VLOOKUP(O98,HOLEINONE!$A$1:$B$37,2,FALSE),"")</f>
        <v/>
      </c>
      <c r="T98" s="610" t="str">
        <f>IF(P98&gt;0,VLOOKUP(P98,HOLEINONE!$A$1:$B$37,2,FALSE),"")</f>
        <v/>
      </c>
      <c r="U98" s="610" t="str">
        <f>IF(Q98&gt;0,VLOOKUP(Q98,HOLEINONE!$A$1:$B$37,2,FALSE),"")</f>
        <v/>
      </c>
      <c r="V98" s="610" t="str">
        <f>IF(R98&gt;0,VLOOKUP(R98,HOLEINONE!$A$1:$B$37,2,FALSE),"")</f>
        <v/>
      </c>
      <c r="W98" s="591" t="str">
        <f t="shared" si="4"/>
        <v/>
      </c>
      <c r="X98" s="325">
        <f>IF(A98&gt;0,N98-H98*2,"")</f>
        <v>111</v>
      </c>
      <c r="Y98" s="315">
        <f t="shared" si="3"/>
        <v>18584</v>
      </c>
      <c r="Z98" s="315">
        <f>IF(A98&gt;0,999.999999-N98+(H98*0.01)+(Y98*-0.000000001),"")</f>
        <v>875.06998041600002</v>
      </c>
      <c r="AA98" s="315" t="e">
        <f>IF(A98&gt;0,RANK(Z98,Z:Z),"")</f>
        <v>#VALUE!</v>
      </c>
      <c r="AB98" s="315">
        <f>IF(A98&gt;0,999.999999-X98+(0.12-(H98*0.01))+(Y98*-0.00000001)," ")</f>
        <v>889.04981315999999</v>
      </c>
      <c r="AC98" s="315" t="e">
        <f>IF(A98&gt;0,RANK(AB98,AB:AB),"")</f>
        <v>#VALUE!</v>
      </c>
      <c r="AD98" s="315" t="str">
        <f t="shared" si="5"/>
        <v/>
      </c>
    </row>
    <row r="99" spans="1:30" ht="18.75" customHeight="1">
      <c r="A99" s="1132"/>
      <c r="B99" s="319" t="str">
        <f>IF(A98:A98&gt;0,VLOOKUP(A98,Sorteio!$A$1:$AS$75,14,FALSE),"")</f>
        <v>108</v>
      </c>
      <c r="C99" s="319" t="str">
        <f>IF(A98:A98&gt;0,VLOOKUP(A98,Sorteio!$A$1:$AS$760,15,FALSE),"")</f>
        <v>KAWANO</v>
      </c>
      <c r="D99" s="319" t="str">
        <f>IF(A98:A98&gt;0,VLOOKUP(A98,Sorteio!$A$1:$AS$760,16,FALSE),"")</f>
        <v>KIYOKO</v>
      </c>
      <c r="E99" s="319" t="str">
        <f>IF(A98:A98&gt;0,VLOOKUP(A98,Sorteio!$A$1:$AS$760,17,FALSE),"")</f>
        <v>F</v>
      </c>
      <c r="F99" s="319" t="str">
        <f>IF(A98:A98&gt;0,VLOOKUP(A98,Sorteio!$A$1:$AS$75,18,FALSE),"")</f>
        <v>03. IBI</v>
      </c>
      <c r="G99" s="343">
        <f>IF(A98:A98&gt;0,VLOOKUP(A98,Sorteio!$A$1:$AS$75,19,FALSE),"")</f>
        <v>16772</v>
      </c>
      <c r="H99" s="320">
        <f>IF(A98:A98&gt;0,VLOOKUP(A98,Sorteio!$A$1:$AS$75,20,FALSE),"")</f>
        <v>7</v>
      </c>
      <c r="I99" s="320" t="str">
        <f>IF(A98:A98&gt;0,VLOOKUP(A98,Sorteio!$A$1:$AS$75,21,FALSE),"")</f>
        <v>B-SR</v>
      </c>
      <c r="J99" s="319" t="str">
        <f>IF(A98:A98&gt;0,VLOOKUP(A98,Sorteio!$A$1:$AS$75,22,FALSE),"")</f>
        <v>LIB2026</v>
      </c>
      <c r="K99" s="319">
        <f>IF(A98:A98&gt;0,VLOOKUP(A98,Sorteio!$A$1:$AS$75,23,FALSE),"")</f>
        <v>0</v>
      </c>
      <c r="L99" s="321">
        <v>66</v>
      </c>
      <c r="M99" s="321">
        <v>60</v>
      </c>
      <c r="N99" s="322">
        <f>IF(A98&gt;0,L99+M99,"")</f>
        <v>126</v>
      </c>
      <c r="O99" s="323"/>
      <c r="P99" s="323"/>
      <c r="Q99" s="323"/>
      <c r="R99" s="323"/>
      <c r="S99" s="610" t="str">
        <f>IF(O99&gt;0,VLOOKUP(O99,HOLEINONE!$A$1:$B$37,2,FALSE),"")</f>
        <v/>
      </c>
      <c r="T99" s="610" t="str">
        <f>IF(P99&gt;0,VLOOKUP(P99,HOLEINONE!$A$1:$B$37,2,FALSE),"")</f>
        <v/>
      </c>
      <c r="U99" s="610" t="str">
        <f>IF(Q99&gt;0,VLOOKUP(Q99,HOLEINONE!$A$1:$B$37,2,FALSE),"")</f>
        <v/>
      </c>
      <c r="V99" s="610" t="str">
        <f>IF(R99&gt;0,VLOOKUP(R99,HOLEINONE!$A$1:$B$37,2,FALSE),"")</f>
        <v/>
      </c>
      <c r="W99" s="591" t="str">
        <f t="shared" si="4"/>
        <v/>
      </c>
      <c r="X99" s="325">
        <f>IF(A98&gt;0,N99-H99*2,"")</f>
        <v>112</v>
      </c>
      <c r="Y99" s="315">
        <f t="shared" si="3"/>
        <v>16772</v>
      </c>
      <c r="Z99" s="315">
        <f>IF(A98&gt;0,999.999999-N99+(H99*0.01)+(Y99*-0.000000001),"")</f>
        <v>874.06998222800007</v>
      </c>
      <c r="AA99" s="315" t="e">
        <f>IF(A98&gt;0,RANK(Z99,Z:Z),"")</f>
        <v>#VALUE!</v>
      </c>
      <c r="AB99" s="315">
        <f>IF(A98&gt;0,999.999999-X99+(0.12-(H99*0.01))+(Y99*-0.00000001)," ")</f>
        <v>888.04983127999992</v>
      </c>
      <c r="AC99" s="315" t="e">
        <f>IF(A98&gt;0,RANK(AB99,AB:AB),"")</f>
        <v>#VALUE!</v>
      </c>
      <c r="AD99" s="315" t="str">
        <f t="shared" si="5"/>
        <v/>
      </c>
    </row>
    <row r="100" spans="1:30" ht="18.75" customHeight="1">
      <c r="A100" s="1132"/>
      <c r="B100" s="319" t="str">
        <f>IF(A98:A98&gt;0,VLOOKUP(A98,Sorteio!$A$1:$AS$75,24,FALSE),"")</f>
        <v>463</v>
      </c>
      <c r="C100" s="319" t="str">
        <f>IF(A98:A98&gt;0,VLOOKUP(A98,Sorteio!$A$1:$AS$75,25,FALSE),"")</f>
        <v>ISHII</v>
      </c>
      <c r="D100" s="319" t="str">
        <f>IF(A98:A98&gt;0,VLOOKUP(A98,Sorteio!$A$1:$AS$75,26,FALSE),"")</f>
        <v>HISANOBU</v>
      </c>
      <c r="E100" s="319" t="str">
        <f>IF(A98:A98&gt;0,VLOOKUP(A98,Sorteio!$A$1:$AS$75,27,FALSE),"")</f>
        <v>M</v>
      </c>
      <c r="F100" s="319" t="str">
        <f>IF(A98:A98&gt;0,VLOOKUP(A98,Sorteio!$A$1:$AS$75,28,FALSE),"")</f>
        <v>06. KOK</v>
      </c>
      <c r="G100" s="343">
        <f>IF(A98:A98&gt;0,VLOOKUP(A98,Sorteio!$A$1:$AS$75,29,FALSE),"")</f>
        <v>14088</v>
      </c>
      <c r="H100" s="320">
        <f>IF(A98:A98&gt;0,VLOOKUP(A98,Sorteio!$A$1:$AS$75,30,FALSE),"")</f>
        <v>9</v>
      </c>
      <c r="I100" s="320" t="str">
        <f>IF(A98:A98&gt;0,VLOOKUP(A98,Sorteio!$A$1:$AS$75,31,FALSE),"")</f>
        <v>B-MR</v>
      </c>
      <c r="J100" s="319" t="str">
        <f>IF(A98:A98&gt;0,VLOOKUP(A98,Sorteio!$A$1:$AS$75,32,FALSE),"")</f>
        <v>LIB2026</v>
      </c>
      <c r="K100" s="319">
        <f>IF(A98:A98&gt;0,VLOOKUP(A98,Sorteio!$A$1:$AS$75,33,FALSE),"")</f>
        <v>0</v>
      </c>
      <c r="L100" s="321">
        <v>64</v>
      </c>
      <c r="M100" s="321">
        <v>62</v>
      </c>
      <c r="N100" s="322">
        <f>IF(A98&gt;0,L100+M100,"")</f>
        <v>126</v>
      </c>
      <c r="O100" s="323"/>
      <c r="P100" s="323"/>
      <c r="Q100" s="323"/>
      <c r="R100" s="323"/>
      <c r="S100" s="610" t="str">
        <f>IF(O100&gt;0,VLOOKUP(O100,HOLEINONE!$A$1:$B$37,2,FALSE),"")</f>
        <v/>
      </c>
      <c r="T100" s="610" t="str">
        <f>IF(P100&gt;0,VLOOKUP(P100,HOLEINONE!$A$1:$B$37,2,FALSE),"")</f>
        <v/>
      </c>
      <c r="U100" s="610" t="str">
        <f>IF(Q100&gt;0,VLOOKUP(Q100,HOLEINONE!$A$1:$B$37,2,FALSE),"")</f>
        <v/>
      </c>
      <c r="V100" s="610" t="str">
        <f>IF(R100&gt;0,VLOOKUP(R100,HOLEINONE!$A$1:$B$37,2,FALSE),"")</f>
        <v/>
      </c>
      <c r="W100" s="591" t="str">
        <f t="shared" si="4"/>
        <v/>
      </c>
      <c r="X100" s="325">
        <f>IF(A98&gt;0,N100-H100*2,"")</f>
        <v>108</v>
      </c>
      <c r="Y100" s="315">
        <f t="shared" si="3"/>
        <v>14088</v>
      </c>
      <c r="Z100" s="315">
        <f>IF(A98&gt;0,999.999999-N100+(H100*0.01)+(Y100*-0.000000001),"")</f>
        <v>874.08998491200009</v>
      </c>
      <c r="AA100" s="315" t="e">
        <f>IF(A98&gt;0,RANK(Z100,Z:Z),"")</f>
        <v>#VALUE!</v>
      </c>
      <c r="AB100" s="315">
        <f>IF(A98&gt;0,999.999999-X100+(0.12-(H100*0.01))+(Y100*-0.00000001)," ")</f>
        <v>892.02985811999997</v>
      </c>
      <c r="AC100" s="315" t="e">
        <f>IF(A98&gt;0,RANK(AB100,AB:AB),"")</f>
        <v>#VALUE!</v>
      </c>
      <c r="AD100" s="315" t="str">
        <f t="shared" si="5"/>
        <v/>
      </c>
    </row>
    <row r="101" spans="1:30" ht="18.75" customHeight="1">
      <c r="A101" s="1132"/>
      <c r="B101" s="319" t="str">
        <f>IF(A98:A98&gt;0,VLOOKUP(A98,Sorteio!$A$1:$AS$75,34,FALSE),"")</f>
        <v>979</v>
      </c>
      <c r="C101" s="319" t="str">
        <f>IF(A98:A98&gt;0,VLOOKUP(A98,Sorteio!$A$1:$AS$75,35,FALSE),"")</f>
        <v>KAMIMURA</v>
      </c>
      <c r="D101" s="319" t="str">
        <f>IF(A98:A98&gt;0,VLOOKUP(A98,Sorteio!$A$1:$AS$75,36,FALSE),"")</f>
        <v>MERCIA KIMIE</v>
      </c>
      <c r="E101" s="319" t="str">
        <f>IF(A98:A98&gt;0,VLOOKUP(A98,Sorteio!$A$1:$AS$75,37,FALSE),"")</f>
        <v>F</v>
      </c>
      <c r="F101" s="319" t="str">
        <f>IF(A98:A98&gt;0,VLOOKUP(A98,Sorteio!$A$1:$AS$75,38,FALSE),"")</f>
        <v>11. NCC</v>
      </c>
      <c r="G101" s="343">
        <f>IF(A98:A98&gt;0,VLOOKUP(A98,Sorteio!$A$1:$AS$75,39,FALSE),"")</f>
        <v>23817</v>
      </c>
      <c r="H101" s="320">
        <f>IF(A98:A98&gt;0,VLOOKUP(A98,Sorteio!$A$1:$AS$75,40,FALSE),"")</f>
        <v>12</v>
      </c>
      <c r="I101" s="320" t="str">
        <f>IF(A98:A98&gt;0,VLOOKUP(A98,Sorteio!$A$1:$AS$75,41,FALSE),"")</f>
        <v>C-NSR</v>
      </c>
      <c r="J101" s="319" t="str">
        <f>IF(A98:A98&gt;0,VLOOKUP(A98,Sorteio!$A$1:$AS$75,42,FALSE),"")</f>
        <v>LIB2026</v>
      </c>
      <c r="K101" s="319">
        <f>IF(A98:A98&gt;0,VLOOKUP(A98,Sorteio!$A$1:$AS$75,43,FALSE),"")</f>
        <v>0</v>
      </c>
      <c r="L101" s="321">
        <v>62</v>
      </c>
      <c r="M101" s="321">
        <v>67</v>
      </c>
      <c r="N101" s="322">
        <f>IF(A98&gt;0,L101+M101,"")</f>
        <v>129</v>
      </c>
      <c r="O101" s="323"/>
      <c r="P101" s="323"/>
      <c r="Q101" s="323"/>
      <c r="R101" s="323"/>
      <c r="S101" s="610" t="str">
        <f>IF(O101&gt;0,VLOOKUP(O101,HOLEINONE!$A$1:$B$37,2,FALSE),"")</f>
        <v/>
      </c>
      <c r="T101" s="610" t="str">
        <f>IF(P101&gt;0,VLOOKUP(P101,HOLEINONE!$A$1:$B$37,2,FALSE),"")</f>
        <v/>
      </c>
      <c r="U101" s="610" t="str">
        <f>IF(Q101&gt;0,VLOOKUP(Q101,HOLEINONE!$A$1:$B$37,2,FALSE),"")</f>
        <v/>
      </c>
      <c r="V101" s="610" t="str">
        <f>IF(R101&gt;0,VLOOKUP(R101,HOLEINONE!$A$1:$B$37,2,FALSE),"")</f>
        <v/>
      </c>
      <c r="W101" s="591" t="str">
        <f t="shared" si="4"/>
        <v/>
      </c>
      <c r="X101" s="325">
        <f>IF(A98&gt;0,N101-H101*2,"")</f>
        <v>105</v>
      </c>
      <c r="Y101" s="315">
        <f t="shared" si="3"/>
        <v>23817</v>
      </c>
      <c r="Z101" s="315">
        <f>IF(A98&gt;0,999.999999-N101+(H101*0.01)+(Y101*-0.000000001),"")</f>
        <v>871.11997518299995</v>
      </c>
      <c r="AA101" s="315" t="e">
        <f>IF(A98&gt;0,RANK(Z101,Z:Z),"")</f>
        <v>#VALUE!</v>
      </c>
      <c r="AB101" s="315">
        <f>IF(A98&gt;0,999.999999-X101+(0.12-(H101*0.01))+(Y101*-0.00000001)," ")</f>
        <v>894.99976083000001</v>
      </c>
      <c r="AC101" s="315" t="e">
        <f>IF(A98&gt;0,RANK(AB101,AB:AB),"")</f>
        <v>#VALUE!</v>
      </c>
      <c r="AD101" s="315" t="str">
        <f t="shared" si="5"/>
        <v/>
      </c>
    </row>
    <row r="102" spans="1:30" ht="18.75" customHeight="1">
      <c r="A102" s="1132">
        <v>208</v>
      </c>
      <c r="B102" s="319" t="str">
        <f>IF(A102:A102&gt;0,VLOOKUP(A102,Sorteio!$A$1:$AS$75,4,FALSE),"")</f>
        <v>296</v>
      </c>
      <c r="C102" s="319" t="str">
        <f>IF(A102:A102&gt;0,VLOOKUP(A102,Sorteio!$A$1:$AS$75,5,FALSE),"")</f>
        <v>UTSUNOMIYA</v>
      </c>
      <c r="D102" s="319" t="str">
        <f>IF(A102:A102&gt;0,VLOOKUP(A102,Sorteio!$A$1:$AS$75,6,FALSE),"")</f>
        <v>YUKIO</v>
      </c>
      <c r="E102" s="319" t="str">
        <f>IF(A102:A102&gt;0,VLOOKUP(A102,Sorteio!$A$1:$AS$75,7,FALSE),"")</f>
        <v>M</v>
      </c>
      <c r="F102" s="319" t="str">
        <f>IF(A102:A102&gt;0,VLOOKUP(A102,Sorteio!$A$1:$AS$75,8,FALSE),"")</f>
        <v>11. NCC</v>
      </c>
      <c r="G102" s="343">
        <f>IF(A102:A102&gt;0,VLOOKUP(A102,Sorteio!$A$1:$AS$75,9,FALSE),"")</f>
        <v>18980</v>
      </c>
      <c r="H102" s="320">
        <f>IF(A102:A102&gt;0,VLOOKUP(A102,Sorteio!$A$1:$AS$75,10,FALSE),"")</f>
        <v>9</v>
      </c>
      <c r="I102" s="320" t="str">
        <f>IF(A102:A102&gt;0,VLOOKUP(A102,Sorteio!$A$1:$AS$75,11,FALSE),"")</f>
        <v>B-SR</v>
      </c>
      <c r="J102" s="319" t="str">
        <f>IF(A102:A102&gt;0,VLOOKUP(A102,Sorteio!$A$1:$AS$75,12,FALSE),"")</f>
        <v>LIB2026</v>
      </c>
      <c r="K102" s="319">
        <f>IF(A102:A102&gt;0,VLOOKUP(A102,Sorteio!$A$1:$AS$75,13,FALSE),"")</f>
        <v>0</v>
      </c>
      <c r="L102" s="321">
        <v>60</v>
      </c>
      <c r="M102" s="321">
        <v>73</v>
      </c>
      <c r="N102" s="322">
        <f>IF(A102&gt;0,L102+M102,"")</f>
        <v>133</v>
      </c>
      <c r="O102" s="323"/>
      <c r="P102" s="323"/>
      <c r="Q102" s="323"/>
      <c r="R102" s="323"/>
      <c r="S102" s="610" t="str">
        <f>IF(O102&gt;0,VLOOKUP(O102,HOLEINONE!$A$1:$B$37,2,FALSE),"")</f>
        <v/>
      </c>
      <c r="T102" s="610" t="str">
        <f>IF(P102&gt;0,VLOOKUP(P102,HOLEINONE!$A$1:$B$37,2,FALSE),"")</f>
        <v/>
      </c>
      <c r="U102" s="610" t="str">
        <f>IF(Q102&gt;0,VLOOKUP(Q102,HOLEINONE!$A$1:$B$37,2,FALSE),"")</f>
        <v/>
      </c>
      <c r="V102" s="610" t="str">
        <f>IF(R102&gt;0,VLOOKUP(R102,HOLEINONE!$A$1:$B$37,2,FALSE),"")</f>
        <v/>
      </c>
      <c r="W102" s="591" t="str">
        <f t="shared" si="4"/>
        <v/>
      </c>
      <c r="X102" s="325">
        <f>IF(A102&gt;0,N102-H102*2,"")</f>
        <v>115</v>
      </c>
      <c r="Y102" s="315">
        <f t="shared" si="3"/>
        <v>18980</v>
      </c>
      <c r="Z102" s="315">
        <f>IF(A102&gt;0,999.999999-N102+(H102*0.01)+(Y102*-0.000000001),"")</f>
        <v>867.08998001999998</v>
      </c>
      <c r="AA102" s="315" t="e">
        <f>IF(A102&gt;0,RANK(Z102,Z:Z),"")</f>
        <v>#VALUE!</v>
      </c>
      <c r="AB102" s="315">
        <f>IF(A102&gt;0,999.999999-X102+(0.12-(H102*0.01))+(Y102*-0.00000001)," ")</f>
        <v>885.02980919999993</v>
      </c>
      <c r="AC102" s="315" t="e">
        <f>IF(A102&gt;0,RANK(AB102,AB:AB),"")</f>
        <v>#VALUE!</v>
      </c>
      <c r="AD102" s="315" t="str">
        <f t="shared" si="5"/>
        <v/>
      </c>
    </row>
    <row r="103" spans="1:30" ht="18.75" customHeight="1">
      <c r="A103" s="1132"/>
      <c r="B103" s="319" t="str">
        <f>IF(A102:A102&gt;0,VLOOKUP(A102,Sorteio!$A$1:$AS$75,14,FALSE),"")</f>
        <v>817</v>
      </c>
      <c r="C103" s="319" t="str">
        <f>IF(A102:A102&gt;0,VLOOKUP(A102,Sorteio!$A$1:$AS$760,15,FALSE),"")</f>
        <v>KAWASAKI</v>
      </c>
      <c r="D103" s="319" t="str">
        <f>IF(A102:A102&gt;0,VLOOKUP(A102,Sorteio!$A$1:$AS$760,16,FALSE),"")</f>
        <v>TOSHIO</v>
      </c>
      <c r="E103" s="319" t="str">
        <f>IF(A102:A102&gt;0,VLOOKUP(A102,Sorteio!$A$1:$AS$760,17,FALSE),"")</f>
        <v>M</v>
      </c>
      <c r="F103" s="319" t="str">
        <f>IF(A102:A102&gt;0,VLOOKUP(A102,Sorteio!$A$1:$AS$75,18,FALSE),"")</f>
        <v>06. KOK</v>
      </c>
      <c r="G103" s="343">
        <f>IF(A102:A102&gt;0,VLOOKUP(A102,Sorteio!$A$1:$AS$75,19,FALSE),"")</f>
        <v>14865</v>
      </c>
      <c r="H103" s="320">
        <f>IF(A102:A102&gt;0,VLOOKUP(A102,Sorteio!$A$1:$AS$75,20,FALSE),"")</f>
        <v>9</v>
      </c>
      <c r="I103" s="320" t="str">
        <f>IF(A102:A102&gt;0,VLOOKUP(A102,Sorteio!$A$1:$AS$75,21,FALSE),"")</f>
        <v>B-MR</v>
      </c>
      <c r="J103" s="319" t="str">
        <f>IF(A102:A102&gt;0,VLOOKUP(A102,Sorteio!$A$1:$AS$75,22,FALSE),"")</f>
        <v>LIB2026</v>
      </c>
      <c r="K103" s="319">
        <f>IF(A102:A102&gt;0,VLOOKUP(A102,Sorteio!$A$1:$AS$75,23,FALSE),"")</f>
        <v>0</v>
      </c>
      <c r="L103" s="321">
        <v>63</v>
      </c>
      <c r="M103" s="321">
        <v>59</v>
      </c>
      <c r="N103" s="322">
        <f>IF(A102&gt;0,L103+M103,"")</f>
        <v>122</v>
      </c>
      <c r="O103" s="323"/>
      <c r="P103" s="323"/>
      <c r="Q103" s="323"/>
      <c r="R103" s="323"/>
      <c r="S103" s="610" t="str">
        <f>IF(O103&gt;0,VLOOKUP(O103,HOLEINONE!$A$1:$B$37,2,FALSE),"")</f>
        <v/>
      </c>
      <c r="T103" s="610" t="str">
        <f>IF(P103&gt;0,VLOOKUP(P103,HOLEINONE!$A$1:$B$37,2,FALSE),"")</f>
        <v/>
      </c>
      <c r="U103" s="610" t="str">
        <f>IF(Q103&gt;0,VLOOKUP(Q103,HOLEINONE!$A$1:$B$37,2,FALSE),"")</f>
        <v/>
      </c>
      <c r="V103" s="610" t="str">
        <f>IF(R103&gt;0,VLOOKUP(R103,HOLEINONE!$A$1:$B$37,2,FALSE),"")</f>
        <v/>
      </c>
      <c r="W103" s="591" t="str">
        <f t="shared" si="4"/>
        <v/>
      </c>
      <c r="X103" s="325">
        <f>IF(A102&gt;0,N103-H103*2,"")</f>
        <v>104</v>
      </c>
      <c r="Y103" s="315">
        <f t="shared" si="3"/>
        <v>14865</v>
      </c>
      <c r="Z103" s="315">
        <f>IF(A102&gt;0,999.999999-N103+(H103*0.01)+(Y103*-0.000000001),"")</f>
        <v>878.08998413500001</v>
      </c>
      <c r="AA103" s="315" t="e">
        <f>IF(A102&gt;0,RANK(Z103,Z:Z),"")</f>
        <v>#VALUE!</v>
      </c>
      <c r="AB103" s="315">
        <f>IF(A102&gt;0,999.999999-X103+(0.12-(H103*0.01))+(Y103*-0.00000001)," ")</f>
        <v>896.02985034999995</v>
      </c>
      <c r="AC103" s="315" t="e">
        <f>IF(A102&gt;0,RANK(AB103,AB:AB),"")</f>
        <v>#VALUE!</v>
      </c>
      <c r="AD103" s="315" t="str">
        <f t="shared" si="5"/>
        <v/>
      </c>
    </row>
    <row r="104" spans="1:30" ht="18.75" customHeight="1">
      <c r="A104" s="1132"/>
      <c r="B104" s="319" t="str">
        <f>IF(A102:A102&gt;0,VLOOKUP(A102,Sorteio!$A$1:$AS$75,24,FALSE),"")</f>
        <v>446</v>
      </c>
      <c r="C104" s="319" t="str">
        <f>IF(A102:A102&gt;0,VLOOKUP(A102,Sorteio!$A$1:$AS$75,25,FALSE),"")</f>
        <v>NAGATA</v>
      </c>
      <c r="D104" s="319" t="str">
        <f>IF(A102:A102&gt;0,VLOOKUP(A102,Sorteio!$A$1:$AS$75,26,FALSE),"")</f>
        <v>MASARU</v>
      </c>
      <c r="E104" s="319" t="str">
        <f>IF(A102:A102&gt;0,VLOOKUP(A102,Sorteio!$A$1:$AS$75,27,FALSE),"")</f>
        <v>M</v>
      </c>
      <c r="F104" s="319" t="str">
        <f>IF(A102:A102&gt;0,VLOOKUP(A102,Sorteio!$A$1:$AS$75,28,FALSE),"")</f>
        <v>12. COO</v>
      </c>
      <c r="G104" s="343">
        <f>IF(A102:A102&gt;0,VLOOKUP(A102,Sorteio!$A$1:$AS$75,29,FALSE),"")</f>
        <v>14590</v>
      </c>
      <c r="H104" s="320">
        <f>IF(A102:A102&gt;0,VLOOKUP(A102,Sorteio!$A$1:$AS$75,30,FALSE),"")</f>
        <v>9</v>
      </c>
      <c r="I104" s="320" t="str">
        <f>IF(A102:A102&gt;0,VLOOKUP(A102,Sorteio!$A$1:$AS$75,31,FALSE),"")</f>
        <v>B-MR</v>
      </c>
      <c r="J104" s="319" t="str">
        <f>IF(A102:A102&gt;0,VLOOKUP(A102,Sorteio!$A$1:$AS$75,32,FALSE),"")</f>
        <v>LIB2026</v>
      </c>
      <c r="K104" s="319">
        <f>IF(A102:A102&gt;0,VLOOKUP(A102,Sorteio!$A$1:$AS$75,33,FALSE),"")</f>
        <v>0</v>
      </c>
      <c r="L104" s="321">
        <v>67</v>
      </c>
      <c r="M104" s="321">
        <v>64</v>
      </c>
      <c r="N104" s="322">
        <f>IF(A102&gt;0,L104+M104,"")</f>
        <v>131</v>
      </c>
      <c r="O104" s="323"/>
      <c r="P104" s="323"/>
      <c r="Q104" s="323"/>
      <c r="R104" s="323"/>
      <c r="S104" s="610" t="str">
        <f>IF(O104&gt;0,VLOOKUP(O104,HOLEINONE!$A$1:$B$37,2,FALSE),"")</f>
        <v/>
      </c>
      <c r="T104" s="610" t="str">
        <f>IF(P104&gt;0,VLOOKUP(P104,HOLEINONE!$A$1:$B$37,2,FALSE),"")</f>
        <v/>
      </c>
      <c r="U104" s="610" t="str">
        <f>IF(Q104&gt;0,VLOOKUP(Q104,HOLEINONE!$A$1:$B$37,2,FALSE),"")</f>
        <v/>
      </c>
      <c r="V104" s="610" t="str">
        <f>IF(R104&gt;0,VLOOKUP(R104,HOLEINONE!$A$1:$B$37,2,FALSE),"")</f>
        <v/>
      </c>
      <c r="W104" s="591" t="str">
        <f t="shared" si="4"/>
        <v/>
      </c>
      <c r="X104" s="325">
        <f>IF(A102&gt;0,N104-H104*2,"")</f>
        <v>113</v>
      </c>
      <c r="Y104" s="315">
        <f t="shared" si="3"/>
        <v>14590</v>
      </c>
      <c r="Z104" s="315">
        <f>IF(A102&gt;0,999.999999-N104+(H104*0.01)+(Y104*-0.000000001),"")</f>
        <v>869.08998441000006</v>
      </c>
      <c r="AA104" s="315" t="e">
        <f>IF(A102&gt;0,RANK(Z104,Z:Z),"")</f>
        <v>#VALUE!</v>
      </c>
      <c r="AB104" s="315">
        <f>IF(A102&gt;0,999.999999-X104+(0.12-(H104*0.01))+(Y104*-0.00000001)," ")</f>
        <v>887.02985309999997</v>
      </c>
      <c r="AC104" s="315" t="e">
        <f>IF(A102&gt;0,RANK(AB104,AB:AB),"")</f>
        <v>#VALUE!</v>
      </c>
      <c r="AD104" s="315" t="str">
        <f t="shared" si="5"/>
        <v/>
      </c>
    </row>
    <row r="105" spans="1:30" ht="18.75" customHeight="1">
      <c r="A105" s="1132"/>
      <c r="B105" s="319" t="str">
        <f>IF(A102:A102&gt;0,VLOOKUP(A102,Sorteio!$A$1:$AS$75,34,FALSE),"")</f>
        <v>403</v>
      </c>
      <c r="C105" s="319" t="str">
        <f>IF(A102:A102&gt;0,VLOOKUP(A102,Sorteio!$A$1:$AS$75,35,FALSE),"")</f>
        <v>SHIMOYAMA</v>
      </c>
      <c r="D105" s="319" t="str">
        <f>IF(A102:A102&gt;0,VLOOKUP(A102,Sorteio!$A$1:$AS$75,36,FALSE),"")</f>
        <v>MIYUKI</v>
      </c>
      <c r="E105" s="319" t="str">
        <f>IF(A102:A102&gt;0,VLOOKUP(A102,Sorteio!$A$1:$AS$75,37,FALSE),"")</f>
        <v>F</v>
      </c>
      <c r="F105" s="319" t="str">
        <f>IF(A102:A102&gt;0,VLOOKUP(A102,Sorteio!$A$1:$AS$75,38,FALSE),"")</f>
        <v>03. IBI</v>
      </c>
      <c r="G105" s="343">
        <f>IF(A102:A102&gt;0,VLOOKUP(A102,Sorteio!$A$1:$AS$75,39,FALSE),"")</f>
        <v>25386</v>
      </c>
      <c r="H105" s="320">
        <f>IF(A102:A102&gt;0,VLOOKUP(A102,Sorteio!$A$1:$AS$75,40,FALSE),"")</f>
        <v>12</v>
      </c>
      <c r="I105" s="320" t="str">
        <f>IF(A102:A102&gt;0,VLOOKUP(A102,Sorteio!$A$1:$AS$75,41,FALSE),"")</f>
        <v>C-NSR</v>
      </c>
      <c r="J105" s="319" t="str">
        <f>IF(A102:A102&gt;0,VLOOKUP(A102,Sorteio!$A$1:$AS$75,42,FALSE),"")</f>
        <v>LIB2026</v>
      </c>
      <c r="K105" s="319">
        <f>IF(A102:A102&gt;0,VLOOKUP(A102,Sorteio!$A$1:$AS$75,43,FALSE),"")</f>
        <v>0</v>
      </c>
      <c r="L105" s="321">
        <v>65</v>
      </c>
      <c r="M105" s="321">
        <v>73</v>
      </c>
      <c r="N105" s="322">
        <f>IF(A102&gt;0,L105+M105,"")</f>
        <v>138</v>
      </c>
      <c r="O105" s="323"/>
      <c r="P105" s="323"/>
      <c r="Q105" s="323"/>
      <c r="R105" s="323"/>
      <c r="S105" s="610" t="str">
        <f>IF(O105&gt;0,VLOOKUP(O105,HOLEINONE!$A$1:$B$37,2,FALSE),"")</f>
        <v/>
      </c>
      <c r="T105" s="610" t="str">
        <f>IF(P105&gt;0,VLOOKUP(P105,HOLEINONE!$A$1:$B$37,2,FALSE),"")</f>
        <v/>
      </c>
      <c r="U105" s="610" t="str">
        <f>IF(Q105&gt;0,VLOOKUP(Q105,HOLEINONE!$A$1:$B$37,2,FALSE),"")</f>
        <v/>
      </c>
      <c r="V105" s="610" t="str">
        <f>IF(R105&gt;0,VLOOKUP(R105,HOLEINONE!$A$1:$B$37,2,FALSE),"")</f>
        <v/>
      </c>
      <c r="W105" s="591" t="str">
        <f t="shared" si="4"/>
        <v/>
      </c>
      <c r="X105" s="325">
        <f>IF(A102&gt;0,N105-H105*2,"")</f>
        <v>114</v>
      </c>
      <c r="Y105" s="315">
        <f t="shared" si="3"/>
        <v>25386</v>
      </c>
      <c r="Z105" s="315">
        <f>IF(A102&gt;0,999.999999-N105+(H105*0.01)+(Y105*-0.000000001),"")</f>
        <v>862.11997361400006</v>
      </c>
      <c r="AA105" s="315" t="e">
        <f>IF(A102&gt;0,RANK(Z105,Z:Z),"")</f>
        <v>#VALUE!</v>
      </c>
      <c r="AB105" s="315">
        <f>IF(A102&gt;0,999.999999-X105+(0.12-(H105*0.01))+(Y105*-0.00000001)," ")</f>
        <v>885.99974513999996</v>
      </c>
      <c r="AC105" s="315" t="e">
        <f>IF(A102&gt;0,RANK(AB105,AB:AB),"")</f>
        <v>#VALUE!</v>
      </c>
      <c r="AD105" s="315" t="str">
        <f t="shared" si="5"/>
        <v/>
      </c>
    </row>
    <row r="106" spans="1:30" ht="18.75" customHeight="1">
      <c r="A106" s="1132">
        <v>209</v>
      </c>
      <c r="B106" s="319" t="str">
        <f>IF(A106:A106&gt;0,VLOOKUP(A106,Sorteio!$A$1:$AS$75,4,FALSE),"")</f>
        <v>672</v>
      </c>
      <c r="C106" s="319" t="str">
        <f>IF(A106:A106&gt;0,VLOOKUP(A106,Sorteio!$A$1:$AS$75,5,FALSE),"")</f>
        <v>FUKUZAWA</v>
      </c>
      <c r="D106" s="319" t="str">
        <f>IF(A106:A106&gt;0,VLOOKUP(A106,Sorteio!$A$1:$AS$75,6,FALSE),"")</f>
        <v>ISAURA</v>
      </c>
      <c r="E106" s="319" t="str">
        <f>IF(A106:A106&gt;0,VLOOKUP(A106,Sorteio!$A$1:$AS$75,7,FALSE),"")</f>
        <v>F</v>
      </c>
      <c r="F106" s="319" t="str">
        <f>IF(A106:A106&gt;0,VLOOKUP(A106,Sorteio!$A$1:$AS$75,8,FALSE),"")</f>
        <v>06. KOK</v>
      </c>
      <c r="G106" s="343">
        <f>IF(A106:A106&gt;0,VLOOKUP(A106,Sorteio!$A$1:$AS$75,9,FALSE),"")</f>
        <v>19670</v>
      </c>
      <c r="H106" s="320">
        <f>IF(A106:A106&gt;0,VLOOKUP(A106,Sorteio!$A$1:$AS$75,10,FALSE),"")</f>
        <v>8</v>
      </c>
      <c r="I106" s="320" t="str">
        <f>IF(A106:A106&gt;0,VLOOKUP(A106,Sorteio!$A$1:$AS$75,11,FALSE),"")</f>
        <v>B-NSR</v>
      </c>
      <c r="J106" s="319" t="str">
        <f>IF(A106:A106&gt;0,VLOOKUP(A106,Sorteio!$A$1:$AS$75,12,FALSE),"")</f>
        <v>LIB2026</v>
      </c>
      <c r="K106" s="319">
        <f>IF(A106:A106&gt;0,VLOOKUP(A106,Sorteio!$A$1:$AS$75,13,FALSE),"")</f>
        <v>0</v>
      </c>
      <c r="L106" s="321">
        <v>57</v>
      </c>
      <c r="M106" s="321">
        <v>59</v>
      </c>
      <c r="N106" s="322">
        <f>IF(A106&gt;0,L106+M106,"")</f>
        <v>116</v>
      </c>
      <c r="O106" s="323"/>
      <c r="P106" s="323"/>
      <c r="Q106" s="323"/>
      <c r="R106" s="323"/>
      <c r="S106" s="610" t="str">
        <f>IF(O106&gt;0,VLOOKUP(O106,HOLEINONE!$A$1:$B$37,2,FALSE),"")</f>
        <v/>
      </c>
      <c r="T106" s="610" t="str">
        <f>IF(P106&gt;0,VLOOKUP(P106,HOLEINONE!$A$1:$B$37,2,FALSE),"")</f>
        <v/>
      </c>
      <c r="U106" s="610" t="str">
        <f>IF(Q106&gt;0,VLOOKUP(Q106,HOLEINONE!$A$1:$B$37,2,FALSE),"")</f>
        <v/>
      </c>
      <c r="V106" s="610" t="str">
        <f>IF(R106&gt;0,VLOOKUP(R106,HOLEINONE!$A$1:$B$37,2,FALSE),"")</f>
        <v/>
      </c>
      <c r="W106" s="591" t="str">
        <f t="shared" si="4"/>
        <v/>
      </c>
      <c r="X106" s="325">
        <f>IF(A106&gt;0,N106-H106*2,"")</f>
        <v>100</v>
      </c>
      <c r="Y106" s="315">
        <f t="shared" si="3"/>
        <v>19670</v>
      </c>
      <c r="Z106" s="315">
        <f>IF(A106&gt;0,999.999999-N106+(H106*0.01)+(Y106*-0.000000001),"")</f>
        <v>884.07997933000001</v>
      </c>
      <c r="AA106" s="315" t="e">
        <f>IF(A106&gt;0,RANK(Z106,Z:Z),"")</f>
        <v>#VALUE!</v>
      </c>
      <c r="AB106" s="315">
        <f>IF(A106&gt;0,999.999999-X106+(0.12-(H106*0.01))+(Y106*-0.00000001)," ")</f>
        <v>900.03980230000002</v>
      </c>
      <c r="AC106" s="315" t="e">
        <f>IF(A106&gt;0,RANK(AB106,AB:AB),"")</f>
        <v>#VALUE!</v>
      </c>
      <c r="AD106" s="315" t="str">
        <f t="shared" si="5"/>
        <v/>
      </c>
    </row>
    <row r="107" spans="1:30" ht="18.75" customHeight="1">
      <c r="A107" s="1132"/>
      <c r="B107" s="319" t="str">
        <f>IF(A106:A106&gt;0,VLOOKUP(A106,Sorteio!$A$1:$AS$75,14,FALSE),"")</f>
        <v>725</v>
      </c>
      <c r="C107" s="319" t="str">
        <f>IF(A106:A106&gt;0,VLOOKUP(A106,Sorteio!$A$1:$AS$760,15,FALSE),"")</f>
        <v>KUNII</v>
      </c>
      <c r="D107" s="319" t="str">
        <f>IF(A106:A106&gt;0,VLOOKUP(A106,Sorteio!$A$1:$AS$760,16,FALSE),"")</f>
        <v>EMIKO</v>
      </c>
      <c r="E107" s="319" t="str">
        <f>IF(A106:A106&gt;0,VLOOKUP(A106,Sorteio!$A$1:$AS$760,17,FALSE),"")</f>
        <v>F</v>
      </c>
      <c r="F107" s="319" t="str">
        <f>IF(A106:A106&gt;0,VLOOKUP(A106,Sorteio!$A$1:$AS$75,18,FALSE),"")</f>
        <v>07. GSP</v>
      </c>
      <c r="G107" s="343">
        <f>IF(A106:A106&gt;0,VLOOKUP(A106,Sorteio!$A$1:$AS$75,19,FALSE),"")</f>
        <v>14124</v>
      </c>
      <c r="H107" s="320">
        <f>IF(A106:A106&gt;0,VLOOKUP(A106,Sorteio!$A$1:$AS$75,20,FALSE),"")</f>
        <v>9</v>
      </c>
      <c r="I107" s="320" t="str">
        <f>IF(A106:A106&gt;0,VLOOKUP(A106,Sorteio!$A$1:$AS$75,21,FALSE),"")</f>
        <v>B-SR</v>
      </c>
      <c r="J107" s="319" t="str">
        <f>IF(A106:A106&gt;0,VLOOKUP(A106,Sorteio!$A$1:$AS$75,22,FALSE),"")</f>
        <v>LIB2026</v>
      </c>
      <c r="K107" s="319">
        <f>IF(A106:A106&gt;0,VLOOKUP(A106,Sorteio!$A$1:$AS$75,23,FALSE),"")</f>
        <v>0</v>
      </c>
      <c r="L107" s="321">
        <v>65</v>
      </c>
      <c r="M107" s="321">
        <v>61</v>
      </c>
      <c r="N107" s="322">
        <f>IF(A106&gt;0,L107+M107,"")</f>
        <v>126</v>
      </c>
      <c r="O107" s="323"/>
      <c r="P107" s="323"/>
      <c r="Q107" s="323"/>
      <c r="R107" s="323"/>
      <c r="S107" s="610" t="str">
        <f>IF(O107&gt;0,VLOOKUP(O107,HOLEINONE!$A$1:$B$37,2,FALSE),"")</f>
        <v/>
      </c>
      <c r="T107" s="610" t="str">
        <f>IF(P107&gt;0,VLOOKUP(P107,HOLEINONE!$A$1:$B$37,2,FALSE),"")</f>
        <v/>
      </c>
      <c r="U107" s="610" t="str">
        <f>IF(Q107&gt;0,VLOOKUP(Q107,HOLEINONE!$A$1:$B$37,2,FALSE),"")</f>
        <v/>
      </c>
      <c r="V107" s="610" t="str">
        <f>IF(R107&gt;0,VLOOKUP(R107,HOLEINONE!$A$1:$B$37,2,FALSE),"")</f>
        <v/>
      </c>
      <c r="W107" s="591" t="str">
        <f t="shared" si="4"/>
        <v/>
      </c>
      <c r="X107" s="325">
        <f>IF(A106&gt;0,N107-H107*2,"")</f>
        <v>108</v>
      </c>
      <c r="Y107" s="315">
        <f t="shared" si="3"/>
        <v>14124</v>
      </c>
      <c r="Z107" s="315">
        <f>IF(A106&gt;0,999.999999-N107+(H107*0.01)+(Y107*-0.000000001),"")</f>
        <v>874.08998487600002</v>
      </c>
      <c r="AA107" s="315" t="e">
        <f>IF(A106&gt;0,RANK(Z107,Z:Z),"")</f>
        <v>#VALUE!</v>
      </c>
      <c r="AB107" s="315">
        <f>IF(A106&gt;0,999.999999-X107+(0.12-(H107*0.01))+(Y107*-0.00000001)," ")</f>
        <v>892.02985776000003</v>
      </c>
      <c r="AC107" s="315" t="e">
        <f>IF(A106&gt;0,RANK(AB107,AB:AB),"")</f>
        <v>#VALUE!</v>
      </c>
      <c r="AD107" s="315" t="str">
        <f t="shared" si="5"/>
        <v/>
      </c>
    </row>
    <row r="108" spans="1:30" ht="18.75" customHeight="1">
      <c r="A108" s="1132"/>
      <c r="B108" s="319" t="str">
        <f>IF(A106:A106&gt;0,VLOOKUP(A106,Sorteio!$A$1:$AS$75,24,FALSE),"")</f>
        <v>506</v>
      </c>
      <c r="C108" s="319" t="str">
        <f>IF(A106:A106&gt;0,VLOOKUP(A106,Sorteio!$A$1:$AS$75,25,FALSE),"")</f>
        <v>KIYOHARA</v>
      </c>
      <c r="D108" s="319" t="str">
        <f>IF(A106:A106&gt;0,VLOOKUP(A106,Sorteio!$A$1:$AS$75,26,FALSE),"")</f>
        <v>IKUO</v>
      </c>
      <c r="E108" s="319" t="str">
        <f>IF(A106:A106&gt;0,VLOOKUP(A106,Sorteio!$A$1:$AS$75,27,FALSE),"")</f>
        <v>M</v>
      </c>
      <c r="F108" s="319" t="str">
        <f>IF(A106:A106&gt;0,VLOOKUP(A106,Sorteio!$A$1:$AS$75,28,FALSE),"")</f>
        <v>11. NCC</v>
      </c>
      <c r="G108" s="343">
        <f>IF(A106:A106&gt;0,VLOOKUP(A106,Sorteio!$A$1:$AS$75,29,FALSE),"")</f>
        <v>14496</v>
      </c>
      <c r="H108" s="320">
        <f>IF(A106:A106&gt;0,VLOOKUP(A106,Sorteio!$A$1:$AS$75,30,FALSE),"")</f>
        <v>9</v>
      </c>
      <c r="I108" s="320" t="str">
        <f>IF(A106:A106&gt;0,VLOOKUP(A106,Sorteio!$A$1:$AS$75,31,FALSE),"")</f>
        <v>B-MR</v>
      </c>
      <c r="J108" s="319" t="str">
        <f>IF(A106:A106&gt;0,VLOOKUP(A106,Sorteio!$A$1:$AS$75,32,FALSE),"")</f>
        <v>LIB2026</v>
      </c>
      <c r="K108" s="319">
        <f>IF(A106:A106&gt;0,VLOOKUP(A106,Sorteio!$A$1:$AS$75,33,FALSE),"")</f>
        <v>0</v>
      </c>
      <c r="L108" s="321">
        <v>63</v>
      </c>
      <c r="M108" s="321">
        <v>71</v>
      </c>
      <c r="N108" s="322">
        <f>IF(A106&gt;0,L108+M108,"")</f>
        <v>134</v>
      </c>
      <c r="O108" s="323"/>
      <c r="P108" s="323"/>
      <c r="Q108" s="323"/>
      <c r="R108" s="323"/>
      <c r="S108" s="610" t="str">
        <f>IF(O108&gt;0,VLOOKUP(O108,HOLEINONE!$A$1:$B$37,2,FALSE),"")</f>
        <v/>
      </c>
      <c r="T108" s="610" t="str">
        <f>IF(P108&gt;0,VLOOKUP(P108,HOLEINONE!$A$1:$B$37,2,FALSE),"")</f>
        <v/>
      </c>
      <c r="U108" s="610" t="str">
        <f>IF(Q108&gt;0,VLOOKUP(Q108,HOLEINONE!$A$1:$B$37,2,FALSE),"")</f>
        <v/>
      </c>
      <c r="V108" s="610" t="str">
        <f>IF(R108&gt;0,VLOOKUP(R108,HOLEINONE!$A$1:$B$37,2,FALSE),"")</f>
        <v/>
      </c>
      <c r="W108" s="591" t="str">
        <f t="shared" si="4"/>
        <v/>
      </c>
      <c r="X108" s="325">
        <f>IF(A106&gt;0,N108-H108*2,"")</f>
        <v>116</v>
      </c>
      <c r="Y108" s="315">
        <f t="shared" si="3"/>
        <v>14496</v>
      </c>
      <c r="Z108" s="315">
        <f>IF(A106&gt;0,999.999999-N108+(H108*0.01)+(Y108*-0.000000001),"")</f>
        <v>866.08998450400009</v>
      </c>
      <c r="AA108" s="315" t="e">
        <f>IF(A106&gt;0,RANK(Z108,Z:Z),"")</f>
        <v>#VALUE!</v>
      </c>
      <c r="AB108" s="315">
        <f>IF(A106&gt;0,999.999999-X108+(0.12-(H108*0.01))+(Y108*-0.00000001)," ")</f>
        <v>884.02985404000003</v>
      </c>
      <c r="AC108" s="315" t="e">
        <f>IF(A106&gt;0,RANK(AB108,AB:AB),"")</f>
        <v>#VALUE!</v>
      </c>
      <c r="AD108" s="315" t="str">
        <f t="shared" si="5"/>
        <v/>
      </c>
    </row>
    <row r="109" spans="1:30" ht="18.75" customHeight="1">
      <c r="A109" s="1132"/>
      <c r="B109" s="319" t="str">
        <f>IF(A106:A106&gt;0,VLOOKUP(A106,Sorteio!$A$1:$AS$75,34,FALSE),"")</f>
        <v>540</v>
      </c>
      <c r="C109" s="319" t="str">
        <f>IF(A106:A106&gt;0,VLOOKUP(A106,Sorteio!$A$1:$AS$75,35,FALSE),"")</f>
        <v>ANZAI</v>
      </c>
      <c r="D109" s="319" t="str">
        <f>IF(A106:A106&gt;0,VLOOKUP(A106,Sorteio!$A$1:$AS$75,36,FALSE),"")</f>
        <v>YOSHIO</v>
      </c>
      <c r="E109" s="319" t="str">
        <f>IF(A106:A106&gt;0,VLOOKUP(A106,Sorteio!$A$1:$AS$75,37,FALSE),"")</f>
        <v>M</v>
      </c>
      <c r="F109" s="319" t="str">
        <f>IF(A106:A106&gt;0,VLOOKUP(A106,Sorteio!$A$1:$AS$75,38,FALSE),"")</f>
        <v>12. COO</v>
      </c>
      <c r="G109" s="343">
        <f>IF(A106:A106&gt;0,VLOOKUP(A106,Sorteio!$A$1:$AS$75,39,FALSE),"")</f>
        <v>17424</v>
      </c>
      <c r="H109" s="320">
        <f>IF(A106:A106&gt;0,VLOOKUP(A106,Sorteio!$A$1:$AS$75,40,FALSE),"")</f>
        <v>12</v>
      </c>
      <c r="I109" s="320" t="str">
        <f>IF(A106:A106&gt;0,VLOOKUP(A106,Sorteio!$A$1:$AS$75,41,FALSE),"")</f>
        <v>C-SR</v>
      </c>
      <c r="J109" s="319" t="str">
        <f>IF(A106:A106&gt;0,VLOOKUP(A106,Sorteio!$A$1:$AS$75,42,FALSE),"")</f>
        <v>LIB2026</v>
      </c>
      <c r="K109" s="319">
        <f>IF(A106:A106&gt;0,VLOOKUP(A106,Sorteio!$A$1:$AS$75,43,FALSE),"")</f>
        <v>0</v>
      </c>
      <c r="L109" s="321">
        <v>66</v>
      </c>
      <c r="M109" s="321">
        <v>68</v>
      </c>
      <c r="N109" s="322">
        <f>IF(A106&gt;0,L109+M109,"")</f>
        <v>134</v>
      </c>
      <c r="O109" s="323"/>
      <c r="P109" s="323"/>
      <c r="Q109" s="323"/>
      <c r="R109" s="323"/>
      <c r="S109" s="610" t="str">
        <f>IF(O109&gt;0,VLOOKUP(O109,HOLEINONE!$A$1:$B$37,2,FALSE),"")</f>
        <v/>
      </c>
      <c r="T109" s="610" t="str">
        <f>IF(P109&gt;0,VLOOKUP(P109,HOLEINONE!$A$1:$B$37,2,FALSE),"")</f>
        <v/>
      </c>
      <c r="U109" s="610" t="str">
        <f>IF(Q109&gt;0,VLOOKUP(Q109,HOLEINONE!$A$1:$B$37,2,FALSE),"")</f>
        <v/>
      </c>
      <c r="V109" s="610" t="str">
        <f>IF(R109&gt;0,VLOOKUP(R109,HOLEINONE!$A$1:$B$37,2,FALSE),"")</f>
        <v/>
      </c>
      <c r="W109" s="591" t="str">
        <f t="shared" si="4"/>
        <v/>
      </c>
      <c r="X109" s="325">
        <f>IF(A106&gt;0,N109-H109*2,"")</f>
        <v>110</v>
      </c>
      <c r="Y109" s="315">
        <f t="shared" si="3"/>
        <v>17424</v>
      </c>
      <c r="Z109" s="315">
        <f>IF(A106&gt;0,999.999999-N109+(H109*0.01)+(Y109*-0.000000001),"")</f>
        <v>866.11998157599999</v>
      </c>
      <c r="AA109" s="315" t="e">
        <f>IF(A106&gt;0,RANK(Z109,Z:Z),"")</f>
        <v>#VALUE!</v>
      </c>
      <c r="AB109" s="315">
        <f>IF(A106&gt;0,999.999999-X109+(0.12-(H109*0.01))+(Y109*-0.00000001)," ")</f>
        <v>889.99982476000002</v>
      </c>
      <c r="AC109" s="315" t="e">
        <f>IF(A106&gt;0,RANK(AB109,AB:AB),"")</f>
        <v>#VALUE!</v>
      </c>
      <c r="AD109" s="315" t="str">
        <f t="shared" si="5"/>
        <v/>
      </c>
    </row>
    <row r="110" spans="1:30" ht="18.75" customHeight="1">
      <c r="A110" s="1132">
        <v>210</v>
      </c>
      <c r="B110" s="319" t="str">
        <f>IF(A110:A110&gt;0,VLOOKUP(A110,Sorteio!$A$1:$AS$75,4,FALSE),"")</f>
        <v>888</v>
      </c>
      <c r="C110" s="319" t="str">
        <f>IF(A110:A110&gt;0,VLOOKUP(A110,Sorteio!$A$1:$AS$75,5,FALSE),"")</f>
        <v>I. YOKOYAMA</v>
      </c>
      <c r="D110" s="319" t="str">
        <f>IF(A110:A110&gt;0,VLOOKUP(A110,Sorteio!$A$1:$AS$75,6,FALSE),"")</f>
        <v>ELISA MASSAE</v>
      </c>
      <c r="E110" s="319" t="str">
        <f>IF(A110:A110&gt;0,VLOOKUP(A110,Sorteio!$A$1:$AS$75,7,FALSE),"")</f>
        <v>F</v>
      </c>
      <c r="F110" s="319" t="str">
        <f>IF(A110:A110&gt;0,VLOOKUP(A110,Sorteio!$A$1:$AS$75,8,FALSE),"")</f>
        <v>07. GSP</v>
      </c>
      <c r="G110" s="343">
        <f>IF(A110:A110&gt;0,VLOOKUP(A110,Sorteio!$A$1:$AS$75,9,FALSE),"")</f>
        <v>20981</v>
      </c>
      <c r="H110" s="320">
        <f>IF(A110:A110&gt;0,VLOOKUP(A110,Sorteio!$A$1:$AS$75,10,FALSE),"")</f>
        <v>7</v>
      </c>
      <c r="I110" s="320" t="str">
        <f>IF(A110:A110&gt;0,VLOOKUP(A110,Sorteio!$A$1:$AS$75,11,FALSE),"")</f>
        <v>B-NSR</v>
      </c>
      <c r="J110" s="319" t="str">
        <f>IF(A110:A110&gt;0,VLOOKUP(A110,Sorteio!$A$1:$AS$75,12,FALSE),"")</f>
        <v>LIB2026</v>
      </c>
      <c r="K110" s="319">
        <f>IF(A110:A110&gt;0,VLOOKUP(A110,Sorteio!$A$1:$AS$75,13,FALSE),"")</f>
        <v>0</v>
      </c>
      <c r="L110" s="321">
        <v>57</v>
      </c>
      <c r="M110" s="321">
        <v>58</v>
      </c>
      <c r="N110" s="322">
        <f>IF(A110&gt;0,L110+M110,"")</f>
        <v>115</v>
      </c>
      <c r="O110" s="323"/>
      <c r="P110" s="323"/>
      <c r="Q110" s="323"/>
      <c r="R110" s="323"/>
      <c r="S110" s="610" t="str">
        <f>IF(O110&gt;0,VLOOKUP(O110,HOLEINONE!$A$1:$B$37,2,FALSE),"")</f>
        <v/>
      </c>
      <c r="T110" s="610" t="str">
        <f>IF(P110&gt;0,VLOOKUP(P110,HOLEINONE!$A$1:$B$37,2,FALSE),"")</f>
        <v/>
      </c>
      <c r="U110" s="610" t="str">
        <f>IF(Q110&gt;0,VLOOKUP(Q110,HOLEINONE!$A$1:$B$37,2,FALSE),"")</f>
        <v/>
      </c>
      <c r="V110" s="610" t="str">
        <f>IF(R110&gt;0,VLOOKUP(R110,HOLEINONE!$A$1:$B$37,2,FALSE),"")</f>
        <v/>
      </c>
      <c r="W110" s="591" t="str">
        <f t="shared" si="4"/>
        <v/>
      </c>
      <c r="X110" s="325">
        <f>IF(A110&gt;0,N110-H110*2,"")</f>
        <v>101</v>
      </c>
      <c r="Y110" s="315">
        <f t="shared" si="3"/>
        <v>20981</v>
      </c>
      <c r="Z110" s="315">
        <f>IF(A110&gt;0,999.999999-N110+(H110*0.01)+(Y110*-0.000000001),"")</f>
        <v>885.06997801900002</v>
      </c>
      <c r="AA110" s="315" t="e">
        <f>IF(A110&gt;0,RANK(Z110,Z:Z),"")</f>
        <v>#VALUE!</v>
      </c>
      <c r="AB110" s="315">
        <f>IF(A110&gt;0,999.999999-X110+(0.12-(H110*0.01))+(Y110*-0.00000001)," ")</f>
        <v>899.04978918999996</v>
      </c>
      <c r="AC110" s="315" t="e">
        <f>IF(A110&gt;0,RANK(AB110,AB:AB),"")</f>
        <v>#VALUE!</v>
      </c>
      <c r="AD110" s="315" t="str">
        <f t="shared" si="5"/>
        <v/>
      </c>
    </row>
    <row r="111" spans="1:30" ht="18.75" customHeight="1">
      <c r="A111" s="1132"/>
      <c r="B111" s="319" t="str">
        <f>IF(A110:A110&gt;0,VLOOKUP(A110,Sorteio!$A$1:$AS$75,14,FALSE),"")</f>
        <v>840</v>
      </c>
      <c r="C111" s="319" t="str">
        <f>IF(A110:A110&gt;0,VLOOKUP(A110,Sorteio!$A$1:$AS$760,15,FALSE),"")</f>
        <v>MAEDA</v>
      </c>
      <c r="D111" s="319" t="str">
        <f>IF(A110:A110&gt;0,VLOOKUP(A110,Sorteio!$A$1:$AS$760,16,FALSE),"")</f>
        <v>EDUARDO KIYOSHI</v>
      </c>
      <c r="E111" s="319" t="str">
        <f>IF(A110:A110&gt;0,VLOOKUP(A110,Sorteio!$A$1:$AS$760,17,FALSE),"")</f>
        <v>M</v>
      </c>
      <c r="F111" s="319" t="str">
        <f>IF(A110:A110&gt;0,VLOOKUP(A110,Sorteio!$A$1:$AS$75,18,FALSE),"")</f>
        <v>06. KOK</v>
      </c>
      <c r="G111" s="343">
        <f>IF(A110:A110&gt;0,VLOOKUP(A110,Sorteio!$A$1:$AS$75,19,FALSE),"")</f>
        <v>16578</v>
      </c>
      <c r="H111" s="320">
        <f>IF(A110:A110&gt;0,VLOOKUP(A110,Sorteio!$A$1:$AS$75,20,FALSE),"")</f>
        <v>9</v>
      </c>
      <c r="I111" s="320" t="str">
        <f>IF(A110:A110&gt;0,VLOOKUP(A110,Sorteio!$A$1:$AS$75,21,FALSE),"")</f>
        <v>B-SR</v>
      </c>
      <c r="J111" s="319" t="str">
        <f>IF(A110:A110&gt;0,VLOOKUP(A110,Sorteio!$A$1:$AS$75,22,FALSE),"")</f>
        <v>LIB2026</v>
      </c>
      <c r="K111" s="319">
        <f>IF(A110:A110&gt;0,VLOOKUP(A110,Sorteio!$A$1:$AS$75,23,FALSE),"")</f>
        <v>0</v>
      </c>
      <c r="L111" s="321">
        <v>99</v>
      </c>
      <c r="M111" s="321">
        <v>99</v>
      </c>
      <c r="N111" s="322">
        <f>IF(A110&gt;0,L111+M111,"")</f>
        <v>198</v>
      </c>
      <c r="O111" s="323"/>
      <c r="P111" s="323"/>
      <c r="Q111" s="323"/>
      <c r="R111" s="323"/>
      <c r="S111" s="610" t="str">
        <f>IF(O111&gt;0,VLOOKUP(O111,HOLEINONE!$A$1:$B$37,2,FALSE),"")</f>
        <v/>
      </c>
      <c r="T111" s="610" t="str">
        <f>IF(P111&gt;0,VLOOKUP(P111,HOLEINONE!$A$1:$B$37,2,FALSE),"")</f>
        <v/>
      </c>
      <c r="U111" s="610" t="str">
        <f>IF(Q111&gt;0,VLOOKUP(Q111,HOLEINONE!$A$1:$B$37,2,FALSE),"")</f>
        <v/>
      </c>
      <c r="V111" s="610" t="str">
        <f>IF(R111&gt;0,VLOOKUP(R111,HOLEINONE!$A$1:$B$37,2,FALSE),"")</f>
        <v/>
      </c>
      <c r="W111" s="591" t="str">
        <f t="shared" si="4"/>
        <v/>
      </c>
      <c r="X111" s="325">
        <f>IF(A110&gt;0,N111-H111*2,"")</f>
        <v>180</v>
      </c>
      <c r="Y111" s="315">
        <f t="shared" si="3"/>
        <v>16578</v>
      </c>
      <c r="Z111" s="315">
        <f>IF(A110&gt;0,999.999999-N111+(H111*0.01)+(Y111*-0.000000001),"")</f>
        <v>802.08998242200005</v>
      </c>
      <c r="AA111" s="315" t="e">
        <f>IF(A110&gt;0,RANK(Z111,Z:Z),"")</f>
        <v>#VALUE!</v>
      </c>
      <c r="AB111" s="315">
        <f>IF(A110&gt;0,999.999999-X111+(0.12-(H111*0.01))+(Y111*-0.00000001)," ")</f>
        <v>820.02983322</v>
      </c>
      <c r="AC111" s="315" t="e">
        <f>IF(A110&gt;0,RANK(AB111,AB:AB),"")</f>
        <v>#VALUE!</v>
      </c>
      <c r="AD111" s="315" t="str">
        <f t="shared" si="5"/>
        <v/>
      </c>
    </row>
    <row r="112" spans="1:30" ht="18.75" customHeight="1">
      <c r="A112" s="1132"/>
      <c r="B112" s="319" t="str">
        <f>IF(A110:A110&gt;0,VLOOKUP(A110,Sorteio!$A$1:$AS$75,24,FALSE),"")</f>
        <v>769</v>
      </c>
      <c r="C112" s="319" t="str">
        <f>IF(A110:A110&gt;0,VLOOKUP(A110,Sorteio!$A$1:$AS$75,25,FALSE),"")</f>
        <v>SOTOTUKA</v>
      </c>
      <c r="D112" s="319" t="str">
        <f>IF(A110:A110&gt;0,VLOOKUP(A110,Sorteio!$A$1:$AS$75,26,FALSE),"")</f>
        <v>MASSAHIKO</v>
      </c>
      <c r="E112" s="319" t="str">
        <f>IF(A110:A110&gt;0,VLOOKUP(A110,Sorteio!$A$1:$AS$75,27,FALSE),"")</f>
        <v>M</v>
      </c>
      <c r="F112" s="319" t="str">
        <f>IF(A110:A110&gt;0,VLOOKUP(A110,Sorteio!$A$1:$AS$75,28,FALSE),"")</f>
        <v>12. COO</v>
      </c>
      <c r="G112" s="343">
        <f>IF(A110:A110&gt;0,VLOOKUP(A110,Sorteio!$A$1:$AS$75,29,FALSE),"")</f>
        <v>17868</v>
      </c>
      <c r="H112" s="320">
        <f>IF(A110:A110&gt;0,VLOOKUP(A110,Sorteio!$A$1:$AS$75,30,FALSE),"")</f>
        <v>9</v>
      </c>
      <c r="I112" s="320" t="str">
        <f>IF(A110:A110&gt;0,VLOOKUP(A110,Sorteio!$A$1:$AS$75,31,FALSE),"")</f>
        <v>B-SR</v>
      </c>
      <c r="J112" s="319" t="str">
        <f>IF(A110:A110&gt;0,VLOOKUP(A110,Sorteio!$A$1:$AS$75,32,FALSE),"")</f>
        <v>LIB2026</v>
      </c>
      <c r="K112" s="319">
        <f>IF(A110:A110&gt;0,VLOOKUP(A110,Sorteio!$A$1:$AS$75,33,FALSE),"")</f>
        <v>0</v>
      </c>
      <c r="L112" s="321">
        <v>62</v>
      </c>
      <c r="M112" s="321">
        <v>66</v>
      </c>
      <c r="N112" s="322">
        <f>IF(A110&gt;0,L112+M112,"")</f>
        <v>128</v>
      </c>
      <c r="O112" s="323"/>
      <c r="P112" s="323"/>
      <c r="Q112" s="323"/>
      <c r="R112" s="323"/>
      <c r="S112" s="610" t="str">
        <f>IF(O112&gt;0,VLOOKUP(O112,HOLEINONE!$A$1:$B$37,2,FALSE),"")</f>
        <v/>
      </c>
      <c r="T112" s="610" t="str">
        <f>IF(P112&gt;0,VLOOKUP(P112,HOLEINONE!$A$1:$B$37,2,FALSE),"")</f>
        <v/>
      </c>
      <c r="U112" s="610" t="str">
        <f>IF(Q112&gt;0,VLOOKUP(Q112,HOLEINONE!$A$1:$B$37,2,FALSE),"")</f>
        <v/>
      </c>
      <c r="V112" s="610" t="str">
        <f>IF(R112&gt;0,VLOOKUP(R112,HOLEINONE!$A$1:$B$37,2,FALSE),"")</f>
        <v/>
      </c>
      <c r="W112" s="591" t="str">
        <f t="shared" si="4"/>
        <v/>
      </c>
      <c r="X112" s="325">
        <f>IF(A110&gt;0,N112-H112*2,"")</f>
        <v>110</v>
      </c>
      <c r="Y112" s="315">
        <f t="shared" si="3"/>
        <v>17868</v>
      </c>
      <c r="Z112" s="315">
        <f>IF(A110&gt;0,999.999999-N112+(H112*0.01)+(Y112*-0.000000001),"")</f>
        <v>872.08998113200005</v>
      </c>
      <c r="AA112" s="315" t="e">
        <f>IF(A110&gt;0,RANK(Z112,Z:Z),"")</f>
        <v>#VALUE!</v>
      </c>
      <c r="AB112" s="315">
        <f>IF(A110&gt;0,999.999999-X112+(0.12-(H112*0.01))+(Y112*-0.00000001)," ")</f>
        <v>890.02982032</v>
      </c>
      <c r="AC112" s="315" t="e">
        <f>IF(A110&gt;0,RANK(AB112,AB:AB),"")</f>
        <v>#VALUE!</v>
      </c>
      <c r="AD112" s="315" t="str">
        <f t="shared" si="5"/>
        <v/>
      </c>
    </row>
    <row r="113" spans="1:30" ht="18.75" customHeight="1">
      <c r="A113" s="1132"/>
      <c r="B113" s="319" t="str">
        <f>IF(A110:A110&gt;0,VLOOKUP(A110,Sorteio!$A$1:$AS$75,34,FALSE),"")</f>
        <v>533</v>
      </c>
      <c r="C113" s="319" t="str">
        <f>IF(A110:A110&gt;0,VLOOKUP(A110,Sorteio!$A$1:$AS$75,35,FALSE),"")</f>
        <v>TANAKA</v>
      </c>
      <c r="D113" s="319" t="str">
        <f>IF(A110:A110&gt;0,VLOOKUP(A110,Sorteio!$A$1:$AS$75,36,FALSE),"")</f>
        <v>TAKAAKI</v>
      </c>
      <c r="E113" s="319" t="str">
        <f>IF(A110:A110&gt;0,VLOOKUP(A110,Sorteio!$A$1:$AS$75,37,FALSE),"")</f>
        <v>M</v>
      </c>
      <c r="F113" s="319" t="str">
        <f>IF(A110:A110&gt;0,VLOOKUP(A110,Sorteio!$A$1:$AS$75,38,FALSE),"")</f>
        <v>03. IBI</v>
      </c>
      <c r="G113" s="343">
        <f>IF(A110:A110&gt;0,VLOOKUP(A110,Sorteio!$A$1:$AS$75,39,FALSE),"")</f>
        <v>14124</v>
      </c>
      <c r="H113" s="320">
        <f>IF(A110:A110&gt;0,VLOOKUP(A110,Sorteio!$A$1:$AS$75,40,FALSE),"")</f>
        <v>12</v>
      </c>
      <c r="I113" s="320" t="str">
        <f>IF(A110:A110&gt;0,VLOOKUP(A110,Sorteio!$A$1:$AS$75,41,FALSE),"")</f>
        <v>C-MR</v>
      </c>
      <c r="J113" s="319" t="str">
        <f>IF(A110:A110&gt;0,VLOOKUP(A110,Sorteio!$A$1:$AS$75,42,FALSE),"")</f>
        <v>LIB2026</v>
      </c>
      <c r="K113" s="319">
        <f>IF(A110:A110&gt;0,VLOOKUP(A110,Sorteio!$A$1:$AS$75,43,FALSE),"")</f>
        <v>0</v>
      </c>
      <c r="L113" s="321">
        <v>77</v>
      </c>
      <c r="M113" s="321">
        <v>80</v>
      </c>
      <c r="N113" s="322">
        <f>IF(A110&gt;0,L113+M113,"")</f>
        <v>157</v>
      </c>
      <c r="O113" s="323"/>
      <c r="P113" s="323"/>
      <c r="Q113" s="323"/>
      <c r="R113" s="323"/>
      <c r="S113" s="610" t="str">
        <f>IF(O113&gt;0,VLOOKUP(O113,HOLEINONE!$A$1:$B$37,2,FALSE),"")</f>
        <v/>
      </c>
      <c r="T113" s="610" t="str">
        <f>IF(P113&gt;0,VLOOKUP(P113,HOLEINONE!$A$1:$B$37,2,FALSE),"")</f>
        <v/>
      </c>
      <c r="U113" s="610" t="str">
        <f>IF(Q113&gt;0,VLOOKUP(Q113,HOLEINONE!$A$1:$B$37,2,FALSE),"")</f>
        <v/>
      </c>
      <c r="V113" s="610" t="str">
        <f>IF(R113&gt;0,VLOOKUP(R113,HOLEINONE!$A$1:$B$37,2,FALSE),"")</f>
        <v/>
      </c>
      <c r="W113" s="591" t="str">
        <f t="shared" si="4"/>
        <v/>
      </c>
      <c r="X113" s="325">
        <f>IF(A110&gt;0,N113-H113*2,"")</f>
        <v>133</v>
      </c>
      <c r="Y113" s="315">
        <f t="shared" si="3"/>
        <v>14124</v>
      </c>
      <c r="Z113" s="315">
        <f>IF(A110&gt;0,999.999999-N113+(H113*0.01)+(Y113*-0.000000001),"")</f>
        <v>843.11998487599999</v>
      </c>
      <c r="AA113" s="315" t="e">
        <f>IF(A110&gt;0,RANK(Z113,Z:Z),"")</f>
        <v>#VALUE!</v>
      </c>
      <c r="AB113" s="315">
        <f>IF(A110&gt;0,999.999999-X113+(0.12-(H113*0.01))+(Y113*-0.00000001)," ")</f>
        <v>866.99985776000005</v>
      </c>
      <c r="AC113" s="315" t="e">
        <f>IF(A110&gt;0,RANK(AB113,AB:AB),"")</f>
        <v>#VALUE!</v>
      </c>
      <c r="AD113" s="315" t="str">
        <f t="shared" si="5"/>
        <v/>
      </c>
    </row>
    <row r="114" spans="1:30" ht="18.75" customHeight="1">
      <c r="A114" s="1132">
        <v>211</v>
      </c>
      <c r="B114" s="319" t="str">
        <f>IF(A114:A114&gt;0,VLOOKUP(A114,Sorteio!$A$1:$AS$75,4,FALSE),"")</f>
        <v>697</v>
      </c>
      <c r="C114" s="319" t="str">
        <f>IF(A114:A114&gt;0,VLOOKUP(A114,Sorteio!$A$1:$AS$75,5,FALSE),"")</f>
        <v>YADOYA</v>
      </c>
      <c r="D114" s="319" t="str">
        <f>IF(A114:A114&gt;0,VLOOKUP(A114,Sorteio!$A$1:$AS$75,6,FALSE),"")</f>
        <v>KITARO</v>
      </c>
      <c r="E114" s="319" t="str">
        <f>IF(A114:A114&gt;0,VLOOKUP(A114,Sorteio!$A$1:$AS$75,7,FALSE),"")</f>
        <v>M</v>
      </c>
      <c r="F114" s="319" t="str">
        <f>IF(A114:A114&gt;0,VLOOKUP(A114,Sorteio!$A$1:$AS$75,8,FALSE),"")</f>
        <v>07. GSP</v>
      </c>
      <c r="G114" s="343">
        <f>IF(A114:A114&gt;0,VLOOKUP(A114,Sorteio!$A$1:$AS$75,9,FALSE),"")</f>
        <v>23259</v>
      </c>
      <c r="H114" s="320">
        <f>IF(A114:A114&gt;0,VLOOKUP(A114,Sorteio!$A$1:$AS$75,10,FALSE),"")</f>
        <v>9</v>
      </c>
      <c r="I114" s="320" t="str">
        <f>IF(A114:A114&gt;0,VLOOKUP(A114,Sorteio!$A$1:$AS$75,11,FALSE),"")</f>
        <v>B-NSR</v>
      </c>
      <c r="J114" s="319" t="str">
        <f>IF(A114:A114&gt;0,VLOOKUP(A114,Sorteio!$A$1:$AS$75,12,FALSE),"")</f>
        <v>LIB2026</v>
      </c>
      <c r="K114" s="319">
        <f>IF(A114:A114&gt;0,VLOOKUP(A114,Sorteio!$A$1:$AS$75,13,FALSE),"")</f>
        <v>0</v>
      </c>
      <c r="L114" s="321">
        <v>60</v>
      </c>
      <c r="M114" s="321">
        <v>70</v>
      </c>
      <c r="N114" s="322">
        <f>IF(A114&gt;0,L114+M114,"")</f>
        <v>130</v>
      </c>
      <c r="O114" s="323"/>
      <c r="P114" s="323"/>
      <c r="Q114" s="323"/>
      <c r="R114" s="323"/>
      <c r="S114" s="610" t="str">
        <f>IF(O114&gt;0,VLOOKUP(O114,HOLEINONE!$A$1:$B$37,2,FALSE),"")</f>
        <v/>
      </c>
      <c r="T114" s="610" t="str">
        <f>IF(P114&gt;0,VLOOKUP(P114,HOLEINONE!$A$1:$B$37,2,FALSE),"")</f>
        <v/>
      </c>
      <c r="U114" s="610" t="str">
        <f>IF(Q114&gt;0,VLOOKUP(Q114,HOLEINONE!$A$1:$B$37,2,FALSE),"")</f>
        <v/>
      </c>
      <c r="V114" s="610" t="str">
        <f>IF(R114&gt;0,VLOOKUP(R114,HOLEINONE!$A$1:$B$37,2,FALSE),"")</f>
        <v/>
      </c>
      <c r="W114" s="591" t="str">
        <f t="shared" si="4"/>
        <v/>
      </c>
      <c r="X114" s="325">
        <f>IF(A114&gt;0,N114-H114*2,"")</f>
        <v>112</v>
      </c>
      <c r="Y114" s="315">
        <f t="shared" si="3"/>
        <v>23259</v>
      </c>
      <c r="Z114" s="315">
        <f>IF(A114&gt;0,999.999999-N114+(H114*0.01)+(Y114*-0.000000001),"")</f>
        <v>870.08997574099999</v>
      </c>
      <c r="AA114" s="315" t="e">
        <f>IF(A114&gt;0,RANK(Z114,Z:Z),"")</f>
        <v>#VALUE!</v>
      </c>
      <c r="AB114" s="315">
        <f>IF(A114&gt;0,999.999999-X114+(0.12-(H114*0.01))+(Y114*-0.00000001)," ")</f>
        <v>888.02976640999998</v>
      </c>
      <c r="AC114" s="315" t="e">
        <f>IF(A114&gt;0,RANK(AB114,AB:AB),"")</f>
        <v>#VALUE!</v>
      </c>
      <c r="AD114" s="315" t="str">
        <f t="shared" si="5"/>
        <v/>
      </c>
    </row>
    <row r="115" spans="1:30" ht="18.75" customHeight="1">
      <c r="A115" s="1132"/>
      <c r="B115" s="319" t="str">
        <f>IF(A114:A114&gt;0,VLOOKUP(A114,Sorteio!$A$1:$AS$75,14,FALSE),"")</f>
        <v>512</v>
      </c>
      <c r="C115" s="319" t="str">
        <f>IF(A114:A114&gt;0,VLOOKUP(A114,Sorteio!$A$1:$AS$760,15,FALSE),"")</f>
        <v>MATSUMURA</v>
      </c>
      <c r="D115" s="319" t="str">
        <f>IF(A114:A114&gt;0,VLOOKUP(A114,Sorteio!$A$1:$AS$760,16,FALSE),"")</f>
        <v>TERUAKI</v>
      </c>
      <c r="E115" s="319" t="str">
        <f>IF(A114:A114&gt;0,VLOOKUP(A114,Sorteio!$A$1:$AS$760,17,FALSE),"")</f>
        <v>M</v>
      </c>
      <c r="F115" s="319" t="str">
        <f>IF(A114:A114&gt;0,VLOOKUP(A114,Sorteio!$A$1:$AS$75,18,FALSE),"")</f>
        <v>06. KOK</v>
      </c>
      <c r="G115" s="343">
        <f>IF(A114:A114&gt;0,VLOOKUP(A114,Sorteio!$A$1:$AS$75,19,FALSE),"")</f>
        <v>15766</v>
      </c>
      <c r="H115" s="320">
        <f>IF(A114:A114&gt;0,VLOOKUP(A114,Sorteio!$A$1:$AS$75,20,FALSE),"")</f>
        <v>9</v>
      </c>
      <c r="I115" s="320" t="str">
        <f>IF(A114:A114&gt;0,VLOOKUP(A114,Sorteio!$A$1:$AS$75,21,FALSE),"")</f>
        <v>B-SR</v>
      </c>
      <c r="J115" s="319" t="str">
        <f>IF(A114:A114&gt;0,VLOOKUP(A114,Sorteio!$A$1:$AS$75,22,FALSE),"")</f>
        <v>LIB2026</v>
      </c>
      <c r="K115" s="319">
        <f>IF(A114:A114&gt;0,VLOOKUP(A114,Sorteio!$A$1:$AS$75,23,FALSE),"")</f>
        <v>0</v>
      </c>
      <c r="L115" s="321">
        <v>57</v>
      </c>
      <c r="M115" s="321">
        <v>63</v>
      </c>
      <c r="N115" s="322">
        <f>IF(A114&gt;0,L115+M115,"")</f>
        <v>120</v>
      </c>
      <c r="O115" s="323"/>
      <c r="P115" s="323"/>
      <c r="Q115" s="323"/>
      <c r="R115" s="323"/>
      <c r="S115" s="610" t="str">
        <f>IF(O115&gt;0,VLOOKUP(O115,HOLEINONE!$A$1:$B$37,2,FALSE),"")</f>
        <v/>
      </c>
      <c r="T115" s="610" t="str">
        <f>IF(P115&gt;0,VLOOKUP(P115,HOLEINONE!$A$1:$B$37,2,FALSE),"")</f>
        <v/>
      </c>
      <c r="U115" s="610" t="str">
        <f>IF(Q115&gt;0,VLOOKUP(Q115,HOLEINONE!$A$1:$B$37,2,FALSE),"")</f>
        <v/>
      </c>
      <c r="V115" s="610" t="str">
        <f>IF(R115&gt;0,VLOOKUP(R115,HOLEINONE!$A$1:$B$37,2,FALSE),"")</f>
        <v/>
      </c>
      <c r="W115" s="591" t="str">
        <f t="shared" si="4"/>
        <v/>
      </c>
      <c r="X115" s="325">
        <f>IF(A114&gt;0,N115-H115*2,"")</f>
        <v>102</v>
      </c>
      <c r="Y115" s="315">
        <f t="shared" si="3"/>
        <v>15766</v>
      </c>
      <c r="Z115" s="315">
        <f>IF(A114&gt;0,999.999999-N115+(H115*0.01)+(Y115*-0.000000001),"")</f>
        <v>880.08998323399999</v>
      </c>
      <c r="AA115" s="315" t="e">
        <f>IF(A114&gt;0,RANK(Z115,Z:Z),"")</f>
        <v>#VALUE!</v>
      </c>
      <c r="AB115" s="315">
        <f>IF(A114&gt;0,999.999999-X115+(0.12-(H115*0.01))+(Y115*-0.00000001)," ")</f>
        <v>898.02984133999996</v>
      </c>
      <c r="AC115" s="315" t="e">
        <f>IF(A114&gt;0,RANK(AB115,AB:AB),"")</f>
        <v>#VALUE!</v>
      </c>
      <c r="AD115" s="315" t="str">
        <f t="shared" si="5"/>
        <v/>
      </c>
    </row>
    <row r="116" spans="1:30" ht="18.75" customHeight="1">
      <c r="A116" s="1132"/>
      <c r="B116" s="319" t="str">
        <f>IF(A114:A114&gt;0,VLOOKUP(A114,Sorteio!$A$1:$AS$75,24,FALSE),"")</f>
        <v>646</v>
      </c>
      <c r="C116" s="319" t="str">
        <f>IF(A114:A114&gt;0,VLOOKUP(A114,Sorteio!$A$1:$AS$75,25,FALSE),"")</f>
        <v>OGATA</v>
      </c>
      <c r="D116" s="319" t="str">
        <f>IF(A114:A114&gt;0,VLOOKUP(A114,Sorteio!$A$1:$AS$75,26,FALSE),"")</f>
        <v>SEISHI</v>
      </c>
      <c r="E116" s="319" t="str">
        <f>IF(A114:A114&gt;0,VLOOKUP(A114,Sorteio!$A$1:$AS$75,27,FALSE),"")</f>
        <v>M</v>
      </c>
      <c r="F116" s="319" t="str">
        <f>IF(A114:A114&gt;0,VLOOKUP(A114,Sorteio!$A$1:$AS$75,28,FALSE),"")</f>
        <v>15. BIR</v>
      </c>
      <c r="G116" s="343">
        <f>IF(A114:A114&gt;0,VLOOKUP(A114,Sorteio!$A$1:$AS$75,29,FALSE),"")</f>
        <v>17605</v>
      </c>
      <c r="H116" s="320">
        <f>IF(A114:A114&gt;0,VLOOKUP(A114,Sorteio!$A$1:$AS$75,30,FALSE),"")</f>
        <v>9</v>
      </c>
      <c r="I116" s="320" t="str">
        <f>IF(A114:A114&gt;0,VLOOKUP(A114,Sorteio!$A$1:$AS$75,31,FALSE),"")</f>
        <v>B-SR</v>
      </c>
      <c r="J116" s="319" t="str">
        <f>IF(A114:A114&gt;0,VLOOKUP(A114,Sorteio!$A$1:$AS$75,32,FALSE),"")</f>
        <v>LIB2026</v>
      </c>
      <c r="K116" s="319">
        <f>IF(A114:A114&gt;0,VLOOKUP(A114,Sorteio!$A$1:$AS$75,33,FALSE),"")</f>
        <v>0</v>
      </c>
      <c r="L116" s="321">
        <v>66</v>
      </c>
      <c r="M116" s="321">
        <v>64</v>
      </c>
      <c r="N116" s="322">
        <f>IF(A114&gt;0,L116+M116,"")</f>
        <v>130</v>
      </c>
      <c r="O116" s="323"/>
      <c r="P116" s="323"/>
      <c r="Q116" s="323"/>
      <c r="R116" s="323"/>
      <c r="S116" s="610" t="str">
        <f>IF(O116&gt;0,VLOOKUP(O116,HOLEINONE!$A$1:$B$37,2,FALSE),"")</f>
        <v/>
      </c>
      <c r="T116" s="610" t="str">
        <f>IF(P116&gt;0,VLOOKUP(P116,HOLEINONE!$A$1:$B$37,2,FALSE),"")</f>
        <v/>
      </c>
      <c r="U116" s="610" t="str">
        <f>IF(Q116&gt;0,VLOOKUP(Q116,HOLEINONE!$A$1:$B$37,2,FALSE),"")</f>
        <v/>
      </c>
      <c r="V116" s="610" t="str">
        <f>IF(R116&gt;0,VLOOKUP(R116,HOLEINONE!$A$1:$B$37,2,FALSE),"")</f>
        <v/>
      </c>
      <c r="W116" s="591" t="str">
        <f t="shared" si="4"/>
        <v/>
      </c>
      <c r="X116" s="325">
        <f>IF(A114&gt;0,N116-H116*2,"")</f>
        <v>112</v>
      </c>
      <c r="Y116" s="315">
        <f t="shared" si="3"/>
        <v>17605</v>
      </c>
      <c r="Z116" s="315">
        <f>IF(A114&gt;0,999.999999-N116+(H116*0.01)+(Y116*-0.000000001),"")</f>
        <v>870.089981395</v>
      </c>
      <c r="AA116" s="315" t="e">
        <f>IF(A114&gt;0,RANK(Z116,Z:Z),"")</f>
        <v>#VALUE!</v>
      </c>
      <c r="AB116" s="315">
        <f>IF(A114&gt;0,999.999999-X116+(0.12-(H116*0.01))+(Y116*-0.00000001)," ")</f>
        <v>888.02982294999993</v>
      </c>
      <c r="AC116" s="315" t="e">
        <f>IF(A114&gt;0,RANK(AB116,AB:AB),"")</f>
        <v>#VALUE!</v>
      </c>
      <c r="AD116" s="315" t="str">
        <f t="shared" si="5"/>
        <v/>
      </c>
    </row>
    <row r="117" spans="1:30" ht="18.75" customHeight="1">
      <c r="A117" s="1132"/>
      <c r="B117" s="319" t="str">
        <f>IF(A114:A114&gt;0,VLOOKUP(A114,Sorteio!$A$1:$AS$75,34,FALSE),"")</f>
        <v>398</v>
      </c>
      <c r="C117" s="319" t="str">
        <f>IF(A114:A114&gt;0,VLOOKUP(A114,Sorteio!$A$1:$AS$75,35,FALSE),"")</f>
        <v>MURAKAMI DOKAN</v>
      </c>
      <c r="D117" s="319" t="str">
        <f>IF(A114:A114&gt;0,VLOOKUP(A114,Sorteio!$A$1:$AS$75,36,FALSE),"")</f>
        <v>RUMI</v>
      </c>
      <c r="E117" s="319" t="str">
        <f>IF(A114:A114&gt;0,VLOOKUP(A114,Sorteio!$A$1:$AS$75,37,FALSE),"")</f>
        <v>F</v>
      </c>
      <c r="F117" s="319" t="str">
        <f>IF(A114:A114&gt;0,VLOOKUP(A114,Sorteio!$A$1:$AS$75,38,FALSE),"")</f>
        <v>01. PIE</v>
      </c>
      <c r="G117" s="343">
        <f>IF(A114:A114&gt;0,VLOOKUP(A114,Sorteio!$A$1:$AS$75,39,FALSE),"")</f>
        <v>23092</v>
      </c>
      <c r="H117" s="320">
        <f>IF(A114:A114&gt;0,VLOOKUP(A114,Sorteio!$A$1:$AS$75,40,FALSE),"")</f>
        <v>12</v>
      </c>
      <c r="I117" s="320" t="str">
        <f>IF(A114:A114&gt;0,VLOOKUP(A114,Sorteio!$A$1:$AS$75,41,FALSE),"")</f>
        <v>C-NSR</v>
      </c>
      <c r="J117" s="319" t="str">
        <f>IF(A114:A114&gt;0,VLOOKUP(A114,Sorteio!$A$1:$AS$75,42,FALSE),"")</f>
        <v>LIB2026</v>
      </c>
      <c r="K117" s="319">
        <f>IF(A114:A114&gt;0,VLOOKUP(A114,Sorteio!$A$1:$AS$75,43,FALSE),"")</f>
        <v>0</v>
      </c>
      <c r="L117" s="321">
        <v>68</v>
      </c>
      <c r="M117" s="321">
        <v>63</v>
      </c>
      <c r="N117" s="322">
        <f>IF(A114&gt;0,L117+M117,"")</f>
        <v>131</v>
      </c>
      <c r="O117" s="323"/>
      <c r="P117" s="323"/>
      <c r="Q117" s="323"/>
      <c r="R117" s="323"/>
      <c r="S117" s="610" t="str">
        <f>IF(O117&gt;0,VLOOKUP(O117,HOLEINONE!$A$1:$B$37,2,FALSE),"")</f>
        <v/>
      </c>
      <c r="T117" s="610" t="str">
        <f>IF(P117&gt;0,VLOOKUP(P117,HOLEINONE!$A$1:$B$37,2,FALSE),"")</f>
        <v/>
      </c>
      <c r="U117" s="610" t="str">
        <f>IF(Q117&gt;0,VLOOKUP(Q117,HOLEINONE!$A$1:$B$37,2,FALSE),"")</f>
        <v/>
      </c>
      <c r="V117" s="610" t="str">
        <f>IF(R117&gt;0,VLOOKUP(R117,HOLEINONE!$A$1:$B$37,2,FALSE),"")</f>
        <v/>
      </c>
      <c r="W117" s="591" t="str">
        <f t="shared" si="4"/>
        <v/>
      </c>
      <c r="X117" s="325">
        <f>IF(A114&gt;0,N117-H117*2,"")</f>
        <v>107</v>
      </c>
      <c r="Y117" s="315">
        <f t="shared" si="3"/>
        <v>23092</v>
      </c>
      <c r="Z117" s="315">
        <f>IF(A114&gt;0,999.999999-N117+(H117*0.01)+(Y117*-0.000000001),"")</f>
        <v>869.11997590800001</v>
      </c>
      <c r="AA117" s="315" t="e">
        <f>IF(A114&gt;0,RANK(Z117,Z:Z),"")</f>
        <v>#VALUE!</v>
      </c>
      <c r="AB117" s="315">
        <f>IF(A114&gt;0,999.999999-X117+(0.12-(H117*0.01))+(Y117*-0.00000001)," ")</f>
        <v>892.99976807999997</v>
      </c>
      <c r="AC117" s="315" t="e">
        <f>IF(A114&gt;0,RANK(AB117,AB:AB),"")</f>
        <v>#VALUE!</v>
      </c>
      <c r="AD117" s="315" t="str">
        <f t="shared" si="5"/>
        <v/>
      </c>
    </row>
    <row r="118" spans="1:30" ht="18.75" customHeight="1">
      <c r="A118" s="1132">
        <v>212</v>
      </c>
      <c r="B118" s="319" t="str">
        <f>IF(A118:A118&gt;0,VLOOKUP(A118,Sorteio!$A$1:$AS$75,4,FALSE),"")</f>
        <v>609</v>
      </c>
      <c r="C118" s="319" t="str">
        <f>IF(A118:A118&gt;0,VLOOKUP(A118,Sorteio!$A$1:$AS$75,5,FALSE),"")</f>
        <v>NAKASHIMA</v>
      </c>
      <c r="D118" s="319" t="str">
        <f>IF(A118:A118&gt;0,VLOOKUP(A118,Sorteio!$A$1:$AS$75,6,FALSE),"")</f>
        <v>MITSUKO</v>
      </c>
      <c r="E118" s="319" t="str">
        <f>IF(A118:A118&gt;0,VLOOKUP(A118,Sorteio!$A$1:$AS$75,7,FALSE),"")</f>
        <v>F</v>
      </c>
      <c r="F118" s="319" t="str">
        <f>IF(A118:A118&gt;0,VLOOKUP(A118,Sorteio!$A$1:$AS$75,8,FALSE),"")</f>
        <v>06. KOK</v>
      </c>
      <c r="G118" s="343">
        <f>IF(A118:A118&gt;0,VLOOKUP(A118,Sorteio!$A$1:$AS$75,9,FALSE),"")</f>
        <v>19177</v>
      </c>
      <c r="H118" s="320">
        <f>IF(A118:A118&gt;0,VLOOKUP(A118,Sorteio!$A$1:$AS$75,10,FALSE),"")</f>
        <v>9</v>
      </c>
      <c r="I118" s="320" t="str">
        <f>IF(A118:A118&gt;0,VLOOKUP(A118,Sorteio!$A$1:$AS$75,11,FALSE),"")</f>
        <v>B-NSR</v>
      </c>
      <c r="J118" s="319" t="str">
        <f>IF(A118:A118&gt;0,VLOOKUP(A118,Sorteio!$A$1:$AS$75,12,FALSE),"")</f>
        <v>LIB2026</v>
      </c>
      <c r="K118" s="319">
        <f>IF(A118:A118&gt;0,VLOOKUP(A118,Sorteio!$A$1:$AS$75,13,FALSE),"")</f>
        <v>0</v>
      </c>
      <c r="L118" s="321">
        <v>53</v>
      </c>
      <c r="M118" s="321">
        <v>59</v>
      </c>
      <c r="N118" s="322">
        <f>IF(A118&gt;0,L118+M118,"")</f>
        <v>112</v>
      </c>
      <c r="O118" s="323"/>
      <c r="P118" s="323"/>
      <c r="Q118" s="323"/>
      <c r="R118" s="323"/>
      <c r="S118" s="610" t="str">
        <f>IF(O118&gt;0,VLOOKUP(O118,HOLEINONE!$A$1:$B$37,2,FALSE),"")</f>
        <v/>
      </c>
      <c r="T118" s="610" t="str">
        <f>IF(P118&gt;0,VLOOKUP(P118,HOLEINONE!$A$1:$B$37,2,FALSE),"")</f>
        <v/>
      </c>
      <c r="U118" s="610" t="str">
        <f>IF(Q118&gt;0,VLOOKUP(Q118,HOLEINONE!$A$1:$B$37,2,FALSE),"")</f>
        <v/>
      </c>
      <c r="V118" s="610" t="str">
        <f>IF(R118&gt;0,VLOOKUP(R118,HOLEINONE!$A$1:$B$37,2,FALSE),"")</f>
        <v/>
      </c>
      <c r="W118" s="591" t="str">
        <f t="shared" si="4"/>
        <v/>
      </c>
      <c r="X118" s="325">
        <f>IF(A118&gt;0,N118-H118*2,"")</f>
        <v>94</v>
      </c>
      <c r="Y118" s="315">
        <f t="shared" si="3"/>
        <v>19177</v>
      </c>
      <c r="Z118" s="315">
        <f>IF(A118&gt;0,999.999999-N118+(H118*0.01)+(Y118*-0.000000001),"")</f>
        <v>888.08997982300002</v>
      </c>
      <c r="AA118" s="315" t="e">
        <f>IF(A118&gt;0,RANK(Z118,Z:Z),"")</f>
        <v>#VALUE!</v>
      </c>
      <c r="AB118" s="315">
        <f>IF(A118&gt;0,999.999999-X118+(0.12-(H118*0.01))+(Y118*-0.00000001)," ")</f>
        <v>906.02980722999996</v>
      </c>
      <c r="AC118" s="315" t="e">
        <f>IF(A118&gt;0,RANK(AB118,AB:AB),"")</f>
        <v>#VALUE!</v>
      </c>
      <c r="AD118" s="315" t="str">
        <f t="shared" si="5"/>
        <v/>
      </c>
    </row>
    <row r="119" spans="1:30" ht="18.75" customHeight="1">
      <c r="A119" s="1132"/>
      <c r="B119" s="319" t="str">
        <f>IF(A118:A118&gt;0,VLOOKUP(A118,Sorteio!$A$1:$AS$75,14,FALSE),"")</f>
        <v>615</v>
      </c>
      <c r="C119" s="319" t="str">
        <f>IF(A118:A118&gt;0,VLOOKUP(A118,Sorteio!$A$1:$AS$760,15,FALSE),"")</f>
        <v>NISHIWAKI</v>
      </c>
      <c r="D119" s="319" t="str">
        <f>IF(A118:A118&gt;0,VLOOKUP(A118,Sorteio!$A$1:$AS$760,16,FALSE),"")</f>
        <v>TERUKO</v>
      </c>
      <c r="E119" s="319" t="str">
        <f>IF(A118:A118&gt;0,VLOOKUP(A118,Sorteio!$A$1:$AS$760,17,FALSE),"")</f>
        <v>F</v>
      </c>
      <c r="F119" s="319" t="str">
        <f>IF(A118:A118&gt;0,VLOOKUP(A118,Sorteio!$A$1:$AS$75,18,FALSE),"")</f>
        <v>07. GSP</v>
      </c>
      <c r="G119" s="343">
        <f>IF(A118:A118&gt;0,VLOOKUP(A118,Sorteio!$A$1:$AS$75,19,FALSE),"")</f>
        <v>16338</v>
      </c>
      <c r="H119" s="320">
        <f>IF(A118:A118&gt;0,VLOOKUP(A118,Sorteio!$A$1:$AS$75,20,FALSE),"")</f>
        <v>9</v>
      </c>
      <c r="I119" s="320" t="str">
        <f>IF(A118:A118&gt;0,VLOOKUP(A118,Sorteio!$A$1:$AS$75,21,FALSE),"")</f>
        <v>B-SR</v>
      </c>
      <c r="J119" s="319" t="str">
        <f>IF(A118:A118&gt;0,VLOOKUP(A118,Sorteio!$A$1:$AS$75,22,FALSE),"")</f>
        <v>LIB2026</v>
      </c>
      <c r="K119" s="319">
        <f>IF(A118:A118&gt;0,VLOOKUP(A118,Sorteio!$A$1:$AS$75,23,FALSE),"")</f>
        <v>0</v>
      </c>
      <c r="L119" s="321">
        <v>58</v>
      </c>
      <c r="M119" s="321">
        <v>60</v>
      </c>
      <c r="N119" s="322">
        <f>IF(A118&gt;0,L119+M119,"")</f>
        <v>118</v>
      </c>
      <c r="O119" s="323"/>
      <c r="P119" s="323"/>
      <c r="Q119" s="323"/>
      <c r="R119" s="323"/>
      <c r="S119" s="610" t="str">
        <f>IF(O119&gt;0,VLOOKUP(O119,HOLEINONE!$A$1:$B$37,2,FALSE),"")</f>
        <v/>
      </c>
      <c r="T119" s="610" t="str">
        <f>IF(P119&gt;0,VLOOKUP(P119,HOLEINONE!$A$1:$B$37,2,FALSE),"")</f>
        <v/>
      </c>
      <c r="U119" s="610" t="str">
        <f>IF(Q119&gt;0,VLOOKUP(Q119,HOLEINONE!$A$1:$B$37,2,FALSE),"")</f>
        <v/>
      </c>
      <c r="V119" s="610" t="str">
        <f>IF(R119&gt;0,VLOOKUP(R119,HOLEINONE!$A$1:$B$37,2,FALSE),"")</f>
        <v/>
      </c>
      <c r="W119" s="591" t="str">
        <f t="shared" si="4"/>
        <v/>
      </c>
      <c r="X119" s="325">
        <f>IF(A118&gt;0,N119-H119*2,"")</f>
        <v>100</v>
      </c>
      <c r="Y119" s="315">
        <f t="shared" si="3"/>
        <v>16338</v>
      </c>
      <c r="Z119" s="315">
        <f>IF(A118&gt;0,999.999999-N119+(H119*0.01)+(Y119*-0.000000001),"")</f>
        <v>882.08998266200001</v>
      </c>
      <c r="AA119" s="315" t="e">
        <f>IF(A118&gt;0,RANK(Z119,Z:Z),"")</f>
        <v>#VALUE!</v>
      </c>
      <c r="AB119" s="315">
        <f>IF(A118&gt;0,999.999999-X119+(0.12-(H119*0.01))+(Y119*-0.00000001)," ")</f>
        <v>900.02983561999997</v>
      </c>
      <c r="AC119" s="315" t="e">
        <f>IF(A118&gt;0,RANK(AB119,AB:AB),"")</f>
        <v>#VALUE!</v>
      </c>
      <c r="AD119" s="315" t="str">
        <f t="shared" si="5"/>
        <v/>
      </c>
    </row>
    <row r="120" spans="1:30" ht="18.75" customHeight="1">
      <c r="A120" s="1132"/>
      <c r="B120" s="319" t="str">
        <f>IF(A118:A118&gt;0,VLOOKUP(A118,Sorteio!$A$1:$AS$75,24,FALSE),"")</f>
        <v>382</v>
      </c>
      <c r="C120" s="319" t="str">
        <f>IF(A118:A118&gt;0,VLOOKUP(A118,Sorteio!$A$1:$AS$75,25,FALSE),"")</f>
        <v>AKITA</v>
      </c>
      <c r="D120" s="319" t="str">
        <f>IF(A118:A118&gt;0,VLOOKUP(A118,Sorteio!$A$1:$AS$75,26,FALSE),"")</f>
        <v>KUNIAKI</v>
      </c>
      <c r="E120" s="319" t="str">
        <f>IF(A118:A118&gt;0,VLOOKUP(A118,Sorteio!$A$1:$AS$75,27,FALSE),"")</f>
        <v>M</v>
      </c>
      <c r="F120" s="319" t="str">
        <f>IF(A118:A118&gt;0,VLOOKUP(A118,Sorteio!$A$1:$AS$75,28,FALSE),"")</f>
        <v>15. BIR</v>
      </c>
      <c r="G120" s="343">
        <f>IF(A118:A118&gt;0,VLOOKUP(A118,Sorteio!$A$1:$AS$75,29,FALSE),"")</f>
        <v>16355</v>
      </c>
      <c r="H120" s="320">
        <f>IF(A118:A118&gt;0,VLOOKUP(A118,Sorteio!$A$1:$AS$75,30,FALSE),"")</f>
        <v>9</v>
      </c>
      <c r="I120" s="320" t="str">
        <f>IF(A118:A118&gt;0,VLOOKUP(A118,Sorteio!$A$1:$AS$75,31,FALSE),"")</f>
        <v>B-SR</v>
      </c>
      <c r="J120" s="319" t="str">
        <f>IF(A118:A118&gt;0,VLOOKUP(A118,Sorteio!$A$1:$AS$75,32,FALSE),"")</f>
        <v>LIB2026</v>
      </c>
      <c r="K120" s="319">
        <f>IF(A118:A118&gt;0,VLOOKUP(A118,Sorteio!$A$1:$AS$75,33,FALSE),"")</f>
        <v>0</v>
      </c>
      <c r="L120" s="321">
        <v>61</v>
      </c>
      <c r="M120" s="321">
        <v>56</v>
      </c>
      <c r="N120" s="322">
        <f>IF(A118&gt;0,L120+M120,"")</f>
        <v>117</v>
      </c>
      <c r="O120" s="323"/>
      <c r="P120" s="323"/>
      <c r="Q120" s="323"/>
      <c r="R120" s="323"/>
      <c r="S120" s="610" t="str">
        <f>IF(O120&gt;0,VLOOKUP(O120,HOLEINONE!$A$1:$B$37,2,FALSE),"")</f>
        <v/>
      </c>
      <c r="T120" s="610" t="str">
        <f>IF(P120&gt;0,VLOOKUP(P120,HOLEINONE!$A$1:$B$37,2,FALSE),"")</f>
        <v/>
      </c>
      <c r="U120" s="610" t="str">
        <f>IF(Q120&gt;0,VLOOKUP(Q120,HOLEINONE!$A$1:$B$37,2,FALSE),"")</f>
        <v/>
      </c>
      <c r="V120" s="610" t="str">
        <f>IF(R120&gt;0,VLOOKUP(R120,HOLEINONE!$A$1:$B$37,2,FALSE),"")</f>
        <v/>
      </c>
      <c r="W120" s="591" t="str">
        <f t="shared" si="4"/>
        <v/>
      </c>
      <c r="X120" s="325">
        <f>IF(A118&gt;0,N120-H120*2,"")</f>
        <v>99</v>
      </c>
      <c r="Y120" s="315">
        <f t="shared" si="3"/>
        <v>16355</v>
      </c>
      <c r="Z120" s="315">
        <f>IF(A118&gt;0,999.999999-N120+(H120*0.01)+(Y120*-0.000000001),"")</f>
        <v>883.08998264500008</v>
      </c>
      <c r="AA120" s="315" t="e">
        <f>IF(A118&gt;0,RANK(Z120,Z:Z),"")</f>
        <v>#VALUE!</v>
      </c>
      <c r="AB120" s="315">
        <f>IF(A118&gt;0,999.999999-X120+(0.12-(H120*0.01))+(Y120*-0.00000001)," ")</f>
        <v>901.02983544999995</v>
      </c>
      <c r="AC120" s="315" t="e">
        <f>IF(A118&gt;0,RANK(AB120,AB:AB),"")</f>
        <v>#VALUE!</v>
      </c>
      <c r="AD120" s="315" t="str">
        <f t="shared" si="5"/>
        <v/>
      </c>
    </row>
    <row r="121" spans="1:30" ht="18.75" customHeight="1">
      <c r="A121" s="1132"/>
      <c r="B121" s="319" t="str">
        <f>IF(A118:A118&gt;0,VLOOKUP(A118,Sorteio!$A$1:$AS$75,34,FALSE),"")</f>
        <v>526</v>
      </c>
      <c r="C121" s="319" t="str">
        <f>IF(A118:A118&gt;0,VLOOKUP(A118,Sorteio!$A$1:$AS$75,35,FALSE),"")</f>
        <v>NAKAMURA</v>
      </c>
      <c r="D121" s="319" t="str">
        <f>IF(A118:A118&gt;0,VLOOKUP(A118,Sorteio!$A$1:$AS$75,36,FALSE),"")</f>
        <v>EMI KAWAKAMI</v>
      </c>
      <c r="E121" s="319" t="str">
        <f>IF(A118:A118&gt;0,VLOOKUP(A118,Sorteio!$A$1:$AS$75,37,FALSE),"")</f>
        <v>F</v>
      </c>
      <c r="F121" s="319" t="str">
        <f>IF(A118:A118&gt;0,VLOOKUP(A118,Sorteio!$A$1:$AS$75,38,FALSE),"")</f>
        <v>01. PIE</v>
      </c>
      <c r="G121" s="343">
        <f>IF(A118:A118&gt;0,VLOOKUP(A118,Sorteio!$A$1:$AS$75,39,FALSE),"")</f>
        <v>21828</v>
      </c>
      <c r="H121" s="320">
        <f>IF(A118:A118&gt;0,VLOOKUP(A118,Sorteio!$A$1:$AS$75,40,FALSE),"")</f>
        <v>12</v>
      </c>
      <c r="I121" s="320" t="str">
        <f>IF(A118:A118&gt;0,VLOOKUP(A118,Sorteio!$A$1:$AS$75,41,FALSE),"")</f>
        <v>C-NSR</v>
      </c>
      <c r="J121" s="319" t="str">
        <f>IF(A118:A118&gt;0,VLOOKUP(A118,Sorteio!$A$1:$AS$75,42,FALSE),"")</f>
        <v>LIB2026</v>
      </c>
      <c r="K121" s="319">
        <f>IF(A118:A118&gt;0,VLOOKUP(A118,Sorteio!$A$1:$AS$75,43,FALSE),"")</f>
        <v>0</v>
      </c>
      <c r="L121" s="321">
        <v>70</v>
      </c>
      <c r="M121" s="321">
        <v>66</v>
      </c>
      <c r="N121" s="322">
        <f>IF(A118&gt;0,L121+M121,"")</f>
        <v>136</v>
      </c>
      <c r="O121" s="323"/>
      <c r="P121" s="323"/>
      <c r="Q121" s="323"/>
      <c r="R121" s="323"/>
      <c r="S121" s="610" t="str">
        <f>IF(O121&gt;0,VLOOKUP(O121,HOLEINONE!$A$1:$B$37,2,FALSE),"")</f>
        <v/>
      </c>
      <c r="T121" s="610" t="str">
        <f>IF(P121&gt;0,VLOOKUP(P121,HOLEINONE!$A$1:$B$37,2,FALSE),"")</f>
        <v/>
      </c>
      <c r="U121" s="610" t="str">
        <f>IF(Q121&gt;0,VLOOKUP(Q121,HOLEINONE!$A$1:$B$37,2,FALSE),"")</f>
        <v/>
      </c>
      <c r="V121" s="610" t="str">
        <f>IF(R121&gt;0,VLOOKUP(R121,HOLEINONE!$A$1:$B$37,2,FALSE),"")</f>
        <v/>
      </c>
      <c r="W121" s="591" t="str">
        <f t="shared" si="4"/>
        <v/>
      </c>
      <c r="X121" s="325">
        <f>IF(A118&gt;0,N121-H121*2,"")</f>
        <v>112</v>
      </c>
      <c r="Y121" s="315">
        <f t="shared" si="3"/>
        <v>21828</v>
      </c>
      <c r="Z121" s="315">
        <f>IF(A118&gt;0,999.999999-N121+(H121*0.01)+(Y121*-0.000000001),"")</f>
        <v>864.11997717200006</v>
      </c>
      <c r="AA121" s="315" t="e">
        <f>IF(A118&gt;0,RANK(Z121,Z:Z),"")</f>
        <v>#VALUE!</v>
      </c>
      <c r="AB121" s="315">
        <f>IF(A118&gt;0,999.999999-X121+(0.12-(H121*0.01))+(Y121*-0.00000001)," ")</f>
        <v>887.99978071999999</v>
      </c>
      <c r="AC121" s="315" t="e">
        <f>IF(A118&gt;0,RANK(AB121,AB:AB),"")</f>
        <v>#VALUE!</v>
      </c>
      <c r="AD121" s="315" t="str">
        <f t="shared" si="5"/>
        <v/>
      </c>
    </row>
    <row r="122" spans="1:30" ht="18.75" customHeight="1">
      <c r="A122" s="1132">
        <v>213</v>
      </c>
      <c r="B122" s="319">
        <f>IF(A122:A122&gt;0,VLOOKUP(A122,Sorteio!$A$1:$AS$75,4,FALSE),"")</f>
        <v>691</v>
      </c>
      <c r="C122" s="319" t="str">
        <f>IF(A122:A122&gt;0,VLOOKUP(A122,Sorteio!$A$1:$AS$75,5,FALSE),"")</f>
        <v>HIRATA</v>
      </c>
      <c r="D122" s="319" t="str">
        <f>IF(A122:A122&gt;0,VLOOKUP(A122,Sorteio!$A$1:$AS$75,6,FALSE),"")</f>
        <v>IRINEU YASSAYUKI</v>
      </c>
      <c r="E122" s="319" t="str">
        <f>IF(A122:A122&gt;0,VLOOKUP(A122,Sorteio!$A$1:$AS$75,7,FALSE),"")</f>
        <v>M</v>
      </c>
      <c r="F122" s="319" t="str">
        <f>IF(A122:A122&gt;0,VLOOKUP(A122,Sorteio!$A$1:$AS$75,8,FALSE),"")</f>
        <v>06. KOK</v>
      </c>
      <c r="G122" s="343">
        <f>IF(A122:A122&gt;0,VLOOKUP(A122,Sorteio!$A$1:$AS$75,9,FALSE),"")</f>
        <v>24162</v>
      </c>
      <c r="H122" s="320">
        <f>IF(A122:A122&gt;0,VLOOKUP(A122,Sorteio!$A$1:$AS$75,10,FALSE),"")</f>
        <v>8</v>
      </c>
      <c r="I122" s="320" t="str">
        <f>IF(A122:A122&gt;0,VLOOKUP(A122,Sorteio!$A$1:$AS$75,11,FALSE),"")</f>
        <v>B-NSR</v>
      </c>
      <c r="J122" s="319" t="str">
        <f>IF(A122:A122&gt;0,VLOOKUP(A122,Sorteio!$A$1:$AS$75,12,FALSE),"")</f>
        <v>LIB2026</v>
      </c>
      <c r="K122" s="319">
        <f>IF(A122:A122&gt;0,VLOOKUP(A122,Sorteio!$A$1:$AS$75,13,FALSE),"")</f>
        <v>0</v>
      </c>
      <c r="L122" s="321">
        <v>56</v>
      </c>
      <c r="M122" s="321">
        <v>57</v>
      </c>
      <c r="N122" s="322">
        <f>IF(A122&gt;0,L122+M122,"")</f>
        <v>113</v>
      </c>
      <c r="O122" s="323"/>
      <c r="P122" s="323"/>
      <c r="Q122" s="323"/>
      <c r="R122" s="323"/>
      <c r="S122" s="610" t="str">
        <f>IF(O122&gt;0,VLOOKUP(O122,HOLEINONE!$A$1:$B$37,2,FALSE),"")</f>
        <v/>
      </c>
      <c r="T122" s="610" t="str">
        <f>IF(P122&gt;0,VLOOKUP(P122,HOLEINONE!$A$1:$B$37,2,FALSE),"")</f>
        <v/>
      </c>
      <c r="U122" s="610" t="str">
        <f>IF(Q122&gt;0,VLOOKUP(Q122,HOLEINONE!$A$1:$B$37,2,FALSE),"")</f>
        <v/>
      </c>
      <c r="V122" s="610" t="str">
        <f>IF(R122&gt;0,VLOOKUP(R122,HOLEINONE!$A$1:$B$37,2,FALSE),"")</f>
        <v/>
      </c>
      <c r="W122" s="591" t="str">
        <f t="shared" si="4"/>
        <v/>
      </c>
      <c r="X122" s="325">
        <f>IF(A122&gt;0,N122-H122*2,"")</f>
        <v>97</v>
      </c>
      <c r="Y122" s="315">
        <f t="shared" si="3"/>
        <v>24162</v>
      </c>
      <c r="Z122" s="315">
        <f>IF(A122&gt;0,999.999999-N122+(H122*0.01)+(Y122*-0.000000001),"")</f>
        <v>887.079974838</v>
      </c>
      <c r="AA122" s="315" t="e">
        <f>IF(A122&gt;0,RANK(Z122,Z:Z),"")</f>
        <v>#VALUE!</v>
      </c>
      <c r="AB122" s="315">
        <f>IF(A122&gt;0,999.999999-X122+(0.12-(H122*0.01))+(Y122*-0.00000001)," ")</f>
        <v>903.03975737999997</v>
      </c>
      <c r="AC122" s="315" t="e">
        <f>IF(A122&gt;0,RANK(AB122,AB:AB),"")</f>
        <v>#VALUE!</v>
      </c>
      <c r="AD122" s="315" t="str">
        <f t="shared" si="5"/>
        <v/>
      </c>
    </row>
    <row r="123" spans="1:30" ht="18.75" customHeight="1">
      <c r="A123" s="1132"/>
      <c r="B123" s="319" t="str">
        <f>IF(A122:A122&gt;0,VLOOKUP(A122,Sorteio!$A$1:$AS$75,14,FALSE),"")</f>
        <v>782</v>
      </c>
      <c r="C123" s="319" t="str">
        <f>IF(A122:A122&gt;0,VLOOKUP(A122,Sorteio!$A$1:$AS$760,15,FALSE),"")</f>
        <v>MATSUMOTO</v>
      </c>
      <c r="D123" s="319" t="str">
        <f>IF(A122:A122&gt;0,VLOOKUP(A122,Sorteio!$A$1:$AS$760,16,FALSE),"")</f>
        <v>KAZUKO</v>
      </c>
      <c r="E123" s="319" t="str">
        <f>IF(A122:A122&gt;0,VLOOKUP(A122,Sorteio!$A$1:$AS$760,17,FALSE),"")</f>
        <v>F</v>
      </c>
      <c r="F123" s="319" t="str">
        <f>IF(A122:A122&gt;0,VLOOKUP(A122,Sorteio!$A$1:$AS$75,18,FALSE),"")</f>
        <v>03. IBI</v>
      </c>
      <c r="G123" s="343">
        <f>IF(A122:A122&gt;0,VLOOKUP(A122,Sorteio!$A$1:$AS$75,19,FALSE),"")</f>
        <v>13623</v>
      </c>
      <c r="H123" s="320">
        <f>IF(A122:A122&gt;0,VLOOKUP(A122,Sorteio!$A$1:$AS$75,20,FALSE),"")</f>
        <v>9</v>
      </c>
      <c r="I123" s="320" t="str">
        <f>IF(A122:A122&gt;0,VLOOKUP(A122,Sorteio!$A$1:$AS$75,21,FALSE),"")</f>
        <v>B-MR</v>
      </c>
      <c r="J123" s="319" t="str">
        <f>IF(A122:A122&gt;0,VLOOKUP(A122,Sorteio!$A$1:$AS$75,22,FALSE),"")</f>
        <v>LIB2026</v>
      </c>
      <c r="K123" s="319">
        <f>IF(A122:A122&gt;0,VLOOKUP(A122,Sorteio!$A$1:$AS$75,23,FALSE),"")</f>
        <v>0</v>
      </c>
      <c r="L123" s="321">
        <v>70</v>
      </c>
      <c r="M123" s="321">
        <v>61</v>
      </c>
      <c r="N123" s="322">
        <f>IF(A122&gt;0,L123+M123,"")</f>
        <v>131</v>
      </c>
      <c r="O123" s="323"/>
      <c r="P123" s="323"/>
      <c r="Q123" s="323"/>
      <c r="R123" s="323"/>
      <c r="S123" s="610" t="str">
        <f>IF(O123&gt;0,VLOOKUP(O123,HOLEINONE!$A$1:$B$37,2,FALSE),"")</f>
        <v/>
      </c>
      <c r="T123" s="610" t="str">
        <f>IF(P123&gt;0,VLOOKUP(P123,HOLEINONE!$A$1:$B$37,2,FALSE),"")</f>
        <v/>
      </c>
      <c r="U123" s="610" t="str">
        <f>IF(Q123&gt;0,VLOOKUP(Q123,HOLEINONE!$A$1:$B$37,2,FALSE),"")</f>
        <v/>
      </c>
      <c r="V123" s="610" t="str">
        <f>IF(R123&gt;0,VLOOKUP(R123,HOLEINONE!$A$1:$B$37,2,FALSE),"")</f>
        <v/>
      </c>
      <c r="W123" s="591" t="str">
        <f t="shared" si="4"/>
        <v/>
      </c>
      <c r="X123" s="325">
        <f>IF(A122&gt;0,N123-H123*2,"")</f>
        <v>113</v>
      </c>
      <c r="Y123" s="315">
        <f t="shared" si="3"/>
        <v>13623</v>
      </c>
      <c r="Z123" s="315">
        <f>IF(A122&gt;0,999.999999-N123+(H123*0.01)+(Y123*-0.000000001),"")</f>
        <v>869.08998537700006</v>
      </c>
      <c r="AA123" s="315" t="e">
        <f>IF(A122&gt;0,RANK(Z123,Z:Z),"")</f>
        <v>#VALUE!</v>
      </c>
      <c r="AB123" s="315">
        <f>IF(A122&gt;0,999.999999-X123+(0.12-(H123*0.01))+(Y123*-0.00000001)," ")</f>
        <v>887.02986277000002</v>
      </c>
      <c r="AC123" s="315" t="e">
        <f>IF(A122&gt;0,RANK(AB123,AB:AB),"")</f>
        <v>#VALUE!</v>
      </c>
      <c r="AD123" s="315" t="str">
        <f t="shared" si="5"/>
        <v/>
      </c>
    </row>
    <row r="124" spans="1:30" ht="18.75" customHeight="1">
      <c r="A124" s="1132"/>
      <c r="B124" s="319" t="str">
        <f>IF(A122:A122&gt;0,VLOOKUP(A122,Sorteio!$A$1:$AS$75,24,FALSE),"")</f>
        <v>764</v>
      </c>
      <c r="C124" s="319" t="str">
        <f>IF(A122:A122&gt;0,VLOOKUP(A122,Sorteio!$A$1:$AS$75,25,FALSE),"")</f>
        <v>ISHIHARA</v>
      </c>
      <c r="D124" s="319" t="str">
        <f>IF(A122:A122&gt;0,VLOOKUP(A122,Sorteio!$A$1:$AS$75,26,FALSE),"")</f>
        <v>HILTON HARUAKI</v>
      </c>
      <c r="E124" s="319" t="str">
        <f>IF(A122:A122&gt;0,VLOOKUP(A122,Sorteio!$A$1:$AS$75,27,FALSE),"")</f>
        <v>M</v>
      </c>
      <c r="F124" s="319" t="str">
        <f>IF(A122:A122&gt;0,VLOOKUP(A122,Sorteio!$A$1:$AS$75,28,FALSE),"")</f>
        <v>01. PIE</v>
      </c>
      <c r="G124" s="343">
        <f>IF(A122:A122&gt;0,VLOOKUP(A122,Sorteio!$A$1:$AS$75,29,FALSE),"")</f>
        <v>41116</v>
      </c>
      <c r="H124" s="320">
        <f>IF(A122:A122&gt;0,VLOOKUP(A122,Sorteio!$A$1:$AS$75,30,FALSE),"")</f>
        <v>12</v>
      </c>
      <c r="I124" s="320" t="str">
        <f>IF(A122:A122&gt;0,VLOOKUP(A122,Sorteio!$A$1:$AS$75,31,FALSE),"")</f>
        <v>C-NSR</v>
      </c>
      <c r="J124" s="319" t="str">
        <f>IF(A122:A122&gt;0,VLOOKUP(A122,Sorteio!$A$1:$AS$75,32,FALSE),"")</f>
        <v>LIB2026</v>
      </c>
      <c r="K124" s="319">
        <f>IF(A122:A122&gt;0,VLOOKUP(A122,Sorteio!$A$1:$AS$75,33,FALSE),"")</f>
        <v>0</v>
      </c>
      <c r="L124" s="321">
        <v>60</v>
      </c>
      <c r="M124" s="321">
        <v>66</v>
      </c>
      <c r="N124" s="322">
        <f>IF(A122&gt;0,L124+M124,"")</f>
        <v>126</v>
      </c>
      <c r="O124" s="323"/>
      <c r="P124" s="323"/>
      <c r="Q124" s="323"/>
      <c r="R124" s="323"/>
      <c r="S124" s="610" t="str">
        <f>IF(O124&gt;0,VLOOKUP(O124,HOLEINONE!$A$1:$B$37,2,FALSE),"")</f>
        <v/>
      </c>
      <c r="T124" s="610" t="str">
        <f>IF(P124&gt;0,VLOOKUP(P124,HOLEINONE!$A$1:$B$37,2,FALSE),"")</f>
        <v/>
      </c>
      <c r="U124" s="610" t="str">
        <f>IF(Q124&gt;0,VLOOKUP(Q124,HOLEINONE!$A$1:$B$37,2,FALSE),"")</f>
        <v/>
      </c>
      <c r="V124" s="610" t="str">
        <f>IF(R124&gt;0,VLOOKUP(R124,HOLEINONE!$A$1:$B$37,2,FALSE),"")</f>
        <v/>
      </c>
      <c r="W124" s="591" t="str">
        <f t="shared" si="4"/>
        <v/>
      </c>
      <c r="X124" s="325">
        <f>IF(A122&gt;0,N124-H124*2,"")</f>
        <v>102</v>
      </c>
      <c r="Y124" s="315">
        <f t="shared" si="3"/>
        <v>41116</v>
      </c>
      <c r="Z124" s="315">
        <f>IF(A122&gt;0,999.999999-N124+(H124*0.01)+(Y124*-0.000000001),"")</f>
        <v>874.11995788399997</v>
      </c>
      <c r="AA124" s="315" t="e">
        <f>IF(A122&gt;0,RANK(Z124,Z:Z),"")</f>
        <v>#VALUE!</v>
      </c>
      <c r="AB124" s="315">
        <f>IF(A122&gt;0,999.999999-X124+(0.12-(H124*0.01))+(Y124*-0.00000001)," ")</f>
        <v>897.99958784</v>
      </c>
      <c r="AC124" s="315" t="e">
        <f>IF(A122&gt;0,RANK(AB124,AB:AB),"")</f>
        <v>#VALUE!</v>
      </c>
      <c r="AD124" s="315" t="str">
        <f t="shared" si="5"/>
        <v/>
      </c>
    </row>
    <row r="125" spans="1:30" ht="18.75" customHeight="1">
      <c r="A125" s="1132"/>
      <c r="B125" s="319" t="str">
        <f>IF(A122:A122&gt;0,VLOOKUP(A122,Sorteio!$A$1:$AS$75,34,FALSE),"")</f>
        <v>814</v>
      </c>
      <c r="C125" s="319" t="str">
        <f>IF(A122:A122&gt;0,VLOOKUP(A122,Sorteio!$A$1:$AS$75,35,FALSE),"")</f>
        <v>ABEMATSU</v>
      </c>
      <c r="D125" s="319" t="str">
        <f>IF(A122:A122&gt;0,VLOOKUP(A122,Sorteio!$A$1:$AS$75,36,FALSE),"")</f>
        <v>EMILIA TERUKO</v>
      </c>
      <c r="E125" s="319" t="str">
        <f>IF(A122:A122&gt;0,VLOOKUP(A122,Sorteio!$A$1:$AS$75,37,FALSE),"")</f>
        <v>F</v>
      </c>
      <c r="F125" s="319" t="str">
        <f>IF(A122:A122&gt;0,VLOOKUP(A122,Sorteio!$A$1:$AS$75,38,FALSE),"")</f>
        <v>07. GSP</v>
      </c>
      <c r="G125" s="343">
        <f>IF(A122:A122&gt;0,VLOOKUP(A122,Sorteio!$A$1:$AS$75,39,FALSE),"")</f>
        <v>18352</v>
      </c>
      <c r="H125" s="320">
        <f>IF(A122:A122&gt;0,VLOOKUP(A122,Sorteio!$A$1:$AS$75,40,FALSE),"")</f>
        <v>12</v>
      </c>
      <c r="I125" s="320" t="str">
        <f>IF(A122:A122&gt;0,VLOOKUP(A122,Sorteio!$A$1:$AS$75,41,FALSE),"")</f>
        <v>C-SR</v>
      </c>
      <c r="J125" s="319" t="str">
        <f>IF(A122:A122&gt;0,VLOOKUP(A122,Sorteio!$A$1:$AS$75,42,FALSE),"")</f>
        <v>LIB2026</v>
      </c>
      <c r="K125" s="319">
        <f>IF(A122:A122&gt;0,VLOOKUP(A122,Sorteio!$A$1:$AS$75,43,FALSE),"")</f>
        <v>0</v>
      </c>
      <c r="L125" s="321">
        <v>58</v>
      </c>
      <c r="M125" s="321">
        <v>63</v>
      </c>
      <c r="N125" s="322">
        <f>IF(A122&gt;0,L125+M125,"")</f>
        <v>121</v>
      </c>
      <c r="O125" s="323"/>
      <c r="P125" s="323"/>
      <c r="Q125" s="323"/>
      <c r="R125" s="323"/>
      <c r="S125" s="610" t="str">
        <f>IF(O125&gt;0,VLOOKUP(O125,HOLEINONE!$A$1:$B$37,2,FALSE),"")</f>
        <v/>
      </c>
      <c r="T125" s="610" t="str">
        <f>IF(P125&gt;0,VLOOKUP(P125,HOLEINONE!$A$1:$B$37,2,FALSE),"")</f>
        <v/>
      </c>
      <c r="U125" s="610" t="str">
        <f>IF(Q125&gt;0,VLOOKUP(Q125,HOLEINONE!$A$1:$B$37,2,FALSE),"")</f>
        <v/>
      </c>
      <c r="V125" s="610" t="str">
        <f>IF(R125&gt;0,VLOOKUP(R125,HOLEINONE!$A$1:$B$37,2,FALSE),"")</f>
        <v/>
      </c>
      <c r="W125" s="591" t="str">
        <f t="shared" si="4"/>
        <v/>
      </c>
      <c r="X125" s="325">
        <f>IF(A122&gt;0,N125-H125*2,"")</f>
        <v>97</v>
      </c>
      <c r="Y125" s="315">
        <f t="shared" si="3"/>
        <v>18352</v>
      </c>
      <c r="Z125" s="315">
        <f>IF(A122&gt;0,999.999999-N125+(H125*0.01)+(Y125*-0.000000001),"")</f>
        <v>879.11998064800002</v>
      </c>
      <c r="AA125" s="315" t="e">
        <f>IF(A122&gt;0,RANK(Z125,Z:Z),"")</f>
        <v>#VALUE!</v>
      </c>
      <c r="AB125" s="315">
        <f>IF(A122&gt;0,999.999999-X125+(0.12-(H125*0.01))+(Y125*-0.00000001)," ")</f>
        <v>902.99981548000005</v>
      </c>
      <c r="AC125" s="315" t="e">
        <f>IF(A122&gt;0,RANK(AB125,AB:AB),"")</f>
        <v>#VALUE!</v>
      </c>
      <c r="AD125" s="315" t="str">
        <f t="shared" si="5"/>
        <v/>
      </c>
    </row>
    <row r="126" spans="1:30" ht="18.75" customHeight="1">
      <c r="A126" s="1132">
        <v>214</v>
      </c>
      <c r="B126" s="319" t="str">
        <f>IF(A126:A126&gt;0,VLOOKUP(A126,Sorteio!$A$1:$AS$75,4,FALSE),"")</f>
        <v>848</v>
      </c>
      <c r="C126" s="319" t="str">
        <f>IF(A126:A126&gt;0,VLOOKUP(A126,Sorteio!$A$1:$AS$75,5,FALSE),"")</f>
        <v>NOZAWA</v>
      </c>
      <c r="D126" s="319" t="str">
        <f>IF(A126:A126&gt;0,VLOOKUP(A126,Sorteio!$A$1:$AS$75,6,FALSE),"")</f>
        <v>CARLOS MASAYUKI</v>
      </c>
      <c r="E126" s="319" t="str">
        <f>IF(A126:A126&gt;0,VLOOKUP(A126,Sorteio!$A$1:$AS$75,7,FALSE),"")</f>
        <v>M</v>
      </c>
      <c r="F126" s="319" t="str">
        <f>IF(A126:A126&gt;0,VLOOKUP(A126,Sorteio!$A$1:$AS$75,8,FALSE),"")</f>
        <v>06. KOK</v>
      </c>
      <c r="G126" s="343">
        <f>IF(A126:A126&gt;0,VLOOKUP(A126,Sorteio!$A$1:$AS$75,9,FALSE),"")</f>
        <v>24027</v>
      </c>
      <c r="H126" s="320">
        <f>IF(A126:A126&gt;0,VLOOKUP(A126,Sorteio!$A$1:$AS$75,10,FALSE),"")</f>
        <v>9</v>
      </c>
      <c r="I126" s="320" t="str">
        <f>IF(A126:A126&gt;0,VLOOKUP(A126,Sorteio!$A$1:$AS$75,11,FALSE),"")</f>
        <v>B-NSR</v>
      </c>
      <c r="J126" s="319" t="str">
        <f>IF(A126:A126&gt;0,VLOOKUP(A126,Sorteio!$A$1:$AS$75,12,FALSE),"")</f>
        <v>LIB2026</v>
      </c>
      <c r="K126" s="319">
        <f>IF(A126:A126&gt;0,VLOOKUP(A126,Sorteio!$A$1:$AS$75,13,FALSE),"")</f>
        <v>0</v>
      </c>
      <c r="L126" s="321">
        <v>64</v>
      </c>
      <c r="M126" s="321">
        <v>61</v>
      </c>
      <c r="N126" s="322">
        <f>IF(A126&gt;0,L126+M126,"")</f>
        <v>125</v>
      </c>
      <c r="O126" s="323"/>
      <c r="P126" s="323"/>
      <c r="Q126" s="323"/>
      <c r="R126" s="323"/>
      <c r="S126" s="610" t="str">
        <f>IF(O126&gt;0,VLOOKUP(O126,HOLEINONE!$A$1:$B$37,2,FALSE),"")</f>
        <v/>
      </c>
      <c r="T126" s="610" t="str">
        <f>IF(P126&gt;0,VLOOKUP(P126,HOLEINONE!$A$1:$B$37,2,FALSE),"")</f>
        <v/>
      </c>
      <c r="U126" s="610" t="str">
        <f>IF(Q126&gt;0,VLOOKUP(Q126,HOLEINONE!$A$1:$B$37,2,FALSE),"")</f>
        <v/>
      </c>
      <c r="V126" s="610" t="str">
        <f>IF(R126&gt;0,VLOOKUP(R126,HOLEINONE!$A$1:$B$37,2,FALSE),"")</f>
        <v/>
      </c>
      <c r="W126" s="591" t="str">
        <f t="shared" si="4"/>
        <v/>
      </c>
      <c r="X126" s="325">
        <f>IF(A126&gt;0,N126-H126*2,"")</f>
        <v>107</v>
      </c>
      <c r="Y126" s="315">
        <f t="shared" si="3"/>
        <v>24027</v>
      </c>
      <c r="Z126" s="315">
        <f>IF(A126&gt;0,999.999999-N126+(H126*0.01)+(Y126*-0.000000001),"")</f>
        <v>875.08997497300004</v>
      </c>
      <c r="AA126" s="315" t="e">
        <f>IF(A126&gt;0,RANK(Z126,Z:Z),"")</f>
        <v>#VALUE!</v>
      </c>
      <c r="AB126" s="315">
        <f>IF(A126&gt;0,999.999999-X126+(0.12-(H126*0.01))+(Y126*-0.00000001)," ")</f>
        <v>893.02975873000003</v>
      </c>
      <c r="AC126" s="315" t="e">
        <f>IF(A126&gt;0,RANK(AB126,AB:AB),"")</f>
        <v>#VALUE!</v>
      </c>
      <c r="AD126" s="315" t="str">
        <f t="shared" si="5"/>
        <v/>
      </c>
    </row>
    <row r="127" spans="1:30" ht="18.75" customHeight="1">
      <c r="A127" s="1132"/>
      <c r="B127" s="319">
        <f>IF(A126:A126&gt;0,VLOOKUP(A126,Sorteio!$A$1:$AS$75,14,FALSE),"")</f>
        <v>891</v>
      </c>
      <c r="C127" s="319" t="str">
        <f>IF(A126:A126&gt;0,VLOOKUP(A126,Sorteio!$A$1:$AS$760,15,FALSE),"")</f>
        <v>LAFAIETE</v>
      </c>
      <c r="D127" s="319" t="str">
        <f>IF(A126:A126&gt;0,VLOOKUP(A126,Sorteio!$A$1:$AS$760,16,FALSE),"")</f>
        <v>CELSO APARECIDO</v>
      </c>
      <c r="E127" s="319" t="str">
        <f>IF(A126:A126&gt;0,VLOOKUP(A126,Sorteio!$A$1:$AS$760,17,FALSE),"")</f>
        <v>M</v>
      </c>
      <c r="F127" s="319" t="str">
        <f>IF(A126:A126&gt;0,VLOOKUP(A126,Sorteio!$A$1:$AS$75,18,FALSE),"")</f>
        <v>18. SOR</v>
      </c>
      <c r="G127" s="343">
        <f>IF(A126:A126&gt;0,VLOOKUP(A126,Sorteio!$A$1:$AS$75,19,FALSE),"")</f>
        <v>16918</v>
      </c>
      <c r="H127" s="320">
        <f>IF(A126:A126&gt;0,VLOOKUP(A126,Sorteio!$A$1:$AS$75,20,FALSE),"")</f>
        <v>9</v>
      </c>
      <c r="I127" s="320" t="str">
        <f>IF(A126:A126&gt;0,VLOOKUP(A126,Sorteio!$A$1:$AS$75,21,FALSE),"")</f>
        <v>B-SR</v>
      </c>
      <c r="J127" s="319" t="str">
        <f>IF(A126:A126&gt;0,VLOOKUP(A126,Sorteio!$A$1:$AS$75,22,FALSE),"")</f>
        <v>LIB2026</v>
      </c>
      <c r="K127" s="319">
        <f>IF(A126:A126&gt;0,VLOOKUP(A126,Sorteio!$A$1:$AS$75,23,FALSE),"")</f>
        <v>0</v>
      </c>
      <c r="L127" s="321">
        <v>59</v>
      </c>
      <c r="M127" s="321">
        <v>60</v>
      </c>
      <c r="N127" s="322">
        <f>IF(A126&gt;0,L127+M127,"")</f>
        <v>119</v>
      </c>
      <c r="O127" s="323"/>
      <c r="P127" s="323"/>
      <c r="Q127" s="323"/>
      <c r="R127" s="323"/>
      <c r="S127" s="610" t="str">
        <f>IF(O127&gt;0,VLOOKUP(O127,HOLEINONE!$A$1:$B$37,2,FALSE),"")</f>
        <v/>
      </c>
      <c r="T127" s="610" t="str">
        <f>IF(P127&gt;0,VLOOKUP(P127,HOLEINONE!$A$1:$B$37,2,FALSE),"")</f>
        <v/>
      </c>
      <c r="U127" s="610" t="str">
        <f>IF(Q127&gt;0,VLOOKUP(Q127,HOLEINONE!$A$1:$B$37,2,FALSE),"")</f>
        <v/>
      </c>
      <c r="V127" s="610" t="str">
        <f>IF(R127&gt;0,VLOOKUP(R127,HOLEINONE!$A$1:$B$37,2,FALSE),"")</f>
        <v/>
      </c>
      <c r="W127" s="591" t="str">
        <f t="shared" si="4"/>
        <v/>
      </c>
      <c r="X127" s="325">
        <f>IF(A126&gt;0,N127-H127*2,"")</f>
        <v>101</v>
      </c>
      <c r="Y127" s="315">
        <f t="shared" si="3"/>
        <v>16918</v>
      </c>
      <c r="Z127" s="315">
        <f>IF(A126&gt;0,999.999999-N127+(H127*0.01)+(Y127*-0.000000001),"")</f>
        <v>881.08998208200001</v>
      </c>
      <c r="AA127" s="315" t="e">
        <f>IF(A126&gt;0,RANK(Z127,Z:Z),"")</f>
        <v>#VALUE!</v>
      </c>
      <c r="AB127" s="315">
        <f>IF(A126&gt;0,999.999999-X127+(0.12-(H127*0.01))+(Y127*-0.00000001)," ")</f>
        <v>899.02982982000003</v>
      </c>
      <c r="AC127" s="315" t="e">
        <f>IF(A126&gt;0,RANK(AB127,AB:AB),"")</f>
        <v>#VALUE!</v>
      </c>
      <c r="AD127" s="315" t="str">
        <f t="shared" si="5"/>
        <v/>
      </c>
    </row>
    <row r="128" spans="1:30" ht="18.75" customHeight="1">
      <c r="A128" s="1132"/>
      <c r="B128" s="319" t="str">
        <f>IF(A126:A126&gt;0,VLOOKUP(A126,Sorteio!$A$1:$AS$75,24,FALSE),"")</f>
        <v>411</v>
      </c>
      <c r="C128" s="319" t="str">
        <f>IF(A126:A126&gt;0,VLOOKUP(A126,Sorteio!$A$1:$AS$75,25,FALSE),"")</f>
        <v>SATO YOSHINO</v>
      </c>
      <c r="D128" s="319" t="str">
        <f>IF(A126:A126&gt;0,VLOOKUP(A126,Sorteio!$A$1:$AS$75,26,FALSE),"")</f>
        <v>MARLI</v>
      </c>
      <c r="E128" s="319" t="str">
        <f>IF(A126:A126&gt;0,VLOOKUP(A126,Sorteio!$A$1:$AS$75,27,FALSE),"")</f>
        <v>F</v>
      </c>
      <c r="F128" s="319" t="str">
        <f>IF(A126:A126&gt;0,VLOOKUP(A126,Sorteio!$A$1:$AS$75,28,FALSE),"")</f>
        <v>11. NCC</v>
      </c>
      <c r="G128" s="343">
        <f>IF(A126:A126&gt;0,VLOOKUP(A126,Sorteio!$A$1:$AS$75,29,FALSE),"")</f>
        <v>22208</v>
      </c>
      <c r="H128" s="320">
        <f>IF(A126:A126&gt;0,VLOOKUP(A126,Sorteio!$A$1:$AS$75,30,FALSE),"")</f>
        <v>9</v>
      </c>
      <c r="I128" s="320" t="str">
        <f>IF(A126:A126&gt;0,VLOOKUP(A126,Sorteio!$A$1:$AS$75,31,FALSE),"")</f>
        <v>B-NSR</v>
      </c>
      <c r="J128" s="319" t="str">
        <f>IF(A126:A126&gt;0,VLOOKUP(A126,Sorteio!$A$1:$AS$75,32,FALSE),"")</f>
        <v>LIB2026</v>
      </c>
      <c r="K128" s="319">
        <f>IF(A126:A126&gt;0,VLOOKUP(A126,Sorteio!$A$1:$AS$75,33,FALSE),"")</f>
        <v>0</v>
      </c>
      <c r="L128" s="321">
        <v>61</v>
      </c>
      <c r="M128" s="321">
        <v>69</v>
      </c>
      <c r="N128" s="322">
        <f>IF(A126&gt;0,L128+M128,"")</f>
        <v>130</v>
      </c>
      <c r="O128" s="323"/>
      <c r="P128" s="323"/>
      <c r="Q128" s="323"/>
      <c r="R128" s="323"/>
      <c r="S128" s="610" t="str">
        <f>IF(O128&gt;0,VLOOKUP(O128,HOLEINONE!$A$1:$B$37,2,FALSE),"")</f>
        <v/>
      </c>
      <c r="T128" s="610" t="str">
        <f>IF(P128&gt;0,VLOOKUP(P128,HOLEINONE!$A$1:$B$37,2,FALSE),"")</f>
        <v/>
      </c>
      <c r="U128" s="610" t="str">
        <f>IF(Q128&gt;0,VLOOKUP(Q128,HOLEINONE!$A$1:$B$37,2,FALSE),"")</f>
        <v/>
      </c>
      <c r="V128" s="610" t="str">
        <f>IF(R128&gt;0,VLOOKUP(R128,HOLEINONE!$A$1:$B$37,2,FALSE),"")</f>
        <v/>
      </c>
      <c r="W128" s="591" t="str">
        <f t="shared" si="4"/>
        <v/>
      </c>
      <c r="X128" s="325">
        <f>IF(A126&gt;0,N128-H128*2,"")</f>
        <v>112</v>
      </c>
      <c r="Y128" s="315">
        <f t="shared" si="3"/>
        <v>22208</v>
      </c>
      <c r="Z128" s="315">
        <f>IF(A126&gt;0,999.999999-N128+(H128*0.01)+(Y128*-0.000000001),"")</f>
        <v>870.08997679200002</v>
      </c>
      <c r="AA128" s="315" t="e">
        <f>IF(A126&gt;0,RANK(Z128,Z:Z),"")</f>
        <v>#VALUE!</v>
      </c>
      <c r="AB128" s="315">
        <f>IF(A126&gt;0,999.999999-X128+(0.12-(H128*0.01))+(Y128*-0.00000001)," ")</f>
        <v>888.02977692000002</v>
      </c>
      <c r="AC128" s="315" t="e">
        <f>IF(A126&gt;0,RANK(AB128,AB:AB),"")</f>
        <v>#VALUE!</v>
      </c>
      <c r="AD128" s="315" t="str">
        <f t="shared" si="5"/>
        <v/>
      </c>
    </row>
    <row r="129" spans="1:30" ht="18.75" customHeight="1">
      <c r="A129" s="1132"/>
      <c r="B129" s="319" t="str">
        <f>IF(A126:A126&gt;0,VLOOKUP(A126,Sorteio!$A$1:$AS$75,34,FALSE),"")</f>
        <v>698</v>
      </c>
      <c r="C129" s="319" t="str">
        <f>IF(A126:A126&gt;0,VLOOKUP(A126,Sorteio!$A$1:$AS$75,35,FALSE),"")</f>
        <v>HARA TABATA</v>
      </c>
      <c r="D129" s="319" t="str">
        <f>IF(A126:A126&gt;0,VLOOKUP(A126,Sorteio!$A$1:$AS$75,36,FALSE),"")</f>
        <v>ROSA HIDEKO</v>
      </c>
      <c r="E129" s="319" t="str">
        <f>IF(A126:A126&gt;0,VLOOKUP(A126,Sorteio!$A$1:$AS$75,37,FALSE),"")</f>
        <v>F</v>
      </c>
      <c r="F129" s="319" t="str">
        <f>IF(A126:A126&gt;0,VLOOKUP(A126,Sorteio!$A$1:$AS$75,38,FALSE),"")</f>
        <v>07. GSP</v>
      </c>
      <c r="G129" s="343">
        <f>IF(A126:A126&gt;0,VLOOKUP(A126,Sorteio!$A$1:$AS$75,39,FALSE),"")</f>
        <v>18830</v>
      </c>
      <c r="H129" s="320">
        <f>IF(A126:A126&gt;0,VLOOKUP(A126,Sorteio!$A$1:$AS$75,40,FALSE),"")</f>
        <v>12</v>
      </c>
      <c r="I129" s="320" t="str">
        <f>IF(A126:A126&gt;0,VLOOKUP(A126,Sorteio!$A$1:$AS$75,41,FALSE),"")</f>
        <v>C-SR</v>
      </c>
      <c r="J129" s="319" t="str">
        <f>IF(A126:A126&gt;0,VLOOKUP(A126,Sorteio!$A$1:$AS$75,42,FALSE),"")</f>
        <v>LIB2026</v>
      </c>
      <c r="K129" s="319">
        <f>IF(A126:A126&gt;0,VLOOKUP(A126,Sorteio!$A$1:$AS$75,43,FALSE),"")</f>
        <v>0</v>
      </c>
      <c r="L129" s="321">
        <v>70</v>
      </c>
      <c r="M129" s="321">
        <v>80</v>
      </c>
      <c r="N129" s="322">
        <f>IF(A126&gt;0,L129+M129,"")</f>
        <v>150</v>
      </c>
      <c r="O129" s="323"/>
      <c r="P129" s="323"/>
      <c r="Q129" s="323"/>
      <c r="R129" s="323"/>
      <c r="S129" s="610" t="str">
        <f>IF(O129&gt;0,VLOOKUP(O129,HOLEINONE!$A$1:$B$37,2,FALSE),"")</f>
        <v/>
      </c>
      <c r="T129" s="610" t="str">
        <f>IF(P129&gt;0,VLOOKUP(P129,HOLEINONE!$A$1:$B$37,2,FALSE),"")</f>
        <v/>
      </c>
      <c r="U129" s="610" t="str">
        <f>IF(Q129&gt;0,VLOOKUP(Q129,HOLEINONE!$A$1:$B$37,2,FALSE),"")</f>
        <v/>
      </c>
      <c r="V129" s="610" t="str">
        <f>IF(R129&gt;0,VLOOKUP(R129,HOLEINONE!$A$1:$B$37,2,FALSE),"")</f>
        <v/>
      </c>
      <c r="W129" s="591" t="str">
        <f t="shared" si="4"/>
        <v/>
      </c>
      <c r="X129" s="325">
        <f>IF(A126&gt;0,N129-H129*2,"")</f>
        <v>126</v>
      </c>
      <c r="Y129" s="315">
        <f t="shared" si="3"/>
        <v>18830</v>
      </c>
      <c r="Z129" s="315">
        <f>IF(A126&gt;0,999.999999-N129+(H129*0.01)+(Y129*-0.000000001),"")</f>
        <v>850.11998016999996</v>
      </c>
      <c r="AA129" s="315" t="e">
        <f>IF(A126&gt;0,RANK(Z129,Z:Z),"")</f>
        <v>#VALUE!</v>
      </c>
      <c r="AB129" s="315">
        <f>IF(A126&gt;0,999.999999-X129+(0.12-(H129*0.01))+(Y129*-0.00000001)," ")</f>
        <v>873.99981070000001</v>
      </c>
      <c r="AC129" s="315" t="e">
        <f>IF(A126&gt;0,RANK(AB129,AB:AB),"")</f>
        <v>#VALUE!</v>
      </c>
      <c r="AD129" s="315" t="str">
        <f t="shared" si="5"/>
        <v/>
      </c>
    </row>
    <row r="130" spans="1:30" ht="18.75" customHeight="1">
      <c r="A130" s="1132">
        <v>215</v>
      </c>
      <c r="B130" s="319" t="str">
        <f>IF(A130:A130&gt;0,VLOOKUP(A130,Sorteio!$A$1:$AS$75,4,FALSE),"")</f>
        <v>899</v>
      </c>
      <c r="C130" s="319" t="str">
        <f>IF(A130:A130&gt;0,VLOOKUP(A130,Sorteio!$A$1:$AS$75,5,FALSE),"")</f>
        <v>OGATA</v>
      </c>
      <c r="D130" s="319" t="str">
        <f>IF(A130:A130&gt;0,VLOOKUP(A130,Sorteio!$A$1:$AS$75,6,FALSE),"")</f>
        <v>YOSHITAKA</v>
      </c>
      <c r="E130" s="319" t="str">
        <f>IF(A130:A130&gt;0,VLOOKUP(A130,Sorteio!$A$1:$AS$75,7,FALSE),"")</f>
        <v>M</v>
      </c>
      <c r="F130" s="319" t="str">
        <f>IF(A130:A130&gt;0,VLOOKUP(A130,Sorteio!$A$1:$AS$75,8,FALSE),"")</f>
        <v>12. COO</v>
      </c>
      <c r="G130" s="343">
        <f>IF(A130:A130&gt;0,VLOOKUP(A130,Sorteio!$A$1:$AS$75,9,FALSE),"")</f>
        <v>16971</v>
      </c>
      <c r="H130" s="320">
        <f>IF(A130:A130&gt;0,VLOOKUP(A130,Sorteio!$A$1:$AS$75,10,FALSE),"")</f>
        <v>7</v>
      </c>
      <c r="I130" s="320" t="str">
        <f>IF(A130:A130&gt;0,VLOOKUP(A130,Sorteio!$A$1:$AS$75,11,FALSE),"")</f>
        <v>B-SR</v>
      </c>
      <c r="J130" s="319" t="str">
        <f>IF(A130:A130&gt;0,VLOOKUP(A130,Sorteio!$A$1:$AS$75,12,FALSE),"")</f>
        <v>LIB2026</v>
      </c>
      <c r="K130" s="319">
        <f>IF(A130:A130&gt;0,VLOOKUP(A130,Sorteio!$A$1:$AS$75,13,FALSE),"")</f>
        <v>0</v>
      </c>
      <c r="L130" s="321">
        <v>56</v>
      </c>
      <c r="M130" s="321">
        <v>53</v>
      </c>
      <c r="N130" s="322">
        <f>IF(A130&gt;0,L130+M130,"")</f>
        <v>109</v>
      </c>
      <c r="O130" s="323"/>
      <c r="P130" s="323"/>
      <c r="Q130" s="323"/>
      <c r="R130" s="323"/>
      <c r="S130" s="610" t="str">
        <f>IF(O130&gt;0,VLOOKUP(O130,HOLEINONE!$A$1:$B$37,2,FALSE),"")</f>
        <v/>
      </c>
      <c r="T130" s="610" t="str">
        <f>IF(P130&gt;0,VLOOKUP(P130,HOLEINONE!$A$1:$B$37,2,FALSE),"")</f>
        <v/>
      </c>
      <c r="U130" s="610" t="str">
        <f>IF(Q130&gt;0,VLOOKUP(Q130,HOLEINONE!$A$1:$B$37,2,FALSE),"")</f>
        <v/>
      </c>
      <c r="V130" s="610" t="str">
        <f>IF(R130&gt;0,VLOOKUP(R130,HOLEINONE!$A$1:$B$37,2,FALSE),"")</f>
        <v/>
      </c>
      <c r="W130" s="591" t="str">
        <f t="shared" si="4"/>
        <v/>
      </c>
      <c r="X130" s="325">
        <f>IF(A130&gt;0,N130-H130*2,"")</f>
        <v>95</v>
      </c>
      <c r="Y130" s="315">
        <f t="shared" ref="Y130:Y188" si="6">G130</f>
        <v>16971</v>
      </c>
      <c r="Z130" s="315">
        <f>IF(A130&gt;0,999.999999-N130+(H130*0.01)+(Y130*-0.000000001),"")</f>
        <v>891.06998202900002</v>
      </c>
      <c r="AA130" s="315" t="e">
        <f>IF(A130&gt;0,RANK(Z130,Z:Z),"")</f>
        <v>#VALUE!</v>
      </c>
      <c r="AB130" s="315">
        <f>IF(A130&gt;0,999.999999-X130+(0.12-(H130*0.01))+(Y130*-0.00000001)," ")</f>
        <v>905.04982928999993</v>
      </c>
      <c r="AC130" s="315" t="e">
        <f>IF(A130&gt;0,RANK(AB130,AB:AB),"")</f>
        <v>#VALUE!</v>
      </c>
      <c r="AD130" s="315" t="str">
        <f t="shared" si="5"/>
        <v/>
      </c>
    </row>
    <row r="131" spans="1:30" ht="18.75" customHeight="1">
      <c r="A131" s="1132"/>
      <c r="B131" s="319" t="str">
        <f>IF(A130:A130&gt;0,VLOOKUP(A130,Sorteio!$A$1:$AS$75,14,FALSE),"")</f>
        <v>182</v>
      </c>
      <c r="C131" s="319" t="str">
        <f>IF(A130:A130&gt;0,VLOOKUP(A130,Sorteio!$A$1:$AS$760,15,FALSE),"")</f>
        <v>NISHIDA</v>
      </c>
      <c r="D131" s="319" t="str">
        <f>IF(A130:A130&gt;0,VLOOKUP(A130,Sorteio!$A$1:$AS$760,16,FALSE),"")</f>
        <v>UTAKO</v>
      </c>
      <c r="E131" s="319" t="str">
        <f>IF(A130:A130&gt;0,VLOOKUP(A130,Sorteio!$A$1:$AS$760,17,FALSE),"")</f>
        <v>F</v>
      </c>
      <c r="F131" s="319" t="str">
        <f>IF(A130:A130&gt;0,VLOOKUP(A130,Sorteio!$A$1:$AS$75,18,FALSE),"")</f>
        <v>06. KOK</v>
      </c>
      <c r="G131" s="343">
        <f>IF(A130:A130&gt;0,VLOOKUP(A130,Sorteio!$A$1:$AS$75,19,FALSE),"")</f>
        <v>15498</v>
      </c>
      <c r="H131" s="320">
        <f>IF(A130:A130&gt;0,VLOOKUP(A130,Sorteio!$A$1:$AS$75,20,FALSE),"")</f>
        <v>9</v>
      </c>
      <c r="I131" s="320" t="str">
        <f>IF(A130:A130&gt;0,VLOOKUP(A130,Sorteio!$A$1:$AS$75,21,FALSE),"")</f>
        <v>B-SR</v>
      </c>
      <c r="J131" s="319" t="str">
        <f>IF(A130:A130&gt;0,VLOOKUP(A130,Sorteio!$A$1:$AS$75,22,FALSE),"")</f>
        <v>LIB2027</v>
      </c>
      <c r="K131" s="319">
        <f>IF(A130:A130&gt;0,VLOOKUP(A130,Sorteio!$A$1:$AS$75,23,FALSE),"")</f>
        <v>0</v>
      </c>
      <c r="L131" s="321">
        <v>54</v>
      </c>
      <c r="M131" s="321">
        <v>59</v>
      </c>
      <c r="N131" s="322">
        <f>IF(A130&gt;0,L131+M131,"")</f>
        <v>113</v>
      </c>
      <c r="O131" s="323"/>
      <c r="P131" s="323"/>
      <c r="Q131" s="323"/>
      <c r="R131" s="323"/>
      <c r="S131" s="610" t="str">
        <f>IF(O131&gt;0,VLOOKUP(O131,HOLEINONE!$A$1:$B$37,2,FALSE),"")</f>
        <v/>
      </c>
      <c r="T131" s="610" t="str">
        <f>IF(P131&gt;0,VLOOKUP(P131,HOLEINONE!$A$1:$B$37,2,FALSE),"")</f>
        <v/>
      </c>
      <c r="U131" s="610" t="str">
        <f>IF(Q131&gt;0,VLOOKUP(Q131,HOLEINONE!$A$1:$B$37,2,FALSE),"")</f>
        <v/>
      </c>
      <c r="V131" s="610" t="str">
        <f>IF(R131&gt;0,VLOOKUP(R131,HOLEINONE!$A$1:$B$37,2,FALSE),"")</f>
        <v/>
      </c>
      <c r="W131" s="591" t="str">
        <f t="shared" ref="W131:W194" si="7">IF(O131&gt;0,SUM(S131:V131),"")</f>
        <v/>
      </c>
      <c r="X131" s="325">
        <f>IF(A130&gt;0,N131-H131*2,"")</f>
        <v>95</v>
      </c>
      <c r="Y131" s="315">
        <f t="shared" si="6"/>
        <v>15498</v>
      </c>
      <c r="Z131" s="315">
        <f>IF(A130&gt;0,999.999999-N131+(H131*0.01)+(Y131*-0.000000001),"")</f>
        <v>887.089983502</v>
      </c>
      <c r="AA131" s="315" t="e">
        <f>IF(A130&gt;0,RANK(Z131,Z:Z),"")</f>
        <v>#VALUE!</v>
      </c>
      <c r="AB131" s="315">
        <f>IF(A130&gt;0,999.999999-X131+(0.12-(H131*0.01))+(Y131*-0.00000001)," ")</f>
        <v>905.02984401999993</v>
      </c>
      <c r="AC131" s="315" t="e">
        <f>IF(A130&gt;0,RANK(AB131,AB:AB),"")</f>
        <v>#VALUE!</v>
      </c>
      <c r="AD131" s="315" t="str">
        <f t="shared" ref="AD131:AD194" si="8">IF(O131&gt;0,COUNT(O131:V131),"")</f>
        <v/>
      </c>
    </row>
    <row r="132" spans="1:30" ht="18.75" customHeight="1">
      <c r="A132" s="1132"/>
      <c r="B132" s="319" t="str">
        <f>IF(A130:A130&gt;0,VLOOKUP(A130,Sorteio!$A$1:$AS$75,24,FALSE),"")</f>
        <v>917</v>
      </c>
      <c r="C132" s="319" t="str">
        <f>IF(A130:A130&gt;0,VLOOKUP(A130,Sorteio!$A$1:$AS$75,25,FALSE),"")</f>
        <v>SAKAGUTI KAWANAKA</v>
      </c>
      <c r="D132" s="319" t="str">
        <f>IF(A130:A130&gt;0,VLOOKUP(A130,Sorteio!$A$1:$AS$75,26,FALSE),"")</f>
        <v>YOUKO</v>
      </c>
      <c r="E132" s="319" t="str">
        <f>IF(A130:A130&gt;0,VLOOKUP(A130,Sorteio!$A$1:$AS$75,27,FALSE),"")</f>
        <v>F</v>
      </c>
      <c r="F132" s="319" t="str">
        <f>IF(A130:A130&gt;0,VLOOKUP(A130,Sorteio!$A$1:$AS$75,28,FALSE),"")</f>
        <v>01. PIE</v>
      </c>
      <c r="G132" s="343">
        <f>IF(A130:A130&gt;0,VLOOKUP(A130,Sorteio!$A$1:$AS$75,29,FALSE),"")</f>
        <v>18970</v>
      </c>
      <c r="H132" s="320">
        <f>IF(A130:A130&gt;0,VLOOKUP(A130,Sorteio!$A$1:$AS$75,30,FALSE),"")</f>
        <v>12</v>
      </c>
      <c r="I132" s="320" t="str">
        <f>IF(A130:A130&gt;0,VLOOKUP(A130,Sorteio!$A$1:$AS$75,31,FALSE),"")</f>
        <v>C-SR</v>
      </c>
      <c r="J132" s="319" t="str">
        <f>IF(A130:A130&gt;0,VLOOKUP(A130,Sorteio!$A$1:$AS$75,32,FALSE),"")</f>
        <v>LIB2026</v>
      </c>
      <c r="K132" s="319">
        <f>IF(A130:A130&gt;0,VLOOKUP(A130,Sorteio!$A$1:$AS$75,33,FALSE),"")</f>
        <v>0</v>
      </c>
      <c r="L132" s="321">
        <v>63</v>
      </c>
      <c r="M132" s="321">
        <v>66</v>
      </c>
      <c r="N132" s="322">
        <f>IF(A130&gt;0,L132+M132,"")</f>
        <v>129</v>
      </c>
      <c r="O132" s="323"/>
      <c r="P132" s="323"/>
      <c r="Q132" s="323"/>
      <c r="R132" s="323"/>
      <c r="S132" s="610" t="str">
        <f>IF(O132&gt;0,VLOOKUP(O132,HOLEINONE!$A$1:$B$37,2,FALSE),"")</f>
        <v/>
      </c>
      <c r="T132" s="610" t="str">
        <f>IF(P132&gt;0,VLOOKUP(P132,HOLEINONE!$A$1:$B$37,2,FALSE),"")</f>
        <v/>
      </c>
      <c r="U132" s="610" t="str">
        <f>IF(Q132&gt;0,VLOOKUP(Q132,HOLEINONE!$A$1:$B$37,2,FALSE),"")</f>
        <v/>
      </c>
      <c r="V132" s="610" t="str">
        <f>IF(R132&gt;0,VLOOKUP(R132,HOLEINONE!$A$1:$B$37,2,FALSE),"")</f>
        <v/>
      </c>
      <c r="W132" s="591" t="str">
        <f t="shared" si="7"/>
        <v/>
      </c>
      <c r="X132" s="325">
        <f>IF(A130&gt;0,N132-H132*2,"")</f>
        <v>105</v>
      </c>
      <c r="Y132" s="315">
        <f t="shared" si="6"/>
        <v>18970</v>
      </c>
      <c r="Z132" s="315">
        <f>IF(A130&gt;0,999.999999-N132+(H132*0.01)+(Y132*-0.000000001),"")</f>
        <v>871.11998002999997</v>
      </c>
      <c r="AA132" s="315" t="e">
        <f>IF(A130&gt;0,RANK(Z132,Z:Z),"")</f>
        <v>#VALUE!</v>
      </c>
      <c r="AB132" s="315">
        <f>IF(A130&gt;0,999.999999-X132+(0.12-(H132*0.01))+(Y132*-0.00000001)," ")</f>
        <v>894.99980930000004</v>
      </c>
      <c r="AC132" s="315" t="e">
        <f>IF(A130&gt;0,RANK(AB132,AB:AB),"")</f>
        <v>#VALUE!</v>
      </c>
      <c r="AD132" s="315" t="str">
        <f t="shared" si="8"/>
        <v/>
      </c>
    </row>
    <row r="133" spans="1:30" ht="18.75" customHeight="1">
      <c r="A133" s="1132"/>
      <c r="B133" s="319" t="str">
        <f>IF(A130:A130&gt;0,VLOOKUP(A130,Sorteio!$A$1:$AS$75,34,FALSE),"")</f>
        <v>940</v>
      </c>
      <c r="C133" s="319" t="str">
        <f>IF(A130:A130&gt;0,VLOOKUP(A130,Sorteio!$A$1:$AS$75,35,FALSE),"")</f>
        <v>ITAGAKI HISAMOTO</v>
      </c>
      <c r="D133" s="319" t="str">
        <f>IF(A130:A130&gt;0,VLOOKUP(A130,Sorteio!$A$1:$AS$75,36,FALSE),"")</f>
        <v xml:space="preserve">NEUSA TIEKO </v>
      </c>
      <c r="E133" s="319" t="str">
        <f>IF(A130:A130&gt;0,VLOOKUP(A130,Sorteio!$A$1:$AS$75,37,FALSE),"")</f>
        <v>F</v>
      </c>
      <c r="F133" s="319" t="str">
        <f>IF(A130:A130&gt;0,VLOOKUP(A130,Sorteio!$A$1:$AS$75,38,FALSE),"")</f>
        <v>07. GSP</v>
      </c>
      <c r="G133" s="343">
        <f>IF(A130:A130&gt;0,VLOOKUP(A130,Sorteio!$A$1:$AS$75,39,FALSE),"")</f>
        <v>19669</v>
      </c>
      <c r="H133" s="320">
        <f>IF(A130:A130&gt;0,VLOOKUP(A130,Sorteio!$A$1:$AS$75,40,FALSE),"")</f>
        <v>12</v>
      </c>
      <c r="I133" s="320" t="str">
        <f>IF(A130:A130&gt;0,VLOOKUP(A130,Sorteio!$A$1:$AS$75,41,FALSE),"")</f>
        <v>C-NSR</v>
      </c>
      <c r="J133" s="319" t="str">
        <f>IF(A130:A130&gt;0,VLOOKUP(A130,Sorteio!$A$1:$AS$75,42,FALSE),"")</f>
        <v>LIB2026</v>
      </c>
      <c r="K133" s="319">
        <f>IF(A130:A130&gt;0,VLOOKUP(A130,Sorteio!$A$1:$AS$75,43,FALSE),"")</f>
        <v>0</v>
      </c>
      <c r="L133" s="321">
        <v>99</v>
      </c>
      <c r="M133" s="321">
        <v>99</v>
      </c>
      <c r="N133" s="322">
        <f>IF(A130&gt;0,L133+M133,"")</f>
        <v>198</v>
      </c>
      <c r="O133" s="323"/>
      <c r="P133" s="323"/>
      <c r="Q133" s="323"/>
      <c r="R133" s="323"/>
      <c r="S133" s="610" t="str">
        <f>IF(O133&gt;0,VLOOKUP(O133,HOLEINONE!$A$1:$B$37,2,FALSE),"")</f>
        <v/>
      </c>
      <c r="T133" s="610" t="str">
        <f>IF(P133&gt;0,VLOOKUP(P133,HOLEINONE!$A$1:$B$37,2,FALSE),"")</f>
        <v/>
      </c>
      <c r="U133" s="610" t="str">
        <f>IF(Q133&gt;0,VLOOKUP(Q133,HOLEINONE!$A$1:$B$37,2,FALSE),"")</f>
        <v/>
      </c>
      <c r="V133" s="610" t="str">
        <f>IF(R133&gt;0,VLOOKUP(R133,HOLEINONE!$A$1:$B$37,2,FALSE),"")</f>
        <v/>
      </c>
      <c r="W133" s="591" t="str">
        <f t="shared" si="7"/>
        <v/>
      </c>
      <c r="X133" s="325">
        <f>IF(A130&gt;0,N133-H133*2,"")</f>
        <v>174</v>
      </c>
      <c r="Y133" s="315">
        <f t="shared" si="6"/>
        <v>19669</v>
      </c>
      <c r="Z133" s="315">
        <f>IF(A130&gt;0,999.999999-N133+(H133*0.01)+(Y133*-0.000000001),"")</f>
        <v>802.11997933099997</v>
      </c>
      <c r="AA133" s="315" t="e">
        <f>IF(A130&gt;0,RANK(Z133,Z:Z),"")</f>
        <v>#VALUE!</v>
      </c>
      <c r="AB133" s="315">
        <f>IF(A130&gt;0,999.999999-X133+(0.12-(H133*0.01))+(Y133*-0.00000001)," ")</f>
        <v>825.99980230999995</v>
      </c>
      <c r="AC133" s="315" t="e">
        <f>IF(A130&gt;0,RANK(AB133,AB:AB),"")</f>
        <v>#VALUE!</v>
      </c>
      <c r="AD133" s="315" t="str">
        <f t="shared" si="8"/>
        <v/>
      </c>
    </row>
    <row r="134" spans="1:30" ht="18.75" customHeight="1">
      <c r="A134" s="1132">
        <v>216</v>
      </c>
      <c r="B134" s="319" t="str">
        <f>IF(A134:A134&gt;0,VLOOKUP(A134,Sorteio!$A$1:$AS$75,4,FALSE),"")</f>
        <v>715</v>
      </c>
      <c r="C134" s="319" t="str">
        <f>IF(A134:A134&gt;0,VLOOKUP(A134,Sorteio!$A$1:$AS$75,5,FALSE),"")</f>
        <v>MAEDA</v>
      </c>
      <c r="D134" s="319" t="str">
        <f>IF(A134:A134&gt;0,VLOOKUP(A134,Sorteio!$A$1:$AS$75,6,FALSE),"")</f>
        <v>ALLAN YUJI</v>
      </c>
      <c r="E134" s="319" t="str">
        <f>IF(A134:A134&gt;0,VLOOKUP(A134,Sorteio!$A$1:$AS$75,7,FALSE),"")</f>
        <v>M</v>
      </c>
      <c r="F134" s="319" t="str">
        <f>IF(A134:A134&gt;0,VLOOKUP(A134,Sorteio!$A$1:$AS$75,8,FALSE),"")</f>
        <v>03. IBI</v>
      </c>
      <c r="G134" s="343">
        <f>IF(A134:A134&gt;0,VLOOKUP(A134,Sorteio!$A$1:$AS$75,9,FALSE),"")</f>
        <v>32498</v>
      </c>
      <c r="H134" s="320">
        <f>IF(A134:A134&gt;0,VLOOKUP(A134,Sorteio!$A$1:$AS$75,10,FALSE),"")</f>
        <v>7</v>
      </c>
      <c r="I134" s="320" t="str">
        <f>IF(A134:A134&gt;0,VLOOKUP(A134,Sorteio!$A$1:$AS$75,11,FALSE),"")</f>
        <v>B-NSR</v>
      </c>
      <c r="J134" s="319" t="str">
        <f>IF(A134:A134&gt;0,VLOOKUP(A134,Sorteio!$A$1:$AS$75,12,FALSE),"")</f>
        <v>LIB2026</v>
      </c>
      <c r="K134" s="319">
        <f>IF(A134:A134&gt;0,VLOOKUP(A134,Sorteio!$A$1:$AS$75,13,FALSE),"")</f>
        <v>0</v>
      </c>
      <c r="L134" s="321">
        <v>61</v>
      </c>
      <c r="M134" s="321">
        <v>56</v>
      </c>
      <c r="N134" s="322">
        <f>IF(A134&gt;0,L134+M134,"")</f>
        <v>117</v>
      </c>
      <c r="O134" s="323"/>
      <c r="P134" s="323"/>
      <c r="Q134" s="323"/>
      <c r="R134" s="323"/>
      <c r="S134" s="610" t="str">
        <f>IF(O134&gt;0,VLOOKUP(O134,HOLEINONE!$A$1:$B$37,2,FALSE),"")</f>
        <v/>
      </c>
      <c r="T134" s="610" t="str">
        <f>IF(P134&gt;0,VLOOKUP(P134,HOLEINONE!$A$1:$B$37,2,FALSE),"")</f>
        <v/>
      </c>
      <c r="U134" s="610" t="str">
        <f>IF(Q134&gt;0,VLOOKUP(Q134,HOLEINONE!$A$1:$B$37,2,FALSE),"")</f>
        <v/>
      </c>
      <c r="V134" s="610" t="str">
        <f>IF(R134&gt;0,VLOOKUP(R134,HOLEINONE!$A$1:$B$37,2,FALSE),"")</f>
        <v/>
      </c>
      <c r="W134" s="591" t="str">
        <f t="shared" si="7"/>
        <v/>
      </c>
      <c r="X134" s="325">
        <f>IF(A134&gt;0,N134-H134*2,"")</f>
        <v>103</v>
      </c>
      <c r="Y134" s="315">
        <f t="shared" si="6"/>
        <v>32498</v>
      </c>
      <c r="Z134" s="315">
        <f>IF(A134&gt;0,999.999999-N134+(H134*0.01)+(Y134*-0.000000001),"")</f>
        <v>883.06996650200006</v>
      </c>
      <c r="AA134" s="315" t="e">
        <f>IF(A134&gt;0,RANK(Z134,Z:Z),"")</f>
        <v>#VALUE!</v>
      </c>
      <c r="AB134" s="315">
        <f>IF(A134&gt;0,999.999999-X134+(0.12-(H134*0.01))+(Y134*-0.00000001)," ")</f>
        <v>897.04967402</v>
      </c>
      <c r="AC134" s="315" t="e">
        <f>IF(A134&gt;0,RANK(AB134,AB:AB),"")</f>
        <v>#VALUE!</v>
      </c>
      <c r="AD134" s="315" t="str">
        <f t="shared" si="8"/>
        <v/>
      </c>
    </row>
    <row r="135" spans="1:30" ht="18.75" customHeight="1">
      <c r="A135" s="1132"/>
      <c r="B135" s="319" t="str">
        <f>IF(A134:A134&gt;0,VLOOKUP(A134,Sorteio!$A$1:$AS$75,14,FALSE),"")</f>
        <v>152</v>
      </c>
      <c r="C135" s="319" t="str">
        <f>IF(A134:A134&gt;0,VLOOKUP(A134,Sorteio!$A$1:$AS$760,15,FALSE),"")</f>
        <v>SHIRAHATA</v>
      </c>
      <c r="D135" s="319" t="str">
        <f>IF(A134:A134&gt;0,VLOOKUP(A134,Sorteio!$A$1:$AS$760,16,FALSE),"")</f>
        <v>MAKOTO</v>
      </c>
      <c r="E135" s="319" t="str">
        <f>IF(A134:A134&gt;0,VLOOKUP(A134,Sorteio!$A$1:$AS$760,17,FALSE),"")</f>
        <v>M</v>
      </c>
      <c r="F135" s="319" t="str">
        <f>IF(A134:A134&gt;0,VLOOKUP(A134,Sorteio!$A$1:$AS$75,18,FALSE),"")</f>
        <v>06. KOK</v>
      </c>
      <c r="G135" s="343">
        <f>IF(A134:A134&gt;0,VLOOKUP(A134,Sorteio!$A$1:$AS$75,19,FALSE),"")</f>
        <v>13189</v>
      </c>
      <c r="H135" s="320">
        <f>IF(A134:A134&gt;0,VLOOKUP(A134,Sorteio!$A$1:$AS$75,20,FALSE),"")</f>
        <v>9</v>
      </c>
      <c r="I135" s="320" t="str">
        <f>IF(A134:A134&gt;0,VLOOKUP(A134,Sorteio!$A$1:$AS$75,21,FALSE),"")</f>
        <v>B-MR</v>
      </c>
      <c r="J135" s="319" t="str">
        <f>IF(A134:A134&gt;0,VLOOKUP(A134,Sorteio!$A$1:$AS$75,22,FALSE),"")</f>
        <v>LIB2026i</v>
      </c>
      <c r="K135" s="319">
        <f>IF(A134:A134&gt;0,VLOOKUP(A134,Sorteio!$A$1:$AS$75,23,FALSE),"")</f>
        <v>0</v>
      </c>
      <c r="L135" s="321">
        <v>53</v>
      </c>
      <c r="M135" s="321">
        <v>66</v>
      </c>
      <c r="N135" s="322">
        <f>IF(A134&gt;0,L135+M135,"")</f>
        <v>119</v>
      </c>
      <c r="O135" s="323"/>
      <c r="P135" s="323"/>
      <c r="Q135" s="323"/>
      <c r="R135" s="323"/>
      <c r="S135" s="610" t="str">
        <f>IF(O135&gt;0,VLOOKUP(O135,HOLEINONE!$A$1:$B$37,2,FALSE),"")</f>
        <v/>
      </c>
      <c r="T135" s="610" t="str">
        <f>IF(P135&gt;0,VLOOKUP(P135,HOLEINONE!$A$1:$B$37,2,FALSE),"")</f>
        <v/>
      </c>
      <c r="U135" s="610" t="str">
        <f>IF(Q135&gt;0,VLOOKUP(Q135,HOLEINONE!$A$1:$B$37,2,FALSE),"")</f>
        <v/>
      </c>
      <c r="V135" s="610" t="str">
        <f>IF(R135&gt;0,VLOOKUP(R135,HOLEINONE!$A$1:$B$37,2,FALSE),"")</f>
        <v/>
      </c>
      <c r="W135" s="591" t="str">
        <f t="shared" si="7"/>
        <v/>
      </c>
      <c r="X135" s="325">
        <f>IF(A134&gt;0,N135-H135*2,"")</f>
        <v>101</v>
      </c>
      <c r="Y135" s="315">
        <f t="shared" si="6"/>
        <v>13189</v>
      </c>
      <c r="Z135" s="315">
        <f>IF(A134&gt;0,999.999999-N135+(H135*0.01)+(Y135*-0.000000001),"")</f>
        <v>881.08998581100002</v>
      </c>
      <c r="AA135" s="315" t="e">
        <f>IF(A134&gt;0,RANK(Z135,Z:Z),"")</f>
        <v>#VALUE!</v>
      </c>
      <c r="AB135" s="315">
        <f>IF(A134&gt;0,999.999999-X135+(0.12-(H135*0.01))+(Y135*-0.00000001)," ")</f>
        <v>899.02986710999994</v>
      </c>
      <c r="AC135" s="315" t="e">
        <f>IF(A134&gt;0,RANK(AB135,AB:AB),"")</f>
        <v>#VALUE!</v>
      </c>
      <c r="AD135" s="315" t="str">
        <f t="shared" si="8"/>
        <v/>
      </c>
    </row>
    <row r="136" spans="1:30" ht="18.75" customHeight="1">
      <c r="A136" s="1132"/>
      <c r="B136" s="319" t="str">
        <f>IF(A134:A134&gt;0,VLOOKUP(A134,Sorteio!$A$1:$AS$75,24,FALSE),"")</f>
        <v>736</v>
      </c>
      <c r="C136" s="319" t="str">
        <f>IF(A134:A134&gt;0,VLOOKUP(A134,Sorteio!$A$1:$AS$75,25,FALSE),"")</f>
        <v>ANTUNES DE SOUZA</v>
      </c>
      <c r="D136" s="319" t="str">
        <f>IF(A134:A134&gt;0,VLOOKUP(A134,Sorteio!$A$1:$AS$75,26,FALSE),"")</f>
        <v>BRUNO RAFAEL</v>
      </c>
      <c r="E136" s="319" t="str">
        <f>IF(A134:A134&gt;0,VLOOKUP(A134,Sorteio!$A$1:$AS$75,27,FALSE),"")</f>
        <v>M</v>
      </c>
      <c r="F136" s="319" t="str">
        <f>IF(A134:A134&gt;0,VLOOKUP(A134,Sorteio!$A$1:$AS$75,28,FALSE),"")</f>
        <v>18. SOR</v>
      </c>
      <c r="G136" s="343">
        <f>IF(A134:A134&gt;0,VLOOKUP(A134,Sorteio!$A$1:$AS$75,29,FALSE),"")</f>
        <v>32057</v>
      </c>
      <c r="H136" s="320">
        <f>IF(A134:A134&gt;0,VLOOKUP(A134,Sorteio!$A$1:$AS$75,30,FALSE),"")</f>
        <v>11</v>
      </c>
      <c r="I136" s="320" t="str">
        <f>IF(A134:A134&gt;0,VLOOKUP(A134,Sorteio!$A$1:$AS$75,31,FALSE),"")</f>
        <v>C-NSR</v>
      </c>
      <c r="J136" s="319" t="str">
        <f>IF(A134:A134&gt;0,VLOOKUP(A134,Sorteio!$A$1:$AS$75,32,FALSE),"")</f>
        <v>LIB2026</v>
      </c>
      <c r="K136" s="319">
        <f>IF(A134:A134&gt;0,VLOOKUP(A134,Sorteio!$A$1:$AS$75,33,FALSE),"")</f>
        <v>0</v>
      </c>
      <c r="L136" s="321">
        <v>63</v>
      </c>
      <c r="M136" s="321">
        <v>55</v>
      </c>
      <c r="N136" s="322">
        <f>IF(A134&gt;0,L136+M136,"")</f>
        <v>118</v>
      </c>
      <c r="O136" s="323"/>
      <c r="P136" s="323"/>
      <c r="Q136" s="323"/>
      <c r="R136" s="323"/>
      <c r="S136" s="610" t="str">
        <f>IF(O136&gt;0,VLOOKUP(O136,HOLEINONE!$A$1:$B$37,2,FALSE),"")</f>
        <v/>
      </c>
      <c r="T136" s="610" t="str">
        <f>IF(P136&gt;0,VLOOKUP(P136,HOLEINONE!$A$1:$B$37,2,FALSE),"")</f>
        <v/>
      </c>
      <c r="U136" s="610" t="str">
        <f>IF(Q136&gt;0,VLOOKUP(Q136,HOLEINONE!$A$1:$B$37,2,FALSE),"")</f>
        <v/>
      </c>
      <c r="V136" s="610" t="str">
        <f>IF(R136&gt;0,VLOOKUP(R136,HOLEINONE!$A$1:$B$37,2,FALSE),"")</f>
        <v/>
      </c>
      <c r="W136" s="591" t="str">
        <f t="shared" si="7"/>
        <v/>
      </c>
      <c r="X136" s="325">
        <f>IF(A134&gt;0,N136-H136*2,"")</f>
        <v>96</v>
      </c>
      <c r="Y136" s="315">
        <f t="shared" si="6"/>
        <v>32057</v>
      </c>
      <c r="Z136" s="315">
        <f>IF(A134&gt;0,999.999999-N136+(H136*0.01)+(Y136*-0.000000001),"")</f>
        <v>882.10996694300002</v>
      </c>
      <c r="AA136" s="315" t="e">
        <f>IF(A134&gt;0,RANK(Z136,Z:Z),"")</f>
        <v>#VALUE!</v>
      </c>
      <c r="AB136" s="315">
        <f>IF(A134&gt;0,999.999999-X136+(0.12-(H136*0.01))+(Y136*-0.00000001)," ")</f>
        <v>904.00967843000001</v>
      </c>
      <c r="AC136" s="315" t="e">
        <f>IF(A134&gt;0,RANK(AB136,AB:AB),"")</f>
        <v>#VALUE!</v>
      </c>
      <c r="AD136" s="315" t="str">
        <f t="shared" si="8"/>
        <v/>
      </c>
    </row>
    <row r="137" spans="1:30" ht="18.75" customHeight="1">
      <c r="A137" s="1132"/>
      <c r="B137" s="319" t="str">
        <f>IF(A134:A134&gt;0,VLOOKUP(A134,Sorteio!$A$1:$AS$75,34,FALSE),"")</f>
        <v>523</v>
      </c>
      <c r="C137" s="319" t="str">
        <f>IF(A134:A134&gt;0,VLOOKUP(A134,Sorteio!$A$1:$AS$75,35,FALSE),"")</f>
        <v>KAWASAKA</v>
      </c>
      <c r="D137" s="319" t="str">
        <f>IF(A134:A134&gt;0,VLOOKUP(A134,Sorteio!$A$1:$AS$75,36,FALSE),"")</f>
        <v>MAKICO</v>
      </c>
      <c r="E137" s="319" t="str">
        <f>IF(A134:A134&gt;0,VLOOKUP(A134,Sorteio!$A$1:$AS$75,37,FALSE),"")</f>
        <v>F</v>
      </c>
      <c r="F137" s="319" t="str">
        <f>IF(A134:A134&gt;0,VLOOKUP(A134,Sorteio!$A$1:$AS$75,38,FALSE),"")</f>
        <v>07. GSP</v>
      </c>
      <c r="G137" s="343">
        <f>IF(A134:A134&gt;0,VLOOKUP(A134,Sorteio!$A$1:$AS$75,39,FALSE),"")</f>
        <v>17833</v>
      </c>
      <c r="H137" s="320">
        <f>IF(A134:A134&gt;0,VLOOKUP(A134,Sorteio!$A$1:$AS$75,40,FALSE),"")</f>
        <v>12</v>
      </c>
      <c r="I137" s="320" t="str">
        <f>IF(A134:A134&gt;0,VLOOKUP(A134,Sorteio!$A$1:$AS$75,41,FALSE),"")</f>
        <v>C-SR</v>
      </c>
      <c r="J137" s="319" t="str">
        <f>IF(A134:A134&gt;0,VLOOKUP(A134,Sorteio!$A$1:$AS$75,42,FALSE),"")</f>
        <v>LIB2026</v>
      </c>
      <c r="K137" s="319">
        <f>IF(A134:A134&gt;0,VLOOKUP(A134,Sorteio!$A$1:$AS$75,43,FALSE),"")</f>
        <v>0</v>
      </c>
      <c r="L137" s="321">
        <v>66</v>
      </c>
      <c r="M137" s="321">
        <v>67</v>
      </c>
      <c r="N137" s="322">
        <f>IF(A134&gt;0,L137+M137,"")</f>
        <v>133</v>
      </c>
      <c r="O137" s="323"/>
      <c r="P137" s="323"/>
      <c r="Q137" s="323"/>
      <c r="R137" s="323"/>
      <c r="S137" s="610" t="str">
        <f>IF(O137&gt;0,VLOOKUP(O137,HOLEINONE!$A$1:$B$37,2,FALSE),"")</f>
        <v/>
      </c>
      <c r="T137" s="610" t="str">
        <f>IF(P137&gt;0,VLOOKUP(P137,HOLEINONE!$A$1:$B$37,2,FALSE),"")</f>
        <v/>
      </c>
      <c r="U137" s="610" t="str">
        <f>IF(Q137&gt;0,VLOOKUP(Q137,HOLEINONE!$A$1:$B$37,2,FALSE),"")</f>
        <v/>
      </c>
      <c r="V137" s="610" t="str">
        <f>IF(R137&gt;0,VLOOKUP(R137,HOLEINONE!$A$1:$B$37,2,FALSE),"")</f>
        <v/>
      </c>
      <c r="W137" s="591" t="str">
        <f t="shared" si="7"/>
        <v/>
      </c>
      <c r="X137" s="325">
        <f>IF(A134&gt;0,N137-H137*2,"")</f>
        <v>109</v>
      </c>
      <c r="Y137" s="315">
        <f t="shared" si="6"/>
        <v>17833</v>
      </c>
      <c r="Z137" s="315">
        <f>IF(A134&gt;0,999.999999-N137+(H137*0.01)+(Y137*-0.000000001),"")</f>
        <v>867.11998116699999</v>
      </c>
      <c r="AA137" s="315" t="e">
        <f>IF(A134&gt;0,RANK(Z137,Z:Z),"")</f>
        <v>#VALUE!</v>
      </c>
      <c r="AB137" s="315">
        <f>IF(A134&gt;0,999.999999-X137+(0.12-(H137*0.01))+(Y137*-0.00000001)," ")</f>
        <v>890.99982066999996</v>
      </c>
      <c r="AC137" s="315" t="e">
        <f>IF(A134&gt;0,RANK(AB137,AB:AB),"")</f>
        <v>#VALUE!</v>
      </c>
      <c r="AD137" s="315" t="str">
        <f t="shared" si="8"/>
        <v/>
      </c>
    </row>
    <row r="138" spans="1:30" ht="18.75" customHeight="1">
      <c r="A138" s="1132">
        <v>217</v>
      </c>
      <c r="B138" s="319" t="str">
        <f>IF(A138:A138&gt;0,VLOOKUP(A138,Sorteio!$A$1:$AS$75,4,FALSE),"")</f>
        <v>522</v>
      </c>
      <c r="C138" s="319" t="str">
        <f>IF(A138:A138&gt;0,VLOOKUP(A138,Sorteio!$A$1:$AS$75,5,FALSE),"")</f>
        <v>TABATA</v>
      </c>
      <c r="D138" s="319" t="str">
        <f>IF(A138:A138&gt;0,VLOOKUP(A138,Sorteio!$A$1:$AS$75,6,FALSE),"")</f>
        <v>MARIO KAZUNORI</v>
      </c>
      <c r="E138" s="319" t="str">
        <f>IF(A138:A138&gt;0,VLOOKUP(A138,Sorteio!$A$1:$AS$75,7,FALSE),"")</f>
        <v>M</v>
      </c>
      <c r="F138" s="319" t="str">
        <f>IF(A138:A138&gt;0,VLOOKUP(A138,Sorteio!$A$1:$AS$75,8,FALSE),"")</f>
        <v>07. GSP</v>
      </c>
      <c r="G138" s="343">
        <f>IF(A138:A138&gt;0,VLOOKUP(A138,Sorteio!$A$1:$AS$75,9,FALSE),"")</f>
        <v>18853</v>
      </c>
      <c r="H138" s="320">
        <f>IF(A138:A138&gt;0,VLOOKUP(A138,Sorteio!$A$1:$AS$75,10,FALSE),"")</f>
        <v>8</v>
      </c>
      <c r="I138" s="320" t="str">
        <f>IF(A138:A138&gt;0,VLOOKUP(A138,Sorteio!$A$1:$AS$75,11,FALSE),"")</f>
        <v>B-SR</v>
      </c>
      <c r="J138" s="319" t="str">
        <f>IF(A138:A138&gt;0,VLOOKUP(A138,Sorteio!$A$1:$AS$75,12,FALSE),"")</f>
        <v>LIB2026</v>
      </c>
      <c r="K138" s="319">
        <f>IF(A138:A138&gt;0,VLOOKUP(A138,Sorteio!$A$1:$AS$75,13,FALSE),"")</f>
        <v>0</v>
      </c>
      <c r="L138" s="321">
        <v>61</v>
      </c>
      <c r="M138" s="321">
        <v>56</v>
      </c>
      <c r="N138" s="322">
        <f>IF(A138&gt;0,L138+M138,"")</f>
        <v>117</v>
      </c>
      <c r="O138" s="323"/>
      <c r="P138" s="323"/>
      <c r="Q138" s="323"/>
      <c r="R138" s="323"/>
      <c r="S138" s="610" t="str">
        <f>IF(O138&gt;0,VLOOKUP(O138,HOLEINONE!$A$1:$B$37,2,FALSE),"")</f>
        <v/>
      </c>
      <c r="T138" s="610" t="str">
        <f>IF(P138&gt;0,VLOOKUP(P138,HOLEINONE!$A$1:$B$37,2,FALSE),"")</f>
        <v/>
      </c>
      <c r="U138" s="610" t="str">
        <f>IF(Q138&gt;0,VLOOKUP(Q138,HOLEINONE!$A$1:$B$37,2,FALSE),"")</f>
        <v/>
      </c>
      <c r="V138" s="610" t="str">
        <f>IF(R138&gt;0,VLOOKUP(R138,HOLEINONE!$A$1:$B$37,2,FALSE),"")</f>
        <v/>
      </c>
      <c r="W138" s="591" t="str">
        <f t="shared" si="7"/>
        <v/>
      </c>
      <c r="X138" s="325">
        <f>IF(A138&gt;0,N138-H138*2,"")</f>
        <v>101</v>
      </c>
      <c r="Y138" s="315">
        <f t="shared" si="6"/>
        <v>18853</v>
      </c>
      <c r="Z138" s="315">
        <f>IF(A138&gt;0,999.999999-N138+(H138*0.01)+(Y138*-0.000000001),"")</f>
        <v>883.07998014700001</v>
      </c>
      <c r="AA138" s="315" t="e">
        <f>IF(A138&gt;0,RANK(Z138,Z:Z),"")</f>
        <v>#VALUE!</v>
      </c>
      <c r="AB138" s="315">
        <f>IF(A138&gt;0,999.999999-X138+(0.12-(H138*0.01))+(Y138*-0.00000001)," ")</f>
        <v>899.03981047000002</v>
      </c>
      <c r="AC138" s="315" t="e">
        <f>IF(A138&gt;0,RANK(AB138,AB:AB),"")</f>
        <v>#VALUE!</v>
      </c>
      <c r="AD138" s="315" t="str">
        <f t="shared" si="8"/>
        <v/>
      </c>
    </row>
    <row r="139" spans="1:30" ht="18.75" customHeight="1">
      <c r="A139" s="1132"/>
      <c r="B139" s="319" t="str">
        <f>IF(A138:A138&gt;0,VLOOKUP(A138,Sorteio!$A$1:$AS$75,14,FALSE),"")</f>
        <v>630</v>
      </c>
      <c r="C139" s="319" t="str">
        <f>IF(A138:A138&gt;0,VLOOKUP(A138,Sorteio!$A$1:$AS$760,15,FALSE),"")</f>
        <v>YAMAZAKI</v>
      </c>
      <c r="D139" s="319" t="str">
        <f>IF(A138:A138&gt;0,VLOOKUP(A138,Sorteio!$A$1:$AS$760,16,FALSE),"")</f>
        <v>TERUYUKI</v>
      </c>
      <c r="E139" s="319" t="str">
        <f>IF(A138:A138&gt;0,VLOOKUP(A138,Sorteio!$A$1:$AS$760,17,FALSE),"")</f>
        <v>M</v>
      </c>
      <c r="F139" s="319" t="str">
        <f>IF(A138:A138&gt;0,VLOOKUP(A138,Sorteio!$A$1:$AS$75,18,FALSE),"")</f>
        <v>06. KOK</v>
      </c>
      <c r="G139" s="343">
        <f>IF(A138:A138&gt;0,VLOOKUP(A138,Sorteio!$A$1:$AS$75,19,FALSE),"")</f>
        <v>17919</v>
      </c>
      <c r="H139" s="320">
        <f>IF(A138:A138&gt;0,VLOOKUP(A138,Sorteio!$A$1:$AS$75,20,FALSE),"")</f>
        <v>9</v>
      </c>
      <c r="I139" s="320" t="str">
        <f>IF(A138:A138&gt;0,VLOOKUP(A138,Sorteio!$A$1:$AS$75,21,FALSE),"")</f>
        <v>B-SR</v>
      </c>
      <c r="J139" s="319" t="str">
        <f>IF(A138:A138&gt;0,VLOOKUP(A138,Sorteio!$A$1:$AS$75,22,FALSE),"")</f>
        <v>LIB2026</v>
      </c>
      <c r="K139" s="319">
        <f>IF(A138:A138&gt;0,VLOOKUP(A138,Sorteio!$A$1:$AS$75,23,FALSE),"")</f>
        <v>0</v>
      </c>
      <c r="L139" s="321">
        <v>59</v>
      </c>
      <c r="M139" s="321">
        <v>58</v>
      </c>
      <c r="N139" s="322">
        <f>IF(A138&gt;0,L139+M139,"")</f>
        <v>117</v>
      </c>
      <c r="O139" s="323"/>
      <c r="P139" s="323"/>
      <c r="Q139" s="323"/>
      <c r="R139" s="323"/>
      <c r="S139" s="610" t="str">
        <f>IF(O139&gt;0,VLOOKUP(O139,HOLEINONE!$A$1:$B$37,2,FALSE),"")</f>
        <v/>
      </c>
      <c r="T139" s="610" t="str">
        <f>IF(P139&gt;0,VLOOKUP(P139,HOLEINONE!$A$1:$B$37,2,FALSE),"")</f>
        <v/>
      </c>
      <c r="U139" s="610" t="str">
        <f>IF(Q139&gt;0,VLOOKUP(Q139,HOLEINONE!$A$1:$B$37,2,FALSE),"")</f>
        <v/>
      </c>
      <c r="V139" s="610" t="str">
        <f>IF(R139&gt;0,VLOOKUP(R139,HOLEINONE!$A$1:$B$37,2,FALSE),"")</f>
        <v/>
      </c>
      <c r="W139" s="591" t="str">
        <f t="shared" si="7"/>
        <v/>
      </c>
      <c r="X139" s="325">
        <f>IF(A138&gt;0,N139-H139*2,"")</f>
        <v>99</v>
      </c>
      <c r="Y139" s="315">
        <f t="shared" si="6"/>
        <v>17919</v>
      </c>
      <c r="Z139" s="315">
        <f>IF(A138&gt;0,999.999999-N139+(H139*0.01)+(Y139*-0.000000001),"")</f>
        <v>883.08998108100002</v>
      </c>
      <c r="AA139" s="315" t="e">
        <f>IF(A138&gt;0,RANK(Z139,Z:Z),"")</f>
        <v>#VALUE!</v>
      </c>
      <c r="AB139" s="315">
        <f>IF(A138&gt;0,999.999999-X139+(0.12-(H139*0.01))+(Y139*-0.00000001)," ")</f>
        <v>901.02981980999994</v>
      </c>
      <c r="AC139" s="315" t="e">
        <f>IF(A138&gt;0,RANK(AB139,AB:AB),"")</f>
        <v>#VALUE!</v>
      </c>
      <c r="AD139" s="315" t="str">
        <f t="shared" si="8"/>
        <v/>
      </c>
    </row>
    <row r="140" spans="1:30" ht="18.75" customHeight="1">
      <c r="A140" s="1132"/>
      <c r="B140" s="319" t="str">
        <f>IF(A138:A138&gt;0,VLOOKUP(A138,Sorteio!$A$1:$AS$75,24,FALSE),"")</f>
        <v>958</v>
      </c>
      <c r="C140" s="319" t="str">
        <f>IF(A138:A138&gt;0,VLOOKUP(A138,Sorteio!$A$1:$AS$75,25,FALSE),"")</f>
        <v>NUNES</v>
      </c>
      <c r="D140" s="319" t="str">
        <f>IF(A138:A138&gt;0,VLOOKUP(A138,Sorteio!$A$1:$AS$75,26,FALSE),"")</f>
        <v>MARIA HELENA</v>
      </c>
      <c r="E140" s="319" t="str">
        <f>IF(A138:A138&gt;0,VLOOKUP(A138,Sorteio!$A$1:$AS$75,27,FALSE),"")</f>
        <v>F</v>
      </c>
      <c r="F140" s="319" t="str">
        <f>IF(A138:A138&gt;0,VLOOKUP(A138,Sorteio!$A$1:$AS$75,28,FALSE),"")</f>
        <v>01. PIE</v>
      </c>
      <c r="G140" s="343">
        <f>IF(A138:A138&gt;0,VLOOKUP(A138,Sorteio!$A$1:$AS$75,29,FALSE),"")</f>
        <v>16884</v>
      </c>
      <c r="H140" s="320">
        <f>IF(A138:A138&gt;0,VLOOKUP(A138,Sorteio!$A$1:$AS$75,30,FALSE),"")</f>
        <v>12</v>
      </c>
      <c r="I140" s="320" t="str">
        <f>IF(A138:A138&gt;0,VLOOKUP(A138,Sorteio!$A$1:$AS$75,31,FALSE),"")</f>
        <v>C-SR</v>
      </c>
      <c r="J140" s="319" t="str">
        <f>IF(A138:A138&gt;0,VLOOKUP(A138,Sorteio!$A$1:$AS$75,32,FALSE),"")</f>
        <v>LIB2026</v>
      </c>
      <c r="K140" s="319">
        <f>IF(A138:A138&gt;0,VLOOKUP(A138,Sorteio!$A$1:$AS$75,33,FALSE),"")</f>
        <v>0</v>
      </c>
      <c r="L140" s="321">
        <v>62</v>
      </c>
      <c r="M140" s="321">
        <v>58</v>
      </c>
      <c r="N140" s="322">
        <f>IF(A138&gt;0,L140+M140,"")</f>
        <v>120</v>
      </c>
      <c r="O140" s="323"/>
      <c r="P140" s="323"/>
      <c r="Q140" s="323"/>
      <c r="R140" s="323"/>
      <c r="S140" s="610" t="str">
        <f>IF(O140&gt;0,VLOOKUP(O140,HOLEINONE!$A$1:$B$37,2,FALSE),"")</f>
        <v/>
      </c>
      <c r="T140" s="610" t="str">
        <f>IF(P140&gt;0,VLOOKUP(P140,HOLEINONE!$A$1:$B$37,2,FALSE),"")</f>
        <v/>
      </c>
      <c r="U140" s="610" t="str">
        <f>IF(Q140&gt;0,VLOOKUP(Q140,HOLEINONE!$A$1:$B$37,2,FALSE),"")</f>
        <v/>
      </c>
      <c r="V140" s="610" t="str">
        <f>IF(R140&gt;0,VLOOKUP(R140,HOLEINONE!$A$1:$B$37,2,FALSE),"")</f>
        <v/>
      </c>
      <c r="W140" s="591" t="str">
        <f t="shared" si="7"/>
        <v/>
      </c>
      <c r="X140" s="325">
        <f>IF(A138&gt;0,N140-H140*2,"")</f>
        <v>96</v>
      </c>
      <c r="Y140" s="315">
        <f t="shared" si="6"/>
        <v>16884</v>
      </c>
      <c r="Z140" s="315">
        <f>IF(A138&gt;0,999.999999-N140+(H140*0.01)+(Y140*-0.000000001),"")</f>
        <v>880.11998211599996</v>
      </c>
      <c r="AA140" s="315" t="e">
        <f>IF(A138&gt;0,RANK(Z140,Z:Z),"")</f>
        <v>#VALUE!</v>
      </c>
      <c r="AB140" s="315">
        <f>IF(A138&gt;0,999.999999-X140+(0.12-(H140*0.01))+(Y140*-0.00000001)," ")</f>
        <v>903.99983015999999</v>
      </c>
      <c r="AC140" s="315" t="e">
        <f>IF(A138&gt;0,RANK(AB140,AB:AB),"")</f>
        <v>#VALUE!</v>
      </c>
      <c r="AD140" s="315" t="str">
        <f t="shared" si="8"/>
        <v/>
      </c>
    </row>
    <row r="141" spans="1:30" ht="18.75" customHeight="1">
      <c r="A141" s="1132"/>
      <c r="B141" s="319" t="str">
        <f>IF(A138:A138&gt;0,VLOOKUP(A138,Sorteio!$A$1:$AS$75,34,FALSE),"")</f>
        <v>487</v>
      </c>
      <c r="C141" s="319" t="str">
        <f>IF(A138:A138&gt;0,VLOOKUP(A138,Sorteio!$A$1:$AS$75,35,FALSE),"")</f>
        <v>NAKANO</v>
      </c>
      <c r="D141" s="319" t="str">
        <f>IF(A138:A138&gt;0,VLOOKUP(A138,Sorteio!$A$1:$AS$75,36,FALSE),"")</f>
        <v>ELZA ONISHI</v>
      </c>
      <c r="E141" s="319" t="str">
        <f>IF(A138:A138&gt;0,VLOOKUP(A138,Sorteio!$A$1:$AS$75,37,FALSE),"")</f>
        <v>F</v>
      </c>
      <c r="F141" s="319" t="str">
        <f>IF(A138:A138&gt;0,VLOOKUP(A138,Sorteio!$A$1:$AS$75,38,FALSE),"")</f>
        <v>11. NCC</v>
      </c>
      <c r="G141" s="343">
        <f>IF(A138:A138&gt;0,VLOOKUP(A138,Sorteio!$A$1:$AS$75,39,FALSE),"")</f>
        <v>17947</v>
      </c>
      <c r="H141" s="320">
        <f>IF(A138:A138&gt;0,VLOOKUP(A138,Sorteio!$A$1:$AS$75,40,FALSE),"")</f>
        <v>12</v>
      </c>
      <c r="I141" s="320" t="str">
        <f>IF(A138:A138&gt;0,VLOOKUP(A138,Sorteio!$A$1:$AS$75,41,FALSE),"")</f>
        <v>C-SR</v>
      </c>
      <c r="J141" s="319" t="str">
        <f>IF(A138:A138&gt;0,VLOOKUP(A138,Sorteio!$A$1:$AS$75,42,FALSE),"")</f>
        <v>LIB2026</v>
      </c>
      <c r="K141" s="319">
        <f>IF(A138:A138&gt;0,VLOOKUP(A138,Sorteio!$A$1:$AS$75,43,FALSE),"")</f>
        <v>0</v>
      </c>
      <c r="L141" s="321">
        <v>66</v>
      </c>
      <c r="M141" s="321">
        <v>69</v>
      </c>
      <c r="N141" s="322">
        <f>IF(A138&gt;0,L141+M141,"")</f>
        <v>135</v>
      </c>
      <c r="O141" s="323"/>
      <c r="P141" s="323"/>
      <c r="Q141" s="323"/>
      <c r="R141" s="323"/>
      <c r="S141" s="610" t="str">
        <f>IF(O141&gt;0,VLOOKUP(O141,HOLEINONE!$A$1:$B$37,2,FALSE),"")</f>
        <v/>
      </c>
      <c r="T141" s="610" t="str">
        <f>IF(P141&gt;0,VLOOKUP(P141,HOLEINONE!$A$1:$B$37,2,FALSE),"")</f>
        <v/>
      </c>
      <c r="U141" s="610" t="str">
        <f>IF(Q141&gt;0,VLOOKUP(Q141,HOLEINONE!$A$1:$B$37,2,FALSE),"")</f>
        <v/>
      </c>
      <c r="V141" s="610" t="str">
        <f>IF(R141&gt;0,VLOOKUP(R141,HOLEINONE!$A$1:$B$37,2,FALSE),"")</f>
        <v/>
      </c>
      <c r="W141" s="591" t="str">
        <f t="shared" si="7"/>
        <v/>
      </c>
      <c r="X141" s="325">
        <f>IF(A138&gt;0,N141-H141*2,"")</f>
        <v>111</v>
      </c>
      <c r="Y141" s="315">
        <f t="shared" si="6"/>
        <v>17947</v>
      </c>
      <c r="Z141" s="315">
        <f>IF(A138&gt;0,999.999999-N141+(H141*0.01)+(Y141*-0.000000001),"")</f>
        <v>865.11998105300006</v>
      </c>
      <c r="AA141" s="315" t="e">
        <f>IF(A138&gt;0,RANK(Z141,Z:Z),"")</f>
        <v>#VALUE!</v>
      </c>
      <c r="AB141" s="315">
        <f>IF(A138&gt;0,999.999999-X141+(0.12-(H141*0.01))+(Y141*-0.00000001)," ")</f>
        <v>888.99981952999997</v>
      </c>
      <c r="AC141" s="315" t="e">
        <f>IF(A138&gt;0,RANK(AB141,AB:AB),"")</f>
        <v>#VALUE!</v>
      </c>
      <c r="AD141" s="315" t="str">
        <f t="shared" si="8"/>
        <v/>
      </c>
    </row>
    <row r="142" spans="1:30" ht="18.75" customHeight="1">
      <c r="A142" s="1132">
        <v>218</v>
      </c>
      <c r="B142" s="319" t="str">
        <f>IF(A142:A142&gt;0,VLOOKUP(A142,Sorteio!$A$1:$AS$75,4,FALSE),"")</f>
        <v>335</v>
      </c>
      <c r="C142" s="319" t="str">
        <f>IF(A142:A142&gt;0,VLOOKUP(A142,Sorteio!$A$1:$AS$75,5,FALSE),"")</f>
        <v>KITANO</v>
      </c>
      <c r="D142" s="319" t="str">
        <f>IF(A142:A142&gt;0,VLOOKUP(A142,Sorteio!$A$1:$AS$75,6,FALSE),"")</f>
        <v>KAZUO</v>
      </c>
      <c r="E142" s="319" t="str">
        <f>IF(A142:A142&gt;0,VLOOKUP(A142,Sorteio!$A$1:$AS$75,7,FALSE),"")</f>
        <v>M</v>
      </c>
      <c r="F142" s="319" t="str">
        <f>IF(A142:A142&gt;0,VLOOKUP(A142,Sorteio!$A$1:$AS$75,8,FALSE),"")</f>
        <v>11. NCC</v>
      </c>
      <c r="G142" s="343">
        <f>IF(A142:A142&gt;0,VLOOKUP(A142,Sorteio!$A$1:$AS$75,9,FALSE),"")</f>
        <v>19890</v>
      </c>
      <c r="H142" s="320">
        <f>IF(A142:A142&gt;0,VLOOKUP(A142,Sorteio!$A$1:$AS$75,10,FALSE),"")</f>
        <v>8</v>
      </c>
      <c r="I142" s="320" t="str">
        <f>IF(A142:A142&gt;0,VLOOKUP(A142,Sorteio!$A$1:$AS$75,11,FALSE),"")</f>
        <v>B-NSR</v>
      </c>
      <c r="J142" s="319" t="str">
        <f>IF(A142:A142&gt;0,VLOOKUP(A142,Sorteio!$A$1:$AS$75,12,FALSE),"")</f>
        <v>LIB2026</v>
      </c>
      <c r="K142" s="319">
        <f>IF(A142:A142&gt;0,VLOOKUP(A142,Sorteio!$A$1:$AS$75,13,FALSE),"")</f>
        <v>0</v>
      </c>
      <c r="L142" s="321">
        <v>60</v>
      </c>
      <c r="M142" s="321">
        <v>67</v>
      </c>
      <c r="N142" s="322">
        <f>IF(A142&gt;0,L142+M142,"")</f>
        <v>127</v>
      </c>
      <c r="O142" s="323"/>
      <c r="P142" s="323"/>
      <c r="Q142" s="323"/>
      <c r="R142" s="323"/>
      <c r="S142" s="610" t="str">
        <f>IF(O142&gt;0,VLOOKUP(O142,HOLEINONE!$A$1:$B$37,2,FALSE),"")</f>
        <v/>
      </c>
      <c r="T142" s="610" t="str">
        <f>IF(P142&gt;0,VLOOKUP(P142,HOLEINONE!$A$1:$B$37,2,FALSE),"")</f>
        <v/>
      </c>
      <c r="U142" s="610" t="str">
        <f>IF(Q142&gt;0,VLOOKUP(Q142,HOLEINONE!$A$1:$B$37,2,FALSE),"")</f>
        <v/>
      </c>
      <c r="V142" s="610" t="str">
        <f>IF(R142&gt;0,VLOOKUP(R142,HOLEINONE!$A$1:$B$37,2,FALSE),"")</f>
        <v/>
      </c>
      <c r="W142" s="591" t="str">
        <f t="shared" si="7"/>
        <v/>
      </c>
      <c r="X142" s="325">
        <f>IF(A142&gt;0,N142-H142*2,"")</f>
        <v>111</v>
      </c>
      <c r="Y142" s="315">
        <f t="shared" si="6"/>
        <v>19890</v>
      </c>
      <c r="Z142" s="315">
        <f>IF(A142&gt;0,999.999999-N142+(H142*0.01)+(Y142*-0.000000001),"")</f>
        <v>873.07997911000007</v>
      </c>
      <c r="AA142" s="315" t="e">
        <f>IF(A142&gt;0,RANK(Z142,Z:Z),"")</f>
        <v>#VALUE!</v>
      </c>
      <c r="AB142" s="315">
        <f>IF(A142&gt;0,999.999999-X142+(0.12-(H142*0.01))+(Y142*-0.00000001)," ")</f>
        <v>889.03980009999998</v>
      </c>
      <c r="AC142" s="315" t="e">
        <f>IF(A142&gt;0,RANK(AB142,AB:AB),"")</f>
        <v>#VALUE!</v>
      </c>
      <c r="AD142" s="315" t="str">
        <f t="shared" si="8"/>
        <v/>
      </c>
    </row>
    <row r="143" spans="1:30" ht="18.75" customHeight="1">
      <c r="A143" s="1132"/>
      <c r="B143" s="319" t="str">
        <f>IF(A142:A142&gt;0,VLOOKUP(A142,Sorteio!$A$1:$AS$75,14,FALSE),"")</f>
        <v>856</v>
      </c>
      <c r="C143" s="319" t="str">
        <f>IF(A142:A142&gt;0,VLOOKUP(A142,Sorteio!$A$1:$AS$760,15,FALSE),"")</f>
        <v>YAMANO</v>
      </c>
      <c r="D143" s="319" t="str">
        <f>IF(A142:A142&gt;0,VLOOKUP(A142,Sorteio!$A$1:$AS$760,16,FALSE),"")</f>
        <v>ISABEL TIYOKO</v>
      </c>
      <c r="E143" s="319" t="str">
        <f>IF(A142:A142&gt;0,VLOOKUP(A142,Sorteio!$A$1:$AS$760,17,FALSE),"")</f>
        <v>F</v>
      </c>
      <c r="F143" s="319" t="str">
        <f>IF(A142:A142&gt;0,VLOOKUP(A142,Sorteio!$A$1:$AS$75,18,FALSE),"")</f>
        <v>03. IBI</v>
      </c>
      <c r="G143" s="343">
        <f>IF(A142:A142&gt;0,VLOOKUP(A142,Sorteio!$A$1:$AS$75,19,FALSE),"")</f>
        <v>18926</v>
      </c>
      <c r="H143" s="320">
        <f>IF(A142:A142&gt;0,VLOOKUP(A142,Sorteio!$A$1:$AS$75,20,FALSE),"")</f>
        <v>9</v>
      </c>
      <c r="I143" s="320" t="str">
        <f>IF(A142:A142&gt;0,VLOOKUP(A142,Sorteio!$A$1:$AS$75,21,FALSE),"")</f>
        <v>B-SR</v>
      </c>
      <c r="J143" s="319" t="str">
        <f>IF(A142:A142&gt;0,VLOOKUP(A142,Sorteio!$A$1:$AS$75,22,FALSE),"")</f>
        <v>LIB2026</v>
      </c>
      <c r="K143" s="319">
        <f>IF(A142:A142&gt;0,VLOOKUP(A142,Sorteio!$A$1:$AS$75,23,FALSE),"")</f>
        <v>0</v>
      </c>
      <c r="L143" s="321">
        <v>59</v>
      </c>
      <c r="M143" s="321">
        <v>66</v>
      </c>
      <c r="N143" s="322">
        <f>IF(A142&gt;0,L143+M143,"")</f>
        <v>125</v>
      </c>
      <c r="O143" s="323"/>
      <c r="P143" s="323"/>
      <c r="Q143" s="323"/>
      <c r="R143" s="323"/>
      <c r="S143" s="610" t="str">
        <f>IF(O143&gt;0,VLOOKUP(O143,HOLEINONE!$A$1:$B$37,2,FALSE),"")</f>
        <v/>
      </c>
      <c r="T143" s="610" t="str">
        <f>IF(P143&gt;0,VLOOKUP(P143,HOLEINONE!$A$1:$B$37,2,FALSE),"")</f>
        <v/>
      </c>
      <c r="U143" s="610" t="str">
        <f>IF(Q143&gt;0,VLOOKUP(Q143,HOLEINONE!$A$1:$B$37,2,FALSE),"")</f>
        <v/>
      </c>
      <c r="V143" s="610" t="str">
        <f>IF(R143&gt;0,VLOOKUP(R143,HOLEINONE!$A$1:$B$37,2,FALSE),"")</f>
        <v/>
      </c>
      <c r="W143" s="591" t="str">
        <f t="shared" si="7"/>
        <v/>
      </c>
      <c r="X143" s="325">
        <f>IF(A142&gt;0,N143-H143*2,"")</f>
        <v>107</v>
      </c>
      <c r="Y143" s="315">
        <f t="shared" si="6"/>
        <v>18926</v>
      </c>
      <c r="Z143" s="315">
        <f>IF(A142&gt;0,999.999999-N143+(H143*0.01)+(Y143*-0.000000001),"")</f>
        <v>875.08998007399998</v>
      </c>
      <c r="AA143" s="315" t="e">
        <f>IF(A142&gt;0,RANK(Z143,Z:Z),"")</f>
        <v>#VALUE!</v>
      </c>
      <c r="AB143" s="315">
        <f>IF(A142&gt;0,999.999999-X143+(0.12-(H143*0.01))+(Y143*-0.00000001)," ")</f>
        <v>893.02980974000002</v>
      </c>
      <c r="AC143" s="315" t="e">
        <f>IF(A142&gt;0,RANK(AB143,AB:AB),"")</f>
        <v>#VALUE!</v>
      </c>
      <c r="AD143" s="315" t="str">
        <f t="shared" si="8"/>
        <v/>
      </c>
    </row>
    <row r="144" spans="1:30" ht="18.75" customHeight="1">
      <c r="A144" s="1132"/>
      <c r="B144" s="319" t="str">
        <f>IF(A142:A142&gt;0,VLOOKUP(A142,Sorteio!$A$1:$AS$75,24,FALSE),"")</f>
        <v>153</v>
      </c>
      <c r="C144" s="319" t="str">
        <f>IF(A142:A142&gt;0,VLOOKUP(A142,Sorteio!$A$1:$AS$75,25,FALSE),"")</f>
        <v>FURUKAWA</v>
      </c>
      <c r="D144" s="319" t="str">
        <f>IF(A142:A142&gt;0,VLOOKUP(A142,Sorteio!$A$1:$AS$75,26,FALSE),"")</f>
        <v>FUMIKO</v>
      </c>
      <c r="E144" s="319" t="str">
        <f>IF(A142:A142&gt;0,VLOOKUP(A142,Sorteio!$A$1:$AS$75,27,FALSE),"")</f>
        <v>F</v>
      </c>
      <c r="F144" s="319" t="str">
        <f>IF(A142:A142&gt;0,VLOOKUP(A142,Sorteio!$A$1:$AS$75,28,FALSE),"")</f>
        <v>06. KOK</v>
      </c>
      <c r="G144" s="343">
        <f>IF(A142:A142&gt;0,VLOOKUP(A142,Sorteio!$A$1:$AS$75,29,FALSE),"")</f>
        <v>13386</v>
      </c>
      <c r="H144" s="320">
        <f>IF(A142:A142&gt;0,VLOOKUP(A142,Sorteio!$A$1:$AS$75,30,FALSE),"")</f>
        <v>12</v>
      </c>
      <c r="I144" s="320" t="str">
        <f>IF(A142:A142&gt;0,VLOOKUP(A142,Sorteio!$A$1:$AS$75,31,FALSE),"")</f>
        <v>C-MR</v>
      </c>
      <c r="J144" s="319" t="str">
        <f>IF(A142:A142&gt;0,VLOOKUP(A142,Sorteio!$A$1:$AS$75,32,FALSE),"")</f>
        <v>LIB2026i</v>
      </c>
      <c r="K144" s="319">
        <f>IF(A142:A142&gt;0,VLOOKUP(A142,Sorteio!$A$1:$AS$75,33,FALSE),"")</f>
        <v>0</v>
      </c>
      <c r="L144" s="321">
        <v>84</v>
      </c>
      <c r="M144" s="321">
        <v>87</v>
      </c>
      <c r="N144" s="322">
        <f>IF(A142&gt;0,L144+M144,"")</f>
        <v>171</v>
      </c>
      <c r="O144" s="323"/>
      <c r="P144" s="323"/>
      <c r="Q144" s="323"/>
      <c r="R144" s="323"/>
      <c r="S144" s="610" t="str">
        <f>IF(O144&gt;0,VLOOKUP(O144,HOLEINONE!$A$1:$B$37,2,FALSE),"")</f>
        <v/>
      </c>
      <c r="T144" s="610" t="str">
        <f>IF(P144&gt;0,VLOOKUP(P144,HOLEINONE!$A$1:$B$37,2,FALSE),"")</f>
        <v/>
      </c>
      <c r="U144" s="610" t="str">
        <f>IF(Q144&gt;0,VLOOKUP(Q144,HOLEINONE!$A$1:$B$37,2,FALSE),"")</f>
        <v/>
      </c>
      <c r="V144" s="610" t="str">
        <f>IF(R144&gt;0,VLOOKUP(R144,HOLEINONE!$A$1:$B$37,2,FALSE),"")</f>
        <v/>
      </c>
      <c r="W144" s="591" t="str">
        <f t="shared" si="7"/>
        <v/>
      </c>
      <c r="X144" s="325">
        <f>IF(A142&gt;0,N144-H144*2,"")</f>
        <v>147</v>
      </c>
      <c r="Y144" s="315">
        <f t="shared" si="6"/>
        <v>13386</v>
      </c>
      <c r="Z144" s="315">
        <f>IF(A142&gt;0,999.999999-N144+(H144*0.01)+(Y144*-0.000000001),"")</f>
        <v>829.11998561400003</v>
      </c>
      <c r="AA144" s="315" t="e">
        <f>IF(A142&gt;0,RANK(Z144,Z:Z),"")</f>
        <v>#VALUE!</v>
      </c>
      <c r="AB144" s="315">
        <f>IF(A142&gt;0,999.999999-X144+(0.12-(H144*0.01))+(Y144*-0.00000001)," ")</f>
        <v>852.99986514</v>
      </c>
      <c r="AC144" s="315" t="e">
        <f>IF(A142&gt;0,RANK(AB144,AB:AB),"")</f>
        <v>#VALUE!</v>
      </c>
      <c r="AD144" s="315" t="str">
        <f t="shared" si="8"/>
        <v/>
      </c>
    </row>
    <row r="145" spans="1:30" ht="18.75" customHeight="1">
      <c r="A145" s="1132">
        <v>301</v>
      </c>
      <c r="B145" s="319">
        <f>IF(A145:A145&gt;0,VLOOKUP(A145,Sorteio!$A$1:$AS$75,4,FALSE),"")</f>
        <v>900</v>
      </c>
      <c r="C145" s="319" t="str">
        <f>IF(A145:A145&gt;0,VLOOKUP(A145,Sorteio!$A$1:$AS$75,5,FALSE),"")</f>
        <v>OGATA</v>
      </c>
      <c r="D145" s="319" t="str">
        <f>IF(A145:A145&gt;0,VLOOKUP(A145,Sorteio!$A$1:$AS$75,6,FALSE),"")</f>
        <v>MITIKO</v>
      </c>
      <c r="E145" s="319" t="str">
        <f>IF(A145:A145&gt;0,VLOOKUP(A145,Sorteio!$A$1:$AS$75,7,FALSE),"")</f>
        <v>F</v>
      </c>
      <c r="F145" s="319" t="str">
        <f>IF(A145:A145&gt;0,VLOOKUP(A145,Sorteio!$A$1:$AS$75,8,FALSE),"")</f>
        <v>12. COO</v>
      </c>
      <c r="G145" s="343">
        <f>IF(A145:A145&gt;0,VLOOKUP(A145,Sorteio!$A$1:$AS$75,9,FALSE),"")</f>
        <v>20316</v>
      </c>
      <c r="H145" s="320">
        <f>IF(A145:A145&gt;0,VLOOKUP(A145,Sorteio!$A$1:$AS$75,10,FALSE),"")</f>
        <v>9</v>
      </c>
      <c r="I145" s="320" t="str">
        <f>IF(A145:A145&gt;0,VLOOKUP(A145,Sorteio!$A$1:$AS$75,11,FALSE),"")</f>
        <v>B-NSR</v>
      </c>
      <c r="J145" s="319" t="str">
        <f>IF(A145:A145&gt;0,VLOOKUP(A145,Sorteio!$A$1:$AS$75,12,FALSE),"")</f>
        <v>LIB2026</v>
      </c>
      <c r="K145" s="319">
        <f>IF(A145:A145&gt;0,VLOOKUP(A145,Sorteio!$A$1:$AS$75,13,FALSE),"")</f>
        <v>0</v>
      </c>
      <c r="L145" s="321">
        <v>68</v>
      </c>
      <c r="M145" s="321">
        <v>60</v>
      </c>
      <c r="N145" s="322">
        <f>IF(A145&gt;0,L145+M145,"")</f>
        <v>128</v>
      </c>
      <c r="O145" s="323"/>
      <c r="P145" s="323"/>
      <c r="Q145" s="323"/>
      <c r="R145" s="323"/>
      <c r="S145" s="610" t="str">
        <f>IF(O145&gt;0,VLOOKUP(O145,HOLEINONE!$A$1:$B$37,2,FALSE),"")</f>
        <v/>
      </c>
      <c r="T145" s="610" t="str">
        <f>IF(P145&gt;0,VLOOKUP(P145,HOLEINONE!$A$1:$B$37,2,FALSE),"")</f>
        <v/>
      </c>
      <c r="U145" s="610" t="str">
        <f>IF(Q145&gt;0,VLOOKUP(Q145,HOLEINONE!$A$1:$B$37,2,FALSE),"")</f>
        <v/>
      </c>
      <c r="V145" s="610" t="str">
        <f>IF(R145&gt;0,VLOOKUP(R145,HOLEINONE!$A$1:$B$37,2,FALSE),"")</f>
        <v/>
      </c>
      <c r="W145" s="591" t="str">
        <f t="shared" si="7"/>
        <v/>
      </c>
      <c r="X145" s="325">
        <f>IF(A145&gt;0,N145-H145*2,"")</f>
        <v>110</v>
      </c>
      <c r="Y145" s="315">
        <f t="shared" si="6"/>
        <v>20316</v>
      </c>
      <c r="Z145" s="315">
        <f>IF(A145&gt;0,999.999999-N145+(H145*0.01)+(Y145*-0.000000001),"")</f>
        <v>872.08997868400002</v>
      </c>
      <c r="AA145" s="315" t="e">
        <f>IF(A145&gt;0,RANK(Z145,Z:Z),"")</f>
        <v>#VALUE!</v>
      </c>
      <c r="AB145" s="315">
        <f>IF(A145&gt;0,999.999999-X145+(0.12-(H145*0.01))+(Y145*-0.00000001)," ")</f>
        <v>890.02979584000002</v>
      </c>
      <c r="AC145" s="315" t="e">
        <f>IF(A145&gt;0,RANK(AB145,AB:AB),"")</f>
        <v>#VALUE!</v>
      </c>
      <c r="AD145" s="315" t="str">
        <f t="shared" si="8"/>
        <v/>
      </c>
    </row>
    <row r="146" spans="1:30" ht="18.75" customHeight="1">
      <c r="A146" s="1132"/>
      <c r="B146" s="319">
        <f>IF(A145:A145&gt;0,VLOOKUP(A145,Sorteio!$A$1:$AS$75,14,FALSE),"")</f>
        <v>568</v>
      </c>
      <c r="C146" s="319" t="str">
        <f>IF(A145:A145&gt;0,VLOOKUP(A145,Sorteio!$A$1:$AS$760,15,FALSE),"")</f>
        <v>FGE VENTURIM</v>
      </c>
      <c r="D146" s="319" t="str">
        <f>IF(A145:A145&gt;0,VLOOKUP(A145,Sorteio!$A$1:$AS$760,16,FALSE),"")</f>
        <v>ARISTEU</v>
      </c>
      <c r="E146" s="319" t="str">
        <f>IF(A145:A145&gt;0,VLOOKUP(A145,Sorteio!$A$1:$AS$760,17,FALSE),"")</f>
        <v>M</v>
      </c>
      <c r="F146" s="319" t="str">
        <f>IF(A145:A145&gt;0,VLOOKUP(A145,Sorteio!$A$1:$AS$75,18,FALSE),"")</f>
        <v>11. NCC</v>
      </c>
      <c r="G146" s="343">
        <f>IF(A145:A145&gt;0,VLOOKUP(A145,Sorteio!$A$1:$AS$75,19,FALSE),"")</f>
        <v>16190</v>
      </c>
      <c r="H146" s="320">
        <f>IF(A145:A145&gt;0,VLOOKUP(A145,Sorteio!$A$1:$AS$75,20,FALSE),"")</f>
        <v>9</v>
      </c>
      <c r="I146" s="320" t="str">
        <f>IF(A145:A145&gt;0,VLOOKUP(A145,Sorteio!$A$1:$AS$75,21,FALSE),"")</f>
        <v>B-SR</v>
      </c>
      <c r="J146" s="319" t="str">
        <f>IF(A145:A145&gt;0,VLOOKUP(A145,Sorteio!$A$1:$AS$75,22,FALSE),"")</f>
        <v>LIB2026</v>
      </c>
      <c r="K146" s="319">
        <f>IF(A145:A145&gt;0,VLOOKUP(A145,Sorteio!$A$1:$AS$75,23,FALSE),"")</f>
        <v>0</v>
      </c>
      <c r="L146" s="321">
        <v>61</v>
      </c>
      <c r="M146" s="321">
        <v>65</v>
      </c>
      <c r="N146" s="322">
        <f>IF(A145&gt;0,L146+M146,"")</f>
        <v>126</v>
      </c>
      <c r="O146" s="323"/>
      <c r="P146" s="323"/>
      <c r="Q146" s="323"/>
      <c r="R146" s="323"/>
      <c r="S146" s="610" t="str">
        <f>IF(O146&gt;0,VLOOKUP(O146,HOLEINONE!$A$1:$B$37,2,FALSE),"")</f>
        <v/>
      </c>
      <c r="T146" s="610" t="str">
        <f>IF(P146&gt;0,VLOOKUP(P146,HOLEINONE!$A$1:$B$37,2,FALSE),"")</f>
        <v/>
      </c>
      <c r="U146" s="610" t="str">
        <f>IF(Q146&gt;0,VLOOKUP(Q146,HOLEINONE!$A$1:$B$37,2,FALSE),"")</f>
        <v/>
      </c>
      <c r="V146" s="610" t="str">
        <f>IF(R146&gt;0,VLOOKUP(R146,HOLEINONE!$A$1:$B$37,2,FALSE),"")</f>
        <v/>
      </c>
      <c r="W146" s="591" t="str">
        <f t="shared" si="7"/>
        <v/>
      </c>
      <c r="X146" s="325">
        <f>IF(A145&gt;0,N146-H146*2,"")</f>
        <v>108</v>
      </c>
      <c r="Y146" s="315">
        <f t="shared" si="6"/>
        <v>16190</v>
      </c>
      <c r="Z146" s="315">
        <f>IF(A145&gt;0,999.999999-N146+(H146*0.01)+(Y146*-0.000000001),"")</f>
        <v>874.08998281000004</v>
      </c>
      <c r="AA146" s="315" t="e">
        <f>IF(A145&gt;0,RANK(Z146,Z:Z),"")</f>
        <v>#VALUE!</v>
      </c>
      <c r="AB146" s="315">
        <f>IF(A145&gt;0,999.999999-X146+(0.12-(H146*0.01))+(Y146*-0.00000001)," ")</f>
        <v>892.02983710000001</v>
      </c>
      <c r="AC146" s="315" t="e">
        <f>IF(A145&gt;0,RANK(AB146,AB:AB),"")</f>
        <v>#VALUE!</v>
      </c>
      <c r="AD146" s="315" t="str">
        <f t="shared" si="8"/>
        <v/>
      </c>
    </row>
    <row r="147" spans="1:30" ht="18.75" customHeight="1">
      <c r="A147" s="1132"/>
      <c r="B147" s="319" t="str">
        <f>IF(A145:A145&gt;0,VLOOKUP(A145,Sorteio!$A$1:$AS$75,24,FALSE),"")</f>
        <v>706</v>
      </c>
      <c r="C147" s="319" t="str">
        <f>IF(A145:A145&gt;0,VLOOKUP(A145,Sorteio!$A$1:$AS$75,25,FALSE),"")</f>
        <v>HIRAKAWA</v>
      </c>
      <c r="D147" s="319" t="str">
        <f>IF(A145:A145&gt;0,VLOOKUP(A145,Sorteio!$A$1:$AS$75,26,FALSE),"")</f>
        <v>ISAO</v>
      </c>
      <c r="E147" s="319" t="str">
        <f>IF(A145:A145&gt;0,VLOOKUP(A145,Sorteio!$A$1:$AS$75,27,FALSE),"")</f>
        <v>M</v>
      </c>
      <c r="F147" s="319" t="str">
        <f>IF(A145:A145&gt;0,VLOOKUP(A145,Sorteio!$A$1:$AS$75,28,FALSE),"")</f>
        <v>06. KOK</v>
      </c>
      <c r="G147" s="343">
        <f>IF(A145:A145&gt;0,VLOOKUP(A145,Sorteio!$A$1:$AS$75,29,FALSE),"")</f>
        <v>17410</v>
      </c>
      <c r="H147" s="320">
        <f>IF(A145:A145&gt;0,VLOOKUP(A145,Sorteio!$A$1:$AS$75,30,FALSE),"")</f>
        <v>12</v>
      </c>
      <c r="I147" s="320" t="str">
        <f>IF(A145:A145&gt;0,VLOOKUP(A145,Sorteio!$A$1:$AS$75,31,FALSE),"")</f>
        <v>C-SR</v>
      </c>
      <c r="J147" s="319" t="str">
        <f>IF(A145:A145&gt;0,VLOOKUP(A145,Sorteio!$A$1:$AS$75,32,FALSE),"")</f>
        <v>LIB2026</v>
      </c>
      <c r="K147" s="319">
        <f>IF(A145:A145&gt;0,VLOOKUP(A145,Sorteio!$A$1:$AS$75,33,FALSE),"")</f>
        <v>0</v>
      </c>
      <c r="L147" s="321">
        <v>73</v>
      </c>
      <c r="M147" s="321">
        <v>71</v>
      </c>
      <c r="N147" s="322">
        <f>IF(A145&gt;0,L147+M147,"")</f>
        <v>144</v>
      </c>
      <c r="O147" s="323"/>
      <c r="P147" s="323"/>
      <c r="Q147" s="323"/>
      <c r="R147" s="323"/>
      <c r="S147" s="610" t="str">
        <f>IF(O147&gt;0,VLOOKUP(O147,HOLEINONE!$A$1:$B$37,2,FALSE),"")</f>
        <v/>
      </c>
      <c r="T147" s="610" t="str">
        <f>IF(P147&gt;0,VLOOKUP(P147,HOLEINONE!$A$1:$B$37,2,FALSE),"")</f>
        <v/>
      </c>
      <c r="U147" s="610" t="str">
        <f>IF(Q147&gt;0,VLOOKUP(Q147,HOLEINONE!$A$1:$B$37,2,FALSE),"")</f>
        <v/>
      </c>
      <c r="V147" s="610" t="str">
        <f>IF(R147&gt;0,VLOOKUP(R147,HOLEINONE!$A$1:$B$37,2,FALSE),"")</f>
        <v/>
      </c>
      <c r="W147" s="591" t="str">
        <f t="shared" si="7"/>
        <v/>
      </c>
      <c r="X147" s="325">
        <f>IF(A145&gt;0,N147-H147*2,"")</f>
        <v>120</v>
      </c>
      <c r="Y147" s="315">
        <f t="shared" si="6"/>
        <v>17410</v>
      </c>
      <c r="Z147" s="315">
        <f>IF(A145&gt;0,999.999999-N147+(H147*0.01)+(Y147*-0.000000001),"")</f>
        <v>856.11998158999995</v>
      </c>
      <c r="AA147" s="315" t="e">
        <f>IF(A145&gt;0,RANK(Z147,Z:Z),"")</f>
        <v>#VALUE!</v>
      </c>
      <c r="AB147" s="315">
        <f>IF(A145&gt;0,999.999999-X147+(0.12-(H147*0.01))+(Y147*-0.00000001)," ")</f>
        <v>879.99982490000002</v>
      </c>
      <c r="AC147" s="315" t="e">
        <f>IF(A145&gt;0,RANK(AB147,AB:AB),"")</f>
        <v>#VALUE!</v>
      </c>
      <c r="AD147" s="315" t="str">
        <f t="shared" si="8"/>
        <v/>
      </c>
    </row>
    <row r="148" spans="1:30" ht="18.75" customHeight="1">
      <c r="A148" s="1132"/>
      <c r="B148" s="319" t="str">
        <f>IF(A145:A145&gt;0,VLOOKUP(A145,Sorteio!$A$1:$AS$75,34,FALSE),"")</f>
        <v>731</v>
      </c>
      <c r="C148" s="319" t="str">
        <f>IF(A145:A145&gt;0,VLOOKUP(A145,Sorteio!$A$1:$AS$75,35,FALSE),"")</f>
        <v>KONDO</v>
      </c>
      <c r="D148" s="319" t="str">
        <f>IF(A145:A145&gt;0,VLOOKUP(A145,Sorteio!$A$1:$AS$75,36,FALSE),"")</f>
        <v>MARY TORII</v>
      </c>
      <c r="E148" s="319" t="str">
        <f>IF(A145:A145&gt;0,VLOOKUP(A145,Sorteio!$A$1:$AS$75,37,FALSE),"")</f>
        <v>F</v>
      </c>
      <c r="F148" s="319" t="str">
        <f>IF(A145:A145&gt;0,VLOOKUP(A145,Sorteio!$A$1:$AS$75,38,FALSE),"")</f>
        <v>07. GSP</v>
      </c>
      <c r="G148" s="343">
        <f>IF(A145:A145&gt;0,VLOOKUP(A145,Sorteio!$A$1:$AS$75,39,FALSE),"")</f>
        <v>18680</v>
      </c>
      <c r="H148" s="320">
        <f>IF(A145:A145&gt;0,VLOOKUP(A145,Sorteio!$A$1:$AS$75,40,FALSE),"")</f>
        <v>12</v>
      </c>
      <c r="I148" s="320" t="str">
        <f>IF(A145:A145&gt;0,VLOOKUP(A145,Sorteio!$A$1:$AS$75,41,FALSE),"")</f>
        <v>C-SR</v>
      </c>
      <c r="J148" s="319" t="str">
        <f>IF(A145:A145&gt;0,VLOOKUP(A145,Sorteio!$A$1:$AS$75,42,FALSE),"")</f>
        <v>LIB2026</v>
      </c>
      <c r="K148" s="319">
        <f>IF(A145:A145&gt;0,VLOOKUP(A145,Sorteio!$A$1:$AS$75,43,FALSE),"")</f>
        <v>0</v>
      </c>
      <c r="L148" s="321">
        <v>71</v>
      </c>
      <c r="M148" s="321">
        <v>78</v>
      </c>
      <c r="N148" s="322">
        <f>IF(A145&gt;0,L148+M148,"")</f>
        <v>149</v>
      </c>
      <c r="O148" s="323"/>
      <c r="P148" s="323"/>
      <c r="Q148" s="323"/>
      <c r="R148" s="323"/>
      <c r="S148" s="610" t="str">
        <f>IF(O148&gt;0,VLOOKUP(O148,HOLEINONE!$A$1:$B$37,2,FALSE),"")</f>
        <v/>
      </c>
      <c r="T148" s="610" t="str">
        <f>IF(P148&gt;0,VLOOKUP(P148,HOLEINONE!$A$1:$B$37,2,FALSE),"")</f>
        <v/>
      </c>
      <c r="U148" s="610" t="str">
        <f>IF(Q148&gt;0,VLOOKUP(Q148,HOLEINONE!$A$1:$B$37,2,FALSE),"")</f>
        <v/>
      </c>
      <c r="V148" s="610" t="str">
        <f>IF(R148&gt;0,VLOOKUP(R148,HOLEINONE!$A$1:$B$37,2,FALSE),"")</f>
        <v/>
      </c>
      <c r="W148" s="591" t="str">
        <f t="shared" si="7"/>
        <v/>
      </c>
      <c r="X148" s="325">
        <f>IF(A145&gt;0,N148-H148*2,"")</f>
        <v>125</v>
      </c>
      <c r="Y148" s="315">
        <f t="shared" si="6"/>
        <v>18680</v>
      </c>
      <c r="Z148" s="315">
        <f>IF(A145&gt;0,999.999999-N148+(H148*0.01)+(Y148*-0.000000001),"")</f>
        <v>851.11998031999997</v>
      </c>
      <c r="AA148" s="315" t="e">
        <f>IF(A145&gt;0,RANK(Z148,Z:Z),"")</f>
        <v>#VALUE!</v>
      </c>
      <c r="AB148" s="315">
        <f>IF(A145&gt;0,999.999999-X148+(0.12-(H148*0.01))+(Y148*-0.00000001)," ")</f>
        <v>874.99981219999995</v>
      </c>
      <c r="AC148" s="315" t="e">
        <f>IF(A145&gt;0,RANK(AB148,AB:AB),"")</f>
        <v>#VALUE!</v>
      </c>
      <c r="AD148" s="315" t="str">
        <f t="shared" si="8"/>
        <v/>
      </c>
    </row>
    <row r="149" spans="1:30" ht="18.75" customHeight="1">
      <c r="A149" s="1132">
        <v>303</v>
      </c>
      <c r="B149" s="319" t="str">
        <f>IF(A149:A149&gt;0,VLOOKUP(A149,Sorteio!$A$1:$AS$75,4,FALSE),"")</f>
        <v>169</v>
      </c>
      <c r="C149" s="319" t="str">
        <f>IF(A149:A149&gt;0,VLOOKUP(A149,Sorteio!$A$1:$AS$75,5,FALSE),"")</f>
        <v>SILVA</v>
      </c>
      <c r="D149" s="319" t="str">
        <f>IF(A149:A149&gt;0,VLOOKUP(A149,Sorteio!$A$1:$AS$75,6,FALSE),"")</f>
        <v>MANOEL</v>
      </c>
      <c r="E149" s="319" t="str">
        <f>IF(A149:A149&gt;0,VLOOKUP(A149,Sorteio!$A$1:$AS$75,7,FALSE),"")</f>
        <v>M</v>
      </c>
      <c r="F149" s="319" t="str">
        <f>IF(A149:A149&gt;0,VLOOKUP(A149,Sorteio!$A$1:$AS$75,8,FALSE),"")</f>
        <v>06. KOK</v>
      </c>
      <c r="G149" s="343">
        <f>IF(A149:A149&gt;0,VLOOKUP(A149,Sorteio!$A$1:$AS$75,9,FALSE),"")</f>
        <v>20205</v>
      </c>
      <c r="H149" s="320">
        <f>IF(A149:A149&gt;0,VLOOKUP(A149,Sorteio!$A$1:$AS$75,10,FALSE),"")</f>
        <v>9</v>
      </c>
      <c r="I149" s="320" t="str">
        <f>IF(A149:A149&gt;0,VLOOKUP(A149,Sorteio!$A$1:$AS$75,11,FALSE),"")</f>
        <v>B-NSR</v>
      </c>
      <c r="J149" s="319" t="str">
        <f>IF(A149:A149&gt;0,VLOOKUP(A149,Sorteio!$A$1:$AS$75,12,FALSE),"")</f>
        <v>LIB2026</v>
      </c>
      <c r="K149" s="319">
        <f>IF(A149:A149&gt;0,VLOOKUP(A149,Sorteio!$A$1:$AS$75,13,FALSE),"")</f>
        <v>0</v>
      </c>
      <c r="L149" s="321">
        <v>64</v>
      </c>
      <c r="M149" s="321">
        <v>55</v>
      </c>
      <c r="N149" s="322">
        <f>IF(A149&gt;0,L149+M149,"")</f>
        <v>119</v>
      </c>
      <c r="O149" s="323"/>
      <c r="P149" s="323"/>
      <c r="Q149" s="323"/>
      <c r="R149" s="323"/>
      <c r="S149" s="610" t="str">
        <f>IF(O149&gt;0,VLOOKUP(O149,HOLEINONE!$A$1:$B$37,2,FALSE),"")</f>
        <v/>
      </c>
      <c r="T149" s="610" t="str">
        <f>IF(P149&gt;0,VLOOKUP(P149,HOLEINONE!$A$1:$B$37,2,FALSE),"")</f>
        <v/>
      </c>
      <c r="U149" s="610" t="str">
        <f>IF(Q149&gt;0,VLOOKUP(Q149,HOLEINONE!$A$1:$B$37,2,FALSE),"")</f>
        <v/>
      </c>
      <c r="V149" s="610" t="str">
        <f>IF(R149&gt;0,VLOOKUP(R149,HOLEINONE!$A$1:$B$37,2,FALSE),"")</f>
        <v/>
      </c>
      <c r="W149" s="591" t="str">
        <f t="shared" si="7"/>
        <v/>
      </c>
      <c r="X149" s="325">
        <f>IF(A149&gt;0,N149-H149*2,"")</f>
        <v>101</v>
      </c>
      <c r="Y149" s="315">
        <f t="shared" si="6"/>
        <v>20205</v>
      </c>
      <c r="Z149" s="315">
        <f>IF(A149&gt;0,999.999999-N149+(H149*0.01)+(Y149*-0.000000001),"")</f>
        <v>881.08997879499998</v>
      </c>
      <c r="AA149" s="315" t="e">
        <f>IF(A149&gt;0,RANK(Z149,Z:Z),"")</f>
        <v>#VALUE!</v>
      </c>
      <c r="AB149" s="315">
        <f>IF(A149&gt;0,999.999999-X149+(0.12-(H149*0.01))+(Y149*-0.00000001)," ")</f>
        <v>899.02979694999999</v>
      </c>
      <c r="AC149" s="315" t="e">
        <f>IF(A149&gt;0,RANK(AB149,AB:AB),"")</f>
        <v>#VALUE!</v>
      </c>
      <c r="AD149" s="315" t="str">
        <f t="shared" si="8"/>
        <v/>
      </c>
    </row>
    <row r="150" spans="1:30" ht="18.75" customHeight="1">
      <c r="A150" s="1132"/>
      <c r="B150" s="319" t="str">
        <f>IF(A149:A149&gt;0,VLOOKUP(A149,Sorteio!$A$1:$AS$75,14,FALSE),"")</f>
        <v>639</v>
      </c>
      <c r="C150" s="319" t="str">
        <f>IF(A149:A149&gt;0,VLOOKUP(A149,Sorteio!$A$1:$AS$760,15,FALSE),"")</f>
        <v>HITOMI</v>
      </c>
      <c r="D150" s="319" t="str">
        <f>IF(A149:A149&gt;0,VLOOKUP(A149,Sorteio!$A$1:$AS$760,16,FALSE),"")</f>
        <v>HATSUE</v>
      </c>
      <c r="E150" s="319" t="str">
        <f>IF(A149:A149&gt;0,VLOOKUP(A149,Sorteio!$A$1:$AS$760,17,FALSE),"")</f>
        <v>F</v>
      </c>
      <c r="F150" s="319" t="str">
        <f>IF(A149:A149&gt;0,VLOOKUP(A149,Sorteio!$A$1:$AS$75,18,FALSE),"")</f>
        <v>03. IBI</v>
      </c>
      <c r="G150" s="343">
        <f>IF(A149:A149&gt;0,VLOOKUP(A149,Sorteio!$A$1:$AS$75,19,FALSE),"")</f>
        <v>17336</v>
      </c>
      <c r="H150" s="320">
        <f>IF(A149:A149&gt;0,VLOOKUP(A149,Sorteio!$A$1:$AS$75,20,FALSE),"")</f>
        <v>8</v>
      </c>
      <c r="I150" s="320" t="str">
        <f>IF(A149:A149&gt;0,VLOOKUP(A149,Sorteio!$A$1:$AS$75,21,FALSE),"")</f>
        <v>B-SR</v>
      </c>
      <c r="J150" s="319" t="str">
        <f>IF(A149:A149&gt;0,VLOOKUP(A149,Sorteio!$A$1:$AS$75,22,FALSE),"")</f>
        <v>LIB2026</v>
      </c>
      <c r="K150" s="319">
        <f>IF(A149:A149&gt;0,VLOOKUP(A149,Sorteio!$A$1:$AS$75,23,FALSE),"")</f>
        <v>0</v>
      </c>
      <c r="L150" s="321">
        <v>60</v>
      </c>
      <c r="M150" s="321">
        <v>59</v>
      </c>
      <c r="N150" s="322">
        <f>IF(A149&gt;0,L150+M150,"")</f>
        <v>119</v>
      </c>
      <c r="O150" s="323"/>
      <c r="P150" s="323"/>
      <c r="Q150" s="323"/>
      <c r="R150" s="323"/>
      <c r="S150" s="610" t="str">
        <f>IF(O150&gt;0,VLOOKUP(O150,HOLEINONE!$A$1:$B$37,2,FALSE),"")</f>
        <v/>
      </c>
      <c r="T150" s="610" t="str">
        <f>IF(P150&gt;0,VLOOKUP(P150,HOLEINONE!$A$1:$B$37,2,FALSE),"")</f>
        <v/>
      </c>
      <c r="U150" s="610" t="str">
        <f>IF(Q150&gt;0,VLOOKUP(Q150,HOLEINONE!$A$1:$B$37,2,FALSE),"")</f>
        <v/>
      </c>
      <c r="V150" s="610" t="str">
        <f>IF(R150&gt;0,VLOOKUP(R150,HOLEINONE!$A$1:$B$37,2,FALSE),"")</f>
        <v/>
      </c>
      <c r="W150" s="591" t="str">
        <f t="shared" si="7"/>
        <v/>
      </c>
      <c r="X150" s="325">
        <f>IF(A149&gt;0,N150-H150*2,"")</f>
        <v>103</v>
      </c>
      <c r="Y150" s="315">
        <f t="shared" si="6"/>
        <v>17336</v>
      </c>
      <c r="Z150" s="315">
        <f>IF(A149&gt;0,999.999999-N150+(H150*0.01)+(Y150*-0.000000001),"")</f>
        <v>881.079981664</v>
      </c>
      <c r="AA150" s="315" t="e">
        <f>IF(A149&gt;0,RANK(Z150,Z:Z),"")</f>
        <v>#VALUE!</v>
      </c>
      <c r="AB150" s="315">
        <f>IF(A149&gt;0,999.999999-X150+(0.12-(H150*0.01))+(Y150*-0.00000001)," ")</f>
        <v>897.03982564</v>
      </c>
      <c r="AC150" s="315" t="e">
        <f>IF(A149&gt;0,RANK(AB150,AB:AB),"")</f>
        <v>#VALUE!</v>
      </c>
      <c r="AD150" s="315" t="str">
        <f t="shared" si="8"/>
        <v/>
      </c>
    </row>
    <row r="151" spans="1:30" ht="18.75" customHeight="1">
      <c r="A151" s="1132"/>
      <c r="B151" s="319" t="str">
        <f>IF(A149:A149&gt;0,VLOOKUP(A149,Sorteio!$A$1:$AS$75,24,FALSE),"")</f>
        <v>247</v>
      </c>
      <c r="C151" s="319" t="str">
        <f>IF(A149:A149&gt;0,VLOOKUP(A149,Sorteio!$A$1:$AS$75,25,FALSE),"")</f>
        <v>PINTO</v>
      </c>
      <c r="D151" s="319" t="str">
        <f>IF(A149:A149&gt;0,VLOOKUP(A149,Sorteio!$A$1:$AS$75,26,FALSE),"")</f>
        <v>JOSE GONCALVES</v>
      </c>
      <c r="E151" s="319" t="str">
        <f>IF(A149:A149&gt;0,VLOOKUP(A149,Sorteio!$A$1:$AS$75,27,FALSE),"")</f>
        <v>M</v>
      </c>
      <c r="F151" s="319" t="str">
        <f>IF(A149:A149&gt;0,VLOOKUP(A149,Sorteio!$A$1:$AS$75,28,FALSE),"")</f>
        <v>10. ITA</v>
      </c>
      <c r="G151" s="343">
        <f>IF(A149:A149&gt;0,VLOOKUP(A149,Sorteio!$A$1:$AS$75,29,FALSE),"")</f>
        <v>12745</v>
      </c>
      <c r="H151" s="320">
        <f>IF(A149:A149&gt;0,VLOOKUP(A149,Sorteio!$A$1:$AS$75,30,FALSE),"")</f>
        <v>9</v>
      </c>
      <c r="I151" s="320" t="str">
        <f>IF(A149:A149&gt;0,VLOOKUP(A149,Sorteio!$A$1:$AS$75,31,FALSE),"")</f>
        <v>B-MR</v>
      </c>
      <c r="J151" s="319" t="str">
        <f>IF(A149:A149&gt;0,VLOOKUP(A149,Sorteio!$A$1:$AS$75,32,FALSE),"")</f>
        <v>LIB2026i</v>
      </c>
      <c r="K151" s="319">
        <f>IF(A149:A149&gt;0,VLOOKUP(A149,Sorteio!$A$1:$AS$75,33,FALSE),"")</f>
        <v>0</v>
      </c>
      <c r="L151" s="321">
        <v>65</v>
      </c>
      <c r="M151" s="321">
        <v>66</v>
      </c>
      <c r="N151" s="322">
        <f>IF(A149&gt;0,L151+M151,"")</f>
        <v>131</v>
      </c>
      <c r="O151" s="323"/>
      <c r="P151" s="323"/>
      <c r="Q151" s="323"/>
      <c r="R151" s="323"/>
      <c r="S151" s="610" t="str">
        <f>IF(O151&gt;0,VLOOKUP(O151,HOLEINONE!$A$1:$B$37,2,FALSE),"")</f>
        <v/>
      </c>
      <c r="T151" s="610" t="str">
        <f>IF(P151&gt;0,VLOOKUP(P151,HOLEINONE!$A$1:$B$37,2,FALSE),"")</f>
        <v/>
      </c>
      <c r="U151" s="610" t="str">
        <f>IF(Q151&gt;0,VLOOKUP(Q151,HOLEINONE!$A$1:$B$37,2,FALSE),"")</f>
        <v/>
      </c>
      <c r="V151" s="610" t="str">
        <f>IF(R151&gt;0,VLOOKUP(R151,HOLEINONE!$A$1:$B$37,2,FALSE),"")</f>
        <v/>
      </c>
      <c r="W151" s="591" t="str">
        <f t="shared" si="7"/>
        <v/>
      </c>
      <c r="X151" s="325">
        <f>IF(A149&gt;0,N151-H151*2,"")</f>
        <v>113</v>
      </c>
      <c r="Y151" s="315">
        <f t="shared" si="6"/>
        <v>12745</v>
      </c>
      <c r="Z151" s="315">
        <f>IF(A149&gt;0,999.999999-N151+(H151*0.01)+(Y151*-0.000000001),"")</f>
        <v>869.08998625499999</v>
      </c>
      <c r="AA151" s="315" t="e">
        <f>IF(A149&gt;0,RANK(Z151,Z:Z),"")</f>
        <v>#VALUE!</v>
      </c>
      <c r="AB151" s="315">
        <f>IF(A149&gt;0,999.999999-X151+(0.12-(H151*0.01))+(Y151*-0.00000001)," ")</f>
        <v>887.02987154999994</v>
      </c>
      <c r="AC151" s="315" t="e">
        <f>IF(A149&gt;0,RANK(AB151,AB:AB),"")</f>
        <v>#VALUE!</v>
      </c>
      <c r="AD151" s="315" t="str">
        <f t="shared" si="8"/>
        <v/>
      </c>
    </row>
    <row r="152" spans="1:30" ht="18.75" customHeight="1">
      <c r="A152" s="1132"/>
      <c r="B152" s="319" t="str">
        <f>IF(A149:A149&gt;0,VLOOKUP(A149,Sorteio!$A$1:$AS$75,34,FALSE),"")</f>
        <v>975</v>
      </c>
      <c r="C152" s="319" t="str">
        <f>IF(A149:A149&gt;0,VLOOKUP(A149,Sorteio!$A$1:$AS$75,35,FALSE),"")</f>
        <v>OGAWA</v>
      </c>
      <c r="D152" s="319" t="str">
        <f>IF(A149:A149&gt;0,VLOOKUP(A149,Sorteio!$A$1:$AS$75,36,FALSE),"")</f>
        <v>ARNALDO</v>
      </c>
      <c r="E152" s="319" t="str">
        <f>IF(A149:A149&gt;0,VLOOKUP(A149,Sorteio!$A$1:$AS$75,37,FALSE),"")</f>
        <v>M</v>
      </c>
      <c r="F152" s="319" t="str">
        <f>IF(A149:A149&gt;0,VLOOKUP(A149,Sorteio!$A$1:$AS$75,38,FALSE),"")</f>
        <v>15. BIR</v>
      </c>
      <c r="G152" s="343">
        <f>IF(A149:A149&gt;0,VLOOKUP(A149,Sorteio!$A$1:$AS$75,39,FALSE),"")</f>
        <v>21814</v>
      </c>
      <c r="H152" s="320">
        <f>IF(A149:A149&gt;0,VLOOKUP(A149,Sorteio!$A$1:$AS$75,40,FALSE),"")</f>
        <v>10</v>
      </c>
      <c r="I152" s="320" t="str">
        <f>IF(A149:A149&gt;0,VLOOKUP(A149,Sorteio!$A$1:$AS$75,41,FALSE),"")</f>
        <v>C-NSR</v>
      </c>
      <c r="J152" s="319" t="str">
        <f>IF(A149:A149&gt;0,VLOOKUP(A149,Sorteio!$A$1:$AS$75,42,FALSE),"")</f>
        <v>LIB2026</v>
      </c>
      <c r="K152" s="319">
        <f>IF(A149:A149&gt;0,VLOOKUP(A149,Sorteio!$A$1:$AS$75,43,FALSE),"")</f>
        <v>0</v>
      </c>
      <c r="L152" s="321">
        <v>65</v>
      </c>
      <c r="M152" s="321">
        <v>59</v>
      </c>
      <c r="N152" s="322">
        <f>IF(A149&gt;0,L152+M152,"")</f>
        <v>124</v>
      </c>
      <c r="O152" s="323"/>
      <c r="P152" s="323"/>
      <c r="Q152" s="323"/>
      <c r="R152" s="323"/>
      <c r="S152" s="610" t="str">
        <f>IF(O152&gt;0,VLOOKUP(O152,HOLEINONE!$A$1:$B$37,2,FALSE),"")</f>
        <v/>
      </c>
      <c r="T152" s="610" t="str">
        <f>IF(P152&gt;0,VLOOKUP(P152,HOLEINONE!$A$1:$B$37,2,FALSE),"")</f>
        <v/>
      </c>
      <c r="U152" s="610" t="str">
        <f>IF(Q152&gt;0,VLOOKUP(Q152,HOLEINONE!$A$1:$B$37,2,FALSE),"")</f>
        <v/>
      </c>
      <c r="V152" s="610" t="str">
        <f>IF(R152&gt;0,VLOOKUP(R152,HOLEINONE!$A$1:$B$37,2,FALSE),"")</f>
        <v/>
      </c>
      <c r="W152" s="591" t="str">
        <f t="shared" si="7"/>
        <v/>
      </c>
      <c r="X152" s="325">
        <f>IF(A149&gt;0,N152-H152*2,"")</f>
        <v>104</v>
      </c>
      <c r="Y152" s="315">
        <f t="shared" si="6"/>
        <v>21814</v>
      </c>
      <c r="Z152" s="315">
        <f>IF(A149&gt;0,999.999999-N152+(H152*0.01)+(Y152*-0.000000001),"")</f>
        <v>876.09997718600005</v>
      </c>
      <c r="AA152" s="315" t="e">
        <f>IF(A149&gt;0,RANK(Z152,Z:Z),"")</f>
        <v>#VALUE!</v>
      </c>
      <c r="AB152" s="315">
        <f>IF(A149&gt;0,999.999999-X152+(0.12-(H152*0.01))+(Y152*-0.00000001)," ")</f>
        <v>896.01978085999997</v>
      </c>
      <c r="AC152" s="315" t="e">
        <f>IF(A149&gt;0,RANK(AB152,AB:AB),"")</f>
        <v>#VALUE!</v>
      </c>
      <c r="AD152" s="315" t="str">
        <f t="shared" si="8"/>
        <v/>
      </c>
    </row>
    <row r="153" spans="1:30" ht="18.75" customHeight="1">
      <c r="A153" s="1132">
        <v>305</v>
      </c>
      <c r="B153" s="319" t="str">
        <f>IF(A153:A153&gt;0,VLOOKUP(A153,Sorteio!$A$1:$AS$75,4,FALSE),"")</f>
        <v>884</v>
      </c>
      <c r="C153" s="319" t="str">
        <f>IF(A153:A153&gt;0,VLOOKUP(A153,Sorteio!$A$1:$AS$75,5,FALSE),"")</f>
        <v xml:space="preserve">KODA </v>
      </c>
      <c r="D153" s="319" t="str">
        <f>IF(A153:A153&gt;0,VLOOKUP(A153,Sorteio!$A$1:$AS$75,6,FALSE),"")</f>
        <v>MASAO</v>
      </c>
      <c r="E153" s="319" t="str">
        <f>IF(A153:A153&gt;0,VLOOKUP(A153,Sorteio!$A$1:$AS$75,7,FALSE),"")</f>
        <v>M</v>
      </c>
      <c r="F153" s="319" t="str">
        <f>IF(A153:A153&gt;0,VLOOKUP(A153,Sorteio!$A$1:$AS$75,8,FALSE),"")</f>
        <v>12. COO</v>
      </c>
      <c r="G153" s="343">
        <f>IF(A153:A153&gt;0,VLOOKUP(A153,Sorteio!$A$1:$AS$75,9,FALSE),"")</f>
        <v>16228</v>
      </c>
      <c r="H153" s="320">
        <f>IF(A153:A153&gt;0,VLOOKUP(A153,Sorteio!$A$1:$AS$75,10,FALSE),"")</f>
        <v>7</v>
      </c>
      <c r="I153" s="320" t="str">
        <f>IF(A153:A153&gt;0,VLOOKUP(A153,Sorteio!$A$1:$AS$75,11,FALSE),"")</f>
        <v>B-SR</v>
      </c>
      <c r="J153" s="319" t="str">
        <f>IF(A153:A153&gt;0,VLOOKUP(A153,Sorteio!$A$1:$AS$75,12,FALSE),"")</f>
        <v>LIB2026</v>
      </c>
      <c r="K153" s="319">
        <f>IF(A153:A153&gt;0,VLOOKUP(A153,Sorteio!$A$1:$AS$75,13,FALSE),"")</f>
        <v>0</v>
      </c>
      <c r="L153" s="321">
        <v>66</v>
      </c>
      <c r="M153" s="321">
        <v>65</v>
      </c>
      <c r="N153" s="322">
        <f>IF(A153&gt;0,L153+M153,"")</f>
        <v>131</v>
      </c>
      <c r="O153" s="323"/>
      <c r="P153" s="323"/>
      <c r="Q153" s="323"/>
      <c r="R153" s="323"/>
      <c r="S153" s="610" t="str">
        <f>IF(O153&gt;0,VLOOKUP(O153,HOLEINONE!$A$1:$B$37,2,FALSE),"")</f>
        <v/>
      </c>
      <c r="T153" s="610" t="str">
        <f>IF(P153&gt;0,VLOOKUP(P153,HOLEINONE!$A$1:$B$37,2,FALSE),"")</f>
        <v/>
      </c>
      <c r="U153" s="610" t="str">
        <f>IF(Q153&gt;0,VLOOKUP(Q153,HOLEINONE!$A$1:$B$37,2,FALSE),"")</f>
        <v/>
      </c>
      <c r="V153" s="610" t="str">
        <f>IF(R153&gt;0,VLOOKUP(R153,HOLEINONE!$A$1:$B$37,2,FALSE),"")</f>
        <v/>
      </c>
      <c r="W153" s="591" t="str">
        <f t="shared" si="7"/>
        <v/>
      </c>
      <c r="X153" s="325">
        <f>IF(A153&gt;0,N153-H153*2,"")</f>
        <v>117</v>
      </c>
      <c r="Y153" s="315">
        <f t="shared" si="6"/>
        <v>16228</v>
      </c>
      <c r="Z153" s="315">
        <f>IF(A153&gt;0,999.999999-N153+(H153*0.01)+(Y153*-0.000000001),"")</f>
        <v>869.069982772</v>
      </c>
      <c r="AA153" s="315" t="e">
        <f>IF(A153&gt;0,RANK(Z153,Z:Z),"")</f>
        <v>#VALUE!</v>
      </c>
      <c r="AB153" s="315">
        <f>IF(A153&gt;0,999.999999-X153+(0.12-(H153*0.01))+(Y153*-0.00000001)," ")</f>
        <v>883.04983671999992</v>
      </c>
      <c r="AC153" s="315" t="e">
        <f>IF(A153&gt;0,RANK(AB153,AB:AB),"")</f>
        <v>#VALUE!</v>
      </c>
      <c r="AD153" s="315" t="str">
        <f t="shared" si="8"/>
        <v/>
      </c>
    </row>
    <row r="154" spans="1:30" ht="18.75" customHeight="1">
      <c r="A154" s="1132"/>
      <c r="B154" s="319" t="str">
        <f>IF(A153:A153&gt;0,VLOOKUP(A153,Sorteio!$A$1:$AS$75,14,FALSE),"")</f>
        <v>889</v>
      </c>
      <c r="C154" s="319" t="str">
        <f>IF(A153:A153&gt;0,VLOOKUP(A153,Sorteio!$A$1:$AS$760,15,FALSE),"")</f>
        <v>BAPTISTA</v>
      </c>
      <c r="D154" s="319" t="str">
        <f>IF(A153:A153&gt;0,VLOOKUP(A153,Sorteio!$A$1:$AS$760,16,FALSE),"")</f>
        <v>LUIZ CARLOS</v>
      </c>
      <c r="E154" s="319" t="str">
        <f>IF(A153:A153&gt;0,VLOOKUP(A153,Sorteio!$A$1:$AS$760,17,FALSE),"")</f>
        <v>M</v>
      </c>
      <c r="F154" s="319" t="str">
        <f>IF(A153:A153&gt;0,VLOOKUP(A153,Sorteio!$A$1:$AS$75,18,FALSE),"")</f>
        <v>16. SUM</v>
      </c>
      <c r="G154" s="343">
        <f>IF(A153:A153&gt;0,VLOOKUP(A153,Sorteio!$A$1:$AS$75,19,FALSE),"")</f>
        <v>21818</v>
      </c>
      <c r="H154" s="320">
        <f>IF(A153:A153&gt;0,VLOOKUP(A153,Sorteio!$A$1:$AS$75,20,FALSE),"")</f>
        <v>7</v>
      </c>
      <c r="I154" s="320" t="str">
        <f>IF(A153:A153&gt;0,VLOOKUP(A153,Sorteio!$A$1:$AS$75,21,FALSE),"")</f>
        <v>B-NSR</v>
      </c>
      <c r="J154" s="319" t="str">
        <f>IF(A153:A153&gt;0,VLOOKUP(A153,Sorteio!$A$1:$AS$75,22,FALSE),"")</f>
        <v>LIB2026</v>
      </c>
      <c r="K154" s="319">
        <f>IF(A153:A153&gt;0,VLOOKUP(A153,Sorteio!$A$1:$AS$75,23,FALSE),"")</f>
        <v>0</v>
      </c>
      <c r="L154" s="321">
        <v>61</v>
      </c>
      <c r="M154" s="321">
        <v>52</v>
      </c>
      <c r="N154" s="322">
        <f>IF(A153&gt;0,L154+M154,"")</f>
        <v>113</v>
      </c>
      <c r="O154" s="323"/>
      <c r="P154" s="323"/>
      <c r="Q154" s="323"/>
      <c r="R154" s="323"/>
      <c r="S154" s="610" t="str">
        <f>IF(O154&gt;0,VLOOKUP(O154,HOLEINONE!$A$1:$B$37,2,FALSE),"")</f>
        <v/>
      </c>
      <c r="T154" s="610" t="str">
        <f>IF(P154&gt;0,VLOOKUP(P154,HOLEINONE!$A$1:$B$37,2,FALSE),"")</f>
        <v/>
      </c>
      <c r="U154" s="610" t="str">
        <f>IF(Q154&gt;0,VLOOKUP(Q154,HOLEINONE!$A$1:$B$37,2,FALSE),"")</f>
        <v/>
      </c>
      <c r="V154" s="610" t="str">
        <f>IF(R154&gt;0,VLOOKUP(R154,HOLEINONE!$A$1:$B$37,2,FALSE),"")</f>
        <v/>
      </c>
      <c r="W154" s="591" t="str">
        <f t="shared" si="7"/>
        <v/>
      </c>
      <c r="X154" s="325">
        <f>IF(A153&gt;0,N154-H154*2,"")</f>
        <v>99</v>
      </c>
      <c r="Y154" s="315">
        <f t="shared" si="6"/>
        <v>21818</v>
      </c>
      <c r="Z154" s="315">
        <f>IF(A153&gt;0,999.999999-N154+(H154*0.01)+(Y154*-0.000000001),"")</f>
        <v>887.069977182</v>
      </c>
      <c r="AA154" s="315" t="e">
        <f>IF(A153&gt;0,RANK(Z154,Z:Z),"")</f>
        <v>#VALUE!</v>
      </c>
      <c r="AB154" s="315">
        <f>IF(A153&gt;0,999.999999-X154+(0.12-(H154*0.01))+(Y154*-0.00000001)," ")</f>
        <v>901.04978081999991</v>
      </c>
      <c r="AC154" s="315" t="e">
        <f>IF(A153&gt;0,RANK(AB154,AB:AB),"")</f>
        <v>#VALUE!</v>
      </c>
      <c r="AD154" s="315" t="str">
        <f t="shared" si="8"/>
        <v/>
      </c>
    </row>
    <row r="155" spans="1:30" ht="18.75" customHeight="1">
      <c r="A155" s="1132"/>
      <c r="B155" s="319" t="str">
        <f>IF(A153:A153&gt;0,VLOOKUP(A153,Sorteio!$A$1:$AS$75,24,FALSE),"")</f>
        <v>986</v>
      </c>
      <c r="C155" s="319" t="str">
        <f>IF(A153:A153&gt;0,VLOOKUP(A153,Sorteio!$A$1:$AS$75,25,FALSE),"")</f>
        <v>NAGAE</v>
      </c>
      <c r="D155" s="319" t="str">
        <f>IF(A153:A153&gt;0,VLOOKUP(A153,Sorteio!$A$1:$AS$75,26,FALSE),"")</f>
        <v>TOMIKO</v>
      </c>
      <c r="E155" s="319" t="str">
        <f>IF(A153:A153&gt;0,VLOOKUP(A153,Sorteio!$A$1:$AS$75,27,FALSE),"")</f>
        <v>F</v>
      </c>
      <c r="F155" s="319" t="str">
        <f>IF(A153:A153&gt;0,VLOOKUP(A153,Sorteio!$A$1:$AS$75,28,FALSE),"")</f>
        <v>18. SOR</v>
      </c>
      <c r="G155" s="343">
        <f>IF(A153:A153&gt;0,VLOOKUP(A153,Sorteio!$A$1:$AS$75,29,FALSE),"")</f>
        <v>14991</v>
      </c>
      <c r="H155" s="320">
        <f>IF(A153:A153&gt;0,VLOOKUP(A153,Sorteio!$A$1:$AS$75,30,FALSE),"")</f>
        <v>9</v>
      </c>
      <c r="I155" s="320" t="str">
        <f>IF(A153:A153&gt;0,VLOOKUP(A153,Sorteio!$A$1:$AS$75,31,FALSE),"")</f>
        <v>B-MR</v>
      </c>
      <c r="J155" s="319" t="str">
        <f>IF(A153:A153&gt;0,VLOOKUP(A153,Sorteio!$A$1:$AS$75,32,FALSE),"")</f>
        <v>LIB2026</v>
      </c>
      <c r="K155" s="319">
        <f>IF(A153:A153&gt;0,VLOOKUP(A153,Sorteio!$A$1:$AS$75,33,FALSE),"")</f>
        <v>0</v>
      </c>
      <c r="L155" s="321">
        <v>70</v>
      </c>
      <c r="M155" s="321">
        <v>63</v>
      </c>
      <c r="N155" s="322">
        <f>IF(A153&gt;0,L155+M155,"")</f>
        <v>133</v>
      </c>
      <c r="O155" s="323"/>
      <c r="P155" s="323"/>
      <c r="Q155" s="323"/>
      <c r="R155" s="323"/>
      <c r="S155" s="610" t="str">
        <f>IF(O155&gt;0,VLOOKUP(O155,HOLEINONE!$A$1:$B$37,2,FALSE),"")</f>
        <v/>
      </c>
      <c r="T155" s="610" t="str">
        <f>IF(P155&gt;0,VLOOKUP(P155,HOLEINONE!$A$1:$B$37,2,FALSE),"")</f>
        <v/>
      </c>
      <c r="U155" s="610" t="str">
        <f>IF(Q155&gt;0,VLOOKUP(Q155,HOLEINONE!$A$1:$B$37,2,FALSE),"")</f>
        <v/>
      </c>
      <c r="V155" s="610" t="str">
        <f>IF(R155&gt;0,VLOOKUP(R155,HOLEINONE!$A$1:$B$37,2,FALSE),"")</f>
        <v/>
      </c>
      <c r="W155" s="591" t="str">
        <f t="shared" si="7"/>
        <v/>
      </c>
      <c r="X155" s="325">
        <f>IF(A153&gt;0,N155-H155*2,"")</f>
        <v>115</v>
      </c>
      <c r="Y155" s="315">
        <f t="shared" si="6"/>
        <v>14991</v>
      </c>
      <c r="Z155" s="315">
        <f>IF(A153&gt;0,999.999999-N155+(H155*0.01)+(Y155*-0.000000001),"")</f>
        <v>867.08998400900009</v>
      </c>
      <c r="AA155" s="315" t="e">
        <f>IF(A153&gt;0,RANK(Z155,Z:Z),"")</f>
        <v>#VALUE!</v>
      </c>
      <c r="AB155" s="315">
        <f>IF(A153&gt;0,999.999999-X155+(0.12-(H155*0.01))+(Y155*-0.00000001)," ")</f>
        <v>885.02984908999997</v>
      </c>
      <c r="AC155" s="315" t="e">
        <f>IF(A153&gt;0,RANK(AB155,AB:AB),"")</f>
        <v>#VALUE!</v>
      </c>
      <c r="AD155" s="315" t="str">
        <f t="shared" si="8"/>
        <v/>
      </c>
    </row>
    <row r="156" spans="1:30" ht="18.75" customHeight="1">
      <c r="A156" s="1132"/>
      <c r="B156" s="319" t="str">
        <f>IF(A153:A153&gt;0,VLOOKUP(A153,Sorteio!$A$1:$AS$75,34,FALSE),"")</f>
        <v>407</v>
      </c>
      <c r="C156" s="319" t="str">
        <f>IF(A153:A153&gt;0,VLOOKUP(A153,Sorteio!$A$1:$AS$75,35,FALSE),"")</f>
        <v>HIROSE YOKOTA</v>
      </c>
      <c r="D156" s="319" t="str">
        <f>IF(A153:A153&gt;0,VLOOKUP(A153,Sorteio!$A$1:$AS$75,36,FALSE),"")</f>
        <v>HAYDEE HARUMI</v>
      </c>
      <c r="E156" s="319" t="str">
        <f>IF(A153:A153&gt;0,VLOOKUP(A153,Sorteio!$A$1:$AS$75,37,FALSE),"")</f>
        <v>F</v>
      </c>
      <c r="F156" s="319" t="str">
        <f>IF(A153:A153&gt;0,VLOOKUP(A153,Sorteio!$A$1:$AS$75,38,FALSE),"")</f>
        <v>06. KOK</v>
      </c>
      <c r="G156" s="343">
        <f>IF(A153:A153&gt;0,VLOOKUP(A153,Sorteio!$A$1:$AS$75,39,FALSE),"")</f>
        <v>22444</v>
      </c>
      <c r="H156" s="320">
        <f>IF(A153:A153&gt;0,VLOOKUP(A153,Sorteio!$A$1:$AS$75,40,FALSE),"")</f>
        <v>12</v>
      </c>
      <c r="I156" s="320" t="str">
        <f>IF(A153:A153&gt;0,VLOOKUP(A153,Sorteio!$A$1:$AS$75,41,FALSE),"")</f>
        <v>C-NSR</v>
      </c>
      <c r="J156" s="319" t="str">
        <f>IF(A153:A153&gt;0,VLOOKUP(A153,Sorteio!$A$1:$AS$75,42,FALSE),"")</f>
        <v>LIB2026</v>
      </c>
      <c r="K156" s="319">
        <f>IF(A153:A153&gt;0,VLOOKUP(A153,Sorteio!$A$1:$AS$75,43,FALSE),"")</f>
        <v>0</v>
      </c>
      <c r="L156" s="321">
        <v>69</v>
      </c>
      <c r="M156" s="321">
        <v>73</v>
      </c>
      <c r="N156" s="322">
        <f>IF(A153&gt;0,L156+M156,"")</f>
        <v>142</v>
      </c>
      <c r="O156" s="323"/>
      <c r="P156" s="323"/>
      <c r="Q156" s="323"/>
      <c r="R156" s="323"/>
      <c r="S156" s="610" t="str">
        <f>IF(O156&gt;0,VLOOKUP(O156,HOLEINONE!$A$1:$B$37,2,FALSE),"")</f>
        <v/>
      </c>
      <c r="T156" s="610" t="str">
        <f>IF(P156&gt;0,VLOOKUP(P156,HOLEINONE!$A$1:$B$37,2,FALSE),"")</f>
        <v/>
      </c>
      <c r="U156" s="610" t="str">
        <f>IF(Q156&gt;0,VLOOKUP(Q156,HOLEINONE!$A$1:$B$37,2,FALSE),"")</f>
        <v/>
      </c>
      <c r="V156" s="610" t="str">
        <f>IF(R156&gt;0,VLOOKUP(R156,HOLEINONE!$A$1:$B$37,2,FALSE),"")</f>
        <v/>
      </c>
      <c r="W156" s="591" t="str">
        <f t="shared" si="7"/>
        <v/>
      </c>
      <c r="X156" s="325">
        <f>IF(A153&gt;0,N156-H156*2,"")</f>
        <v>118</v>
      </c>
      <c r="Y156" s="315">
        <f t="shared" si="6"/>
        <v>22444</v>
      </c>
      <c r="Z156" s="315">
        <f>IF(A153&gt;0,999.999999-N156+(H156*0.01)+(Y156*-0.000000001),"")</f>
        <v>858.11997655599998</v>
      </c>
      <c r="AA156" s="315" t="e">
        <f>IF(A153&gt;0,RANK(Z156,Z:Z),"")</f>
        <v>#VALUE!</v>
      </c>
      <c r="AB156" s="315">
        <f>IF(A153&gt;0,999.999999-X156+(0.12-(H156*0.01))+(Y156*-0.00000001)," ")</f>
        <v>881.99977455999999</v>
      </c>
      <c r="AC156" s="315" t="e">
        <f>IF(A153&gt;0,RANK(AB156,AB:AB),"")</f>
        <v>#VALUE!</v>
      </c>
      <c r="AD156" s="315" t="str">
        <f t="shared" si="8"/>
        <v/>
      </c>
    </row>
    <row r="157" spans="1:30" ht="18.75" customHeight="1">
      <c r="A157" s="1132">
        <v>307</v>
      </c>
      <c r="B157" s="319" t="str">
        <f>IF(A157:A157&gt;0,VLOOKUP(A157,Sorteio!$A$1:$AS$75,4,FALSE),"")</f>
        <v>907</v>
      </c>
      <c r="C157" s="319" t="str">
        <f>IF(A157:A157&gt;0,VLOOKUP(A157,Sorteio!$A$1:$AS$75,5,FALSE),"")</f>
        <v>MUKAI</v>
      </c>
      <c r="D157" s="319" t="str">
        <f>IF(A157:A157&gt;0,VLOOKUP(A157,Sorteio!$A$1:$AS$75,6,FALSE),"")</f>
        <v>MASAAKI</v>
      </c>
      <c r="E157" s="319" t="str">
        <f>IF(A157:A157&gt;0,VLOOKUP(A157,Sorteio!$A$1:$AS$75,7,FALSE),"")</f>
        <v>M</v>
      </c>
      <c r="F157" s="319" t="str">
        <f>IF(A157:A157&gt;0,VLOOKUP(A157,Sorteio!$A$1:$AS$75,8,FALSE),"")</f>
        <v>15. BIR</v>
      </c>
      <c r="G157" s="343">
        <f>IF(A157:A157&gt;0,VLOOKUP(A157,Sorteio!$A$1:$AS$75,9,FALSE),"")</f>
        <v>17335</v>
      </c>
      <c r="H157" s="320">
        <f>IF(A157:A157&gt;0,VLOOKUP(A157,Sorteio!$A$1:$AS$75,10,FALSE),"")</f>
        <v>8</v>
      </c>
      <c r="I157" s="320" t="str">
        <f>IF(A157:A157&gt;0,VLOOKUP(A157,Sorteio!$A$1:$AS$75,11,FALSE),"")</f>
        <v>B-SR</v>
      </c>
      <c r="J157" s="319" t="str">
        <f>IF(A157:A157&gt;0,VLOOKUP(A157,Sorteio!$A$1:$AS$75,12,FALSE),"")</f>
        <v>LIB2026</v>
      </c>
      <c r="K157" s="319">
        <f>IF(A157:A157&gt;0,VLOOKUP(A157,Sorteio!$A$1:$AS$75,13,FALSE),"")</f>
        <v>0</v>
      </c>
      <c r="L157" s="321">
        <v>54</v>
      </c>
      <c r="M157" s="321">
        <v>59</v>
      </c>
      <c r="N157" s="322">
        <f>IF(A157&gt;0,L157+M157,"")</f>
        <v>113</v>
      </c>
      <c r="O157" s="323"/>
      <c r="P157" s="323"/>
      <c r="Q157" s="323"/>
      <c r="R157" s="323"/>
      <c r="S157" s="610" t="str">
        <f>IF(O157&gt;0,VLOOKUP(O157,HOLEINONE!$A$1:$B$37,2,FALSE),"")</f>
        <v/>
      </c>
      <c r="T157" s="610" t="str">
        <f>IF(P157&gt;0,VLOOKUP(P157,HOLEINONE!$A$1:$B$37,2,FALSE),"")</f>
        <v/>
      </c>
      <c r="U157" s="610" t="str">
        <f>IF(Q157&gt;0,VLOOKUP(Q157,HOLEINONE!$A$1:$B$37,2,FALSE),"")</f>
        <v/>
      </c>
      <c r="V157" s="610" t="str">
        <f>IF(R157&gt;0,VLOOKUP(R157,HOLEINONE!$A$1:$B$37,2,FALSE),"")</f>
        <v/>
      </c>
      <c r="W157" s="591" t="str">
        <f t="shared" si="7"/>
        <v/>
      </c>
      <c r="X157" s="325">
        <f>IF(A157&gt;0,N157-H157*2,"")</f>
        <v>97</v>
      </c>
      <c r="Y157" s="315">
        <f t="shared" si="6"/>
        <v>17335</v>
      </c>
      <c r="Z157" s="315">
        <f>IF(A157&gt;0,999.999999-N157+(H157*0.01)+(Y157*-0.000000001),"")</f>
        <v>887.07998166499999</v>
      </c>
      <c r="AA157" s="315" t="e">
        <f>IF(A157&gt;0,RANK(Z157,Z:Z),"")</f>
        <v>#VALUE!</v>
      </c>
      <c r="AB157" s="315">
        <f>IF(A157&gt;0,999.999999-X157+(0.12-(H157*0.01))+(Y157*-0.00000001)," ")</f>
        <v>903.03982565000001</v>
      </c>
      <c r="AC157" s="315" t="e">
        <f>IF(A157&gt;0,RANK(AB157,AB:AB),"")</f>
        <v>#VALUE!</v>
      </c>
      <c r="AD157" s="315" t="str">
        <f t="shared" si="8"/>
        <v/>
      </c>
    </row>
    <row r="158" spans="1:30" ht="18.75" customHeight="1">
      <c r="A158" s="1132"/>
      <c r="B158" s="319">
        <f>IF(A157:A157&gt;0,VLOOKUP(A157,Sorteio!$A$1:$AS$75,14,FALSE),"")</f>
        <v>604</v>
      </c>
      <c r="C158" s="319" t="str">
        <f>IF(A157:A157&gt;0,VLOOKUP(A157,Sorteio!$A$1:$AS$760,15,FALSE),"")</f>
        <v>P. DA S. DE OLIVEIRA</v>
      </c>
      <c r="D158" s="319" t="str">
        <f>IF(A157:A157&gt;0,VLOOKUP(A157,Sorteio!$A$1:$AS$760,16,FALSE),"")</f>
        <v>MARIA APARECIDA</v>
      </c>
      <c r="E158" s="319" t="str">
        <f>IF(A157:A157&gt;0,VLOOKUP(A157,Sorteio!$A$1:$AS$760,17,FALSE),"")</f>
        <v>F</v>
      </c>
      <c r="F158" s="319" t="str">
        <f>IF(A157:A157&gt;0,VLOOKUP(A157,Sorteio!$A$1:$AS$75,18,FALSE),"")</f>
        <v>18. SOR</v>
      </c>
      <c r="G158" s="343">
        <f>IF(A157:A157&gt;0,VLOOKUP(A157,Sorteio!$A$1:$AS$75,19,FALSE),"")</f>
        <v>22044</v>
      </c>
      <c r="H158" s="320">
        <f>IF(A157:A157&gt;0,VLOOKUP(A157,Sorteio!$A$1:$AS$75,20,FALSE),"")</f>
        <v>9</v>
      </c>
      <c r="I158" s="320" t="str">
        <f>IF(A157:A157&gt;0,VLOOKUP(A157,Sorteio!$A$1:$AS$75,21,FALSE),"")</f>
        <v>B-NSR</v>
      </c>
      <c r="J158" s="319" t="str">
        <f>IF(A157:A157&gt;0,VLOOKUP(A157,Sorteio!$A$1:$AS$75,22,FALSE),"")</f>
        <v>LIB2026</v>
      </c>
      <c r="K158" s="319">
        <f>IF(A157:A157&gt;0,VLOOKUP(A157,Sorteio!$A$1:$AS$75,23,FALSE),"")</f>
        <v>0</v>
      </c>
      <c r="L158" s="321">
        <v>66</v>
      </c>
      <c r="M158" s="321">
        <v>64</v>
      </c>
      <c r="N158" s="322">
        <f>IF(A157&gt;0,L158+M158,"")</f>
        <v>130</v>
      </c>
      <c r="O158" s="323"/>
      <c r="P158" s="323"/>
      <c r="Q158" s="323"/>
      <c r="R158" s="323"/>
      <c r="S158" s="610" t="str">
        <f>IF(O158&gt;0,VLOOKUP(O158,HOLEINONE!$A$1:$B$37,2,FALSE),"")</f>
        <v/>
      </c>
      <c r="T158" s="610" t="str">
        <f>IF(P158&gt;0,VLOOKUP(P158,HOLEINONE!$A$1:$B$37,2,FALSE),"")</f>
        <v/>
      </c>
      <c r="U158" s="610" t="str">
        <f>IF(Q158&gt;0,VLOOKUP(Q158,HOLEINONE!$A$1:$B$37,2,FALSE),"")</f>
        <v/>
      </c>
      <c r="V158" s="610" t="str">
        <f>IF(R158&gt;0,VLOOKUP(R158,HOLEINONE!$A$1:$B$37,2,FALSE),"")</f>
        <v/>
      </c>
      <c r="W158" s="591" t="str">
        <f t="shared" si="7"/>
        <v/>
      </c>
      <c r="X158" s="325">
        <f>IF(A157&gt;0,N158-H158*2,"")</f>
        <v>112</v>
      </c>
      <c r="Y158" s="315">
        <f t="shared" si="6"/>
        <v>22044</v>
      </c>
      <c r="Z158" s="315">
        <f>IF(A157&gt;0,999.999999-N158+(H158*0.01)+(Y158*-0.000000001),"")</f>
        <v>870.08997695599999</v>
      </c>
      <c r="AA158" s="315" t="e">
        <f>IF(A157&gt;0,RANK(Z158,Z:Z),"")</f>
        <v>#VALUE!</v>
      </c>
      <c r="AB158" s="315">
        <f>IF(A157&gt;0,999.999999-X158+(0.12-(H158*0.01))+(Y158*-0.00000001)," ")</f>
        <v>888.02977855999995</v>
      </c>
      <c r="AC158" s="315" t="e">
        <f>IF(A157&gt;0,RANK(AB158,AB:AB),"")</f>
        <v>#VALUE!</v>
      </c>
      <c r="AD158" s="315" t="str">
        <f t="shared" si="8"/>
        <v/>
      </c>
    </row>
    <row r="159" spans="1:30" ht="18.75" customHeight="1">
      <c r="A159" s="1132"/>
      <c r="B159" s="319" t="str">
        <f>IF(A157:A157&gt;0,VLOOKUP(A157,Sorteio!$A$1:$AS$75,24,FALSE),"")</f>
        <v>621</v>
      </c>
      <c r="C159" s="319" t="str">
        <f>IF(A157:A157&gt;0,VLOOKUP(A157,Sorteio!$A$1:$AS$75,25,FALSE),"")</f>
        <v>OGATA</v>
      </c>
      <c r="D159" s="319" t="str">
        <f>IF(A157:A157&gt;0,VLOOKUP(A157,Sorteio!$A$1:$AS$75,26,FALSE),"")</f>
        <v>MEGUMI</v>
      </c>
      <c r="E159" s="319" t="str">
        <f>IF(A157:A157&gt;0,VLOOKUP(A157,Sorteio!$A$1:$AS$75,27,FALSE),"")</f>
        <v>F</v>
      </c>
      <c r="F159" s="319" t="str">
        <f>IF(A157:A157&gt;0,VLOOKUP(A157,Sorteio!$A$1:$AS$75,28,FALSE),"")</f>
        <v>07. GSP</v>
      </c>
      <c r="G159" s="343">
        <f>IF(A157:A157&gt;0,VLOOKUP(A157,Sorteio!$A$1:$AS$75,29,FALSE),"")</f>
        <v>19169</v>
      </c>
      <c r="H159" s="320">
        <f>IF(A157:A157&gt;0,VLOOKUP(A157,Sorteio!$A$1:$AS$75,30,FALSE),"")</f>
        <v>9</v>
      </c>
      <c r="I159" s="320" t="str">
        <f>IF(A157:A157&gt;0,VLOOKUP(A157,Sorteio!$A$1:$AS$75,31,FALSE),"")</f>
        <v>B-NSR</v>
      </c>
      <c r="J159" s="319" t="str">
        <f>IF(A157:A157&gt;0,VLOOKUP(A157,Sorteio!$A$1:$AS$75,32,FALSE),"")</f>
        <v>LIB2026</v>
      </c>
      <c r="K159" s="319">
        <f>IF(A157:A157&gt;0,VLOOKUP(A157,Sorteio!$A$1:$AS$75,33,FALSE),"")</f>
        <v>0</v>
      </c>
      <c r="L159" s="321">
        <v>66</v>
      </c>
      <c r="M159" s="321">
        <v>71</v>
      </c>
      <c r="N159" s="322">
        <f>IF(A157&gt;0,L159+M159,"")</f>
        <v>137</v>
      </c>
      <c r="O159" s="323"/>
      <c r="P159" s="323"/>
      <c r="Q159" s="323"/>
      <c r="R159" s="323"/>
      <c r="S159" s="610" t="str">
        <f>IF(O159&gt;0,VLOOKUP(O159,HOLEINONE!$A$1:$B$37,2,FALSE),"")</f>
        <v/>
      </c>
      <c r="T159" s="610" t="str">
        <f>IF(P159&gt;0,VLOOKUP(P159,HOLEINONE!$A$1:$B$37,2,FALSE),"")</f>
        <v/>
      </c>
      <c r="U159" s="610" t="str">
        <f>IF(Q159&gt;0,VLOOKUP(Q159,HOLEINONE!$A$1:$B$37,2,FALSE),"")</f>
        <v/>
      </c>
      <c r="V159" s="610" t="str">
        <f>IF(R159&gt;0,VLOOKUP(R159,HOLEINONE!$A$1:$B$37,2,FALSE),"")</f>
        <v/>
      </c>
      <c r="W159" s="591" t="str">
        <f t="shared" si="7"/>
        <v/>
      </c>
      <c r="X159" s="325">
        <f>IF(A157&gt;0,N159-H159*2,"")</f>
        <v>119</v>
      </c>
      <c r="Y159" s="315">
        <f t="shared" si="6"/>
        <v>19169</v>
      </c>
      <c r="Z159" s="315">
        <f>IF(A157&gt;0,999.999999-N159+(H159*0.01)+(Y159*-0.000000001),"")</f>
        <v>863.08997983100005</v>
      </c>
      <c r="AA159" s="315" t="e">
        <f>IF(A157&gt;0,RANK(Z159,Z:Z),"")</f>
        <v>#VALUE!</v>
      </c>
      <c r="AB159" s="315">
        <f>IF(A157&gt;0,999.999999-X159+(0.12-(H159*0.01))+(Y159*-0.00000001)," ")</f>
        <v>881.02980731000002</v>
      </c>
      <c r="AC159" s="315" t="e">
        <f>IF(A157&gt;0,RANK(AB159,AB:AB),"")</f>
        <v>#VALUE!</v>
      </c>
      <c r="AD159" s="315" t="str">
        <f t="shared" si="8"/>
        <v/>
      </c>
    </row>
    <row r="160" spans="1:30" ht="18.75" customHeight="1">
      <c r="A160" s="1132"/>
      <c r="B160" s="319" t="str">
        <f>IF(A157:A157&gt;0,VLOOKUP(A157,Sorteio!$A$1:$AS$75,34,FALSE),"")</f>
        <v>705</v>
      </c>
      <c r="C160" s="319" t="str">
        <f>IF(A157:A157&gt;0,VLOOKUP(A157,Sorteio!$A$1:$AS$75,35,FALSE),"")</f>
        <v>IWAMOTO MAEDA</v>
      </c>
      <c r="D160" s="319" t="str">
        <f>IF(A157:A157&gt;0,VLOOKUP(A157,Sorteio!$A$1:$AS$75,36,FALSE),"")</f>
        <v>IOSHIMI</v>
      </c>
      <c r="E160" s="319" t="str">
        <f>IF(A157:A157&gt;0,VLOOKUP(A157,Sorteio!$A$1:$AS$75,37,FALSE),"")</f>
        <v>F</v>
      </c>
      <c r="F160" s="319" t="str">
        <f>IF(A157:A157&gt;0,VLOOKUP(A157,Sorteio!$A$1:$AS$75,38,FALSE),"")</f>
        <v>06. KOK</v>
      </c>
      <c r="G160" s="343">
        <f>IF(A157:A157&gt;0,VLOOKUP(A157,Sorteio!$A$1:$AS$75,39,FALSE),"")</f>
        <v>20443</v>
      </c>
      <c r="H160" s="320">
        <f>IF(A157:A157&gt;0,VLOOKUP(A157,Sorteio!$A$1:$AS$75,40,FALSE),"")</f>
        <v>12</v>
      </c>
      <c r="I160" s="320" t="str">
        <f>IF(A157:A157&gt;0,VLOOKUP(A157,Sorteio!$A$1:$AS$75,41,FALSE),"")</f>
        <v>C-NSR</v>
      </c>
      <c r="J160" s="319" t="str">
        <f>IF(A157:A157&gt;0,VLOOKUP(A157,Sorteio!$A$1:$AS$75,42,FALSE),"")</f>
        <v>LIB2026</v>
      </c>
      <c r="K160" s="319">
        <f>IF(A157:A157&gt;0,VLOOKUP(A157,Sorteio!$A$1:$AS$75,43,FALSE),"")</f>
        <v>0</v>
      </c>
      <c r="L160" s="321">
        <v>57</v>
      </c>
      <c r="M160" s="321">
        <v>56</v>
      </c>
      <c r="N160" s="322">
        <f>IF(A157&gt;0,L160+M160,"")</f>
        <v>113</v>
      </c>
      <c r="O160" s="323" t="s">
        <v>138</v>
      </c>
      <c r="P160" s="323"/>
      <c r="Q160" s="323"/>
      <c r="R160" s="323"/>
      <c r="S160" s="610">
        <f>IF(O160&gt;0,VLOOKUP(O160,HOLEINONE!$A$1:$B$37,2,FALSE),"")</f>
        <v>20</v>
      </c>
      <c r="T160" s="610" t="str">
        <f>IF(P160&gt;0,VLOOKUP(P160,HOLEINONE!$A$1:$B$37,2,FALSE),"")</f>
        <v/>
      </c>
      <c r="U160" s="610" t="str">
        <f>IF(Q160&gt;0,VLOOKUP(Q160,HOLEINONE!$A$1:$B$37,2,FALSE),"")</f>
        <v/>
      </c>
      <c r="V160" s="610" t="str">
        <f>IF(R160&gt;0,VLOOKUP(R160,HOLEINONE!$A$1:$B$37,2,FALSE),"")</f>
        <v/>
      </c>
      <c r="W160" s="591">
        <f t="shared" si="7"/>
        <v>20</v>
      </c>
      <c r="X160" s="325">
        <f>IF(A157&gt;0,N160-H160*2,"")</f>
        <v>89</v>
      </c>
      <c r="Y160" s="315">
        <f t="shared" si="6"/>
        <v>20443</v>
      </c>
      <c r="Z160" s="315">
        <f>IF(A157&gt;0,999.999999-N160+(H160*0.01)+(Y160*-0.000000001),"")</f>
        <v>887.11997855699997</v>
      </c>
      <c r="AA160" s="315" t="e">
        <f>IF(A157&gt;0,RANK(Z160,Z:Z),"")</f>
        <v>#VALUE!</v>
      </c>
      <c r="AB160" s="315">
        <f>IF(A157&gt;0,999.999999-X160+(0.12-(H160*0.01))+(Y160*-0.00000001)," ")</f>
        <v>910.99979456999995</v>
      </c>
      <c r="AC160" s="315" t="e">
        <f>IF(A157&gt;0,RANK(AB160,AB:AB),"")</f>
        <v>#VALUE!</v>
      </c>
      <c r="AD160" s="315">
        <f t="shared" si="8"/>
        <v>1</v>
      </c>
    </row>
    <row r="161" spans="1:30" ht="18.75" customHeight="1">
      <c r="A161" s="1132">
        <v>309</v>
      </c>
      <c r="B161" s="319">
        <f>IF(A161:A161&gt;0,VLOOKUP(A161,Sorteio!$A$1:$AS$75,4,FALSE),"")</f>
        <v>719</v>
      </c>
      <c r="C161" s="319" t="str">
        <f>IF(A161:A161&gt;0,VLOOKUP(A161,Sorteio!$A$1:$AS$75,5,FALSE),"")</f>
        <v>AZEVEDO</v>
      </c>
      <c r="D161" s="319" t="str">
        <f>IF(A161:A161&gt;0,VLOOKUP(A161,Sorteio!$A$1:$AS$75,6,FALSE),"")</f>
        <v>IDELSON</v>
      </c>
      <c r="E161" s="319" t="str">
        <f>IF(A161:A161&gt;0,VLOOKUP(A161,Sorteio!$A$1:$AS$75,7,FALSE),"")</f>
        <v>M</v>
      </c>
      <c r="F161" s="319" t="str">
        <f>IF(A161:A161&gt;0,VLOOKUP(A161,Sorteio!$A$1:$AS$75,8,FALSE),"")</f>
        <v>11. NCC</v>
      </c>
      <c r="G161" s="343">
        <f>IF(A161:A161&gt;0,VLOOKUP(A161,Sorteio!$A$1:$AS$75,9,FALSE),"")</f>
        <v>16509</v>
      </c>
      <c r="H161" s="320">
        <f>IF(A161:A161&gt;0,VLOOKUP(A161,Sorteio!$A$1:$AS$75,10,FALSE),"")</f>
        <v>8</v>
      </c>
      <c r="I161" s="320" t="str">
        <f>IF(A161:A161&gt;0,VLOOKUP(A161,Sorteio!$A$1:$AS$75,11,FALSE),"")</f>
        <v>B-SR</v>
      </c>
      <c r="J161" s="319" t="str">
        <f>IF(A161:A161&gt;0,VLOOKUP(A161,Sorteio!$A$1:$AS$75,12,FALSE),"")</f>
        <v>LIB2026</v>
      </c>
      <c r="K161" s="319">
        <f>IF(A161:A161&gt;0,VLOOKUP(A161,Sorteio!$A$1:$AS$75,13,FALSE),"")</f>
        <v>0</v>
      </c>
      <c r="L161" s="321">
        <v>68</v>
      </c>
      <c r="M161" s="321">
        <v>62</v>
      </c>
      <c r="N161" s="322">
        <f>IF(A161&gt;0,L161+M161,"")</f>
        <v>130</v>
      </c>
      <c r="O161" s="323"/>
      <c r="P161" s="323"/>
      <c r="Q161" s="323"/>
      <c r="R161" s="323"/>
      <c r="S161" s="610" t="str">
        <f>IF(O161&gt;0,VLOOKUP(O161,HOLEINONE!$A$1:$B$37,2,FALSE),"")</f>
        <v/>
      </c>
      <c r="T161" s="610" t="str">
        <f>IF(P161&gt;0,VLOOKUP(P161,HOLEINONE!$A$1:$B$37,2,FALSE),"")</f>
        <v/>
      </c>
      <c r="U161" s="610" t="str">
        <f>IF(Q161&gt;0,VLOOKUP(Q161,HOLEINONE!$A$1:$B$37,2,FALSE),"")</f>
        <v/>
      </c>
      <c r="V161" s="610" t="str">
        <f>IF(R161&gt;0,VLOOKUP(R161,HOLEINONE!$A$1:$B$37,2,FALSE),"")</f>
        <v/>
      </c>
      <c r="W161" s="591" t="str">
        <f t="shared" si="7"/>
        <v/>
      </c>
      <c r="X161" s="325">
        <f>IF(A161&gt;0,N161-H161*2,"")</f>
        <v>114</v>
      </c>
      <c r="Y161" s="315">
        <f t="shared" si="6"/>
        <v>16509</v>
      </c>
      <c r="Z161" s="315">
        <f>IF(A161&gt;0,999.999999-N161+(H161*0.01)+(Y161*-0.000000001),"")</f>
        <v>870.07998249100001</v>
      </c>
      <c r="AA161" s="315" t="e">
        <f>IF(A161&gt;0,RANK(Z161,Z:Z),"")</f>
        <v>#VALUE!</v>
      </c>
      <c r="AB161" s="315">
        <f>IF(A161&gt;0,999.999999-X161+(0.12-(H161*0.01))+(Y161*-0.00000001)," ")</f>
        <v>886.03983390999997</v>
      </c>
      <c r="AC161" s="315" t="e">
        <f>IF(A161&gt;0,RANK(AB161,AB:AB),"")</f>
        <v>#VALUE!</v>
      </c>
      <c r="AD161" s="315" t="str">
        <f t="shared" si="8"/>
        <v/>
      </c>
    </row>
    <row r="162" spans="1:30" ht="18.75" customHeight="1">
      <c r="A162" s="1132"/>
      <c r="B162" s="319" t="str">
        <f>IF(A161:A161&gt;0,VLOOKUP(A161,Sorteio!$A$1:$AS$75,14,FALSE),"")</f>
        <v>785</v>
      </c>
      <c r="C162" s="319" t="str">
        <f>IF(A161:A161&gt;0,VLOOKUP(A161,Sorteio!$A$1:$AS$760,15,FALSE),"")</f>
        <v>MORIYA</v>
      </c>
      <c r="D162" s="319" t="str">
        <f>IF(A161:A161&gt;0,VLOOKUP(A161,Sorteio!$A$1:$AS$760,16,FALSE),"")</f>
        <v>KAZUO</v>
      </c>
      <c r="E162" s="319" t="str">
        <f>IF(A161:A161&gt;0,VLOOKUP(A161,Sorteio!$A$1:$AS$760,17,FALSE),"")</f>
        <v>M</v>
      </c>
      <c r="F162" s="319" t="str">
        <f>IF(A161:A161&gt;0,VLOOKUP(A161,Sorteio!$A$1:$AS$75,18,FALSE),"")</f>
        <v>15. BIR</v>
      </c>
      <c r="G162" s="343">
        <f>IF(A161:A161&gt;0,VLOOKUP(A161,Sorteio!$A$1:$AS$75,19,FALSE),"")</f>
        <v>15211</v>
      </c>
      <c r="H162" s="320">
        <f>IF(A161:A161&gt;0,VLOOKUP(A161,Sorteio!$A$1:$AS$75,20,FALSE),"")</f>
        <v>9</v>
      </c>
      <c r="I162" s="320" t="str">
        <f>IF(A161:A161&gt;0,VLOOKUP(A161,Sorteio!$A$1:$AS$75,21,FALSE),"")</f>
        <v>B-MR</v>
      </c>
      <c r="J162" s="319" t="str">
        <f>IF(A161:A161&gt;0,VLOOKUP(A161,Sorteio!$A$1:$AS$75,22,FALSE),"")</f>
        <v>LIB2026</v>
      </c>
      <c r="K162" s="319">
        <f>IF(A161:A161&gt;0,VLOOKUP(A161,Sorteio!$A$1:$AS$75,23,FALSE),"")</f>
        <v>0</v>
      </c>
      <c r="L162" s="321">
        <v>67</v>
      </c>
      <c r="M162" s="321">
        <v>64</v>
      </c>
      <c r="N162" s="322">
        <f>IF(A161&gt;0,L162+M162,"")</f>
        <v>131</v>
      </c>
      <c r="O162" s="323"/>
      <c r="P162" s="323"/>
      <c r="Q162" s="323"/>
      <c r="R162" s="323"/>
      <c r="S162" s="610" t="str">
        <f>IF(O162&gt;0,VLOOKUP(O162,HOLEINONE!$A$1:$B$37,2,FALSE),"")</f>
        <v/>
      </c>
      <c r="T162" s="610" t="str">
        <f>IF(P162&gt;0,VLOOKUP(P162,HOLEINONE!$A$1:$B$37,2,FALSE),"")</f>
        <v/>
      </c>
      <c r="U162" s="610" t="str">
        <f>IF(Q162&gt;0,VLOOKUP(Q162,HOLEINONE!$A$1:$B$37,2,FALSE),"")</f>
        <v/>
      </c>
      <c r="V162" s="610" t="str">
        <f>IF(R162&gt;0,VLOOKUP(R162,HOLEINONE!$A$1:$B$37,2,FALSE),"")</f>
        <v/>
      </c>
      <c r="W162" s="591" t="str">
        <f t="shared" si="7"/>
        <v/>
      </c>
      <c r="X162" s="325">
        <f>IF(A161&gt;0,N162-H162*2,"")</f>
        <v>113</v>
      </c>
      <c r="Y162" s="315">
        <f t="shared" si="6"/>
        <v>15211</v>
      </c>
      <c r="Z162" s="315">
        <f>IF(A161&gt;0,999.999999-N162+(H162*0.01)+(Y162*-0.000000001),"")</f>
        <v>869.08998378900003</v>
      </c>
      <c r="AA162" s="315" t="e">
        <f>IF(A161&gt;0,RANK(Z162,Z:Z),"")</f>
        <v>#VALUE!</v>
      </c>
      <c r="AB162" s="315">
        <f>IF(A161&gt;0,999.999999-X162+(0.12-(H162*0.01))+(Y162*-0.00000001)," ")</f>
        <v>887.02984688999993</v>
      </c>
      <c r="AC162" s="315" t="e">
        <f>IF(A161&gt;0,RANK(AB162,AB:AB),"")</f>
        <v>#VALUE!</v>
      </c>
      <c r="AD162" s="315" t="str">
        <f t="shared" si="8"/>
        <v/>
      </c>
    </row>
    <row r="163" spans="1:30" ht="18.75" customHeight="1">
      <c r="A163" s="1132"/>
      <c r="B163" s="319" t="str">
        <f>IF(A161:A161&gt;0,VLOOKUP(A161,Sorteio!$A$1:$AS$75,24,FALSE),"")</f>
        <v>704</v>
      </c>
      <c r="C163" s="319" t="str">
        <f>IF(A161:A161&gt;0,VLOOKUP(A161,Sorteio!$A$1:$AS$75,25,FALSE),"")</f>
        <v>MAEDA</v>
      </c>
      <c r="D163" s="319" t="str">
        <f>IF(A161:A161&gt;0,VLOOKUP(A161,Sorteio!$A$1:$AS$75,26,FALSE),"")</f>
        <v>KAUSSEI</v>
      </c>
      <c r="E163" s="319" t="str">
        <f>IF(A161:A161&gt;0,VLOOKUP(A161,Sorteio!$A$1:$AS$75,27,FALSE),"")</f>
        <v>M</v>
      </c>
      <c r="F163" s="319" t="str">
        <f>IF(A161:A161&gt;0,VLOOKUP(A161,Sorteio!$A$1:$AS$75,28,FALSE),"")</f>
        <v>06. KOK</v>
      </c>
      <c r="G163" s="343">
        <f>IF(A161:A161&gt;0,VLOOKUP(A161,Sorteio!$A$1:$AS$75,29,FALSE),"")</f>
        <v>18515</v>
      </c>
      <c r="H163" s="320">
        <f>IF(A161:A161&gt;0,VLOOKUP(A161,Sorteio!$A$1:$AS$75,30,FALSE),"")</f>
        <v>12</v>
      </c>
      <c r="I163" s="320" t="str">
        <f>IF(A161:A161&gt;0,VLOOKUP(A161,Sorteio!$A$1:$AS$75,31,FALSE),"")</f>
        <v>C-SR</v>
      </c>
      <c r="J163" s="319" t="str">
        <f>IF(A161:A161&gt;0,VLOOKUP(A161,Sorteio!$A$1:$AS$75,32,FALSE),"")</f>
        <v>LIB2026</v>
      </c>
      <c r="K163" s="319">
        <f>IF(A161:A161&gt;0,VLOOKUP(A161,Sorteio!$A$1:$AS$75,33,FALSE),"")</f>
        <v>0</v>
      </c>
      <c r="L163" s="321">
        <v>68</v>
      </c>
      <c r="M163" s="321">
        <v>61</v>
      </c>
      <c r="N163" s="322">
        <f>IF(A161&gt;0,L163+M163,"")</f>
        <v>129</v>
      </c>
      <c r="O163" s="323"/>
      <c r="P163" s="323"/>
      <c r="Q163" s="323"/>
      <c r="R163" s="323"/>
      <c r="S163" s="610" t="str">
        <f>IF(O163&gt;0,VLOOKUP(O163,HOLEINONE!$A$1:$B$37,2,FALSE),"")</f>
        <v/>
      </c>
      <c r="T163" s="610" t="str">
        <f>IF(P163&gt;0,VLOOKUP(P163,HOLEINONE!$A$1:$B$37,2,FALSE),"")</f>
        <v/>
      </c>
      <c r="U163" s="610" t="str">
        <f>IF(Q163&gt;0,VLOOKUP(Q163,HOLEINONE!$A$1:$B$37,2,FALSE),"")</f>
        <v/>
      </c>
      <c r="V163" s="610" t="str">
        <f>IF(R163&gt;0,VLOOKUP(R163,HOLEINONE!$A$1:$B$37,2,FALSE),"")</f>
        <v/>
      </c>
      <c r="W163" s="591" t="str">
        <f t="shared" si="7"/>
        <v/>
      </c>
      <c r="X163" s="325">
        <f>IF(A161&gt;0,N163-H163*2,"")</f>
        <v>105</v>
      </c>
      <c r="Y163" s="315">
        <f t="shared" si="6"/>
        <v>18515</v>
      </c>
      <c r="Z163" s="315">
        <f>IF(A161&gt;0,999.999999-N163+(H163*0.01)+(Y163*-0.000000001),"")</f>
        <v>871.11998048500004</v>
      </c>
      <c r="AA163" s="315" t="e">
        <f>IF(A161&gt;0,RANK(Z163,Z:Z),"")</f>
        <v>#VALUE!</v>
      </c>
      <c r="AB163" s="315">
        <f>IF(A161&gt;0,999.999999-X163+(0.12-(H163*0.01))+(Y163*-0.00000001)," ")</f>
        <v>894.99981385000001</v>
      </c>
      <c r="AC163" s="315" t="e">
        <f>IF(A161&gt;0,RANK(AB163,AB:AB),"")</f>
        <v>#VALUE!</v>
      </c>
      <c r="AD163" s="315" t="str">
        <f t="shared" si="8"/>
        <v/>
      </c>
    </row>
    <row r="164" spans="1:30" ht="18.75" customHeight="1">
      <c r="A164" s="1132"/>
      <c r="B164" s="319" t="str">
        <f>IF(A161:A161&gt;0,VLOOKUP(A161,Sorteio!$A$1:$AS$75,34,FALSE),"")</f>
        <v>728</v>
      </c>
      <c r="C164" s="319" t="str">
        <f>IF(A161:A161&gt;0,VLOOKUP(A161,Sorteio!$A$1:$AS$75,35,FALSE),"")</f>
        <v>DOS SANTOS LUZ LIMA</v>
      </c>
      <c r="D164" s="319" t="str">
        <f>IF(A161:A161&gt;0,VLOOKUP(A161,Sorteio!$A$1:$AS$75,36,FALSE),"")</f>
        <v>LUCILENA</v>
      </c>
      <c r="E164" s="319" t="str">
        <f>IF(A161:A161&gt;0,VLOOKUP(A161,Sorteio!$A$1:$AS$75,37,FALSE),"")</f>
        <v>F</v>
      </c>
      <c r="F164" s="319" t="str">
        <f>IF(A161:A161&gt;0,VLOOKUP(A161,Sorteio!$A$1:$AS$75,38,FALSE),"")</f>
        <v>18. SOR</v>
      </c>
      <c r="G164" s="343">
        <f>IF(A161:A161&gt;0,VLOOKUP(A161,Sorteio!$A$1:$AS$75,39,FALSE),"")</f>
        <v>25513</v>
      </c>
      <c r="H164" s="320">
        <f>IF(A161:A161&gt;0,VLOOKUP(A161,Sorteio!$A$1:$AS$75,40,FALSE),"")</f>
        <v>12</v>
      </c>
      <c r="I164" s="320" t="str">
        <f>IF(A161:A161&gt;0,VLOOKUP(A161,Sorteio!$A$1:$AS$75,41,FALSE),"")</f>
        <v>C-NSR</v>
      </c>
      <c r="J164" s="319" t="str">
        <f>IF(A161:A161&gt;0,VLOOKUP(A161,Sorteio!$A$1:$AS$75,42,FALSE),"")</f>
        <v>LIB2026</v>
      </c>
      <c r="K164" s="319">
        <f>IF(A161:A161&gt;0,VLOOKUP(A161,Sorteio!$A$1:$AS$75,43,FALSE),"")</f>
        <v>0</v>
      </c>
      <c r="L164" s="321">
        <v>59</v>
      </c>
      <c r="M164" s="321">
        <v>60</v>
      </c>
      <c r="N164" s="322">
        <f>IF(A161&gt;0,L164+M164,"")</f>
        <v>119</v>
      </c>
      <c r="O164" s="323"/>
      <c r="P164" s="323"/>
      <c r="Q164" s="323"/>
      <c r="R164" s="323"/>
      <c r="S164" s="610" t="str">
        <f>IF(O164&gt;0,VLOOKUP(O164,HOLEINONE!$A$1:$B$37,2,FALSE),"")</f>
        <v/>
      </c>
      <c r="T164" s="610" t="str">
        <f>IF(P164&gt;0,VLOOKUP(P164,HOLEINONE!$A$1:$B$37,2,FALSE),"")</f>
        <v/>
      </c>
      <c r="U164" s="610" t="str">
        <f>IF(Q164&gt;0,VLOOKUP(Q164,HOLEINONE!$A$1:$B$37,2,FALSE),"")</f>
        <v/>
      </c>
      <c r="V164" s="610" t="str">
        <f>IF(R164&gt;0,VLOOKUP(R164,HOLEINONE!$A$1:$B$37,2,FALSE),"")</f>
        <v/>
      </c>
      <c r="W164" s="591" t="str">
        <f t="shared" si="7"/>
        <v/>
      </c>
      <c r="X164" s="325">
        <f>IF(A161&gt;0,N164-H164*2,"")</f>
        <v>95</v>
      </c>
      <c r="Y164" s="315">
        <f t="shared" si="6"/>
        <v>25513</v>
      </c>
      <c r="Z164" s="315">
        <f>IF(A161&gt;0,999.999999-N164+(H164*0.01)+(Y164*-0.000000001),"")</f>
        <v>881.11997348700004</v>
      </c>
      <c r="AA164" s="315" t="e">
        <f>IF(A161&gt;0,RANK(Z164,Z:Z),"")</f>
        <v>#VALUE!</v>
      </c>
      <c r="AB164" s="315">
        <f>IF(A161&gt;0,999.999999-X164+(0.12-(H164*0.01))+(Y164*-0.00000001)," ")</f>
        <v>904.99974386999997</v>
      </c>
      <c r="AC164" s="315" t="e">
        <f>IF(A161&gt;0,RANK(AB164,AB:AB),"")</f>
        <v>#VALUE!</v>
      </c>
      <c r="AD164" s="315" t="str">
        <f t="shared" si="8"/>
        <v/>
      </c>
    </row>
    <row r="165" spans="1:30" ht="18.75" customHeight="1">
      <c r="A165" s="1132">
        <v>311</v>
      </c>
      <c r="B165" s="319">
        <f>IF(A165:A165&gt;0,VLOOKUP(A165,Sorteio!$A$1:$AS$75,4,FALSE),"")</f>
        <v>587</v>
      </c>
      <c r="C165" s="319" t="str">
        <f>IF(A165:A165&gt;0,VLOOKUP(A165,Sorteio!$A$1:$AS$75,5,FALSE),"")</f>
        <v>SHIMURA</v>
      </c>
      <c r="D165" s="319" t="str">
        <f>IF(A165:A165&gt;0,VLOOKUP(A165,Sorteio!$A$1:$AS$75,6,FALSE),"")</f>
        <v>JUSCELINO</v>
      </c>
      <c r="E165" s="319" t="str">
        <f>IF(A165:A165&gt;0,VLOOKUP(A165,Sorteio!$A$1:$AS$75,7,FALSE),"")</f>
        <v>M</v>
      </c>
      <c r="F165" s="319" t="str">
        <f>IF(A165:A165&gt;0,VLOOKUP(A165,Sorteio!$A$1:$AS$75,8,FALSE),"")</f>
        <v>07. GSP</v>
      </c>
      <c r="G165" s="343">
        <f>IF(A165:A165&gt;0,VLOOKUP(A165,Sorteio!$A$1:$AS$75,9,FALSE),"")</f>
        <v>20561</v>
      </c>
      <c r="H165" s="320">
        <f>IF(A165:A165&gt;0,VLOOKUP(A165,Sorteio!$A$1:$AS$75,10,FALSE),"")</f>
        <v>9</v>
      </c>
      <c r="I165" s="320" t="str">
        <f>IF(A165:A165&gt;0,VLOOKUP(A165,Sorteio!$A$1:$AS$75,11,FALSE),"")</f>
        <v>B-NSR</v>
      </c>
      <c r="J165" s="319" t="str">
        <f>IF(A165:A165&gt;0,VLOOKUP(A165,Sorteio!$A$1:$AS$75,12,FALSE),"")</f>
        <v>LIB2026</v>
      </c>
      <c r="K165" s="319">
        <f>IF(A165:A165&gt;0,VLOOKUP(A165,Sorteio!$A$1:$AS$75,13,FALSE),"")</f>
        <v>0</v>
      </c>
      <c r="L165" s="321">
        <v>58</v>
      </c>
      <c r="M165" s="321">
        <v>59</v>
      </c>
      <c r="N165" s="322">
        <f>IF(A165&gt;0,L165+M165,"")</f>
        <v>117</v>
      </c>
      <c r="O165" s="323"/>
      <c r="P165" s="323"/>
      <c r="Q165" s="323"/>
      <c r="R165" s="323"/>
      <c r="S165" s="610" t="str">
        <f>IF(O165&gt;0,VLOOKUP(O165,HOLEINONE!$A$1:$B$37,2,FALSE),"")</f>
        <v/>
      </c>
      <c r="T165" s="610" t="str">
        <f>IF(P165&gt;0,VLOOKUP(P165,HOLEINONE!$A$1:$B$37,2,FALSE),"")</f>
        <v/>
      </c>
      <c r="U165" s="610" t="str">
        <f>IF(Q165&gt;0,VLOOKUP(Q165,HOLEINONE!$A$1:$B$37,2,FALSE),"")</f>
        <v/>
      </c>
      <c r="V165" s="610" t="str">
        <f>IF(R165&gt;0,VLOOKUP(R165,HOLEINONE!$A$1:$B$37,2,FALSE),"")</f>
        <v/>
      </c>
      <c r="W165" s="591" t="str">
        <f t="shared" si="7"/>
        <v/>
      </c>
      <c r="X165" s="325">
        <f>IF(A165&gt;0,N165-H165*2,"")</f>
        <v>99</v>
      </c>
      <c r="Y165" s="315">
        <f t="shared" si="6"/>
        <v>20561</v>
      </c>
      <c r="Z165" s="315">
        <f>IF(A165&gt;0,999.999999-N165+(H165*0.01)+(Y165*-0.000000001),"")</f>
        <v>883.08997843899999</v>
      </c>
      <c r="AA165" s="315" t="e">
        <f>IF(A165&gt;0,RANK(Z165,Z:Z),"")</f>
        <v>#VALUE!</v>
      </c>
      <c r="AB165" s="315">
        <f>IF(A165&gt;0,999.999999-X165+(0.12-(H165*0.01))+(Y165*-0.00000001)," ")</f>
        <v>901.02979339000001</v>
      </c>
      <c r="AC165" s="315" t="e">
        <f>IF(A165&gt;0,RANK(AB165,AB:AB),"")</f>
        <v>#VALUE!</v>
      </c>
      <c r="AD165" s="315" t="str">
        <f t="shared" si="8"/>
        <v/>
      </c>
    </row>
    <row r="166" spans="1:30" ht="18.75" customHeight="1">
      <c r="A166" s="1132"/>
      <c r="B166" s="319" t="str">
        <f>IF(A165:A165&gt;0,VLOOKUP(A165,Sorteio!$A$1:$AS$75,14,FALSE),"")</f>
        <v>781</v>
      </c>
      <c r="C166" s="319" t="str">
        <f>IF(A165:A165&gt;0,VLOOKUP(A165,Sorteio!$A$1:$AS$760,15,FALSE),"")</f>
        <v>KOJA</v>
      </c>
      <c r="D166" s="319" t="str">
        <f>IF(A165:A165&gt;0,VLOOKUP(A165,Sorteio!$A$1:$AS$760,16,FALSE),"")</f>
        <v>MARIO</v>
      </c>
      <c r="E166" s="319" t="str">
        <f>IF(A165:A165&gt;0,VLOOKUP(A165,Sorteio!$A$1:$AS$760,17,FALSE),"")</f>
        <v>M</v>
      </c>
      <c r="F166" s="319" t="str">
        <f>IF(A165:A165&gt;0,VLOOKUP(A165,Sorteio!$A$1:$AS$75,18,FALSE),"")</f>
        <v>11. NCC</v>
      </c>
      <c r="G166" s="343">
        <f>IF(A165:A165&gt;0,VLOOKUP(A165,Sorteio!$A$1:$AS$75,19,FALSE),"")</f>
        <v>18155</v>
      </c>
      <c r="H166" s="320">
        <f>IF(A165:A165&gt;0,VLOOKUP(A165,Sorteio!$A$1:$AS$75,20,FALSE),"")</f>
        <v>9</v>
      </c>
      <c r="I166" s="320" t="str">
        <f>IF(A165:A165&gt;0,VLOOKUP(A165,Sorteio!$A$1:$AS$75,21,FALSE),"")</f>
        <v>B-SR</v>
      </c>
      <c r="J166" s="319" t="str">
        <f>IF(A165:A165&gt;0,VLOOKUP(A165,Sorteio!$A$1:$AS$75,22,FALSE),"")</f>
        <v>LIB2026</v>
      </c>
      <c r="K166" s="319">
        <f>IF(A165:A165&gt;0,VLOOKUP(A165,Sorteio!$A$1:$AS$75,23,FALSE),"")</f>
        <v>0</v>
      </c>
      <c r="L166" s="321">
        <v>61</v>
      </c>
      <c r="M166" s="321">
        <v>56</v>
      </c>
      <c r="N166" s="322">
        <f>IF(A165&gt;0,L166+M166,"")</f>
        <v>117</v>
      </c>
      <c r="O166" s="323"/>
      <c r="P166" s="323"/>
      <c r="Q166" s="323"/>
      <c r="R166" s="323"/>
      <c r="S166" s="610" t="str">
        <f>IF(O166&gt;0,VLOOKUP(O166,HOLEINONE!$A$1:$B$37,2,FALSE),"")</f>
        <v/>
      </c>
      <c r="T166" s="610" t="str">
        <f>IF(P166&gt;0,VLOOKUP(P166,HOLEINONE!$A$1:$B$37,2,FALSE),"")</f>
        <v/>
      </c>
      <c r="U166" s="610" t="str">
        <f>IF(Q166&gt;0,VLOOKUP(Q166,HOLEINONE!$A$1:$B$37,2,FALSE),"")</f>
        <v/>
      </c>
      <c r="V166" s="610" t="str">
        <f>IF(R166&gt;0,VLOOKUP(R166,HOLEINONE!$A$1:$B$37,2,FALSE),"")</f>
        <v/>
      </c>
      <c r="W166" s="591" t="str">
        <f t="shared" si="7"/>
        <v/>
      </c>
      <c r="X166" s="325">
        <f>IF(A165&gt;0,N166-H166*2,"")</f>
        <v>99</v>
      </c>
      <c r="Y166" s="315">
        <f t="shared" si="6"/>
        <v>18155</v>
      </c>
      <c r="Z166" s="315">
        <f>IF(A165&gt;0,999.999999-N166+(H166*0.01)+(Y166*-0.000000001),"")</f>
        <v>883.08998084500001</v>
      </c>
      <c r="AA166" s="315" t="e">
        <f>IF(A165&gt;0,RANK(Z166,Z:Z),"")</f>
        <v>#VALUE!</v>
      </c>
      <c r="AB166" s="315">
        <f>IF(A165&gt;0,999.999999-X166+(0.12-(H166*0.01))+(Y166*-0.00000001)," ")</f>
        <v>901.02981745</v>
      </c>
      <c r="AC166" s="315" t="e">
        <f>IF(A165&gt;0,RANK(AB166,AB:AB),"")</f>
        <v>#VALUE!</v>
      </c>
      <c r="AD166" s="315" t="str">
        <f t="shared" si="8"/>
        <v/>
      </c>
    </row>
    <row r="167" spans="1:30" ht="18.75" customHeight="1">
      <c r="A167" s="1132"/>
      <c r="B167" s="319" t="str">
        <f>IF(A165:A165&gt;0,VLOOKUP(A165,Sorteio!$A$1:$AS$75,24,FALSE),"")</f>
        <v>896</v>
      </c>
      <c r="C167" s="319" t="str">
        <f>IF(A165:A165&gt;0,VLOOKUP(A165,Sorteio!$A$1:$AS$75,25,FALSE),"")</f>
        <v>CUKAUSKAS</v>
      </c>
      <c r="D167" s="319" t="str">
        <f>IF(A165:A165&gt;0,VLOOKUP(A165,Sorteio!$A$1:$AS$75,26,FALSE),"")</f>
        <v>ADELIA</v>
      </c>
      <c r="E167" s="319" t="str">
        <f>IF(A165:A165&gt;0,VLOOKUP(A165,Sorteio!$A$1:$AS$75,27,FALSE),"")</f>
        <v>F</v>
      </c>
      <c r="F167" s="319" t="str">
        <f>IF(A165:A165&gt;0,VLOOKUP(A165,Sorteio!$A$1:$AS$75,28,FALSE),"")</f>
        <v>18. SOR</v>
      </c>
      <c r="G167" s="343">
        <f>IF(A165:A165&gt;0,VLOOKUP(A165,Sorteio!$A$1:$AS$75,29,FALSE),"")</f>
        <v>19630</v>
      </c>
      <c r="H167" s="320">
        <f>IF(A165:A165&gt;0,VLOOKUP(A165,Sorteio!$A$1:$AS$75,30,FALSE),"")</f>
        <v>12</v>
      </c>
      <c r="I167" s="320" t="str">
        <f>IF(A165:A165&gt;0,VLOOKUP(A165,Sorteio!$A$1:$AS$75,31,FALSE),"")</f>
        <v>C-NSR</v>
      </c>
      <c r="J167" s="319" t="str">
        <f>IF(A165:A165&gt;0,VLOOKUP(A165,Sorteio!$A$1:$AS$75,32,FALSE),"")</f>
        <v>LIB2026</v>
      </c>
      <c r="K167" s="319">
        <f>IF(A165:A165&gt;0,VLOOKUP(A165,Sorteio!$A$1:$AS$75,33,FALSE),"")</f>
        <v>0</v>
      </c>
      <c r="L167" s="321">
        <v>88</v>
      </c>
      <c r="M167" s="321">
        <v>80</v>
      </c>
      <c r="N167" s="322">
        <f>IF(A165&gt;0,L167+M167,"")</f>
        <v>168</v>
      </c>
      <c r="O167" s="323"/>
      <c r="P167" s="323"/>
      <c r="Q167" s="323"/>
      <c r="R167" s="323"/>
      <c r="S167" s="610" t="str">
        <f>IF(O167&gt;0,VLOOKUP(O167,HOLEINONE!$A$1:$B$37,2,FALSE),"")</f>
        <v/>
      </c>
      <c r="T167" s="610" t="str">
        <f>IF(P167&gt;0,VLOOKUP(P167,HOLEINONE!$A$1:$B$37,2,FALSE),"")</f>
        <v/>
      </c>
      <c r="U167" s="610" t="str">
        <f>IF(Q167&gt;0,VLOOKUP(Q167,HOLEINONE!$A$1:$B$37,2,FALSE),"")</f>
        <v/>
      </c>
      <c r="V167" s="610" t="str">
        <f>IF(R167&gt;0,VLOOKUP(R167,HOLEINONE!$A$1:$B$37,2,FALSE),"")</f>
        <v/>
      </c>
      <c r="W167" s="591" t="str">
        <f t="shared" si="7"/>
        <v/>
      </c>
      <c r="X167" s="325">
        <f>IF(A165&gt;0,N167-H167*2,"")</f>
        <v>144</v>
      </c>
      <c r="Y167" s="315">
        <f t="shared" si="6"/>
        <v>19630</v>
      </c>
      <c r="Z167" s="315">
        <f>IF(A165&gt;0,999.999999-N167+(H167*0.01)+(Y167*-0.000000001),"")</f>
        <v>832.11997937000001</v>
      </c>
      <c r="AA167" s="315" t="e">
        <f>IF(A165&gt;0,RANK(Z167,Z:Z),"")</f>
        <v>#VALUE!</v>
      </c>
      <c r="AB167" s="315">
        <f>IF(A165&gt;0,999.999999-X167+(0.12-(H167*0.01))+(Y167*-0.00000001)," ")</f>
        <v>855.99980270000003</v>
      </c>
      <c r="AC167" s="315" t="e">
        <f>IF(A165&gt;0,RANK(AB167,AB:AB),"")</f>
        <v>#VALUE!</v>
      </c>
      <c r="AD167" s="315" t="str">
        <f t="shared" si="8"/>
        <v/>
      </c>
    </row>
    <row r="168" spans="1:30" ht="18.75" customHeight="1">
      <c r="A168" s="1132"/>
      <c r="B168" s="319" t="str">
        <f>IF(A165:A165&gt;0,VLOOKUP(A165,Sorteio!$A$1:$AS$75,34,FALSE),"")</f>
        <v>771</v>
      </c>
      <c r="C168" s="319" t="str">
        <f>IF(A165:A165&gt;0,VLOOKUP(A165,Sorteio!$A$1:$AS$75,35,FALSE),"")</f>
        <v>YAMAMOTO YAMAZAKI</v>
      </c>
      <c r="D168" s="319" t="str">
        <f>IF(A165:A165&gt;0,VLOOKUP(A165,Sorteio!$A$1:$AS$75,36,FALSE),"")</f>
        <v>CECILIA TOSHIE</v>
      </c>
      <c r="E168" s="319" t="str">
        <f>IF(A165:A165&gt;0,VLOOKUP(A165,Sorteio!$A$1:$AS$75,37,FALSE),"")</f>
        <v>F</v>
      </c>
      <c r="F168" s="319" t="str">
        <f>IF(A165:A165&gt;0,VLOOKUP(A165,Sorteio!$A$1:$AS$75,38,FALSE),"")</f>
        <v>06. KOK</v>
      </c>
      <c r="G168" s="343">
        <f>IF(A165:A165&gt;0,VLOOKUP(A165,Sorteio!$A$1:$AS$75,39,FALSE),"")</f>
        <v>23302</v>
      </c>
      <c r="H168" s="320">
        <f>IF(A165:A165&gt;0,VLOOKUP(A165,Sorteio!$A$1:$AS$75,40,FALSE),"")</f>
        <v>12</v>
      </c>
      <c r="I168" s="320" t="str">
        <f>IF(A165:A165&gt;0,VLOOKUP(A165,Sorteio!$A$1:$AS$75,41,FALSE),"")</f>
        <v>C-NSR</v>
      </c>
      <c r="J168" s="319" t="str">
        <f>IF(A165:A165&gt;0,VLOOKUP(A165,Sorteio!$A$1:$AS$75,42,FALSE),"")</f>
        <v>LIB2026</v>
      </c>
      <c r="K168" s="319">
        <f>IF(A165:A165&gt;0,VLOOKUP(A165,Sorteio!$A$1:$AS$75,43,FALSE),"")</f>
        <v>0</v>
      </c>
      <c r="L168" s="321">
        <v>71</v>
      </c>
      <c r="M168" s="321">
        <v>75</v>
      </c>
      <c r="N168" s="322">
        <f>IF(A165&gt;0,L168+M168,"")</f>
        <v>146</v>
      </c>
      <c r="O168" s="323"/>
      <c r="P168" s="323"/>
      <c r="Q168" s="323"/>
      <c r="R168" s="323"/>
      <c r="S168" s="610" t="str">
        <f>IF(O168&gt;0,VLOOKUP(O168,HOLEINONE!$A$1:$B$37,2,FALSE),"")</f>
        <v/>
      </c>
      <c r="T168" s="610" t="str">
        <f>IF(P168&gt;0,VLOOKUP(P168,HOLEINONE!$A$1:$B$37,2,FALSE),"")</f>
        <v/>
      </c>
      <c r="U168" s="610" t="str">
        <f>IF(Q168&gt;0,VLOOKUP(Q168,HOLEINONE!$A$1:$B$37,2,FALSE),"")</f>
        <v/>
      </c>
      <c r="V168" s="610" t="str">
        <f>IF(R168&gt;0,VLOOKUP(R168,HOLEINONE!$A$1:$B$37,2,FALSE),"")</f>
        <v/>
      </c>
      <c r="W168" s="591" t="str">
        <f t="shared" si="7"/>
        <v/>
      </c>
      <c r="X168" s="325">
        <f>IF(A165&gt;0,N168-H168*2,"")</f>
        <v>122</v>
      </c>
      <c r="Y168" s="315">
        <f t="shared" si="6"/>
        <v>23302</v>
      </c>
      <c r="Z168" s="315">
        <f>IF(A165&gt;0,999.999999-N168+(H168*0.01)+(Y168*-0.000000001),"")</f>
        <v>854.11997569799996</v>
      </c>
      <c r="AA168" s="315" t="e">
        <f>IF(A165&gt;0,RANK(Z168,Z:Z),"")</f>
        <v>#VALUE!</v>
      </c>
      <c r="AB168" s="315">
        <f>IF(A165&gt;0,999.999999-X168+(0.12-(H168*0.01))+(Y168*-0.00000001)," ")</f>
        <v>877.99976598000001</v>
      </c>
      <c r="AC168" s="315" t="e">
        <f>IF(A165&gt;0,RANK(AB168,AB:AB),"")</f>
        <v>#VALUE!</v>
      </c>
      <c r="AD168" s="315" t="str">
        <f t="shared" si="8"/>
        <v/>
      </c>
    </row>
    <row r="169" spans="1:30" ht="18.75" customHeight="1">
      <c r="A169" s="1132">
        <v>313</v>
      </c>
      <c r="B169" s="319" t="str">
        <f>IF(A169:A169&gt;0,VLOOKUP(A169,Sorteio!$A$1:$AS$75,4,FALSE),"")</f>
        <v>097</v>
      </c>
      <c r="C169" s="319" t="str">
        <f>IF(A169:A169&gt;0,VLOOKUP(A169,Sorteio!$A$1:$AS$75,5,FALSE),"")</f>
        <v>MUKAYAMA</v>
      </c>
      <c r="D169" s="319" t="str">
        <f>IF(A169:A169&gt;0,VLOOKUP(A169,Sorteio!$A$1:$AS$75,6,FALSE),"")</f>
        <v>AMELIA</v>
      </c>
      <c r="E169" s="319" t="str">
        <f>IF(A169:A169&gt;0,VLOOKUP(A169,Sorteio!$A$1:$AS$75,7,FALSE),"")</f>
        <v>F</v>
      </c>
      <c r="F169" s="319" t="str">
        <f>IF(A169:A169&gt;0,VLOOKUP(A169,Sorteio!$A$1:$AS$75,8,FALSE),"")</f>
        <v>03. IBI</v>
      </c>
      <c r="G169" s="343">
        <f>IF(A169:A169&gt;0,VLOOKUP(A169,Sorteio!$A$1:$AS$75,9,FALSE),"")</f>
        <v>19188</v>
      </c>
      <c r="H169" s="320">
        <f>IF(A169:A169&gt;0,VLOOKUP(A169,Sorteio!$A$1:$AS$75,10,FALSE),"")</f>
        <v>7</v>
      </c>
      <c r="I169" s="320" t="str">
        <f>IF(A169:A169&gt;0,VLOOKUP(A169,Sorteio!$A$1:$AS$75,11,FALSE),"")</f>
        <v>B-NSR</v>
      </c>
      <c r="J169" s="319" t="str">
        <f>IF(A169:A169&gt;0,VLOOKUP(A169,Sorteio!$A$1:$AS$75,12,FALSE),"")</f>
        <v>LIB2026</v>
      </c>
      <c r="K169" s="319">
        <f>IF(A169:A169&gt;0,VLOOKUP(A169,Sorteio!$A$1:$AS$75,13,FALSE),"")</f>
        <v>0</v>
      </c>
      <c r="L169" s="321">
        <v>64</v>
      </c>
      <c r="M169" s="321">
        <v>65</v>
      </c>
      <c r="N169" s="322">
        <f>IF(A169&gt;0,L169+M169,"")</f>
        <v>129</v>
      </c>
      <c r="O169" s="323"/>
      <c r="P169" s="323"/>
      <c r="Q169" s="323"/>
      <c r="R169" s="323"/>
      <c r="S169" s="610" t="str">
        <f>IF(O169&gt;0,VLOOKUP(O169,HOLEINONE!$A$1:$B$37,2,FALSE),"")</f>
        <v/>
      </c>
      <c r="T169" s="610" t="str">
        <f>IF(P169&gt;0,VLOOKUP(P169,HOLEINONE!$A$1:$B$37,2,FALSE),"")</f>
        <v/>
      </c>
      <c r="U169" s="610" t="str">
        <f>IF(Q169&gt;0,VLOOKUP(Q169,HOLEINONE!$A$1:$B$37,2,FALSE),"")</f>
        <v/>
      </c>
      <c r="V169" s="610" t="str">
        <f>IF(R169&gt;0,VLOOKUP(R169,HOLEINONE!$A$1:$B$37,2,FALSE),"")</f>
        <v/>
      </c>
      <c r="W169" s="591" t="str">
        <f t="shared" si="7"/>
        <v/>
      </c>
      <c r="X169" s="325">
        <f>IF(A169&gt;0,N169-H169*2,"")</f>
        <v>115</v>
      </c>
      <c r="Y169" s="315">
        <f t="shared" si="6"/>
        <v>19188</v>
      </c>
      <c r="Z169" s="315">
        <f>IF(A169&gt;0,999.999999-N169+(H169*0.01)+(Y169*-0.000000001),"")</f>
        <v>871.06997981200004</v>
      </c>
      <c r="AA169" s="315" t="e">
        <f>IF(A169&gt;0,RANK(Z169,Z:Z),"")</f>
        <v>#VALUE!</v>
      </c>
      <c r="AB169" s="315">
        <f>IF(A169&gt;0,999.999999-X169+(0.12-(H169*0.01))+(Y169*-0.00000001)," ")</f>
        <v>885.04980711999997</v>
      </c>
      <c r="AC169" s="315" t="e">
        <f>IF(A169&gt;0,RANK(AB169,AB:AB),"")</f>
        <v>#VALUE!</v>
      </c>
      <c r="AD169" s="315" t="str">
        <f t="shared" si="8"/>
        <v/>
      </c>
    </row>
    <row r="170" spans="1:30" ht="18.75" customHeight="1">
      <c r="A170" s="1132"/>
      <c r="B170" s="319" t="str">
        <f>IF(A169:A169&gt;0,VLOOKUP(A169,Sorteio!$A$1:$AS$75,14,FALSE),"")</f>
        <v>737</v>
      </c>
      <c r="C170" s="319" t="str">
        <f>IF(A169:A169&gt;0,VLOOKUP(A169,Sorteio!$A$1:$AS$760,15,FALSE),"")</f>
        <v>SAKATA</v>
      </c>
      <c r="D170" s="319" t="str">
        <f>IF(A169:A169&gt;0,VLOOKUP(A169,Sorteio!$A$1:$AS$760,16,FALSE),"")</f>
        <v>JORGE</v>
      </c>
      <c r="E170" s="319" t="str">
        <f>IF(A169:A169&gt;0,VLOOKUP(A169,Sorteio!$A$1:$AS$760,17,FALSE),"")</f>
        <v>M</v>
      </c>
      <c r="F170" s="319" t="str">
        <f>IF(A169:A169&gt;0,VLOOKUP(A169,Sorteio!$A$1:$AS$75,18,FALSE),"")</f>
        <v>18. SOR</v>
      </c>
      <c r="G170" s="343">
        <f>IF(A169:A169&gt;0,VLOOKUP(A169,Sorteio!$A$1:$AS$75,19,FALSE),"")</f>
        <v>19445</v>
      </c>
      <c r="H170" s="320">
        <f>IF(A169:A169&gt;0,VLOOKUP(A169,Sorteio!$A$1:$AS$75,20,FALSE),"")</f>
        <v>9</v>
      </c>
      <c r="I170" s="320" t="str">
        <f>IF(A169:A169&gt;0,VLOOKUP(A169,Sorteio!$A$1:$AS$75,21,FALSE),"")</f>
        <v>B-NSR</v>
      </c>
      <c r="J170" s="319" t="str">
        <f>IF(A169:A169&gt;0,VLOOKUP(A169,Sorteio!$A$1:$AS$75,22,FALSE),"")</f>
        <v>LIB2026</v>
      </c>
      <c r="K170" s="319">
        <f>IF(A169:A169&gt;0,VLOOKUP(A169,Sorteio!$A$1:$AS$75,23,FALSE),"")</f>
        <v>0</v>
      </c>
      <c r="L170" s="321">
        <v>58</v>
      </c>
      <c r="M170" s="321">
        <v>64</v>
      </c>
      <c r="N170" s="322">
        <f>IF(A169&gt;0,L170+M170,"")</f>
        <v>122</v>
      </c>
      <c r="O170" s="323"/>
      <c r="P170" s="323"/>
      <c r="Q170" s="323"/>
      <c r="R170" s="323"/>
      <c r="S170" s="610" t="str">
        <f>IF(O170&gt;0,VLOOKUP(O170,HOLEINONE!$A$1:$B$37,2,FALSE),"")</f>
        <v/>
      </c>
      <c r="T170" s="610" t="str">
        <f>IF(P170&gt;0,VLOOKUP(P170,HOLEINONE!$A$1:$B$37,2,FALSE),"")</f>
        <v/>
      </c>
      <c r="U170" s="610" t="str">
        <f>IF(Q170&gt;0,VLOOKUP(Q170,HOLEINONE!$A$1:$B$37,2,FALSE),"")</f>
        <v/>
      </c>
      <c r="V170" s="610" t="str">
        <f>IF(R170&gt;0,VLOOKUP(R170,HOLEINONE!$A$1:$B$37,2,FALSE),"")</f>
        <v/>
      </c>
      <c r="W170" s="591" t="str">
        <f t="shared" si="7"/>
        <v/>
      </c>
      <c r="X170" s="325">
        <f>IF(A169&gt;0,N170-H170*2,"")</f>
        <v>104</v>
      </c>
      <c r="Y170" s="315">
        <f t="shared" si="6"/>
        <v>19445</v>
      </c>
      <c r="Z170" s="315">
        <f>IF(A169&gt;0,999.999999-N170+(H170*0.01)+(Y170*-0.000000001),"")</f>
        <v>878.08997955500001</v>
      </c>
      <c r="AA170" s="315" t="e">
        <f>IF(A169&gt;0,RANK(Z170,Z:Z),"")</f>
        <v>#VALUE!</v>
      </c>
      <c r="AB170" s="315">
        <f>IF(A169&gt;0,999.999999-X170+(0.12-(H170*0.01))+(Y170*-0.00000001)," ")</f>
        <v>896.02980454999999</v>
      </c>
      <c r="AC170" s="315" t="e">
        <f>IF(A169&gt;0,RANK(AB170,AB:AB),"")</f>
        <v>#VALUE!</v>
      </c>
      <c r="AD170" s="315" t="str">
        <f t="shared" si="8"/>
        <v/>
      </c>
    </row>
    <row r="171" spans="1:30" ht="18.75" customHeight="1">
      <c r="A171" s="1132"/>
      <c r="B171" s="319" t="str">
        <f>IF(A169:A169&gt;0,VLOOKUP(A169,Sorteio!$A$1:$AS$75,24,FALSE),"")</f>
        <v>215</v>
      </c>
      <c r="C171" s="319" t="str">
        <f>IF(A169:A169&gt;0,VLOOKUP(A169,Sorteio!$A$1:$AS$75,25,FALSE),"")</f>
        <v>ITO</v>
      </c>
      <c r="D171" s="319" t="str">
        <f>IF(A169:A169&gt;0,VLOOKUP(A169,Sorteio!$A$1:$AS$75,26,FALSE),"")</f>
        <v>MINORU</v>
      </c>
      <c r="E171" s="319" t="str">
        <f>IF(A169:A169&gt;0,VLOOKUP(A169,Sorteio!$A$1:$AS$75,27,FALSE),"")</f>
        <v>M</v>
      </c>
      <c r="F171" s="319" t="str">
        <f>IF(A169:A169&gt;0,VLOOKUP(A169,Sorteio!$A$1:$AS$75,28,FALSE),"")</f>
        <v>10. ITA</v>
      </c>
      <c r="G171" s="343">
        <f>IF(A169:A169&gt;0,VLOOKUP(A169,Sorteio!$A$1:$AS$75,29,FALSE),"")</f>
        <v>14704</v>
      </c>
      <c r="H171" s="320">
        <f>IF(A169:A169&gt;0,VLOOKUP(A169,Sorteio!$A$1:$AS$75,30,FALSE),"")</f>
        <v>9</v>
      </c>
      <c r="I171" s="320" t="str">
        <f>IF(A169:A169&gt;0,VLOOKUP(A169,Sorteio!$A$1:$AS$75,31,FALSE),"")</f>
        <v>B-MR</v>
      </c>
      <c r="J171" s="319" t="str">
        <f>IF(A169:A169&gt;0,VLOOKUP(A169,Sorteio!$A$1:$AS$75,32,FALSE),"")</f>
        <v>LIB2026</v>
      </c>
      <c r="K171" s="319">
        <f>IF(A169:A169&gt;0,VLOOKUP(A169,Sorteio!$A$1:$AS$75,33,FALSE),"")</f>
        <v>0</v>
      </c>
      <c r="L171" s="321">
        <v>60</v>
      </c>
      <c r="M171" s="321">
        <v>63</v>
      </c>
      <c r="N171" s="322">
        <f>IF(A169&gt;0,L171+M171,"")</f>
        <v>123</v>
      </c>
      <c r="O171" s="323"/>
      <c r="P171" s="323"/>
      <c r="Q171" s="323"/>
      <c r="R171" s="323"/>
      <c r="S171" s="610" t="str">
        <f>IF(O171&gt;0,VLOOKUP(O171,HOLEINONE!$A$1:$B$37,2,FALSE),"")</f>
        <v/>
      </c>
      <c r="T171" s="610" t="str">
        <f>IF(P171&gt;0,VLOOKUP(P171,HOLEINONE!$A$1:$B$37,2,FALSE),"")</f>
        <v/>
      </c>
      <c r="U171" s="610" t="str">
        <f>IF(Q171&gt;0,VLOOKUP(Q171,HOLEINONE!$A$1:$B$37,2,FALSE),"")</f>
        <v/>
      </c>
      <c r="V171" s="610" t="str">
        <f>IF(R171&gt;0,VLOOKUP(R171,HOLEINONE!$A$1:$B$37,2,FALSE),"")</f>
        <v/>
      </c>
      <c r="W171" s="591" t="str">
        <f t="shared" si="7"/>
        <v/>
      </c>
      <c r="X171" s="325">
        <f>IF(A169&gt;0,N171-H171*2,"")</f>
        <v>105</v>
      </c>
      <c r="Y171" s="315">
        <f t="shared" si="6"/>
        <v>14704</v>
      </c>
      <c r="Z171" s="315">
        <f>IF(A169&gt;0,999.999999-N171+(H171*0.01)+(Y171*-0.000000001),"")</f>
        <v>877.08998429600001</v>
      </c>
      <c r="AA171" s="315" t="e">
        <f>IF(A169&gt;0,RANK(Z171,Z:Z),"")</f>
        <v>#VALUE!</v>
      </c>
      <c r="AB171" s="315">
        <f>IF(A169&gt;0,999.999999-X171+(0.12-(H171*0.01))+(Y171*-0.00000001)," ")</f>
        <v>895.02985195999997</v>
      </c>
      <c r="AC171" s="315" t="e">
        <f>IF(A169&gt;0,RANK(AB171,AB:AB),"")</f>
        <v>#VALUE!</v>
      </c>
      <c r="AD171" s="315" t="str">
        <f t="shared" si="8"/>
        <v/>
      </c>
    </row>
    <row r="172" spans="1:30" ht="18.75" customHeight="1">
      <c r="A172" s="1132"/>
      <c r="B172" s="319" t="str">
        <f>IF(A169:A169&gt;0,VLOOKUP(A169,Sorteio!$A$1:$AS$75,34,FALSE),"")</f>
        <v>167</v>
      </c>
      <c r="C172" s="319" t="str">
        <f>IF(A169:A169&gt;0,VLOOKUP(A169,Sorteio!$A$1:$AS$75,35,FALSE),"")</f>
        <v>NOZAWA</v>
      </c>
      <c r="D172" s="319" t="str">
        <f>IF(A169:A169&gt;0,VLOOKUP(A169,Sorteio!$A$1:$AS$75,36,FALSE),"")</f>
        <v>YURIKO</v>
      </c>
      <c r="E172" s="319" t="str">
        <f>IF(A169:A169&gt;0,VLOOKUP(A169,Sorteio!$A$1:$AS$75,37,FALSE),"")</f>
        <v>F</v>
      </c>
      <c r="F172" s="319" t="str">
        <f>IF(A169:A169&gt;0,VLOOKUP(A169,Sorteio!$A$1:$AS$75,38,FALSE),"")</f>
        <v>06. KOK</v>
      </c>
      <c r="G172" s="343">
        <f>IF(A169:A169&gt;0,VLOOKUP(A169,Sorteio!$A$1:$AS$75,39,FALSE),"")</f>
        <v>13844</v>
      </c>
      <c r="H172" s="320">
        <f>IF(A169:A169&gt;0,VLOOKUP(A169,Sorteio!$A$1:$AS$75,40,FALSE),"")</f>
        <v>12</v>
      </c>
      <c r="I172" s="320" t="str">
        <f>IF(A169:A169&gt;0,VLOOKUP(A169,Sorteio!$A$1:$AS$75,41,FALSE),"")</f>
        <v>C-MR</v>
      </c>
      <c r="J172" s="319" t="str">
        <f>IF(A169:A169&gt;0,VLOOKUP(A169,Sorteio!$A$1:$AS$75,42,FALSE),"")</f>
        <v>LIB2026</v>
      </c>
      <c r="K172" s="319">
        <f>IF(A169:A169&gt;0,VLOOKUP(A169,Sorteio!$A$1:$AS$75,43,FALSE),"")</f>
        <v>0</v>
      </c>
      <c r="L172" s="321">
        <v>69</v>
      </c>
      <c r="M172" s="321">
        <v>68</v>
      </c>
      <c r="N172" s="322">
        <f>IF(A169&gt;0,L172+M172,"")</f>
        <v>137</v>
      </c>
      <c r="O172" s="323"/>
      <c r="P172" s="323"/>
      <c r="Q172" s="323"/>
      <c r="R172" s="323"/>
      <c r="S172" s="610" t="str">
        <f>IF(O172&gt;0,VLOOKUP(O172,HOLEINONE!$A$1:$B$37,2,FALSE),"")</f>
        <v/>
      </c>
      <c r="T172" s="610" t="str">
        <f>IF(P172&gt;0,VLOOKUP(P172,HOLEINONE!$A$1:$B$37,2,FALSE),"")</f>
        <v/>
      </c>
      <c r="U172" s="610" t="str">
        <f>IF(Q172&gt;0,VLOOKUP(Q172,HOLEINONE!$A$1:$B$37,2,FALSE),"")</f>
        <v/>
      </c>
      <c r="V172" s="610" t="str">
        <f>IF(R172&gt;0,VLOOKUP(R172,HOLEINONE!$A$1:$B$37,2,FALSE),"")</f>
        <v/>
      </c>
      <c r="W172" s="591" t="str">
        <f t="shared" si="7"/>
        <v/>
      </c>
      <c r="X172" s="325">
        <f>IF(A169&gt;0,N172-H172*2,"")</f>
        <v>113</v>
      </c>
      <c r="Y172" s="315">
        <f t="shared" si="6"/>
        <v>13844</v>
      </c>
      <c r="Z172" s="315">
        <f>IF(A169&gt;0,999.999999-N172+(H172*0.01)+(Y172*-0.000000001),"")</f>
        <v>863.11998515599998</v>
      </c>
      <c r="AA172" s="315" t="e">
        <f>IF(A169&gt;0,RANK(Z172,Z:Z),"")</f>
        <v>#VALUE!</v>
      </c>
      <c r="AB172" s="315">
        <f>IF(A169&gt;0,999.999999-X172+(0.12-(H172*0.01))+(Y172*-0.00000001)," ")</f>
        <v>886.99986056</v>
      </c>
      <c r="AC172" s="315" t="e">
        <f>IF(A169&gt;0,RANK(AB172,AB:AB),"")</f>
        <v>#VALUE!</v>
      </c>
      <c r="AD172" s="315" t="str">
        <f t="shared" si="8"/>
        <v/>
      </c>
    </row>
    <row r="173" spans="1:30" ht="18.75" customHeight="1">
      <c r="A173" s="1132">
        <v>315</v>
      </c>
      <c r="B173" s="319" t="str">
        <f>IF(A173:A173&gt;0,VLOOKUP(A173,Sorteio!$A$1:$AS$75,4,FALSE),"")</f>
        <v>744</v>
      </c>
      <c r="C173" s="319" t="str">
        <f>IF(A173:A173&gt;0,VLOOKUP(A173,Sorteio!$A$1:$AS$75,5,FALSE),"")</f>
        <v>UEMURA</v>
      </c>
      <c r="D173" s="319" t="str">
        <f>IF(A173:A173&gt;0,VLOOKUP(A173,Sorteio!$A$1:$AS$75,6,FALSE),"")</f>
        <v>JORGE</v>
      </c>
      <c r="E173" s="319" t="str">
        <f>IF(A173:A173&gt;0,VLOOKUP(A173,Sorteio!$A$1:$AS$75,7,FALSE),"")</f>
        <v>M</v>
      </c>
      <c r="F173" s="319" t="str">
        <f>IF(A173:A173&gt;0,VLOOKUP(A173,Sorteio!$A$1:$AS$75,8,FALSE),"")</f>
        <v>01. PIE</v>
      </c>
      <c r="G173" s="343">
        <f>IF(A173:A173&gt;0,VLOOKUP(A173,Sorteio!$A$1:$AS$75,9,FALSE),"")</f>
        <v>29247</v>
      </c>
      <c r="H173" s="320">
        <f>IF(A173:A173&gt;0,VLOOKUP(A173,Sorteio!$A$1:$AS$75,10,FALSE),"")</f>
        <v>9</v>
      </c>
      <c r="I173" s="320" t="str">
        <f>IF(A173:A173&gt;0,VLOOKUP(A173,Sorteio!$A$1:$AS$75,11,FALSE),"")</f>
        <v>B-NSR</v>
      </c>
      <c r="J173" s="319" t="str">
        <f>IF(A173:A173&gt;0,VLOOKUP(A173,Sorteio!$A$1:$AS$75,12,FALSE),"")</f>
        <v>LIB2026</v>
      </c>
      <c r="K173" s="319">
        <f>IF(A173:A173&gt;0,VLOOKUP(A173,Sorteio!$A$1:$AS$75,13,FALSE),"")</f>
        <v>0</v>
      </c>
      <c r="L173" s="321">
        <v>64</v>
      </c>
      <c r="M173" s="321">
        <v>65</v>
      </c>
      <c r="N173" s="322">
        <f>IF(A173&gt;0,L173+M173,"")</f>
        <v>129</v>
      </c>
      <c r="O173" s="323"/>
      <c r="P173" s="323"/>
      <c r="Q173" s="323"/>
      <c r="R173" s="323"/>
      <c r="S173" s="610" t="str">
        <f>IF(O173&gt;0,VLOOKUP(O173,HOLEINONE!$A$1:$B$37,2,FALSE),"")</f>
        <v/>
      </c>
      <c r="T173" s="610" t="str">
        <f>IF(P173&gt;0,VLOOKUP(P173,HOLEINONE!$A$1:$B$37,2,FALSE),"")</f>
        <v/>
      </c>
      <c r="U173" s="610" t="str">
        <f>IF(Q173&gt;0,VLOOKUP(Q173,HOLEINONE!$A$1:$B$37,2,FALSE),"")</f>
        <v/>
      </c>
      <c r="V173" s="610" t="str">
        <f>IF(R173&gt;0,VLOOKUP(R173,HOLEINONE!$A$1:$B$37,2,FALSE),"")</f>
        <v/>
      </c>
      <c r="W173" s="591" t="str">
        <f t="shared" si="7"/>
        <v/>
      </c>
      <c r="X173" s="325">
        <f>IF(A173&gt;0,N173-H173*2,"")</f>
        <v>111</v>
      </c>
      <c r="Y173" s="315">
        <f t="shared" si="6"/>
        <v>29247</v>
      </c>
      <c r="Z173" s="315">
        <f>IF(A173&gt;0,999.999999-N173+(H173*0.01)+(Y173*-0.000000001),"")</f>
        <v>871.08996975299999</v>
      </c>
      <c r="AA173" s="315" t="e">
        <f>IF(A173&gt;0,RANK(Z173,Z:Z),"")</f>
        <v>#VALUE!</v>
      </c>
      <c r="AB173" s="315">
        <f>IF(A173&gt;0,999.999999-X173+(0.12-(H173*0.01))+(Y173*-0.00000001)," ")</f>
        <v>889.02970653</v>
      </c>
      <c r="AC173" s="315" t="e">
        <f>IF(A173&gt;0,RANK(AB173,AB:AB),"")</f>
        <v>#VALUE!</v>
      </c>
      <c r="AD173" s="315" t="str">
        <f t="shared" si="8"/>
        <v/>
      </c>
    </row>
    <row r="174" spans="1:30" ht="18.75" customHeight="1">
      <c r="A174" s="1132"/>
      <c r="B174" s="319">
        <f>IF(A173:A173&gt;0,VLOOKUP(A173,Sorteio!$A$1:$AS$75,14,FALSE),"")</f>
        <v>643</v>
      </c>
      <c r="C174" s="319" t="str">
        <f>IF(A173:A173&gt;0,VLOOKUP(A173,Sorteio!$A$1:$AS$760,15,FALSE),"")</f>
        <v>GUNJI</v>
      </c>
      <c r="D174" s="319" t="str">
        <f>IF(A173:A173&gt;0,VLOOKUP(A173,Sorteio!$A$1:$AS$760,16,FALSE),"")</f>
        <v>TOSHIO</v>
      </c>
      <c r="E174" s="319" t="str">
        <f>IF(A173:A173&gt;0,VLOOKUP(A173,Sorteio!$A$1:$AS$760,17,FALSE),"")</f>
        <v>M</v>
      </c>
      <c r="F174" s="319" t="str">
        <f>IF(A173:A173&gt;0,VLOOKUP(A173,Sorteio!$A$1:$AS$75,18,FALSE),"")</f>
        <v>15. BIR</v>
      </c>
      <c r="G174" s="343">
        <f>IF(A173:A173&gt;0,VLOOKUP(A173,Sorteio!$A$1:$AS$75,19,FALSE),"")</f>
        <v>13888</v>
      </c>
      <c r="H174" s="320">
        <f>IF(A173:A173&gt;0,VLOOKUP(A173,Sorteio!$A$1:$AS$75,20,FALSE),"")</f>
        <v>9</v>
      </c>
      <c r="I174" s="320" t="str">
        <f>IF(A173:A173&gt;0,VLOOKUP(A173,Sorteio!$A$1:$AS$75,21,FALSE),"")</f>
        <v>B-MR</v>
      </c>
      <c r="J174" s="319" t="str">
        <f>IF(A173:A173&gt;0,VLOOKUP(A173,Sorteio!$A$1:$AS$75,22,FALSE),"")</f>
        <v>LIB2026</v>
      </c>
      <c r="K174" s="319">
        <f>IF(A173:A173&gt;0,VLOOKUP(A173,Sorteio!$A$1:$AS$75,23,FALSE),"")</f>
        <v>0</v>
      </c>
      <c r="L174" s="321">
        <v>68</v>
      </c>
      <c r="M174" s="321">
        <v>63</v>
      </c>
      <c r="N174" s="322">
        <f>IF(A173&gt;0,L174+M174,"")</f>
        <v>131</v>
      </c>
      <c r="O174" s="323"/>
      <c r="P174" s="323"/>
      <c r="Q174" s="323"/>
      <c r="R174" s="323"/>
      <c r="S174" s="610" t="str">
        <f>IF(O174&gt;0,VLOOKUP(O174,HOLEINONE!$A$1:$B$37,2,FALSE),"")</f>
        <v/>
      </c>
      <c r="T174" s="610" t="str">
        <f>IF(P174&gt;0,VLOOKUP(P174,HOLEINONE!$A$1:$B$37,2,FALSE),"")</f>
        <v/>
      </c>
      <c r="U174" s="610" t="str">
        <f>IF(Q174&gt;0,VLOOKUP(Q174,HOLEINONE!$A$1:$B$37,2,FALSE),"")</f>
        <v/>
      </c>
      <c r="V174" s="610" t="str">
        <f>IF(R174&gt;0,VLOOKUP(R174,HOLEINONE!$A$1:$B$37,2,FALSE),"")</f>
        <v/>
      </c>
      <c r="W174" s="591" t="str">
        <f t="shared" si="7"/>
        <v/>
      </c>
      <c r="X174" s="325">
        <f>IF(A173&gt;0,N174-H174*2,"")</f>
        <v>113</v>
      </c>
      <c r="Y174" s="315">
        <f t="shared" si="6"/>
        <v>13888</v>
      </c>
      <c r="Z174" s="315">
        <f>IF(A173&gt;0,999.999999-N174+(H174*0.01)+(Y174*-0.000000001),"")</f>
        <v>869.08998511200002</v>
      </c>
      <c r="AA174" s="315" t="e">
        <f>IF(A173&gt;0,RANK(Z174,Z:Z),"")</f>
        <v>#VALUE!</v>
      </c>
      <c r="AB174" s="315">
        <f>IF(A173&gt;0,999.999999-X174+(0.12-(H174*0.01))+(Y174*-0.00000001)," ")</f>
        <v>887.02986011999997</v>
      </c>
      <c r="AC174" s="315" t="e">
        <f>IF(A173&gt;0,RANK(AB174,AB:AB),"")</f>
        <v>#VALUE!</v>
      </c>
      <c r="AD174" s="315" t="str">
        <f t="shared" si="8"/>
        <v/>
      </c>
    </row>
    <row r="175" spans="1:30" ht="18.75" customHeight="1">
      <c r="A175" s="1132"/>
      <c r="B175" s="319" t="str">
        <f>IF(A173:A173&gt;0,VLOOKUP(A173,Sorteio!$A$1:$AS$75,24,FALSE),"")</f>
        <v>647</v>
      </c>
      <c r="C175" s="319" t="str">
        <f>IF(A173:A173&gt;0,VLOOKUP(A173,Sorteio!$A$1:$AS$75,25,FALSE),"")</f>
        <v>YOKOCHI</v>
      </c>
      <c r="D175" s="319" t="str">
        <f>IF(A173:A173&gt;0,VLOOKUP(A173,Sorteio!$A$1:$AS$75,26,FALSE),"")</f>
        <v>MINORU</v>
      </c>
      <c r="E175" s="319" t="str">
        <f>IF(A173:A173&gt;0,VLOOKUP(A173,Sorteio!$A$1:$AS$75,27,FALSE),"")</f>
        <v>M</v>
      </c>
      <c r="F175" s="319" t="str">
        <f>IF(A173:A173&gt;0,VLOOKUP(A173,Sorteio!$A$1:$AS$75,28,FALSE),"")</f>
        <v>07. GSP</v>
      </c>
      <c r="G175" s="343">
        <f>IF(A173:A173&gt;0,VLOOKUP(A173,Sorteio!$A$1:$AS$75,29,FALSE),"")</f>
        <v>11642</v>
      </c>
      <c r="H175" s="320">
        <f>IF(A173:A173&gt;0,VLOOKUP(A173,Sorteio!$A$1:$AS$75,30,FALSE),"")</f>
        <v>10</v>
      </c>
      <c r="I175" s="320" t="str">
        <f>IF(A173:A173&gt;0,VLOOKUP(A173,Sorteio!$A$1:$AS$75,31,FALSE),"")</f>
        <v>C-MR</v>
      </c>
      <c r="J175" s="319" t="str">
        <f>IF(A173:A173&gt;0,VLOOKUP(A173,Sorteio!$A$1:$AS$75,32,FALSE),"")</f>
        <v>LIB2026i</v>
      </c>
      <c r="K175" s="319">
        <f>IF(A173:A173&gt;0,VLOOKUP(A173,Sorteio!$A$1:$AS$75,33,FALSE),"")</f>
        <v>0</v>
      </c>
      <c r="L175" s="321">
        <v>60</v>
      </c>
      <c r="M175" s="321">
        <v>61</v>
      </c>
      <c r="N175" s="322">
        <f>IF(A173&gt;0,L175+M175,"")</f>
        <v>121</v>
      </c>
      <c r="O175" s="323"/>
      <c r="P175" s="323"/>
      <c r="Q175" s="323"/>
      <c r="R175" s="323"/>
      <c r="S175" s="610" t="str">
        <f>IF(O175&gt;0,VLOOKUP(O175,HOLEINONE!$A$1:$B$37,2,FALSE),"")</f>
        <v/>
      </c>
      <c r="T175" s="610" t="str">
        <f>IF(P175&gt;0,VLOOKUP(P175,HOLEINONE!$A$1:$B$37,2,FALSE),"")</f>
        <v/>
      </c>
      <c r="U175" s="610" t="str">
        <f>IF(Q175&gt;0,VLOOKUP(Q175,HOLEINONE!$A$1:$B$37,2,FALSE),"")</f>
        <v/>
      </c>
      <c r="V175" s="610" t="str">
        <f>IF(R175&gt;0,VLOOKUP(R175,HOLEINONE!$A$1:$B$37,2,FALSE),"")</f>
        <v/>
      </c>
      <c r="W175" s="591" t="str">
        <f t="shared" si="7"/>
        <v/>
      </c>
      <c r="X175" s="325">
        <f>IF(A173&gt;0,N175-H175*2,"")</f>
        <v>101</v>
      </c>
      <c r="Y175" s="315">
        <f t="shared" si="6"/>
        <v>11642</v>
      </c>
      <c r="Z175" s="315">
        <f>IF(A173&gt;0,999.999999-N175+(H175*0.01)+(Y175*-0.000000001),"")</f>
        <v>879.09998735800002</v>
      </c>
      <c r="AA175" s="315" t="e">
        <f>IF(A173&gt;0,RANK(Z175,Z:Z),"")</f>
        <v>#VALUE!</v>
      </c>
      <c r="AB175" s="315">
        <f>IF(A173&gt;0,999.999999-X175+(0.12-(H175*0.01))+(Y175*-0.00000001)," ")</f>
        <v>899.01988257999994</v>
      </c>
      <c r="AC175" s="315" t="e">
        <f>IF(A173&gt;0,RANK(AB175,AB:AB),"")</f>
        <v>#VALUE!</v>
      </c>
      <c r="AD175" s="315" t="str">
        <f t="shared" si="8"/>
        <v/>
      </c>
    </row>
    <row r="176" spans="1:30" ht="18.75" customHeight="1">
      <c r="A176" s="1132"/>
      <c r="B176" s="319" t="str">
        <f>IF(A173:A173&gt;0,VLOOKUP(A173,Sorteio!$A$1:$AS$75,34,FALSE),"")</f>
        <v>941</v>
      </c>
      <c r="C176" s="319" t="str">
        <f>IF(A173:A173&gt;0,VLOOKUP(A173,Sorteio!$A$1:$AS$75,35,FALSE),"")</f>
        <v>OKUYAMA</v>
      </c>
      <c r="D176" s="319" t="str">
        <f>IF(A173:A173&gt;0,VLOOKUP(A173,Sorteio!$A$1:$AS$75,36,FALSE),"")</f>
        <v>NOBORU</v>
      </c>
      <c r="E176" s="319" t="str">
        <f>IF(A173:A173&gt;0,VLOOKUP(A173,Sorteio!$A$1:$AS$75,37,FALSE),"")</f>
        <v>M</v>
      </c>
      <c r="F176" s="319" t="str">
        <f>IF(A173:A173&gt;0,VLOOKUP(A173,Sorteio!$A$1:$AS$75,38,FALSE),"")</f>
        <v>06. KOK</v>
      </c>
      <c r="G176" s="343">
        <f>IF(A173:A173&gt;0,VLOOKUP(A173,Sorteio!$A$1:$AS$75,39,FALSE),"")</f>
        <v>17489</v>
      </c>
      <c r="H176" s="320">
        <f>IF(A173:A173&gt;0,VLOOKUP(A173,Sorteio!$A$1:$AS$75,40,FALSE),"")</f>
        <v>12</v>
      </c>
      <c r="I176" s="320" t="str">
        <f>IF(A173:A173&gt;0,VLOOKUP(A173,Sorteio!$A$1:$AS$75,41,FALSE),"")</f>
        <v>C-SR</v>
      </c>
      <c r="J176" s="319" t="str">
        <f>IF(A173:A173&gt;0,VLOOKUP(A173,Sorteio!$A$1:$AS$75,42,FALSE),"")</f>
        <v>LIB2026</v>
      </c>
      <c r="K176" s="319">
        <f>IF(A173:A173&gt;0,VLOOKUP(A173,Sorteio!$A$1:$AS$75,43,FALSE),"")</f>
        <v>0</v>
      </c>
      <c r="L176" s="321">
        <v>71</v>
      </c>
      <c r="M176" s="321">
        <v>68</v>
      </c>
      <c r="N176" s="322">
        <f>IF(A173&gt;0,L176+M176,"")</f>
        <v>139</v>
      </c>
      <c r="O176" s="323"/>
      <c r="P176" s="323"/>
      <c r="Q176" s="323"/>
      <c r="R176" s="323"/>
      <c r="S176" s="610" t="str">
        <f>IF(O176&gt;0,VLOOKUP(O176,HOLEINONE!$A$1:$B$37,2,FALSE),"")</f>
        <v/>
      </c>
      <c r="T176" s="610" t="str">
        <f>IF(P176&gt;0,VLOOKUP(P176,HOLEINONE!$A$1:$B$37,2,FALSE),"")</f>
        <v/>
      </c>
      <c r="U176" s="610" t="str">
        <f>IF(Q176&gt;0,VLOOKUP(Q176,HOLEINONE!$A$1:$B$37,2,FALSE),"")</f>
        <v/>
      </c>
      <c r="V176" s="610" t="str">
        <f>IF(R176&gt;0,VLOOKUP(R176,HOLEINONE!$A$1:$B$37,2,FALSE),"")</f>
        <v/>
      </c>
      <c r="W176" s="591" t="str">
        <f t="shared" si="7"/>
        <v/>
      </c>
      <c r="X176" s="325">
        <f>IF(A173&gt;0,N176-H176*2,"")</f>
        <v>115</v>
      </c>
      <c r="Y176" s="315">
        <f t="shared" si="6"/>
        <v>17489</v>
      </c>
      <c r="Z176" s="315">
        <f>IF(A173&gt;0,999.999999-N176+(H176*0.01)+(Y176*-0.000000001),"")</f>
        <v>861.11998151099999</v>
      </c>
      <c r="AA176" s="315" t="e">
        <f>IF(A173&gt;0,RANK(Z176,Z:Z),"")</f>
        <v>#VALUE!</v>
      </c>
      <c r="AB176" s="315">
        <f>IF(A173&gt;0,999.999999-X176+(0.12-(H176*0.01))+(Y176*-0.00000001)," ")</f>
        <v>884.99982410999996</v>
      </c>
      <c r="AC176" s="315" t="e">
        <f>IF(A173&gt;0,RANK(AB176,AB:AB),"")</f>
        <v>#VALUE!</v>
      </c>
      <c r="AD176" s="315" t="str">
        <f t="shared" si="8"/>
        <v/>
      </c>
    </row>
    <row r="177" spans="1:30" ht="18.75" customHeight="1">
      <c r="A177" s="1132">
        <v>317</v>
      </c>
      <c r="B177" s="319" t="str">
        <f>IF(A177:A177&gt;0,VLOOKUP(A177,Sorteio!$A$1:$AS$75,4,FALSE),"")</f>
        <v>859</v>
      </c>
      <c r="C177" s="319" t="str">
        <f>IF(A177:A177&gt;0,VLOOKUP(A177,Sorteio!$A$1:$AS$75,5,FALSE),"")</f>
        <v>OSAKO</v>
      </c>
      <c r="D177" s="319" t="str">
        <f>IF(A177:A177&gt;0,VLOOKUP(A177,Sorteio!$A$1:$AS$75,6,FALSE),"")</f>
        <v>EURICO MINORU</v>
      </c>
      <c r="E177" s="319" t="str">
        <f>IF(A177:A177&gt;0,VLOOKUP(A177,Sorteio!$A$1:$AS$75,7,FALSE),"")</f>
        <v>M</v>
      </c>
      <c r="F177" s="319" t="str">
        <f>IF(A177:A177&gt;0,VLOOKUP(A177,Sorteio!$A$1:$AS$75,8,FALSE),"")</f>
        <v>07. GSP</v>
      </c>
      <c r="G177" s="343">
        <f>IF(A177:A177&gt;0,VLOOKUP(A177,Sorteio!$A$1:$AS$75,9,FALSE),"")</f>
        <v>17453</v>
      </c>
      <c r="H177" s="320">
        <f>IF(A177:A177&gt;0,VLOOKUP(A177,Sorteio!$A$1:$AS$75,10,FALSE),"")</f>
        <v>7</v>
      </c>
      <c r="I177" s="320" t="str">
        <f>IF(A177:A177&gt;0,VLOOKUP(A177,Sorteio!$A$1:$AS$75,11,FALSE),"")</f>
        <v>B-SR</v>
      </c>
      <c r="J177" s="319" t="str">
        <f>IF(A177:A177&gt;0,VLOOKUP(A177,Sorteio!$A$1:$AS$75,12,FALSE),"")</f>
        <v>LIB2026</v>
      </c>
      <c r="K177" s="319">
        <f>IF(A177:A177&gt;0,VLOOKUP(A177,Sorteio!$A$1:$AS$75,13,FALSE),"")</f>
        <v>0</v>
      </c>
      <c r="L177" s="321">
        <v>67</v>
      </c>
      <c r="M177" s="321">
        <v>65</v>
      </c>
      <c r="N177" s="322">
        <f>IF(A177&gt;0,L177+M177,"")</f>
        <v>132</v>
      </c>
      <c r="O177" s="323"/>
      <c r="P177" s="323"/>
      <c r="Q177" s="323"/>
      <c r="R177" s="323"/>
      <c r="S177" s="610" t="str">
        <f>IF(O177&gt;0,VLOOKUP(O177,HOLEINONE!$A$1:$B$37,2,FALSE),"")</f>
        <v/>
      </c>
      <c r="T177" s="610" t="str">
        <f>IF(P177&gt;0,VLOOKUP(P177,HOLEINONE!$A$1:$B$37,2,FALSE),"")</f>
        <v/>
      </c>
      <c r="U177" s="610" t="str">
        <f>IF(Q177&gt;0,VLOOKUP(Q177,HOLEINONE!$A$1:$B$37,2,FALSE),"")</f>
        <v/>
      </c>
      <c r="V177" s="610" t="str">
        <f>IF(R177&gt;0,VLOOKUP(R177,HOLEINONE!$A$1:$B$37,2,FALSE),"")</f>
        <v/>
      </c>
      <c r="W177" s="591" t="str">
        <f t="shared" si="7"/>
        <v/>
      </c>
      <c r="X177" s="325">
        <f>IF(A177&gt;0,N177-H177*2,"")</f>
        <v>118</v>
      </c>
      <c r="Y177" s="315">
        <f t="shared" si="6"/>
        <v>17453</v>
      </c>
      <c r="Z177" s="315">
        <f>IF(A177&gt;0,999.999999-N177+(H177*0.01)+(Y177*-0.000000001),"")</f>
        <v>868.069981547</v>
      </c>
      <c r="AA177" s="315" t="e">
        <f>IF(A177&gt;0,RANK(Z177,Z:Z),"")</f>
        <v>#VALUE!</v>
      </c>
      <c r="AB177" s="315">
        <f>IF(A177&gt;0,999.999999-X177+(0.12-(H177*0.01))+(Y177*-0.00000001)," ")</f>
        <v>882.04982446999998</v>
      </c>
      <c r="AC177" s="315" t="e">
        <f>IF(A177&gt;0,RANK(AB177,AB:AB),"")</f>
        <v>#VALUE!</v>
      </c>
      <c r="AD177" s="315" t="str">
        <f t="shared" si="8"/>
        <v/>
      </c>
    </row>
    <row r="178" spans="1:30" ht="18.75" customHeight="1">
      <c r="A178" s="1132"/>
      <c r="B178" s="319" t="str">
        <f>IF(A177:A177&gt;0,VLOOKUP(A177,Sorteio!$A$1:$AS$75,14,FALSE),"")</f>
        <v>894</v>
      </c>
      <c r="C178" s="319" t="str">
        <f>IF(A177:A177&gt;0,VLOOKUP(A177,Sorteio!$A$1:$AS$760,15,FALSE),"")</f>
        <v>NAKAGAWA</v>
      </c>
      <c r="D178" s="319" t="str">
        <f>IF(A177:A177&gt;0,VLOOKUP(A177,Sorteio!$A$1:$AS$760,16,FALSE),"")</f>
        <v>MARIA</v>
      </c>
      <c r="E178" s="319" t="str">
        <f>IF(A177:A177&gt;0,VLOOKUP(A177,Sorteio!$A$1:$AS$760,17,FALSE),"")</f>
        <v>F</v>
      </c>
      <c r="F178" s="319" t="str">
        <f>IF(A177:A177&gt;0,VLOOKUP(A177,Sorteio!$A$1:$AS$75,18,FALSE),"")</f>
        <v>16. SUM</v>
      </c>
      <c r="G178" s="343">
        <f>IF(A177:A177&gt;0,VLOOKUP(A177,Sorteio!$A$1:$AS$75,19,FALSE),"")</f>
        <v>16657</v>
      </c>
      <c r="H178" s="320">
        <f>IF(A177:A177&gt;0,VLOOKUP(A177,Sorteio!$A$1:$AS$75,20,FALSE),"")</f>
        <v>8</v>
      </c>
      <c r="I178" s="320" t="str">
        <f>IF(A177:A177&gt;0,VLOOKUP(A177,Sorteio!$A$1:$AS$75,21,FALSE),"")</f>
        <v>B-SR</v>
      </c>
      <c r="J178" s="319" t="str">
        <f>IF(A177:A177&gt;0,VLOOKUP(A177,Sorteio!$A$1:$AS$75,22,FALSE),"")</f>
        <v>LIB2026</v>
      </c>
      <c r="K178" s="319">
        <f>IF(A177:A177&gt;0,VLOOKUP(A177,Sorteio!$A$1:$AS$75,23,FALSE),"")</f>
        <v>0</v>
      </c>
      <c r="L178" s="321">
        <v>99</v>
      </c>
      <c r="M178" s="321">
        <v>99</v>
      </c>
      <c r="N178" s="322">
        <f>IF(A177&gt;0,L178+M178,"")</f>
        <v>198</v>
      </c>
      <c r="O178" s="323"/>
      <c r="P178" s="323"/>
      <c r="Q178" s="323"/>
      <c r="R178" s="323"/>
      <c r="S178" s="610" t="str">
        <f>IF(O178&gt;0,VLOOKUP(O178,HOLEINONE!$A$1:$B$37,2,FALSE),"")</f>
        <v/>
      </c>
      <c r="T178" s="610" t="str">
        <f>IF(P178&gt;0,VLOOKUP(P178,HOLEINONE!$A$1:$B$37,2,FALSE),"")</f>
        <v/>
      </c>
      <c r="U178" s="610" t="str">
        <f>IF(Q178&gt;0,VLOOKUP(Q178,HOLEINONE!$A$1:$B$37,2,FALSE),"")</f>
        <v/>
      </c>
      <c r="V178" s="610" t="str">
        <f>IF(R178&gt;0,VLOOKUP(R178,HOLEINONE!$A$1:$B$37,2,FALSE),"")</f>
        <v/>
      </c>
      <c r="W178" s="591" t="str">
        <f t="shared" si="7"/>
        <v/>
      </c>
      <c r="X178" s="325">
        <f>IF(A177&gt;0,N178-H178*2,"")</f>
        <v>182</v>
      </c>
      <c r="Y178" s="315">
        <f t="shared" si="6"/>
        <v>16657</v>
      </c>
      <c r="Z178" s="315">
        <f>IF(A177&gt;0,999.999999-N178+(H178*0.01)+(Y178*-0.000000001),"")</f>
        <v>802.0799823430001</v>
      </c>
      <c r="AA178" s="315" t="e">
        <f>IF(A177&gt;0,RANK(Z178,Z:Z),"")</f>
        <v>#VALUE!</v>
      </c>
      <c r="AB178" s="315">
        <f>IF(A177&gt;0,999.999999-X178+(0.12-(H178*0.01))+(Y178*-0.00000001)," ")</f>
        <v>818.03983242999993</v>
      </c>
      <c r="AC178" s="315" t="e">
        <f>IF(A177&gt;0,RANK(AB178,AB:AB),"")</f>
        <v>#VALUE!</v>
      </c>
      <c r="AD178" s="315" t="str">
        <f t="shared" si="8"/>
        <v/>
      </c>
    </row>
    <row r="179" spans="1:30" ht="18.75" customHeight="1">
      <c r="A179" s="1132"/>
      <c r="B179" s="319" t="str">
        <f>IF(A177:A177&gt;0,VLOOKUP(A177,Sorteio!$A$1:$AS$75,24,FALSE),"")</f>
        <v>836</v>
      </c>
      <c r="C179" s="319" t="str">
        <f>IF(A177:A177&gt;0,VLOOKUP(A177,Sorteio!$A$1:$AS$75,25,FALSE),"")</f>
        <v>UEMURA</v>
      </c>
      <c r="D179" s="319" t="str">
        <f>IF(A177:A177&gt;0,VLOOKUP(A177,Sorteio!$A$1:$AS$75,26,FALSE),"")</f>
        <v>YOSHIO</v>
      </c>
      <c r="E179" s="319" t="str">
        <f>IF(A177:A177&gt;0,VLOOKUP(A177,Sorteio!$A$1:$AS$75,27,FALSE),"")</f>
        <v>M</v>
      </c>
      <c r="F179" s="319" t="str">
        <f>IF(A177:A177&gt;0,VLOOKUP(A177,Sorteio!$A$1:$AS$75,28,FALSE),"")</f>
        <v>11. NCC</v>
      </c>
      <c r="G179" s="343">
        <f>IF(A177:A177&gt;0,VLOOKUP(A177,Sorteio!$A$1:$AS$75,29,FALSE),"")</f>
        <v>16850</v>
      </c>
      <c r="H179" s="320">
        <f>IF(A177:A177&gt;0,VLOOKUP(A177,Sorteio!$A$1:$AS$75,30,FALSE),"")</f>
        <v>9</v>
      </c>
      <c r="I179" s="320" t="str">
        <f>IF(A177:A177&gt;0,VLOOKUP(A177,Sorteio!$A$1:$AS$75,31,FALSE),"")</f>
        <v>B-SR</v>
      </c>
      <c r="J179" s="319" t="str">
        <f>IF(A177:A177&gt;0,VLOOKUP(A177,Sorteio!$A$1:$AS$75,32,FALSE),"")</f>
        <v>LIB2026</v>
      </c>
      <c r="K179" s="319">
        <f>IF(A177:A177&gt;0,VLOOKUP(A177,Sorteio!$A$1:$AS$75,33,FALSE),"")</f>
        <v>0</v>
      </c>
      <c r="L179" s="321">
        <v>69</v>
      </c>
      <c r="M179" s="321">
        <v>61</v>
      </c>
      <c r="N179" s="322">
        <f>IF(A177&gt;0,L179+M179,"")</f>
        <v>130</v>
      </c>
      <c r="O179" s="323"/>
      <c r="P179" s="323"/>
      <c r="Q179" s="323"/>
      <c r="R179" s="323"/>
      <c r="S179" s="610" t="str">
        <f>IF(O179&gt;0,VLOOKUP(O179,HOLEINONE!$A$1:$B$37,2,FALSE),"")</f>
        <v/>
      </c>
      <c r="T179" s="610" t="str">
        <f>IF(P179&gt;0,VLOOKUP(P179,HOLEINONE!$A$1:$B$37,2,FALSE),"")</f>
        <v/>
      </c>
      <c r="U179" s="610" t="str">
        <f>IF(Q179&gt;0,VLOOKUP(Q179,HOLEINONE!$A$1:$B$37,2,FALSE),"")</f>
        <v/>
      </c>
      <c r="V179" s="610" t="str">
        <f>IF(R179&gt;0,VLOOKUP(R179,HOLEINONE!$A$1:$B$37,2,FALSE),"")</f>
        <v/>
      </c>
      <c r="W179" s="591" t="str">
        <f t="shared" si="7"/>
        <v/>
      </c>
      <c r="X179" s="325">
        <f>IF(A177&gt;0,N179-H179*2,"")</f>
        <v>112</v>
      </c>
      <c r="Y179" s="315">
        <f t="shared" si="6"/>
        <v>16850</v>
      </c>
      <c r="Z179" s="315">
        <f>IF(A177&gt;0,999.999999-N179+(H179*0.01)+(Y179*-0.000000001),"")</f>
        <v>870.08998215000008</v>
      </c>
      <c r="AA179" s="315" t="e">
        <f>IF(A177&gt;0,RANK(Z179,Z:Z),"")</f>
        <v>#VALUE!</v>
      </c>
      <c r="AB179" s="315">
        <f>IF(A177&gt;0,999.999999-X179+(0.12-(H179*0.01))+(Y179*-0.00000001)," ")</f>
        <v>888.0298305</v>
      </c>
      <c r="AC179" s="315" t="e">
        <f>IF(A177&gt;0,RANK(AB179,AB:AB),"")</f>
        <v>#VALUE!</v>
      </c>
      <c r="AD179" s="315" t="str">
        <f t="shared" si="8"/>
        <v/>
      </c>
    </row>
    <row r="180" spans="1:30" ht="18.75" customHeight="1">
      <c r="A180" s="1132"/>
      <c r="B180" s="319" t="str">
        <f>IF(A177:A177&gt;0,VLOOKUP(A177,Sorteio!$A$1:$AS$75,34,FALSE),"")</f>
        <v>404</v>
      </c>
      <c r="C180" s="319" t="str">
        <f>IF(A177:A177&gt;0,VLOOKUP(A177,Sorteio!$A$1:$AS$75,35,FALSE),"")</f>
        <v>0ZAKI</v>
      </c>
      <c r="D180" s="319" t="str">
        <f>IF(A177:A177&gt;0,VLOOKUP(A177,Sorteio!$A$1:$AS$75,36,FALSE),"")</f>
        <v>RAPHAEL M.</v>
      </c>
      <c r="E180" s="319" t="str">
        <f>IF(A177:A177&gt;0,VLOOKUP(A177,Sorteio!$A$1:$AS$75,37,FALSE),"")</f>
        <v>M</v>
      </c>
      <c r="F180" s="319" t="str">
        <f>IF(A177:A177&gt;0,VLOOKUP(A177,Sorteio!$A$1:$AS$75,38,FALSE),"")</f>
        <v>06. KOK</v>
      </c>
      <c r="G180" s="343">
        <f>IF(A177:A177&gt;0,VLOOKUP(A177,Sorteio!$A$1:$AS$75,39,FALSE),"")</f>
        <v>32446</v>
      </c>
      <c r="H180" s="320">
        <f>IF(A177:A177&gt;0,VLOOKUP(A177,Sorteio!$A$1:$AS$75,40,FALSE),"")</f>
        <v>12</v>
      </c>
      <c r="I180" s="320" t="str">
        <f>IF(A177:A177&gt;0,VLOOKUP(A177,Sorteio!$A$1:$AS$75,41,FALSE),"")</f>
        <v>C-NSR</v>
      </c>
      <c r="J180" s="319" t="str">
        <f>IF(A177:A177&gt;0,VLOOKUP(A177,Sorteio!$A$1:$AS$75,42,FALSE),"")</f>
        <v>LIB2026</v>
      </c>
      <c r="K180" s="319">
        <f>IF(A177:A177&gt;0,VLOOKUP(A177,Sorteio!$A$1:$AS$75,43,FALSE),"")</f>
        <v>0</v>
      </c>
      <c r="L180" s="321">
        <v>62</v>
      </c>
      <c r="M180" s="321">
        <v>66</v>
      </c>
      <c r="N180" s="322">
        <f>IF(A177&gt;0,L180+M180,"")</f>
        <v>128</v>
      </c>
      <c r="O180" s="323"/>
      <c r="P180" s="323"/>
      <c r="Q180" s="323"/>
      <c r="R180" s="323"/>
      <c r="S180" s="610" t="str">
        <f>IF(O180&gt;0,VLOOKUP(O180,HOLEINONE!$A$1:$B$37,2,FALSE),"")</f>
        <v/>
      </c>
      <c r="T180" s="610" t="str">
        <f>IF(P180&gt;0,VLOOKUP(P180,HOLEINONE!$A$1:$B$37,2,FALSE),"")</f>
        <v/>
      </c>
      <c r="U180" s="610" t="str">
        <f>IF(Q180&gt;0,VLOOKUP(Q180,HOLEINONE!$A$1:$B$37,2,FALSE),"")</f>
        <v/>
      </c>
      <c r="V180" s="610" t="str">
        <f>IF(R180&gt;0,VLOOKUP(R180,HOLEINONE!$A$1:$B$37,2,FALSE),"")</f>
        <v/>
      </c>
      <c r="W180" s="591" t="str">
        <f t="shared" si="7"/>
        <v/>
      </c>
      <c r="X180" s="325">
        <f>IF(A177&gt;0,N180-H180*2,"")</f>
        <v>104</v>
      </c>
      <c r="Y180" s="315">
        <f t="shared" si="6"/>
        <v>32446</v>
      </c>
      <c r="Z180" s="315">
        <f>IF(A177&gt;0,999.999999-N180+(H180*0.01)+(Y180*-0.000000001),"")</f>
        <v>872.11996655400003</v>
      </c>
      <c r="AA180" s="315" t="e">
        <f>IF(A177&gt;0,RANK(Z180,Z:Z),"")</f>
        <v>#VALUE!</v>
      </c>
      <c r="AB180" s="315">
        <f>IF(A177&gt;0,999.999999-X180+(0.12-(H180*0.01))+(Y180*-0.00000001)," ")</f>
        <v>895.99967454</v>
      </c>
      <c r="AC180" s="315" t="e">
        <f>IF(A177&gt;0,RANK(AB180,AB:AB),"")</f>
        <v>#VALUE!</v>
      </c>
      <c r="AD180" s="315" t="str">
        <f t="shared" si="8"/>
        <v/>
      </c>
    </row>
    <row r="181" spans="1:30" ht="18.75" customHeight="1">
      <c r="A181" s="1132">
        <v>401</v>
      </c>
      <c r="B181" s="319" t="str">
        <f>IF(A181:A181&gt;0,VLOOKUP(A181,Sorteio!$A$1:$AS$75,4,FALSE),"")</f>
        <v>653</v>
      </c>
      <c r="C181" s="319" t="str">
        <f>IF(A181:A181&gt;0,VLOOKUP(A181,Sorteio!$A$1:$AS$75,5,FALSE),"")</f>
        <v>TAKAMUNE</v>
      </c>
      <c r="D181" s="319" t="str">
        <f>IF(A181:A181&gt;0,VLOOKUP(A181,Sorteio!$A$1:$AS$75,6,FALSE),"")</f>
        <v>ATSUSHI</v>
      </c>
      <c r="E181" s="319" t="str">
        <f>IF(A181:A181&gt;0,VLOOKUP(A181,Sorteio!$A$1:$AS$75,7,FALSE),"")</f>
        <v>M</v>
      </c>
      <c r="F181" s="319" t="str">
        <f>IF(A181:A181&gt;0,VLOOKUP(A181,Sorteio!$A$1:$AS$75,8,FALSE),"")</f>
        <v>01. PIE</v>
      </c>
      <c r="G181" s="343">
        <f>IF(A181:A181&gt;0,VLOOKUP(A181,Sorteio!$A$1:$AS$75,9,FALSE),"")</f>
        <v>16893</v>
      </c>
      <c r="H181" s="320">
        <f>IF(A181:A181&gt;0,VLOOKUP(A181,Sorteio!$A$1:$AS$75,10,FALSE),"")</f>
        <v>8</v>
      </c>
      <c r="I181" s="320" t="str">
        <f>IF(A181:A181&gt;0,VLOOKUP(A181,Sorteio!$A$1:$AS$75,11,FALSE),"")</f>
        <v>B-SR</v>
      </c>
      <c r="J181" s="319" t="str">
        <f>IF(A181:A181&gt;0,VLOOKUP(A181,Sorteio!$A$1:$AS$75,12,FALSE),"")</f>
        <v>LIB2026</v>
      </c>
      <c r="K181" s="319">
        <f>IF(A181:A181&gt;0,VLOOKUP(A181,Sorteio!$A$1:$AS$75,13,FALSE),"")</f>
        <v>0</v>
      </c>
      <c r="L181" s="321">
        <v>60</v>
      </c>
      <c r="M181" s="321">
        <v>63</v>
      </c>
      <c r="N181" s="322">
        <f>IF(A181&gt;0,L181+M181,"")</f>
        <v>123</v>
      </c>
      <c r="O181" s="323"/>
      <c r="P181" s="323"/>
      <c r="Q181" s="323"/>
      <c r="R181" s="323"/>
      <c r="S181" s="610" t="str">
        <f>IF(O181&gt;0,VLOOKUP(O181,HOLEINONE!$A$1:$B$37,2,FALSE),"")</f>
        <v/>
      </c>
      <c r="T181" s="610" t="str">
        <f>IF(P181&gt;0,VLOOKUP(P181,HOLEINONE!$A$1:$B$37,2,FALSE),"")</f>
        <v/>
      </c>
      <c r="U181" s="610" t="str">
        <f>IF(Q181&gt;0,VLOOKUP(Q181,HOLEINONE!$A$1:$B$37,2,FALSE),"")</f>
        <v/>
      </c>
      <c r="V181" s="610" t="str">
        <f>IF(R181&gt;0,VLOOKUP(R181,HOLEINONE!$A$1:$B$37,2,FALSE),"")</f>
        <v/>
      </c>
      <c r="W181" s="591" t="str">
        <f t="shared" si="7"/>
        <v/>
      </c>
      <c r="X181" s="325">
        <f>IF(A181&gt;0,N181-H181*2,"")</f>
        <v>107</v>
      </c>
      <c r="Y181" s="315">
        <f t="shared" ref="Y181:Y184" si="9">G181</f>
        <v>16893</v>
      </c>
      <c r="Z181" s="315">
        <f>IF(A181&gt;0,999.999999-N181+(H181*0.01)+(Y181*-0.000000001),"")</f>
        <v>877.07998210700009</v>
      </c>
      <c r="AA181" s="315" t="e">
        <f>IF(A181&gt;0,RANK(Z181,Z:Z),"")</f>
        <v>#VALUE!</v>
      </c>
      <c r="AB181" s="315">
        <f>IF(A181&gt;0,999.999999-X181+(0.12-(H181*0.01))+(Y181*-0.00000001)," ")</f>
        <v>893.03983006999999</v>
      </c>
      <c r="AC181" s="315" t="e">
        <f>IF(A181&gt;0,RANK(AB181,AB:AB),"")</f>
        <v>#VALUE!</v>
      </c>
      <c r="AD181" s="315" t="str">
        <f t="shared" si="8"/>
        <v/>
      </c>
    </row>
    <row r="182" spans="1:30" ht="18.75" customHeight="1">
      <c r="A182" s="1132"/>
      <c r="B182" s="319" t="str">
        <f>IF(A181:A181&gt;0,VLOOKUP(A181,Sorteio!$A$1:$AS$75,14,FALSE),"")</f>
        <v>162</v>
      </c>
      <c r="C182" s="319" t="str">
        <f>IF(A181:A181&gt;0,VLOOKUP(A181,Sorteio!$A$1:$AS$760,15,FALSE),"")</f>
        <v>KANEGANE</v>
      </c>
      <c r="D182" s="319" t="str">
        <f>IF(A181:A181&gt;0,VLOOKUP(A181,Sorteio!$A$1:$AS$760,16,FALSE),"")</f>
        <v>FUMIYOSHI</v>
      </c>
      <c r="E182" s="319" t="str">
        <f>IF(A181:A181&gt;0,VLOOKUP(A181,Sorteio!$A$1:$AS$760,17,FALSE),"")</f>
        <v>M</v>
      </c>
      <c r="F182" s="319" t="str">
        <f>IF(A181:A181&gt;0,VLOOKUP(A181,Sorteio!$A$1:$AS$75,18,FALSE),"")</f>
        <v>08. SMA</v>
      </c>
      <c r="G182" s="343">
        <f>IF(A181:A181&gt;0,VLOOKUP(A181,Sorteio!$A$1:$AS$75,19,FALSE),"")</f>
        <v>14528</v>
      </c>
      <c r="H182" s="320">
        <f>IF(A181:A181&gt;0,VLOOKUP(A181,Sorteio!$A$1:$AS$75,20,FALSE),"")</f>
        <v>9</v>
      </c>
      <c r="I182" s="320" t="str">
        <f>IF(A181:A181&gt;0,VLOOKUP(A181,Sorteio!$A$1:$AS$75,21,FALSE),"")</f>
        <v>B-MR</v>
      </c>
      <c r="J182" s="319" t="str">
        <f>IF(A181:A181&gt;0,VLOOKUP(A181,Sorteio!$A$1:$AS$75,22,FALSE),"")</f>
        <v>LIB2026</v>
      </c>
      <c r="K182" s="319">
        <f>IF(A181:A181&gt;0,VLOOKUP(A181,Sorteio!$A$1:$AS$75,23,FALSE),"")</f>
        <v>0</v>
      </c>
      <c r="L182" s="321">
        <v>58</v>
      </c>
      <c r="M182" s="321">
        <v>59</v>
      </c>
      <c r="N182" s="322">
        <f>IF(A181&gt;0,L182+M182,"")</f>
        <v>117</v>
      </c>
      <c r="O182" s="323"/>
      <c r="P182" s="323"/>
      <c r="Q182" s="323"/>
      <c r="R182" s="323"/>
      <c r="S182" s="610" t="str">
        <f>IF(O182&gt;0,VLOOKUP(O182,HOLEINONE!$A$1:$B$37,2,FALSE),"")</f>
        <v/>
      </c>
      <c r="T182" s="610" t="str">
        <f>IF(P182&gt;0,VLOOKUP(P182,HOLEINONE!$A$1:$B$37,2,FALSE),"")</f>
        <v/>
      </c>
      <c r="U182" s="610" t="str">
        <f>IF(Q182&gt;0,VLOOKUP(Q182,HOLEINONE!$A$1:$B$37,2,FALSE),"")</f>
        <v/>
      </c>
      <c r="V182" s="610" t="str">
        <f>IF(R182&gt;0,VLOOKUP(R182,HOLEINONE!$A$1:$B$37,2,FALSE),"")</f>
        <v/>
      </c>
      <c r="W182" s="591" t="str">
        <f t="shared" si="7"/>
        <v/>
      </c>
      <c r="X182" s="325">
        <f>IF(A181&gt;0,N182-H182*2,"")</f>
        <v>99</v>
      </c>
      <c r="Y182" s="315">
        <f t="shared" si="9"/>
        <v>14528</v>
      </c>
      <c r="Z182" s="315">
        <f>IF(A181&gt;0,999.999999-N182+(H182*0.01)+(Y182*-0.000000001),"")</f>
        <v>883.08998447200008</v>
      </c>
      <c r="AA182" s="315" t="e">
        <f>IF(A181&gt;0,RANK(Z182,Z:Z),"")</f>
        <v>#VALUE!</v>
      </c>
      <c r="AB182" s="315">
        <f>IF(A181&gt;0,999.999999-X182+(0.12-(H182*0.01))+(Y182*-0.00000001)," ")</f>
        <v>901.02985372000001</v>
      </c>
      <c r="AC182" s="315" t="e">
        <f>IF(A181&gt;0,RANK(AB182,AB:AB),"")</f>
        <v>#VALUE!</v>
      </c>
      <c r="AD182" s="315" t="str">
        <f t="shared" si="8"/>
        <v/>
      </c>
    </row>
    <row r="183" spans="1:30" ht="18.75" customHeight="1">
      <c r="A183" s="1132"/>
      <c r="B183" s="319" t="str">
        <f>IF(A181:A181&gt;0,VLOOKUP(A181,Sorteio!$A$1:$AS$75,24,FALSE),"")</f>
        <v>632</v>
      </c>
      <c r="C183" s="319" t="str">
        <f>IF(A181:A181&gt;0,VLOOKUP(A181,Sorteio!$A$1:$AS$75,25,FALSE),"")</f>
        <v>U. MORIOKA</v>
      </c>
      <c r="D183" s="319" t="str">
        <f>IF(A181:A181&gt;0,VLOOKUP(A181,Sorteio!$A$1:$AS$75,26,FALSE),"")</f>
        <v>YOMEI</v>
      </c>
      <c r="E183" s="319" t="str">
        <f>IF(A181:A181&gt;0,VLOOKUP(A181,Sorteio!$A$1:$AS$75,27,FALSE),"")</f>
        <v>M</v>
      </c>
      <c r="F183" s="319" t="str">
        <f>IF(A181:A181&gt;0,VLOOKUP(A181,Sorteio!$A$1:$AS$75,28,FALSE),"")</f>
        <v>06. KOK</v>
      </c>
      <c r="G183" s="343">
        <f>IF(A181:A181&gt;0,VLOOKUP(A181,Sorteio!$A$1:$AS$75,29,FALSE),"")</f>
        <v>16671</v>
      </c>
      <c r="H183" s="320">
        <f>IF(A181:A181&gt;0,VLOOKUP(A181,Sorteio!$A$1:$AS$75,30,FALSE),"")</f>
        <v>12</v>
      </c>
      <c r="I183" s="320" t="str">
        <f>IF(A181:A181&gt;0,VLOOKUP(A181,Sorteio!$A$1:$AS$75,31,FALSE),"")</f>
        <v>C-SR</v>
      </c>
      <c r="J183" s="319" t="str">
        <f>IF(A181:A181&gt;0,VLOOKUP(A181,Sorteio!$A$1:$AS$75,32,FALSE),"")</f>
        <v>LIB2026</v>
      </c>
      <c r="K183" s="319">
        <f>IF(A181:A181&gt;0,VLOOKUP(A181,Sorteio!$A$1:$AS$75,33,FALSE),"")</f>
        <v>0</v>
      </c>
      <c r="L183" s="321">
        <v>62</v>
      </c>
      <c r="M183" s="321">
        <v>68</v>
      </c>
      <c r="N183" s="322">
        <f>IF(A181&gt;0,L183+M183,"")</f>
        <v>130</v>
      </c>
      <c r="O183" s="323"/>
      <c r="P183" s="323"/>
      <c r="Q183" s="323"/>
      <c r="R183" s="323"/>
      <c r="S183" s="610" t="str">
        <f>IF(O183&gt;0,VLOOKUP(O183,HOLEINONE!$A$1:$B$37,2,FALSE),"")</f>
        <v/>
      </c>
      <c r="T183" s="610" t="str">
        <f>IF(P183&gt;0,VLOOKUP(P183,HOLEINONE!$A$1:$B$37,2,FALSE),"")</f>
        <v/>
      </c>
      <c r="U183" s="610" t="str">
        <f>IF(Q183&gt;0,VLOOKUP(Q183,HOLEINONE!$A$1:$B$37,2,FALSE),"")</f>
        <v/>
      </c>
      <c r="V183" s="610" t="str">
        <f>IF(R183&gt;0,VLOOKUP(R183,HOLEINONE!$A$1:$B$37,2,FALSE),"")</f>
        <v/>
      </c>
      <c r="W183" s="591" t="str">
        <f t="shared" si="7"/>
        <v/>
      </c>
      <c r="X183" s="325">
        <f>IF(A181&gt;0,N183-H183*2,"")</f>
        <v>106</v>
      </c>
      <c r="Y183" s="315">
        <f t="shared" si="9"/>
        <v>16671</v>
      </c>
      <c r="Z183" s="315">
        <f>IF(A181&gt;0,999.999999-N183+(H183*0.01)+(Y183*-0.000000001),"")</f>
        <v>870.11998232899998</v>
      </c>
      <c r="AA183" s="315" t="e">
        <f>IF(A181&gt;0,RANK(Z183,Z:Z),"")</f>
        <v>#VALUE!</v>
      </c>
      <c r="AB183" s="315">
        <f>IF(A181&gt;0,999.999999-X183+(0.12-(H183*0.01))+(Y183*-0.00000001)," ")</f>
        <v>893.99983228999997</v>
      </c>
      <c r="AC183" s="315" t="e">
        <f>IF(A181&gt;0,RANK(AB183,AB:AB),"")</f>
        <v>#VALUE!</v>
      </c>
      <c r="AD183" s="315" t="str">
        <f t="shared" si="8"/>
        <v/>
      </c>
    </row>
    <row r="184" spans="1:30" ht="18.75" customHeight="1">
      <c r="A184" s="1132"/>
      <c r="B184" s="319" t="str">
        <f>IF(A181:A181&gt;0,VLOOKUP(A181,Sorteio!$A$1:$AS$75,34,FALSE),"")</f>
        <v>955</v>
      </c>
      <c r="C184" s="319" t="str">
        <f>IF(A181:A181&gt;0,VLOOKUP(A181,Sorteio!$A$1:$AS$75,35,FALSE),"")</f>
        <v>ISSHIKI</v>
      </c>
      <c r="D184" s="319" t="str">
        <f>IF(A181:A181&gt;0,VLOOKUP(A181,Sorteio!$A$1:$AS$75,36,FALSE),"")</f>
        <v>HIROSHI</v>
      </c>
      <c r="E184" s="319" t="str">
        <f>IF(A181:A181&gt;0,VLOOKUP(A181,Sorteio!$A$1:$AS$75,37,FALSE),"")</f>
        <v>M</v>
      </c>
      <c r="F184" s="319" t="str">
        <f>IF(A181:A181&gt;0,VLOOKUP(A181,Sorteio!$A$1:$AS$75,38,FALSE),"")</f>
        <v>11. NCC</v>
      </c>
      <c r="G184" s="343">
        <f>IF(A181:A181&gt;0,VLOOKUP(A181,Sorteio!$A$1:$AS$75,39,FALSE),"")</f>
        <v>14732</v>
      </c>
      <c r="H184" s="320">
        <f>IF(A181:A181&gt;0,VLOOKUP(A181,Sorteio!$A$1:$AS$75,40,FALSE),"")</f>
        <v>12</v>
      </c>
      <c r="I184" s="320" t="str">
        <f>IF(A181:A181&gt;0,VLOOKUP(A181,Sorteio!$A$1:$AS$75,41,FALSE),"")</f>
        <v>C-MR</v>
      </c>
      <c r="J184" s="319" t="str">
        <f>IF(A181:A181&gt;0,VLOOKUP(A181,Sorteio!$A$1:$AS$75,42,FALSE),"")</f>
        <v>LIB2026</v>
      </c>
      <c r="K184" s="319">
        <f>IF(A181:A181&gt;0,VLOOKUP(A181,Sorteio!$A$1:$AS$75,43,FALSE),"")</f>
        <v>0</v>
      </c>
      <c r="L184" s="321">
        <v>68</v>
      </c>
      <c r="M184" s="321">
        <v>71</v>
      </c>
      <c r="N184" s="322">
        <f>IF(A181&gt;0,L184+M184,"")</f>
        <v>139</v>
      </c>
      <c r="O184" s="323"/>
      <c r="P184" s="323"/>
      <c r="Q184" s="323"/>
      <c r="R184" s="323"/>
      <c r="S184" s="610" t="str">
        <f>IF(O184&gt;0,VLOOKUP(O184,HOLEINONE!$A$1:$B$37,2,FALSE),"")</f>
        <v/>
      </c>
      <c r="T184" s="610" t="str">
        <f>IF(P184&gt;0,VLOOKUP(P184,HOLEINONE!$A$1:$B$37,2,FALSE),"")</f>
        <v/>
      </c>
      <c r="U184" s="610" t="str">
        <f>IF(Q184&gt;0,VLOOKUP(Q184,HOLEINONE!$A$1:$B$37,2,FALSE),"")</f>
        <v/>
      </c>
      <c r="V184" s="610" t="str">
        <f>IF(R184&gt;0,VLOOKUP(R184,HOLEINONE!$A$1:$B$37,2,FALSE),"")</f>
        <v/>
      </c>
      <c r="W184" s="591" t="str">
        <f t="shared" si="7"/>
        <v/>
      </c>
      <c r="X184" s="325">
        <f>IF(A181&gt;0,N184-H184*2,"")</f>
        <v>115</v>
      </c>
      <c r="Y184" s="315">
        <f t="shared" si="9"/>
        <v>14732</v>
      </c>
      <c r="Z184" s="315">
        <f>IF(A181&gt;0,999.999999-N184+(H184*0.01)+(Y184*-0.000000001),"")</f>
        <v>861.11998426800005</v>
      </c>
      <c r="AA184" s="315" t="e">
        <f>IF(A181&gt;0,RANK(Z184,Z:Z),"")</f>
        <v>#VALUE!</v>
      </c>
      <c r="AB184" s="315">
        <f>IF(A181&gt;0,999.999999-X184+(0.12-(H184*0.01))+(Y184*-0.00000001)," ")</f>
        <v>884.99985168000001</v>
      </c>
      <c r="AC184" s="315" t="e">
        <f>IF(A181&gt;0,RANK(AB184,AB:AB),"")</f>
        <v>#VALUE!</v>
      </c>
      <c r="AD184" s="315" t="str">
        <f t="shared" si="8"/>
        <v/>
      </c>
    </row>
    <row r="185" spans="1:30" ht="18.75" customHeight="1">
      <c r="A185" s="1132">
        <v>403</v>
      </c>
      <c r="B185" s="319" t="str">
        <f>IF(A185:A185&gt;0,VLOOKUP(A185,Sorteio!$A$1:$AS$75,4,FALSE),"")</f>
        <v>495</v>
      </c>
      <c r="C185" s="319" t="str">
        <f>IF(A185:A185&gt;0,VLOOKUP(A185,Sorteio!$A$1:$AS$75,5,FALSE),"")</f>
        <v>SHIMANOE</v>
      </c>
      <c r="D185" s="319" t="str">
        <f>IF(A185:A185&gt;0,VLOOKUP(A185,Sorteio!$A$1:$AS$75,6,FALSE),"")</f>
        <v>PAULO MASSATO</v>
      </c>
      <c r="E185" s="319" t="str">
        <f>IF(A185:A185&gt;0,VLOOKUP(A185,Sorteio!$A$1:$AS$75,7,FALSE),"")</f>
        <v>M</v>
      </c>
      <c r="F185" s="319" t="str">
        <f>IF(A185:A185&gt;0,VLOOKUP(A185,Sorteio!$A$1:$AS$75,8,FALSE),"")</f>
        <v>12. COO</v>
      </c>
      <c r="G185" s="343">
        <f>IF(A185:A185&gt;0,VLOOKUP(A185,Sorteio!$A$1:$AS$75,9,FALSE),"")</f>
        <v>18911</v>
      </c>
      <c r="H185" s="320">
        <f>IF(A185:A185&gt;0,VLOOKUP(A185,Sorteio!$A$1:$AS$75,10,FALSE),"")</f>
        <v>9</v>
      </c>
      <c r="I185" s="320" t="str">
        <f>IF(A185:A185&gt;0,VLOOKUP(A185,Sorteio!$A$1:$AS$75,11,FALSE),"")</f>
        <v>B-SR</v>
      </c>
      <c r="J185" s="319" t="str">
        <f>IF(A185:A185&gt;0,VLOOKUP(A185,Sorteio!$A$1:$AS$75,12,FALSE),"")</f>
        <v>LIB2026</v>
      </c>
      <c r="K185" s="319">
        <f>IF(A185:A185&gt;0,VLOOKUP(A185,Sorteio!$A$1:$AS$75,13,FALSE),"")</f>
        <v>0</v>
      </c>
      <c r="L185" s="321">
        <v>69</v>
      </c>
      <c r="M185" s="321">
        <v>63</v>
      </c>
      <c r="N185" s="322">
        <f>IF(A185&gt;0,L185+M185,"")</f>
        <v>132</v>
      </c>
      <c r="O185" s="323"/>
      <c r="P185" s="323"/>
      <c r="Q185" s="323"/>
      <c r="R185" s="323"/>
      <c r="S185" s="610" t="str">
        <f>IF(O185&gt;0,VLOOKUP(O185,HOLEINONE!$A$1:$B$37,2,FALSE),"")</f>
        <v/>
      </c>
      <c r="T185" s="610" t="str">
        <f>IF(P185&gt;0,VLOOKUP(P185,HOLEINONE!$A$1:$B$37,2,FALSE),"")</f>
        <v/>
      </c>
      <c r="U185" s="610" t="str">
        <f>IF(Q185&gt;0,VLOOKUP(Q185,HOLEINONE!$A$1:$B$37,2,FALSE),"")</f>
        <v/>
      </c>
      <c r="V185" s="610" t="str">
        <f>IF(R185&gt;0,VLOOKUP(R185,HOLEINONE!$A$1:$B$37,2,FALSE),"")</f>
        <v/>
      </c>
      <c r="W185" s="591" t="str">
        <f t="shared" si="7"/>
        <v/>
      </c>
      <c r="X185" s="325">
        <f>IF(A185&gt;0,N185-H185*2,"")</f>
        <v>114</v>
      </c>
      <c r="Y185" s="315">
        <f t="shared" si="6"/>
        <v>18911</v>
      </c>
      <c r="Z185" s="315">
        <f>IF(A185&gt;0,999.999999-N185+(H185*0.01)+(Y185*-0.000000001),"")</f>
        <v>868.08998008900005</v>
      </c>
      <c r="AA185" s="315" t="e">
        <f>IF(A185&gt;0,RANK(Z185,Z:Z),"")</f>
        <v>#VALUE!</v>
      </c>
      <c r="AB185" s="315">
        <f>IF(A185&gt;0,999.999999-X185+(0.12-(H185*0.01))+(Y185*-0.00000001)," ")</f>
        <v>886.02980989000002</v>
      </c>
      <c r="AC185" s="315" t="e">
        <f>IF(A185&gt;0,RANK(AB185,AB:AB),"")</f>
        <v>#VALUE!</v>
      </c>
      <c r="AD185" s="315" t="str">
        <f t="shared" si="8"/>
        <v/>
      </c>
    </row>
    <row r="186" spans="1:30" ht="18.75" customHeight="1">
      <c r="A186" s="1132"/>
      <c r="B186" s="319">
        <f>IF(A185:A185&gt;0,VLOOKUP(A185,Sorteio!$A$1:$AS$75,14,FALSE),"")</f>
        <v>794</v>
      </c>
      <c r="C186" s="319" t="str">
        <f>IF(A185:A185&gt;0,VLOOKUP(A185,Sorteio!$A$1:$AS$760,15,FALSE),"")</f>
        <v>GUNJI</v>
      </c>
      <c r="D186" s="319" t="str">
        <f>IF(A185:A185&gt;0,VLOOKUP(A185,Sorteio!$A$1:$AS$760,16,FALSE),"")</f>
        <v>YOSHIE</v>
      </c>
      <c r="E186" s="319" t="str">
        <f>IF(A185:A185&gt;0,VLOOKUP(A185,Sorteio!$A$1:$AS$760,17,FALSE),"")</f>
        <v>F</v>
      </c>
      <c r="F186" s="319" t="str">
        <f>IF(A185:A185&gt;0,VLOOKUP(A185,Sorteio!$A$1:$AS$75,18,FALSE),"")</f>
        <v>15. BIR</v>
      </c>
      <c r="G186" s="343">
        <f>IF(A185:A185&gt;0,VLOOKUP(A185,Sorteio!$A$1:$AS$75,19,FALSE),"")</f>
        <v>18222</v>
      </c>
      <c r="H186" s="320">
        <f>IF(A185:A185&gt;0,VLOOKUP(A185,Sorteio!$A$1:$AS$75,20,FALSE),"")</f>
        <v>9</v>
      </c>
      <c r="I186" s="320" t="str">
        <f>IF(A185:A185&gt;0,VLOOKUP(A185,Sorteio!$A$1:$AS$75,21,FALSE),"")</f>
        <v>B-SR</v>
      </c>
      <c r="J186" s="319" t="str">
        <f>IF(A185:A185&gt;0,VLOOKUP(A185,Sorteio!$A$1:$AS$75,22,FALSE),"")</f>
        <v>LIB2026</v>
      </c>
      <c r="K186" s="319">
        <f>IF(A185:A185&gt;0,VLOOKUP(A185,Sorteio!$A$1:$AS$75,23,FALSE),"")</f>
        <v>0</v>
      </c>
      <c r="L186" s="321">
        <v>61</v>
      </c>
      <c r="M186" s="321">
        <v>62</v>
      </c>
      <c r="N186" s="322">
        <f>IF(A185&gt;0,L186+M186,"")</f>
        <v>123</v>
      </c>
      <c r="O186" s="323"/>
      <c r="P186" s="323"/>
      <c r="Q186" s="323"/>
      <c r="R186" s="323"/>
      <c r="S186" s="610" t="str">
        <f>IF(O186&gt;0,VLOOKUP(O186,HOLEINONE!$A$1:$B$37,2,FALSE),"")</f>
        <v/>
      </c>
      <c r="T186" s="610" t="str">
        <f>IF(P186&gt;0,VLOOKUP(P186,HOLEINONE!$A$1:$B$37,2,FALSE),"")</f>
        <v/>
      </c>
      <c r="U186" s="610" t="str">
        <f>IF(Q186&gt;0,VLOOKUP(Q186,HOLEINONE!$A$1:$B$37,2,FALSE),"")</f>
        <v/>
      </c>
      <c r="V186" s="610" t="str">
        <f>IF(R186&gt;0,VLOOKUP(R186,HOLEINONE!$A$1:$B$37,2,FALSE),"")</f>
        <v/>
      </c>
      <c r="W186" s="591" t="str">
        <f t="shared" si="7"/>
        <v/>
      </c>
      <c r="X186" s="325">
        <f>IF(A185&gt;0,N186-H186*2,"")</f>
        <v>105</v>
      </c>
      <c r="Y186" s="315">
        <f t="shared" si="6"/>
        <v>18222</v>
      </c>
      <c r="Z186" s="315">
        <f>IF(A185&gt;0,999.999999-N186+(H186*0.01)+(Y186*-0.000000001),"")</f>
        <v>877.08998077800004</v>
      </c>
      <c r="AA186" s="315" t="e">
        <f>IF(A185&gt;0,RANK(Z186,Z:Z),"")</f>
        <v>#VALUE!</v>
      </c>
      <c r="AB186" s="315">
        <f>IF(A185&gt;0,999.999999-X186+(0.12-(H186*0.01))+(Y186*-0.00000001)," ")</f>
        <v>895.02981677999992</v>
      </c>
      <c r="AC186" s="315" t="e">
        <f>IF(A185&gt;0,RANK(AB186,AB:AB),"")</f>
        <v>#VALUE!</v>
      </c>
      <c r="AD186" s="315" t="str">
        <f t="shared" si="8"/>
        <v/>
      </c>
    </row>
    <row r="187" spans="1:30" ht="18.75" customHeight="1">
      <c r="A187" s="1132"/>
      <c r="B187" s="319" t="str">
        <f>IF(A185:A185&gt;0,VLOOKUP(A185,Sorteio!$A$1:$AS$75,24,FALSE),"")</f>
        <v>308</v>
      </c>
      <c r="C187" s="319" t="str">
        <f>IF(A185:A185&gt;0,VLOOKUP(A185,Sorteio!$A$1:$AS$75,25,FALSE),"")</f>
        <v>SATO</v>
      </c>
      <c r="D187" s="319" t="str">
        <f>IF(A185:A185&gt;0,VLOOKUP(A185,Sorteio!$A$1:$AS$75,26,FALSE),"")</f>
        <v>HIROYUKI</v>
      </c>
      <c r="E187" s="319" t="str">
        <f>IF(A185:A185&gt;0,VLOOKUP(A185,Sorteio!$A$1:$AS$75,27,FALSE),"")</f>
        <v>M</v>
      </c>
      <c r="F187" s="319" t="str">
        <f>IF(A185:A185&gt;0,VLOOKUP(A185,Sorteio!$A$1:$AS$75,28,FALSE),"")</f>
        <v>11. NCC</v>
      </c>
      <c r="G187" s="343">
        <f>IF(A185:A185&gt;0,VLOOKUP(A185,Sorteio!$A$1:$AS$75,29,FALSE),"")</f>
        <v>13814</v>
      </c>
      <c r="H187" s="320">
        <f>IF(A185:A185&gt;0,VLOOKUP(A185,Sorteio!$A$1:$AS$75,30,FALSE),"")</f>
        <v>9</v>
      </c>
      <c r="I187" s="320" t="str">
        <f>IF(A185:A185&gt;0,VLOOKUP(A185,Sorteio!$A$1:$AS$75,31,FALSE),"")</f>
        <v>B-MR</v>
      </c>
      <c r="J187" s="319" t="str">
        <f>IF(A185:A185&gt;0,VLOOKUP(A185,Sorteio!$A$1:$AS$75,32,FALSE),"")</f>
        <v>LIB2026</v>
      </c>
      <c r="K187" s="319">
        <f>IF(A185:A185&gt;0,VLOOKUP(A185,Sorteio!$A$1:$AS$75,33,FALSE),"")</f>
        <v>0</v>
      </c>
      <c r="L187" s="321">
        <v>64</v>
      </c>
      <c r="M187" s="321">
        <v>60</v>
      </c>
      <c r="N187" s="322">
        <f>IF(A185&gt;0,L187+M187,"")</f>
        <v>124</v>
      </c>
      <c r="O187" s="323"/>
      <c r="P187" s="323"/>
      <c r="Q187" s="323"/>
      <c r="R187" s="323"/>
      <c r="S187" s="610" t="str">
        <f>IF(O187&gt;0,VLOOKUP(O187,HOLEINONE!$A$1:$B$37,2,FALSE),"")</f>
        <v/>
      </c>
      <c r="T187" s="610" t="str">
        <f>IF(P187&gt;0,VLOOKUP(P187,HOLEINONE!$A$1:$B$37,2,FALSE),"")</f>
        <v/>
      </c>
      <c r="U187" s="610" t="str">
        <f>IF(Q187&gt;0,VLOOKUP(Q187,HOLEINONE!$A$1:$B$37,2,FALSE),"")</f>
        <v/>
      </c>
      <c r="V187" s="610" t="str">
        <f>IF(R187&gt;0,VLOOKUP(R187,HOLEINONE!$A$1:$B$37,2,FALSE),"")</f>
        <v/>
      </c>
      <c r="W187" s="591" t="str">
        <f t="shared" si="7"/>
        <v/>
      </c>
      <c r="X187" s="325">
        <f>IF(A185&gt;0,N187-H187*2,"")</f>
        <v>106</v>
      </c>
      <c r="Y187" s="315">
        <f t="shared" si="6"/>
        <v>13814</v>
      </c>
      <c r="Z187" s="315">
        <f>IF(A185&gt;0,999.999999-N187+(H187*0.01)+(Y187*-0.000000001),"")</f>
        <v>876.08998518600004</v>
      </c>
      <c r="AA187" s="315" t="e">
        <f>IF(A185&gt;0,RANK(Z187,Z:Z),"")</f>
        <v>#VALUE!</v>
      </c>
      <c r="AB187" s="315">
        <f>IF(A185&gt;0,999.999999-X187+(0.12-(H187*0.01))+(Y187*-0.00000001)," ")</f>
        <v>894.02986085999999</v>
      </c>
      <c r="AC187" s="315" t="e">
        <f>IF(A185&gt;0,RANK(AB187,AB:AB),"")</f>
        <v>#VALUE!</v>
      </c>
      <c r="AD187" s="315" t="str">
        <f t="shared" si="8"/>
        <v/>
      </c>
    </row>
    <row r="188" spans="1:30" ht="18.75" customHeight="1">
      <c r="A188" s="1132"/>
      <c r="B188" s="319" t="str">
        <f>IF(A185:A185&gt;0,VLOOKUP(A185,Sorteio!$A$1:$AS$75,34,FALSE),"")</f>
        <v>184</v>
      </c>
      <c r="C188" s="319" t="str">
        <f>IF(A185:A185&gt;0,VLOOKUP(A185,Sorteio!$A$1:$AS$75,35,FALSE),"")</f>
        <v>UTSUMI</v>
      </c>
      <c r="D188" s="319" t="str">
        <f>IF(A185:A185&gt;0,VLOOKUP(A185,Sorteio!$A$1:$AS$75,36,FALSE),"")</f>
        <v>CHIOMI</v>
      </c>
      <c r="E188" s="319" t="str">
        <f>IF(A185:A185&gt;0,VLOOKUP(A185,Sorteio!$A$1:$AS$75,37,FALSE),"")</f>
        <v>F</v>
      </c>
      <c r="F188" s="319" t="str">
        <f>IF(A185:A185&gt;0,VLOOKUP(A185,Sorteio!$A$1:$AS$75,38,FALSE),"")</f>
        <v>06. KOK</v>
      </c>
      <c r="G188" s="343">
        <f>IF(A185:A185&gt;0,VLOOKUP(A185,Sorteio!$A$1:$AS$75,39,FALSE),"")</f>
        <v>14740</v>
      </c>
      <c r="H188" s="320">
        <f>IF(A185:A185&gt;0,VLOOKUP(A185,Sorteio!$A$1:$AS$75,40,FALSE),"")</f>
        <v>12</v>
      </c>
      <c r="I188" s="320" t="str">
        <f>IF(A185:A185&gt;0,VLOOKUP(A185,Sorteio!$A$1:$AS$75,41,FALSE),"")</f>
        <v>C-MR</v>
      </c>
      <c r="J188" s="319" t="str">
        <f>IF(A185:A185&gt;0,VLOOKUP(A185,Sorteio!$A$1:$AS$75,42,FALSE),"")</f>
        <v>LIB2026</v>
      </c>
      <c r="K188" s="319">
        <f>IF(A185:A185&gt;0,VLOOKUP(A185,Sorteio!$A$1:$AS$75,43,FALSE),"")</f>
        <v>0</v>
      </c>
      <c r="L188" s="321">
        <v>67</v>
      </c>
      <c r="M188" s="321">
        <v>64</v>
      </c>
      <c r="N188" s="322">
        <f>IF(A185&gt;0,L188+M188,"")</f>
        <v>131</v>
      </c>
      <c r="O188" s="323"/>
      <c r="P188" s="323"/>
      <c r="Q188" s="323"/>
      <c r="R188" s="323"/>
      <c r="S188" s="610" t="str">
        <f>IF(O188&gt;0,VLOOKUP(O188,HOLEINONE!$A$1:$B$37,2,FALSE),"")</f>
        <v/>
      </c>
      <c r="T188" s="610" t="str">
        <f>IF(P188&gt;0,VLOOKUP(P188,HOLEINONE!$A$1:$B$37,2,FALSE),"")</f>
        <v/>
      </c>
      <c r="U188" s="610" t="str">
        <f>IF(Q188&gt;0,VLOOKUP(Q188,HOLEINONE!$A$1:$B$37,2,FALSE),"")</f>
        <v/>
      </c>
      <c r="V188" s="610" t="str">
        <f>IF(R188&gt;0,VLOOKUP(R188,HOLEINONE!$A$1:$B$37,2,FALSE),"")</f>
        <v/>
      </c>
      <c r="W188" s="591" t="str">
        <f t="shared" si="7"/>
        <v/>
      </c>
      <c r="X188" s="325">
        <f>IF(A185&gt;0,N188-H188*2,"")</f>
        <v>107</v>
      </c>
      <c r="Y188" s="315">
        <f t="shared" si="6"/>
        <v>14740</v>
      </c>
      <c r="Z188" s="315">
        <f>IF(A185&gt;0,999.999999-N188+(H188*0.01)+(Y188*-0.000000001),"")</f>
        <v>869.11998426000002</v>
      </c>
      <c r="AA188" s="315" t="e">
        <f>IF(A185&gt;0,RANK(Z188,Z:Z),"")</f>
        <v>#VALUE!</v>
      </c>
      <c r="AB188" s="315">
        <f>IF(A185&gt;0,999.999999-X188+(0.12-(H188*0.01))+(Y188*-0.00000001)," ")</f>
        <v>892.99985160000006</v>
      </c>
      <c r="AC188" s="315" t="e">
        <f>IF(A185&gt;0,RANK(AB188,AB:AB),"")</f>
        <v>#VALUE!</v>
      </c>
      <c r="AD188" s="315" t="str">
        <f t="shared" si="8"/>
        <v/>
      </c>
    </row>
    <row r="189" spans="1:30" ht="18.75" customHeight="1">
      <c r="A189" s="1132">
        <v>405</v>
      </c>
      <c r="B189" s="319" t="str">
        <f>IF(A189:A189&gt;0,VLOOKUP(A189,Sorteio!$A$1:$AS$75,4,FALSE),"")</f>
        <v>815</v>
      </c>
      <c r="C189" s="319" t="str">
        <f>IF(A189:A189&gt;0,VLOOKUP(A189,Sorteio!$A$1:$AS$75,5,FALSE),"")</f>
        <v>KUADA</v>
      </c>
      <c r="D189" s="319" t="str">
        <f>IF(A189:A189&gt;0,VLOOKUP(A189,Sorteio!$A$1:$AS$75,6,FALSE),"")</f>
        <v>TEREZINHA ARICO</v>
      </c>
      <c r="E189" s="319" t="str">
        <f>IF(A189:A189&gt;0,VLOOKUP(A189,Sorteio!$A$1:$AS$75,7,FALSE),"")</f>
        <v>F</v>
      </c>
      <c r="F189" s="319" t="str">
        <f>IF(A189:A189&gt;0,VLOOKUP(A189,Sorteio!$A$1:$AS$75,8,FALSE),"")</f>
        <v>12. COO</v>
      </c>
      <c r="G189" s="343">
        <f>IF(A189:A189&gt;0,VLOOKUP(A189,Sorteio!$A$1:$AS$75,9,FALSE),"")</f>
        <v>19916</v>
      </c>
      <c r="H189" s="320">
        <f>IF(A189:A189&gt;0,VLOOKUP(A189,Sorteio!$A$1:$AS$75,10,FALSE),"")</f>
        <v>9</v>
      </c>
      <c r="I189" s="320" t="str">
        <f>IF(A189:A189&gt;0,VLOOKUP(A189,Sorteio!$A$1:$AS$75,11,FALSE),"")</f>
        <v>B-NSR</v>
      </c>
      <c r="J189" s="319" t="str">
        <f>IF(A189:A189&gt;0,VLOOKUP(A189,Sorteio!$A$1:$AS$75,12,FALSE),"")</f>
        <v>LIB2026</v>
      </c>
      <c r="K189" s="319">
        <f>IF(A189:A189&gt;0,VLOOKUP(A189,Sorteio!$A$1:$AS$75,13,FALSE),"")</f>
        <v>0</v>
      </c>
      <c r="L189" s="321">
        <v>68</v>
      </c>
      <c r="M189" s="321">
        <v>69</v>
      </c>
      <c r="N189" s="322">
        <f>IF(A189&gt;0,L189+M189,"")</f>
        <v>137</v>
      </c>
      <c r="O189" s="323"/>
      <c r="P189" s="323"/>
      <c r="Q189" s="323"/>
      <c r="R189" s="323"/>
      <c r="S189" s="610" t="str">
        <f>IF(O189&gt;0,VLOOKUP(O189,HOLEINONE!$A$1:$B$37,2,FALSE),"")</f>
        <v/>
      </c>
      <c r="T189" s="610" t="str">
        <f>IF(P189&gt;0,VLOOKUP(P189,HOLEINONE!$A$1:$B$37,2,FALSE),"")</f>
        <v/>
      </c>
      <c r="U189" s="610" t="str">
        <f>IF(Q189&gt;0,VLOOKUP(Q189,HOLEINONE!$A$1:$B$37,2,FALSE),"")</f>
        <v/>
      </c>
      <c r="V189" s="610" t="str">
        <f>IF(R189&gt;0,VLOOKUP(R189,HOLEINONE!$A$1:$B$37,2,FALSE),"")</f>
        <v/>
      </c>
      <c r="W189" s="591" t="str">
        <f t="shared" si="7"/>
        <v/>
      </c>
      <c r="X189" s="325">
        <f>IF(A189&gt;0,N189-H189*2,"")</f>
        <v>119</v>
      </c>
      <c r="Y189" s="315">
        <f t="shared" ref="Y189:Y223" si="10">G189</f>
        <v>19916</v>
      </c>
      <c r="Z189" s="315">
        <f>IF(A189&gt;0,999.999999-N189+(H189*0.01)+(Y189*-0.000000001),"")</f>
        <v>863.08997908399999</v>
      </c>
      <c r="AA189" s="315" t="e">
        <f>IF(A189&gt;0,RANK(Z189,Z:Z),"")</f>
        <v>#VALUE!</v>
      </c>
      <c r="AB189" s="315">
        <f>IF(A189&gt;0,999.999999-X189+(0.12-(H189*0.01))+(Y189*-0.00000001)," ")</f>
        <v>881.02979984000001</v>
      </c>
      <c r="AC189" s="315" t="e">
        <f>IF(A189&gt;0,RANK(AB189,AB:AB),"")</f>
        <v>#VALUE!</v>
      </c>
      <c r="AD189" s="315" t="str">
        <f t="shared" si="8"/>
        <v/>
      </c>
    </row>
    <row r="190" spans="1:30" ht="18.75" customHeight="1">
      <c r="A190" s="1132"/>
      <c r="B190" s="319" t="str">
        <f>IF(A189:A189&gt;0,VLOOKUP(A189,Sorteio!$A$1:$AS$75,14,FALSE),"")</f>
        <v>977</v>
      </c>
      <c r="C190" s="319" t="str">
        <f>IF(A189:A189&gt;0,VLOOKUP(A189,Sorteio!$A$1:$AS$760,15,FALSE),"")</f>
        <v>DE ARAUJO A. GOMES</v>
      </c>
      <c r="D190" s="319" t="str">
        <f>IF(A189:A189&gt;0,VLOOKUP(A189,Sorteio!$A$1:$AS$760,16,FALSE),"")</f>
        <v>ROSIMAR</v>
      </c>
      <c r="E190" s="319" t="str">
        <f>IF(A189:A189&gt;0,VLOOKUP(A189,Sorteio!$A$1:$AS$760,17,FALSE),"")</f>
        <v>F</v>
      </c>
      <c r="F190" s="319" t="str">
        <f>IF(A189:A189&gt;0,VLOOKUP(A189,Sorteio!$A$1:$AS$75,18,FALSE),"")</f>
        <v>11. NCC</v>
      </c>
      <c r="G190" s="343">
        <f>IF(A189:A189&gt;0,VLOOKUP(A189,Sorteio!$A$1:$AS$75,19,FALSE),"")</f>
        <v>23484</v>
      </c>
      <c r="H190" s="320">
        <f>IF(A189:A189&gt;0,VLOOKUP(A189,Sorteio!$A$1:$AS$75,20,FALSE),"")</f>
        <v>9</v>
      </c>
      <c r="I190" s="320" t="str">
        <f>IF(A189:A189&gt;0,VLOOKUP(A189,Sorteio!$A$1:$AS$75,21,FALSE),"")</f>
        <v>B-NSR</v>
      </c>
      <c r="J190" s="319" t="str">
        <f>IF(A189:A189&gt;0,VLOOKUP(A189,Sorteio!$A$1:$AS$75,22,FALSE),"")</f>
        <v>LIB2026</v>
      </c>
      <c r="K190" s="319">
        <f>IF(A189:A189&gt;0,VLOOKUP(A189,Sorteio!$A$1:$AS$75,23,FALSE),"")</f>
        <v>0</v>
      </c>
      <c r="L190" s="321">
        <v>73</v>
      </c>
      <c r="M190" s="321">
        <v>62</v>
      </c>
      <c r="N190" s="322">
        <f>IF(A189&gt;0,L190+M190,"")</f>
        <v>135</v>
      </c>
      <c r="O190" s="323"/>
      <c r="P190" s="323"/>
      <c r="Q190" s="323"/>
      <c r="R190" s="323"/>
      <c r="S190" s="610" t="str">
        <f>IF(O190&gt;0,VLOOKUP(O190,HOLEINONE!$A$1:$B$37,2,FALSE),"")</f>
        <v/>
      </c>
      <c r="T190" s="610" t="str">
        <f>IF(P190&gt;0,VLOOKUP(P190,HOLEINONE!$A$1:$B$37,2,FALSE),"")</f>
        <v/>
      </c>
      <c r="U190" s="610" t="str">
        <f>IF(Q190&gt;0,VLOOKUP(Q190,HOLEINONE!$A$1:$B$37,2,FALSE),"")</f>
        <v/>
      </c>
      <c r="V190" s="610" t="str">
        <f>IF(R190&gt;0,VLOOKUP(R190,HOLEINONE!$A$1:$B$37,2,FALSE),"")</f>
        <v/>
      </c>
      <c r="W190" s="591" t="str">
        <f t="shared" si="7"/>
        <v/>
      </c>
      <c r="X190" s="325">
        <f>IF(A189&gt;0,N190-H190*2,"")</f>
        <v>117</v>
      </c>
      <c r="Y190" s="315">
        <f t="shared" si="10"/>
        <v>23484</v>
      </c>
      <c r="Z190" s="315">
        <f>IF(A189&gt;0,999.999999-N190+(H190*0.01)+(Y190*-0.000000001),"")</f>
        <v>865.08997551599998</v>
      </c>
      <c r="AA190" s="315" t="e">
        <f>IF(A189&gt;0,RANK(Z190,Z:Z),"")</f>
        <v>#VALUE!</v>
      </c>
      <c r="AB190" s="315">
        <f>IF(A189&gt;0,999.999999-X190+(0.12-(H190*0.01))+(Y190*-0.00000001)," ")</f>
        <v>883.02976416000001</v>
      </c>
      <c r="AC190" s="315" t="e">
        <f>IF(A189&gt;0,RANK(AB190,AB:AB),"")</f>
        <v>#VALUE!</v>
      </c>
      <c r="AD190" s="315" t="str">
        <f t="shared" si="8"/>
        <v/>
      </c>
    </row>
    <row r="191" spans="1:30" ht="18.75" customHeight="1">
      <c r="A191" s="1132"/>
      <c r="B191" s="319" t="str">
        <f>IF(A189:A189&gt;0,VLOOKUP(A189,Sorteio!$A$1:$AS$75,24,FALSE),"")</f>
        <v>406</v>
      </c>
      <c r="C191" s="319" t="str">
        <f>IF(A189:A189&gt;0,VLOOKUP(A189,Sorteio!$A$1:$AS$75,25,FALSE),"")</f>
        <v>VALERO ARIAS</v>
      </c>
      <c r="D191" s="319" t="str">
        <f>IF(A189:A189&gt;0,VLOOKUP(A189,Sorteio!$A$1:$AS$75,26,FALSE),"")</f>
        <v>CARMEN</v>
      </c>
      <c r="E191" s="319" t="str">
        <f>IF(A189:A189&gt;0,VLOOKUP(A189,Sorteio!$A$1:$AS$75,27,FALSE),"")</f>
        <v>F</v>
      </c>
      <c r="F191" s="319" t="str">
        <f>IF(A189:A189&gt;0,VLOOKUP(A189,Sorteio!$A$1:$AS$75,28,FALSE),"")</f>
        <v>06. KOK</v>
      </c>
      <c r="G191" s="343">
        <f>IF(A189:A189&gt;0,VLOOKUP(A189,Sorteio!$A$1:$AS$75,29,FALSE),"")</f>
        <v>21451</v>
      </c>
      <c r="H191" s="320">
        <f>IF(A189:A189&gt;0,VLOOKUP(A189,Sorteio!$A$1:$AS$75,30,FALSE),"")</f>
        <v>12</v>
      </c>
      <c r="I191" s="320" t="str">
        <f>IF(A189:A189&gt;0,VLOOKUP(A189,Sorteio!$A$1:$AS$75,31,FALSE),"")</f>
        <v>C-NSR</v>
      </c>
      <c r="J191" s="319" t="str">
        <f>IF(A189:A189&gt;0,VLOOKUP(A189,Sorteio!$A$1:$AS$75,32,FALSE),"")</f>
        <v>LIB2026</v>
      </c>
      <c r="K191" s="319">
        <f>IF(A189:A189&gt;0,VLOOKUP(A189,Sorteio!$A$1:$AS$75,33,FALSE),"")</f>
        <v>0</v>
      </c>
      <c r="L191" s="321">
        <v>61</v>
      </c>
      <c r="M191" s="321">
        <v>63</v>
      </c>
      <c r="N191" s="322">
        <f>IF(A189&gt;0,L191+M191,"")</f>
        <v>124</v>
      </c>
      <c r="O191" s="323"/>
      <c r="P191" s="323"/>
      <c r="Q191" s="323"/>
      <c r="R191" s="323"/>
      <c r="S191" s="610" t="str">
        <f>IF(O191&gt;0,VLOOKUP(O191,HOLEINONE!$A$1:$B$37,2,FALSE),"")</f>
        <v/>
      </c>
      <c r="T191" s="610" t="str">
        <f>IF(P191&gt;0,VLOOKUP(P191,HOLEINONE!$A$1:$B$37,2,FALSE),"")</f>
        <v/>
      </c>
      <c r="U191" s="610" t="str">
        <f>IF(Q191&gt;0,VLOOKUP(Q191,HOLEINONE!$A$1:$B$37,2,FALSE),"")</f>
        <v/>
      </c>
      <c r="V191" s="610" t="str">
        <f>IF(R191&gt;0,VLOOKUP(R191,HOLEINONE!$A$1:$B$37,2,FALSE),"")</f>
        <v/>
      </c>
      <c r="W191" s="591" t="str">
        <f t="shared" si="7"/>
        <v/>
      </c>
      <c r="X191" s="325">
        <f>IF(A189&gt;0,N191-H191*2,"")</f>
        <v>100</v>
      </c>
      <c r="Y191" s="315">
        <f t="shared" si="10"/>
        <v>21451</v>
      </c>
      <c r="Z191" s="315">
        <f>IF(A189&gt;0,999.999999-N191+(H191*0.01)+(Y191*-0.000000001),"")</f>
        <v>876.11997754900005</v>
      </c>
      <c r="AA191" s="315" t="e">
        <f>IF(A189&gt;0,RANK(Z191,Z:Z),"")</f>
        <v>#VALUE!</v>
      </c>
      <c r="AB191" s="315">
        <f>IF(A189&gt;0,999.999999-X191+(0.12-(H191*0.01))+(Y191*-0.00000001)," ")</f>
        <v>899.99978449000002</v>
      </c>
      <c r="AC191" s="315" t="e">
        <f>IF(A189&gt;0,RANK(AB191,AB:AB),"")</f>
        <v>#VALUE!</v>
      </c>
      <c r="AD191" s="315" t="str">
        <f t="shared" si="8"/>
        <v/>
      </c>
    </row>
    <row r="192" spans="1:30" ht="18.75" customHeight="1">
      <c r="A192" s="1132">
        <v>407</v>
      </c>
      <c r="B192" s="319" t="str">
        <f>IF(A192:A192&gt;0,VLOOKUP(A192,Sorteio!$A$1:$AS$75,4,FALSE),"")</f>
        <v>652</v>
      </c>
      <c r="C192" s="319" t="str">
        <f>IF(A192:A192&gt;0,VLOOKUP(A192,Sorteio!$A$1:$AS$75,5,FALSE),"")</f>
        <v>HAYAKAWA</v>
      </c>
      <c r="D192" s="319" t="str">
        <f>IF(A192:A192&gt;0,VLOOKUP(A192,Sorteio!$A$1:$AS$75,6,FALSE),"")</f>
        <v>EIKO</v>
      </c>
      <c r="E192" s="319" t="str">
        <f>IF(A192:A192&gt;0,VLOOKUP(A192,Sorteio!$A$1:$AS$75,7,FALSE),"")</f>
        <v>F</v>
      </c>
      <c r="F192" s="319" t="str">
        <f>IF(A192:A192&gt;0,VLOOKUP(A192,Sorteio!$A$1:$AS$75,8,FALSE),"")</f>
        <v>07. GSP</v>
      </c>
      <c r="G192" s="343">
        <f>IF(A192:A192&gt;0,VLOOKUP(A192,Sorteio!$A$1:$AS$75,9,FALSE),"")</f>
        <v>13575</v>
      </c>
      <c r="H192" s="320">
        <f>IF(A192:A192&gt;0,VLOOKUP(A192,Sorteio!$A$1:$AS$75,10,FALSE),"")</f>
        <v>9</v>
      </c>
      <c r="I192" s="320" t="str">
        <f>IF(A192:A192&gt;0,VLOOKUP(A192,Sorteio!$A$1:$AS$75,11,FALSE),"")</f>
        <v>B-MR</v>
      </c>
      <c r="J192" s="319" t="str">
        <f>IF(A192:A192&gt;0,VLOOKUP(A192,Sorteio!$A$1:$AS$75,12,FALSE),"")</f>
        <v>LIB2026</v>
      </c>
      <c r="K192" s="319">
        <f>IF(A192:A192&gt;0,VLOOKUP(A192,Sorteio!$A$1:$AS$75,13,FALSE),"")</f>
        <v>0</v>
      </c>
      <c r="L192" s="321">
        <v>74</v>
      </c>
      <c r="M192" s="321">
        <v>63</v>
      </c>
      <c r="N192" s="322">
        <f>IF(A192&gt;0,L192+M192,"")</f>
        <v>137</v>
      </c>
      <c r="O192" s="323"/>
      <c r="P192" s="323"/>
      <c r="Q192" s="323"/>
      <c r="R192" s="323"/>
      <c r="S192" s="610" t="str">
        <f>IF(O192&gt;0,VLOOKUP(O192,HOLEINONE!$A$1:$B$37,2,FALSE),"")</f>
        <v/>
      </c>
      <c r="T192" s="610" t="str">
        <f>IF(P192&gt;0,VLOOKUP(P192,HOLEINONE!$A$1:$B$37,2,FALSE),"")</f>
        <v/>
      </c>
      <c r="U192" s="610" t="str">
        <f>IF(Q192&gt;0,VLOOKUP(Q192,HOLEINONE!$A$1:$B$37,2,FALSE),"")</f>
        <v/>
      </c>
      <c r="V192" s="610" t="str">
        <f>IF(R192&gt;0,VLOOKUP(R192,HOLEINONE!$A$1:$B$37,2,FALSE),"")</f>
        <v/>
      </c>
      <c r="W192" s="591" t="str">
        <f t="shared" si="7"/>
        <v/>
      </c>
      <c r="X192" s="325">
        <f>IF(A192&gt;0,N192-H192*2,"")</f>
        <v>119</v>
      </c>
      <c r="Y192" s="315">
        <f t="shared" si="10"/>
        <v>13575</v>
      </c>
      <c r="Z192" s="315">
        <f>IF(A192&gt;0,999.999999-N192+(H192*0.01)+(Y192*-0.000000001),"")</f>
        <v>863.08998542500001</v>
      </c>
      <c r="AA192" s="315" t="e">
        <f>IF(A192&gt;0,RANK(Z192,Z:Z),"")</f>
        <v>#VALUE!</v>
      </c>
      <c r="AB192" s="315">
        <f>IF(A192&gt;0,999.999999-X192+(0.12-(H192*0.01))+(Y192*-0.00000001)," ")</f>
        <v>881.02986324999995</v>
      </c>
      <c r="AC192" s="315" t="e">
        <f>IF(A192&gt;0,RANK(AB192,AB:AB),"")</f>
        <v>#VALUE!</v>
      </c>
      <c r="AD192" s="315" t="str">
        <f t="shared" si="8"/>
        <v/>
      </c>
    </row>
    <row r="193" spans="1:30" ht="18.75" customHeight="1">
      <c r="A193" s="1132"/>
      <c r="B193" s="319" t="str">
        <f>IF(A192:A192&gt;0,VLOOKUP(A192,Sorteio!$A$1:$AS$75,14,FALSE),"")</f>
        <v>453</v>
      </c>
      <c r="C193" s="319" t="str">
        <f>IF(A192:A192&gt;0,VLOOKUP(A192,Sorteio!$A$1:$AS$760,15,FALSE),"")</f>
        <v>SHINOZAKI</v>
      </c>
      <c r="D193" s="319" t="str">
        <f>IF(A192:A192&gt;0,VLOOKUP(A192,Sorteio!$A$1:$AS$760,16,FALSE),"")</f>
        <v>TERUMI</v>
      </c>
      <c r="E193" s="319" t="str">
        <f>IF(A192:A192&gt;0,VLOOKUP(A192,Sorteio!$A$1:$AS$760,17,FALSE),"")</f>
        <v>F</v>
      </c>
      <c r="F193" s="319" t="str">
        <f>IF(A192:A192&gt;0,VLOOKUP(A192,Sorteio!$A$1:$AS$75,18,FALSE),"")</f>
        <v>08. SMA</v>
      </c>
      <c r="G193" s="343">
        <f>IF(A192:A192&gt;0,VLOOKUP(A192,Sorteio!$A$1:$AS$75,19,FALSE),"")</f>
        <v>18579</v>
      </c>
      <c r="H193" s="320">
        <f>IF(A192:A192&gt;0,VLOOKUP(A192,Sorteio!$A$1:$AS$75,20,FALSE),"")</f>
        <v>9</v>
      </c>
      <c r="I193" s="320" t="str">
        <f>IF(A192:A192&gt;0,VLOOKUP(A192,Sorteio!$A$1:$AS$75,21,FALSE),"")</f>
        <v>B-SR</v>
      </c>
      <c r="J193" s="319" t="str">
        <f>IF(A192:A192&gt;0,VLOOKUP(A192,Sorteio!$A$1:$AS$75,22,FALSE),"")</f>
        <v>LIB2026</v>
      </c>
      <c r="K193" s="319">
        <f>IF(A192:A192&gt;0,VLOOKUP(A192,Sorteio!$A$1:$AS$75,23,FALSE),"")</f>
        <v>0</v>
      </c>
      <c r="L193" s="321">
        <v>70</v>
      </c>
      <c r="M193" s="321">
        <v>61</v>
      </c>
      <c r="N193" s="322">
        <f>IF(A192&gt;0,L193+M193,"")</f>
        <v>131</v>
      </c>
      <c r="O193" s="323"/>
      <c r="P193" s="323"/>
      <c r="Q193" s="323"/>
      <c r="R193" s="323"/>
      <c r="S193" s="610" t="str">
        <f>IF(O193&gt;0,VLOOKUP(O193,HOLEINONE!$A$1:$B$37,2,FALSE),"")</f>
        <v/>
      </c>
      <c r="T193" s="610" t="str">
        <f>IF(P193&gt;0,VLOOKUP(P193,HOLEINONE!$A$1:$B$37,2,FALSE),"")</f>
        <v/>
      </c>
      <c r="U193" s="610" t="str">
        <f>IF(Q193&gt;0,VLOOKUP(Q193,HOLEINONE!$A$1:$B$37,2,FALSE),"")</f>
        <v/>
      </c>
      <c r="V193" s="610" t="str">
        <f>IF(R193&gt;0,VLOOKUP(R193,HOLEINONE!$A$1:$B$37,2,FALSE),"")</f>
        <v/>
      </c>
      <c r="W193" s="591" t="str">
        <f t="shared" si="7"/>
        <v/>
      </c>
      <c r="X193" s="325">
        <f>IF(A192&gt;0,N193-H193*2,"")</f>
        <v>113</v>
      </c>
      <c r="Y193" s="315">
        <f t="shared" si="10"/>
        <v>18579</v>
      </c>
      <c r="Z193" s="315">
        <f>IF(A192&gt;0,999.999999-N193+(H193*0.01)+(Y193*-0.000000001),"")</f>
        <v>869.08998042100006</v>
      </c>
      <c r="AA193" s="315" t="e">
        <f>IF(A192&gt;0,RANK(Z193,Z:Z),"")</f>
        <v>#VALUE!</v>
      </c>
      <c r="AB193" s="315">
        <f>IF(A192&gt;0,999.999999-X193+(0.12-(H193*0.01))+(Y193*-0.00000001)," ")</f>
        <v>887.02981320999993</v>
      </c>
      <c r="AC193" s="315" t="e">
        <f>IF(A192&gt;0,RANK(AB193,AB:AB),"")</f>
        <v>#VALUE!</v>
      </c>
      <c r="AD193" s="315" t="str">
        <f t="shared" si="8"/>
        <v/>
      </c>
    </row>
    <row r="194" spans="1:30" ht="18.75" customHeight="1">
      <c r="A194" s="1132"/>
      <c r="B194" s="319" t="str">
        <f>IF(A192:A192&gt;0,VLOOKUP(A192,Sorteio!$A$1:$AS$75,24,FALSE),"")</f>
        <v>408</v>
      </c>
      <c r="C194" s="319" t="str">
        <f>IF(A192:A192&gt;0,VLOOKUP(A192,Sorteio!$A$1:$AS$75,25,FALSE),"")</f>
        <v>YOKOTA</v>
      </c>
      <c r="D194" s="319" t="str">
        <f>IF(A192:A192&gt;0,VLOOKUP(A192,Sorteio!$A$1:$AS$75,26,FALSE),"")</f>
        <v>NELSON AKIRA</v>
      </c>
      <c r="E194" s="319" t="str">
        <f>IF(A192:A192&gt;0,VLOOKUP(A192,Sorteio!$A$1:$AS$75,27,FALSE),"")</f>
        <v>M</v>
      </c>
      <c r="F194" s="319" t="str">
        <f>IF(A192:A192&gt;0,VLOOKUP(A192,Sorteio!$A$1:$AS$75,28,FALSE),"")</f>
        <v>06. KOK</v>
      </c>
      <c r="G194" s="343">
        <f>IF(A192:A192&gt;0,VLOOKUP(A192,Sorteio!$A$1:$AS$75,29,FALSE),"")</f>
        <v>20468</v>
      </c>
      <c r="H194" s="320">
        <f>IF(A192:A192&gt;0,VLOOKUP(A192,Sorteio!$A$1:$AS$75,30,FALSE),"")</f>
        <v>12</v>
      </c>
      <c r="I194" s="320" t="str">
        <f>IF(A192:A192&gt;0,VLOOKUP(A192,Sorteio!$A$1:$AS$75,31,FALSE),"")</f>
        <v>C-NSR</v>
      </c>
      <c r="J194" s="319" t="str">
        <f>IF(A192:A192&gt;0,VLOOKUP(A192,Sorteio!$A$1:$AS$75,32,FALSE),"")</f>
        <v>LIB2026</v>
      </c>
      <c r="K194" s="319">
        <f>IF(A192:A192&gt;0,VLOOKUP(A192,Sorteio!$A$1:$AS$75,33,FALSE),"")</f>
        <v>0</v>
      </c>
      <c r="L194" s="321">
        <v>59</v>
      </c>
      <c r="M194" s="321">
        <v>70</v>
      </c>
      <c r="N194" s="322">
        <f>IF(A192&gt;0,L194+M194,"")</f>
        <v>129</v>
      </c>
      <c r="O194" s="323"/>
      <c r="P194" s="323"/>
      <c r="Q194" s="323"/>
      <c r="R194" s="323"/>
      <c r="S194" s="610" t="str">
        <f>IF(O194&gt;0,VLOOKUP(O194,HOLEINONE!$A$1:$B$37,2,FALSE),"")</f>
        <v/>
      </c>
      <c r="T194" s="610" t="str">
        <f>IF(P194&gt;0,VLOOKUP(P194,HOLEINONE!$A$1:$B$37,2,FALSE),"")</f>
        <v/>
      </c>
      <c r="U194" s="610" t="str">
        <f>IF(Q194&gt;0,VLOOKUP(Q194,HOLEINONE!$A$1:$B$37,2,FALSE),"")</f>
        <v/>
      </c>
      <c r="V194" s="610" t="str">
        <f>IF(R194&gt;0,VLOOKUP(R194,HOLEINONE!$A$1:$B$37,2,FALSE),"")</f>
        <v/>
      </c>
      <c r="W194" s="591" t="str">
        <f t="shared" si="7"/>
        <v/>
      </c>
      <c r="X194" s="325">
        <f>IF(A192&gt;0,N194-H194*2,"")</f>
        <v>105</v>
      </c>
      <c r="Y194" s="315">
        <f t="shared" si="10"/>
        <v>20468</v>
      </c>
      <c r="Z194" s="315">
        <f>IF(A192&gt;0,999.999999-N194+(H194*0.01)+(Y194*-0.000000001),"")</f>
        <v>871.119978532</v>
      </c>
      <c r="AA194" s="315" t="e">
        <f>IF(A192&gt;0,RANK(Z194,Z:Z),"")</f>
        <v>#VALUE!</v>
      </c>
      <c r="AB194" s="315">
        <f>IF(A192&gt;0,999.999999-X194+(0.12-(H194*0.01))+(Y194*-0.00000001)," ")</f>
        <v>894.99979431999998</v>
      </c>
      <c r="AC194" s="315" t="e">
        <f>IF(A192&gt;0,RANK(AB194,AB:AB),"")</f>
        <v>#VALUE!</v>
      </c>
      <c r="AD194" s="315" t="str">
        <f t="shared" si="8"/>
        <v/>
      </c>
    </row>
    <row r="195" spans="1:30" ht="18.75" customHeight="1">
      <c r="A195" s="1132"/>
      <c r="B195" s="319" t="str">
        <f>IF(A192:A192&gt;0,VLOOKUP(A192,Sorteio!$A$1:$AS$75,34,FALSE),"")</f>
        <v>550</v>
      </c>
      <c r="C195" s="319" t="str">
        <f>IF(A192:A192&gt;0,VLOOKUP(A192,Sorteio!$A$1:$AS$75,35,FALSE),"")</f>
        <v>SAITO</v>
      </c>
      <c r="D195" s="319" t="str">
        <f>IF(A192:A192&gt;0,VLOOKUP(A192,Sorteio!$A$1:$AS$75,36,FALSE),"")</f>
        <v>YOLANDO TOSHIO</v>
      </c>
      <c r="E195" s="319" t="str">
        <f>IF(A192:A192&gt;0,VLOOKUP(A192,Sorteio!$A$1:$AS$75,37,FALSE),"")</f>
        <v>M</v>
      </c>
      <c r="F195" s="319" t="str">
        <f>IF(A192:A192&gt;0,VLOOKUP(A192,Sorteio!$A$1:$AS$75,38,FALSE),"")</f>
        <v>12. COO</v>
      </c>
      <c r="G195" s="343">
        <f>IF(A192:A192&gt;0,VLOOKUP(A192,Sorteio!$A$1:$AS$75,39,FALSE),"")</f>
        <v>18875</v>
      </c>
      <c r="H195" s="320">
        <f>IF(A192:A192&gt;0,VLOOKUP(A192,Sorteio!$A$1:$AS$75,40,FALSE),"")</f>
        <v>12</v>
      </c>
      <c r="I195" s="320" t="str">
        <f>IF(A192:A192&gt;0,VLOOKUP(A192,Sorteio!$A$1:$AS$75,41,FALSE),"")</f>
        <v>C-SR</v>
      </c>
      <c r="J195" s="319" t="str">
        <f>IF(A192:A192&gt;0,VLOOKUP(A192,Sorteio!$A$1:$AS$75,42,FALSE),"")</f>
        <v>LIB2026</v>
      </c>
      <c r="K195" s="319">
        <f>IF(A192:A192&gt;0,VLOOKUP(A192,Sorteio!$A$1:$AS$75,43,FALSE),"")</f>
        <v>0</v>
      </c>
      <c r="L195" s="321">
        <v>70</v>
      </c>
      <c r="M195" s="321">
        <v>65</v>
      </c>
      <c r="N195" s="322">
        <f>IF(A192&gt;0,L195+M195,"")</f>
        <v>135</v>
      </c>
      <c r="O195" s="323"/>
      <c r="P195" s="323"/>
      <c r="Q195" s="323"/>
      <c r="R195" s="323"/>
      <c r="S195" s="610" t="str">
        <f>IF(O195&gt;0,VLOOKUP(O195,HOLEINONE!$A$1:$B$37,2,FALSE),"")</f>
        <v/>
      </c>
      <c r="T195" s="610" t="str">
        <f>IF(P195&gt;0,VLOOKUP(P195,HOLEINONE!$A$1:$B$37,2,FALSE),"")</f>
        <v/>
      </c>
      <c r="U195" s="610" t="str">
        <f>IF(Q195&gt;0,VLOOKUP(Q195,HOLEINONE!$A$1:$B$37,2,FALSE),"")</f>
        <v/>
      </c>
      <c r="V195" s="610" t="str">
        <f>IF(R195&gt;0,VLOOKUP(R195,HOLEINONE!$A$1:$B$37,2,FALSE),"")</f>
        <v/>
      </c>
      <c r="W195" s="591" t="str">
        <f t="shared" ref="W195:W223" si="11">IF(O195&gt;0,SUM(S195:V195),"")</f>
        <v/>
      </c>
      <c r="X195" s="325">
        <f>IF(A192&gt;0,N195-H195*2,"")</f>
        <v>111</v>
      </c>
      <c r="Y195" s="315">
        <f t="shared" si="10"/>
        <v>18875</v>
      </c>
      <c r="Z195" s="315">
        <f>IF(A192&gt;0,999.999999-N195+(H195*0.01)+(Y195*-0.000000001),"")</f>
        <v>865.11998012499998</v>
      </c>
      <c r="AA195" s="315" t="e">
        <f>IF(A192&gt;0,RANK(Z195,Z:Z),"")</f>
        <v>#VALUE!</v>
      </c>
      <c r="AB195" s="315">
        <f>IF(A192&gt;0,999.999999-X195+(0.12-(H195*0.01))+(Y195*-0.00000001)," ")</f>
        <v>888.99981025</v>
      </c>
      <c r="AC195" s="315" t="e">
        <f>IF(A192&gt;0,RANK(AB195,AB:AB),"")</f>
        <v>#VALUE!</v>
      </c>
      <c r="AD195" s="315" t="str">
        <f t="shared" ref="AD195:AD223" si="12">IF(O195&gt;0,COUNT(O195:V195),"")</f>
        <v/>
      </c>
    </row>
    <row r="196" spans="1:30" ht="18.75" customHeight="1">
      <c r="A196" s="1132">
        <v>411</v>
      </c>
      <c r="B196" s="319" t="str">
        <f>IF(A196:A196&gt;0,VLOOKUP(A196,Sorteio!$A$1:$AS$75,4,FALSE),"")</f>
        <v>707</v>
      </c>
      <c r="C196" s="319" t="str">
        <f>IF(A196:A196&gt;0,VLOOKUP(A196,Sorteio!$A$1:$AS$75,5,FALSE),"")</f>
        <v>IWAMOTO HIRAKAWA</v>
      </c>
      <c r="D196" s="319" t="str">
        <f>IF(A196:A196&gt;0,VLOOKUP(A196,Sorteio!$A$1:$AS$75,6,FALSE),"")</f>
        <v>NORIE</v>
      </c>
      <c r="E196" s="319" t="str">
        <f>IF(A196:A196&gt;0,VLOOKUP(A196,Sorteio!$A$1:$AS$75,7,FALSE),"")</f>
        <v>F</v>
      </c>
      <c r="F196" s="319" t="str">
        <f>IF(A196:A196&gt;0,VLOOKUP(A196,Sorteio!$A$1:$AS$75,8,FALSE),"")</f>
        <v>06. KOK</v>
      </c>
      <c r="G196" s="343">
        <f>IF(A196:A196&gt;0,VLOOKUP(A196,Sorteio!$A$1:$AS$75,9,FALSE),"")</f>
        <v>19766</v>
      </c>
      <c r="H196" s="320">
        <f>IF(A196:A196&gt;0,VLOOKUP(A196,Sorteio!$A$1:$AS$75,10,FALSE),"")</f>
        <v>12</v>
      </c>
      <c r="I196" s="320" t="str">
        <f>IF(A196:A196&gt;0,VLOOKUP(A196,Sorteio!$A$1:$AS$75,11,FALSE),"")</f>
        <v>C-NSR</v>
      </c>
      <c r="J196" s="319" t="str">
        <f>IF(A196:A196&gt;0,VLOOKUP(A196,Sorteio!$A$1:$AS$75,12,FALSE),"")</f>
        <v>LIB2026</v>
      </c>
      <c r="K196" s="319">
        <f>IF(A196:A196&gt;0,VLOOKUP(A196,Sorteio!$A$1:$AS$75,13,FALSE),"")</f>
        <v>0</v>
      </c>
      <c r="L196" s="321">
        <v>59</v>
      </c>
      <c r="M196" s="321">
        <v>57</v>
      </c>
      <c r="N196" s="322">
        <f>IF(A196&gt;0,L196+M196,"")</f>
        <v>116</v>
      </c>
      <c r="O196" s="592"/>
      <c r="P196" s="323"/>
      <c r="Q196" s="323"/>
      <c r="R196" s="323"/>
      <c r="S196" s="610" t="str">
        <f>IF(O196&gt;0,VLOOKUP(O196,HOLEINONE!$A$1:$B$37,2,FALSE),"")</f>
        <v/>
      </c>
      <c r="T196" s="610" t="str">
        <f>IF(P196&gt;0,VLOOKUP(P196,HOLEINONE!$A$1:$B$37,2,FALSE),"")</f>
        <v/>
      </c>
      <c r="U196" s="610" t="str">
        <f>IF(Q196&gt;0,VLOOKUP(Q196,HOLEINONE!$A$1:$B$37,2,FALSE),"")</f>
        <v/>
      </c>
      <c r="V196" s="610" t="str">
        <f>IF(R196&gt;0,VLOOKUP(R196,HOLEINONE!$A$1:$B$37,2,FALSE),"")</f>
        <v/>
      </c>
      <c r="W196" s="591" t="str">
        <f t="shared" si="11"/>
        <v/>
      </c>
      <c r="X196" s="325">
        <f>IF(A196&gt;0,N196-H196*2,"")</f>
        <v>92</v>
      </c>
      <c r="Y196" s="315">
        <f t="shared" si="10"/>
        <v>19766</v>
      </c>
      <c r="Z196" s="315">
        <f>IF(A196&gt;0,999.999999-N196+(H196*0.01)+(Y196*-0.000000001),"")</f>
        <v>884.11997923399997</v>
      </c>
      <c r="AA196" s="315" t="e">
        <f>IF(A196&gt;0,RANK(Z196,Z:Z),"")</f>
        <v>#VALUE!</v>
      </c>
      <c r="AB196" s="315">
        <f>IF(A196&gt;0,999.999999-X196+(0.12-(H196*0.01))+(Y196*-0.00000001)," ")</f>
        <v>907.99980133999998</v>
      </c>
      <c r="AC196" s="315" t="e">
        <f>IF(A196&gt;0,RANK(AB196,AB:AB),"")</f>
        <v>#VALUE!</v>
      </c>
      <c r="AD196" s="315" t="str">
        <f t="shared" si="12"/>
        <v/>
      </c>
    </row>
    <row r="197" spans="1:30" ht="18.75" customHeight="1">
      <c r="A197" s="1132"/>
      <c r="B197" s="319" t="str">
        <f>IF(A196:A196&gt;0,VLOOKUP(A196,Sorteio!$A$1:$AS$75,14,FALSE),"")</f>
        <v>163</v>
      </c>
      <c r="C197" s="319" t="str">
        <f>IF(A196:A196&gt;0,VLOOKUP(A196,Sorteio!$A$1:$AS$760,15,FALSE),"")</f>
        <v>KANEGANE</v>
      </c>
      <c r="D197" s="319" t="str">
        <f>IF(A196:A196&gt;0,VLOOKUP(A196,Sorteio!$A$1:$AS$760,16,FALSE),"")</f>
        <v>MINEKO</v>
      </c>
      <c r="E197" s="319" t="str">
        <f>IF(A196:A196&gt;0,VLOOKUP(A196,Sorteio!$A$1:$AS$760,17,FALSE),"")</f>
        <v>F</v>
      </c>
      <c r="F197" s="319" t="str">
        <f>IF(A196:A196&gt;0,VLOOKUP(A196,Sorteio!$A$1:$AS$75,18,FALSE),"")</f>
        <v>08. SMA</v>
      </c>
      <c r="G197" s="343">
        <f>IF(A196:A196&gt;0,VLOOKUP(A196,Sorteio!$A$1:$AS$75,19,FALSE),"")</f>
        <v>15760</v>
      </c>
      <c r="H197" s="320">
        <f>IF(A196:A196&gt;0,VLOOKUP(A196,Sorteio!$A$1:$AS$75,20,FALSE),"")</f>
        <v>12</v>
      </c>
      <c r="I197" s="320" t="str">
        <f>IF(A196:A196&gt;0,VLOOKUP(A196,Sorteio!$A$1:$AS$75,21,FALSE),"")</f>
        <v>C-SR</v>
      </c>
      <c r="J197" s="319" t="str">
        <f>IF(A196:A196&gt;0,VLOOKUP(A196,Sorteio!$A$1:$AS$75,22,FALSE),"")</f>
        <v>LIB2026</v>
      </c>
      <c r="K197" s="319">
        <f>IF(A196:A196&gt;0,VLOOKUP(A196,Sorteio!$A$1:$AS$75,23,FALSE),"")</f>
        <v>0</v>
      </c>
      <c r="L197" s="321">
        <v>60</v>
      </c>
      <c r="M197" s="321">
        <v>65</v>
      </c>
      <c r="N197" s="322">
        <f>IF(A196&gt;0,L197+M197,"")</f>
        <v>125</v>
      </c>
      <c r="O197" s="323"/>
      <c r="P197" s="323"/>
      <c r="Q197" s="323"/>
      <c r="R197" s="323"/>
      <c r="S197" s="610" t="str">
        <f>IF(O197&gt;0,VLOOKUP(O197,HOLEINONE!$A$1:$B$37,2,FALSE),"")</f>
        <v/>
      </c>
      <c r="T197" s="610" t="str">
        <f>IF(P197&gt;0,VLOOKUP(P197,HOLEINONE!$A$1:$B$37,2,FALSE),"")</f>
        <v/>
      </c>
      <c r="U197" s="610" t="str">
        <f>IF(Q197&gt;0,VLOOKUP(Q197,HOLEINONE!$A$1:$B$37,2,FALSE),"")</f>
        <v/>
      </c>
      <c r="V197" s="610" t="str">
        <f>IF(R197&gt;0,VLOOKUP(R197,HOLEINONE!$A$1:$B$37,2,FALSE),"")</f>
        <v/>
      </c>
      <c r="W197" s="591" t="str">
        <f t="shared" si="11"/>
        <v/>
      </c>
      <c r="X197" s="325">
        <f>IF(A196&gt;0,N197-H197*2,"")</f>
        <v>101</v>
      </c>
      <c r="Y197" s="315">
        <f t="shared" si="10"/>
        <v>15760</v>
      </c>
      <c r="Z197" s="315">
        <f>IF(A196&gt;0,999.999999-N197+(H197*0.01)+(Y197*-0.000000001),"")</f>
        <v>875.11998324000001</v>
      </c>
      <c r="AA197" s="315" t="e">
        <f>IF(A196&gt;0,RANK(Z197,Z:Z),"")</f>
        <v>#VALUE!</v>
      </c>
      <c r="AB197" s="315">
        <f>IF(A196&gt;0,999.999999-X197+(0.12-(H197*0.01))+(Y197*-0.00000001)," ")</f>
        <v>898.99984140000004</v>
      </c>
      <c r="AC197" s="315" t="e">
        <f>IF(A196&gt;0,RANK(AB197,AB:AB),"")</f>
        <v>#VALUE!</v>
      </c>
      <c r="AD197" s="315" t="str">
        <f t="shared" si="12"/>
        <v/>
      </c>
    </row>
    <row r="198" spans="1:30" ht="18.75" customHeight="1">
      <c r="A198" s="1132"/>
      <c r="B198" s="319">
        <f>IF(A196:A196&gt;0,VLOOKUP(A196,Sorteio!$A$1:$AS$75,24,FALSE),"")</f>
        <v>479</v>
      </c>
      <c r="C198" s="319" t="str">
        <f>IF(A196:A196&gt;0,VLOOKUP(A196,Sorteio!$A$1:$AS$75,25,FALSE),"")</f>
        <v>SATO</v>
      </c>
      <c r="D198" s="319" t="str">
        <f>IF(A196:A196&gt;0,VLOOKUP(A196,Sorteio!$A$1:$AS$75,26,FALSE),"")</f>
        <v>EDSON ATUSHI</v>
      </c>
      <c r="E198" s="319" t="str">
        <f>IF(A196:A196&gt;0,VLOOKUP(A196,Sorteio!$A$1:$AS$75,27,FALSE),"")</f>
        <v>M</v>
      </c>
      <c r="F198" s="319" t="str">
        <f>IF(A196:A196&gt;0,VLOOKUP(A196,Sorteio!$A$1:$AS$75,28,FALSE),"")</f>
        <v>11. NCC</v>
      </c>
      <c r="G198" s="343">
        <f>IF(A196:A196&gt;0,VLOOKUP(A196,Sorteio!$A$1:$AS$75,29,FALSE),"")</f>
        <v>15912</v>
      </c>
      <c r="H198" s="320">
        <f>IF(A196:A196&gt;0,VLOOKUP(A196,Sorteio!$A$1:$AS$75,30,FALSE),"")</f>
        <v>12</v>
      </c>
      <c r="I198" s="320" t="str">
        <f>IF(A196:A196&gt;0,VLOOKUP(A196,Sorteio!$A$1:$AS$75,31,FALSE),"")</f>
        <v>C-SR</v>
      </c>
      <c r="J198" s="319" t="str">
        <f>IF(A196:A196&gt;0,VLOOKUP(A196,Sorteio!$A$1:$AS$75,32,FALSE),"")</f>
        <v>LIB2026</v>
      </c>
      <c r="K198" s="319">
        <f>IF(A196:A196&gt;0,VLOOKUP(A196,Sorteio!$A$1:$AS$75,33,FALSE),"")</f>
        <v>0</v>
      </c>
      <c r="L198" s="321">
        <v>70</v>
      </c>
      <c r="M198" s="321">
        <v>63</v>
      </c>
      <c r="N198" s="322">
        <f>IF(A196&gt;0,L198+M198,"")</f>
        <v>133</v>
      </c>
      <c r="O198" s="323"/>
      <c r="P198" s="323"/>
      <c r="Q198" s="323"/>
      <c r="R198" s="323"/>
      <c r="S198" s="610" t="str">
        <f>IF(O198&gt;0,VLOOKUP(O198,HOLEINONE!$A$1:$B$37,2,FALSE),"")</f>
        <v/>
      </c>
      <c r="T198" s="610" t="str">
        <f>IF(P198&gt;0,VLOOKUP(P198,HOLEINONE!$A$1:$B$37,2,FALSE),"")</f>
        <v/>
      </c>
      <c r="U198" s="610" t="str">
        <f>IF(Q198&gt;0,VLOOKUP(Q198,HOLEINONE!$A$1:$B$37,2,FALSE),"")</f>
        <v/>
      </c>
      <c r="V198" s="610" t="str">
        <f>IF(R198&gt;0,VLOOKUP(R198,HOLEINONE!$A$1:$B$37,2,FALSE),"")</f>
        <v/>
      </c>
      <c r="W198" s="591" t="str">
        <f t="shared" si="11"/>
        <v/>
      </c>
      <c r="X198" s="325">
        <f>IF(A196&gt;0,N198-H198*2,"")</f>
        <v>109</v>
      </c>
      <c r="Y198" s="315">
        <f t="shared" si="10"/>
        <v>15912</v>
      </c>
      <c r="Z198" s="315">
        <f>IF(A196&gt;0,999.999999-N198+(H198*0.01)+(Y198*-0.000000001),"")</f>
        <v>867.11998308800003</v>
      </c>
      <c r="AA198" s="315" t="e">
        <f>IF(A196&gt;0,RANK(Z198,Z:Z),"")</f>
        <v>#VALUE!</v>
      </c>
      <c r="AB198" s="315">
        <f>IF(A196&gt;0,999.999999-X198+(0.12-(H198*0.01))+(Y198*-0.00000001)," ")</f>
        <v>890.99983987999997</v>
      </c>
      <c r="AC198" s="315" t="e">
        <f>IF(A196&gt;0,RANK(AB198,AB:AB),"")</f>
        <v>#VALUE!</v>
      </c>
      <c r="AD198" s="315" t="str">
        <f t="shared" si="12"/>
        <v/>
      </c>
    </row>
    <row r="199" spans="1:30" ht="18.75" customHeight="1">
      <c r="A199" s="1132"/>
      <c r="B199" s="319" t="str">
        <f>IF(A196:A196&gt;0,VLOOKUP(A196,Sorteio!$A$1:$AS$75,34,FALSE),"")</f>
        <v>585</v>
      </c>
      <c r="C199" s="319" t="str">
        <f>IF(A196:A196&gt;0,VLOOKUP(A196,Sorteio!$A$1:$AS$75,35,FALSE),"")</f>
        <v>KITAYAMA</v>
      </c>
      <c r="D199" s="319" t="str">
        <f>IF(A196:A196&gt;0,VLOOKUP(A196,Sorteio!$A$1:$AS$75,36,FALSE),"")</f>
        <v>YOSHIKO</v>
      </c>
      <c r="E199" s="319" t="str">
        <f>IF(A196:A196&gt;0,VLOOKUP(A196,Sorteio!$A$1:$AS$75,37,FALSE),"")</f>
        <v>F</v>
      </c>
      <c r="F199" s="319" t="str">
        <f>IF(A196:A196&gt;0,VLOOKUP(A196,Sorteio!$A$1:$AS$75,38,FALSE),"")</f>
        <v>07. GSP</v>
      </c>
      <c r="G199" s="343">
        <f>IF(A196:A196&gt;0,VLOOKUP(A196,Sorteio!$A$1:$AS$75,39,FALSE),"")</f>
        <v>12831</v>
      </c>
      <c r="H199" s="320">
        <f>IF(A196:A196&gt;0,VLOOKUP(A196,Sorteio!$A$1:$AS$75,40,FALSE),"")</f>
        <v>12</v>
      </c>
      <c r="I199" s="320" t="str">
        <f>IF(A196:A196&gt;0,VLOOKUP(A196,Sorteio!$A$1:$AS$75,41,FALSE),"")</f>
        <v>C-MR</v>
      </c>
      <c r="J199" s="319" t="str">
        <f>IF(A196:A196&gt;0,VLOOKUP(A196,Sorteio!$A$1:$AS$75,42,FALSE),"")</f>
        <v>LIB2026i</v>
      </c>
      <c r="K199" s="319">
        <f>IF(A196:A196&gt;0,VLOOKUP(A196,Sorteio!$A$1:$AS$75,43,FALSE),"")</f>
        <v>0</v>
      </c>
      <c r="L199" s="321">
        <v>68</v>
      </c>
      <c r="M199" s="321">
        <v>71</v>
      </c>
      <c r="N199" s="322">
        <f>IF(A196&gt;0,L199+M199,"")</f>
        <v>139</v>
      </c>
      <c r="O199" s="323"/>
      <c r="P199" s="323"/>
      <c r="Q199" s="323"/>
      <c r="R199" s="323"/>
      <c r="S199" s="610" t="str">
        <f>IF(O199&gt;0,VLOOKUP(O199,HOLEINONE!$A$1:$B$37,2,FALSE),"")</f>
        <v/>
      </c>
      <c r="T199" s="610" t="str">
        <f>IF(P199&gt;0,VLOOKUP(P199,HOLEINONE!$A$1:$B$37,2,FALSE),"")</f>
        <v/>
      </c>
      <c r="U199" s="610" t="str">
        <f>IF(Q199&gt;0,VLOOKUP(Q199,HOLEINONE!$A$1:$B$37,2,FALSE),"")</f>
        <v/>
      </c>
      <c r="V199" s="610" t="str">
        <f>IF(R199&gt;0,VLOOKUP(R199,HOLEINONE!$A$1:$B$37,2,FALSE),"")</f>
        <v/>
      </c>
      <c r="W199" s="591" t="str">
        <f t="shared" si="11"/>
        <v/>
      </c>
      <c r="X199" s="325">
        <f>IF(A196&gt;0,N199-H199*2,"")</f>
        <v>115</v>
      </c>
      <c r="Y199" s="315">
        <f t="shared" si="10"/>
        <v>12831</v>
      </c>
      <c r="Z199" s="315">
        <f>IF(A196&gt;0,999.999999-N199+(H199*0.01)+(Y199*-0.000000001),"")</f>
        <v>861.11998616899996</v>
      </c>
      <c r="AA199" s="315" t="e">
        <f>IF(A196&gt;0,RANK(Z199,Z:Z),"")</f>
        <v>#VALUE!</v>
      </c>
      <c r="AB199" s="315">
        <f>IF(A196&gt;0,999.999999-X199+(0.12-(H199*0.01))+(Y199*-0.00000001)," ")</f>
        <v>884.99987068999997</v>
      </c>
      <c r="AC199" s="315" t="e">
        <f>IF(A196&gt;0,RANK(AB199,AB:AB),"")</f>
        <v>#VALUE!</v>
      </c>
      <c r="AD199" s="315" t="str">
        <f t="shared" si="12"/>
        <v/>
      </c>
    </row>
    <row r="200" spans="1:30" ht="18.75" customHeight="1">
      <c r="A200" s="1132">
        <v>413</v>
      </c>
      <c r="B200" s="319">
        <f>IF(A200:A200&gt;0,VLOOKUP(A200,Sorteio!$A$1:$AS$75,4,FALSE),"")</f>
        <v>804</v>
      </c>
      <c r="C200" s="319" t="str">
        <f>IF(A200:A200&gt;0,VLOOKUP(A200,Sorteio!$A$1:$AS$75,5,FALSE),"")</f>
        <v>TAKANO</v>
      </c>
      <c r="D200" s="319" t="str">
        <f>IF(A200:A200&gt;0,VLOOKUP(A200,Sorteio!$A$1:$AS$75,6,FALSE),"")</f>
        <v>AKIO</v>
      </c>
      <c r="E200" s="319" t="str">
        <f>IF(A200:A200&gt;0,VLOOKUP(A200,Sorteio!$A$1:$AS$75,7,FALSE),"")</f>
        <v>M</v>
      </c>
      <c r="F200" s="319" t="str">
        <f>IF(A200:A200&gt;0,VLOOKUP(A200,Sorteio!$A$1:$AS$75,8,FALSE),"")</f>
        <v>07. GSP</v>
      </c>
      <c r="G200" s="343">
        <f>IF(A200:A200&gt;0,VLOOKUP(A200,Sorteio!$A$1:$AS$75,9,FALSE),"")</f>
        <v>16200</v>
      </c>
      <c r="H200" s="320">
        <f>IF(A200:A200&gt;0,VLOOKUP(A200,Sorteio!$A$1:$AS$75,10,FALSE),"")</f>
        <v>9</v>
      </c>
      <c r="I200" s="320" t="str">
        <f>IF(A200:A200&gt;0,VLOOKUP(A200,Sorteio!$A$1:$AS$75,11,FALSE),"")</f>
        <v>B-SR</v>
      </c>
      <c r="J200" s="319" t="str">
        <f>IF(A200:A200&gt;0,VLOOKUP(A200,Sorteio!$A$1:$AS$75,12,FALSE),"")</f>
        <v>LIB2026</v>
      </c>
      <c r="K200" s="319">
        <f>IF(A200:A200&gt;0,VLOOKUP(A200,Sorteio!$A$1:$AS$75,13,FALSE),"")</f>
        <v>0</v>
      </c>
      <c r="L200" s="321">
        <v>69</v>
      </c>
      <c r="M200" s="321">
        <v>63</v>
      </c>
      <c r="N200" s="322">
        <f>IF(A200&gt;0,L200+M200,"")</f>
        <v>132</v>
      </c>
      <c r="O200" s="323"/>
      <c r="P200" s="323"/>
      <c r="Q200" s="323"/>
      <c r="R200" s="323"/>
      <c r="S200" s="610" t="str">
        <f>IF(O200&gt;0,VLOOKUP(O200,HOLEINONE!$A$1:$B$37,2,FALSE),"")</f>
        <v/>
      </c>
      <c r="T200" s="610" t="str">
        <f>IF(P200&gt;0,VLOOKUP(P200,HOLEINONE!$A$1:$B$37,2,FALSE),"")</f>
        <v/>
      </c>
      <c r="U200" s="610" t="str">
        <f>IF(Q200&gt;0,VLOOKUP(Q200,HOLEINONE!$A$1:$B$37,2,FALSE),"")</f>
        <v/>
      </c>
      <c r="V200" s="610" t="str">
        <f>IF(R200&gt;0,VLOOKUP(R200,HOLEINONE!$A$1:$B$37,2,FALSE),"")</f>
        <v/>
      </c>
      <c r="W200" s="591" t="str">
        <f t="shared" si="11"/>
        <v/>
      </c>
      <c r="X200" s="325">
        <f>IF(A200&gt;0,N200-H200*2,"")</f>
        <v>114</v>
      </c>
      <c r="Y200" s="315">
        <f t="shared" si="10"/>
        <v>16200</v>
      </c>
      <c r="Z200" s="315">
        <f>IF(A200&gt;0,999.999999-N200+(H200*0.01)+(Y200*-0.000000001),"")</f>
        <v>868.08998280000003</v>
      </c>
      <c r="AA200" s="315" t="e">
        <f>IF(A200&gt;0,RANK(Z200,Z:Z),"")</f>
        <v>#VALUE!</v>
      </c>
      <c r="AB200" s="315">
        <f>IF(A200&gt;0,999.999999-X200+(0.12-(H200*0.01))+(Y200*-0.00000001)," ")</f>
        <v>886.02983699999993</v>
      </c>
      <c r="AC200" s="315" t="e">
        <f>IF(A200&gt;0,RANK(AB200,AB:AB),"")</f>
        <v>#VALUE!</v>
      </c>
      <c r="AD200" s="315" t="str">
        <f t="shared" si="12"/>
        <v/>
      </c>
    </row>
    <row r="201" spans="1:30" ht="20.25" customHeight="1">
      <c r="A201" s="1132"/>
      <c r="B201" s="319" t="str">
        <f>IF(A200:A200&gt;0,VLOOKUP(A200,Sorteio!$A$1:$AS$75,14,FALSE),"")</f>
        <v>675</v>
      </c>
      <c r="C201" s="319" t="str">
        <f>IF(A200:A200&gt;0,VLOOKUP(A200,Sorteio!$A$1:$AS$760,15,FALSE),"")</f>
        <v>NISHIJIMA</v>
      </c>
      <c r="D201" s="319" t="str">
        <f>IF(A200:A200&gt;0,VLOOKUP(A200,Sorteio!$A$1:$AS$760,16,FALSE),"")</f>
        <v>KIMIKO</v>
      </c>
      <c r="E201" s="319" t="str">
        <f>IF(A200:A200&gt;0,VLOOKUP(A200,Sorteio!$A$1:$AS$760,17,FALSE),"")</f>
        <v>F</v>
      </c>
      <c r="F201" s="319" t="str">
        <f>IF(A200:A200&gt;0,VLOOKUP(A200,Sorteio!$A$1:$AS$75,18,FALSE),"")</f>
        <v>11. NCC</v>
      </c>
      <c r="G201" s="343">
        <f>IF(A200:A200&gt;0,VLOOKUP(A200,Sorteio!$A$1:$AS$75,19,FALSE),"")</f>
        <v>15141</v>
      </c>
      <c r="H201" s="320">
        <f>IF(A200:A200&gt;0,VLOOKUP(A200,Sorteio!$A$1:$AS$75,20,FALSE),"")</f>
        <v>9</v>
      </c>
      <c r="I201" s="320" t="str">
        <f>IF(A200:A200&gt;0,VLOOKUP(A200,Sorteio!$A$1:$AS$75,21,FALSE),"")</f>
        <v>B-MR</v>
      </c>
      <c r="J201" s="319" t="str">
        <f>IF(A200:A200&gt;0,VLOOKUP(A200,Sorteio!$A$1:$AS$75,22,FALSE),"")</f>
        <v>LIB2026</v>
      </c>
      <c r="K201" s="319">
        <f>IF(A200:A200&gt;0,VLOOKUP(A200,Sorteio!$A$1:$AS$75,23,FALSE),"")</f>
        <v>0</v>
      </c>
      <c r="L201" s="321">
        <v>64</v>
      </c>
      <c r="M201" s="321">
        <v>57</v>
      </c>
      <c r="N201" s="322">
        <f>IF(A200&gt;0,L201+M201,"")</f>
        <v>121</v>
      </c>
      <c r="O201" s="323"/>
      <c r="P201" s="323"/>
      <c r="Q201" s="323"/>
      <c r="R201" s="323"/>
      <c r="S201" s="610" t="str">
        <f>IF(O201&gt;0,VLOOKUP(O201,HOLEINONE!$A$1:$B$37,2,FALSE),"")</f>
        <v/>
      </c>
      <c r="T201" s="610" t="str">
        <f>IF(P201&gt;0,VLOOKUP(P201,HOLEINONE!$A$1:$B$37,2,FALSE),"")</f>
        <v/>
      </c>
      <c r="U201" s="610" t="str">
        <f>IF(Q201&gt;0,VLOOKUP(Q201,HOLEINONE!$A$1:$B$37,2,FALSE),"")</f>
        <v/>
      </c>
      <c r="V201" s="610" t="str">
        <f>IF(R201&gt;0,VLOOKUP(R201,HOLEINONE!$A$1:$B$37,2,FALSE),"")</f>
        <v/>
      </c>
      <c r="W201" s="591" t="str">
        <f t="shared" si="11"/>
        <v/>
      </c>
      <c r="X201" s="325">
        <f>IF(A200&gt;0,N201-H201*2,"")</f>
        <v>103</v>
      </c>
      <c r="Y201" s="315">
        <f t="shared" si="10"/>
        <v>15141</v>
      </c>
      <c r="Z201" s="315">
        <f>IF(A200&gt;0,999.999999-N201+(H201*0.01)+(Y201*-0.000000001),"")</f>
        <v>879.08998385900009</v>
      </c>
      <c r="AA201" s="315" t="e">
        <f>IF(A200&gt;0,RANK(Z201,Z:Z),"")</f>
        <v>#VALUE!</v>
      </c>
      <c r="AB201" s="315">
        <f>IF(A200&gt;0,999.999999-X201+(0.12-(H201*0.01))+(Y201*-0.00000001)," ")</f>
        <v>897.02984759000003</v>
      </c>
      <c r="AC201" s="315" t="e">
        <f>IF(A200&gt;0,RANK(AB201,AB:AB),"")</f>
        <v>#VALUE!</v>
      </c>
      <c r="AD201" s="315" t="str">
        <f t="shared" si="12"/>
        <v/>
      </c>
    </row>
    <row r="202" spans="1:30" ht="18.75" customHeight="1">
      <c r="A202" s="1132"/>
      <c r="B202" s="319" t="str">
        <f>IF(A200:A200&gt;0,VLOOKUP(A200,Sorteio!$A$1:$AS$75,24,FALSE),"")</f>
        <v>752</v>
      </c>
      <c r="C202" s="319" t="str">
        <f>IF(A200:A200&gt;0,VLOOKUP(A200,Sorteio!$A$1:$AS$75,25,FALSE),"")</f>
        <v>TSUKADA</v>
      </c>
      <c r="D202" s="319" t="str">
        <f>IF(A200:A200&gt;0,VLOOKUP(A200,Sorteio!$A$1:$AS$75,26,FALSE),"")</f>
        <v>YOSHITAKA</v>
      </c>
      <c r="E202" s="319" t="str">
        <f>IF(A200:A200&gt;0,VLOOKUP(A200,Sorteio!$A$1:$AS$75,27,FALSE),"")</f>
        <v>M</v>
      </c>
      <c r="F202" s="319" t="str">
        <f>IF(A200:A200&gt;0,VLOOKUP(A200,Sorteio!$A$1:$AS$75,28,FALSE),"")</f>
        <v>15. BIR</v>
      </c>
      <c r="G202" s="343">
        <f>IF(A200:A200&gt;0,VLOOKUP(A200,Sorteio!$A$1:$AS$75,29,FALSE),"")</f>
        <v>15468</v>
      </c>
      <c r="H202" s="320">
        <f>IF(A200:A200&gt;0,VLOOKUP(A200,Sorteio!$A$1:$AS$75,30,FALSE),"")</f>
        <v>12</v>
      </c>
      <c r="I202" s="320" t="str">
        <f>IF(A200:A200&gt;0,VLOOKUP(A200,Sorteio!$A$1:$AS$75,31,FALSE),"")</f>
        <v>C-SR</v>
      </c>
      <c r="J202" s="319" t="str">
        <f>IF(A200:A200&gt;0,VLOOKUP(A200,Sorteio!$A$1:$AS$75,32,FALSE),"")</f>
        <v>LIB2026</v>
      </c>
      <c r="K202" s="319">
        <f>IF(A200:A200&gt;0,VLOOKUP(A200,Sorteio!$A$1:$AS$75,33,FALSE),"")</f>
        <v>0</v>
      </c>
      <c r="L202" s="321">
        <v>65</v>
      </c>
      <c r="M202" s="321">
        <v>60</v>
      </c>
      <c r="N202" s="322">
        <f>IF(A200&gt;0,L202+M202,"")</f>
        <v>125</v>
      </c>
      <c r="O202" s="323"/>
      <c r="P202" s="323"/>
      <c r="Q202" s="323"/>
      <c r="R202" s="323"/>
      <c r="S202" s="610" t="str">
        <f>IF(O202&gt;0,VLOOKUP(O202,HOLEINONE!$A$1:$B$37,2,FALSE),"")</f>
        <v/>
      </c>
      <c r="T202" s="610" t="str">
        <f>IF(P202&gt;0,VLOOKUP(P202,HOLEINONE!$A$1:$B$37,2,FALSE),"")</f>
        <v/>
      </c>
      <c r="U202" s="610" t="str">
        <f>IF(Q202&gt;0,VLOOKUP(Q202,HOLEINONE!$A$1:$B$37,2,FALSE),"")</f>
        <v/>
      </c>
      <c r="V202" s="610" t="str">
        <f>IF(R202&gt;0,VLOOKUP(R202,HOLEINONE!$A$1:$B$37,2,FALSE),"")</f>
        <v/>
      </c>
      <c r="W202" s="591" t="str">
        <f t="shared" si="11"/>
        <v/>
      </c>
      <c r="X202" s="325">
        <f>IF(A200&gt;0,N202-H202*2,"")</f>
        <v>101</v>
      </c>
      <c r="Y202" s="315">
        <f t="shared" si="10"/>
        <v>15468</v>
      </c>
      <c r="Z202" s="315">
        <f>IF(A200&gt;0,999.999999-N202+(H202*0.01)+(Y202*-0.000000001),"")</f>
        <v>875.11998353199999</v>
      </c>
      <c r="AA202" s="315" t="e">
        <f>IF(A200&gt;0,RANK(Z202,Z:Z),"")</f>
        <v>#VALUE!</v>
      </c>
      <c r="AB202" s="315">
        <f>IF(A200&gt;0,999.999999-X202+(0.12-(H202*0.01))+(Y202*-0.00000001)," ")</f>
        <v>898.99984431999997</v>
      </c>
      <c r="AC202" s="315" t="e">
        <f>IF(A200&gt;0,RANK(AB202,AB:AB),"")</f>
        <v>#VALUE!</v>
      </c>
      <c r="AD202" s="315" t="str">
        <f t="shared" si="12"/>
        <v/>
      </c>
    </row>
    <row r="203" spans="1:30" ht="18.75" customHeight="1">
      <c r="A203" s="1132"/>
      <c r="B203" s="319">
        <f>IF(A200:A200&gt;0,VLOOKUP(A200,Sorteio!$A$1:$AS$75,34,FALSE),"")</f>
        <v>709</v>
      </c>
      <c r="C203" s="319" t="str">
        <f>IF(A200:A200&gt;0,VLOOKUP(A200,Sorteio!$A$1:$AS$75,35,FALSE),"")</f>
        <v>MADUREIRA</v>
      </c>
      <c r="D203" s="319" t="str">
        <f>IF(A200:A200&gt;0,VLOOKUP(A200,Sorteio!$A$1:$AS$75,36,FALSE),"")</f>
        <v>CESAR AUGUSTO</v>
      </c>
      <c r="E203" s="319" t="str">
        <f>IF(A200:A200&gt;0,VLOOKUP(A200,Sorteio!$A$1:$AS$75,37,FALSE),"")</f>
        <v>M</v>
      </c>
      <c r="F203" s="319" t="str">
        <f>IF(A200:A200&gt;0,VLOOKUP(A200,Sorteio!$A$1:$AS$75,38,FALSE),"")</f>
        <v>06. KOK</v>
      </c>
      <c r="G203" s="343">
        <f>IF(A200:A200&gt;0,VLOOKUP(A200,Sorteio!$A$1:$AS$75,39,FALSE),"")</f>
        <v>19956</v>
      </c>
      <c r="H203" s="320">
        <f>IF(A200:A200&gt;0,VLOOKUP(A200,Sorteio!$A$1:$AS$75,40,FALSE),"")</f>
        <v>12</v>
      </c>
      <c r="I203" s="320" t="str">
        <f>IF(A200:A200&gt;0,VLOOKUP(A200,Sorteio!$A$1:$AS$75,41,FALSE),"")</f>
        <v>C-NSR</v>
      </c>
      <c r="J203" s="319" t="str">
        <f>IF(A200:A200&gt;0,VLOOKUP(A200,Sorteio!$A$1:$AS$75,42,FALSE),"")</f>
        <v>LIB2026</v>
      </c>
      <c r="K203" s="319">
        <f>IF(A200:A200&gt;0,VLOOKUP(A200,Sorteio!$A$1:$AS$75,43,FALSE),"")</f>
        <v>0</v>
      </c>
      <c r="L203" s="321">
        <v>57</v>
      </c>
      <c r="M203" s="321">
        <v>56</v>
      </c>
      <c r="N203" s="322">
        <f>IF(A200&gt;0,L203+M203,"")</f>
        <v>113</v>
      </c>
      <c r="O203" s="323"/>
      <c r="P203" s="323"/>
      <c r="Q203" s="323"/>
      <c r="R203" s="323"/>
      <c r="S203" s="610" t="str">
        <f>IF(O203&gt;0,VLOOKUP(O203,HOLEINONE!$A$1:$B$37,2,FALSE),"")</f>
        <v/>
      </c>
      <c r="T203" s="610" t="str">
        <f>IF(P203&gt;0,VLOOKUP(P203,HOLEINONE!$A$1:$B$37,2,FALSE),"")</f>
        <v/>
      </c>
      <c r="U203" s="610" t="str">
        <f>IF(Q203&gt;0,VLOOKUP(Q203,HOLEINONE!$A$1:$B$37,2,FALSE),"")</f>
        <v/>
      </c>
      <c r="V203" s="610" t="str">
        <f>IF(R203&gt;0,VLOOKUP(R203,HOLEINONE!$A$1:$B$37,2,FALSE),"")</f>
        <v/>
      </c>
      <c r="W203" s="591" t="str">
        <f t="shared" si="11"/>
        <v/>
      </c>
      <c r="X203" s="325">
        <f>IF(A200&gt;0,N203-H203*2,"")</f>
        <v>89</v>
      </c>
      <c r="Y203" s="315">
        <f t="shared" si="10"/>
        <v>19956</v>
      </c>
      <c r="Z203" s="315">
        <f>IF(A200&gt;0,999.999999-N203+(H203*0.01)+(Y203*-0.000000001),"")</f>
        <v>887.11997904400005</v>
      </c>
      <c r="AA203" s="315" t="e">
        <f>IF(A200&gt;0,RANK(Z203,Z:Z),"")</f>
        <v>#VALUE!</v>
      </c>
      <c r="AB203" s="315">
        <f>IF(A200&gt;0,999.999999-X203+(0.12-(H203*0.01))+(Y203*-0.00000001)," ")</f>
        <v>910.99979943999995</v>
      </c>
      <c r="AC203" s="315" t="e">
        <f>IF(A200&gt;0,RANK(AB203,AB:AB),"")</f>
        <v>#VALUE!</v>
      </c>
      <c r="AD203" s="315" t="str">
        <f t="shared" si="12"/>
        <v/>
      </c>
    </row>
    <row r="204" spans="1:30" ht="18.75" customHeight="1">
      <c r="A204" s="1132">
        <v>415</v>
      </c>
      <c r="B204" s="319" t="str">
        <f>IF(A204:A204&gt;0,VLOOKUP(A204,Sorteio!$A$1:$AS$75,4,FALSE),"")</f>
        <v>673</v>
      </c>
      <c r="C204" s="319" t="str">
        <f>IF(A204:A204&gt;0,VLOOKUP(A204,Sorteio!$A$1:$AS$75,5,FALSE),"")</f>
        <v>KADOWAKI</v>
      </c>
      <c r="D204" s="319" t="str">
        <f>IF(A204:A204&gt;0,VLOOKUP(A204,Sorteio!$A$1:$AS$75,6,FALSE),"")</f>
        <v>SUELY</v>
      </c>
      <c r="E204" s="319" t="str">
        <f>IF(A204:A204&gt;0,VLOOKUP(A204,Sorteio!$A$1:$AS$75,7,FALSE),"")</f>
        <v>F</v>
      </c>
      <c r="F204" s="319" t="str">
        <f>IF(A204:A204&gt;0,VLOOKUP(A204,Sorteio!$A$1:$AS$75,8,FALSE),"")</f>
        <v>06. KOK</v>
      </c>
      <c r="G204" s="343">
        <f>IF(A204:A204&gt;0,VLOOKUP(A204,Sorteio!$A$1:$AS$75,9,FALSE),"")</f>
        <v>20147</v>
      </c>
      <c r="H204" s="320">
        <f>IF(A204:A204&gt;0,VLOOKUP(A204,Sorteio!$A$1:$AS$75,10,FALSE),"")</f>
        <v>12</v>
      </c>
      <c r="I204" s="320" t="str">
        <f>IF(A204:A204&gt;0,VLOOKUP(A204,Sorteio!$A$1:$AS$75,11,FALSE),"")</f>
        <v>C-NSR</v>
      </c>
      <c r="J204" s="319" t="str">
        <f>IF(A204:A204&gt;0,VLOOKUP(A204,Sorteio!$A$1:$AS$75,12,FALSE),"")</f>
        <v>LIB2026</v>
      </c>
      <c r="K204" s="319">
        <f>IF(A204:A204&gt;0,VLOOKUP(A204,Sorteio!$A$1:$AS$75,13,FALSE),"")</f>
        <v>0</v>
      </c>
      <c r="L204" s="321">
        <v>70</v>
      </c>
      <c r="M204" s="321">
        <v>68</v>
      </c>
      <c r="N204" s="322">
        <f>IF(A204&gt;0,L204+M204,"")</f>
        <v>138</v>
      </c>
      <c r="O204" s="323"/>
      <c r="P204" s="323"/>
      <c r="Q204" s="323"/>
      <c r="R204" s="323"/>
      <c r="S204" s="610" t="str">
        <f>IF(O204&gt;0,VLOOKUP(O204,HOLEINONE!$A$1:$B$37,2,FALSE),"")</f>
        <v/>
      </c>
      <c r="T204" s="610" t="str">
        <f>IF(P204&gt;0,VLOOKUP(P204,HOLEINONE!$A$1:$B$37,2,FALSE),"")</f>
        <v/>
      </c>
      <c r="U204" s="610" t="str">
        <f>IF(Q204&gt;0,VLOOKUP(Q204,HOLEINONE!$A$1:$B$37,2,FALSE),"")</f>
        <v/>
      </c>
      <c r="V204" s="610" t="str">
        <f>IF(R204&gt;0,VLOOKUP(R204,HOLEINONE!$A$1:$B$37,2,FALSE),"")</f>
        <v/>
      </c>
      <c r="W204" s="591" t="str">
        <f t="shared" si="11"/>
        <v/>
      </c>
      <c r="X204" s="325">
        <f>IF(A204&gt;0,N204-H204*2,"")</f>
        <v>114</v>
      </c>
      <c r="Y204" s="315">
        <f t="shared" si="10"/>
        <v>20147</v>
      </c>
      <c r="Z204" s="315">
        <f>IF(A204&gt;0,999.999999-N204+(H204*0.01)+(Y204*-0.000000001),"")</f>
        <v>862.11997885300002</v>
      </c>
      <c r="AA204" s="315" t="e">
        <f>IF(A204&gt;0,RANK(Z204,Z:Z),"")</f>
        <v>#VALUE!</v>
      </c>
      <c r="AB204" s="315">
        <f>IF(A204&gt;0,999.999999-X204+(0.12-(H204*0.01))+(Y204*-0.00000001)," ")</f>
        <v>885.99979753000002</v>
      </c>
      <c r="AC204" s="315" t="e">
        <f>IF(A204&gt;0,RANK(AB204,AB:AB),"")</f>
        <v>#VALUE!</v>
      </c>
      <c r="AD204" s="315" t="str">
        <f t="shared" si="12"/>
        <v/>
      </c>
    </row>
    <row r="205" spans="1:30" ht="18.75" customHeight="1">
      <c r="A205" s="1132"/>
      <c r="B205" s="319" t="str">
        <f>IF(A204:A204&gt;0,VLOOKUP(A204,Sorteio!$A$1:$AS$75,14,FALSE),"")</f>
        <v>766</v>
      </c>
      <c r="C205" s="319" t="str">
        <f>IF(A204:A204&gt;0,VLOOKUP(A204,Sorteio!$A$1:$AS$760,15,FALSE),"")</f>
        <v>MINAMIGATA</v>
      </c>
      <c r="D205" s="319" t="str">
        <f>IF(A204:A204&gt;0,VLOOKUP(A204,Sorteio!$A$1:$AS$760,16,FALSE),"")</f>
        <v>JOAO YASUHIRO</v>
      </c>
      <c r="E205" s="319" t="str">
        <f>IF(A204:A204&gt;0,VLOOKUP(A204,Sorteio!$A$1:$AS$760,17,FALSE),"")</f>
        <v>M</v>
      </c>
      <c r="F205" s="319" t="str">
        <f>IF(A204:A204&gt;0,VLOOKUP(A204,Sorteio!$A$1:$AS$75,18,FALSE),"")</f>
        <v>15. BIR</v>
      </c>
      <c r="G205" s="343">
        <f>IF(A204:A204&gt;0,VLOOKUP(A204,Sorteio!$A$1:$AS$75,19,FALSE),"")</f>
        <v>21707</v>
      </c>
      <c r="H205" s="320">
        <f>IF(A204:A204&gt;0,VLOOKUP(A204,Sorteio!$A$1:$AS$75,20,FALSE),"")</f>
        <v>12</v>
      </c>
      <c r="I205" s="320" t="str">
        <f>IF(A204:A204&gt;0,VLOOKUP(A204,Sorteio!$A$1:$AS$75,21,FALSE),"")</f>
        <v>C-NSR</v>
      </c>
      <c r="J205" s="319" t="str">
        <f>IF(A204:A204&gt;0,VLOOKUP(A204,Sorteio!$A$1:$AS$75,22,FALSE),"")</f>
        <v>LIB2026</v>
      </c>
      <c r="K205" s="319">
        <f>IF(A204:A204&gt;0,VLOOKUP(A204,Sorteio!$A$1:$AS$75,23,FALSE),"")</f>
        <v>0</v>
      </c>
      <c r="L205" s="321">
        <v>64</v>
      </c>
      <c r="M205" s="321">
        <v>69</v>
      </c>
      <c r="N205" s="322">
        <f>IF(A204&gt;0,L205+M205,"")</f>
        <v>133</v>
      </c>
      <c r="O205" s="323"/>
      <c r="P205" s="323"/>
      <c r="Q205" s="323"/>
      <c r="R205" s="323"/>
      <c r="S205" s="610" t="str">
        <f>IF(O205&gt;0,VLOOKUP(O205,HOLEINONE!$A$1:$B$37,2,FALSE),"")</f>
        <v/>
      </c>
      <c r="T205" s="610" t="str">
        <f>IF(P205&gt;0,VLOOKUP(P205,HOLEINONE!$A$1:$B$37,2,FALSE),"")</f>
        <v/>
      </c>
      <c r="U205" s="610" t="str">
        <f>IF(Q205&gt;0,VLOOKUP(Q205,HOLEINONE!$A$1:$B$37,2,FALSE),"")</f>
        <v/>
      </c>
      <c r="V205" s="610" t="str">
        <f>IF(R205&gt;0,VLOOKUP(R205,HOLEINONE!$A$1:$B$37,2,FALSE),"")</f>
        <v/>
      </c>
      <c r="W205" s="591" t="str">
        <f t="shared" si="11"/>
        <v/>
      </c>
      <c r="X205" s="325">
        <f>IF(A204&gt;0,N205-H205*2,"")</f>
        <v>109</v>
      </c>
      <c r="Y205" s="315">
        <f t="shared" si="10"/>
        <v>21707</v>
      </c>
      <c r="Z205" s="315">
        <f>IF(A204&gt;0,999.999999-N205+(H205*0.01)+(Y205*-0.000000001),"")</f>
        <v>867.11997729300003</v>
      </c>
      <c r="AA205" s="315" t="e">
        <f>IF(A204&gt;0,RANK(Z205,Z:Z),"")</f>
        <v>#VALUE!</v>
      </c>
      <c r="AB205" s="315">
        <f>IF(A204&gt;0,999.999999-X205+(0.12-(H205*0.01))+(Y205*-0.00000001)," ")</f>
        <v>890.99978193000004</v>
      </c>
      <c r="AC205" s="315" t="e">
        <f>IF(A204&gt;0,RANK(AB205,AB:AB),"")</f>
        <v>#VALUE!</v>
      </c>
      <c r="AD205" s="315" t="str">
        <f t="shared" si="12"/>
        <v/>
      </c>
    </row>
    <row r="206" spans="1:30" ht="18.75" customHeight="1">
      <c r="A206" s="1132"/>
      <c r="B206" s="319" t="str">
        <f>IF(A204:A204&gt;0,VLOOKUP(A204,Sorteio!$A$1:$AS$75,24,FALSE),"")</f>
        <v>410</v>
      </c>
      <c r="C206" s="319" t="str">
        <f>IF(A204:A204&gt;0,VLOOKUP(A204,Sorteio!$A$1:$AS$75,25,FALSE),"")</f>
        <v>YOSHINO</v>
      </c>
      <c r="D206" s="319" t="str">
        <f>IF(A204:A204&gt;0,VLOOKUP(A204,Sorteio!$A$1:$AS$75,26,FALSE),"")</f>
        <v>GUIDO YOSHIAKI</v>
      </c>
      <c r="E206" s="319" t="str">
        <f>IF(A204:A204&gt;0,VLOOKUP(A204,Sorteio!$A$1:$AS$75,27,FALSE),"")</f>
        <v>M</v>
      </c>
      <c r="F206" s="319" t="str">
        <f>IF(A204:A204&gt;0,VLOOKUP(A204,Sorteio!$A$1:$AS$75,28,FALSE),"")</f>
        <v>11. NCC</v>
      </c>
      <c r="G206" s="343">
        <f>IF(A204:A204&gt;0,VLOOKUP(A204,Sorteio!$A$1:$AS$75,29,FALSE),"")</f>
        <v>21607</v>
      </c>
      <c r="H206" s="320">
        <f>IF(A204:A204&gt;0,VLOOKUP(A204,Sorteio!$A$1:$AS$75,30,FALSE),"")</f>
        <v>12</v>
      </c>
      <c r="I206" s="320" t="str">
        <f>IF(A204:A204&gt;0,VLOOKUP(A204,Sorteio!$A$1:$AS$75,31,FALSE),"")</f>
        <v>C-NSR</v>
      </c>
      <c r="J206" s="319" t="str">
        <f>IF(A204:A204&gt;0,VLOOKUP(A204,Sorteio!$A$1:$AS$75,32,FALSE),"")</f>
        <v>LIB2026i</v>
      </c>
      <c r="K206" s="319">
        <f>IF(A204:A204&gt;0,VLOOKUP(A204,Sorteio!$A$1:$AS$75,33,FALSE),"")</f>
        <v>0</v>
      </c>
      <c r="L206" s="321">
        <v>65</v>
      </c>
      <c r="M206" s="321">
        <v>65</v>
      </c>
      <c r="N206" s="322">
        <f>IF(A204&gt;0,L206+M206,"")</f>
        <v>130</v>
      </c>
      <c r="O206" s="592"/>
      <c r="P206" s="323"/>
      <c r="Q206" s="323"/>
      <c r="R206" s="323"/>
      <c r="S206" s="610" t="str">
        <f>IF(O206&gt;0,VLOOKUP(O206,HOLEINONE!$A$1:$B$37,2,FALSE),"")</f>
        <v/>
      </c>
      <c r="T206" s="610" t="str">
        <f>IF(P206&gt;0,VLOOKUP(P206,HOLEINONE!$A$1:$B$37,2,FALSE),"")</f>
        <v/>
      </c>
      <c r="U206" s="610" t="str">
        <f>IF(Q206&gt;0,VLOOKUP(Q206,HOLEINONE!$A$1:$B$37,2,FALSE),"")</f>
        <v/>
      </c>
      <c r="V206" s="610" t="str">
        <f>IF(R206&gt;0,VLOOKUP(R206,HOLEINONE!$A$1:$B$37,2,FALSE),"")</f>
        <v/>
      </c>
      <c r="W206" s="591" t="str">
        <f t="shared" si="11"/>
        <v/>
      </c>
      <c r="X206" s="325">
        <f>IF(A204&gt;0,N206-H206*2,"")</f>
        <v>106</v>
      </c>
      <c r="Y206" s="315">
        <f t="shared" si="10"/>
        <v>21607</v>
      </c>
      <c r="Z206" s="315">
        <f>IF(A204&gt;0,999.999999-N206+(H206*0.01)+(Y206*-0.000000001),"")</f>
        <v>870.119977393</v>
      </c>
      <c r="AA206" s="315" t="e">
        <f>IF(A204&gt;0,RANK(Z206,Z:Z),"")</f>
        <v>#VALUE!</v>
      </c>
      <c r="AB206" s="315">
        <f>IF(A204&gt;0,999.999999-X206+(0.12-(H206*0.01))+(Y206*-0.00000001)," ")</f>
        <v>893.99978293000004</v>
      </c>
      <c r="AC206" s="315" t="e">
        <f>IF(A204&gt;0,RANK(AB206,AB:AB),"")</f>
        <v>#VALUE!</v>
      </c>
      <c r="AD206" s="315" t="str">
        <f t="shared" si="12"/>
        <v/>
      </c>
    </row>
    <row r="207" spans="1:30" ht="18.75" customHeight="1">
      <c r="A207" s="1132"/>
      <c r="B207" s="319" t="str">
        <f>IF(A204:A204&gt;0,VLOOKUP(A204,Sorteio!$A$1:$AS$75,34,FALSE),"")</f>
        <v>716</v>
      </c>
      <c r="C207" s="319" t="str">
        <f>IF(A204:A204&gt;0,VLOOKUP(A204,Sorteio!$A$1:$AS$75,35,FALSE),"")</f>
        <v>KUSANO</v>
      </c>
      <c r="D207" s="319" t="str">
        <f>IF(A204:A204&gt;0,VLOOKUP(A204,Sorteio!$A$1:$AS$75,36,FALSE),"")</f>
        <v>JULIA  KIEKO</v>
      </c>
      <c r="E207" s="319" t="str">
        <f>IF(A204:A204&gt;0,VLOOKUP(A204,Sorteio!$A$1:$AS$75,37,FALSE),"")</f>
        <v>F</v>
      </c>
      <c r="F207" s="319" t="str">
        <f>IF(A204:A204&gt;0,VLOOKUP(A204,Sorteio!$A$1:$AS$75,38,FALSE),"")</f>
        <v>07. GSP</v>
      </c>
      <c r="G207" s="343">
        <f>IF(A204:A204&gt;0,VLOOKUP(A204,Sorteio!$A$1:$AS$75,39,FALSE),"")</f>
        <v>16988</v>
      </c>
      <c r="H207" s="320">
        <f>IF(A204:A204&gt;0,VLOOKUP(A204,Sorteio!$A$1:$AS$75,40,FALSE),"")</f>
        <v>12</v>
      </c>
      <c r="I207" s="320" t="str">
        <f>IF(A204:A204&gt;0,VLOOKUP(A204,Sorteio!$A$1:$AS$75,41,FALSE),"")</f>
        <v>C-SR</v>
      </c>
      <c r="J207" s="319" t="str">
        <f>IF(A204:A204&gt;0,VLOOKUP(A204,Sorteio!$A$1:$AS$75,42,FALSE),"")</f>
        <v>LIB2026</v>
      </c>
      <c r="K207" s="319">
        <f>IF(A204:A204&gt;0,VLOOKUP(A204,Sorteio!$A$1:$AS$75,43,FALSE),"")</f>
        <v>0</v>
      </c>
      <c r="L207" s="321">
        <v>68</v>
      </c>
      <c r="M207" s="321">
        <v>69</v>
      </c>
      <c r="N207" s="322">
        <f>IF(A204&gt;0,L207+M207,"")</f>
        <v>137</v>
      </c>
      <c r="O207" s="323"/>
      <c r="P207" s="323"/>
      <c r="Q207" s="323"/>
      <c r="R207" s="323"/>
      <c r="S207" s="610" t="str">
        <f>IF(O207&gt;0,VLOOKUP(O207,HOLEINONE!$A$1:$B$37,2,FALSE),"")</f>
        <v/>
      </c>
      <c r="T207" s="610" t="str">
        <f>IF(P207&gt;0,VLOOKUP(P207,HOLEINONE!$A$1:$B$37,2,FALSE),"")</f>
        <v/>
      </c>
      <c r="U207" s="610" t="str">
        <f>IF(Q207&gt;0,VLOOKUP(Q207,HOLEINONE!$A$1:$B$37,2,FALSE),"")</f>
        <v/>
      </c>
      <c r="V207" s="610" t="str">
        <f>IF(R207&gt;0,VLOOKUP(R207,HOLEINONE!$A$1:$B$37,2,FALSE),"")</f>
        <v/>
      </c>
      <c r="W207" s="591" t="str">
        <f t="shared" si="11"/>
        <v/>
      </c>
      <c r="X207" s="325">
        <f>IF(A204&gt;0,N207-H207*2,"")</f>
        <v>113</v>
      </c>
      <c r="Y207" s="315">
        <f t="shared" si="10"/>
        <v>16988</v>
      </c>
      <c r="Z207" s="315">
        <f>IF(A204&gt;0,999.999999-N207+(H207*0.01)+(Y207*-0.000000001),"")</f>
        <v>863.11998201200004</v>
      </c>
      <c r="AA207" s="315" t="e">
        <f>IF(A204&gt;0,RANK(Z207,Z:Z),"")</f>
        <v>#VALUE!</v>
      </c>
      <c r="AB207" s="315">
        <f>IF(A204&gt;0,999.999999-X207+(0.12-(H207*0.01))+(Y207*-0.00000001)," ")</f>
        <v>886.99982911999996</v>
      </c>
      <c r="AC207" s="315" t="e">
        <f>IF(A204&gt;0,RANK(AB207,AB:AB),"")</f>
        <v>#VALUE!</v>
      </c>
      <c r="AD207" s="315" t="str">
        <f t="shared" si="12"/>
        <v/>
      </c>
    </row>
    <row r="208" spans="1:30" ht="18.75" customHeight="1">
      <c r="A208" s="1132"/>
      <c r="B208" s="319" t="str">
        <f>IF(A208:A208&gt;0,VLOOKUP(A208,Sorteio!$A$1:$AS$75,4,FALSE),"")</f>
        <v/>
      </c>
      <c r="C208" s="319" t="str">
        <f>IF(A208:A208&gt;0,VLOOKUP(A208,Sorteio!$A$1:$AS$75,5,FALSE),"")</f>
        <v/>
      </c>
      <c r="D208" s="319" t="str">
        <f>IF(A208:A208&gt;0,VLOOKUP(A208,Sorteio!$A$1:$AS$75,6,FALSE),"")</f>
        <v/>
      </c>
      <c r="E208" s="319" t="str">
        <f>IF(A208:A208&gt;0,VLOOKUP(A208,Sorteio!$A$1:$AS$75,7,FALSE),"")</f>
        <v/>
      </c>
      <c r="F208" s="319" t="str">
        <f>IF(A208:A208&gt;0,VLOOKUP(A208,Sorteio!$A$1:$AS$75,8,FALSE),"")</f>
        <v/>
      </c>
      <c r="G208" s="343" t="str">
        <f>IF(A208:A208&gt;0,VLOOKUP(A208,Sorteio!$A$1:$AS$75,9,FALSE),"")</f>
        <v/>
      </c>
      <c r="H208" s="320" t="str">
        <f>IF(A208:A208&gt;0,VLOOKUP(A208,Sorteio!$A$1:$AS$75,10,FALSE),"")</f>
        <v/>
      </c>
      <c r="I208" s="320" t="str">
        <f>IF(A208:A208&gt;0,VLOOKUP(A208,Sorteio!$A$1:$AS$75,11,FALSE),"")</f>
        <v/>
      </c>
      <c r="J208" s="319" t="str">
        <f>IF(A208:A208&gt;0,VLOOKUP(A208,Sorteio!$A$1:$AS$75,12,FALSE),"")</f>
        <v/>
      </c>
      <c r="K208" s="319" t="str">
        <f>IF(A208:A208&gt;0,VLOOKUP(A208,Sorteio!$A$1:$AS$75,13,FALSE),"")</f>
        <v/>
      </c>
      <c r="L208" s="321"/>
      <c r="M208" s="321"/>
      <c r="N208" s="322" t="str">
        <f>IF(A208&gt;0,L208+M208,"")</f>
        <v/>
      </c>
      <c r="O208" s="323"/>
      <c r="P208" s="323"/>
      <c r="Q208" s="323"/>
      <c r="R208" s="323"/>
      <c r="S208" s="610" t="str">
        <f>IF(O208&gt;0,VLOOKUP(O208,HOLEINONE!$A$1:$B$37,2,FALSE),"")</f>
        <v/>
      </c>
      <c r="T208" s="610" t="str">
        <f>IF(P208&gt;0,VLOOKUP(P208,HOLEINONE!$A$1:$B$37,2,FALSE),"")</f>
        <v/>
      </c>
      <c r="U208" s="610" t="str">
        <f>IF(Q208&gt;0,VLOOKUP(Q208,HOLEINONE!$A$1:$B$37,2,FALSE),"")</f>
        <v/>
      </c>
      <c r="V208" s="610" t="str">
        <f>IF(R208&gt;0,VLOOKUP(R208,HOLEINONE!$A$1:$B$37,2,FALSE),"")</f>
        <v/>
      </c>
      <c r="W208" s="591" t="str">
        <f t="shared" si="11"/>
        <v/>
      </c>
      <c r="X208" s="325" t="str">
        <f>IF(A208&gt;0,N208-H208*2,"")</f>
        <v/>
      </c>
      <c r="Y208" s="315" t="str">
        <f t="shared" si="10"/>
        <v/>
      </c>
      <c r="Z208" s="315" t="str">
        <f>IF(A208&gt;0,999.999999-N208+(H208*0.01)+(Y208*-0.000000001),"")</f>
        <v/>
      </c>
      <c r="AA208" s="315" t="str">
        <f>IF(A208&gt;0,RANK(Z208,Z:Z),"")</f>
        <v/>
      </c>
      <c r="AB208" s="315" t="str">
        <f>IF(A208&gt;0,999.999999-X208+(0.12-(H208*0.01))+(Y208*-0.00000001)," ")</f>
        <v xml:space="preserve"> </v>
      </c>
      <c r="AC208" s="315" t="str">
        <f>IF(A208&gt;0,RANK(AB208,AB:AB),"")</f>
        <v/>
      </c>
      <c r="AD208" s="315" t="str">
        <f t="shared" si="12"/>
        <v/>
      </c>
    </row>
    <row r="209" spans="1:30" ht="18.75" customHeight="1">
      <c r="A209" s="1132"/>
      <c r="B209" s="319" t="str">
        <f>IF(A208:A208&gt;0,VLOOKUP(A208,Sorteio!$A$1:$AS$75,14,FALSE),"")</f>
        <v/>
      </c>
      <c r="C209" s="319" t="str">
        <f>IF(A208:A208&gt;0,VLOOKUP(A208,Sorteio!$A$1:$AS$760,15,FALSE),"")</f>
        <v/>
      </c>
      <c r="D209" s="319" t="str">
        <f>IF(A208:A208&gt;0,VLOOKUP(A208,Sorteio!$A$1:$AS$760,16,FALSE),"")</f>
        <v/>
      </c>
      <c r="E209" s="319" t="str">
        <f>IF(A208:A208&gt;0,VLOOKUP(A208,Sorteio!$A$1:$AS$760,17,FALSE),"")</f>
        <v/>
      </c>
      <c r="F209" s="319" t="str">
        <f>IF(A208:A208&gt;0,VLOOKUP(A208,Sorteio!$A$1:$AS$75,18,FALSE),"")</f>
        <v/>
      </c>
      <c r="G209" s="343" t="str">
        <f>IF(A208:A208&gt;0,VLOOKUP(A208,Sorteio!$A$1:$AS$75,19,FALSE),"")</f>
        <v/>
      </c>
      <c r="H209" s="320" t="str">
        <f>IF(A208:A208&gt;0,VLOOKUP(A208,Sorteio!$A$1:$AS$75,20,FALSE),"")</f>
        <v/>
      </c>
      <c r="I209" s="320" t="str">
        <f>IF(A208:A208&gt;0,VLOOKUP(A208,Sorteio!$A$1:$AS$75,21,FALSE),"")</f>
        <v/>
      </c>
      <c r="J209" s="319" t="str">
        <f>IF(A208:A208&gt;0,VLOOKUP(A208,Sorteio!$A$1:$AS$75,22,FALSE),"")</f>
        <v/>
      </c>
      <c r="K209" s="319" t="str">
        <f>IF(A208:A208&gt;0,VLOOKUP(A208,Sorteio!$A$1:$AS$75,23,FALSE),"")</f>
        <v/>
      </c>
      <c r="L209" s="321"/>
      <c r="M209" s="321"/>
      <c r="N209" s="322" t="str">
        <f>IF(A208&gt;0,L209+M209,"")</f>
        <v/>
      </c>
      <c r="O209" s="323"/>
      <c r="P209" s="323"/>
      <c r="Q209" s="323"/>
      <c r="R209" s="323"/>
      <c r="S209" s="610" t="str">
        <f>IF(O209&gt;0,VLOOKUP(O209,HOLEINONE!$A$1:$B$37,2,FALSE),"")</f>
        <v/>
      </c>
      <c r="T209" s="610" t="str">
        <f>IF(P209&gt;0,VLOOKUP(P209,HOLEINONE!$A$1:$B$37,2,FALSE),"")</f>
        <v/>
      </c>
      <c r="U209" s="610" t="str">
        <f>IF(Q209&gt;0,VLOOKUP(Q209,HOLEINONE!$A$1:$B$37,2,FALSE),"")</f>
        <v/>
      </c>
      <c r="V209" s="610" t="str">
        <f>IF(R209&gt;0,VLOOKUP(R209,HOLEINONE!$A$1:$B$37,2,FALSE),"")</f>
        <v/>
      </c>
      <c r="W209" s="591" t="str">
        <f t="shared" si="11"/>
        <v/>
      </c>
      <c r="X209" s="325" t="str">
        <f>IF(A208&gt;0,N209-H209*2,"")</f>
        <v/>
      </c>
      <c r="Y209" s="315" t="str">
        <f t="shared" si="10"/>
        <v/>
      </c>
      <c r="Z209" s="315" t="str">
        <f>IF(A208&gt;0,999.999999-N209+(H209*0.01)+(Y209*-0.000000001),"")</f>
        <v/>
      </c>
      <c r="AA209" s="315" t="str">
        <f>IF(A208&gt;0,RANK(Z209,Z:Z),"")</f>
        <v/>
      </c>
      <c r="AB209" s="315" t="str">
        <f>IF(A208&gt;0,999.999999-X209+(0.12-(H209*0.01))+(Y209*-0.00000001)," ")</f>
        <v xml:space="preserve"> </v>
      </c>
      <c r="AC209" s="315" t="str">
        <f>IF(A208&gt;0,RANK(AB209,AB:AB),"")</f>
        <v/>
      </c>
      <c r="AD209" s="315" t="str">
        <f t="shared" si="12"/>
        <v/>
      </c>
    </row>
    <row r="210" spans="1:30" ht="18.75" customHeight="1">
      <c r="A210" s="1132"/>
      <c r="B210" s="319" t="str">
        <f>IF(A208:A208&gt;0,VLOOKUP(A208,Sorteio!$A$1:$AS$75,24,FALSE),"")</f>
        <v/>
      </c>
      <c r="C210" s="319" t="str">
        <f>IF(A208:A208&gt;0,VLOOKUP(A208,Sorteio!$A$1:$AS$75,25,FALSE),"")</f>
        <v/>
      </c>
      <c r="D210" s="319" t="str">
        <f>IF(A208:A208&gt;0,VLOOKUP(A208,Sorteio!$A$1:$AS$75,26,FALSE),"")</f>
        <v/>
      </c>
      <c r="E210" s="319" t="str">
        <f>IF(A208:A208&gt;0,VLOOKUP(A208,Sorteio!$A$1:$AS$75,27,FALSE),"")</f>
        <v/>
      </c>
      <c r="F210" s="319" t="str">
        <f>IF(A208:A208&gt;0,VLOOKUP(A208,Sorteio!$A$1:$AS$75,28,FALSE),"")</f>
        <v/>
      </c>
      <c r="G210" s="343" t="str">
        <f>IF(A208:A208&gt;0,VLOOKUP(A208,Sorteio!$A$1:$AS$75,29,FALSE),"")</f>
        <v/>
      </c>
      <c r="H210" s="320" t="str">
        <f>IF(A208:A208&gt;0,VLOOKUP(A208,Sorteio!$A$1:$AS$75,30,FALSE),"")</f>
        <v/>
      </c>
      <c r="I210" s="320" t="str">
        <f>IF(A208:A208&gt;0,VLOOKUP(A208,Sorteio!$A$1:$AS$75,31,FALSE),"")</f>
        <v/>
      </c>
      <c r="J210" s="319" t="str">
        <f>IF(A208:A208&gt;0,VLOOKUP(A208,Sorteio!$A$1:$AS$75,32,FALSE),"")</f>
        <v/>
      </c>
      <c r="K210" s="319" t="str">
        <f>IF(A208:A208&gt;0,VLOOKUP(A208,Sorteio!$A$1:$AS$75,33,FALSE),"")</f>
        <v/>
      </c>
      <c r="L210" s="321"/>
      <c r="M210" s="321"/>
      <c r="N210" s="322" t="str">
        <f>IF(A208&gt;0,L210+M210,"")</f>
        <v/>
      </c>
      <c r="O210" s="323"/>
      <c r="P210" s="323"/>
      <c r="Q210" s="323"/>
      <c r="R210" s="323"/>
      <c r="S210" s="610" t="str">
        <f>IF(O210&gt;0,VLOOKUP(O210,HOLEINONE!$A$1:$B$37,2,FALSE),"")</f>
        <v/>
      </c>
      <c r="T210" s="610" t="str">
        <f>IF(P210&gt;0,VLOOKUP(P210,HOLEINONE!$A$1:$B$37,2,FALSE),"")</f>
        <v/>
      </c>
      <c r="U210" s="610" t="str">
        <f>IF(Q210&gt;0,VLOOKUP(Q210,HOLEINONE!$A$1:$B$37,2,FALSE),"")</f>
        <v/>
      </c>
      <c r="V210" s="610" t="str">
        <f>IF(R210&gt;0,VLOOKUP(R210,HOLEINONE!$A$1:$B$37,2,FALSE),"")</f>
        <v/>
      </c>
      <c r="W210" s="591" t="str">
        <f t="shared" si="11"/>
        <v/>
      </c>
      <c r="X210" s="325" t="str">
        <f>IF(A208&gt;0,N210-H210*2,"")</f>
        <v/>
      </c>
      <c r="Y210" s="315" t="str">
        <f t="shared" si="10"/>
        <v/>
      </c>
      <c r="Z210" s="315" t="str">
        <f>IF(A208&gt;0,999.999999-N210+(H210*0.01)+(Y210*-0.000000001),"")</f>
        <v/>
      </c>
      <c r="AA210" s="315" t="str">
        <f>IF(A208&gt;0,RANK(Z210,Z:Z),"")</f>
        <v/>
      </c>
      <c r="AB210" s="315" t="str">
        <f>IF(A208&gt;0,999.999999-X210+(0.12-(H210*0.01))+(Y210*-0.00000001)," ")</f>
        <v xml:space="preserve"> </v>
      </c>
      <c r="AC210" s="315" t="str">
        <f>IF(A208&gt;0,RANK(AB210,AB:AB),"")</f>
        <v/>
      </c>
      <c r="AD210" s="315" t="str">
        <f t="shared" si="12"/>
        <v/>
      </c>
    </row>
    <row r="211" spans="1:30" ht="18.75" customHeight="1">
      <c r="A211" s="1132"/>
      <c r="B211" s="319" t="str">
        <f>IF(A208:A208&gt;0,VLOOKUP(A208,Sorteio!$A$1:$AS$75,34,FALSE),"")</f>
        <v/>
      </c>
      <c r="C211" s="319" t="str">
        <f>IF(A208:A208&gt;0,VLOOKUP(A208,Sorteio!$A$1:$AS$75,35,FALSE),"")</f>
        <v/>
      </c>
      <c r="D211" s="319" t="str">
        <f>IF(A208:A208&gt;0,VLOOKUP(A208,Sorteio!$A$1:$AS$75,36,FALSE),"")</f>
        <v/>
      </c>
      <c r="E211" s="319" t="str">
        <f>IF(A208:A208&gt;0,VLOOKUP(A208,Sorteio!$A$1:$AS$75,37,FALSE),"")</f>
        <v/>
      </c>
      <c r="F211" s="319" t="str">
        <f>IF(A208:A208&gt;0,VLOOKUP(A208,Sorteio!$A$1:$AS$75,38,FALSE),"")</f>
        <v/>
      </c>
      <c r="G211" s="343" t="str">
        <f>IF(A208:A208&gt;0,VLOOKUP(A208,Sorteio!$A$1:$AS$75,39,FALSE),"")</f>
        <v/>
      </c>
      <c r="H211" s="320" t="str">
        <f>IF(A208:A208&gt;0,VLOOKUP(A208,Sorteio!$A$1:$AS$75,40,FALSE),"")</f>
        <v/>
      </c>
      <c r="I211" s="320" t="str">
        <f>IF(A208:A208&gt;0,VLOOKUP(A208,Sorteio!$A$1:$AS$75,41,FALSE),"")</f>
        <v/>
      </c>
      <c r="J211" s="319" t="str">
        <f>IF(A208:A208&gt;0,VLOOKUP(A208,Sorteio!$A$1:$AS$75,42,FALSE),"")</f>
        <v/>
      </c>
      <c r="K211" s="319" t="str">
        <f>IF(A208:A208&gt;0,VLOOKUP(A208,Sorteio!$A$1:$AS$75,43,FALSE),"")</f>
        <v/>
      </c>
      <c r="L211" s="321"/>
      <c r="M211" s="321"/>
      <c r="N211" s="322" t="str">
        <f>IF(A208&gt;0,L211+M211,"")</f>
        <v/>
      </c>
      <c r="O211" s="323"/>
      <c r="P211" s="323"/>
      <c r="Q211" s="323"/>
      <c r="R211" s="323"/>
      <c r="S211" s="610" t="str">
        <f>IF(O211&gt;0,VLOOKUP(O211,HOLEINONE!$A$1:$B$37,2,FALSE),"")</f>
        <v/>
      </c>
      <c r="T211" s="610" t="str">
        <f>IF(P211&gt;0,VLOOKUP(P211,HOLEINONE!$A$1:$B$37,2,FALSE),"")</f>
        <v/>
      </c>
      <c r="U211" s="610" t="str">
        <f>IF(Q211&gt;0,VLOOKUP(Q211,HOLEINONE!$A$1:$B$37,2,FALSE),"")</f>
        <v/>
      </c>
      <c r="V211" s="610" t="str">
        <f>IF(R211&gt;0,VLOOKUP(R211,HOLEINONE!$A$1:$B$37,2,FALSE),"")</f>
        <v/>
      </c>
      <c r="W211" s="591" t="str">
        <f t="shared" si="11"/>
        <v/>
      </c>
      <c r="X211" s="325" t="str">
        <f>IF(A208&gt;0,N211-H211*2,"")</f>
        <v/>
      </c>
      <c r="Y211" s="315" t="str">
        <f t="shared" si="10"/>
        <v/>
      </c>
      <c r="Z211" s="315" t="str">
        <f>IF(A208&gt;0,999.999999-N211+(H211*0.01)+(Y211*-0.000000001),"")</f>
        <v/>
      </c>
      <c r="AA211" s="315" t="str">
        <f>IF(A208&gt;0,RANK(Z211,Z:Z),"")</f>
        <v/>
      </c>
      <c r="AB211" s="315" t="str">
        <f>IF(A208&gt;0,999.999999-X211+(0.12-(H211*0.01))+(Y211*-0.00000001)," ")</f>
        <v xml:space="preserve"> </v>
      </c>
      <c r="AC211" s="315" t="str">
        <f>IF(A208&gt;0,RANK(AB211,AB:AB),"")</f>
        <v/>
      </c>
      <c r="AD211" s="315" t="str">
        <f t="shared" si="12"/>
        <v/>
      </c>
    </row>
    <row r="212" spans="1:30" ht="18.75" customHeight="1">
      <c r="A212" s="1132"/>
      <c r="B212" s="319" t="str">
        <f>IF(A212:A212&gt;0,VLOOKUP(A212,Sorteio!$A$1:$AS$75,4,FALSE),"")</f>
        <v/>
      </c>
      <c r="C212" s="319" t="str">
        <f>IF(A212:A212&gt;0,VLOOKUP(A212,Sorteio!$A$1:$AS$75,5,FALSE),"")</f>
        <v/>
      </c>
      <c r="D212" s="319" t="str">
        <f>IF(A212:A212&gt;0,VLOOKUP(A212,Sorteio!$A$1:$AS$75,6,FALSE),"")</f>
        <v/>
      </c>
      <c r="E212" s="319" t="str">
        <f>IF(A212:A212&gt;0,VLOOKUP(A212,Sorteio!$A$1:$AS$75,7,FALSE),"")</f>
        <v/>
      </c>
      <c r="F212" s="319" t="str">
        <f>IF(A212:A212&gt;0,VLOOKUP(A212,Sorteio!$A$1:$AS$75,8,FALSE),"")</f>
        <v/>
      </c>
      <c r="G212" s="343" t="str">
        <f>IF(A212:A212&gt;0,VLOOKUP(A212,Sorteio!$A$1:$AS$75,9,FALSE),"")</f>
        <v/>
      </c>
      <c r="H212" s="320" t="str">
        <f>IF(A212:A212&gt;0,VLOOKUP(A212,Sorteio!$A$1:$AS$75,10,FALSE),"")</f>
        <v/>
      </c>
      <c r="I212" s="320" t="str">
        <f>IF(A212:A212&gt;0,VLOOKUP(A212,Sorteio!$A$1:$AS$75,11,FALSE),"")</f>
        <v/>
      </c>
      <c r="J212" s="319" t="str">
        <f>IF(A212:A212&gt;0,VLOOKUP(A212,Sorteio!$A$1:$AS$75,12,FALSE),"")</f>
        <v/>
      </c>
      <c r="K212" s="319" t="str">
        <f>IF(A212:A212&gt;0,VLOOKUP(A212,Sorteio!$A$1:$AS$75,13,FALSE),"")</f>
        <v/>
      </c>
      <c r="L212" s="321"/>
      <c r="M212" s="321"/>
      <c r="N212" s="322" t="str">
        <f>IF(A212&gt;0,L212+M212,"")</f>
        <v/>
      </c>
      <c r="O212" s="323"/>
      <c r="P212" s="323"/>
      <c r="Q212" s="323"/>
      <c r="R212" s="323"/>
      <c r="S212" s="610" t="str">
        <f>IF(O212&gt;0,VLOOKUP(O212,HOLEINONE!$A$1:$B$37,2,FALSE),"")</f>
        <v/>
      </c>
      <c r="T212" s="610" t="str">
        <f>IF(P212&gt;0,VLOOKUP(P212,HOLEINONE!$A$1:$B$37,2,FALSE),"")</f>
        <v/>
      </c>
      <c r="U212" s="610" t="str">
        <f>IF(Q212&gt;0,VLOOKUP(Q212,HOLEINONE!$A$1:$B$37,2,FALSE),"")</f>
        <v/>
      </c>
      <c r="V212" s="610" t="str">
        <f>IF(R212&gt;0,VLOOKUP(R212,HOLEINONE!$A$1:$B$37,2,FALSE),"")</f>
        <v/>
      </c>
      <c r="W212" s="591" t="str">
        <f t="shared" si="11"/>
        <v/>
      </c>
      <c r="X212" s="325" t="str">
        <f>IF(A212&gt;0,N212-H212*2,"")</f>
        <v/>
      </c>
      <c r="Y212" s="315" t="str">
        <f t="shared" si="10"/>
        <v/>
      </c>
      <c r="Z212" s="315" t="str">
        <f>IF(A212&gt;0,999.999999-N212+(H212*0.01)+(Y212*-0.000000001),"")</f>
        <v/>
      </c>
      <c r="AA212" s="315" t="str">
        <f>IF(A212&gt;0,RANK(Z212,Z:Z),"")</f>
        <v/>
      </c>
      <c r="AB212" s="315" t="str">
        <f>IF(A212&gt;0,999.999999-X212+(0.12-(H212*0.01))+(Y212*-0.00000001)," ")</f>
        <v xml:space="preserve"> </v>
      </c>
      <c r="AC212" s="315" t="str">
        <f>IF(A212&gt;0,RANK(AB212,AB:AB),"")</f>
        <v/>
      </c>
      <c r="AD212" s="315" t="str">
        <f t="shared" si="12"/>
        <v/>
      </c>
    </row>
    <row r="213" spans="1:30" ht="18.75" customHeight="1">
      <c r="A213" s="1132"/>
      <c r="B213" s="319" t="str">
        <f>IF(A212:A212&gt;0,VLOOKUP(A212,Sorteio!$A$1:$AS$75,14,FALSE),"")</f>
        <v/>
      </c>
      <c r="C213" s="319" t="str">
        <f>IF(A212:A212&gt;0,VLOOKUP(A212,Sorteio!$A$1:$AS$760,15,FALSE),"")</f>
        <v/>
      </c>
      <c r="D213" s="319" t="str">
        <f>IF(A212:A212&gt;0,VLOOKUP(A212,Sorteio!$A$1:$AS$760,16,FALSE),"")</f>
        <v/>
      </c>
      <c r="E213" s="319" t="str">
        <f>IF(A212:A212&gt;0,VLOOKUP(A212,Sorteio!$A$1:$AS$760,17,FALSE),"")</f>
        <v/>
      </c>
      <c r="F213" s="319" t="str">
        <f>IF(A212:A212&gt;0,VLOOKUP(A212,Sorteio!$A$1:$AS$75,18,FALSE),"")</f>
        <v/>
      </c>
      <c r="G213" s="343" t="str">
        <f>IF(A212:A212&gt;0,VLOOKUP(A212,Sorteio!$A$1:$AS$75,19,FALSE),"")</f>
        <v/>
      </c>
      <c r="H213" s="320" t="str">
        <f>IF(A212:A212&gt;0,VLOOKUP(A212,Sorteio!$A$1:$AS$75,20,FALSE),"")</f>
        <v/>
      </c>
      <c r="I213" s="320" t="str">
        <f>IF(A212:A212&gt;0,VLOOKUP(A212,Sorteio!$A$1:$AS$75,21,FALSE),"")</f>
        <v/>
      </c>
      <c r="J213" s="319" t="str">
        <f>IF(A212:A212&gt;0,VLOOKUP(A212,Sorteio!$A$1:$AS$75,22,FALSE),"")</f>
        <v/>
      </c>
      <c r="K213" s="319" t="str">
        <f>IF(A212:A212&gt;0,VLOOKUP(A212,Sorteio!$A$1:$AS$75,23,FALSE),"")</f>
        <v/>
      </c>
      <c r="L213" s="321"/>
      <c r="M213" s="321"/>
      <c r="N213" s="322" t="str">
        <f>IF(A212&gt;0,L213+M213,"")</f>
        <v/>
      </c>
      <c r="O213" s="323"/>
      <c r="P213" s="323"/>
      <c r="Q213" s="323"/>
      <c r="R213" s="323"/>
      <c r="S213" s="610" t="str">
        <f>IF(O213&gt;0,VLOOKUP(O213,HOLEINONE!$A$1:$B$37,2,FALSE),"")</f>
        <v/>
      </c>
      <c r="T213" s="610" t="str">
        <f>IF(P213&gt;0,VLOOKUP(P213,HOLEINONE!$A$1:$B$37,2,FALSE),"")</f>
        <v/>
      </c>
      <c r="U213" s="610" t="str">
        <f>IF(Q213&gt;0,VLOOKUP(Q213,HOLEINONE!$A$1:$B$37,2,FALSE),"")</f>
        <v/>
      </c>
      <c r="V213" s="610" t="str">
        <f>IF(R213&gt;0,VLOOKUP(R213,HOLEINONE!$A$1:$B$37,2,FALSE),"")</f>
        <v/>
      </c>
      <c r="W213" s="591" t="str">
        <f t="shared" si="11"/>
        <v/>
      </c>
      <c r="X213" s="325" t="str">
        <f>IF(A212&gt;0,N213-H213*2,"")</f>
        <v/>
      </c>
      <c r="Y213" s="315" t="str">
        <f t="shared" si="10"/>
        <v/>
      </c>
      <c r="Z213" s="315" t="str">
        <f>IF(A212&gt;0,999.999999-N213+(H213*0.01)+(Y213*-0.000000001),"")</f>
        <v/>
      </c>
      <c r="AA213" s="315" t="str">
        <f>IF(A212&gt;0,RANK(Z213,Z:Z),"")</f>
        <v/>
      </c>
      <c r="AB213" s="315" t="str">
        <f>IF(A212&gt;0,999.999999-X213+(0.12-(H213*0.01))+(Y213*-0.00000001)," ")</f>
        <v xml:space="preserve"> </v>
      </c>
      <c r="AC213" s="315" t="str">
        <f>IF(A212&gt;0,RANK(AB213,AB:AB),"")</f>
        <v/>
      </c>
      <c r="AD213" s="315" t="str">
        <f t="shared" si="12"/>
        <v/>
      </c>
    </row>
    <row r="214" spans="1:30" ht="18.75" customHeight="1">
      <c r="A214" s="1132"/>
      <c r="B214" s="319" t="str">
        <f>IF(A212:A212&gt;0,VLOOKUP(A212,Sorteio!$A$1:$AS$75,24,FALSE),"")</f>
        <v/>
      </c>
      <c r="C214" s="319" t="str">
        <f>IF(A212:A212&gt;0,VLOOKUP(A212,Sorteio!$A$1:$AS$75,25,FALSE),"")</f>
        <v/>
      </c>
      <c r="D214" s="319" t="str">
        <f>IF(A212:A212&gt;0,VLOOKUP(A212,Sorteio!$A$1:$AS$75,26,FALSE),"")</f>
        <v/>
      </c>
      <c r="E214" s="319" t="str">
        <f>IF(A212:A212&gt;0,VLOOKUP(A212,Sorteio!$A$1:$AS$75,27,FALSE),"")</f>
        <v/>
      </c>
      <c r="F214" s="319" t="str">
        <f>IF(A212:A212&gt;0,VLOOKUP(A212,Sorteio!$A$1:$AS$75,28,FALSE),"")</f>
        <v/>
      </c>
      <c r="G214" s="343" t="str">
        <f>IF(A212:A212&gt;0,VLOOKUP(A212,Sorteio!$A$1:$AS$75,29,FALSE),"")</f>
        <v/>
      </c>
      <c r="H214" s="320" t="str">
        <f>IF(A212:A212&gt;0,VLOOKUP(A212,Sorteio!$A$1:$AS$75,30,FALSE),"")</f>
        <v/>
      </c>
      <c r="I214" s="320" t="str">
        <f>IF(A212:A212&gt;0,VLOOKUP(A212,Sorteio!$A$1:$AS$75,31,FALSE),"")</f>
        <v/>
      </c>
      <c r="J214" s="319" t="str">
        <f>IF(A212:A212&gt;0,VLOOKUP(A212,Sorteio!$A$1:$AS$75,32,FALSE),"")</f>
        <v/>
      </c>
      <c r="K214" s="319" t="str">
        <f>IF(A212:A212&gt;0,VLOOKUP(A212,Sorteio!$A$1:$AS$75,33,FALSE),"")</f>
        <v/>
      </c>
      <c r="L214" s="321"/>
      <c r="M214" s="321"/>
      <c r="N214" s="322" t="str">
        <f>IF(A212&gt;0,L214+M214,"")</f>
        <v/>
      </c>
      <c r="O214" s="323"/>
      <c r="P214" s="323"/>
      <c r="Q214" s="323"/>
      <c r="R214" s="323"/>
      <c r="S214" s="610" t="str">
        <f>IF(O214&gt;0,VLOOKUP(O214,HOLEINONE!$A$1:$B$37,2,FALSE),"")</f>
        <v/>
      </c>
      <c r="T214" s="610" t="str">
        <f>IF(P214&gt;0,VLOOKUP(P214,HOLEINONE!$A$1:$B$37,2,FALSE),"")</f>
        <v/>
      </c>
      <c r="U214" s="610" t="str">
        <f>IF(Q214&gt;0,VLOOKUP(Q214,HOLEINONE!$A$1:$B$37,2,FALSE),"")</f>
        <v/>
      </c>
      <c r="V214" s="610" t="str">
        <f>IF(R214&gt;0,VLOOKUP(R214,HOLEINONE!$A$1:$B$37,2,FALSE),"")</f>
        <v/>
      </c>
      <c r="W214" s="591" t="str">
        <f t="shared" si="11"/>
        <v/>
      </c>
      <c r="X214" s="325" t="str">
        <f>IF(A212&gt;0,N214-H214*2,"")</f>
        <v/>
      </c>
      <c r="Y214" s="315" t="str">
        <f t="shared" si="10"/>
        <v/>
      </c>
      <c r="Z214" s="315" t="str">
        <f>IF(A212&gt;0,999.999999-N214+(H214*0.01)+(Y214*-0.000000001),"")</f>
        <v/>
      </c>
      <c r="AA214" s="315" t="str">
        <f>IF(A212&gt;0,RANK(Z214,Z:Z),"")</f>
        <v/>
      </c>
      <c r="AB214" s="315" t="str">
        <f>IF(A212&gt;0,999.999999-X214+(0.12-(H214*0.01))+(Y214*-0.00000001)," ")</f>
        <v xml:space="preserve"> </v>
      </c>
      <c r="AC214" s="315" t="str">
        <f>IF(A212&gt;0,RANK(AB214,AB:AB),"")</f>
        <v/>
      </c>
      <c r="AD214" s="315" t="str">
        <f t="shared" si="12"/>
        <v/>
      </c>
    </row>
    <row r="215" spans="1:30" ht="18.75" customHeight="1">
      <c r="A215" s="1132"/>
      <c r="B215" s="319" t="str">
        <f>IF(A212:A212&gt;0,VLOOKUP(A212,Sorteio!$A$1:$AS$75,34,FALSE),"")</f>
        <v/>
      </c>
      <c r="C215" s="319" t="str">
        <f>IF(A212:A212&gt;0,VLOOKUP(A212,Sorteio!$A$1:$AS$75,35,FALSE),"")</f>
        <v/>
      </c>
      <c r="D215" s="319" t="str">
        <f>IF(A212:A212&gt;0,VLOOKUP(A212,Sorteio!$A$1:$AS$75,36,FALSE),"")</f>
        <v/>
      </c>
      <c r="E215" s="319" t="str">
        <f>IF(A212:A212&gt;0,VLOOKUP(A212,Sorteio!$A$1:$AS$75,37,FALSE),"")</f>
        <v/>
      </c>
      <c r="F215" s="319" t="str">
        <f>IF(A212:A212&gt;0,VLOOKUP(A212,Sorteio!$A$1:$AS$75,38,FALSE),"")</f>
        <v/>
      </c>
      <c r="G215" s="343" t="str">
        <f>IF(A212:A212&gt;0,VLOOKUP(A212,Sorteio!$A$1:$AS$75,39,FALSE),"")</f>
        <v/>
      </c>
      <c r="H215" s="320" t="str">
        <f>IF(A212:A212&gt;0,VLOOKUP(A212,Sorteio!$A$1:$AS$75,40,FALSE),"")</f>
        <v/>
      </c>
      <c r="I215" s="320" t="str">
        <f>IF(A212:A212&gt;0,VLOOKUP(A212,Sorteio!$A$1:$AS$75,41,FALSE),"")</f>
        <v/>
      </c>
      <c r="J215" s="319" t="str">
        <f>IF(A212:A212&gt;0,VLOOKUP(A212,Sorteio!$A$1:$AS$75,42,FALSE),"")</f>
        <v/>
      </c>
      <c r="K215" s="319" t="str">
        <f>IF(A212:A212&gt;0,VLOOKUP(A212,Sorteio!$A$1:$AS$75,43,FALSE),"")</f>
        <v/>
      </c>
      <c r="L215" s="321"/>
      <c r="M215" s="321"/>
      <c r="N215" s="322" t="str">
        <f>IF(A212&gt;0,L215+M215,"")</f>
        <v/>
      </c>
      <c r="O215" s="323"/>
      <c r="P215" s="323"/>
      <c r="Q215" s="323"/>
      <c r="R215" s="323"/>
      <c r="S215" s="610" t="str">
        <f>IF(O215&gt;0,VLOOKUP(O215,HOLEINONE!$A$1:$B$37,2,FALSE),"")</f>
        <v/>
      </c>
      <c r="T215" s="610" t="str">
        <f>IF(P215&gt;0,VLOOKUP(P215,HOLEINONE!$A$1:$B$37,2,FALSE),"")</f>
        <v/>
      </c>
      <c r="U215" s="610" t="str">
        <f>IF(Q215&gt;0,VLOOKUP(Q215,HOLEINONE!$A$1:$B$37,2,FALSE),"")</f>
        <v/>
      </c>
      <c r="V215" s="610" t="str">
        <f>IF(R215&gt;0,VLOOKUP(R215,HOLEINONE!$A$1:$B$37,2,FALSE),"")</f>
        <v/>
      </c>
      <c r="W215" s="591" t="str">
        <f t="shared" si="11"/>
        <v/>
      </c>
      <c r="X215" s="325" t="str">
        <f>IF(A212&gt;0,N215-H215*2,"")</f>
        <v/>
      </c>
      <c r="Y215" s="315" t="str">
        <f t="shared" si="10"/>
        <v/>
      </c>
      <c r="Z215" s="315" t="str">
        <f>IF(A212&gt;0,999.999999-N215+(H215*0.01)+(Y215*-0.000000001),"")</f>
        <v/>
      </c>
      <c r="AA215" s="315" t="str">
        <f>IF(A212&gt;0,RANK(Z215,Z:Z),"")</f>
        <v/>
      </c>
      <c r="AB215" s="315" t="str">
        <f>IF(A212&gt;0,999.999999-X215+(0.12-(H215*0.01))+(Y215*-0.00000001)," ")</f>
        <v xml:space="preserve"> </v>
      </c>
      <c r="AC215" s="315" t="str">
        <f>IF(A212&gt;0,RANK(AB215,AB:AB),"")</f>
        <v/>
      </c>
      <c r="AD215" s="315" t="str">
        <f t="shared" si="12"/>
        <v/>
      </c>
    </row>
    <row r="216" spans="1:30" ht="18.75" customHeight="1">
      <c r="A216" s="1132"/>
      <c r="B216" s="319" t="str">
        <f>IF(A216:A216&gt;0,VLOOKUP(A216,Sorteio!$A$1:$AS$75,4,FALSE),"")</f>
        <v/>
      </c>
      <c r="C216" s="319" t="str">
        <f>IF(A216:A216&gt;0,VLOOKUP(A216,Sorteio!$A$1:$AS$75,5,FALSE),"")</f>
        <v/>
      </c>
      <c r="D216" s="319" t="str">
        <f>IF(A216:A216&gt;0,VLOOKUP(A216,Sorteio!$A$1:$AS$75,6,FALSE),"")</f>
        <v/>
      </c>
      <c r="E216" s="319" t="str">
        <f>IF(A216:A216&gt;0,VLOOKUP(A216,Sorteio!$A$1:$AS$75,7,FALSE),"")</f>
        <v/>
      </c>
      <c r="F216" s="319" t="str">
        <f>IF(A216:A216&gt;0,VLOOKUP(A216,Sorteio!$A$1:$AS$75,8,FALSE),"")</f>
        <v/>
      </c>
      <c r="G216" s="343" t="str">
        <f>IF(A216:A216&gt;0,VLOOKUP(A216,Sorteio!$A$1:$AS$75,9,FALSE),"")</f>
        <v/>
      </c>
      <c r="H216" s="320" t="str">
        <f>IF(A216:A216&gt;0,VLOOKUP(A216,Sorteio!$A$1:$AS$75,10,FALSE),"")</f>
        <v/>
      </c>
      <c r="I216" s="320" t="str">
        <f>IF(A216:A216&gt;0,VLOOKUP(A216,Sorteio!$A$1:$AS$75,11,FALSE),"")</f>
        <v/>
      </c>
      <c r="J216" s="319" t="str">
        <f>IF(A216:A216&gt;0,VLOOKUP(A216,Sorteio!$A$1:$AS$75,12,FALSE),"")</f>
        <v/>
      </c>
      <c r="K216" s="319" t="str">
        <f>IF(A216:A216&gt;0,VLOOKUP(A216,Sorteio!$A$1:$AS$75,13,FALSE),"")</f>
        <v/>
      </c>
      <c r="L216" s="321"/>
      <c r="M216" s="321"/>
      <c r="N216" s="322" t="str">
        <f>IF(A216&gt;0,L216+M216,"")</f>
        <v/>
      </c>
      <c r="O216" s="323"/>
      <c r="P216" s="323"/>
      <c r="Q216" s="323"/>
      <c r="R216" s="323"/>
      <c r="S216" s="610" t="str">
        <f>IF(O216&gt;0,VLOOKUP(O216,HOLEINONE!$A$1:$B$37,2,FALSE),"")</f>
        <v/>
      </c>
      <c r="T216" s="610" t="str">
        <f>IF(P216&gt;0,VLOOKUP(P216,HOLEINONE!$A$1:$B$37,2,FALSE),"")</f>
        <v/>
      </c>
      <c r="U216" s="610" t="str">
        <f>IF(Q216&gt;0,VLOOKUP(Q216,HOLEINONE!$A$1:$B$37,2,FALSE),"")</f>
        <v/>
      </c>
      <c r="V216" s="610" t="str">
        <f>IF(R216&gt;0,VLOOKUP(R216,HOLEINONE!$A$1:$B$37,2,FALSE),"")</f>
        <v/>
      </c>
      <c r="W216" s="591" t="str">
        <f t="shared" si="11"/>
        <v/>
      </c>
      <c r="X216" s="325" t="str">
        <f>IF(A216&gt;0,N216-H216*2,"")</f>
        <v/>
      </c>
      <c r="Y216" s="315" t="str">
        <f t="shared" si="10"/>
        <v/>
      </c>
      <c r="Z216" s="315" t="str">
        <f>IF(A216&gt;0,999.999999-N216+(H216*0.01)+(Y216*-0.000000001),"")</f>
        <v/>
      </c>
      <c r="AA216" s="315" t="str">
        <f>IF(A216&gt;0,RANK(Z216,Z:Z),"")</f>
        <v/>
      </c>
      <c r="AB216" s="315" t="str">
        <f>IF(A216&gt;0,999.999999-X216+(0.12-(H216*0.01))+(Y216*-0.00000001)," ")</f>
        <v xml:space="preserve"> </v>
      </c>
      <c r="AC216" s="315" t="str">
        <f>IF(A216&gt;0,RANK(AB216,AB:AB),"")</f>
        <v/>
      </c>
      <c r="AD216" s="315" t="str">
        <f t="shared" si="12"/>
        <v/>
      </c>
    </row>
    <row r="217" spans="1:30" ht="18.75" customHeight="1">
      <c r="A217" s="1132"/>
      <c r="B217" s="319" t="str">
        <f>IF(A216:A216&gt;0,VLOOKUP(A216,Sorteio!$A$1:$AS$75,14,FALSE),"")</f>
        <v/>
      </c>
      <c r="C217" s="319" t="str">
        <f>IF(A216:A216&gt;0,VLOOKUP(A216,Sorteio!$A$1:$AS$760,15,FALSE),"")</f>
        <v/>
      </c>
      <c r="D217" s="319" t="str">
        <f>IF(A216:A216&gt;0,VLOOKUP(A216,Sorteio!$A$1:$AS$760,16,FALSE),"")</f>
        <v/>
      </c>
      <c r="E217" s="319" t="str">
        <f>IF(A216:A216&gt;0,VLOOKUP(A216,Sorteio!$A$1:$AS$760,17,FALSE),"")</f>
        <v/>
      </c>
      <c r="F217" s="319" t="str">
        <f>IF(A216:A216&gt;0,VLOOKUP(A216,Sorteio!$A$1:$AS$75,18,FALSE),"")</f>
        <v/>
      </c>
      <c r="G217" s="343" t="str">
        <f>IF(A216:A216&gt;0,VLOOKUP(A216,Sorteio!$A$1:$AS$75,19,FALSE),"")</f>
        <v/>
      </c>
      <c r="H217" s="320" t="str">
        <f>IF(A216:A216&gt;0,VLOOKUP(A216,Sorteio!$A$1:$AS$75,20,FALSE),"")</f>
        <v/>
      </c>
      <c r="I217" s="320" t="str">
        <f>IF(A216:A216&gt;0,VLOOKUP(A216,Sorteio!$A$1:$AS$75,21,FALSE),"")</f>
        <v/>
      </c>
      <c r="J217" s="319" t="str">
        <f>IF(A216:A216&gt;0,VLOOKUP(A216,Sorteio!$A$1:$AS$75,22,FALSE),"")</f>
        <v/>
      </c>
      <c r="K217" s="319" t="str">
        <f>IF(A216:A216&gt;0,VLOOKUP(A216,Sorteio!$A$1:$AS$75,23,FALSE),"")</f>
        <v/>
      </c>
      <c r="L217" s="321"/>
      <c r="M217" s="321"/>
      <c r="N217" s="322" t="str">
        <f>IF(A216&gt;0,L217+M217,"")</f>
        <v/>
      </c>
      <c r="O217" s="323"/>
      <c r="P217" s="323"/>
      <c r="Q217" s="323"/>
      <c r="R217" s="323"/>
      <c r="S217" s="610" t="str">
        <f>IF(O217&gt;0,VLOOKUP(O217,HOLEINONE!$A$1:$B$37,2,FALSE),"")</f>
        <v/>
      </c>
      <c r="T217" s="610" t="str">
        <f>IF(P217&gt;0,VLOOKUP(P217,HOLEINONE!$A$1:$B$37,2,FALSE),"")</f>
        <v/>
      </c>
      <c r="U217" s="610" t="str">
        <f>IF(Q217&gt;0,VLOOKUP(Q217,HOLEINONE!$A$1:$B$37,2,FALSE),"")</f>
        <v/>
      </c>
      <c r="V217" s="610" t="str">
        <f>IF(R217&gt;0,VLOOKUP(R217,HOLEINONE!$A$1:$B$37,2,FALSE),"")</f>
        <v/>
      </c>
      <c r="W217" s="591" t="str">
        <f t="shared" si="11"/>
        <v/>
      </c>
      <c r="X217" s="325" t="str">
        <f>IF(A216&gt;0,N217-H217*2,"")</f>
        <v/>
      </c>
      <c r="Y217" s="315" t="str">
        <f t="shared" si="10"/>
        <v/>
      </c>
      <c r="Z217" s="315" t="str">
        <f>IF(A216&gt;0,999.999999-N217+(H217*0.01)+(Y217*-0.000000001),"")</f>
        <v/>
      </c>
      <c r="AA217" s="315" t="str">
        <f>IF(A216&gt;0,RANK(Z217,Z:Z),"")</f>
        <v/>
      </c>
      <c r="AB217" s="315" t="str">
        <f>IF(A216&gt;0,999.999999-X217+(0.12-(H217*0.01))+(Y217*-0.00000001)," ")</f>
        <v xml:space="preserve"> </v>
      </c>
      <c r="AC217" s="315" t="str">
        <f>IF(A216&gt;0,RANK(AB217,AB:AB),"")</f>
        <v/>
      </c>
      <c r="AD217" s="315" t="str">
        <f t="shared" si="12"/>
        <v/>
      </c>
    </row>
    <row r="218" spans="1:30" ht="18.75" customHeight="1">
      <c r="A218" s="1132"/>
      <c r="B218" s="319" t="str">
        <f>IF(A216:A216&gt;0,VLOOKUP(A216,Sorteio!$A$1:$AS$75,24,FALSE),"")</f>
        <v/>
      </c>
      <c r="C218" s="319" t="str">
        <f>IF(A216:A216&gt;0,VLOOKUP(A216,Sorteio!$A$1:$AS$75,25,FALSE),"")</f>
        <v/>
      </c>
      <c r="D218" s="319" t="str">
        <f>IF(A216:A216&gt;0,VLOOKUP(A216,Sorteio!$A$1:$AS$75,26,FALSE),"")</f>
        <v/>
      </c>
      <c r="E218" s="319" t="str">
        <f>IF(A216:A216&gt;0,VLOOKUP(A216,Sorteio!$A$1:$AS$75,27,FALSE),"")</f>
        <v/>
      </c>
      <c r="F218" s="319" t="str">
        <f>IF(A216:A216&gt;0,VLOOKUP(A216,Sorteio!$A$1:$AS$75,28,FALSE),"")</f>
        <v/>
      </c>
      <c r="G218" s="343" t="str">
        <f>IF(A216:A216&gt;0,VLOOKUP(A216,Sorteio!$A$1:$AS$75,29,FALSE),"")</f>
        <v/>
      </c>
      <c r="H218" s="320" t="str">
        <f>IF(A216:A216&gt;0,VLOOKUP(A216,Sorteio!$A$1:$AS$75,30,FALSE),"")</f>
        <v/>
      </c>
      <c r="I218" s="320" t="str">
        <f>IF(A216:A216&gt;0,VLOOKUP(A216,Sorteio!$A$1:$AS$75,31,FALSE),"")</f>
        <v/>
      </c>
      <c r="J218" s="319" t="str">
        <f>IF(A216:A216&gt;0,VLOOKUP(A216,Sorteio!$A$1:$AS$75,32,FALSE),"")</f>
        <v/>
      </c>
      <c r="K218" s="319" t="str">
        <f>IF(A216:A216&gt;0,VLOOKUP(A216,Sorteio!$A$1:$AS$75,33,FALSE),"")</f>
        <v/>
      </c>
      <c r="L218" s="321"/>
      <c r="M218" s="321"/>
      <c r="N218" s="322" t="str">
        <f>IF(A216&gt;0,L218+M218,"")</f>
        <v/>
      </c>
      <c r="O218" s="323"/>
      <c r="P218" s="323"/>
      <c r="Q218" s="323"/>
      <c r="R218" s="323"/>
      <c r="S218" s="610" t="str">
        <f>IF(O218&gt;0,VLOOKUP(O218,HOLEINONE!$A$1:$B$37,2,FALSE),"")</f>
        <v/>
      </c>
      <c r="T218" s="610" t="str">
        <f>IF(P218&gt;0,VLOOKUP(P218,HOLEINONE!$A$1:$B$37,2,FALSE),"")</f>
        <v/>
      </c>
      <c r="U218" s="610" t="str">
        <f>IF(Q218&gt;0,VLOOKUP(Q218,HOLEINONE!$A$1:$B$37,2,FALSE),"")</f>
        <v/>
      </c>
      <c r="V218" s="610" t="str">
        <f>IF(R218&gt;0,VLOOKUP(R218,HOLEINONE!$A$1:$B$37,2,FALSE),"")</f>
        <v/>
      </c>
      <c r="W218" s="591" t="str">
        <f t="shared" si="11"/>
        <v/>
      </c>
      <c r="X218" s="325" t="str">
        <f>IF(A216&gt;0,N218-H218*2,"")</f>
        <v/>
      </c>
      <c r="Y218" s="315" t="str">
        <f t="shared" si="10"/>
        <v/>
      </c>
      <c r="Z218" s="315" t="str">
        <f>IF(A216&gt;0,999.999999-N218+(H218*0.01)+(Y218*-0.000000001),"")</f>
        <v/>
      </c>
      <c r="AA218" s="315" t="str">
        <f>IF(A216&gt;0,RANK(Z218,Z:Z),"")</f>
        <v/>
      </c>
      <c r="AB218" s="315" t="str">
        <f>IF(A216&gt;0,999.999999-X218+(0.12-(H218*0.01))+(Y218*-0.00000001)," ")</f>
        <v xml:space="preserve"> </v>
      </c>
      <c r="AC218" s="315" t="str">
        <f>IF(A216&gt;0,RANK(AB218,AB:AB),"")</f>
        <v/>
      </c>
      <c r="AD218" s="315" t="str">
        <f t="shared" si="12"/>
        <v/>
      </c>
    </row>
    <row r="219" spans="1:30" ht="18.75" customHeight="1">
      <c r="A219" s="1132"/>
      <c r="B219" s="319" t="str">
        <f>IF(A216:A216&gt;0,VLOOKUP(A216,Sorteio!$A$1:$AS$75,34,FALSE),"")</f>
        <v/>
      </c>
      <c r="C219" s="319" t="str">
        <f>IF(A216:A216&gt;0,VLOOKUP(A216,Sorteio!$A$1:$AS$75,35,FALSE),"")</f>
        <v/>
      </c>
      <c r="D219" s="319" t="str">
        <f>IF(A216:A216&gt;0,VLOOKUP(A216,Sorteio!$A$1:$AS$75,36,FALSE),"")</f>
        <v/>
      </c>
      <c r="E219" s="319" t="str">
        <f>IF(A216:A216&gt;0,VLOOKUP(A216,Sorteio!$A$1:$AS$75,37,FALSE),"")</f>
        <v/>
      </c>
      <c r="F219" s="319" t="str">
        <f>IF(A216:A216&gt;0,VLOOKUP(A216,Sorteio!$A$1:$AS$75,38,FALSE),"")</f>
        <v/>
      </c>
      <c r="G219" s="343" t="str">
        <f>IF(A216:A216&gt;0,VLOOKUP(A216,Sorteio!$A$1:$AS$75,39,FALSE),"")</f>
        <v/>
      </c>
      <c r="H219" s="320" t="str">
        <f>IF(A216:A216&gt;0,VLOOKUP(A216,Sorteio!$A$1:$AS$75,40,FALSE),"")</f>
        <v/>
      </c>
      <c r="I219" s="320" t="str">
        <f>IF(A216:A216&gt;0,VLOOKUP(A216,Sorteio!$A$1:$AS$75,41,FALSE),"")</f>
        <v/>
      </c>
      <c r="J219" s="319" t="str">
        <f>IF(A216:A216&gt;0,VLOOKUP(A216,Sorteio!$A$1:$AS$75,42,FALSE),"")</f>
        <v/>
      </c>
      <c r="K219" s="319" t="str">
        <f>IF(A216:A216&gt;0,VLOOKUP(A216,Sorteio!$A$1:$AS$75,43,FALSE),"")</f>
        <v/>
      </c>
      <c r="L219" s="321"/>
      <c r="M219" s="321"/>
      <c r="N219" s="322" t="str">
        <f>IF(A216&gt;0,L219+M219,"")</f>
        <v/>
      </c>
      <c r="O219" s="323"/>
      <c r="P219" s="323"/>
      <c r="Q219" s="323"/>
      <c r="R219" s="323"/>
      <c r="S219" s="610" t="str">
        <f>IF(O219&gt;0,VLOOKUP(O219,HOLEINONE!$A$1:$B$37,2,FALSE),"")</f>
        <v/>
      </c>
      <c r="T219" s="610" t="str">
        <f>IF(P219&gt;0,VLOOKUP(P219,HOLEINONE!$A$1:$B$37,2,FALSE),"")</f>
        <v/>
      </c>
      <c r="U219" s="610" t="str">
        <f>IF(Q219&gt;0,VLOOKUP(Q219,HOLEINONE!$A$1:$B$37,2,FALSE),"")</f>
        <v/>
      </c>
      <c r="V219" s="610" t="str">
        <f>IF(R219&gt;0,VLOOKUP(R219,HOLEINONE!$A$1:$B$37,2,FALSE),"")</f>
        <v/>
      </c>
      <c r="W219" s="591" t="str">
        <f t="shared" si="11"/>
        <v/>
      </c>
      <c r="X219" s="325" t="str">
        <f>IF(A216&gt;0,N219-H219*2,"")</f>
        <v/>
      </c>
      <c r="Y219" s="315" t="str">
        <f t="shared" si="10"/>
        <v/>
      </c>
      <c r="Z219" s="315" t="str">
        <f>IF(A216&gt;0,999.999999-N219+(H219*0.01)+(Y219*-0.000000001),"")</f>
        <v/>
      </c>
      <c r="AA219" s="315" t="str">
        <f>IF(A216&gt;0,RANK(Z219,Z:Z),"")</f>
        <v/>
      </c>
      <c r="AB219" s="315" t="str">
        <f>IF(A216&gt;0,999.999999-X219+(0.12-(H219*0.01))+(Y219*-0.00000001)," ")</f>
        <v xml:space="preserve"> </v>
      </c>
      <c r="AC219" s="315" t="str">
        <f>IF(A216&gt;0,RANK(AB219,AB:AB),"")</f>
        <v/>
      </c>
      <c r="AD219" s="315" t="str">
        <f t="shared" si="12"/>
        <v/>
      </c>
    </row>
    <row r="220" spans="1:30" ht="18.75" customHeight="1">
      <c r="A220" s="1132"/>
      <c r="B220" s="319" t="str">
        <f>IF(A220:A220&gt;0,VLOOKUP(A220,Sorteio!$A$1:$AS$75,4,FALSE),"")</f>
        <v/>
      </c>
      <c r="C220" s="319" t="str">
        <f>IF(A220:A220&gt;0,VLOOKUP(A220,Sorteio!$A$1:$AS$75,5,FALSE),"")</f>
        <v/>
      </c>
      <c r="D220" s="319" t="str">
        <f>IF(A220:A220&gt;0,VLOOKUP(A220,Sorteio!$A$1:$AS$75,6,FALSE),"")</f>
        <v/>
      </c>
      <c r="E220" s="319" t="str">
        <f>IF(A220:A220&gt;0,VLOOKUP(A220,Sorteio!$A$1:$AS$75,7,FALSE),"")</f>
        <v/>
      </c>
      <c r="F220" s="319" t="str">
        <f>IF(A220:A220&gt;0,VLOOKUP(A220,Sorteio!$A$1:$AS$75,8,FALSE),"")</f>
        <v/>
      </c>
      <c r="G220" s="343" t="str">
        <f>IF(A220:A220&gt;0,VLOOKUP(A220,Sorteio!$A$1:$AS$75,9,FALSE),"")</f>
        <v/>
      </c>
      <c r="H220" s="320" t="str">
        <f>IF(A220:A220&gt;0,VLOOKUP(A220,Sorteio!$A$1:$AS$75,10,FALSE),"")</f>
        <v/>
      </c>
      <c r="I220" s="320" t="str">
        <f>IF(A220:A220&gt;0,VLOOKUP(A220,Sorteio!$A$1:$AS$75,11,FALSE),"")</f>
        <v/>
      </c>
      <c r="J220" s="319" t="str">
        <f>IF(A220:A220&gt;0,VLOOKUP(A220,Sorteio!$A$1:$AS$75,12,FALSE),"")</f>
        <v/>
      </c>
      <c r="K220" s="319" t="str">
        <f>IF(A220:A220&gt;0,VLOOKUP(A220,Sorteio!$A$1:$AS$75,13,FALSE),"")</f>
        <v/>
      </c>
      <c r="L220" s="321"/>
      <c r="M220" s="321"/>
      <c r="N220" s="322" t="str">
        <f>IF(A220&gt;0,L220+M220,"")</f>
        <v/>
      </c>
      <c r="O220" s="323"/>
      <c r="P220" s="323"/>
      <c r="Q220" s="323"/>
      <c r="R220" s="323"/>
      <c r="S220" s="610" t="str">
        <f>IF(O220&gt;0,VLOOKUP(O220,HOLEINONE!$A$1:$B$37,2,FALSE),"")</f>
        <v/>
      </c>
      <c r="T220" s="610" t="str">
        <f>IF(P220&gt;0,VLOOKUP(P220,HOLEINONE!$A$1:$B$37,2,FALSE),"")</f>
        <v/>
      </c>
      <c r="U220" s="610" t="str">
        <f>IF(Q220&gt;0,VLOOKUP(Q220,HOLEINONE!$A$1:$B$37,2,FALSE),"")</f>
        <v/>
      </c>
      <c r="V220" s="610" t="str">
        <f>IF(R220&gt;0,VLOOKUP(R220,HOLEINONE!$A$1:$B$37,2,FALSE),"")</f>
        <v/>
      </c>
      <c r="W220" s="591" t="str">
        <f t="shared" si="11"/>
        <v/>
      </c>
      <c r="X220" s="325" t="str">
        <f>IF(A220&gt;0,N220-H220*2,"")</f>
        <v/>
      </c>
      <c r="Y220" s="315" t="str">
        <f t="shared" si="10"/>
        <v/>
      </c>
      <c r="Z220" s="315" t="str">
        <f>IF(A220&gt;0,999.999999-N220+(H220*0.01)+(Y220*-0.000000001),"")</f>
        <v/>
      </c>
      <c r="AA220" s="315" t="str">
        <f>IF(A220&gt;0,RANK(Z220,Z:Z),"")</f>
        <v/>
      </c>
      <c r="AB220" s="315" t="str">
        <f>IF(A220&gt;0,999.999999-X220+(0.12-(H220*0.01))+(Y220*-0.00000001)," ")</f>
        <v xml:space="preserve"> </v>
      </c>
      <c r="AC220" s="315" t="str">
        <f>IF(A220&gt;0,RANK(AB220,AB:AB),"")</f>
        <v/>
      </c>
      <c r="AD220" s="315" t="str">
        <f t="shared" si="12"/>
        <v/>
      </c>
    </row>
    <row r="221" spans="1:30" ht="18.75" customHeight="1">
      <c r="A221" s="1132"/>
      <c r="B221" s="319" t="str">
        <f>IF(A220:A220&gt;0,VLOOKUP(A220,Sorteio!$A$1:$AS$75,14,FALSE),"")</f>
        <v/>
      </c>
      <c r="C221" s="319" t="str">
        <f>IF(A220:A220&gt;0,VLOOKUP(A220,Sorteio!$A$1:$AS$760,15,FALSE),"")</f>
        <v/>
      </c>
      <c r="D221" s="319" t="str">
        <f>IF(A220:A220&gt;0,VLOOKUP(A220,Sorteio!$A$1:$AS$760,16,FALSE),"")</f>
        <v/>
      </c>
      <c r="E221" s="319" t="str">
        <f>IF(A220:A220&gt;0,VLOOKUP(A220,Sorteio!$A$1:$AS$760,17,FALSE),"")</f>
        <v/>
      </c>
      <c r="F221" s="319" t="str">
        <f>IF(A220:A220&gt;0,VLOOKUP(A220,Sorteio!$A$1:$AS$75,18,FALSE),"")</f>
        <v/>
      </c>
      <c r="G221" s="343" t="str">
        <f>IF(A220:A220&gt;0,VLOOKUP(A220,Sorteio!$A$1:$AS$75,19,FALSE),"")</f>
        <v/>
      </c>
      <c r="H221" s="320" t="str">
        <f>IF(A220:A220&gt;0,VLOOKUP(A220,Sorteio!$A$1:$AS$75,20,FALSE),"")</f>
        <v/>
      </c>
      <c r="I221" s="320" t="str">
        <f>IF(A220:A220&gt;0,VLOOKUP(A220,Sorteio!$A$1:$AS$75,21,FALSE),"")</f>
        <v/>
      </c>
      <c r="J221" s="319" t="str">
        <f>IF(A220:A220&gt;0,VLOOKUP(A220,Sorteio!$A$1:$AS$75,22,FALSE),"")</f>
        <v/>
      </c>
      <c r="K221" s="319" t="str">
        <f>IF(A220:A220&gt;0,VLOOKUP(A220,Sorteio!$A$1:$AS$75,23,FALSE),"")</f>
        <v/>
      </c>
      <c r="L221" s="321"/>
      <c r="M221" s="321"/>
      <c r="N221" s="322" t="str">
        <f>IF(A220&gt;0,L221+M221,"")</f>
        <v/>
      </c>
      <c r="O221" s="323"/>
      <c r="P221" s="323"/>
      <c r="Q221" s="323"/>
      <c r="R221" s="323"/>
      <c r="S221" s="610" t="str">
        <f>IF(O221&gt;0,VLOOKUP(O221,HOLEINONE!$A$1:$B$37,2,FALSE),"")</f>
        <v/>
      </c>
      <c r="T221" s="610" t="str">
        <f>IF(P221&gt;0,VLOOKUP(P221,HOLEINONE!$A$1:$B$37,2,FALSE),"")</f>
        <v/>
      </c>
      <c r="U221" s="610" t="str">
        <f>IF(Q221&gt;0,VLOOKUP(Q221,HOLEINONE!$A$1:$B$37,2,FALSE),"")</f>
        <v/>
      </c>
      <c r="V221" s="610" t="str">
        <f>IF(R221&gt;0,VLOOKUP(R221,HOLEINONE!$A$1:$B$37,2,FALSE),"")</f>
        <v/>
      </c>
      <c r="W221" s="591" t="str">
        <f t="shared" si="11"/>
        <v/>
      </c>
      <c r="X221" s="325" t="str">
        <f>IF(A220&gt;0,N221-H221*2,"")</f>
        <v/>
      </c>
      <c r="Y221" s="315" t="str">
        <f t="shared" si="10"/>
        <v/>
      </c>
      <c r="Z221" s="315" t="str">
        <f>IF(A220&gt;0,999.999999-N221+(H221*0.01)+(Y221*-0.000000001),"")</f>
        <v/>
      </c>
      <c r="AA221" s="315" t="str">
        <f>IF(A220&gt;0,RANK(Z221,Z:Z),"")</f>
        <v/>
      </c>
      <c r="AB221" s="315" t="str">
        <f>IF(A220&gt;0,999.999999-X221+(0.12-(H221*0.01))+(Y221*-0.00000001)," ")</f>
        <v xml:space="preserve"> </v>
      </c>
      <c r="AC221" s="315" t="str">
        <f>IF(A220&gt;0,RANK(AB221,AB:AB),"")</f>
        <v/>
      </c>
      <c r="AD221" s="315" t="str">
        <f t="shared" si="12"/>
        <v/>
      </c>
    </row>
    <row r="222" spans="1:30" ht="18.75" customHeight="1">
      <c r="A222" s="1132"/>
      <c r="B222" s="319" t="str">
        <f>IF(A220:A220&gt;0,VLOOKUP(A220,Sorteio!$A$1:$AS$75,24,FALSE),"")</f>
        <v/>
      </c>
      <c r="C222" s="319" t="str">
        <f>IF(A220:A220&gt;0,VLOOKUP(A220,Sorteio!$A$1:$AS$75,25,FALSE),"")</f>
        <v/>
      </c>
      <c r="D222" s="319" t="str">
        <f>IF(A220:A220&gt;0,VLOOKUP(A220,Sorteio!$A$1:$AS$75,26,FALSE),"")</f>
        <v/>
      </c>
      <c r="E222" s="319" t="str">
        <f>IF(A220:A220&gt;0,VLOOKUP(A220,Sorteio!$A$1:$AS$75,27,FALSE),"")</f>
        <v/>
      </c>
      <c r="F222" s="319" t="str">
        <f>IF(A220:A220&gt;0,VLOOKUP(A220,Sorteio!$A$1:$AS$75,28,FALSE),"")</f>
        <v/>
      </c>
      <c r="G222" s="343" t="str">
        <f>IF(A220:A220&gt;0,VLOOKUP(A220,Sorteio!$A$1:$AS$75,29,FALSE),"")</f>
        <v/>
      </c>
      <c r="H222" s="320" t="str">
        <f>IF(A220:A220&gt;0,VLOOKUP(A220,Sorteio!$A$1:$AS$75,30,FALSE),"")</f>
        <v/>
      </c>
      <c r="I222" s="320" t="str">
        <f>IF(A220:A220&gt;0,VLOOKUP(A220,Sorteio!$A$1:$AS$75,31,FALSE),"")</f>
        <v/>
      </c>
      <c r="J222" s="319" t="str">
        <f>IF(A220:A220&gt;0,VLOOKUP(A220,Sorteio!$A$1:$AS$75,32,FALSE),"")</f>
        <v/>
      </c>
      <c r="K222" s="319" t="str">
        <f>IF(A220:A220&gt;0,VLOOKUP(A220,Sorteio!$A$1:$AS$75,33,FALSE),"")</f>
        <v/>
      </c>
      <c r="L222" s="321"/>
      <c r="M222" s="321"/>
      <c r="N222" s="322" t="str">
        <f>IF(A220&gt;0,L222+M222,"")</f>
        <v/>
      </c>
      <c r="O222" s="323"/>
      <c r="P222" s="323"/>
      <c r="Q222" s="323"/>
      <c r="R222" s="323"/>
      <c r="S222" s="610" t="str">
        <f>IF(O222&gt;0,VLOOKUP(O222,HOLEINONE!$A$1:$B$37,2,FALSE),"")</f>
        <v/>
      </c>
      <c r="T222" s="610" t="str">
        <f>IF(P222&gt;0,VLOOKUP(P222,HOLEINONE!$A$1:$B$37,2,FALSE),"")</f>
        <v/>
      </c>
      <c r="U222" s="610" t="str">
        <f>IF(Q222&gt;0,VLOOKUP(Q222,HOLEINONE!$A$1:$B$37,2,FALSE),"")</f>
        <v/>
      </c>
      <c r="V222" s="610" t="str">
        <f>IF(R222&gt;0,VLOOKUP(R222,HOLEINONE!$A$1:$B$37,2,FALSE),"")</f>
        <v/>
      </c>
      <c r="W222" s="591" t="str">
        <f t="shared" si="11"/>
        <v/>
      </c>
      <c r="X222" s="325" t="str">
        <f>IF(A220&gt;0,N222-H222*2,"")</f>
        <v/>
      </c>
      <c r="Y222" s="315" t="str">
        <f t="shared" si="10"/>
        <v/>
      </c>
      <c r="Z222" s="315" t="str">
        <f>IF(A220&gt;0,999.999999-N222+(H222*0.01)+(Y222*-0.000000001),"")</f>
        <v/>
      </c>
      <c r="AA222" s="315" t="str">
        <f>IF(A220&gt;0,RANK(Z222,Z:Z),"")</f>
        <v/>
      </c>
      <c r="AB222" s="315" t="str">
        <f>IF(A220&gt;0,999.999999-X222+(0.12-(H222*0.01))+(Y222*-0.00000001)," ")</f>
        <v xml:space="preserve"> </v>
      </c>
      <c r="AC222" s="315" t="str">
        <f>IF(A220&gt;0,RANK(AB222,AB:AB),"")</f>
        <v/>
      </c>
      <c r="AD222" s="315" t="str">
        <f t="shared" si="12"/>
        <v/>
      </c>
    </row>
    <row r="223" spans="1:30" ht="18.75" customHeight="1">
      <c r="A223" s="1132"/>
      <c r="B223" s="319" t="str">
        <f>IF(A220:A220&gt;0,VLOOKUP(A220,Sorteio!$A$1:$AS$75,34,FALSE),"")</f>
        <v/>
      </c>
      <c r="C223" s="319" t="str">
        <f>IF(A220:A220&gt;0,VLOOKUP(A220,Sorteio!$A$1:$AS$75,35,FALSE),"")</f>
        <v/>
      </c>
      <c r="D223" s="319" t="str">
        <f>IF(A220:A220&gt;0,VLOOKUP(A220,Sorteio!$A$1:$AS$75,36,FALSE),"")</f>
        <v/>
      </c>
      <c r="E223" s="319" t="str">
        <f>IF(A220:A220&gt;0,VLOOKUP(A220,Sorteio!$A$1:$AS$75,37,FALSE),"")</f>
        <v/>
      </c>
      <c r="F223" s="319" t="str">
        <f>IF(A220:A220&gt;0,VLOOKUP(A220,Sorteio!$A$1:$AS$75,38,FALSE),"")</f>
        <v/>
      </c>
      <c r="G223" s="343" t="str">
        <f>IF(A220:A220&gt;0,VLOOKUP(A220,Sorteio!$A$1:$AS$75,39,FALSE),"")</f>
        <v/>
      </c>
      <c r="H223" s="320" t="str">
        <f>IF(A220:A220&gt;0,VLOOKUP(A220,Sorteio!$A$1:$AS$75,40,FALSE),"")</f>
        <v/>
      </c>
      <c r="I223" s="320" t="str">
        <f>IF(A220:A220&gt;0,VLOOKUP(A220,Sorteio!$A$1:$AS$75,41,FALSE),"")</f>
        <v/>
      </c>
      <c r="J223" s="319" t="str">
        <f>IF(A220:A220&gt;0,VLOOKUP(A220,Sorteio!$A$1:$AS$75,42,FALSE),"")</f>
        <v/>
      </c>
      <c r="K223" s="319" t="str">
        <f>IF(A220:A220&gt;0,VLOOKUP(A220,Sorteio!$A$1:$AS$75,43,FALSE),"")</f>
        <v/>
      </c>
      <c r="L223" s="321"/>
      <c r="M223" s="321"/>
      <c r="N223" s="322" t="str">
        <f>IF(A220&gt;0,L223+M223,"")</f>
        <v/>
      </c>
      <c r="O223" s="323"/>
      <c r="P223" s="323"/>
      <c r="Q223" s="323"/>
      <c r="R223" s="323"/>
      <c r="S223" s="610" t="str">
        <f>IF(O223&gt;0,VLOOKUP(O223,HOLEINONE!$A$1:$B$37,2,FALSE),"")</f>
        <v/>
      </c>
      <c r="T223" s="610" t="str">
        <f>IF(P223&gt;0,VLOOKUP(P223,HOLEINONE!$A$1:$B$37,2,FALSE),"")</f>
        <v/>
      </c>
      <c r="U223" s="610" t="str">
        <f>IF(Q223&gt;0,VLOOKUP(Q223,HOLEINONE!$A$1:$B$37,2,FALSE),"")</f>
        <v/>
      </c>
      <c r="V223" s="610" t="str">
        <f>IF(R223&gt;0,VLOOKUP(R223,HOLEINONE!$A$1:$B$37,2,FALSE),"")</f>
        <v/>
      </c>
      <c r="W223" s="591" t="str">
        <f t="shared" si="11"/>
        <v/>
      </c>
      <c r="X223" s="325" t="str">
        <f>IF(A220&gt;0,N223-H223*2,"")</f>
        <v/>
      </c>
      <c r="Y223" s="315" t="str">
        <f t="shared" si="10"/>
        <v/>
      </c>
      <c r="Z223" s="315" t="str">
        <f>IF(A220&gt;0,999.999999-N223+(H223*0.01)+(Y223*-0.000000001),"")</f>
        <v/>
      </c>
      <c r="AA223" s="315" t="str">
        <f>IF(A220&gt;0,RANK(Z223,Z:Z),"")</f>
        <v/>
      </c>
      <c r="AB223" s="315" t="str">
        <f>IF(A220&gt;0,999.999999-X223+(0.12-(H223*0.01))+(Y223*-0.00000001)," ")</f>
        <v xml:space="preserve"> </v>
      </c>
      <c r="AC223" s="315" t="str">
        <f>IF(A220&gt;0,RANK(AB223,AB:AB),"")</f>
        <v/>
      </c>
      <c r="AD223" s="315" t="str">
        <f t="shared" si="12"/>
        <v/>
      </c>
    </row>
    <row r="224" spans="1:30" ht="25.8">
      <c r="B224" s="328"/>
      <c r="E224" s="329"/>
      <c r="F224" s="329"/>
      <c r="G224" s="344"/>
      <c r="H224" s="329"/>
      <c r="I224" s="329"/>
      <c r="J224" s="328"/>
      <c r="K224" s="329"/>
      <c r="L224" s="335"/>
      <c r="M224" s="335"/>
      <c r="N224" s="330"/>
      <c r="O224" s="331"/>
      <c r="P224" s="331"/>
      <c r="Q224" s="331"/>
      <c r="R224" s="331"/>
      <c r="S224" s="332"/>
      <c r="T224" s="332"/>
      <c r="U224" s="332"/>
      <c r="V224" s="332"/>
      <c r="X224" s="333"/>
    </row>
    <row r="225" spans="2:24" ht="25.8">
      <c r="B225" s="328"/>
      <c r="E225" s="329"/>
      <c r="F225" s="329"/>
      <c r="G225" s="344"/>
      <c r="H225" s="329"/>
      <c r="I225" s="329"/>
      <c r="J225" s="328"/>
      <c r="K225" s="329"/>
      <c r="L225" s="335"/>
      <c r="M225" s="335"/>
      <c r="N225" s="330"/>
      <c r="O225" s="331"/>
      <c r="P225" s="331"/>
      <c r="Q225" s="331"/>
      <c r="R225" s="331"/>
      <c r="S225" s="332"/>
      <c r="T225" s="332"/>
      <c r="U225" s="332"/>
      <c r="V225" s="332"/>
      <c r="X225" s="333"/>
    </row>
    <row r="226" spans="2:24" ht="25.8">
      <c r="B226" s="336"/>
      <c r="E226" s="337"/>
      <c r="F226" s="337"/>
      <c r="G226" s="338"/>
      <c r="H226" s="337"/>
      <c r="I226" s="337"/>
      <c r="J226" s="339"/>
      <c r="K226" s="337"/>
      <c r="L226" s="335"/>
      <c r="M226" s="335"/>
      <c r="N226" s="330"/>
      <c r="O226" s="331"/>
      <c r="P226" s="331"/>
      <c r="Q226" s="331"/>
      <c r="R226" s="331"/>
      <c r="S226" s="332"/>
      <c r="T226" s="332"/>
      <c r="U226" s="332"/>
      <c r="V226" s="332"/>
      <c r="X226" s="333"/>
    </row>
    <row r="227" spans="2:24" ht="25.8">
      <c r="B227" s="336"/>
      <c r="E227" s="337"/>
      <c r="F227" s="337"/>
      <c r="G227" s="338"/>
      <c r="H227" s="337"/>
      <c r="I227" s="337"/>
      <c r="J227" s="339"/>
      <c r="K227" s="337"/>
      <c r="L227" s="335"/>
      <c r="M227" s="335"/>
      <c r="N227" s="330"/>
      <c r="O227" s="331"/>
      <c r="P227" s="331"/>
      <c r="Q227" s="331"/>
      <c r="R227" s="331"/>
      <c r="S227" s="332"/>
      <c r="T227" s="332"/>
      <c r="U227" s="332"/>
      <c r="V227" s="332"/>
      <c r="X227" s="333"/>
    </row>
    <row r="228" spans="2:24" ht="25.8">
      <c r="B228" s="336"/>
      <c r="E228" s="337"/>
      <c r="F228" s="337"/>
      <c r="G228" s="338"/>
      <c r="H228" s="337"/>
      <c r="I228" s="337"/>
      <c r="J228" s="339"/>
      <c r="K228" s="337"/>
      <c r="L228" s="335"/>
      <c r="M228" s="335"/>
      <c r="N228" s="330"/>
      <c r="O228" s="331"/>
      <c r="P228" s="331"/>
      <c r="Q228" s="331"/>
      <c r="R228" s="331"/>
      <c r="S228" s="332"/>
      <c r="T228" s="332"/>
      <c r="U228" s="332"/>
      <c r="V228" s="332"/>
      <c r="X228" s="333"/>
    </row>
    <row r="229" spans="2:24" ht="25.8">
      <c r="B229" s="336"/>
      <c r="E229" s="337"/>
      <c r="F229" s="337"/>
      <c r="G229" s="338"/>
      <c r="H229" s="337"/>
      <c r="I229" s="337"/>
      <c r="J229" s="339"/>
      <c r="K229" s="337"/>
      <c r="L229" s="335"/>
      <c r="M229" s="335"/>
      <c r="N229" s="330"/>
      <c r="O229" s="331"/>
      <c r="P229" s="331"/>
      <c r="Q229" s="331"/>
      <c r="R229" s="331"/>
      <c r="S229" s="332"/>
      <c r="T229" s="332"/>
      <c r="U229" s="332"/>
      <c r="V229" s="332"/>
      <c r="X229" s="333"/>
    </row>
    <row r="230" spans="2:24" ht="25.8">
      <c r="B230" s="336"/>
      <c r="E230" s="337"/>
      <c r="F230" s="337"/>
      <c r="G230" s="338"/>
      <c r="H230" s="337"/>
      <c r="I230" s="337"/>
      <c r="J230" s="339"/>
      <c r="K230" s="337"/>
      <c r="L230" s="335"/>
      <c r="M230" s="335"/>
      <c r="N230" s="330"/>
      <c r="O230" s="331"/>
      <c r="P230" s="331"/>
      <c r="Q230" s="331"/>
      <c r="R230" s="331"/>
      <c r="S230" s="332"/>
      <c r="T230" s="332"/>
      <c r="U230" s="332"/>
      <c r="V230" s="332"/>
      <c r="X230" s="333"/>
    </row>
    <row r="231" spans="2:24" ht="25.8">
      <c r="B231" s="336"/>
      <c r="E231" s="337"/>
      <c r="F231" s="337"/>
      <c r="G231" s="338"/>
      <c r="H231" s="337"/>
      <c r="I231" s="337"/>
      <c r="J231" s="339"/>
      <c r="K231" s="337"/>
      <c r="L231" s="335"/>
      <c r="M231" s="335"/>
      <c r="N231" s="330"/>
      <c r="O231" s="331"/>
      <c r="P231" s="331"/>
      <c r="Q231" s="331"/>
      <c r="R231" s="331"/>
      <c r="S231" s="332"/>
      <c r="T231" s="332"/>
      <c r="U231" s="332"/>
      <c r="V231" s="332"/>
      <c r="X231" s="333"/>
    </row>
    <row r="232" spans="2:24" ht="25.8">
      <c r="B232" s="336"/>
      <c r="E232" s="337"/>
      <c r="F232" s="337"/>
      <c r="G232" s="338"/>
      <c r="H232" s="337"/>
      <c r="I232" s="337"/>
      <c r="J232" s="339"/>
      <c r="K232" s="337"/>
      <c r="L232" s="335"/>
      <c r="M232" s="335"/>
      <c r="N232" s="330"/>
      <c r="O232" s="331"/>
      <c r="P232" s="331"/>
      <c r="Q232" s="331"/>
      <c r="R232" s="331"/>
      <c r="S232" s="332"/>
      <c r="T232" s="332"/>
      <c r="U232" s="332"/>
      <c r="V232" s="332"/>
      <c r="X232" s="333"/>
    </row>
    <row r="233" spans="2:24" ht="25.8">
      <c r="B233" s="336"/>
      <c r="E233" s="337"/>
      <c r="F233" s="337"/>
      <c r="G233" s="338"/>
      <c r="H233" s="337"/>
      <c r="I233" s="337"/>
      <c r="J233" s="339"/>
      <c r="K233" s="337"/>
      <c r="L233" s="335"/>
      <c r="M233" s="335"/>
      <c r="N233" s="330"/>
      <c r="O233" s="331"/>
      <c r="P233" s="331"/>
      <c r="Q233" s="331"/>
      <c r="R233" s="331"/>
      <c r="S233" s="332"/>
      <c r="T233" s="332"/>
      <c r="U233" s="332"/>
      <c r="V233" s="332"/>
      <c r="X233" s="333"/>
    </row>
    <row r="234" spans="2:24" ht="25.8">
      <c r="B234" s="336"/>
      <c r="E234" s="337"/>
      <c r="F234" s="337"/>
      <c r="G234" s="338"/>
      <c r="H234" s="337"/>
      <c r="I234" s="337"/>
      <c r="J234" s="339"/>
      <c r="K234" s="337"/>
      <c r="L234" s="335"/>
      <c r="M234" s="335"/>
      <c r="N234" s="330"/>
      <c r="O234" s="331"/>
      <c r="P234" s="331"/>
      <c r="Q234" s="331"/>
      <c r="R234" s="331"/>
      <c r="S234" s="332"/>
      <c r="T234" s="332"/>
      <c r="U234" s="332"/>
      <c r="V234" s="332"/>
      <c r="X234" s="333"/>
    </row>
    <row r="235" spans="2:24" ht="25.8">
      <c r="B235" s="336"/>
      <c r="E235" s="337"/>
      <c r="F235" s="337"/>
      <c r="G235" s="338"/>
      <c r="H235" s="337"/>
      <c r="I235" s="337"/>
      <c r="J235" s="339"/>
      <c r="K235" s="337"/>
      <c r="L235" s="335"/>
      <c r="M235" s="335"/>
      <c r="N235" s="330"/>
      <c r="O235" s="331"/>
      <c r="P235" s="331"/>
      <c r="Q235" s="331"/>
      <c r="R235" s="331"/>
      <c r="S235" s="332"/>
      <c r="T235" s="332"/>
      <c r="U235" s="332"/>
      <c r="V235" s="332"/>
      <c r="X235" s="333"/>
    </row>
    <row r="236" spans="2:24" ht="25.8">
      <c r="B236" s="336"/>
      <c r="E236" s="337"/>
      <c r="F236" s="337"/>
      <c r="G236" s="338"/>
      <c r="H236" s="337"/>
      <c r="I236" s="337"/>
      <c r="J236" s="339"/>
      <c r="K236" s="337"/>
      <c r="L236" s="335"/>
      <c r="M236" s="335"/>
      <c r="N236" s="330"/>
      <c r="O236" s="331"/>
      <c r="P236" s="331"/>
      <c r="Q236" s="331"/>
      <c r="R236" s="331"/>
      <c r="S236" s="332"/>
      <c r="T236" s="332"/>
      <c r="U236" s="332"/>
      <c r="V236" s="332"/>
      <c r="X236" s="333"/>
    </row>
    <row r="237" spans="2:24" ht="25.8">
      <c r="B237" s="336"/>
      <c r="E237" s="337"/>
      <c r="F237" s="337"/>
      <c r="G237" s="338"/>
      <c r="H237" s="337"/>
      <c r="I237" s="337"/>
      <c r="J237" s="339"/>
      <c r="K237" s="337"/>
      <c r="L237" s="335"/>
      <c r="M237" s="335"/>
      <c r="N237" s="330"/>
      <c r="O237" s="331"/>
      <c r="P237" s="331"/>
      <c r="Q237" s="331"/>
      <c r="R237" s="331"/>
      <c r="S237" s="332"/>
      <c r="T237" s="332"/>
      <c r="U237" s="332"/>
      <c r="V237" s="332"/>
      <c r="X237" s="333"/>
    </row>
    <row r="238" spans="2:24" ht="25.8">
      <c r="B238" s="336"/>
      <c r="E238" s="337"/>
      <c r="F238" s="337"/>
      <c r="G238" s="338"/>
      <c r="H238" s="337"/>
      <c r="I238" s="337"/>
      <c r="J238" s="339"/>
      <c r="K238" s="337"/>
      <c r="L238" s="335"/>
      <c r="M238" s="335"/>
      <c r="N238" s="330"/>
      <c r="O238" s="331"/>
      <c r="P238" s="331"/>
      <c r="Q238" s="331"/>
      <c r="R238" s="331"/>
      <c r="S238" s="332"/>
      <c r="T238" s="332"/>
      <c r="U238" s="332"/>
      <c r="V238" s="332"/>
      <c r="X238" s="333"/>
    </row>
    <row r="239" spans="2:24" ht="25.8">
      <c r="B239" s="336"/>
      <c r="E239" s="337"/>
      <c r="F239" s="337"/>
      <c r="G239" s="338"/>
      <c r="H239" s="337"/>
      <c r="I239" s="337"/>
      <c r="J239" s="339"/>
      <c r="K239" s="337"/>
      <c r="L239" s="335"/>
      <c r="M239" s="335"/>
      <c r="N239" s="330"/>
      <c r="O239" s="331"/>
      <c r="P239" s="331"/>
      <c r="Q239" s="331"/>
      <c r="R239" s="331"/>
      <c r="S239" s="332"/>
      <c r="T239" s="332"/>
      <c r="U239" s="332"/>
      <c r="V239" s="332"/>
      <c r="X239" s="333"/>
    </row>
    <row r="240" spans="2:24" ht="25.8">
      <c r="B240" s="336"/>
      <c r="E240" s="337"/>
      <c r="F240" s="337"/>
      <c r="G240" s="338"/>
      <c r="H240" s="337"/>
      <c r="I240" s="337"/>
      <c r="J240" s="339"/>
      <c r="K240" s="337"/>
      <c r="L240" s="335"/>
      <c r="M240" s="335"/>
      <c r="N240" s="330"/>
      <c r="O240" s="331"/>
      <c r="P240" s="331"/>
      <c r="Q240" s="331"/>
      <c r="R240" s="331"/>
      <c r="S240" s="332"/>
      <c r="T240" s="332"/>
      <c r="U240" s="332"/>
      <c r="V240" s="332"/>
      <c r="X240" s="333"/>
    </row>
    <row r="241" spans="2:24" ht="25.8">
      <c r="B241" s="336"/>
      <c r="E241" s="337"/>
      <c r="F241" s="337"/>
      <c r="G241" s="338"/>
      <c r="H241" s="337"/>
      <c r="I241" s="337"/>
      <c r="J241" s="339"/>
      <c r="K241" s="337"/>
      <c r="L241" s="335"/>
      <c r="M241" s="335"/>
      <c r="N241" s="330"/>
      <c r="O241" s="331"/>
      <c r="P241" s="331"/>
      <c r="Q241" s="331"/>
      <c r="R241" s="331"/>
      <c r="S241" s="332"/>
      <c r="T241" s="332"/>
      <c r="U241" s="332"/>
      <c r="V241" s="332"/>
      <c r="X241" s="333"/>
    </row>
    <row r="242" spans="2:24" ht="25.8">
      <c r="B242" s="336"/>
      <c r="E242" s="337"/>
      <c r="F242" s="337"/>
      <c r="G242" s="338"/>
      <c r="H242" s="337"/>
      <c r="I242" s="337"/>
      <c r="J242" s="339"/>
      <c r="K242" s="337"/>
      <c r="L242" s="335"/>
      <c r="M242" s="335"/>
      <c r="N242" s="330"/>
      <c r="O242" s="331"/>
      <c r="P242" s="331"/>
      <c r="Q242" s="331"/>
      <c r="R242" s="331"/>
      <c r="S242" s="332"/>
      <c r="T242" s="332"/>
      <c r="U242" s="332"/>
      <c r="V242" s="332"/>
      <c r="X242" s="333"/>
    </row>
    <row r="243" spans="2:24" ht="25.8">
      <c r="B243" s="336"/>
      <c r="E243" s="337"/>
      <c r="F243" s="337"/>
      <c r="G243" s="338"/>
      <c r="H243" s="337"/>
      <c r="I243" s="337"/>
      <c r="J243" s="339"/>
      <c r="K243" s="337"/>
      <c r="L243" s="335"/>
      <c r="M243" s="335"/>
      <c r="N243" s="330"/>
      <c r="O243" s="331"/>
      <c r="P243" s="331"/>
      <c r="Q243" s="331"/>
      <c r="R243" s="331"/>
      <c r="S243" s="332"/>
      <c r="T243" s="332"/>
      <c r="U243" s="332"/>
      <c r="V243" s="332"/>
      <c r="X243" s="333"/>
    </row>
    <row r="244" spans="2:24" ht="25.8">
      <c r="B244" s="336"/>
      <c r="E244" s="337"/>
      <c r="F244" s="337"/>
      <c r="G244" s="338"/>
      <c r="H244" s="337"/>
      <c r="I244" s="337"/>
      <c r="J244" s="339"/>
      <c r="K244" s="337"/>
      <c r="L244" s="335"/>
      <c r="M244" s="335"/>
      <c r="N244" s="330"/>
      <c r="O244" s="331"/>
      <c r="P244" s="331"/>
      <c r="Q244" s="331"/>
      <c r="R244" s="331"/>
      <c r="S244" s="332"/>
      <c r="T244" s="332"/>
      <c r="U244" s="332"/>
      <c r="V244" s="332"/>
      <c r="X244" s="333"/>
    </row>
    <row r="245" spans="2:24" ht="25.8">
      <c r="B245" s="336"/>
      <c r="E245" s="337"/>
      <c r="F245" s="337"/>
      <c r="G245" s="338"/>
      <c r="H245" s="337"/>
      <c r="I245" s="337"/>
      <c r="J245" s="339"/>
      <c r="K245" s="337"/>
      <c r="L245" s="335"/>
      <c r="M245" s="335"/>
      <c r="N245" s="330"/>
      <c r="O245" s="331"/>
      <c r="P245" s="331"/>
      <c r="Q245" s="331"/>
      <c r="R245" s="331"/>
      <c r="S245" s="332"/>
      <c r="T245" s="332"/>
      <c r="U245" s="332"/>
      <c r="V245" s="332"/>
      <c r="X245" s="333"/>
    </row>
    <row r="246" spans="2:24" ht="25.8">
      <c r="B246" s="336"/>
      <c r="E246" s="337"/>
      <c r="F246" s="337"/>
      <c r="G246" s="338"/>
      <c r="H246" s="337"/>
      <c r="I246" s="337"/>
      <c r="J246" s="339"/>
      <c r="K246" s="337"/>
      <c r="L246" s="335"/>
      <c r="M246" s="335"/>
      <c r="N246" s="330"/>
      <c r="O246" s="331"/>
      <c r="P246" s="331"/>
      <c r="Q246" s="331"/>
      <c r="R246" s="331"/>
      <c r="S246" s="332"/>
      <c r="T246" s="332"/>
      <c r="U246" s="332"/>
      <c r="V246" s="332"/>
      <c r="X246" s="333"/>
    </row>
    <row r="247" spans="2:24" ht="25.8">
      <c r="B247" s="336"/>
      <c r="E247" s="337"/>
      <c r="F247" s="337"/>
      <c r="G247" s="338"/>
      <c r="H247" s="337"/>
      <c r="I247" s="337"/>
      <c r="J247" s="339"/>
      <c r="K247" s="337"/>
      <c r="L247" s="335"/>
      <c r="M247" s="335"/>
      <c r="N247" s="330"/>
      <c r="O247" s="331"/>
      <c r="P247" s="331"/>
      <c r="Q247" s="331"/>
      <c r="R247" s="331"/>
      <c r="S247" s="332"/>
      <c r="T247" s="332"/>
      <c r="U247" s="332"/>
      <c r="V247" s="332"/>
      <c r="X247" s="333"/>
    </row>
    <row r="248" spans="2:24" ht="25.8">
      <c r="B248" s="336"/>
      <c r="E248" s="337"/>
      <c r="F248" s="337"/>
      <c r="G248" s="338"/>
      <c r="H248" s="337"/>
      <c r="I248" s="337"/>
      <c r="J248" s="339"/>
      <c r="K248" s="337"/>
      <c r="L248" s="335"/>
      <c r="M248" s="335"/>
      <c r="N248" s="330"/>
      <c r="O248" s="331"/>
      <c r="P248" s="331"/>
      <c r="Q248" s="331"/>
      <c r="R248" s="331"/>
      <c r="S248" s="332"/>
      <c r="T248" s="332"/>
      <c r="U248" s="332"/>
      <c r="V248" s="332"/>
      <c r="X248" s="333"/>
    </row>
    <row r="249" spans="2:24" ht="25.8">
      <c r="B249" s="336"/>
      <c r="E249" s="337"/>
      <c r="F249" s="337"/>
      <c r="G249" s="338"/>
      <c r="H249" s="337"/>
      <c r="I249" s="337"/>
      <c r="J249" s="339"/>
      <c r="K249" s="337"/>
      <c r="L249" s="335"/>
      <c r="M249" s="335"/>
      <c r="N249" s="330"/>
      <c r="O249" s="331"/>
      <c r="P249" s="331"/>
      <c r="Q249" s="331"/>
      <c r="R249" s="331"/>
      <c r="S249" s="332"/>
      <c r="T249" s="332"/>
      <c r="U249" s="332"/>
      <c r="V249" s="332"/>
      <c r="X249" s="333"/>
    </row>
    <row r="250" spans="2:24" ht="25.8">
      <c r="B250" s="336"/>
      <c r="E250" s="337"/>
      <c r="F250" s="337"/>
      <c r="G250" s="338"/>
      <c r="H250" s="337"/>
      <c r="I250" s="337"/>
      <c r="J250" s="339"/>
      <c r="K250" s="337"/>
      <c r="L250" s="335"/>
      <c r="M250" s="335"/>
      <c r="N250" s="330"/>
      <c r="O250" s="331"/>
      <c r="P250" s="331"/>
      <c r="Q250" s="331"/>
      <c r="R250" s="331"/>
      <c r="S250" s="332"/>
      <c r="T250" s="332"/>
      <c r="U250" s="332"/>
      <c r="V250" s="332"/>
      <c r="X250" s="333"/>
    </row>
    <row r="251" spans="2:24" ht="25.8">
      <c r="B251" s="336"/>
      <c r="E251" s="337"/>
      <c r="F251" s="337"/>
      <c r="G251" s="338"/>
      <c r="H251" s="337"/>
      <c r="I251" s="337"/>
      <c r="J251" s="339"/>
      <c r="K251" s="337"/>
      <c r="L251" s="335"/>
      <c r="M251" s="335"/>
      <c r="N251" s="330"/>
      <c r="O251" s="331"/>
      <c r="P251" s="331"/>
      <c r="Q251" s="331"/>
      <c r="R251" s="331"/>
      <c r="S251" s="332"/>
      <c r="T251" s="332"/>
      <c r="U251" s="332"/>
      <c r="V251" s="332"/>
      <c r="X251" s="333"/>
    </row>
    <row r="252" spans="2:24" ht="25.8">
      <c r="B252" s="336"/>
      <c r="E252" s="337"/>
      <c r="F252" s="337"/>
      <c r="G252" s="338"/>
      <c r="H252" s="337"/>
      <c r="I252" s="337"/>
      <c r="J252" s="339"/>
      <c r="K252" s="337"/>
      <c r="L252" s="335"/>
      <c r="M252" s="335"/>
      <c r="N252" s="330"/>
      <c r="O252" s="331"/>
      <c r="P252" s="331"/>
      <c r="Q252" s="331"/>
      <c r="R252" s="331"/>
      <c r="S252" s="332"/>
      <c r="T252" s="332"/>
      <c r="U252" s="332"/>
      <c r="V252" s="332"/>
      <c r="X252" s="333"/>
    </row>
    <row r="253" spans="2:24" ht="25.8">
      <c r="B253" s="336"/>
      <c r="E253" s="337"/>
      <c r="F253" s="337"/>
      <c r="G253" s="338"/>
      <c r="H253" s="337"/>
      <c r="I253" s="337"/>
      <c r="J253" s="339"/>
      <c r="K253" s="337"/>
      <c r="L253" s="335"/>
      <c r="M253" s="335"/>
      <c r="N253" s="330"/>
      <c r="O253" s="331"/>
      <c r="P253" s="331"/>
      <c r="Q253" s="331"/>
      <c r="R253" s="331"/>
      <c r="S253" s="332"/>
      <c r="T253" s="332"/>
      <c r="U253" s="332"/>
      <c r="V253" s="332"/>
      <c r="X253" s="333"/>
    </row>
    <row r="254" spans="2:24" ht="25.8">
      <c r="B254" s="336"/>
      <c r="E254" s="337"/>
      <c r="F254" s="337"/>
      <c r="G254" s="338"/>
      <c r="H254" s="337"/>
      <c r="I254" s="337"/>
      <c r="J254" s="339"/>
      <c r="K254" s="337"/>
      <c r="L254" s="335"/>
      <c r="M254" s="335"/>
      <c r="N254" s="330"/>
      <c r="O254" s="331"/>
      <c r="P254" s="331"/>
      <c r="Q254" s="331"/>
      <c r="R254" s="331"/>
      <c r="S254" s="332"/>
      <c r="T254" s="332"/>
      <c r="U254" s="332"/>
      <c r="V254" s="332"/>
      <c r="X254" s="333"/>
    </row>
    <row r="255" spans="2:24" ht="25.8">
      <c r="B255" s="336"/>
      <c r="E255" s="337"/>
      <c r="F255" s="337"/>
      <c r="G255" s="338"/>
      <c r="H255" s="337"/>
      <c r="I255" s="337"/>
      <c r="J255" s="339"/>
      <c r="K255" s="337"/>
      <c r="L255" s="335"/>
      <c r="M255" s="335"/>
      <c r="N255" s="330"/>
      <c r="O255" s="331"/>
      <c r="P255" s="331"/>
      <c r="Q255" s="331"/>
      <c r="R255" s="331"/>
      <c r="S255" s="332"/>
      <c r="T255" s="332"/>
      <c r="U255" s="332"/>
      <c r="V255" s="332"/>
      <c r="X255" s="333"/>
    </row>
    <row r="256" spans="2:24" ht="25.8">
      <c r="B256" s="336"/>
      <c r="E256" s="337"/>
      <c r="F256" s="337"/>
      <c r="G256" s="338"/>
      <c r="H256" s="337"/>
      <c r="I256" s="337"/>
      <c r="J256" s="339"/>
      <c r="K256" s="337"/>
      <c r="L256" s="335"/>
      <c r="M256" s="335"/>
      <c r="N256" s="330"/>
      <c r="O256" s="331"/>
      <c r="P256" s="331"/>
      <c r="Q256" s="331"/>
      <c r="R256" s="331"/>
      <c r="S256" s="332"/>
      <c r="T256" s="332"/>
      <c r="U256" s="332"/>
      <c r="V256" s="332"/>
      <c r="X256" s="333"/>
    </row>
    <row r="257" spans="2:24" ht="25.8">
      <c r="B257" s="336"/>
      <c r="E257" s="337"/>
      <c r="F257" s="337"/>
      <c r="G257" s="338"/>
      <c r="H257" s="337"/>
      <c r="I257" s="337"/>
      <c r="J257" s="339"/>
      <c r="K257" s="337"/>
      <c r="L257" s="335"/>
      <c r="M257" s="335"/>
      <c r="N257" s="330"/>
      <c r="O257" s="331"/>
      <c r="P257" s="331"/>
      <c r="Q257" s="331"/>
      <c r="R257" s="331"/>
      <c r="S257" s="332"/>
      <c r="T257" s="332"/>
      <c r="U257" s="332"/>
      <c r="V257" s="332"/>
      <c r="X257" s="333"/>
    </row>
    <row r="258" spans="2:24" ht="25.8">
      <c r="B258" s="336"/>
      <c r="E258" s="337"/>
      <c r="F258" s="337"/>
      <c r="G258" s="338"/>
      <c r="H258" s="337"/>
      <c r="I258" s="337"/>
      <c r="J258" s="339"/>
      <c r="K258" s="337"/>
      <c r="L258" s="335"/>
      <c r="M258" s="335"/>
      <c r="N258" s="330"/>
      <c r="O258" s="331"/>
      <c r="P258" s="331"/>
      <c r="Q258" s="331"/>
      <c r="R258" s="331"/>
      <c r="S258" s="332"/>
      <c r="T258" s="332"/>
      <c r="U258" s="332"/>
      <c r="V258" s="332"/>
      <c r="X258" s="333"/>
    </row>
    <row r="259" spans="2:24" ht="25.8">
      <c r="B259" s="336"/>
      <c r="E259" s="337"/>
      <c r="F259" s="337"/>
      <c r="G259" s="338"/>
      <c r="H259" s="337"/>
      <c r="I259" s="337"/>
      <c r="J259" s="339"/>
      <c r="K259" s="337"/>
      <c r="L259" s="335"/>
      <c r="M259" s="335"/>
      <c r="N259" s="330"/>
      <c r="O259" s="331"/>
      <c r="P259" s="331"/>
      <c r="Q259" s="331"/>
      <c r="R259" s="331"/>
      <c r="S259" s="332"/>
      <c r="T259" s="332"/>
      <c r="U259" s="332"/>
      <c r="V259" s="332"/>
      <c r="X259" s="333"/>
    </row>
    <row r="260" spans="2:24" ht="25.8">
      <c r="B260" s="336"/>
      <c r="E260" s="337"/>
      <c r="F260" s="337"/>
      <c r="G260" s="338"/>
      <c r="H260" s="337"/>
      <c r="I260" s="337"/>
      <c r="J260" s="339"/>
      <c r="K260" s="337"/>
      <c r="L260" s="335"/>
      <c r="M260" s="335"/>
      <c r="N260" s="330"/>
      <c r="O260" s="331"/>
      <c r="P260" s="331"/>
      <c r="Q260" s="331"/>
      <c r="R260" s="331"/>
      <c r="S260" s="332"/>
      <c r="T260" s="332"/>
      <c r="U260" s="332"/>
      <c r="V260" s="332"/>
      <c r="X260" s="333"/>
    </row>
    <row r="261" spans="2:24" ht="25.8">
      <c r="B261" s="336"/>
      <c r="E261" s="337"/>
      <c r="F261" s="337"/>
      <c r="G261" s="338"/>
      <c r="H261" s="337"/>
      <c r="I261" s="337"/>
      <c r="J261" s="339"/>
      <c r="K261" s="337"/>
      <c r="L261" s="335"/>
      <c r="M261" s="335"/>
      <c r="N261" s="330"/>
      <c r="O261" s="331"/>
      <c r="P261" s="331"/>
      <c r="Q261" s="331"/>
      <c r="R261" s="331"/>
      <c r="S261" s="332"/>
      <c r="T261" s="332"/>
      <c r="U261" s="332"/>
      <c r="V261" s="332"/>
      <c r="X261" s="333"/>
    </row>
    <row r="262" spans="2:24" ht="25.8">
      <c r="B262" s="336"/>
      <c r="E262" s="337"/>
      <c r="F262" s="337"/>
      <c r="G262" s="338"/>
      <c r="H262" s="337"/>
      <c r="I262" s="337"/>
      <c r="J262" s="339"/>
      <c r="K262" s="337"/>
      <c r="L262" s="335"/>
      <c r="M262" s="335"/>
      <c r="N262" s="330"/>
      <c r="O262" s="331"/>
      <c r="P262" s="331"/>
      <c r="Q262" s="331"/>
      <c r="R262" s="331"/>
      <c r="S262" s="332"/>
      <c r="T262" s="332"/>
      <c r="U262" s="332"/>
      <c r="V262" s="332"/>
      <c r="X262" s="333"/>
    </row>
    <row r="263" spans="2:24" ht="25.8">
      <c r="B263" s="336"/>
      <c r="E263" s="337"/>
      <c r="F263" s="337"/>
      <c r="G263" s="338"/>
      <c r="H263" s="337"/>
      <c r="I263" s="337"/>
      <c r="J263" s="339"/>
      <c r="K263" s="337"/>
      <c r="L263" s="335"/>
      <c r="M263" s="335"/>
      <c r="N263" s="330"/>
      <c r="O263" s="331"/>
      <c r="P263" s="331"/>
      <c r="Q263" s="331"/>
      <c r="R263" s="331"/>
      <c r="S263" s="332"/>
      <c r="T263" s="332"/>
      <c r="U263" s="332"/>
      <c r="V263" s="332"/>
      <c r="X263" s="333"/>
    </row>
    <row r="264" spans="2:24" ht="25.8">
      <c r="B264" s="336"/>
      <c r="E264" s="337"/>
      <c r="F264" s="337"/>
      <c r="G264" s="338"/>
      <c r="H264" s="337"/>
      <c r="I264" s="337"/>
      <c r="J264" s="339"/>
      <c r="K264" s="337"/>
      <c r="L264" s="335"/>
      <c r="M264" s="335"/>
      <c r="N264" s="330"/>
      <c r="O264" s="331"/>
      <c r="P264" s="331"/>
      <c r="Q264" s="331"/>
      <c r="R264" s="331"/>
      <c r="S264" s="332"/>
      <c r="T264" s="332"/>
      <c r="U264" s="332"/>
      <c r="V264" s="332"/>
      <c r="X264" s="333"/>
    </row>
    <row r="265" spans="2:24" ht="25.8">
      <c r="B265" s="336"/>
      <c r="E265" s="337"/>
      <c r="F265" s="337"/>
      <c r="G265" s="338"/>
      <c r="H265" s="337"/>
      <c r="I265" s="337"/>
      <c r="J265" s="339"/>
      <c r="K265" s="337"/>
      <c r="L265" s="335"/>
      <c r="M265" s="335"/>
      <c r="N265" s="330"/>
      <c r="O265" s="331"/>
      <c r="P265" s="331"/>
      <c r="Q265" s="331"/>
      <c r="R265" s="331"/>
      <c r="S265" s="332"/>
      <c r="T265" s="332"/>
      <c r="U265" s="332"/>
      <c r="V265" s="332"/>
      <c r="X265" s="333"/>
    </row>
    <row r="266" spans="2:24" ht="25.8">
      <c r="B266" s="336"/>
      <c r="E266" s="337"/>
      <c r="F266" s="337"/>
      <c r="G266" s="338"/>
      <c r="H266" s="337"/>
      <c r="I266" s="337"/>
      <c r="J266" s="339"/>
      <c r="K266" s="337"/>
      <c r="L266" s="335"/>
      <c r="M266" s="335"/>
      <c r="N266" s="330"/>
      <c r="O266" s="331"/>
      <c r="P266" s="331"/>
      <c r="Q266" s="331"/>
      <c r="R266" s="331"/>
      <c r="S266" s="332"/>
      <c r="T266" s="332"/>
      <c r="U266" s="332"/>
      <c r="V266" s="332"/>
      <c r="X266" s="333"/>
    </row>
    <row r="267" spans="2:24" ht="25.8">
      <c r="B267" s="336"/>
      <c r="E267" s="337"/>
      <c r="F267" s="337"/>
      <c r="G267" s="338"/>
      <c r="H267" s="337"/>
      <c r="I267" s="337"/>
      <c r="J267" s="339"/>
      <c r="K267" s="337"/>
      <c r="L267" s="335"/>
      <c r="M267" s="335"/>
      <c r="N267" s="330"/>
      <c r="O267" s="331"/>
      <c r="P267" s="331"/>
      <c r="Q267" s="331"/>
      <c r="R267" s="331"/>
      <c r="S267" s="332"/>
      <c r="T267" s="332"/>
      <c r="U267" s="332"/>
      <c r="V267" s="332"/>
      <c r="X267" s="333"/>
    </row>
    <row r="268" spans="2:24" ht="25.8">
      <c r="B268" s="336"/>
      <c r="E268" s="337"/>
      <c r="F268" s="337"/>
      <c r="G268" s="338"/>
      <c r="H268" s="337"/>
      <c r="I268" s="337"/>
      <c r="J268" s="339"/>
      <c r="K268" s="337"/>
      <c r="L268" s="335"/>
      <c r="M268" s="335"/>
      <c r="N268" s="330"/>
      <c r="O268" s="331"/>
      <c r="P268" s="331"/>
      <c r="Q268" s="331"/>
      <c r="R268" s="331"/>
      <c r="S268" s="332"/>
      <c r="T268" s="332"/>
      <c r="U268" s="332"/>
      <c r="V268" s="332"/>
      <c r="X268" s="333"/>
    </row>
    <row r="269" spans="2:24" ht="25.8">
      <c r="B269" s="336"/>
      <c r="E269" s="337"/>
      <c r="F269" s="337"/>
      <c r="G269" s="338"/>
      <c r="H269" s="337"/>
      <c r="I269" s="337"/>
      <c r="J269" s="339"/>
      <c r="K269" s="337"/>
      <c r="L269" s="335"/>
      <c r="M269" s="335"/>
      <c r="N269" s="330"/>
      <c r="O269" s="331"/>
      <c r="P269" s="331"/>
      <c r="Q269" s="331"/>
      <c r="R269" s="331"/>
      <c r="S269" s="332"/>
      <c r="T269" s="332"/>
      <c r="U269" s="332"/>
      <c r="V269" s="332"/>
      <c r="X269" s="333"/>
    </row>
    <row r="270" spans="2:24" ht="25.8">
      <c r="B270" s="336"/>
      <c r="E270" s="337"/>
      <c r="F270" s="337"/>
      <c r="G270" s="338"/>
      <c r="H270" s="337"/>
      <c r="I270" s="337"/>
      <c r="J270" s="339"/>
      <c r="K270" s="337"/>
      <c r="L270" s="335"/>
      <c r="M270" s="335"/>
      <c r="N270" s="330"/>
      <c r="O270" s="331"/>
      <c r="P270" s="331"/>
      <c r="Q270" s="331"/>
      <c r="R270" s="331"/>
      <c r="S270" s="332"/>
      <c r="T270" s="332"/>
      <c r="U270" s="332"/>
      <c r="V270" s="332"/>
      <c r="X270" s="333"/>
    </row>
    <row r="271" spans="2:24" ht="25.8">
      <c r="B271" s="336"/>
      <c r="E271" s="337"/>
      <c r="F271" s="337"/>
      <c r="G271" s="338"/>
      <c r="H271" s="337"/>
      <c r="I271" s="337"/>
      <c r="J271" s="339"/>
      <c r="K271" s="337"/>
      <c r="L271" s="335"/>
      <c r="M271" s="335"/>
      <c r="N271" s="330"/>
      <c r="O271" s="331"/>
      <c r="P271" s="331"/>
      <c r="Q271" s="331"/>
      <c r="R271" s="331"/>
      <c r="S271" s="332"/>
      <c r="T271" s="332"/>
      <c r="U271" s="332"/>
      <c r="V271" s="332"/>
      <c r="X271" s="333"/>
    </row>
    <row r="272" spans="2:24" ht="25.8">
      <c r="B272" s="336"/>
      <c r="E272" s="337"/>
      <c r="F272" s="337"/>
      <c r="G272" s="338"/>
      <c r="H272" s="337"/>
      <c r="I272" s="337"/>
      <c r="J272" s="339"/>
      <c r="K272" s="337"/>
      <c r="L272" s="335"/>
      <c r="M272" s="335"/>
      <c r="N272" s="330"/>
      <c r="O272" s="331"/>
      <c r="P272" s="331"/>
      <c r="Q272" s="331"/>
      <c r="R272" s="331"/>
      <c r="S272" s="332"/>
      <c r="T272" s="332"/>
      <c r="U272" s="332"/>
      <c r="V272" s="332"/>
      <c r="X272" s="333"/>
    </row>
    <row r="273" spans="2:24" ht="25.8">
      <c r="B273" s="336"/>
      <c r="E273" s="337"/>
      <c r="F273" s="337"/>
      <c r="G273" s="338"/>
      <c r="H273" s="337"/>
      <c r="I273" s="337"/>
      <c r="J273" s="339"/>
      <c r="K273" s="337"/>
      <c r="L273" s="335"/>
      <c r="M273" s="335"/>
      <c r="N273" s="330"/>
      <c r="O273" s="331"/>
      <c r="P273" s="331"/>
      <c r="Q273" s="331"/>
      <c r="R273" s="331"/>
      <c r="S273" s="332"/>
      <c r="T273" s="332"/>
      <c r="U273" s="332"/>
      <c r="V273" s="332"/>
      <c r="X273" s="333"/>
    </row>
    <row r="274" spans="2:24" ht="25.8">
      <c r="B274" s="336"/>
      <c r="E274" s="337"/>
      <c r="F274" s="337"/>
      <c r="G274" s="338"/>
      <c r="H274" s="337"/>
      <c r="I274" s="337"/>
      <c r="J274" s="339"/>
      <c r="K274" s="337"/>
      <c r="L274" s="335"/>
      <c r="M274" s="335"/>
      <c r="N274" s="330"/>
      <c r="O274" s="331"/>
      <c r="P274" s="331"/>
      <c r="Q274" s="331"/>
      <c r="R274" s="331"/>
      <c r="S274" s="332"/>
      <c r="T274" s="332"/>
      <c r="U274" s="332"/>
      <c r="V274" s="332"/>
      <c r="X274" s="333"/>
    </row>
    <row r="275" spans="2:24" ht="25.8">
      <c r="B275" s="336"/>
      <c r="E275" s="337"/>
      <c r="F275" s="337"/>
      <c r="G275" s="338"/>
      <c r="H275" s="337"/>
      <c r="I275" s="337"/>
      <c r="J275" s="339"/>
      <c r="K275" s="337"/>
      <c r="L275" s="335"/>
      <c r="M275" s="335"/>
      <c r="N275" s="330"/>
      <c r="O275" s="331"/>
      <c r="P275" s="331"/>
      <c r="Q275" s="331"/>
      <c r="R275" s="331"/>
      <c r="S275" s="332"/>
      <c r="T275" s="332"/>
      <c r="U275" s="332"/>
      <c r="V275" s="332"/>
      <c r="X275" s="333"/>
    </row>
    <row r="276" spans="2:24" ht="25.8">
      <c r="B276" s="336"/>
      <c r="E276" s="337"/>
      <c r="F276" s="337"/>
      <c r="G276" s="338"/>
      <c r="H276" s="337"/>
      <c r="I276" s="337"/>
      <c r="J276" s="339"/>
      <c r="K276" s="337"/>
      <c r="L276" s="335"/>
      <c r="M276" s="335"/>
      <c r="N276" s="330"/>
      <c r="O276" s="331"/>
      <c r="P276" s="331"/>
      <c r="Q276" s="331"/>
      <c r="R276" s="331"/>
      <c r="S276" s="332"/>
      <c r="T276" s="332"/>
      <c r="U276" s="332"/>
      <c r="V276" s="332"/>
      <c r="X276" s="333"/>
    </row>
    <row r="277" spans="2:24" ht="25.8">
      <c r="B277" s="336"/>
      <c r="E277" s="337"/>
      <c r="F277" s="337"/>
      <c r="G277" s="338"/>
      <c r="H277" s="337"/>
      <c r="I277" s="337"/>
      <c r="J277" s="339"/>
      <c r="K277" s="337"/>
      <c r="L277" s="335"/>
      <c r="M277" s="335"/>
      <c r="N277" s="330"/>
      <c r="O277" s="331"/>
      <c r="P277" s="331"/>
      <c r="Q277" s="331"/>
      <c r="R277" s="331"/>
      <c r="S277" s="332"/>
      <c r="T277" s="332"/>
      <c r="U277" s="332"/>
      <c r="V277" s="332"/>
      <c r="X277" s="333"/>
    </row>
    <row r="278" spans="2:24" ht="25.8">
      <c r="B278" s="336"/>
      <c r="E278" s="337"/>
      <c r="F278" s="337"/>
      <c r="G278" s="338"/>
      <c r="H278" s="337"/>
      <c r="I278" s="337"/>
      <c r="J278" s="339"/>
      <c r="K278" s="337"/>
      <c r="L278" s="335"/>
      <c r="M278" s="335"/>
      <c r="N278" s="330"/>
      <c r="O278" s="331"/>
      <c r="P278" s="331"/>
      <c r="Q278" s="331"/>
      <c r="R278" s="331"/>
      <c r="S278" s="332"/>
      <c r="T278" s="332"/>
      <c r="U278" s="332"/>
      <c r="V278" s="332"/>
      <c r="X278" s="333"/>
    </row>
    <row r="279" spans="2:24" ht="25.8">
      <c r="B279" s="336"/>
      <c r="E279" s="337"/>
      <c r="F279" s="337"/>
      <c r="G279" s="338"/>
      <c r="H279" s="337"/>
      <c r="I279" s="337"/>
      <c r="J279" s="339"/>
      <c r="K279" s="337"/>
      <c r="L279" s="335"/>
      <c r="M279" s="335"/>
      <c r="N279" s="330"/>
      <c r="O279" s="331"/>
      <c r="P279" s="331"/>
      <c r="Q279" s="331"/>
      <c r="R279" s="331"/>
      <c r="S279" s="332"/>
      <c r="T279" s="332"/>
      <c r="U279" s="332"/>
      <c r="V279" s="332"/>
      <c r="X279" s="333"/>
    </row>
    <row r="280" spans="2:24" ht="25.8">
      <c r="B280" s="336"/>
      <c r="E280" s="337"/>
      <c r="F280" s="337"/>
      <c r="G280" s="338"/>
      <c r="H280" s="337"/>
      <c r="I280" s="337"/>
      <c r="J280" s="339"/>
      <c r="K280" s="337"/>
      <c r="L280" s="335"/>
      <c r="M280" s="335"/>
      <c r="N280" s="330"/>
      <c r="O280" s="331"/>
      <c r="P280" s="331"/>
      <c r="Q280" s="331"/>
      <c r="R280" s="331"/>
      <c r="S280" s="332"/>
      <c r="T280" s="332"/>
      <c r="U280" s="332"/>
      <c r="V280" s="332"/>
      <c r="X280" s="333"/>
    </row>
    <row r="281" spans="2:24" ht="25.8">
      <c r="B281" s="336"/>
      <c r="E281" s="337"/>
      <c r="F281" s="337"/>
      <c r="G281" s="338"/>
      <c r="H281" s="337"/>
      <c r="I281" s="337"/>
      <c r="J281" s="339"/>
      <c r="K281" s="337"/>
      <c r="L281" s="335"/>
      <c r="M281" s="335"/>
      <c r="N281" s="330"/>
      <c r="O281" s="331"/>
      <c r="P281" s="331"/>
      <c r="Q281" s="331"/>
      <c r="R281" s="331"/>
      <c r="S281" s="332"/>
      <c r="T281" s="332"/>
      <c r="U281" s="332"/>
      <c r="V281" s="332"/>
      <c r="X281" s="333"/>
    </row>
    <row r="282" spans="2:24" ht="25.8">
      <c r="B282" s="336"/>
      <c r="E282" s="337"/>
      <c r="F282" s="337"/>
      <c r="G282" s="338"/>
      <c r="H282" s="337"/>
      <c r="I282" s="337"/>
      <c r="J282" s="339"/>
      <c r="K282" s="337"/>
      <c r="L282" s="335"/>
      <c r="M282" s="335"/>
      <c r="N282" s="330"/>
      <c r="O282" s="331"/>
      <c r="P282" s="331"/>
      <c r="Q282" s="331"/>
      <c r="R282" s="331"/>
      <c r="S282" s="332"/>
      <c r="T282" s="332"/>
      <c r="U282" s="332"/>
      <c r="V282" s="332"/>
      <c r="X282" s="333"/>
    </row>
    <row r="283" spans="2:24" ht="25.8">
      <c r="B283" s="336"/>
      <c r="E283" s="337"/>
      <c r="F283" s="337"/>
      <c r="G283" s="338"/>
      <c r="H283" s="337"/>
      <c r="I283" s="337"/>
      <c r="J283" s="339"/>
      <c r="K283" s="337"/>
      <c r="L283" s="335"/>
      <c r="M283" s="335"/>
      <c r="N283" s="330"/>
      <c r="O283" s="331"/>
      <c r="P283" s="331"/>
      <c r="Q283" s="331"/>
      <c r="R283" s="331"/>
      <c r="S283" s="332"/>
      <c r="T283" s="332"/>
      <c r="U283" s="332"/>
      <c r="V283" s="332"/>
      <c r="X283" s="333"/>
    </row>
    <row r="284" spans="2:24" ht="25.8">
      <c r="B284" s="336"/>
      <c r="E284" s="337"/>
      <c r="F284" s="337"/>
      <c r="G284" s="338"/>
      <c r="H284" s="337"/>
      <c r="I284" s="337"/>
      <c r="J284" s="339"/>
      <c r="K284" s="337"/>
      <c r="L284" s="335"/>
      <c r="M284" s="335"/>
      <c r="N284" s="330"/>
      <c r="O284" s="331"/>
      <c r="P284" s="331"/>
      <c r="Q284" s="331"/>
      <c r="R284" s="331"/>
      <c r="S284" s="332"/>
      <c r="T284" s="332"/>
      <c r="U284" s="332"/>
      <c r="V284" s="332"/>
      <c r="X284" s="333"/>
    </row>
    <row r="285" spans="2:24" ht="25.8">
      <c r="B285" s="336"/>
      <c r="E285" s="337"/>
      <c r="F285" s="337"/>
      <c r="G285" s="338"/>
      <c r="H285" s="337"/>
      <c r="I285" s="337"/>
      <c r="J285" s="339"/>
      <c r="K285" s="337"/>
      <c r="L285" s="335"/>
      <c r="M285" s="335"/>
      <c r="N285" s="330"/>
      <c r="O285" s="331"/>
      <c r="P285" s="331"/>
      <c r="Q285" s="331"/>
      <c r="R285" s="331"/>
      <c r="S285" s="332"/>
      <c r="T285" s="332"/>
      <c r="U285" s="332"/>
      <c r="V285" s="332"/>
      <c r="X285" s="333"/>
    </row>
    <row r="286" spans="2:24" ht="25.8">
      <c r="B286" s="336"/>
      <c r="E286" s="337"/>
      <c r="F286" s="337"/>
      <c r="G286" s="338"/>
      <c r="H286" s="337"/>
      <c r="I286" s="337"/>
      <c r="J286" s="339"/>
      <c r="K286" s="337"/>
      <c r="L286" s="335"/>
      <c r="M286" s="335"/>
      <c r="N286" s="330"/>
      <c r="O286" s="331"/>
      <c r="P286" s="331"/>
      <c r="Q286" s="331"/>
      <c r="R286" s="331"/>
      <c r="S286" s="332"/>
      <c r="T286" s="332"/>
      <c r="U286" s="332"/>
      <c r="V286" s="332"/>
      <c r="X286" s="333"/>
    </row>
    <row r="287" spans="2:24" ht="25.8">
      <c r="B287" s="336"/>
      <c r="E287" s="337"/>
      <c r="F287" s="337"/>
      <c r="G287" s="338"/>
      <c r="H287" s="337"/>
      <c r="I287" s="337"/>
      <c r="J287" s="339"/>
      <c r="K287" s="337"/>
      <c r="L287" s="335"/>
      <c r="M287" s="335"/>
      <c r="N287" s="330"/>
      <c r="O287" s="331"/>
      <c r="P287" s="331"/>
      <c r="Q287" s="331"/>
      <c r="R287" s="331"/>
      <c r="S287" s="332"/>
      <c r="T287" s="332"/>
      <c r="U287" s="332"/>
      <c r="V287" s="332"/>
      <c r="X287" s="333"/>
    </row>
    <row r="288" spans="2:24" ht="25.8">
      <c r="B288" s="336"/>
      <c r="E288" s="337"/>
      <c r="F288" s="337"/>
      <c r="G288" s="338"/>
      <c r="H288" s="337"/>
      <c r="I288" s="337"/>
      <c r="J288" s="339"/>
      <c r="K288" s="337"/>
      <c r="L288" s="335"/>
      <c r="M288" s="335"/>
      <c r="N288" s="330"/>
      <c r="O288" s="331"/>
      <c r="P288" s="331"/>
      <c r="Q288" s="331"/>
      <c r="R288" s="331"/>
      <c r="S288" s="332"/>
      <c r="T288" s="332"/>
      <c r="U288" s="332"/>
      <c r="V288" s="332"/>
      <c r="X288" s="333"/>
    </row>
    <row r="289" spans="2:24" ht="25.8">
      <c r="B289" s="336"/>
      <c r="E289" s="337"/>
      <c r="F289" s="337"/>
      <c r="G289" s="338"/>
      <c r="H289" s="337"/>
      <c r="I289" s="337"/>
      <c r="J289" s="339"/>
      <c r="K289" s="337"/>
      <c r="L289" s="335"/>
      <c r="M289" s="335"/>
      <c r="N289" s="330"/>
      <c r="O289" s="331"/>
      <c r="P289" s="331"/>
      <c r="Q289" s="331"/>
      <c r="R289" s="331"/>
      <c r="S289" s="332"/>
      <c r="T289" s="332"/>
      <c r="U289" s="332"/>
      <c r="V289" s="332"/>
      <c r="X289" s="333"/>
    </row>
    <row r="290" spans="2:24" ht="25.8">
      <c r="B290" s="336"/>
      <c r="E290" s="337"/>
      <c r="F290" s="337"/>
      <c r="G290" s="338"/>
      <c r="H290" s="337"/>
      <c r="I290" s="337"/>
      <c r="J290" s="339"/>
      <c r="K290" s="337"/>
      <c r="L290" s="335"/>
      <c r="M290" s="335"/>
      <c r="N290" s="330"/>
      <c r="O290" s="331"/>
      <c r="P290" s="331"/>
      <c r="Q290" s="331"/>
      <c r="R290" s="331"/>
      <c r="S290" s="332"/>
      <c r="T290" s="332"/>
      <c r="U290" s="332"/>
      <c r="V290" s="332"/>
      <c r="X290" s="333"/>
    </row>
    <row r="291" spans="2:24" ht="25.8">
      <c r="B291" s="336"/>
      <c r="E291" s="337"/>
      <c r="F291" s="337"/>
      <c r="G291" s="338"/>
      <c r="H291" s="337"/>
      <c r="I291" s="337"/>
      <c r="J291" s="339"/>
      <c r="K291" s="337"/>
      <c r="L291" s="335"/>
      <c r="M291" s="335"/>
      <c r="N291" s="330"/>
      <c r="O291" s="331"/>
      <c r="P291" s="331"/>
      <c r="Q291" s="331"/>
      <c r="R291" s="331"/>
      <c r="S291" s="332"/>
      <c r="T291" s="332"/>
      <c r="U291" s="332"/>
      <c r="V291" s="332"/>
      <c r="X291" s="333"/>
    </row>
    <row r="292" spans="2:24" ht="25.8">
      <c r="B292" s="336"/>
      <c r="E292" s="337"/>
      <c r="F292" s="337"/>
      <c r="G292" s="338"/>
      <c r="H292" s="337"/>
      <c r="I292" s="337"/>
      <c r="J292" s="339"/>
      <c r="K292" s="337"/>
      <c r="L292" s="335"/>
      <c r="M292" s="335"/>
      <c r="N292" s="330"/>
      <c r="O292" s="331"/>
      <c r="P292" s="331"/>
      <c r="Q292" s="331"/>
      <c r="R292" s="331"/>
      <c r="S292" s="332"/>
      <c r="T292" s="332"/>
      <c r="U292" s="332"/>
      <c r="V292" s="332"/>
      <c r="X292" s="333"/>
    </row>
    <row r="293" spans="2:24" ht="25.8">
      <c r="B293" s="336"/>
      <c r="E293" s="337"/>
      <c r="F293" s="337"/>
      <c r="G293" s="338"/>
      <c r="H293" s="337"/>
      <c r="I293" s="337"/>
      <c r="J293" s="339"/>
      <c r="K293" s="337"/>
      <c r="L293" s="335"/>
      <c r="M293" s="335"/>
      <c r="N293" s="330"/>
      <c r="O293" s="331"/>
      <c r="P293" s="331"/>
      <c r="Q293" s="331"/>
      <c r="R293" s="331"/>
      <c r="S293" s="332"/>
      <c r="T293" s="332"/>
      <c r="U293" s="332"/>
      <c r="V293" s="332"/>
      <c r="X293" s="333"/>
    </row>
    <row r="294" spans="2:24" ht="25.8">
      <c r="B294" s="336"/>
      <c r="E294" s="337"/>
      <c r="F294" s="337"/>
      <c r="G294" s="338"/>
      <c r="H294" s="337"/>
      <c r="I294" s="337"/>
      <c r="J294" s="339"/>
      <c r="K294" s="337"/>
      <c r="L294" s="335"/>
      <c r="M294" s="335"/>
      <c r="N294" s="330"/>
      <c r="O294" s="331"/>
      <c r="P294" s="331"/>
      <c r="Q294" s="331"/>
      <c r="R294" s="331"/>
      <c r="S294" s="332"/>
      <c r="T294" s="332"/>
      <c r="U294" s="332"/>
      <c r="V294" s="332"/>
      <c r="X294" s="333"/>
    </row>
    <row r="295" spans="2:24" ht="25.8">
      <c r="B295" s="336"/>
      <c r="E295" s="337"/>
      <c r="F295" s="337"/>
      <c r="G295" s="338"/>
      <c r="H295" s="337"/>
      <c r="I295" s="337"/>
      <c r="J295" s="339"/>
      <c r="K295" s="337"/>
      <c r="L295" s="335"/>
      <c r="M295" s="335"/>
      <c r="N295" s="330"/>
      <c r="O295" s="331"/>
      <c r="P295" s="331"/>
      <c r="Q295" s="331"/>
      <c r="R295" s="331"/>
      <c r="S295" s="332"/>
      <c r="T295" s="332"/>
      <c r="U295" s="332"/>
      <c r="V295" s="332"/>
      <c r="X295" s="333"/>
    </row>
    <row r="296" spans="2:24" ht="25.8">
      <c r="B296" s="336"/>
      <c r="E296" s="337"/>
      <c r="F296" s="337"/>
      <c r="G296" s="338"/>
      <c r="H296" s="337"/>
      <c r="I296" s="337"/>
      <c r="J296" s="339"/>
      <c r="K296" s="337"/>
      <c r="L296" s="335"/>
      <c r="M296" s="335"/>
      <c r="N296" s="330"/>
      <c r="O296" s="331"/>
      <c r="P296" s="331"/>
      <c r="Q296" s="331"/>
      <c r="R296" s="331"/>
      <c r="S296" s="332"/>
      <c r="T296" s="332"/>
      <c r="U296" s="332"/>
      <c r="V296" s="332"/>
      <c r="X296" s="333"/>
    </row>
    <row r="297" spans="2:24" ht="25.8">
      <c r="B297" s="336"/>
      <c r="E297" s="337"/>
      <c r="F297" s="337"/>
      <c r="G297" s="338"/>
      <c r="H297" s="337"/>
      <c r="I297" s="337"/>
      <c r="J297" s="339"/>
      <c r="K297" s="337"/>
      <c r="L297" s="335"/>
      <c r="M297" s="335"/>
      <c r="N297" s="330"/>
      <c r="O297" s="331"/>
      <c r="P297" s="331"/>
      <c r="Q297" s="331"/>
      <c r="R297" s="331"/>
      <c r="S297" s="332"/>
      <c r="T297" s="332"/>
      <c r="U297" s="332"/>
      <c r="V297" s="332"/>
      <c r="X297" s="333"/>
    </row>
    <row r="298" spans="2:24" ht="25.8">
      <c r="B298" s="336"/>
      <c r="E298" s="337"/>
      <c r="F298" s="337"/>
      <c r="G298" s="338"/>
      <c r="H298" s="337"/>
      <c r="I298" s="337"/>
      <c r="J298" s="339"/>
      <c r="K298" s="337"/>
      <c r="L298" s="335"/>
      <c r="M298" s="335"/>
      <c r="N298" s="330"/>
      <c r="O298" s="331"/>
      <c r="P298" s="331"/>
      <c r="Q298" s="331"/>
      <c r="R298" s="331"/>
      <c r="S298" s="332"/>
      <c r="T298" s="332"/>
      <c r="U298" s="332"/>
      <c r="V298" s="332"/>
      <c r="X298" s="333"/>
    </row>
    <row r="299" spans="2:24" ht="25.8">
      <c r="B299" s="336"/>
      <c r="E299" s="337"/>
      <c r="F299" s="337"/>
      <c r="G299" s="338"/>
      <c r="H299" s="337"/>
      <c r="I299" s="337"/>
      <c r="J299" s="339"/>
      <c r="K299" s="337"/>
      <c r="L299" s="335"/>
      <c r="M299" s="335"/>
      <c r="N299" s="330"/>
      <c r="O299" s="331"/>
      <c r="P299" s="331"/>
      <c r="Q299" s="331"/>
      <c r="R299" s="331"/>
      <c r="S299" s="332"/>
      <c r="T299" s="332"/>
      <c r="U299" s="332"/>
      <c r="V299" s="332"/>
      <c r="X299" s="333"/>
    </row>
    <row r="300" spans="2:24" ht="25.8">
      <c r="B300" s="336"/>
      <c r="E300" s="337"/>
      <c r="F300" s="337"/>
      <c r="G300" s="338"/>
      <c r="H300" s="337"/>
      <c r="I300" s="337"/>
      <c r="J300" s="339"/>
      <c r="K300" s="337"/>
      <c r="L300" s="335"/>
      <c r="M300" s="335"/>
      <c r="N300" s="330"/>
      <c r="O300" s="331"/>
      <c r="P300" s="331"/>
      <c r="Q300" s="331"/>
      <c r="R300" s="331"/>
      <c r="S300" s="332"/>
      <c r="T300" s="332"/>
      <c r="U300" s="332"/>
      <c r="V300" s="332"/>
      <c r="X300" s="333"/>
    </row>
    <row r="301" spans="2:24" ht="25.8">
      <c r="B301" s="336"/>
      <c r="E301" s="337"/>
      <c r="F301" s="337"/>
      <c r="G301" s="338"/>
      <c r="H301" s="337"/>
      <c r="I301" s="337"/>
      <c r="J301" s="339"/>
      <c r="K301" s="337"/>
      <c r="L301" s="335"/>
      <c r="M301" s="335"/>
      <c r="N301" s="330"/>
      <c r="O301" s="331"/>
      <c r="P301" s="331"/>
      <c r="Q301" s="331"/>
      <c r="R301" s="331"/>
      <c r="S301" s="332"/>
      <c r="T301" s="332"/>
      <c r="U301" s="332"/>
      <c r="V301" s="332"/>
      <c r="X301" s="333"/>
    </row>
    <row r="302" spans="2:24" ht="25.8">
      <c r="B302" s="336"/>
      <c r="E302" s="337"/>
      <c r="F302" s="337"/>
      <c r="G302" s="338"/>
      <c r="H302" s="337"/>
      <c r="I302" s="337"/>
      <c r="J302" s="339"/>
      <c r="K302" s="337"/>
      <c r="L302" s="335"/>
      <c r="M302" s="335"/>
      <c r="N302" s="330"/>
      <c r="O302" s="331"/>
      <c r="P302" s="331"/>
      <c r="Q302" s="331"/>
      <c r="R302" s="331"/>
      <c r="S302" s="332"/>
      <c r="T302" s="332"/>
      <c r="U302" s="332"/>
      <c r="V302" s="332"/>
      <c r="X302" s="333"/>
    </row>
    <row r="303" spans="2:24" ht="25.8">
      <c r="B303" s="336"/>
      <c r="E303" s="337"/>
      <c r="F303" s="337"/>
      <c r="G303" s="338"/>
      <c r="H303" s="337"/>
      <c r="I303" s="337"/>
      <c r="J303" s="339"/>
      <c r="K303" s="337"/>
      <c r="L303" s="335"/>
      <c r="M303" s="335"/>
      <c r="N303" s="330"/>
      <c r="O303" s="331"/>
      <c r="P303" s="331"/>
      <c r="Q303" s="331"/>
      <c r="R303" s="331"/>
      <c r="S303" s="332"/>
      <c r="T303" s="332"/>
      <c r="U303" s="332"/>
      <c r="V303" s="332"/>
      <c r="X303" s="333"/>
    </row>
    <row r="304" spans="2:24" ht="25.8">
      <c r="B304" s="336"/>
      <c r="E304" s="337"/>
      <c r="F304" s="337"/>
      <c r="G304" s="338"/>
      <c r="H304" s="337"/>
      <c r="I304" s="337"/>
      <c r="J304" s="339"/>
      <c r="K304" s="337"/>
      <c r="L304" s="335"/>
      <c r="M304" s="335"/>
      <c r="N304" s="330"/>
      <c r="O304" s="331"/>
      <c r="P304" s="331"/>
      <c r="Q304" s="331"/>
      <c r="R304" s="331"/>
      <c r="S304" s="332"/>
      <c r="T304" s="332"/>
      <c r="U304" s="332"/>
      <c r="V304" s="332"/>
      <c r="X304" s="333"/>
    </row>
    <row r="305" spans="2:24" ht="25.8">
      <c r="B305" s="336"/>
      <c r="E305" s="337"/>
      <c r="F305" s="337"/>
      <c r="G305" s="338"/>
      <c r="H305" s="337"/>
      <c r="I305" s="337"/>
      <c r="J305" s="339"/>
      <c r="K305" s="337"/>
      <c r="L305" s="335"/>
      <c r="M305" s="335"/>
      <c r="N305" s="330"/>
      <c r="O305" s="331"/>
      <c r="P305" s="331"/>
      <c r="Q305" s="331"/>
      <c r="R305" s="331"/>
      <c r="S305" s="332"/>
      <c r="T305" s="332"/>
      <c r="U305" s="332"/>
      <c r="V305" s="332"/>
      <c r="X305" s="333"/>
    </row>
    <row r="306" spans="2:24" ht="25.8">
      <c r="B306" s="336"/>
      <c r="E306" s="337"/>
      <c r="F306" s="337"/>
      <c r="G306" s="338"/>
      <c r="H306" s="337"/>
      <c r="I306" s="337"/>
      <c r="J306" s="339"/>
      <c r="K306" s="337"/>
      <c r="L306" s="335"/>
      <c r="M306" s="335"/>
      <c r="N306" s="330"/>
      <c r="O306" s="331"/>
      <c r="P306" s="331"/>
      <c r="Q306" s="331"/>
      <c r="R306" s="331"/>
      <c r="S306" s="332"/>
      <c r="T306" s="332"/>
      <c r="U306" s="332"/>
      <c r="V306" s="332"/>
      <c r="X306" s="333"/>
    </row>
    <row r="307" spans="2:24" ht="25.8">
      <c r="B307" s="336"/>
      <c r="E307" s="337"/>
      <c r="F307" s="337"/>
      <c r="G307" s="338"/>
      <c r="H307" s="337"/>
      <c r="I307" s="337"/>
      <c r="J307" s="339"/>
      <c r="K307" s="337"/>
      <c r="L307" s="335"/>
      <c r="M307" s="335"/>
      <c r="N307" s="330"/>
      <c r="O307" s="331"/>
      <c r="P307" s="331"/>
      <c r="Q307" s="331"/>
      <c r="R307" s="331"/>
      <c r="S307" s="332"/>
      <c r="T307" s="332"/>
      <c r="U307" s="332"/>
      <c r="V307" s="332"/>
      <c r="X307" s="333"/>
    </row>
    <row r="308" spans="2:24" ht="25.8">
      <c r="B308" s="336"/>
      <c r="E308" s="337"/>
      <c r="F308" s="337"/>
      <c r="G308" s="338"/>
      <c r="H308" s="337"/>
      <c r="I308" s="337"/>
      <c r="J308" s="339"/>
      <c r="K308" s="337"/>
      <c r="L308" s="335"/>
      <c r="M308" s="335"/>
      <c r="N308" s="330"/>
      <c r="O308" s="331"/>
      <c r="P308" s="331"/>
      <c r="Q308" s="331"/>
      <c r="R308" s="331"/>
      <c r="S308" s="332"/>
      <c r="T308" s="332"/>
      <c r="U308" s="332"/>
      <c r="V308" s="332"/>
      <c r="X308" s="333"/>
    </row>
    <row r="309" spans="2:24" ht="25.8">
      <c r="B309" s="336"/>
      <c r="E309" s="337"/>
      <c r="F309" s="337"/>
      <c r="G309" s="338"/>
      <c r="H309" s="337"/>
      <c r="I309" s="337"/>
      <c r="J309" s="339"/>
      <c r="K309" s="337"/>
      <c r="L309" s="335"/>
      <c r="M309" s="335"/>
      <c r="N309" s="330"/>
      <c r="O309" s="331"/>
      <c r="P309" s="331"/>
      <c r="Q309" s="331"/>
      <c r="R309" s="331"/>
      <c r="S309" s="332"/>
      <c r="T309" s="332"/>
      <c r="U309" s="332"/>
      <c r="V309" s="332"/>
      <c r="X309" s="333"/>
    </row>
    <row r="310" spans="2:24" ht="25.8">
      <c r="B310" s="336"/>
      <c r="E310" s="337"/>
      <c r="F310" s="337"/>
      <c r="G310" s="338"/>
      <c r="H310" s="337"/>
      <c r="I310" s="337"/>
      <c r="J310" s="339"/>
      <c r="K310" s="337"/>
      <c r="L310" s="335"/>
      <c r="M310" s="335"/>
      <c r="N310" s="330"/>
      <c r="O310" s="331"/>
      <c r="P310" s="331"/>
      <c r="Q310" s="331"/>
      <c r="R310" s="331"/>
      <c r="S310" s="332"/>
      <c r="T310" s="332"/>
      <c r="U310" s="332"/>
      <c r="V310" s="332"/>
      <c r="X310" s="333"/>
    </row>
    <row r="311" spans="2:24" ht="25.8">
      <c r="B311" s="336"/>
      <c r="E311" s="337"/>
      <c r="F311" s="337"/>
      <c r="G311" s="338"/>
      <c r="H311" s="337"/>
      <c r="I311" s="337"/>
      <c r="J311" s="339"/>
      <c r="K311" s="337"/>
      <c r="L311" s="335"/>
      <c r="M311" s="335"/>
      <c r="N311" s="330"/>
      <c r="O311" s="331"/>
      <c r="P311" s="331"/>
      <c r="Q311" s="331"/>
      <c r="R311" s="331"/>
      <c r="S311" s="332"/>
      <c r="T311" s="332"/>
      <c r="U311" s="332"/>
      <c r="V311" s="332"/>
      <c r="X311" s="333"/>
    </row>
    <row r="312" spans="2:24" ht="25.8">
      <c r="B312" s="336"/>
      <c r="E312" s="337"/>
      <c r="F312" s="337"/>
      <c r="G312" s="338"/>
      <c r="H312" s="337"/>
      <c r="I312" s="337"/>
      <c r="J312" s="339"/>
      <c r="K312" s="337"/>
      <c r="L312" s="335"/>
      <c r="M312" s="335"/>
      <c r="N312" s="330"/>
      <c r="O312" s="331"/>
      <c r="P312" s="331"/>
      <c r="Q312" s="331"/>
      <c r="R312" s="331"/>
      <c r="S312" s="332"/>
      <c r="T312" s="332"/>
      <c r="U312" s="332"/>
      <c r="V312" s="332"/>
      <c r="X312" s="333"/>
    </row>
    <row r="313" spans="2:24" ht="25.8">
      <c r="B313" s="336"/>
      <c r="E313" s="337"/>
      <c r="F313" s="337"/>
      <c r="G313" s="338"/>
      <c r="H313" s="337"/>
      <c r="I313" s="337"/>
      <c r="J313" s="339"/>
      <c r="K313" s="337"/>
      <c r="L313" s="335"/>
      <c r="M313" s="335"/>
      <c r="N313" s="330"/>
      <c r="O313" s="331"/>
      <c r="P313" s="331"/>
      <c r="Q313" s="331"/>
      <c r="R313" s="331"/>
      <c r="S313" s="332"/>
      <c r="T313" s="332"/>
      <c r="U313" s="332"/>
      <c r="V313" s="332"/>
      <c r="X313" s="333"/>
    </row>
    <row r="314" spans="2:24" ht="25.8">
      <c r="B314" s="336"/>
      <c r="E314" s="337"/>
      <c r="F314" s="337"/>
      <c r="G314" s="338"/>
      <c r="H314" s="337"/>
      <c r="I314" s="337"/>
      <c r="J314" s="339"/>
      <c r="K314" s="337"/>
      <c r="L314" s="335"/>
      <c r="M314" s="335"/>
      <c r="N314" s="330"/>
      <c r="O314" s="331"/>
      <c r="P314" s="331"/>
      <c r="Q314" s="331"/>
      <c r="R314" s="331"/>
      <c r="S314" s="332"/>
      <c r="T314" s="332"/>
      <c r="U314" s="332"/>
      <c r="V314" s="332"/>
      <c r="X314" s="333"/>
    </row>
    <row r="315" spans="2:24" ht="25.8">
      <c r="B315" s="336"/>
      <c r="E315" s="337"/>
      <c r="F315" s="337"/>
      <c r="G315" s="338"/>
      <c r="H315" s="337"/>
      <c r="I315" s="337"/>
      <c r="J315" s="339"/>
      <c r="K315" s="337"/>
      <c r="L315" s="335"/>
      <c r="M315" s="335"/>
      <c r="N315" s="330"/>
      <c r="O315" s="331"/>
      <c r="P315" s="331"/>
      <c r="Q315" s="331"/>
      <c r="R315" s="331"/>
      <c r="S315" s="332"/>
      <c r="T315" s="332"/>
      <c r="U315" s="332"/>
      <c r="V315" s="332"/>
      <c r="X315" s="333"/>
    </row>
    <row r="316" spans="2:24" ht="25.8">
      <c r="B316" s="336"/>
      <c r="E316" s="337"/>
      <c r="F316" s="337"/>
      <c r="G316" s="338"/>
      <c r="H316" s="337"/>
      <c r="I316" s="337"/>
      <c r="J316" s="339"/>
      <c r="K316" s="337"/>
      <c r="L316" s="335"/>
      <c r="M316" s="335"/>
      <c r="N316" s="330"/>
      <c r="O316" s="331"/>
      <c r="P316" s="331"/>
      <c r="Q316" s="331"/>
      <c r="R316" s="331"/>
      <c r="S316" s="332"/>
      <c r="T316" s="332"/>
      <c r="U316" s="332"/>
      <c r="V316" s="332"/>
      <c r="X316" s="333"/>
    </row>
    <row r="317" spans="2:24" ht="25.8">
      <c r="B317" s="336"/>
      <c r="E317" s="337"/>
      <c r="F317" s="337"/>
      <c r="G317" s="338"/>
      <c r="H317" s="337"/>
      <c r="I317" s="337"/>
      <c r="J317" s="339"/>
      <c r="K317" s="337"/>
      <c r="L317" s="335"/>
      <c r="M317" s="335"/>
      <c r="N317" s="330"/>
      <c r="O317" s="331"/>
      <c r="P317" s="331"/>
      <c r="Q317" s="331"/>
      <c r="R317" s="331"/>
      <c r="S317" s="332"/>
      <c r="T317" s="332"/>
      <c r="U317" s="332"/>
      <c r="V317" s="332"/>
      <c r="X317" s="333"/>
    </row>
    <row r="318" spans="2:24" ht="25.8">
      <c r="B318" s="336"/>
      <c r="E318" s="337"/>
      <c r="F318" s="337"/>
      <c r="G318" s="338"/>
      <c r="H318" s="337"/>
      <c r="I318" s="337"/>
      <c r="J318" s="339"/>
      <c r="K318" s="337"/>
      <c r="L318" s="335"/>
      <c r="M318" s="335"/>
      <c r="N318" s="330"/>
      <c r="O318" s="331"/>
      <c r="P318" s="331"/>
      <c r="Q318" s="331"/>
      <c r="R318" s="331"/>
      <c r="S318" s="332"/>
      <c r="T318" s="332"/>
      <c r="U318" s="332"/>
      <c r="V318" s="332"/>
      <c r="X318" s="333"/>
    </row>
    <row r="319" spans="2:24" ht="25.8">
      <c r="B319" s="336"/>
      <c r="E319" s="337"/>
      <c r="F319" s="337"/>
      <c r="G319" s="338"/>
      <c r="H319" s="337"/>
      <c r="I319" s="337"/>
      <c r="J319" s="339"/>
      <c r="K319" s="337"/>
      <c r="L319" s="335"/>
      <c r="M319" s="335"/>
      <c r="N319" s="330"/>
      <c r="O319" s="331"/>
      <c r="P319" s="331"/>
      <c r="Q319" s="331"/>
      <c r="R319" s="331"/>
      <c r="S319" s="332"/>
      <c r="T319" s="332"/>
      <c r="U319" s="332"/>
      <c r="V319" s="332"/>
      <c r="X319" s="333"/>
    </row>
    <row r="320" spans="2:24" ht="25.8">
      <c r="B320" s="336"/>
      <c r="E320" s="337"/>
      <c r="F320" s="337"/>
      <c r="G320" s="338"/>
      <c r="H320" s="337"/>
      <c r="I320" s="337"/>
      <c r="J320" s="339"/>
      <c r="K320" s="337"/>
      <c r="L320" s="335"/>
      <c r="M320" s="335"/>
      <c r="N320" s="330"/>
      <c r="O320" s="331"/>
      <c r="P320" s="331"/>
      <c r="Q320" s="331"/>
      <c r="R320" s="331"/>
      <c r="S320" s="332"/>
      <c r="T320" s="332"/>
      <c r="U320" s="332"/>
      <c r="V320" s="332"/>
      <c r="X320" s="333"/>
    </row>
    <row r="321" spans="2:24" ht="25.8">
      <c r="B321" s="336"/>
      <c r="E321" s="337"/>
      <c r="F321" s="337"/>
      <c r="G321" s="338"/>
      <c r="H321" s="337"/>
      <c r="I321" s="337"/>
      <c r="J321" s="339"/>
      <c r="K321" s="337"/>
      <c r="L321" s="335"/>
      <c r="M321" s="335"/>
      <c r="N321" s="330"/>
      <c r="O321" s="331"/>
      <c r="P321" s="331"/>
      <c r="Q321" s="331"/>
      <c r="R321" s="331"/>
      <c r="S321" s="332"/>
      <c r="T321" s="332"/>
      <c r="U321" s="332"/>
      <c r="V321" s="332"/>
      <c r="X321" s="333"/>
    </row>
    <row r="322" spans="2:24" ht="25.8">
      <c r="B322" s="336"/>
      <c r="E322" s="337"/>
      <c r="F322" s="337"/>
      <c r="G322" s="338"/>
      <c r="H322" s="337"/>
      <c r="I322" s="337"/>
      <c r="J322" s="339"/>
      <c r="K322" s="337"/>
      <c r="L322" s="335"/>
      <c r="M322" s="335"/>
      <c r="N322" s="330"/>
      <c r="O322" s="331"/>
      <c r="P322" s="331"/>
      <c r="Q322" s="331"/>
      <c r="R322" s="331"/>
      <c r="S322" s="332"/>
      <c r="T322" s="332"/>
      <c r="U322" s="332"/>
      <c r="V322" s="332"/>
      <c r="X322" s="333"/>
    </row>
    <row r="323" spans="2:24" ht="25.8">
      <c r="B323" s="336"/>
      <c r="E323" s="337"/>
      <c r="F323" s="337"/>
      <c r="G323" s="338"/>
      <c r="H323" s="337"/>
      <c r="I323" s="337"/>
      <c r="J323" s="339"/>
      <c r="K323" s="337"/>
      <c r="L323" s="335"/>
      <c r="M323" s="335"/>
      <c r="N323" s="330"/>
      <c r="O323" s="331"/>
      <c r="P323" s="331"/>
      <c r="Q323" s="331"/>
      <c r="R323" s="331"/>
      <c r="S323" s="332"/>
      <c r="T323" s="332"/>
      <c r="U323" s="332"/>
      <c r="V323" s="332"/>
      <c r="X323" s="333"/>
    </row>
    <row r="324" spans="2:24" ht="25.8">
      <c r="B324" s="336"/>
      <c r="E324" s="337"/>
      <c r="F324" s="337"/>
      <c r="G324" s="338"/>
      <c r="H324" s="337"/>
      <c r="I324" s="337"/>
      <c r="J324" s="339"/>
      <c r="K324" s="337"/>
      <c r="L324" s="335"/>
      <c r="M324" s="335"/>
      <c r="N324" s="330"/>
      <c r="O324" s="331"/>
      <c r="P324" s="331"/>
      <c r="Q324" s="331"/>
      <c r="R324" s="331"/>
      <c r="S324" s="332"/>
      <c r="T324" s="332"/>
      <c r="U324" s="332"/>
      <c r="V324" s="332"/>
      <c r="X324" s="333"/>
    </row>
    <row r="325" spans="2:24" ht="25.8">
      <c r="B325" s="336"/>
      <c r="E325" s="337"/>
      <c r="F325" s="337"/>
      <c r="G325" s="338"/>
      <c r="H325" s="337"/>
      <c r="I325" s="337"/>
      <c r="J325" s="339"/>
      <c r="K325" s="337"/>
      <c r="L325" s="335"/>
      <c r="M325" s="335"/>
      <c r="N325" s="330"/>
      <c r="O325" s="331"/>
      <c r="P325" s="331"/>
      <c r="Q325" s="331"/>
      <c r="R325" s="331"/>
      <c r="S325" s="332"/>
      <c r="T325" s="332"/>
      <c r="U325" s="332"/>
      <c r="V325" s="332"/>
      <c r="X325" s="333"/>
    </row>
    <row r="326" spans="2:24" ht="25.8">
      <c r="B326" s="336"/>
      <c r="E326" s="337"/>
      <c r="F326" s="337"/>
      <c r="G326" s="338"/>
      <c r="H326" s="337"/>
      <c r="I326" s="337"/>
      <c r="J326" s="339"/>
      <c r="K326" s="337"/>
      <c r="L326" s="335"/>
      <c r="M326" s="335"/>
      <c r="N326" s="330"/>
      <c r="O326" s="331"/>
      <c r="P326" s="331"/>
      <c r="Q326" s="331"/>
      <c r="R326" s="331"/>
      <c r="S326" s="332"/>
      <c r="T326" s="332"/>
      <c r="U326" s="332"/>
      <c r="V326" s="332"/>
      <c r="X326" s="333"/>
    </row>
    <row r="327" spans="2:24" ht="25.8">
      <c r="B327" s="336"/>
      <c r="E327" s="337"/>
      <c r="F327" s="337"/>
      <c r="G327" s="338"/>
      <c r="H327" s="337"/>
      <c r="I327" s="337"/>
      <c r="J327" s="339"/>
      <c r="K327" s="337"/>
      <c r="L327" s="335"/>
      <c r="M327" s="335"/>
      <c r="N327" s="330"/>
      <c r="O327" s="331"/>
      <c r="P327" s="331"/>
      <c r="Q327" s="331"/>
      <c r="R327" s="331"/>
      <c r="S327" s="332"/>
      <c r="T327" s="332"/>
      <c r="U327" s="332"/>
      <c r="V327" s="332"/>
      <c r="X327" s="333"/>
    </row>
    <row r="328" spans="2:24" ht="25.8">
      <c r="B328" s="336"/>
      <c r="E328" s="337"/>
      <c r="F328" s="337"/>
      <c r="G328" s="338"/>
      <c r="H328" s="337"/>
      <c r="I328" s="337"/>
      <c r="J328" s="339"/>
      <c r="K328" s="337"/>
      <c r="L328" s="335"/>
      <c r="M328" s="335"/>
      <c r="N328" s="330"/>
      <c r="O328" s="331"/>
      <c r="P328" s="331"/>
      <c r="Q328" s="331"/>
      <c r="R328" s="331"/>
      <c r="S328" s="332"/>
      <c r="T328" s="332"/>
      <c r="U328" s="332"/>
      <c r="V328" s="332"/>
      <c r="X328" s="333"/>
    </row>
    <row r="329" spans="2:24" ht="25.8">
      <c r="B329" s="336"/>
      <c r="E329" s="337"/>
      <c r="F329" s="337"/>
      <c r="G329" s="338"/>
      <c r="H329" s="337"/>
      <c r="I329" s="337"/>
      <c r="J329" s="339"/>
      <c r="K329" s="337"/>
      <c r="L329" s="335"/>
      <c r="M329" s="335"/>
      <c r="N329" s="330"/>
      <c r="O329" s="331"/>
      <c r="P329" s="331"/>
      <c r="Q329" s="331"/>
      <c r="R329" s="331"/>
      <c r="S329" s="332"/>
      <c r="T329" s="332"/>
      <c r="U329" s="332"/>
      <c r="V329" s="332"/>
      <c r="X329" s="333"/>
    </row>
    <row r="330" spans="2:24" ht="25.8">
      <c r="B330" s="336"/>
      <c r="E330" s="337"/>
      <c r="F330" s="337"/>
      <c r="G330" s="338"/>
      <c r="H330" s="337"/>
      <c r="I330" s="337"/>
      <c r="J330" s="339"/>
      <c r="K330" s="337"/>
      <c r="L330" s="335"/>
      <c r="M330" s="335"/>
      <c r="N330" s="330"/>
      <c r="O330" s="331"/>
      <c r="P330" s="331"/>
      <c r="Q330" s="331"/>
      <c r="R330" s="331"/>
      <c r="S330" s="332"/>
      <c r="T330" s="332"/>
      <c r="U330" s="332"/>
      <c r="V330" s="332"/>
      <c r="X330" s="333"/>
    </row>
    <row r="331" spans="2:24" ht="25.8">
      <c r="B331" s="336"/>
      <c r="E331" s="337"/>
      <c r="F331" s="337"/>
      <c r="G331" s="338"/>
      <c r="H331" s="337"/>
      <c r="I331" s="337"/>
      <c r="J331" s="339"/>
      <c r="K331" s="337"/>
      <c r="L331" s="335"/>
      <c r="M331" s="335"/>
      <c r="N331" s="330"/>
      <c r="O331" s="331"/>
      <c r="P331" s="331"/>
      <c r="Q331" s="331"/>
      <c r="R331" s="331"/>
      <c r="S331" s="332"/>
      <c r="T331" s="332"/>
      <c r="U331" s="332"/>
      <c r="V331" s="332"/>
      <c r="X331" s="333"/>
    </row>
    <row r="332" spans="2:24" ht="25.8">
      <c r="B332" s="336"/>
      <c r="E332" s="337"/>
      <c r="F332" s="337"/>
      <c r="G332" s="338"/>
      <c r="H332" s="337"/>
      <c r="I332" s="337"/>
      <c r="J332" s="339"/>
      <c r="K332" s="337"/>
      <c r="L332" s="335"/>
      <c r="M332" s="335"/>
      <c r="N332" s="330"/>
      <c r="O332" s="331"/>
      <c r="P332" s="331"/>
      <c r="Q332" s="331"/>
      <c r="R332" s="331"/>
      <c r="S332" s="332"/>
      <c r="T332" s="332"/>
      <c r="U332" s="332"/>
      <c r="V332" s="332"/>
      <c r="X332" s="333"/>
    </row>
    <row r="333" spans="2:24" ht="25.8">
      <c r="B333" s="336"/>
      <c r="E333" s="337"/>
      <c r="F333" s="337"/>
      <c r="G333" s="338"/>
      <c r="H333" s="337"/>
      <c r="I333" s="337"/>
      <c r="J333" s="339"/>
      <c r="K333" s="337"/>
      <c r="L333" s="335"/>
      <c r="M333" s="335"/>
      <c r="N333" s="330"/>
      <c r="O333" s="331"/>
      <c r="P333" s="331"/>
      <c r="Q333" s="331"/>
      <c r="R333" s="331"/>
      <c r="S333" s="332"/>
      <c r="T333" s="332"/>
      <c r="U333" s="332"/>
      <c r="V333" s="332"/>
      <c r="X333" s="333"/>
    </row>
    <row r="334" spans="2:24" ht="25.8">
      <c r="B334" s="336"/>
      <c r="E334" s="337"/>
      <c r="F334" s="337"/>
      <c r="G334" s="338"/>
      <c r="H334" s="337"/>
      <c r="I334" s="337"/>
      <c r="J334" s="339"/>
      <c r="K334" s="337"/>
      <c r="L334" s="335"/>
      <c r="M334" s="335"/>
      <c r="N334" s="330"/>
      <c r="O334" s="331"/>
      <c r="P334" s="331"/>
      <c r="Q334" s="331"/>
      <c r="R334" s="331"/>
      <c r="S334" s="332"/>
      <c r="T334" s="332"/>
      <c r="U334" s="332"/>
      <c r="V334" s="332"/>
      <c r="X334" s="333"/>
    </row>
    <row r="335" spans="2:24" ht="25.8">
      <c r="B335" s="336"/>
      <c r="E335" s="337"/>
      <c r="F335" s="337"/>
      <c r="G335" s="338"/>
      <c r="H335" s="337"/>
      <c r="I335" s="337"/>
      <c r="J335" s="339"/>
      <c r="K335" s="337"/>
      <c r="L335" s="335"/>
      <c r="M335" s="335"/>
      <c r="N335" s="330"/>
      <c r="O335" s="331"/>
      <c r="P335" s="331"/>
      <c r="Q335" s="331"/>
      <c r="R335" s="331"/>
      <c r="S335" s="332"/>
      <c r="T335" s="332"/>
      <c r="U335" s="332"/>
      <c r="V335" s="332"/>
      <c r="X335" s="333"/>
    </row>
    <row r="336" spans="2:24" ht="25.8">
      <c r="B336" s="336"/>
      <c r="E336" s="337"/>
      <c r="F336" s="337"/>
      <c r="G336" s="338"/>
      <c r="H336" s="337"/>
      <c r="I336" s="337"/>
      <c r="J336" s="339"/>
      <c r="K336" s="337"/>
      <c r="L336" s="335"/>
      <c r="M336" s="335"/>
      <c r="N336" s="330"/>
      <c r="O336" s="331"/>
      <c r="P336" s="331"/>
      <c r="Q336" s="331"/>
      <c r="R336" s="331"/>
      <c r="S336" s="332"/>
      <c r="T336" s="332"/>
      <c r="U336" s="332"/>
      <c r="V336" s="332"/>
      <c r="X336" s="333"/>
    </row>
    <row r="337" spans="2:24" ht="25.8">
      <c r="B337" s="336"/>
      <c r="E337" s="337"/>
      <c r="F337" s="337"/>
      <c r="G337" s="338"/>
      <c r="H337" s="337"/>
      <c r="I337" s="337"/>
      <c r="J337" s="339"/>
      <c r="K337" s="337"/>
      <c r="L337" s="335"/>
      <c r="M337" s="335"/>
      <c r="N337" s="330"/>
      <c r="O337" s="331"/>
      <c r="P337" s="331"/>
      <c r="Q337" s="331"/>
      <c r="R337" s="331"/>
      <c r="S337" s="332"/>
      <c r="T337" s="332"/>
      <c r="U337" s="332"/>
      <c r="V337" s="332"/>
      <c r="X337" s="333"/>
    </row>
    <row r="338" spans="2:24" ht="25.8">
      <c r="B338" s="336"/>
      <c r="E338" s="337"/>
      <c r="F338" s="337"/>
      <c r="G338" s="338"/>
      <c r="H338" s="337"/>
      <c r="I338" s="337"/>
      <c r="J338" s="339"/>
      <c r="K338" s="337"/>
      <c r="L338" s="335"/>
      <c r="M338" s="335"/>
      <c r="N338" s="330"/>
      <c r="O338" s="331"/>
      <c r="P338" s="331"/>
      <c r="Q338" s="331"/>
      <c r="R338" s="331"/>
      <c r="S338" s="332"/>
      <c r="T338" s="332"/>
      <c r="U338" s="332"/>
      <c r="V338" s="332"/>
      <c r="X338" s="333"/>
    </row>
    <row r="339" spans="2:24" ht="25.8">
      <c r="B339" s="336"/>
      <c r="E339" s="337"/>
      <c r="F339" s="337"/>
      <c r="G339" s="338"/>
      <c r="H339" s="337"/>
      <c r="I339" s="337"/>
      <c r="J339" s="339"/>
      <c r="K339" s="337"/>
      <c r="L339" s="335"/>
      <c r="M339" s="335"/>
      <c r="N339" s="330"/>
      <c r="O339" s="331"/>
      <c r="P339" s="331"/>
      <c r="Q339" s="331"/>
      <c r="R339" s="331"/>
      <c r="S339" s="332"/>
      <c r="T339" s="332"/>
      <c r="U339" s="332"/>
      <c r="V339" s="332"/>
      <c r="X339" s="333"/>
    </row>
    <row r="340" spans="2:24" ht="25.8">
      <c r="B340" s="336"/>
      <c r="E340" s="337"/>
      <c r="F340" s="337"/>
      <c r="G340" s="338"/>
      <c r="H340" s="337"/>
      <c r="I340" s="337"/>
      <c r="J340" s="339"/>
      <c r="K340" s="337"/>
      <c r="L340" s="335"/>
      <c r="M340" s="335"/>
      <c r="N340" s="330"/>
      <c r="O340" s="331"/>
      <c r="P340" s="331"/>
      <c r="Q340" s="331"/>
      <c r="R340" s="331"/>
      <c r="S340" s="332"/>
      <c r="T340" s="332"/>
      <c r="U340" s="332"/>
      <c r="V340" s="332"/>
      <c r="X340" s="333"/>
    </row>
    <row r="341" spans="2:24" ht="25.8">
      <c r="B341" s="336"/>
      <c r="E341" s="337"/>
      <c r="F341" s="337"/>
      <c r="G341" s="338"/>
      <c r="H341" s="337"/>
      <c r="I341" s="337"/>
      <c r="J341" s="339"/>
      <c r="K341" s="337"/>
      <c r="L341" s="335"/>
      <c r="M341" s="335"/>
      <c r="N341" s="330"/>
      <c r="O341" s="331"/>
      <c r="P341" s="331"/>
      <c r="Q341" s="331"/>
      <c r="R341" s="331"/>
      <c r="S341" s="332"/>
      <c r="T341" s="332"/>
      <c r="U341" s="332"/>
      <c r="V341" s="332"/>
      <c r="X341" s="333"/>
    </row>
    <row r="342" spans="2:24" ht="25.8">
      <c r="B342" s="336"/>
      <c r="E342" s="337"/>
      <c r="F342" s="337"/>
      <c r="G342" s="338"/>
      <c r="H342" s="337"/>
      <c r="I342" s="337"/>
      <c r="J342" s="339"/>
      <c r="K342" s="337"/>
      <c r="L342" s="335"/>
      <c r="M342" s="335"/>
      <c r="N342" s="330"/>
      <c r="O342" s="331"/>
      <c r="P342" s="331"/>
      <c r="Q342" s="331"/>
      <c r="R342" s="331"/>
      <c r="S342" s="332"/>
      <c r="T342" s="332"/>
      <c r="U342" s="332"/>
      <c r="V342" s="332"/>
      <c r="X342" s="333"/>
    </row>
    <row r="343" spans="2:24" ht="25.8">
      <c r="B343" s="336"/>
      <c r="E343" s="337"/>
      <c r="F343" s="337"/>
      <c r="G343" s="338"/>
      <c r="H343" s="337"/>
      <c r="I343" s="337"/>
      <c r="J343" s="339"/>
      <c r="K343" s="337"/>
      <c r="L343" s="335"/>
      <c r="M343" s="335"/>
      <c r="N343" s="330"/>
      <c r="O343" s="331"/>
      <c r="P343" s="331"/>
      <c r="Q343" s="331"/>
      <c r="R343" s="331"/>
      <c r="S343" s="332"/>
      <c r="T343" s="332"/>
      <c r="U343" s="332"/>
      <c r="V343" s="332"/>
      <c r="X343" s="333"/>
    </row>
    <row r="344" spans="2:24" ht="25.8">
      <c r="B344" s="336"/>
      <c r="E344" s="337"/>
      <c r="F344" s="337"/>
      <c r="G344" s="338"/>
      <c r="H344" s="337"/>
      <c r="I344" s="337"/>
      <c r="J344" s="339"/>
      <c r="K344" s="337"/>
      <c r="L344" s="335"/>
      <c r="M344" s="335"/>
      <c r="N344" s="330"/>
      <c r="O344" s="331"/>
      <c r="P344" s="331"/>
      <c r="Q344" s="331"/>
      <c r="R344" s="331"/>
      <c r="S344" s="332"/>
      <c r="T344" s="332"/>
      <c r="U344" s="332"/>
      <c r="V344" s="332"/>
      <c r="X344" s="333"/>
    </row>
    <row r="345" spans="2:24" ht="25.8">
      <c r="B345" s="336"/>
      <c r="E345" s="337"/>
      <c r="F345" s="337"/>
      <c r="G345" s="338"/>
      <c r="H345" s="337"/>
      <c r="I345" s="337"/>
      <c r="J345" s="339"/>
      <c r="K345" s="337"/>
      <c r="L345" s="335"/>
      <c r="M345" s="335"/>
      <c r="N345" s="330"/>
      <c r="O345" s="331"/>
      <c r="P345" s="331"/>
      <c r="Q345" s="331"/>
      <c r="R345" s="331"/>
      <c r="S345" s="332"/>
      <c r="T345" s="332"/>
      <c r="U345" s="332"/>
      <c r="V345" s="332"/>
      <c r="X345" s="333"/>
    </row>
    <row r="346" spans="2:24" ht="25.8">
      <c r="B346" s="336"/>
      <c r="E346" s="337"/>
      <c r="F346" s="337"/>
      <c r="G346" s="338"/>
      <c r="H346" s="337"/>
      <c r="I346" s="337"/>
      <c r="J346" s="339"/>
      <c r="K346" s="337"/>
      <c r="L346" s="335"/>
      <c r="M346" s="335"/>
      <c r="N346" s="330"/>
      <c r="O346" s="331"/>
      <c r="P346" s="331"/>
      <c r="Q346" s="331"/>
      <c r="R346" s="331"/>
      <c r="S346" s="332"/>
      <c r="T346" s="332"/>
      <c r="U346" s="332"/>
      <c r="V346" s="332"/>
      <c r="X346" s="333"/>
    </row>
    <row r="347" spans="2:24" ht="25.8">
      <c r="B347" s="336"/>
      <c r="E347" s="337"/>
      <c r="F347" s="337"/>
      <c r="G347" s="338"/>
      <c r="H347" s="337"/>
      <c r="I347" s="337"/>
      <c r="J347" s="339"/>
      <c r="K347" s="337"/>
      <c r="L347" s="335"/>
      <c r="M347" s="335"/>
      <c r="N347" s="330"/>
      <c r="O347" s="331"/>
      <c r="P347" s="331"/>
      <c r="Q347" s="331"/>
      <c r="R347" s="331"/>
      <c r="S347" s="332"/>
      <c r="T347" s="332"/>
      <c r="U347" s="332"/>
      <c r="V347" s="332"/>
      <c r="X347" s="333"/>
    </row>
    <row r="348" spans="2:24" ht="25.8">
      <c r="B348" s="336"/>
      <c r="E348" s="337"/>
      <c r="F348" s="337"/>
      <c r="G348" s="338"/>
      <c r="H348" s="337"/>
      <c r="I348" s="337"/>
      <c r="J348" s="339"/>
      <c r="K348" s="337"/>
      <c r="L348" s="335"/>
      <c r="M348" s="335"/>
      <c r="N348" s="330"/>
      <c r="O348" s="331"/>
      <c r="P348" s="331"/>
      <c r="Q348" s="331"/>
      <c r="R348" s="331"/>
      <c r="S348" s="332"/>
      <c r="T348" s="332"/>
      <c r="U348" s="332"/>
      <c r="V348" s="332"/>
      <c r="X348" s="333"/>
    </row>
    <row r="349" spans="2:24" ht="25.8">
      <c r="B349" s="336"/>
      <c r="E349" s="337"/>
      <c r="F349" s="337"/>
      <c r="G349" s="338"/>
      <c r="H349" s="337"/>
      <c r="I349" s="337"/>
      <c r="J349" s="339"/>
      <c r="K349" s="337"/>
      <c r="L349" s="335"/>
      <c r="M349" s="335"/>
      <c r="N349" s="330"/>
      <c r="O349" s="331"/>
      <c r="P349" s="331"/>
      <c r="Q349" s="331"/>
      <c r="R349" s="331"/>
      <c r="S349" s="332"/>
      <c r="T349" s="332"/>
      <c r="U349" s="332"/>
      <c r="V349" s="332"/>
      <c r="X349" s="333"/>
    </row>
    <row r="350" spans="2:24" ht="25.8">
      <c r="B350" s="336"/>
      <c r="E350" s="337"/>
      <c r="F350" s="337"/>
      <c r="G350" s="338"/>
      <c r="H350" s="337"/>
      <c r="I350" s="337"/>
      <c r="J350" s="339"/>
      <c r="K350" s="337"/>
      <c r="L350" s="335"/>
      <c r="M350" s="335"/>
      <c r="N350" s="330"/>
      <c r="O350" s="331"/>
      <c r="P350" s="331"/>
      <c r="Q350" s="331"/>
      <c r="R350" s="331"/>
      <c r="S350" s="332"/>
      <c r="T350" s="332"/>
      <c r="U350" s="332"/>
      <c r="V350" s="332"/>
      <c r="X350" s="333"/>
    </row>
    <row r="351" spans="2:24" ht="25.8">
      <c r="B351" s="336"/>
      <c r="E351" s="337"/>
      <c r="F351" s="337"/>
      <c r="G351" s="338"/>
      <c r="H351" s="337"/>
      <c r="I351" s="337"/>
      <c r="J351" s="339"/>
      <c r="K351" s="337"/>
      <c r="L351" s="335"/>
      <c r="M351" s="335"/>
      <c r="N351" s="330"/>
      <c r="O351" s="331"/>
      <c r="P351" s="331"/>
      <c r="Q351" s="331"/>
      <c r="R351" s="331"/>
      <c r="S351" s="332"/>
      <c r="T351" s="332"/>
      <c r="U351" s="332"/>
      <c r="V351" s="332"/>
      <c r="X351" s="333"/>
    </row>
    <row r="352" spans="2:24" ht="25.8">
      <c r="B352" s="336"/>
      <c r="E352" s="337"/>
      <c r="F352" s="337"/>
      <c r="G352" s="338"/>
      <c r="H352" s="337"/>
      <c r="I352" s="337"/>
      <c r="J352" s="339"/>
      <c r="K352" s="337"/>
      <c r="L352" s="335"/>
      <c r="M352" s="335"/>
      <c r="N352" s="330"/>
      <c r="O352" s="331"/>
      <c r="P352" s="331"/>
      <c r="Q352" s="331"/>
      <c r="R352" s="331"/>
      <c r="S352" s="332"/>
      <c r="T352" s="332"/>
      <c r="U352" s="332"/>
      <c r="V352" s="332"/>
      <c r="X352" s="333"/>
    </row>
    <row r="353" spans="2:24" ht="25.8">
      <c r="B353" s="336"/>
      <c r="E353" s="337"/>
      <c r="F353" s="337"/>
      <c r="G353" s="338"/>
      <c r="H353" s="337"/>
      <c r="I353" s="337"/>
      <c r="J353" s="339"/>
      <c r="K353" s="337"/>
      <c r="L353" s="335"/>
      <c r="M353" s="335"/>
      <c r="N353" s="330"/>
      <c r="O353" s="331"/>
      <c r="P353" s="331"/>
      <c r="Q353" s="331"/>
      <c r="R353" s="331"/>
      <c r="S353" s="332"/>
      <c r="T353" s="332"/>
      <c r="U353" s="332"/>
      <c r="V353" s="332"/>
      <c r="X353" s="333"/>
    </row>
    <row r="354" spans="2:24" ht="25.8">
      <c r="B354" s="336"/>
      <c r="E354" s="337"/>
      <c r="F354" s="337"/>
      <c r="G354" s="338"/>
      <c r="H354" s="337"/>
      <c r="I354" s="337"/>
      <c r="J354" s="339"/>
      <c r="K354" s="337"/>
      <c r="L354" s="335"/>
      <c r="M354" s="335"/>
      <c r="N354" s="330"/>
      <c r="O354" s="331"/>
      <c r="P354" s="331"/>
      <c r="Q354" s="331"/>
      <c r="R354" s="331"/>
      <c r="S354" s="332"/>
      <c r="T354" s="332"/>
      <c r="U354" s="332"/>
      <c r="V354" s="332"/>
      <c r="X354" s="333"/>
    </row>
    <row r="355" spans="2:24" ht="25.8">
      <c r="B355" s="336"/>
      <c r="E355" s="337"/>
      <c r="F355" s="337"/>
      <c r="G355" s="338"/>
      <c r="H355" s="337"/>
      <c r="I355" s="337"/>
      <c r="J355" s="339"/>
      <c r="K355" s="337"/>
      <c r="L355" s="335"/>
      <c r="M355" s="335"/>
      <c r="N355" s="330"/>
      <c r="O355" s="331"/>
      <c r="P355" s="331"/>
      <c r="Q355" s="331"/>
      <c r="R355" s="331"/>
      <c r="S355" s="332"/>
      <c r="T355" s="332"/>
      <c r="U355" s="332"/>
      <c r="V355" s="332"/>
      <c r="X355" s="333"/>
    </row>
    <row r="356" spans="2:24" ht="25.8">
      <c r="B356" s="336"/>
      <c r="E356" s="337"/>
      <c r="F356" s="337"/>
      <c r="G356" s="338"/>
      <c r="H356" s="337"/>
      <c r="I356" s="337"/>
      <c r="J356" s="339"/>
      <c r="K356" s="337"/>
      <c r="L356" s="335"/>
      <c r="M356" s="335"/>
      <c r="N356" s="330"/>
      <c r="O356" s="331"/>
      <c r="P356" s="331"/>
      <c r="Q356" s="331"/>
      <c r="R356" s="331"/>
      <c r="S356" s="332"/>
      <c r="T356" s="332"/>
      <c r="U356" s="332"/>
      <c r="V356" s="332"/>
      <c r="X356" s="333"/>
    </row>
    <row r="357" spans="2:24" ht="25.8">
      <c r="B357" s="336"/>
      <c r="E357" s="337"/>
      <c r="F357" s="337"/>
      <c r="G357" s="338"/>
      <c r="H357" s="337"/>
      <c r="I357" s="337"/>
      <c r="J357" s="339"/>
      <c r="K357" s="337"/>
      <c r="L357" s="335"/>
      <c r="M357" s="335"/>
      <c r="N357" s="330"/>
      <c r="O357" s="331"/>
      <c r="P357" s="331"/>
      <c r="Q357" s="331"/>
      <c r="R357" s="331"/>
      <c r="S357" s="332"/>
      <c r="T357" s="332"/>
      <c r="U357" s="332"/>
      <c r="V357" s="332"/>
      <c r="X357" s="333"/>
    </row>
    <row r="358" spans="2:24" ht="25.8">
      <c r="B358" s="336"/>
      <c r="E358" s="337"/>
      <c r="F358" s="337"/>
      <c r="G358" s="338"/>
      <c r="H358" s="337"/>
      <c r="I358" s="337"/>
      <c r="J358" s="339"/>
      <c r="K358" s="337"/>
      <c r="L358" s="335"/>
      <c r="M358" s="335"/>
      <c r="N358" s="330"/>
      <c r="O358" s="331"/>
      <c r="P358" s="331"/>
      <c r="Q358" s="331"/>
      <c r="R358" s="331"/>
      <c r="S358" s="332"/>
      <c r="T358" s="332"/>
      <c r="U358" s="332"/>
      <c r="V358" s="332"/>
      <c r="X358" s="333"/>
    </row>
    <row r="359" spans="2:24" ht="25.8">
      <c r="B359" s="336"/>
      <c r="E359" s="337"/>
      <c r="F359" s="337"/>
      <c r="G359" s="338"/>
      <c r="H359" s="337"/>
      <c r="I359" s="337"/>
      <c r="J359" s="339"/>
      <c r="K359" s="337"/>
      <c r="L359" s="335"/>
      <c r="M359" s="335"/>
      <c r="N359" s="330"/>
      <c r="O359" s="331"/>
      <c r="P359" s="331"/>
      <c r="Q359" s="331"/>
      <c r="R359" s="331"/>
      <c r="S359" s="332"/>
      <c r="T359" s="332"/>
      <c r="U359" s="332"/>
      <c r="V359" s="332"/>
      <c r="X359" s="333"/>
    </row>
    <row r="360" spans="2:24" ht="25.8">
      <c r="B360" s="336"/>
      <c r="E360" s="337"/>
      <c r="F360" s="337"/>
      <c r="G360" s="338"/>
      <c r="H360" s="337"/>
      <c r="I360" s="337"/>
      <c r="J360" s="339"/>
      <c r="K360" s="337"/>
      <c r="L360" s="335"/>
      <c r="M360" s="335"/>
      <c r="N360" s="330"/>
      <c r="O360" s="331"/>
      <c r="P360" s="331"/>
      <c r="Q360" s="331"/>
      <c r="R360" s="331"/>
      <c r="S360" s="332"/>
      <c r="T360" s="332"/>
      <c r="U360" s="332"/>
      <c r="V360" s="332"/>
      <c r="X360" s="333"/>
    </row>
    <row r="361" spans="2:24" ht="25.8">
      <c r="B361" s="336"/>
      <c r="E361" s="337"/>
      <c r="F361" s="337"/>
      <c r="G361" s="338"/>
      <c r="H361" s="337"/>
      <c r="I361" s="337"/>
      <c r="J361" s="339"/>
      <c r="K361" s="337"/>
      <c r="L361" s="335"/>
      <c r="M361" s="335"/>
      <c r="N361" s="330"/>
      <c r="O361" s="331"/>
      <c r="P361" s="331"/>
      <c r="Q361" s="331"/>
      <c r="R361" s="331"/>
      <c r="S361" s="332"/>
      <c r="T361" s="332"/>
      <c r="U361" s="332"/>
      <c r="V361" s="332"/>
      <c r="X361" s="333"/>
    </row>
    <row r="362" spans="2:24" ht="25.8">
      <c r="B362" s="336"/>
      <c r="E362" s="337"/>
      <c r="F362" s="337"/>
      <c r="G362" s="338"/>
      <c r="H362" s="337"/>
      <c r="I362" s="337"/>
      <c r="J362" s="339"/>
      <c r="K362" s="337"/>
      <c r="L362" s="335"/>
      <c r="M362" s="335"/>
      <c r="N362" s="330"/>
      <c r="O362" s="331"/>
      <c r="P362" s="331"/>
      <c r="Q362" s="331"/>
      <c r="R362" s="331"/>
      <c r="S362" s="332"/>
      <c r="T362" s="332"/>
      <c r="U362" s="332"/>
      <c r="V362" s="332"/>
      <c r="X362" s="333"/>
    </row>
    <row r="363" spans="2:24" ht="25.8">
      <c r="B363" s="336"/>
      <c r="E363" s="337"/>
      <c r="F363" s="337"/>
      <c r="G363" s="338"/>
      <c r="H363" s="337"/>
      <c r="I363" s="337"/>
      <c r="J363" s="339"/>
      <c r="K363" s="337"/>
      <c r="L363" s="335"/>
      <c r="M363" s="335"/>
      <c r="N363" s="330"/>
      <c r="O363" s="331"/>
      <c r="P363" s="331"/>
      <c r="Q363" s="331"/>
      <c r="R363" s="331"/>
      <c r="S363" s="332"/>
      <c r="T363" s="332"/>
      <c r="U363" s="332"/>
      <c r="V363" s="332"/>
      <c r="X363" s="333"/>
    </row>
    <row r="364" spans="2:24" ht="25.8">
      <c r="B364" s="336"/>
      <c r="E364" s="337"/>
      <c r="F364" s="337"/>
      <c r="G364" s="338"/>
      <c r="H364" s="337"/>
      <c r="I364" s="337"/>
      <c r="J364" s="339"/>
      <c r="K364" s="337"/>
      <c r="L364" s="335"/>
      <c r="M364" s="335"/>
      <c r="N364" s="330"/>
      <c r="O364" s="331"/>
      <c r="P364" s="331"/>
      <c r="Q364" s="331"/>
      <c r="R364" s="331"/>
      <c r="S364" s="332"/>
      <c r="T364" s="332"/>
      <c r="U364" s="332"/>
      <c r="V364" s="332"/>
      <c r="X364" s="333"/>
    </row>
    <row r="365" spans="2:24" ht="25.8">
      <c r="B365" s="336"/>
      <c r="E365" s="337"/>
      <c r="F365" s="337"/>
      <c r="G365" s="338"/>
      <c r="H365" s="337"/>
      <c r="I365" s="337"/>
      <c r="J365" s="339"/>
      <c r="K365" s="337"/>
      <c r="L365" s="335"/>
      <c r="M365" s="335"/>
      <c r="N365" s="330"/>
      <c r="O365" s="331"/>
      <c r="P365" s="331"/>
      <c r="Q365" s="331"/>
      <c r="R365" s="331"/>
      <c r="S365" s="332"/>
      <c r="T365" s="332"/>
      <c r="U365" s="332"/>
      <c r="V365" s="332"/>
      <c r="X365" s="333"/>
    </row>
    <row r="366" spans="2:24" ht="25.8">
      <c r="B366" s="336"/>
      <c r="E366" s="337"/>
      <c r="F366" s="337"/>
      <c r="G366" s="338"/>
      <c r="H366" s="337"/>
      <c r="I366" s="337"/>
      <c r="J366" s="339"/>
      <c r="K366" s="337"/>
      <c r="L366" s="335"/>
      <c r="M366" s="335"/>
      <c r="N366" s="330"/>
      <c r="O366" s="331"/>
      <c r="P366" s="331"/>
      <c r="Q366" s="331"/>
      <c r="R366" s="331"/>
      <c r="S366" s="332"/>
      <c r="T366" s="332"/>
      <c r="U366" s="332"/>
      <c r="V366" s="332"/>
      <c r="X366" s="333"/>
    </row>
    <row r="367" spans="2:24" ht="25.8">
      <c r="B367" s="336"/>
      <c r="E367" s="337"/>
      <c r="F367" s="337"/>
      <c r="G367" s="338"/>
      <c r="H367" s="337"/>
      <c r="I367" s="337"/>
      <c r="J367" s="339"/>
      <c r="K367" s="337"/>
      <c r="L367" s="335"/>
      <c r="M367" s="335"/>
      <c r="N367" s="330"/>
      <c r="O367" s="331"/>
      <c r="P367" s="331"/>
      <c r="Q367" s="331"/>
      <c r="R367" s="331"/>
      <c r="S367" s="332"/>
      <c r="T367" s="332"/>
      <c r="U367" s="332"/>
      <c r="V367" s="332"/>
      <c r="X367" s="333"/>
    </row>
    <row r="368" spans="2:24" ht="25.8">
      <c r="B368" s="336"/>
      <c r="E368" s="337"/>
      <c r="F368" s="337"/>
      <c r="G368" s="338"/>
      <c r="H368" s="337"/>
      <c r="I368" s="337"/>
      <c r="J368" s="339"/>
      <c r="K368" s="337"/>
      <c r="L368" s="335"/>
      <c r="M368" s="335"/>
      <c r="N368" s="330"/>
      <c r="O368" s="331"/>
      <c r="P368" s="331"/>
      <c r="Q368" s="331"/>
      <c r="R368" s="331"/>
      <c r="S368" s="332"/>
      <c r="T368" s="332"/>
      <c r="U368" s="332"/>
      <c r="V368" s="332"/>
      <c r="X368" s="333"/>
    </row>
    <row r="369" spans="2:24" ht="25.8">
      <c r="B369" s="336"/>
      <c r="E369" s="337"/>
      <c r="F369" s="337"/>
      <c r="G369" s="338"/>
      <c r="H369" s="337"/>
      <c r="I369" s="337"/>
      <c r="J369" s="339"/>
      <c r="K369" s="337"/>
      <c r="L369" s="335"/>
      <c r="M369" s="335"/>
      <c r="N369" s="330"/>
      <c r="O369" s="331"/>
      <c r="P369" s="331"/>
      <c r="Q369" s="331"/>
      <c r="R369" s="331"/>
      <c r="S369" s="332"/>
      <c r="T369" s="332"/>
      <c r="U369" s="332"/>
      <c r="V369" s="332"/>
      <c r="X369" s="333"/>
    </row>
    <row r="370" spans="2:24" ht="25.8">
      <c r="B370" s="336"/>
      <c r="E370" s="337"/>
      <c r="F370" s="337"/>
      <c r="G370" s="338"/>
      <c r="H370" s="337"/>
      <c r="I370" s="337"/>
      <c r="J370" s="339"/>
      <c r="K370" s="337"/>
      <c r="L370" s="335"/>
      <c r="M370" s="335"/>
      <c r="N370" s="330"/>
      <c r="O370" s="331"/>
      <c r="P370" s="331"/>
      <c r="Q370" s="331"/>
      <c r="R370" s="331"/>
      <c r="S370" s="332"/>
      <c r="T370" s="332"/>
      <c r="U370" s="332"/>
      <c r="V370" s="332"/>
      <c r="X370" s="333"/>
    </row>
    <row r="371" spans="2:24" ht="25.8">
      <c r="B371" s="336"/>
      <c r="E371" s="337"/>
      <c r="F371" s="337"/>
      <c r="G371" s="338"/>
      <c r="H371" s="337"/>
      <c r="I371" s="337"/>
      <c r="J371" s="339"/>
      <c r="K371" s="337"/>
      <c r="L371" s="335"/>
      <c r="M371" s="335"/>
      <c r="N371" s="330"/>
      <c r="O371" s="331"/>
      <c r="P371" s="331"/>
      <c r="Q371" s="331"/>
      <c r="R371" s="331"/>
      <c r="S371" s="332"/>
      <c r="T371" s="332"/>
      <c r="U371" s="332"/>
      <c r="V371" s="332"/>
      <c r="X371" s="333"/>
    </row>
    <row r="372" spans="2:24" ht="25.8">
      <c r="B372" s="336"/>
      <c r="E372" s="337"/>
      <c r="F372" s="337"/>
      <c r="G372" s="338"/>
      <c r="H372" s="337"/>
      <c r="I372" s="337"/>
      <c r="J372" s="339"/>
      <c r="K372" s="337"/>
      <c r="L372" s="335"/>
      <c r="M372" s="335"/>
      <c r="N372" s="330"/>
      <c r="O372" s="331"/>
      <c r="P372" s="331"/>
      <c r="Q372" s="331"/>
      <c r="R372" s="331"/>
      <c r="S372" s="332"/>
      <c r="T372" s="332"/>
      <c r="U372" s="332"/>
      <c r="V372" s="332"/>
      <c r="X372" s="333"/>
    </row>
    <row r="373" spans="2:24" ht="25.8">
      <c r="B373" s="336"/>
      <c r="E373" s="337"/>
      <c r="F373" s="337"/>
      <c r="G373" s="338"/>
      <c r="H373" s="337"/>
      <c r="I373" s="337"/>
      <c r="J373" s="339"/>
      <c r="K373" s="337"/>
      <c r="L373" s="335"/>
      <c r="M373" s="335"/>
      <c r="N373" s="330"/>
      <c r="O373" s="331"/>
      <c r="P373" s="331"/>
      <c r="Q373" s="331"/>
      <c r="R373" s="331"/>
      <c r="S373" s="332"/>
      <c r="T373" s="332"/>
      <c r="U373" s="332"/>
      <c r="V373" s="332"/>
      <c r="X373" s="333"/>
    </row>
    <row r="374" spans="2:24" ht="25.8">
      <c r="B374" s="336"/>
      <c r="E374" s="337"/>
      <c r="F374" s="337"/>
      <c r="G374" s="338"/>
      <c r="H374" s="337"/>
      <c r="I374" s="337"/>
      <c r="J374" s="339"/>
      <c r="K374" s="337"/>
      <c r="L374" s="335"/>
      <c r="M374" s="335"/>
      <c r="N374" s="330"/>
      <c r="O374" s="331"/>
      <c r="P374" s="331"/>
      <c r="Q374" s="331"/>
      <c r="R374" s="331"/>
      <c r="S374" s="332"/>
      <c r="T374" s="332"/>
      <c r="U374" s="332"/>
      <c r="V374" s="332"/>
      <c r="X374" s="333"/>
    </row>
    <row r="375" spans="2:24" ht="25.8">
      <c r="B375" s="336"/>
      <c r="E375" s="337"/>
      <c r="F375" s="337"/>
      <c r="G375" s="338"/>
      <c r="H375" s="337"/>
      <c r="I375" s="337"/>
      <c r="J375" s="339"/>
      <c r="K375" s="337"/>
      <c r="L375" s="335"/>
      <c r="M375" s="335"/>
      <c r="N375" s="330"/>
      <c r="O375" s="331"/>
      <c r="P375" s="331"/>
      <c r="Q375" s="331"/>
      <c r="R375" s="331"/>
      <c r="S375" s="332"/>
      <c r="T375" s="332"/>
      <c r="U375" s="332"/>
      <c r="V375" s="332"/>
      <c r="X375" s="333"/>
    </row>
    <row r="376" spans="2:24" ht="25.8">
      <c r="B376" s="336"/>
      <c r="E376" s="337"/>
      <c r="F376" s="337"/>
      <c r="G376" s="338"/>
      <c r="H376" s="337"/>
      <c r="I376" s="337"/>
      <c r="J376" s="339"/>
      <c r="K376" s="337"/>
      <c r="L376" s="335"/>
      <c r="M376" s="335"/>
      <c r="N376" s="330"/>
      <c r="O376" s="331"/>
      <c r="P376" s="331"/>
      <c r="Q376" s="331"/>
      <c r="R376" s="331"/>
      <c r="S376" s="332"/>
      <c r="T376" s="332"/>
      <c r="U376" s="332"/>
      <c r="V376" s="332"/>
      <c r="X376" s="333"/>
    </row>
    <row r="377" spans="2:24" ht="25.8">
      <c r="B377" s="336"/>
      <c r="E377" s="337"/>
      <c r="F377" s="337"/>
      <c r="G377" s="338"/>
      <c r="H377" s="337"/>
      <c r="I377" s="337"/>
      <c r="J377" s="339"/>
      <c r="K377" s="337"/>
      <c r="L377" s="335"/>
      <c r="M377" s="335"/>
      <c r="N377" s="330"/>
      <c r="O377" s="331"/>
      <c r="P377" s="331"/>
      <c r="Q377" s="331"/>
      <c r="R377" s="331"/>
      <c r="S377" s="332"/>
      <c r="T377" s="332"/>
      <c r="U377" s="332"/>
      <c r="V377" s="332"/>
      <c r="X377" s="333"/>
    </row>
    <row r="378" spans="2:24" ht="25.8">
      <c r="B378" s="336"/>
      <c r="E378" s="337"/>
      <c r="F378" s="337"/>
      <c r="G378" s="338"/>
      <c r="H378" s="337"/>
      <c r="I378" s="337"/>
      <c r="J378" s="339"/>
      <c r="K378" s="337"/>
      <c r="L378" s="335"/>
      <c r="M378" s="335"/>
      <c r="N378" s="330"/>
      <c r="O378" s="331"/>
      <c r="P378" s="331"/>
      <c r="Q378" s="331"/>
      <c r="R378" s="331"/>
      <c r="S378" s="332"/>
      <c r="T378" s="332"/>
      <c r="U378" s="332"/>
      <c r="V378" s="332"/>
      <c r="X378" s="333"/>
    </row>
    <row r="379" spans="2:24" ht="25.8">
      <c r="B379" s="336"/>
      <c r="E379" s="337"/>
      <c r="F379" s="337"/>
      <c r="G379" s="338"/>
      <c r="H379" s="337"/>
      <c r="I379" s="337"/>
      <c r="J379" s="339"/>
      <c r="K379" s="337"/>
      <c r="L379" s="335"/>
      <c r="M379" s="335"/>
      <c r="N379" s="330"/>
      <c r="O379" s="331"/>
      <c r="P379" s="331"/>
      <c r="Q379" s="331"/>
      <c r="R379" s="331"/>
      <c r="S379" s="332"/>
      <c r="T379" s="332"/>
      <c r="U379" s="332"/>
      <c r="V379" s="332"/>
      <c r="X379" s="333"/>
    </row>
    <row r="380" spans="2:24" ht="25.8">
      <c r="B380" s="336"/>
      <c r="E380" s="337"/>
      <c r="F380" s="337"/>
      <c r="G380" s="338"/>
      <c r="H380" s="337"/>
      <c r="I380" s="337"/>
      <c r="J380" s="339"/>
      <c r="K380" s="337"/>
      <c r="L380" s="335"/>
      <c r="M380" s="335"/>
      <c r="N380" s="330"/>
      <c r="O380" s="331"/>
      <c r="P380" s="331"/>
      <c r="Q380" s="331"/>
      <c r="R380" s="331"/>
      <c r="S380" s="332"/>
      <c r="T380" s="332"/>
      <c r="U380" s="332"/>
      <c r="V380" s="332"/>
      <c r="X380" s="333"/>
    </row>
    <row r="381" spans="2:24" ht="25.8">
      <c r="B381" s="336"/>
      <c r="E381" s="337"/>
      <c r="F381" s="337"/>
      <c r="G381" s="338"/>
      <c r="H381" s="337"/>
      <c r="I381" s="337"/>
      <c r="J381" s="339"/>
      <c r="K381" s="337"/>
      <c r="L381" s="335"/>
      <c r="M381" s="335"/>
      <c r="N381" s="330"/>
      <c r="O381" s="331"/>
      <c r="P381" s="331"/>
      <c r="Q381" s="331"/>
      <c r="R381" s="331"/>
      <c r="S381" s="332"/>
      <c r="T381" s="332"/>
      <c r="U381" s="332"/>
      <c r="V381" s="332"/>
      <c r="X381" s="333"/>
    </row>
    <row r="382" spans="2:24" ht="25.8">
      <c r="B382" s="336"/>
      <c r="E382" s="337"/>
      <c r="F382" s="337"/>
      <c r="G382" s="338"/>
      <c r="H382" s="337"/>
      <c r="I382" s="337"/>
      <c r="J382" s="339"/>
      <c r="K382" s="337"/>
      <c r="L382" s="335"/>
      <c r="M382" s="335"/>
      <c r="N382" s="330"/>
      <c r="O382" s="331"/>
      <c r="P382" s="331"/>
      <c r="Q382" s="331"/>
      <c r="R382" s="331"/>
      <c r="S382" s="332"/>
      <c r="T382" s="332"/>
      <c r="U382" s="332"/>
      <c r="V382" s="332"/>
      <c r="X382" s="333"/>
    </row>
    <row r="383" spans="2:24" ht="25.8">
      <c r="B383" s="336"/>
      <c r="E383" s="337"/>
      <c r="F383" s="337"/>
      <c r="G383" s="338"/>
      <c r="H383" s="337"/>
      <c r="I383" s="337"/>
      <c r="J383" s="339"/>
      <c r="K383" s="337"/>
      <c r="L383" s="335"/>
      <c r="M383" s="335"/>
      <c r="N383" s="330"/>
      <c r="O383" s="331"/>
      <c r="P383" s="331"/>
      <c r="Q383" s="331"/>
      <c r="R383" s="331"/>
      <c r="S383" s="332"/>
      <c r="T383" s="332"/>
      <c r="U383" s="332"/>
      <c r="V383" s="332"/>
      <c r="X383" s="333"/>
    </row>
    <row r="384" spans="2:24" ht="25.8">
      <c r="B384" s="336"/>
      <c r="E384" s="337"/>
      <c r="F384" s="337"/>
      <c r="G384" s="338"/>
      <c r="H384" s="337"/>
      <c r="I384" s="337"/>
      <c r="J384" s="339"/>
      <c r="K384" s="337"/>
      <c r="L384" s="335"/>
      <c r="M384" s="335"/>
      <c r="N384" s="330"/>
      <c r="O384" s="331"/>
      <c r="P384" s="331"/>
      <c r="Q384" s="331"/>
      <c r="R384" s="331"/>
      <c r="S384" s="332"/>
      <c r="T384" s="332"/>
      <c r="U384" s="332"/>
      <c r="V384" s="332"/>
      <c r="X384" s="333"/>
    </row>
    <row r="385" spans="2:24" ht="25.8">
      <c r="B385" s="336"/>
      <c r="E385" s="337"/>
      <c r="F385" s="337"/>
      <c r="G385" s="338"/>
      <c r="H385" s="337"/>
      <c r="I385" s="337"/>
      <c r="J385" s="339"/>
      <c r="K385" s="337"/>
      <c r="L385" s="335"/>
      <c r="M385" s="335"/>
      <c r="N385" s="330"/>
      <c r="O385" s="331"/>
      <c r="P385" s="331"/>
      <c r="Q385" s="331"/>
      <c r="R385" s="331"/>
      <c r="S385" s="332"/>
      <c r="T385" s="332"/>
      <c r="U385" s="332"/>
      <c r="V385" s="332"/>
      <c r="X385" s="333"/>
    </row>
    <row r="386" spans="2:24" ht="25.8">
      <c r="B386" s="336"/>
      <c r="E386" s="337"/>
      <c r="F386" s="337"/>
      <c r="G386" s="338"/>
      <c r="H386" s="337"/>
      <c r="I386" s="337"/>
      <c r="J386" s="339"/>
      <c r="K386" s="337"/>
      <c r="L386" s="335"/>
      <c r="M386" s="335"/>
      <c r="N386" s="330"/>
      <c r="O386" s="331"/>
      <c r="P386" s="331"/>
      <c r="Q386" s="331"/>
      <c r="R386" s="331"/>
      <c r="S386" s="332"/>
      <c r="T386" s="332"/>
      <c r="U386" s="332"/>
      <c r="V386" s="332"/>
      <c r="X386" s="333"/>
    </row>
    <row r="387" spans="2:24" ht="25.8">
      <c r="B387" s="336"/>
      <c r="E387" s="337"/>
      <c r="F387" s="337"/>
      <c r="G387" s="338"/>
      <c r="H387" s="337"/>
      <c r="I387" s="337"/>
      <c r="J387" s="339"/>
      <c r="K387" s="337"/>
      <c r="L387" s="335"/>
      <c r="M387" s="335"/>
      <c r="N387" s="330"/>
      <c r="O387" s="331"/>
      <c r="P387" s="331"/>
      <c r="Q387" s="331"/>
      <c r="R387" s="331"/>
      <c r="S387" s="332"/>
      <c r="T387" s="332"/>
      <c r="U387" s="332"/>
      <c r="V387" s="332"/>
      <c r="X387" s="333"/>
    </row>
    <row r="388" spans="2:24" ht="25.8">
      <c r="B388" s="336"/>
      <c r="E388" s="337"/>
      <c r="F388" s="337"/>
      <c r="G388" s="338"/>
      <c r="H388" s="337"/>
      <c r="I388" s="337"/>
      <c r="J388" s="339"/>
      <c r="K388" s="337"/>
      <c r="L388" s="335"/>
      <c r="M388" s="335"/>
      <c r="N388" s="330"/>
      <c r="O388" s="331"/>
      <c r="P388" s="331"/>
      <c r="Q388" s="331"/>
      <c r="R388" s="331"/>
      <c r="S388" s="332"/>
      <c r="T388" s="332"/>
      <c r="U388" s="332"/>
      <c r="V388" s="332"/>
      <c r="X388" s="333"/>
    </row>
    <row r="389" spans="2:24" ht="25.8">
      <c r="B389" s="336"/>
      <c r="E389" s="337"/>
      <c r="F389" s="337"/>
      <c r="G389" s="338"/>
      <c r="H389" s="337"/>
      <c r="I389" s="337"/>
      <c r="J389" s="339"/>
      <c r="K389" s="337"/>
      <c r="L389" s="335"/>
      <c r="M389" s="335"/>
      <c r="N389" s="330"/>
      <c r="O389" s="331"/>
      <c r="P389" s="331"/>
      <c r="Q389" s="331"/>
      <c r="R389" s="331"/>
      <c r="S389" s="332"/>
      <c r="T389" s="332"/>
      <c r="U389" s="332"/>
      <c r="V389" s="332"/>
      <c r="X389" s="333"/>
    </row>
    <row r="390" spans="2:24" ht="25.8">
      <c r="B390" s="336"/>
      <c r="E390" s="337"/>
      <c r="F390" s="337"/>
      <c r="G390" s="338"/>
      <c r="H390" s="337"/>
      <c r="I390" s="337"/>
      <c r="J390" s="339"/>
      <c r="K390" s="337"/>
      <c r="L390" s="335"/>
      <c r="M390" s="335"/>
      <c r="N390" s="330"/>
      <c r="O390" s="331"/>
      <c r="P390" s="331"/>
      <c r="Q390" s="331"/>
      <c r="R390" s="331"/>
      <c r="S390" s="332"/>
      <c r="T390" s="332"/>
      <c r="U390" s="332"/>
      <c r="V390" s="332"/>
      <c r="X390" s="333"/>
    </row>
    <row r="391" spans="2:24" ht="25.8">
      <c r="B391" s="336"/>
      <c r="E391" s="337"/>
      <c r="F391" s="337"/>
      <c r="G391" s="338"/>
      <c r="H391" s="337"/>
      <c r="I391" s="337"/>
      <c r="J391" s="339"/>
      <c r="K391" s="337"/>
      <c r="L391" s="335"/>
      <c r="M391" s="335"/>
      <c r="N391" s="330"/>
      <c r="O391" s="331"/>
      <c r="P391" s="331"/>
      <c r="Q391" s="331"/>
      <c r="R391" s="331"/>
      <c r="S391" s="332"/>
      <c r="T391" s="332"/>
      <c r="U391" s="332"/>
      <c r="V391" s="332"/>
      <c r="X391" s="333"/>
    </row>
    <row r="392" spans="2:24" ht="25.8">
      <c r="B392" s="336"/>
      <c r="E392" s="337"/>
      <c r="F392" s="337"/>
      <c r="G392" s="338"/>
      <c r="H392" s="337"/>
      <c r="I392" s="337"/>
      <c r="J392" s="339"/>
      <c r="K392" s="337"/>
      <c r="L392" s="335"/>
      <c r="M392" s="335"/>
      <c r="N392" s="330"/>
      <c r="O392" s="331"/>
      <c r="P392" s="331"/>
      <c r="Q392" s="331"/>
      <c r="R392" s="331"/>
      <c r="S392" s="332"/>
      <c r="T392" s="332"/>
      <c r="U392" s="332"/>
      <c r="V392" s="332"/>
      <c r="X392" s="333"/>
    </row>
    <row r="393" spans="2:24" ht="25.8">
      <c r="B393" s="336"/>
      <c r="E393" s="337"/>
      <c r="F393" s="337"/>
      <c r="G393" s="338"/>
      <c r="H393" s="337"/>
      <c r="I393" s="337"/>
      <c r="J393" s="339"/>
      <c r="K393" s="337"/>
      <c r="L393" s="335"/>
      <c r="M393" s="335"/>
      <c r="N393" s="330"/>
      <c r="O393" s="331"/>
      <c r="P393" s="331"/>
      <c r="Q393" s="331"/>
      <c r="R393" s="331"/>
      <c r="S393" s="332"/>
      <c r="T393" s="332"/>
      <c r="U393" s="332"/>
      <c r="V393" s="332"/>
      <c r="X393" s="333"/>
    </row>
    <row r="394" spans="2:24" ht="25.8">
      <c r="B394" s="336"/>
      <c r="E394" s="337"/>
      <c r="F394" s="337"/>
      <c r="G394" s="338"/>
      <c r="H394" s="337"/>
      <c r="I394" s="337"/>
      <c r="J394" s="339"/>
      <c r="K394" s="337"/>
      <c r="L394" s="335"/>
      <c r="M394" s="335"/>
      <c r="N394" s="330"/>
      <c r="O394" s="331"/>
      <c r="P394" s="331"/>
      <c r="Q394" s="331"/>
      <c r="R394" s="331"/>
      <c r="S394" s="332"/>
      <c r="T394" s="332"/>
      <c r="U394" s="332"/>
      <c r="V394" s="332"/>
      <c r="X394" s="333"/>
    </row>
    <row r="395" spans="2:24" ht="25.8">
      <c r="B395" s="336"/>
      <c r="E395" s="337"/>
      <c r="F395" s="337"/>
      <c r="G395" s="338"/>
      <c r="H395" s="337"/>
      <c r="I395" s="337"/>
      <c r="J395" s="339"/>
      <c r="K395" s="337"/>
      <c r="L395" s="335"/>
      <c r="M395" s="335"/>
      <c r="N395" s="330"/>
      <c r="O395" s="331"/>
      <c r="P395" s="331"/>
      <c r="Q395" s="331"/>
      <c r="R395" s="331"/>
      <c r="S395" s="332"/>
      <c r="T395" s="332"/>
      <c r="U395" s="332"/>
      <c r="V395" s="332"/>
      <c r="X395" s="333"/>
    </row>
    <row r="396" spans="2:24" ht="25.8">
      <c r="B396" s="336"/>
      <c r="E396" s="337"/>
      <c r="F396" s="337"/>
      <c r="G396" s="338"/>
      <c r="H396" s="337"/>
      <c r="I396" s="337"/>
      <c r="J396" s="339"/>
      <c r="K396" s="337"/>
      <c r="L396" s="335"/>
      <c r="M396" s="335"/>
      <c r="N396" s="330"/>
      <c r="O396" s="331"/>
      <c r="P396" s="331"/>
      <c r="Q396" s="331"/>
      <c r="R396" s="331"/>
      <c r="S396" s="332"/>
      <c r="T396" s="332"/>
      <c r="U396" s="332"/>
      <c r="V396" s="332"/>
      <c r="X396" s="333"/>
    </row>
    <row r="397" spans="2:24" ht="25.8">
      <c r="B397" s="336"/>
      <c r="E397" s="337"/>
      <c r="F397" s="337"/>
      <c r="G397" s="338"/>
      <c r="H397" s="337"/>
      <c r="I397" s="337"/>
      <c r="J397" s="339"/>
      <c r="K397" s="337"/>
      <c r="L397" s="335"/>
      <c r="M397" s="335"/>
      <c r="N397" s="330"/>
      <c r="O397" s="331"/>
      <c r="P397" s="331"/>
      <c r="Q397" s="331"/>
      <c r="R397" s="331"/>
      <c r="S397" s="332"/>
      <c r="T397" s="332"/>
      <c r="U397" s="332"/>
      <c r="V397" s="332"/>
      <c r="X397" s="333"/>
    </row>
    <row r="398" spans="2:24" ht="25.8">
      <c r="B398" s="336"/>
      <c r="E398" s="337"/>
      <c r="F398" s="337"/>
      <c r="G398" s="338"/>
      <c r="H398" s="337"/>
      <c r="I398" s="337"/>
      <c r="J398" s="339"/>
      <c r="K398" s="337"/>
      <c r="L398" s="335"/>
      <c r="M398" s="335"/>
      <c r="N398" s="330"/>
      <c r="O398" s="331"/>
      <c r="P398" s="331"/>
      <c r="Q398" s="331"/>
      <c r="R398" s="331"/>
      <c r="S398" s="332"/>
      <c r="T398" s="332"/>
      <c r="U398" s="332"/>
      <c r="V398" s="332"/>
      <c r="X398" s="333"/>
    </row>
    <row r="399" spans="2:24" ht="25.8">
      <c r="B399" s="336"/>
      <c r="E399" s="337"/>
      <c r="F399" s="337"/>
      <c r="G399" s="338"/>
      <c r="H399" s="337"/>
      <c r="I399" s="337"/>
      <c r="J399" s="339"/>
      <c r="K399" s="337"/>
      <c r="L399" s="335"/>
      <c r="M399" s="335"/>
      <c r="N399" s="330"/>
      <c r="O399" s="331"/>
      <c r="P399" s="331"/>
      <c r="Q399" s="331"/>
      <c r="R399" s="331"/>
      <c r="S399" s="332"/>
      <c r="T399" s="332"/>
      <c r="U399" s="332"/>
      <c r="V399" s="332"/>
      <c r="X399" s="333"/>
    </row>
    <row r="400" spans="2:24" ht="25.8">
      <c r="B400" s="336"/>
      <c r="E400" s="337"/>
      <c r="F400" s="337"/>
      <c r="G400" s="338"/>
      <c r="H400" s="337"/>
      <c r="I400" s="337"/>
      <c r="J400" s="339"/>
      <c r="K400" s="337"/>
      <c r="L400" s="335"/>
      <c r="M400" s="335"/>
      <c r="N400" s="330"/>
      <c r="O400" s="331"/>
      <c r="P400" s="331"/>
      <c r="Q400" s="331"/>
      <c r="R400" s="331"/>
      <c r="S400" s="332"/>
      <c r="T400" s="332"/>
      <c r="U400" s="332"/>
      <c r="V400" s="332"/>
      <c r="X400" s="333"/>
    </row>
    <row r="401" spans="2:24" ht="25.8">
      <c r="B401" s="336"/>
      <c r="E401" s="337"/>
      <c r="F401" s="337"/>
      <c r="G401" s="338"/>
      <c r="H401" s="337"/>
      <c r="I401" s="337"/>
      <c r="J401" s="339"/>
      <c r="K401" s="337"/>
      <c r="L401" s="335"/>
      <c r="M401" s="335"/>
      <c r="N401" s="330"/>
      <c r="O401" s="331"/>
      <c r="P401" s="331"/>
      <c r="Q401" s="331"/>
      <c r="R401" s="331"/>
      <c r="S401" s="332"/>
      <c r="T401" s="332"/>
      <c r="U401" s="332"/>
      <c r="V401" s="332"/>
      <c r="X401" s="333"/>
    </row>
    <row r="402" spans="2:24" ht="25.8">
      <c r="B402" s="336"/>
      <c r="E402" s="337"/>
      <c r="F402" s="337"/>
      <c r="G402" s="338"/>
      <c r="H402" s="337"/>
      <c r="I402" s="337"/>
      <c r="J402" s="339"/>
      <c r="K402" s="337"/>
      <c r="L402" s="340"/>
      <c r="M402" s="340"/>
      <c r="N402" s="330"/>
      <c r="O402" s="331"/>
      <c r="P402" s="331"/>
      <c r="Q402" s="331"/>
      <c r="R402" s="331"/>
      <c r="S402" s="332"/>
      <c r="T402" s="332"/>
      <c r="U402" s="332"/>
      <c r="V402" s="332"/>
      <c r="X402" s="333"/>
    </row>
    <row r="403" spans="2:24" ht="25.8">
      <c r="B403" s="336"/>
      <c r="E403" s="337"/>
      <c r="F403" s="337"/>
      <c r="G403" s="338"/>
      <c r="H403" s="337"/>
      <c r="I403" s="337"/>
      <c r="J403" s="339"/>
      <c r="K403" s="337"/>
      <c r="L403" s="340"/>
      <c r="M403" s="340"/>
      <c r="N403" s="330"/>
      <c r="O403" s="331"/>
      <c r="P403" s="331"/>
      <c r="Q403" s="331"/>
      <c r="R403" s="331"/>
      <c r="S403" s="332"/>
      <c r="T403" s="332"/>
      <c r="U403" s="332"/>
      <c r="V403" s="332"/>
      <c r="X403" s="333"/>
    </row>
    <row r="404" spans="2:24" ht="25.8">
      <c r="B404" s="336"/>
      <c r="E404" s="337"/>
      <c r="F404" s="337"/>
      <c r="G404" s="338"/>
      <c r="H404" s="337"/>
      <c r="I404" s="337"/>
      <c r="J404" s="339"/>
      <c r="K404" s="337"/>
      <c r="L404" s="335"/>
      <c r="M404" s="335"/>
      <c r="N404" s="330"/>
      <c r="O404" s="331"/>
      <c r="P404" s="331"/>
      <c r="Q404" s="331"/>
      <c r="R404" s="331"/>
      <c r="S404" s="332"/>
      <c r="T404" s="332"/>
      <c r="U404" s="332"/>
      <c r="V404" s="332"/>
      <c r="X404" s="333"/>
    </row>
    <row r="405" spans="2:24" ht="25.8">
      <c r="B405" s="336"/>
      <c r="E405" s="337"/>
      <c r="F405" s="337"/>
      <c r="G405" s="338"/>
      <c r="H405" s="337"/>
      <c r="I405" s="337"/>
      <c r="J405" s="339"/>
      <c r="K405" s="337"/>
      <c r="L405" s="335"/>
      <c r="M405" s="335"/>
      <c r="N405" s="330"/>
      <c r="O405" s="331"/>
      <c r="P405" s="331"/>
      <c r="Q405" s="331"/>
      <c r="R405" s="331"/>
      <c r="S405" s="332"/>
      <c r="T405" s="332"/>
      <c r="U405" s="332"/>
      <c r="V405" s="332"/>
      <c r="X405" s="333"/>
    </row>
    <row r="406" spans="2:24" ht="25.8">
      <c r="B406" s="336"/>
      <c r="E406" s="337"/>
      <c r="F406" s="337"/>
      <c r="G406" s="338"/>
      <c r="H406" s="337"/>
      <c r="I406" s="337"/>
      <c r="J406" s="339"/>
      <c r="K406" s="337"/>
      <c r="L406" s="335"/>
      <c r="M406" s="335"/>
      <c r="N406" s="330"/>
      <c r="O406" s="331"/>
      <c r="P406" s="331"/>
      <c r="Q406" s="331"/>
      <c r="R406" s="331"/>
      <c r="S406" s="332"/>
      <c r="T406" s="332"/>
      <c r="U406" s="332"/>
      <c r="V406" s="332"/>
      <c r="X406" s="333"/>
    </row>
    <row r="407" spans="2:24" ht="25.8">
      <c r="B407" s="336"/>
      <c r="E407" s="337"/>
      <c r="F407" s="337"/>
      <c r="G407" s="338"/>
      <c r="H407" s="337"/>
      <c r="I407" s="337"/>
      <c r="J407" s="339"/>
      <c r="K407" s="337"/>
      <c r="L407" s="335"/>
      <c r="M407" s="335"/>
      <c r="N407" s="330"/>
      <c r="O407" s="331"/>
      <c r="P407" s="331"/>
      <c r="Q407" s="331"/>
      <c r="R407" s="331"/>
      <c r="S407" s="332"/>
      <c r="T407" s="332"/>
      <c r="U407" s="332"/>
      <c r="V407" s="332"/>
      <c r="X407" s="333"/>
    </row>
    <row r="408" spans="2:24" ht="25.8">
      <c r="B408" s="336"/>
      <c r="E408" s="337"/>
      <c r="F408" s="337"/>
      <c r="G408" s="338"/>
      <c r="H408" s="337"/>
      <c r="I408" s="337"/>
      <c r="J408" s="339"/>
      <c r="K408" s="337"/>
      <c r="L408" s="335"/>
      <c r="M408" s="335"/>
      <c r="N408" s="330"/>
      <c r="O408" s="331"/>
      <c r="P408" s="331"/>
      <c r="Q408" s="331"/>
      <c r="R408" s="331"/>
      <c r="S408" s="332"/>
      <c r="T408" s="332"/>
      <c r="U408" s="332"/>
      <c r="V408" s="332"/>
      <c r="X408" s="333"/>
    </row>
    <row r="409" spans="2:24" ht="25.8">
      <c r="B409" s="336"/>
      <c r="E409" s="337"/>
      <c r="F409" s="337"/>
      <c r="G409" s="338"/>
      <c r="H409" s="337"/>
      <c r="I409" s="337"/>
      <c r="J409" s="339"/>
      <c r="K409" s="337"/>
      <c r="L409" s="335"/>
      <c r="M409" s="335"/>
      <c r="N409" s="330"/>
      <c r="O409" s="331"/>
      <c r="P409" s="331"/>
      <c r="Q409" s="331"/>
      <c r="R409" s="331"/>
      <c r="S409" s="332"/>
      <c r="T409" s="332"/>
      <c r="U409" s="332"/>
      <c r="V409" s="332"/>
      <c r="X409" s="333"/>
    </row>
    <row r="410" spans="2:24" ht="25.8">
      <c r="B410" s="336"/>
      <c r="E410" s="337"/>
      <c r="F410" s="337"/>
      <c r="G410" s="338"/>
      <c r="H410" s="337"/>
      <c r="I410" s="337"/>
      <c r="J410" s="339"/>
      <c r="K410" s="337"/>
      <c r="L410" s="335"/>
      <c r="M410" s="335"/>
      <c r="N410" s="330"/>
      <c r="O410" s="331"/>
      <c r="P410" s="331"/>
      <c r="Q410" s="331"/>
      <c r="R410" s="331"/>
      <c r="S410" s="332"/>
      <c r="T410" s="332"/>
      <c r="U410" s="332"/>
      <c r="V410" s="332"/>
      <c r="X410" s="333"/>
    </row>
    <row r="411" spans="2:24" ht="25.8">
      <c r="B411" s="336"/>
      <c r="E411" s="337"/>
      <c r="F411" s="337"/>
      <c r="G411" s="338"/>
      <c r="H411" s="337"/>
      <c r="I411" s="337"/>
      <c r="J411" s="339"/>
      <c r="K411" s="337"/>
      <c r="L411" s="335"/>
      <c r="M411" s="335"/>
      <c r="N411" s="330"/>
      <c r="O411" s="331"/>
      <c r="P411" s="331"/>
      <c r="Q411" s="331"/>
      <c r="R411" s="331"/>
      <c r="S411" s="332"/>
      <c r="T411" s="332"/>
      <c r="U411" s="332"/>
      <c r="V411" s="332"/>
      <c r="X411" s="333"/>
    </row>
    <row r="412" spans="2:24" ht="25.8">
      <c r="B412" s="336"/>
      <c r="E412" s="337"/>
      <c r="F412" s="337"/>
      <c r="G412" s="338"/>
      <c r="H412" s="337"/>
      <c r="I412" s="337"/>
      <c r="J412" s="339"/>
      <c r="K412" s="337"/>
      <c r="L412" s="335"/>
      <c r="M412" s="335"/>
      <c r="N412" s="330"/>
      <c r="O412" s="331"/>
      <c r="P412" s="331"/>
      <c r="Q412" s="331"/>
      <c r="R412" s="331"/>
      <c r="S412" s="332"/>
      <c r="T412" s="332"/>
      <c r="U412" s="332"/>
      <c r="V412" s="332"/>
      <c r="X412" s="333"/>
    </row>
    <row r="413" spans="2:24" ht="25.8">
      <c r="B413" s="336"/>
      <c r="E413" s="337"/>
      <c r="F413" s="337"/>
      <c r="G413" s="338"/>
      <c r="H413" s="337"/>
      <c r="I413" s="337"/>
      <c r="J413" s="339"/>
      <c r="K413" s="337"/>
      <c r="L413" s="335"/>
      <c r="M413" s="335"/>
      <c r="N413" s="330"/>
      <c r="O413" s="331"/>
      <c r="P413" s="331"/>
      <c r="Q413" s="331"/>
      <c r="R413" s="331"/>
      <c r="S413" s="332"/>
      <c r="T413" s="332"/>
      <c r="U413" s="332"/>
      <c r="V413" s="332"/>
      <c r="X413" s="333"/>
    </row>
    <row r="414" spans="2:24" ht="25.8">
      <c r="B414" s="336"/>
      <c r="E414" s="337"/>
      <c r="F414" s="337"/>
      <c r="G414" s="338"/>
      <c r="H414" s="337"/>
      <c r="I414" s="337"/>
      <c r="J414" s="339"/>
      <c r="K414" s="337"/>
      <c r="L414" s="335"/>
      <c r="M414" s="335"/>
      <c r="N414" s="330"/>
      <c r="O414" s="331"/>
      <c r="P414" s="331"/>
      <c r="Q414" s="331"/>
      <c r="R414" s="331"/>
      <c r="S414" s="332"/>
      <c r="T414" s="332"/>
      <c r="U414" s="332"/>
      <c r="V414" s="332"/>
      <c r="X414" s="333"/>
    </row>
    <row r="415" spans="2:24" ht="25.8">
      <c r="B415" s="336"/>
      <c r="E415" s="337"/>
      <c r="F415" s="337"/>
      <c r="G415" s="338"/>
      <c r="H415" s="337"/>
      <c r="I415" s="337"/>
      <c r="J415" s="339"/>
      <c r="K415" s="337"/>
      <c r="L415" s="335"/>
      <c r="M415" s="335"/>
      <c r="N415" s="330"/>
      <c r="O415" s="331"/>
      <c r="P415" s="331"/>
      <c r="Q415" s="331"/>
      <c r="R415" s="331"/>
      <c r="S415" s="332"/>
      <c r="T415" s="332"/>
      <c r="U415" s="332"/>
      <c r="V415" s="332"/>
      <c r="X415" s="333"/>
    </row>
    <row r="416" spans="2:24" ht="25.8">
      <c r="B416" s="336"/>
      <c r="E416" s="337"/>
      <c r="F416" s="337"/>
      <c r="G416" s="338"/>
      <c r="H416" s="337"/>
      <c r="I416" s="337"/>
      <c r="J416" s="339"/>
      <c r="K416" s="337"/>
      <c r="L416" s="335"/>
      <c r="M416" s="335"/>
      <c r="N416" s="330"/>
      <c r="O416" s="331"/>
      <c r="P416" s="331"/>
      <c r="Q416" s="331"/>
      <c r="R416" s="331"/>
      <c r="S416" s="332"/>
      <c r="T416" s="332"/>
      <c r="U416" s="332"/>
      <c r="V416" s="332"/>
      <c r="X416" s="333"/>
    </row>
    <row r="417" spans="2:24" ht="25.8">
      <c r="B417" s="336"/>
      <c r="E417" s="337"/>
      <c r="F417" s="337"/>
      <c r="G417" s="338"/>
      <c r="H417" s="337"/>
      <c r="I417" s="337"/>
      <c r="J417" s="339"/>
      <c r="K417" s="337"/>
      <c r="L417" s="335"/>
      <c r="M417" s="335"/>
      <c r="N417" s="330"/>
      <c r="O417" s="331"/>
      <c r="P417" s="331"/>
      <c r="Q417" s="331"/>
      <c r="R417" s="331"/>
      <c r="S417" s="332"/>
      <c r="T417" s="332"/>
      <c r="U417" s="332"/>
      <c r="V417" s="332"/>
      <c r="X417" s="333"/>
    </row>
    <row r="418" spans="2:24" ht="25.8">
      <c r="B418" s="336"/>
      <c r="E418" s="337"/>
      <c r="F418" s="337"/>
      <c r="G418" s="338"/>
      <c r="H418" s="337"/>
      <c r="I418" s="337"/>
      <c r="J418" s="339"/>
      <c r="K418" s="337"/>
      <c r="L418" s="335"/>
      <c r="M418" s="335"/>
      <c r="N418" s="330"/>
      <c r="O418" s="331"/>
      <c r="P418" s="331"/>
      <c r="Q418" s="331"/>
      <c r="R418" s="331"/>
      <c r="S418" s="332"/>
      <c r="T418" s="332"/>
      <c r="U418" s="332"/>
      <c r="V418" s="332"/>
      <c r="X418" s="333"/>
    </row>
    <row r="419" spans="2:24" ht="25.8">
      <c r="B419" s="336"/>
      <c r="E419" s="337"/>
      <c r="F419" s="337"/>
      <c r="G419" s="338"/>
      <c r="H419" s="337"/>
      <c r="I419" s="337"/>
      <c r="J419" s="339"/>
      <c r="K419" s="337"/>
      <c r="L419" s="335"/>
      <c r="M419" s="335"/>
      <c r="N419" s="330"/>
      <c r="O419" s="331"/>
      <c r="P419" s="331"/>
      <c r="Q419" s="331"/>
      <c r="R419" s="331"/>
      <c r="S419" s="332"/>
      <c r="T419" s="332"/>
      <c r="U419" s="332"/>
      <c r="V419" s="332"/>
      <c r="X419" s="333"/>
    </row>
    <row r="420" spans="2:24" ht="25.8">
      <c r="B420" s="336"/>
      <c r="E420" s="337"/>
      <c r="F420" s="337"/>
      <c r="G420" s="338"/>
      <c r="H420" s="337"/>
      <c r="I420" s="337"/>
      <c r="J420" s="339"/>
      <c r="K420" s="337"/>
      <c r="L420" s="335"/>
      <c r="M420" s="335"/>
      <c r="N420" s="330"/>
      <c r="O420" s="331"/>
      <c r="P420" s="331"/>
      <c r="Q420" s="331"/>
      <c r="R420" s="331"/>
      <c r="S420" s="332"/>
      <c r="T420" s="332"/>
      <c r="U420" s="332"/>
      <c r="V420" s="332"/>
      <c r="X420" s="333"/>
    </row>
    <row r="421" spans="2:24" ht="25.8">
      <c r="B421" s="336"/>
      <c r="E421" s="337"/>
      <c r="F421" s="337"/>
      <c r="G421" s="338"/>
      <c r="H421" s="337"/>
      <c r="I421" s="337"/>
      <c r="J421" s="339"/>
      <c r="K421" s="337"/>
      <c r="L421" s="335"/>
      <c r="M421" s="335"/>
      <c r="N421" s="330"/>
      <c r="O421" s="331"/>
      <c r="P421" s="331"/>
      <c r="Q421" s="331"/>
      <c r="R421" s="331"/>
      <c r="S421" s="332"/>
      <c r="T421" s="332"/>
      <c r="U421" s="332"/>
      <c r="V421" s="332"/>
      <c r="X421" s="333"/>
    </row>
    <row r="422" spans="2:24" ht="25.8">
      <c r="B422" s="336"/>
      <c r="E422" s="337"/>
      <c r="F422" s="337"/>
      <c r="G422" s="338"/>
      <c r="H422" s="337"/>
      <c r="I422" s="337"/>
      <c r="J422" s="339"/>
      <c r="K422" s="337"/>
      <c r="L422" s="335"/>
      <c r="M422" s="335"/>
      <c r="N422" s="330"/>
      <c r="O422" s="331"/>
      <c r="P422" s="331"/>
      <c r="Q422" s="331"/>
      <c r="R422" s="331"/>
      <c r="S422" s="332"/>
      <c r="T422" s="332"/>
      <c r="U422" s="332"/>
      <c r="V422" s="332"/>
      <c r="X422" s="333"/>
    </row>
    <row r="423" spans="2:24" ht="25.8">
      <c r="B423" s="336"/>
      <c r="E423" s="337"/>
      <c r="F423" s="337"/>
      <c r="G423" s="338"/>
      <c r="H423" s="337"/>
      <c r="I423" s="337"/>
      <c r="J423" s="339"/>
      <c r="K423" s="337"/>
      <c r="L423" s="335"/>
      <c r="M423" s="335"/>
      <c r="N423" s="330"/>
      <c r="O423" s="331"/>
      <c r="P423" s="331"/>
      <c r="Q423" s="331"/>
      <c r="R423" s="331"/>
      <c r="S423" s="332"/>
      <c r="T423" s="332"/>
      <c r="U423" s="332"/>
      <c r="V423" s="332"/>
      <c r="X423" s="333"/>
    </row>
    <row r="424" spans="2:24" ht="25.8">
      <c r="B424" s="336"/>
      <c r="E424" s="337"/>
      <c r="F424" s="337"/>
      <c r="G424" s="338"/>
      <c r="H424" s="337"/>
      <c r="I424" s="337"/>
      <c r="J424" s="339"/>
      <c r="K424" s="337"/>
      <c r="L424" s="335"/>
      <c r="M424" s="335"/>
      <c r="N424" s="330"/>
      <c r="O424" s="331"/>
      <c r="P424" s="331"/>
      <c r="Q424" s="331"/>
      <c r="R424" s="331"/>
      <c r="S424" s="332"/>
      <c r="T424" s="332"/>
      <c r="U424" s="332"/>
      <c r="V424" s="332"/>
      <c r="X424" s="333"/>
    </row>
    <row r="425" spans="2:24" ht="25.8">
      <c r="B425" s="336"/>
      <c r="E425" s="337"/>
      <c r="F425" s="337"/>
      <c r="G425" s="338"/>
      <c r="H425" s="337"/>
      <c r="I425" s="337"/>
      <c r="J425" s="339"/>
      <c r="K425" s="337"/>
      <c r="L425" s="335"/>
      <c r="M425" s="335"/>
      <c r="N425" s="330"/>
      <c r="O425" s="331"/>
      <c r="P425" s="331"/>
      <c r="Q425" s="331"/>
      <c r="R425" s="331"/>
      <c r="S425" s="332"/>
      <c r="T425" s="332"/>
      <c r="U425" s="332"/>
      <c r="V425" s="332"/>
      <c r="X425" s="333"/>
    </row>
    <row r="426" spans="2:24" ht="25.8">
      <c r="B426" s="336"/>
      <c r="E426" s="337"/>
      <c r="F426" s="337"/>
      <c r="G426" s="338"/>
      <c r="H426" s="337"/>
      <c r="I426" s="337"/>
      <c r="J426" s="339"/>
      <c r="K426" s="337"/>
      <c r="L426" s="335"/>
      <c r="M426" s="335"/>
      <c r="N426" s="330"/>
      <c r="O426" s="331"/>
      <c r="P426" s="331"/>
      <c r="Q426" s="331"/>
      <c r="R426" s="331"/>
      <c r="S426" s="332"/>
      <c r="T426" s="332"/>
      <c r="U426" s="332"/>
      <c r="V426" s="332"/>
      <c r="X426" s="333"/>
    </row>
    <row r="427" spans="2:24" ht="25.8">
      <c r="B427" s="336"/>
      <c r="E427" s="337"/>
      <c r="F427" s="337"/>
      <c r="G427" s="338"/>
      <c r="H427" s="337"/>
      <c r="I427" s="337"/>
      <c r="J427" s="339"/>
      <c r="K427" s="337"/>
      <c r="L427" s="335"/>
      <c r="M427" s="335"/>
      <c r="N427" s="330"/>
      <c r="O427" s="331"/>
      <c r="P427" s="331"/>
      <c r="Q427" s="331"/>
      <c r="R427" s="331"/>
      <c r="S427" s="332"/>
      <c r="T427" s="332"/>
      <c r="U427" s="332"/>
      <c r="V427" s="332"/>
      <c r="X427" s="333"/>
    </row>
    <row r="428" spans="2:24" ht="25.8">
      <c r="B428" s="336"/>
      <c r="E428" s="337"/>
      <c r="F428" s="337"/>
      <c r="G428" s="338"/>
      <c r="H428" s="337"/>
      <c r="I428" s="337"/>
      <c r="J428" s="339"/>
      <c r="K428" s="337"/>
      <c r="L428" s="335"/>
      <c r="M428" s="335"/>
      <c r="N428" s="330"/>
      <c r="O428" s="331"/>
      <c r="P428" s="331"/>
      <c r="Q428" s="331"/>
      <c r="R428" s="331"/>
      <c r="S428" s="332"/>
      <c r="T428" s="332"/>
      <c r="U428" s="332"/>
      <c r="V428" s="332"/>
      <c r="X428" s="333"/>
    </row>
    <row r="429" spans="2:24" ht="25.8">
      <c r="B429" s="336"/>
      <c r="E429" s="337"/>
      <c r="F429" s="337"/>
      <c r="G429" s="338"/>
      <c r="H429" s="337"/>
      <c r="I429" s="337"/>
      <c r="J429" s="339"/>
      <c r="K429" s="337"/>
      <c r="L429" s="335"/>
      <c r="M429" s="335"/>
      <c r="N429" s="330"/>
      <c r="O429" s="331"/>
      <c r="P429" s="331"/>
      <c r="Q429" s="331"/>
      <c r="R429" s="331"/>
      <c r="S429" s="332"/>
      <c r="T429" s="332"/>
      <c r="U429" s="332"/>
      <c r="V429" s="332"/>
      <c r="X429" s="333"/>
    </row>
    <row r="430" spans="2:24" ht="25.8">
      <c r="B430" s="336"/>
      <c r="E430" s="337"/>
      <c r="F430" s="337"/>
      <c r="G430" s="338"/>
      <c r="H430" s="337"/>
      <c r="I430" s="337"/>
      <c r="J430" s="339"/>
      <c r="K430" s="337"/>
      <c r="L430" s="335"/>
      <c r="M430" s="335"/>
      <c r="N430" s="330"/>
      <c r="O430" s="331"/>
      <c r="P430" s="331"/>
      <c r="Q430" s="331"/>
      <c r="R430" s="331"/>
      <c r="S430" s="332"/>
      <c r="T430" s="332"/>
      <c r="U430" s="332"/>
      <c r="V430" s="332"/>
      <c r="X430" s="333"/>
    </row>
    <row r="431" spans="2:24" ht="25.8">
      <c r="B431" s="336"/>
      <c r="E431" s="337"/>
      <c r="F431" s="337"/>
      <c r="G431" s="338"/>
      <c r="H431" s="337"/>
      <c r="I431" s="337"/>
      <c r="J431" s="339"/>
      <c r="K431" s="337"/>
      <c r="L431" s="335"/>
      <c r="M431" s="335"/>
      <c r="N431" s="330"/>
      <c r="O431" s="331"/>
      <c r="P431" s="331"/>
      <c r="Q431" s="331"/>
      <c r="R431" s="331"/>
      <c r="S431" s="332"/>
      <c r="T431" s="332"/>
      <c r="U431" s="332"/>
      <c r="V431" s="332"/>
      <c r="X431" s="333"/>
    </row>
    <row r="432" spans="2:24" ht="25.8">
      <c r="B432" s="336"/>
      <c r="E432" s="337"/>
      <c r="F432" s="337"/>
      <c r="G432" s="338"/>
      <c r="H432" s="337"/>
      <c r="I432" s="337"/>
      <c r="J432" s="339"/>
      <c r="K432" s="337"/>
      <c r="L432" s="335"/>
      <c r="M432" s="335"/>
      <c r="N432" s="330"/>
      <c r="O432" s="331"/>
      <c r="P432" s="331"/>
      <c r="Q432" s="331"/>
      <c r="R432" s="331"/>
      <c r="S432" s="332"/>
      <c r="T432" s="332"/>
      <c r="U432" s="332"/>
      <c r="V432" s="332"/>
      <c r="X432" s="333"/>
    </row>
    <row r="433" spans="2:24" ht="25.8">
      <c r="B433" s="336"/>
      <c r="E433" s="337"/>
      <c r="F433" s="337"/>
      <c r="G433" s="338"/>
      <c r="H433" s="337"/>
      <c r="I433" s="337"/>
      <c r="J433" s="339"/>
      <c r="K433" s="337"/>
      <c r="L433" s="335"/>
      <c r="M433" s="335"/>
      <c r="N433" s="330"/>
      <c r="O433" s="331"/>
      <c r="P433" s="331"/>
      <c r="Q433" s="331"/>
      <c r="R433" s="331"/>
      <c r="S433" s="332"/>
      <c r="T433" s="332"/>
      <c r="U433" s="332"/>
      <c r="V433" s="332"/>
      <c r="X433" s="333"/>
    </row>
    <row r="434" spans="2:24" ht="25.8">
      <c r="B434" s="336"/>
      <c r="E434" s="337"/>
      <c r="F434" s="337"/>
      <c r="G434" s="338"/>
      <c r="H434" s="337"/>
      <c r="I434" s="337"/>
      <c r="J434" s="339"/>
      <c r="K434" s="337"/>
      <c r="L434" s="335"/>
      <c r="M434" s="335"/>
      <c r="N434" s="330"/>
      <c r="O434" s="331"/>
      <c r="P434" s="331"/>
      <c r="Q434" s="331"/>
      <c r="R434" s="331"/>
      <c r="S434" s="332"/>
      <c r="T434" s="332"/>
      <c r="U434" s="332"/>
      <c r="V434" s="332"/>
      <c r="X434" s="333"/>
    </row>
    <row r="435" spans="2:24" ht="25.8">
      <c r="B435" s="336"/>
      <c r="E435" s="337"/>
      <c r="F435" s="337"/>
      <c r="G435" s="338"/>
      <c r="H435" s="337"/>
      <c r="I435" s="337"/>
      <c r="J435" s="339"/>
      <c r="K435" s="337"/>
      <c r="L435" s="335"/>
      <c r="M435" s="335"/>
      <c r="N435" s="330"/>
      <c r="O435" s="331"/>
      <c r="P435" s="331"/>
      <c r="Q435" s="331"/>
      <c r="R435" s="331"/>
      <c r="S435" s="332"/>
      <c r="T435" s="332"/>
      <c r="U435" s="332"/>
      <c r="V435" s="332"/>
      <c r="X435" s="333"/>
    </row>
    <row r="436" spans="2:24" ht="25.8">
      <c r="B436" s="336"/>
      <c r="E436" s="337"/>
      <c r="F436" s="337"/>
      <c r="G436" s="338"/>
      <c r="H436" s="337"/>
      <c r="I436" s="337"/>
      <c r="J436" s="339"/>
      <c r="K436" s="337"/>
      <c r="L436" s="335"/>
      <c r="M436" s="335"/>
      <c r="N436" s="330"/>
      <c r="O436" s="331"/>
      <c r="P436" s="331"/>
      <c r="Q436" s="331"/>
      <c r="R436" s="331"/>
      <c r="S436" s="332"/>
      <c r="T436" s="332"/>
      <c r="U436" s="332"/>
      <c r="V436" s="332"/>
      <c r="X436" s="333"/>
    </row>
    <row r="437" spans="2:24" ht="25.8">
      <c r="B437" s="336"/>
      <c r="E437" s="337"/>
      <c r="F437" s="337"/>
      <c r="G437" s="338"/>
      <c r="H437" s="337"/>
      <c r="I437" s="337"/>
      <c r="J437" s="339"/>
      <c r="K437" s="337"/>
      <c r="L437" s="335"/>
      <c r="M437" s="335"/>
      <c r="N437" s="330"/>
      <c r="O437" s="331"/>
      <c r="P437" s="331"/>
      <c r="Q437" s="331"/>
      <c r="R437" s="331"/>
      <c r="S437" s="332"/>
      <c r="T437" s="332"/>
      <c r="U437" s="332"/>
      <c r="V437" s="332"/>
      <c r="X437" s="333"/>
    </row>
    <row r="438" spans="2:24" ht="25.8">
      <c r="B438" s="336"/>
      <c r="E438" s="337"/>
      <c r="F438" s="337"/>
      <c r="G438" s="338"/>
      <c r="H438" s="337"/>
      <c r="I438" s="337"/>
      <c r="J438" s="339"/>
      <c r="K438" s="337"/>
      <c r="L438" s="335"/>
      <c r="M438" s="335"/>
      <c r="N438" s="330"/>
      <c r="O438" s="331"/>
      <c r="P438" s="331"/>
      <c r="Q438" s="331"/>
      <c r="R438" s="331"/>
      <c r="S438" s="332"/>
      <c r="T438" s="332"/>
      <c r="U438" s="332"/>
      <c r="V438" s="332"/>
      <c r="X438" s="333"/>
    </row>
    <row r="439" spans="2:24" ht="25.8">
      <c r="B439" s="336"/>
      <c r="E439" s="337"/>
      <c r="F439" s="337"/>
      <c r="G439" s="338"/>
      <c r="H439" s="337"/>
      <c r="I439" s="337"/>
      <c r="J439" s="339"/>
      <c r="K439" s="337"/>
      <c r="L439" s="335"/>
      <c r="M439" s="335"/>
      <c r="N439" s="330"/>
      <c r="O439" s="331"/>
      <c r="P439" s="331"/>
      <c r="Q439" s="331"/>
      <c r="R439" s="331"/>
      <c r="S439" s="332"/>
      <c r="T439" s="332"/>
      <c r="U439" s="332"/>
      <c r="V439" s="332"/>
      <c r="X439" s="333"/>
    </row>
    <row r="440" spans="2:24" ht="25.8">
      <c r="B440" s="336"/>
      <c r="E440" s="337"/>
      <c r="F440" s="337"/>
      <c r="G440" s="338"/>
      <c r="H440" s="337"/>
      <c r="I440" s="337"/>
      <c r="J440" s="339"/>
      <c r="K440" s="337"/>
      <c r="L440" s="335"/>
      <c r="M440" s="335"/>
      <c r="N440" s="330"/>
      <c r="O440" s="331"/>
      <c r="P440" s="331"/>
      <c r="Q440" s="331"/>
      <c r="R440" s="331"/>
      <c r="S440" s="332"/>
      <c r="T440" s="332"/>
      <c r="U440" s="332"/>
      <c r="V440" s="332"/>
      <c r="X440" s="333"/>
    </row>
    <row r="441" spans="2:24" ht="25.8">
      <c r="B441" s="336"/>
      <c r="E441" s="337"/>
      <c r="F441" s="337"/>
      <c r="G441" s="338"/>
      <c r="H441" s="337"/>
      <c r="I441" s="337"/>
      <c r="J441" s="339"/>
      <c r="K441" s="337"/>
      <c r="L441" s="335"/>
      <c r="M441" s="335"/>
      <c r="N441" s="330"/>
      <c r="O441" s="331"/>
      <c r="P441" s="331"/>
      <c r="Q441" s="331"/>
      <c r="R441" s="331"/>
      <c r="S441" s="332"/>
      <c r="T441" s="332"/>
      <c r="U441" s="332"/>
      <c r="V441" s="332"/>
      <c r="X441" s="333"/>
    </row>
    <row r="442" spans="2:24" ht="25.8">
      <c r="B442" s="336"/>
      <c r="E442" s="337"/>
      <c r="F442" s="337"/>
      <c r="G442" s="338"/>
      <c r="H442" s="337"/>
      <c r="I442" s="337"/>
      <c r="J442" s="339"/>
      <c r="K442" s="337"/>
      <c r="L442" s="335"/>
      <c r="M442" s="335"/>
      <c r="N442" s="330"/>
      <c r="O442" s="331"/>
      <c r="P442" s="331"/>
      <c r="Q442" s="331"/>
      <c r="R442" s="331"/>
      <c r="S442" s="332"/>
      <c r="T442" s="332"/>
      <c r="U442" s="332"/>
      <c r="V442" s="332"/>
      <c r="X442" s="333"/>
    </row>
    <row r="443" spans="2:24" ht="25.8">
      <c r="B443" s="336"/>
      <c r="E443" s="337"/>
      <c r="F443" s="337"/>
      <c r="G443" s="338"/>
      <c r="H443" s="337"/>
      <c r="I443" s="337"/>
      <c r="J443" s="339"/>
      <c r="K443" s="337"/>
      <c r="L443" s="335"/>
      <c r="M443" s="335"/>
      <c r="N443" s="330"/>
      <c r="O443" s="331"/>
      <c r="P443" s="331"/>
      <c r="Q443" s="331"/>
      <c r="R443" s="331"/>
      <c r="S443" s="332"/>
      <c r="T443" s="332"/>
      <c r="U443" s="332"/>
      <c r="V443" s="332"/>
      <c r="X443" s="333"/>
    </row>
    <row r="444" spans="2:24" ht="25.8">
      <c r="B444" s="336"/>
      <c r="E444" s="337"/>
      <c r="F444" s="337"/>
      <c r="G444" s="338"/>
      <c r="H444" s="337"/>
      <c r="I444" s="337"/>
      <c r="J444" s="339"/>
      <c r="K444" s="337"/>
      <c r="L444" s="335"/>
      <c r="M444" s="335"/>
      <c r="N444" s="330"/>
      <c r="O444" s="331"/>
      <c r="P444" s="331"/>
      <c r="Q444" s="331"/>
      <c r="R444" s="331"/>
      <c r="S444" s="332"/>
      <c r="T444" s="332"/>
      <c r="U444" s="332"/>
      <c r="V444" s="332"/>
      <c r="X444" s="333"/>
    </row>
    <row r="445" spans="2:24" ht="25.8">
      <c r="B445" s="336"/>
      <c r="E445" s="337"/>
      <c r="F445" s="337"/>
      <c r="G445" s="338"/>
      <c r="H445" s="337"/>
      <c r="I445" s="337"/>
      <c r="J445" s="339"/>
      <c r="K445" s="337"/>
      <c r="L445" s="335"/>
      <c r="M445" s="335"/>
      <c r="N445" s="330"/>
      <c r="O445" s="331"/>
      <c r="P445" s="331"/>
      <c r="Q445" s="331"/>
      <c r="R445" s="331"/>
      <c r="S445" s="332"/>
      <c r="T445" s="332"/>
      <c r="U445" s="332"/>
      <c r="V445" s="332"/>
      <c r="X445" s="333"/>
    </row>
    <row r="446" spans="2:24" ht="25.8">
      <c r="B446" s="336"/>
      <c r="E446" s="337"/>
      <c r="F446" s="337"/>
      <c r="G446" s="338"/>
      <c r="H446" s="337"/>
      <c r="I446" s="337"/>
      <c r="J446" s="339"/>
      <c r="K446" s="337"/>
      <c r="L446" s="335"/>
      <c r="M446" s="335"/>
      <c r="N446" s="330"/>
      <c r="O446" s="331"/>
      <c r="P446" s="331"/>
      <c r="Q446" s="331"/>
      <c r="R446" s="331"/>
      <c r="S446" s="332"/>
      <c r="T446" s="332"/>
      <c r="U446" s="332"/>
      <c r="V446" s="332"/>
      <c r="X446" s="333"/>
    </row>
    <row r="447" spans="2:24" ht="25.8">
      <c r="B447" s="336"/>
      <c r="E447" s="337"/>
      <c r="F447" s="337"/>
      <c r="G447" s="338"/>
      <c r="H447" s="337"/>
      <c r="I447" s="337"/>
      <c r="J447" s="339"/>
      <c r="K447" s="337"/>
      <c r="L447" s="335"/>
      <c r="M447" s="335"/>
      <c r="N447" s="330"/>
      <c r="O447" s="331"/>
      <c r="P447" s="331"/>
      <c r="Q447" s="331"/>
      <c r="R447" s="331"/>
      <c r="S447" s="332"/>
      <c r="T447" s="332"/>
      <c r="U447" s="332"/>
      <c r="V447" s="332"/>
      <c r="X447" s="333"/>
    </row>
    <row r="448" spans="2:24" ht="25.8">
      <c r="B448" s="336"/>
      <c r="E448" s="337"/>
      <c r="F448" s="337"/>
      <c r="G448" s="338"/>
      <c r="H448" s="337"/>
      <c r="I448" s="337"/>
      <c r="J448" s="339"/>
      <c r="K448" s="337"/>
      <c r="L448" s="335"/>
      <c r="M448" s="335"/>
      <c r="N448" s="330"/>
      <c r="O448" s="331"/>
      <c r="P448" s="331"/>
      <c r="Q448" s="331"/>
      <c r="R448" s="331"/>
      <c r="S448" s="332"/>
      <c r="T448" s="332"/>
      <c r="U448" s="332"/>
      <c r="V448" s="332"/>
      <c r="X448" s="333"/>
    </row>
    <row r="449" spans="2:24" ht="25.8">
      <c r="B449" s="336"/>
      <c r="E449" s="337"/>
      <c r="F449" s="337"/>
      <c r="G449" s="338"/>
      <c r="H449" s="337"/>
      <c r="I449" s="337"/>
      <c r="J449" s="339"/>
      <c r="K449" s="337"/>
      <c r="L449" s="335"/>
      <c r="M449" s="335"/>
      <c r="N449" s="330"/>
      <c r="O449" s="331"/>
      <c r="P449" s="331"/>
      <c r="Q449" s="331"/>
      <c r="R449" s="331"/>
      <c r="S449" s="332"/>
      <c r="T449" s="332"/>
      <c r="U449" s="332"/>
      <c r="V449" s="332"/>
      <c r="X449" s="333"/>
    </row>
    <row r="450" spans="2:24" ht="25.8">
      <c r="B450" s="336"/>
      <c r="E450" s="337"/>
      <c r="F450" s="337"/>
      <c r="G450" s="338"/>
      <c r="H450" s="337"/>
      <c r="I450" s="337"/>
      <c r="J450" s="339"/>
      <c r="K450" s="337"/>
      <c r="L450" s="335"/>
      <c r="M450" s="335"/>
      <c r="N450" s="330"/>
      <c r="O450" s="331"/>
      <c r="P450" s="331"/>
      <c r="Q450" s="331"/>
      <c r="R450" s="331"/>
      <c r="S450" s="332"/>
      <c r="T450" s="332"/>
      <c r="U450" s="332"/>
      <c r="V450" s="332"/>
      <c r="X450" s="333"/>
    </row>
    <row r="451" spans="2:24" ht="25.8">
      <c r="B451" s="336"/>
      <c r="E451" s="337"/>
      <c r="F451" s="337"/>
      <c r="G451" s="338"/>
      <c r="H451" s="337"/>
      <c r="I451" s="337"/>
      <c r="J451" s="339"/>
      <c r="K451" s="337"/>
      <c r="L451" s="335"/>
      <c r="M451" s="335"/>
      <c r="N451" s="330"/>
      <c r="O451" s="331"/>
      <c r="P451" s="331"/>
      <c r="Q451" s="331"/>
      <c r="R451" s="331"/>
      <c r="S451" s="332"/>
      <c r="T451" s="332"/>
      <c r="U451" s="332"/>
      <c r="V451" s="332"/>
      <c r="X451" s="333"/>
    </row>
    <row r="452" spans="2:24" ht="25.8">
      <c r="B452" s="336"/>
      <c r="E452" s="337"/>
      <c r="F452" s="337"/>
      <c r="G452" s="338"/>
      <c r="H452" s="337"/>
      <c r="I452" s="337"/>
      <c r="J452" s="339"/>
      <c r="K452" s="337"/>
      <c r="L452" s="335"/>
      <c r="M452" s="335"/>
      <c r="N452" s="330"/>
      <c r="O452" s="331"/>
      <c r="P452" s="331"/>
      <c r="Q452" s="331"/>
      <c r="R452" s="331"/>
      <c r="S452" s="332"/>
      <c r="T452" s="332"/>
      <c r="U452" s="332"/>
      <c r="V452" s="332"/>
      <c r="X452" s="333"/>
    </row>
    <row r="453" spans="2:24" ht="25.8">
      <c r="B453" s="336"/>
      <c r="E453" s="337"/>
      <c r="F453" s="337"/>
      <c r="G453" s="338"/>
      <c r="H453" s="337"/>
      <c r="I453" s="337"/>
      <c r="J453" s="339"/>
      <c r="K453" s="337"/>
      <c r="L453" s="335"/>
      <c r="M453" s="335"/>
      <c r="N453" s="330"/>
      <c r="O453" s="331"/>
      <c r="P453" s="331"/>
      <c r="Q453" s="331"/>
      <c r="R453" s="331"/>
      <c r="S453" s="332"/>
      <c r="T453" s="332"/>
      <c r="U453" s="332"/>
      <c r="V453" s="332"/>
      <c r="X453" s="333"/>
    </row>
    <row r="454" spans="2:24" ht="25.8">
      <c r="B454" s="336"/>
      <c r="E454" s="337"/>
      <c r="F454" s="337"/>
      <c r="G454" s="338"/>
      <c r="H454" s="337"/>
      <c r="I454" s="337"/>
      <c r="J454" s="339"/>
      <c r="K454" s="337"/>
      <c r="L454" s="335"/>
      <c r="M454" s="335"/>
      <c r="N454" s="330"/>
      <c r="O454" s="331"/>
      <c r="P454" s="331"/>
      <c r="Q454" s="331"/>
      <c r="R454" s="331"/>
      <c r="S454" s="332"/>
      <c r="T454" s="332"/>
      <c r="U454" s="332"/>
      <c r="V454" s="332"/>
      <c r="X454" s="333"/>
    </row>
    <row r="455" spans="2:24" ht="25.8">
      <c r="B455" s="336"/>
      <c r="E455" s="337"/>
      <c r="F455" s="337"/>
      <c r="G455" s="338"/>
      <c r="H455" s="337"/>
      <c r="I455" s="337"/>
      <c r="J455" s="339"/>
      <c r="K455" s="337"/>
      <c r="L455" s="335"/>
      <c r="M455" s="335"/>
      <c r="N455" s="330"/>
      <c r="O455" s="331"/>
      <c r="P455" s="331"/>
      <c r="Q455" s="331"/>
      <c r="R455" s="331"/>
      <c r="S455" s="332"/>
      <c r="T455" s="332"/>
      <c r="U455" s="332"/>
      <c r="V455" s="332"/>
      <c r="X455" s="333"/>
    </row>
    <row r="456" spans="2:24" ht="25.8">
      <c r="B456" s="336"/>
      <c r="E456" s="337"/>
      <c r="F456" s="337"/>
      <c r="G456" s="338"/>
      <c r="H456" s="337"/>
      <c r="I456" s="337"/>
      <c r="J456" s="339"/>
      <c r="K456" s="337"/>
      <c r="L456" s="335"/>
      <c r="M456" s="335"/>
      <c r="N456" s="330"/>
      <c r="O456" s="331"/>
      <c r="P456" s="331"/>
      <c r="Q456" s="331"/>
      <c r="R456" s="331"/>
      <c r="S456" s="332"/>
      <c r="T456" s="332"/>
      <c r="U456" s="332"/>
      <c r="V456" s="332"/>
      <c r="X456" s="333"/>
    </row>
    <row r="457" spans="2:24" ht="25.8">
      <c r="B457" s="336"/>
      <c r="E457" s="337"/>
      <c r="F457" s="337"/>
      <c r="G457" s="338"/>
      <c r="H457" s="337"/>
      <c r="I457" s="337"/>
      <c r="J457" s="339"/>
      <c r="K457" s="337"/>
      <c r="L457" s="335"/>
      <c r="M457" s="335"/>
      <c r="N457" s="330"/>
      <c r="O457" s="331"/>
      <c r="P457" s="331"/>
      <c r="Q457" s="331"/>
      <c r="R457" s="331"/>
      <c r="S457" s="332"/>
      <c r="T457" s="332"/>
      <c r="U457" s="332"/>
      <c r="V457" s="332"/>
      <c r="X457" s="333"/>
    </row>
    <row r="458" spans="2:24" ht="25.8">
      <c r="B458" s="336"/>
      <c r="E458" s="337"/>
      <c r="F458" s="337"/>
      <c r="G458" s="338"/>
      <c r="H458" s="337"/>
      <c r="I458" s="337"/>
      <c r="J458" s="339"/>
      <c r="K458" s="337"/>
      <c r="L458" s="335"/>
      <c r="M458" s="335"/>
      <c r="N458" s="330"/>
      <c r="O458" s="331"/>
      <c r="P458" s="331"/>
      <c r="Q458" s="331"/>
      <c r="R458" s="331"/>
      <c r="S458" s="332"/>
      <c r="T458" s="332"/>
      <c r="U458" s="332"/>
      <c r="V458" s="332"/>
      <c r="X458" s="333"/>
    </row>
    <row r="459" spans="2:24" ht="25.8">
      <c r="B459" s="336"/>
      <c r="E459" s="337"/>
      <c r="F459" s="337"/>
      <c r="G459" s="338"/>
      <c r="H459" s="337"/>
      <c r="I459" s="337"/>
      <c r="J459" s="339"/>
      <c r="K459" s="337"/>
      <c r="L459" s="335"/>
      <c r="M459" s="335"/>
      <c r="N459" s="330"/>
      <c r="O459" s="331"/>
      <c r="P459" s="331"/>
      <c r="Q459" s="331"/>
      <c r="R459" s="331"/>
      <c r="S459" s="332"/>
      <c r="T459" s="332"/>
      <c r="U459" s="332"/>
      <c r="V459" s="332"/>
      <c r="X459" s="333"/>
    </row>
    <row r="460" spans="2:24" ht="25.8">
      <c r="B460" s="336"/>
      <c r="E460" s="337"/>
      <c r="F460" s="337"/>
      <c r="G460" s="338"/>
      <c r="H460" s="337"/>
      <c r="I460" s="337"/>
      <c r="J460" s="339"/>
      <c r="K460" s="337"/>
      <c r="L460" s="335"/>
      <c r="M460" s="335"/>
      <c r="N460" s="330"/>
      <c r="O460" s="331"/>
      <c r="P460" s="331"/>
      <c r="Q460" s="331"/>
      <c r="R460" s="331"/>
      <c r="S460" s="332"/>
      <c r="T460" s="332"/>
      <c r="U460" s="332"/>
      <c r="V460" s="332"/>
      <c r="X460" s="333"/>
    </row>
    <row r="461" spans="2:24" ht="25.8">
      <c r="B461" s="336"/>
      <c r="E461" s="337"/>
      <c r="F461" s="337"/>
      <c r="G461" s="338"/>
      <c r="H461" s="337"/>
      <c r="I461" s="337"/>
      <c r="J461" s="339"/>
      <c r="K461" s="337"/>
      <c r="L461" s="335"/>
      <c r="M461" s="335"/>
      <c r="N461" s="330"/>
      <c r="O461" s="331"/>
      <c r="P461" s="331"/>
      <c r="Q461" s="331"/>
      <c r="R461" s="331"/>
      <c r="S461" s="332"/>
      <c r="T461" s="332"/>
      <c r="U461" s="332"/>
      <c r="V461" s="332"/>
      <c r="X461" s="333"/>
    </row>
    <row r="462" spans="2:24" ht="25.8">
      <c r="B462" s="336"/>
      <c r="E462" s="337"/>
      <c r="F462" s="337"/>
      <c r="G462" s="338"/>
      <c r="H462" s="337"/>
      <c r="I462" s="337"/>
      <c r="J462" s="339"/>
      <c r="K462" s="337"/>
      <c r="L462" s="335"/>
      <c r="M462" s="335"/>
      <c r="N462" s="330"/>
      <c r="O462" s="331"/>
      <c r="P462" s="331"/>
      <c r="Q462" s="331"/>
      <c r="R462" s="331"/>
      <c r="S462" s="332"/>
      <c r="T462" s="332"/>
      <c r="U462" s="332"/>
      <c r="V462" s="332"/>
      <c r="X462" s="333"/>
    </row>
    <row r="463" spans="2:24" ht="25.8">
      <c r="B463" s="336"/>
      <c r="E463" s="337"/>
      <c r="F463" s="337"/>
      <c r="G463" s="338"/>
      <c r="H463" s="337"/>
      <c r="I463" s="337"/>
      <c r="J463" s="339"/>
      <c r="K463" s="337"/>
      <c r="L463" s="335"/>
      <c r="M463" s="335"/>
      <c r="N463" s="330"/>
      <c r="O463" s="331"/>
      <c r="P463" s="331"/>
      <c r="Q463" s="331"/>
      <c r="R463" s="331"/>
      <c r="S463" s="332"/>
      <c r="T463" s="332"/>
      <c r="U463" s="332"/>
      <c r="V463" s="332"/>
      <c r="X463" s="333"/>
    </row>
    <row r="464" spans="2:24" ht="25.8">
      <c r="B464" s="336"/>
      <c r="E464" s="337"/>
      <c r="F464" s="337"/>
      <c r="G464" s="338"/>
      <c r="H464" s="337"/>
      <c r="I464" s="337"/>
      <c r="J464" s="339"/>
      <c r="K464" s="337"/>
      <c r="L464" s="335"/>
      <c r="M464" s="335"/>
      <c r="N464" s="330"/>
      <c r="O464" s="331"/>
      <c r="P464" s="331"/>
      <c r="Q464" s="331"/>
      <c r="R464" s="331"/>
      <c r="S464" s="332"/>
      <c r="T464" s="332"/>
      <c r="U464" s="332"/>
      <c r="V464" s="332"/>
      <c r="X464" s="333"/>
    </row>
    <row r="465" spans="2:24" ht="25.8">
      <c r="B465" s="336"/>
      <c r="E465" s="337"/>
      <c r="F465" s="337"/>
      <c r="G465" s="338"/>
      <c r="H465" s="337"/>
      <c r="I465" s="337"/>
      <c r="J465" s="339"/>
      <c r="K465" s="337"/>
      <c r="L465" s="335"/>
      <c r="M465" s="335"/>
      <c r="N465" s="330"/>
      <c r="O465" s="331"/>
      <c r="P465" s="331"/>
      <c r="Q465" s="331"/>
      <c r="R465" s="331"/>
      <c r="S465" s="332"/>
      <c r="T465" s="332"/>
      <c r="U465" s="332"/>
      <c r="V465" s="332"/>
      <c r="X465" s="333"/>
    </row>
    <row r="466" spans="2:24" ht="25.8">
      <c r="B466" s="336"/>
      <c r="E466" s="337"/>
      <c r="F466" s="337"/>
      <c r="G466" s="338"/>
      <c r="H466" s="337"/>
      <c r="I466" s="337"/>
      <c r="J466" s="339"/>
      <c r="K466" s="337"/>
      <c r="L466" s="335"/>
      <c r="M466" s="335"/>
      <c r="N466" s="330"/>
      <c r="O466" s="331"/>
      <c r="P466" s="331"/>
      <c r="Q466" s="331"/>
      <c r="R466" s="331"/>
      <c r="S466" s="332"/>
      <c r="T466" s="332"/>
      <c r="U466" s="332"/>
      <c r="V466" s="332"/>
      <c r="X466" s="333"/>
    </row>
    <row r="467" spans="2:24" ht="25.8">
      <c r="B467" s="336"/>
      <c r="E467" s="337"/>
      <c r="F467" s="337"/>
      <c r="G467" s="338"/>
      <c r="H467" s="337"/>
      <c r="I467" s="337"/>
      <c r="J467" s="339"/>
      <c r="K467" s="337"/>
      <c r="L467" s="335"/>
      <c r="M467" s="335"/>
      <c r="N467" s="330"/>
      <c r="O467" s="331"/>
      <c r="P467" s="331"/>
      <c r="Q467" s="331"/>
      <c r="R467" s="331"/>
      <c r="S467" s="332"/>
      <c r="T467" s="332"/>
      <c r="U467" s="332"/>
      <c r="V467" s="332"/>
      <c r="X467" s="333"/>
    </row>
    <row r="468" spans="2:24" ht="25.8">
      <c r="B468" s="336"/>
      <c r="E468" s="337"/>
      <c r="F468" s="337"/>
      <c r="G468" s="338"/>
      <c r="H468" s="337"/>
      <c r="I468" s="337"/>
      <c r="J468" s="339"/>
      <c r="K468" s="337"/>
      <c r="L468" s="335"/>
      <c r="M468" s="335"/>
      <c r="N468" s="330"/>
      <c r="O468" s="331"/>
      <c r="P468" s="331"/>
      <c r="Q468" s="331"/>
      <c r="R468" s="331"/>
      <c r="S468" s="332"/>
      <c r="T468" s="332"/>
      <c r="U468" s="332"/>
      <c r="V468" s="332"/>
      <c r="X468" s="333"/>
    </row>
    <row r="469" spans="2:24" ht="25.8">
      <c r="B469" s="336"/>
      <c r="E469" s="337"/>
      <c r="F469" s="337"/>
      <c r="G469" s="338"/>
      <c r="H469" s="337"/>
      <c r="I469" s="337"/>
      <c r="J469" s="339"/>
      <c r="K469" s="337"/>
      <c r="L469" s="335"/>
      <c r="M469" s="335"/>
      <c r="N469" s="330"/>
      <c r="O469" s="331"/>
      <c r="P469" s="331"/>
      <c r="Q469" s="331"/>
      <c r="R469" s="331"/>
      <c r="S469" s="332"/>
      <c r="T469" s="332"/>
      <c r="U469" s="332"/>
      <c r="V469" s="332"/>
      <c r="X469" s="333"/>
    </row>
    <row r="470" spans="2:24" ht="25.8">
      <c r="B470" s="336"/>
      <c r="E470" s="337"/>
      <c r="F470" s="337"/>
      <c r="G470" s="338"/>
      <c r="H470" s="337"/>
      <c r="I470" s="337"/>
      <c r="J470" s="339"/>
      <c r="K470" s="337"/>
      <c r="L470" s="335"/>
      <c r="M470" s="335"/>
      <c r="N470" s="330"/>
      <c r="O470" s="331"/>
      <c r="P470" s="331"/>
      <c r="Q470" s="331"/>
      <c r="R470" s="331"/>
      <c r="S470" s="332"/>
      <c r="T470" s="332"/>
      <c r="U470" s="332"/>
      <c r="V470" s="332"/>
      <c r="X470" s="333"/>
    </row>
    <row r="471" spans="2:24" ht="25.8">
      <c r="B471" s="336"/>
      <c r="E471" s="337"/>
      <c r="F471" s="337"/>
      <c r="G471" s="338"/>
      <c r="H471" s="337"/>
      <c r="I471" s="337"/>
      <c r="J471" s="339"/>
      <c r="K471" s="337"/>
      <c r="L471" s="335"/>
      <c r="M471" s="335"/>
      <c r="N471" s="330"/>
      <c r="O471" s="331"/>
      <c r="P471" s="331"/>
      <c r="Q471" s="331"/>
      <c r="R471" s="331"/>
      <c r="S471" s="332"/>
      <c r="T471" s="332"/>
      <c r="U471" s="332"/>
      <c r="V471" s="332"/>
      <c r="X471" s="333"/>
    </row>
    <row r="472" spans="2:24" ht="25.8">
      <c r="B472" s="336"/>
      <c r="E472" s="337"/>
      <c r="F472" s="337"/>
      <c r="G472" s="338"/>
      <c r="H472" s="337"/>
      <c r="I472" s="337"/>
      <c r="J472" s="339"/>
      <c r="K472" s="337"/>
      <c r="L472" s="340"/>
      <c r="M472" s="340"/>
      <c r="N472" s="330"/>
      <c r="O472" s="331"/>
      <c r="P472" s="331"/>
      <c r="Q472" s="331"/>
      <c r="R472" s="331"/>
      <c r="S472" s="332"/>
      <c r="T472" s="332"/>
      <c r="U472" s="332"/>
      <c r="V472" s="332"/>
      <c r="X472" s="333"/>
    </row>
    <row r="473" spans="2:24" ht="25.8">
      <c r="B473" s="336"/>
      <c r="E473" s="337"/>
      <c r="F473" s="337"/>
      <c r="G473" s="338"/>
      <c r="H473" s="337"/>
      <c r="I473" s="337"/>
      <c r="J473" s="339"/>
      <c r="K473" s="337"/>
      <c r="L473" s="340"/>
      <c r="M473" s="340"/>
      <c r="N473" s="330"/>
      <c r="O473" s="331"/>
      <c r="P473" s="331"/>
      <c r="Q473" s="331"/>
      <c r="R473" s="331"/>
      <c r="S473" s="332"/>
      <c r="T473" s="332"/>
      <c r="U473" s="332"/>
      <c r="V473" s="332"/>
      <c r="X473" s="333"/>
    </row>
    <row r="474" spans="2:24" ht="25.8">
      <c r="B474" s="336"/>
      <c r="E474" s="337"/>
      <c r="F474" s="337"/>
      <c r="G474" s="338"/>
      <c r="H474" s="337"/>
      <c r="I474" s="337"/>
      <c r="J474" s="339"/>
      <c r="K474" s="337"/>
      <c r="L474" s="335"/>
      <c r="M474" s="335"/>
      <c r="N474" s="330"/>
      <c r="O474" s="331"/>
      <c r="P474" s="331"/>
      <c r="Q474" s="331"/>
      <c r="R474" s="331"/>
      <c r="S474" s="332"/>
      <c r="T474" s="332"/>
      <c r="U474" s="332"/>
      <c r="V474" s="332"/>
      <c r="X474" s="333"/>
    </row>
    <row r="475" spans="2:24" ht="25.8">
      <c r="B475" s="336"/>
      <c r="E475" s="337"/>
      <c r="F475" s="337"/>
      <c r="G475" s="338"/>
      <c r="H475" s="337"/>
      <c r="I475" s="337"/>
      <c r="J475" s="339"/>
      <c r="K475" s="337"/>
      <c r="L475" s="335"/>
      <c r="M475" s="335"/>
      <c r="N475" s="330"/>
      <c r="O475" s="331"/>
      <c r="P475" s="331"/>
      <c r="Q475" s="331"/>
      <c r="R475" s="331"/>
      <c r="S475" s="332"/>
      <c r="T475" s="332"/>
      <c r="U475" s="332"/>
      <c r="V475" s="332"/>
      <c r="X475" s="333"/>
    </row>
    <row r="476" spans="2:24" ht="25.8">
      <c r="B476" s="336"/>
      <c r="E476" s="337"/>
      <c r="F476" s="337"/>
      <c r="G476" s="338"/>
      <c r="H476" s="337"/>
      <c r="I476" s="337"/>
      <c r="J476" s="339"/>
      <c r="K476" s="337"/>
      <c r="L476" s="335"/>
      <c r="M476" s="335"/>
      <c r="N476" s="330"/>
      <c r="O476" s="331"/>
      <c r="P476" s="331"/>
      <c r="Q476" s="331"/>
      <c r="R476" s="331"/>
      <c r="S476" s="332"/>
      <c r="T476" s="332"/>
      <c r="U476" s="332"/>
      <c r="V476" s="332"/>
      <c r="X476" s="333"/>
    </row>
    <row r="477" spans="2:24" ht="25.8">
      <c r="B477" s="336"/>
      <c r="E477" s="337"/>
      <c r="F477" s="337"/>
      <c r="G477" s="338"/>
      <c r="H477" s="337"/>
      <c r="I477" s="337"/>
      <c r="J477" s="339"/>
      <c r="K477" s="337"/>
      <c r="L477" s="335"/>
      <c r="M477" s="335"/>
      <c r="N477" s="330"/>
      <c r="O477" s="331"/>
      <c r="P477" s="331"/>
      <c r="Q477" s="331"/>
      <c r="R477" s="331"/>
      <c r="S477" s="332"/>
      <c r="T477" s="332"/>
      <c r="U477" s="332"/>
      <c r="V477" s="332"/>
      <c r="X477" s="333"/>
    </row>
    <row r="478" spans="2:24" ht="25.8">
      <c r="B478" s="336"/>
      <c r="E478" s="337"/>
      <c r="F478" s="337"/>
      <c r="G478" s="338"/>
      <c r="H478" s="337"/>
      <c r="I478" s="337"/>
      <c r="J478" s="339"/>
      <c r="K478" s="337"/>
      <c r="L478" s="335"/>
      <c r="M478" s="335"/>
      <c r="N478" s="330"/>
      <c r="O478" s="331"/>
      <c r="P478" s="331"/>
      <c r="Q478" s="331"/>
      <c r="R478" s="331"/>
      <c r="S478" s="332"/>
      <c r="T478" s="332"/>
      <c r="U478" s="332"/>
      <c r="V478" s="332"/>
      <c r="X478" s="333"/>
    </row>
    <row r="479" spans="2:24" ht="25.8">
      <c r="B479" s="336"/>
      <c r="E479" s="337"/>
      <c r="F479" s="337"/>
      <c r="G479" s="338"/>
      <c r="H479" s="337"/>
      <c r="I479" s="337"/>
      <c r="J479" s="339"/>
      <c r="K479" s="337"/>
      <c r="L479" s="335"/>
      <c r="M479" s="335"/>
      <c r="N479" s="330"/>
      <c r="O479" s="331"/>
      <c r="P479" s="331"/>
      <c r="Q479" s="331"/>
      <c r="R479" s="331"/>
      <c r="S479" s="332"/>
      <c r="T479" s="332"/>
      <c r="U479" s="332"/>
      <c r="V479" s="332"/>
      <c r="X479" s="333"/>
    </row>
    <row r="480" spans="2:24" ht="25.8">
      <c r="B480" s="336"/>
      <c r="E480" s="337"/>
      <c r="F480" s="337"/>
      <c r="G480" s="338"/>
      <c r="H480" s="337"/>
      <c r="I480" s="337"/>
      <c r="J480" s="339"/>
      <c r="K480" s="337"/>
      <c r="L480" s="335"/>
      <c r="M480" s="335"/>
      <c r="N480" s="330"/>
      <c r="O480" s="331"/>
      <c r="P480" s="331"/>
      <c r="Q480" s="331"/>
      <c r="R480" s="331"/>
      <c r="S480" s="332"/>
      <c r="T480" s="332"/>
      <c r="U480" s="332"/>
      <c r="V480" s="332"/>
      <c r="X480" s="333"/>
    </row>
    <row r="481" spans="2:24" ht="25.8">
      <c r="B481" s="336"/>
      <c r="E481" s="337"/>
      <c r="F481" s="337"/>
      <c r="G481" s="338"/>
      <c r="H481" s="337"/>
      <c r="I481" s="337"/>
      <c r="J481" s="339"/>
      <c r="K481" s="337"/>
      <c r="L481" s="335"/>
      <c r="M481" s="335"/>
      <c r="N481" s="330"/>
      <c r="O481" s="331"/>
      <c r="P481" s="331"/>
      <c r="Q481" s="331"/>
      <c r="R481" s="331"/>
      <c r="S481" s="332"/>
      <c r="T481" s="332"/>
      <c r="U481" s="332"/>
      <c r="V481" s="332"/>
      <c r="X481" s="333"/>
    </row>
    <row r="482" spans="2:24" ht="25.8">
      <c r="B482" s="336"/>
      <c r="E482" s="337"/>
      <c r="F482" s="337"/>
      <c r="G482" s="338"/>
      <c r="H482" s="337"/>
      <c r="I482" s="337"/>
      <c r="J482" s="339"/>
      <c r="K482" s="337"/>
      <c r="L482" s="335"/>
      <c r="M482" s="335"/>
      <c r="N482" s="330"/>
      <c r="O482" s="331"/>
      <c r="P482" s="331"/>
      <c r="Q482" s="331"/>
      <c r="R482" s="331"/>
      <c r="S482" s="332"/>
      <c r="T482" s="332"/>
      <c r="U482" s="332"/>
      <c r="V482" s="332"/>
      <c r="X482" s="333"/>
    </row>
    <row r="483" spans="2:24" ht="25.8">
      <c r="B483" s="336"/>
      <c r="E483" s="337"/>
      <c r="F483" s="337"/>
      <c r="G483" s="338"/>
      <c r="H483" s="337"/>
      <c r="I483" s="337"/>
      <c r="J483" s="339"/>
      <c r="K483" s="337"/>
      <c r="L483" s="335"/>
      <c r="M483" s="335"/>
      <c r="N483" s="330"/>
      <c r="O483" s="331"/>
      <c r="P483" s="331"/>
      <c r="Q483" s="331"/>
      <c r="R483" s="331"/>
      <c r="S483" s="332"/>
      <c r="T483" s="332"/>
      <c r="U483" s="332"/>
      <c r="V483" s="332"/>
      <c r="X483" s="333"/>
    </row>
    <row r="484" spans="2:24" ht="25.8">
      <c r="B484" s="336"/>
      <c r="E484" s="337"/>
      <c r="F484" s="337"/>
      <c r="G484" s="338"/>
      <c r="H484" s="337"/>
      <c r="I484" s="337"/>
      <c r="J484" s="339"/>
      <c r="K484" s="337"/>
      <c r="L484" s="335"/>
      <c r="M484" s="335"/>
      <c r="N484" s="330"/>
      <c r="O484" s="331"/>
      <c r="P484" s="331"/>
      <c r="Q484" s="331"/>
      <c r="R484" s="331"/>
      <c r="S484" s="332"/>
      <c r="T484" s="332"/>
      <c r="U484" s="332"/>
      <c r="V484" s="332"/>
      <c r="X484" s="333"/>
    </row>
    <row r="485" spans="2:24" ht="25.8">
      <c r="B485" s="336"/>
      <c r="E485" s="337"/>
      <c r="F485" s="337"/>
      <c r="G485" s="338"/>
      <c r="H485" s="337"/>
      <c r="I485" s="337"/>
      <c r="J485" s="339"/>
      <c r="K485" s="337"/>
      <c r="L485" s="335"/>
      <c r="M485" s="335"/>
      <c r="N485" s="330"/>
      <c r="O485" s="331"/>
      <c r="P485" s="331"/>
      <c r="Q485" s="331"/>
      <c r="R485" s="331"/>
      <c r="S485" s="332"/>
      <c r="T485" s="332"/>
      <c r="U485" s="332"/>
      <c r="V485" s="332"/>
      <c r="X485" s="333"/>
    </row>
    <row r="486" spans="2:24" ht="25.8">
      <c r="B486" s="336"/>
      <c r="E486" s="337"/>
      <c r="F486" s="337"/>
      <c r="G486" s="338"/>
      <c r="H486" s="337"/>
      <c r="I486" s="337"/>
      <c r="J486" s="339"/>
      <c r="K486" s="337"/>
      <c r="L486" s="335"/>
      <c r="M486" s="335"/>
      <c r="N486" s="330"/>
      <c r="O486" s="331"/>
      <c r="P486" s="331"/>
      <c r="Q486" s="331"/>
      <c r="R486" s="331"/>
      <c r="S486" s="332"/>
      <c r="T486" s="332"/>
      <c r="U486" s="332"/>
      <c r="V486" s="332"/>
      <c r="X486" s="333"/>
    </row>
    <row r="487" spans="2:24" ht="25.8">
      <c r="B487" s="336"/>
      <c r="E487" s="337"/>
      <c r="F487" s="337"/>
      <c r="G487" s="338"/>
      <c r="H487" s="337"/>
      <c r="I487" s="337"/>
      <c r="J487" s="339"/>
      <c r="K487" s="337"/>
      <c r="L487" s="335"/>
      <c r="M487" s="335"/>
      <c r="N487" s="330"/>
      <c r="O487" s="331"/>
      <c r="P487" s="331"/>
      <c r="Q487" s="331"/>
      <c r="R487" s="331"/>
      <c r="S487" s="332"/>
      <c r="T487" s="332"/>
      <c r="U487" s="332"/>
      <c r="V487" s="332"/>
      <c r="X487" s="333"/>
    </row>
    <row r="488" spans="2:24" ht="25.8">
      <c r="B488" s="336"/>
      <c r="E488" s="337"/>
      <c r="F488" s="337"/>
      <c r="G488" s="338"/>
      <c r="H488" s="337"/>
      <c r="I488" s="337"/>
      <c r="J488" s="339"/>
      <c r="K488" s="337"/>
      <c r="L488" s="335"/>
      <c r="M488" s="335"/>
      <c r="N488" s="330"/>
      <c r="O488" s="331"/>
      <c r="P488" s="331"/>
      <c r="Q488" s="331"/>
      <c r="R488" s="331"/>
      <c r="S488" s="332"/>
      <c r="T488" s="332"/>
      <c r="U488" s="332"/>
      <c r="V488" s="332"/>
      <c r="X488" s="333"/>
    </row>
    <row r="489" spans="2:24" ht="25.8">
      <c r="B489" s="336"/>
      <c r="E489" s="337"/>
      <c r="F489" s="337"/>
      <c r="G489" s="338"/>
      <c r="H489" s="337"/>
      <c r="I489" s="337"/>
      <c r="J489" s="339"/>
      <c r="K489" s="337"/>
      <c r="L489" s="335"/>
      <c r="M489" s="335"/>
      <c r="N489" s="330"/>
      <c r="O489" s="331"/>
      <c r="P489" s="331"/>
      <c r="Q489" s="331"/>
      <c r="R489" s="331"/>
      <c r="S489" s="332"/>
      <c r="T489" s="332"/>
      <c r="U489" s="332"/>
      <c r="V489" s="332"/>
      <c r="X489" s="333"/>
    </row>
    <row r="490" spans="2:24" ht="25.8">
      <c r="B490" s="336"/>
      <c r="E490" s="337"/>
      <c r="F490" s="337"/>
      <c r="G490" s="338"/>
      <c r="H490" s="337"/>
      <c r="I490" s="337"/>
      <c r="J490" s="339"/>
      <c r="K490" s="337"/>
      <c r="L490" s="335"/>
      <c r="M490" s="335"/>
      <c r="N490" s="330"/>
      <c r="O490" s="331"/>
      <c r="P490" s="331"/>
      <c r="Q490" s="331"/>
      <c r="R490" s="331"/>
      <c r="S490" s="332"/>
      <c r="T490" s="332"/>
      <c r="U490" s="332"/>
      <c r="V490" s="332"/>
      <c r="X490" s="333"/>
    </row>
    <row r="491" spans="2:24" ht="25.8">
      <c r="B491" s="336"/>
      <c r="E491" s="337"/>
      <c r="F491" s="337"/>
      <c r="G491" s="338"/>
      <c r="H491" s="337"/>
      <c r="I491" s="337"/>
      <c r="J491" s="339"/>
      <c r="K491" s="337"/>
      <c r="L491" s="335"/>
      <c r="M491" s="335"/>
      <c r="N491" s="330"/>
      <c r="O491" s="331"/>
      <c r="P491" s="331"/>
      <c r="Q491" s="331"/>
      <c r="R491" s="331"/>
      <c r="S491" s="332"/>
      <c r="T491" s="332"/>
      <c r="U491" s="332"/>
      <c r="V491" s="332"/>
      <c r="X491" s="333"/>
    </row>
    <row r="492" spans="2:24" ht="25.8">
      <c r="B492" s="336"/>
      <c r="E492" s="337"/>
      <c r="F492" s="337"/>
      <c r="G492" s="338"/>
      <c r="H492" s="337"/>
      <c r="I492" s="337"/>
      <c r="J492" s="339"/>
      <c r="K492" s="337"/>
      <c r="L492" s="335"/>
      <c r="M492" s="335"/>
      <c r="N492" s="330"/>
      <c r="O492" s="331"/>
      <c r="P492" s="331"/>
      <c r="Q492" s="331"/>
      <c r="R492" s="331"/>
      <c r="S492" s="332"/>
      <c r="T492" s="332"/>
      <c r="U492" s="332"/>
      <c r="V492" s="332"/>
      <c r="X492" s="333"/>
    </row>
    <row r="493" spans="2:24" ht="25.8">
      <c r="B493" s="336"/>
      <c r="E493" s="337"/>
      <c r="F493" s="337"/>
      <c r="G493" s="338"/>
      <c r="H493" s="337"/>
      <c r="I493" s="337"/>
      <c r="J493" s="339"/>
      <c r="K493" s="337"/>
      <c r="L493" s="335"/>
      <c r="M493" s="335"/>
      <c r="N493" s="330"/>
      <c r="O493" s="331"/>
      <c r="P493" s="331"/>
      <c r="Q493" s="331"/>
      <c r="R493" s="331"/>
      <c r="S493" s="332"/>
      <c r="T493" s="332"/>
      <c r="U493" s="332"/>
      <c r="V493" s="332"/>
      <c r="X493" s="333"/>
    </row>
    <row r="494" spans="2:24" ht="25.8">
      <c r="B494" s="336"/>
      <c r="E494" s="337"/>
      <c r="F494" s="337"/>
      <c r="G494" s="338"/>
      <c r="H494" s="337"/>
      <c r="I494" s="337"/>
      <c r="J494" s="339"/>
      <c r="K494" s="337"/>
      <c r="L494" s="335"/>
      <c r="M494" s="335"/>
      <c r="N494" s="330"/>
      <c r="O494" s="331"/>
      <c r="P494" s="331"/>
      <c r="Q494" s="331"/>
      <c r="R494" s="331"/>
      <c r="S494" s="332"/>
      <c r="T494" s="332"/>
      <c r="U494" s="332"/>
      <c r="V494" s="332"/>
      <c r="X494" s="333"/>
    </row>
    <row r="495" spans="2:24" ht="25.8">
      <c r="B495" s="336"/>
      <c r="E495" s="337"/>
      <c r="F495" s="337"/>
      <c r="G495" s="338"/>
      <c r="H495" s="337"/>
      <c r="I495" s="337"/>
      <c r="J495" s="339"/>
      <c r="K495" s="337"/>
      <c r="L495" s="335"/>
      <c r="M495" s="335"/>
      <c r="N495" s="330"/>
      <c r="O495" s="331"/>
      <c r="P495" s="331"/>
      <c r="Q495" s="331"/>
      <c r="R495" s="331"/>
      <c r="S495" s="332"/>
      <c r="T495" s="332"/>
      <c r="U495" s="332"/>
      <c r="V495" s="332"/>
      <c r="X495" s="333"/>
    </row>
    <row r="496" spans="2:24" ht="25.8">
      <c r="B496" s="336"/>
      <c r="E496" s="337"/>
      <c r="F496" s="337"/>
      <c r="G496" s="338"/>
      <c r="H496" s="337"/>
      <c r="I496" s="337"/>
      <c r="J496" s="339"/>
      <c r="K496" s="337"/>
      <c r="L496" s="335"/>
      <c r="M496" s="335"/>
      <c r="N496" s="330"/>
      <c r="O496" s="331"/>
      <c r="P496" s="331"/>
      <c r="Q496" s="331"/>
      <c r="R496" s="331"/>
      <c r="S496" s="332"/>
      <c r="T496" s="332"/>
      <c r="U496" s="332"/>
      <c r="V496" s="332"/>
      <c r="X496" s="333"/>
    </row>
    <row r="497" spans="2:24" ht="25.8">
      <c r="B497" s="336"/>
      <c r="E497" s="337"/>
      <c r="F497" s="337"/>
      <c r="G497" s="338"/>
      <c r="H497" s="337"/>
      <c r="I497" s="337"/>
      <c r="J497" s="339"/>
      <c r="K497" s="337"/>
      <c r="L497" s="335"/>
      <c r="M497" s="335"/>
      <c r="N497" s="330"/>
      <c r="O497" s="331"/>
      <c r="P497" s="331"/>
      <c r="Q497" s="331"/>
      <c r="R497" s="331"/>
      <c r="S497" s="332"/>
      <c r="T497" s="332"/>
      <c r="U497" s="332"/>
      <c r="V497" s="332"/>
      <c r="X497" s="333"/>
    </row>
    <row r="498" spans="2:24" ht="25.8">
      <c r="B498" s="336"/>
      <c r="E498" s="337"/>
      <c r="F498" s="337"/>
      <c r="G498" s="338"/>
      <c r="H498" s="337"/>
      <c r="I498" s="337"/>
      <c r="J498" s="339"/>
      <c r="K498" s="337"/>
      <c r="L498" s="335"/>
      <c r="M498" s="335"/>
      <c r="N498" s="330"/>
      <c r="O498" s="331"/>
      <c r="P498" s="331"/>
      <c r="Q498" s="331"/>
      <c r="R498" s="331"/>
      <c r="S498" s="332"/>
      <c r="T498" s="332"/>
      <c r="U498" s="332"/>
      <c r="V498" s="332"/>
      <c r="X498" s="333"/>
    </row>
    <row r="499" spans="2:24" ht="25.8">
      <c r="B499" s="336"/>
      <c r="E499" s="337"/>
      <c r="F499" s="337"/>
      <c r="G499" s="338"/>
      <c r="H499" s="337"/>
      <c r="I499" s="337"/>
      <c r="J499" s="339"/>
      <c r="K499" s="337"/>
      <c r="L499" s="335"/>
      <c r="M499" s="335"/>
      <c r="N499" s="330"/>
      <c r="O499" s="331"/>
      <c r="P499" s="331"/>
      <c r="Q499" s="331"/>
      <c r="R499" s="331"/>
      <c r="S499" s="332"/>
      <c r="T499" s="332"/>
      <c r="U499" s="332"/>
      <c r="V499" s="332"/>
      <c r="X499" s="333"/>
    </row>
    <row r="500" spans="2:24" ht="25.8">
      <c r="B500" s="336"/>
      <c r="E500" s="337"/>
      <c r="F500" s="337"/>
      <c r="G500" s="338"/>
      <c r="H500" s="337"/>
      <c r="I500" s="337"/>
      <c r="J500" s="339"/>
      <c r="K500" s="337"/>
      <c r="L500" s="335"/>
      <c r="M500" s="335"/>
      <c r="N500" s="330"/>
      <c r="O500" s="331"/>
      <c r="P500" s="331"/>
      <c r="Q500" s="331"/>
      <c r="R500" s="331"/>
      <c r="S500" s="332"/>
      <c r="T500" s="332"/>
      <c r="U500" s="332"/>
      <c r="V500" s="332"/>
      <c r="X500" s="333"/>
    </row>
    <row r="501" spans="2:24" ht="25.8">
      <c r="B501" s="336"/>
      <c r="E501" s="337"/>
      <c r="F501" s="337"/>
      <c r="G501" s="338"/>
      <c r="H501" s="337"/>
      <c r="I501" s="337"/>
      <c r="J501" s="339"/>
      <c r="K501" s="337"/>
      <c r="L501" s="335"/>
      <c r="M501" s="335"/>
      <c r="N501" s="330"/>
      <c r="O501" s="331"/>
      <c r="P501" s="331"/>
      <c r="Q501" s="331"/>
      <c r="R501" s="331"/>
      <c r="S501" s="332"/>
      <c r="T501" s="332"/>
      <c r="U501" s="332"/>
      <c r="V501" s="332"/>
      <c r="X501" s="333"/>
    </row>
    <row r="502" spans="2:24" ht="25.8">
      <c r="B502" s="336"/>
      <c r="E502" s="337"/>
      <c r="F502" s="337"/>
      <c r="G502" s="338"/>
      <c r="H502" s="337"/>
      <c r="I502" s="337"/>
      <c r="J502" s="339"/>
      <c r="K502" s="337"/>
      <c r="L502" s="335"/>
      <c r="M502" s="335"/>
      <c r="N502" s="330"/>
      <c r="O502" s="331"/>
      <c r="P502" s="331"/>
      <c r="Q502" s="331"/>
      <c r="R502" s="331"/>
      <c r="S502" s="332"/>
      <c r="T502" s="332"/>
      <c r="U502" s="332"/>
      <c r="V502" s="332"/>
      <c r="X502" s="333"/>
    </row>
    <row r="503" spans="2:24" ht="25.8">
      <c r="B503" s="336"/>
      <c r="E503" s="337"/>
      <c r="F503" s="337"/>
      <c r="G503" s="338"/>
      <c r="H503" s="337"/>
      <c r="I503" s="337"/>
      <c r="J503" s="339"/>
      <c r="K503" s="337"/>
      <c r="L503" s="335"/>
      <c r="M503" s="335"/>
      <c r="N503" s="330"/>
      <c r="O503" s="331"/>
      <c r="P503" s="331"/>
      <c r="Q503" s="331"/>
      <c r="R503" s="331"/>
      <c r="S503" s="332"/>
      <c r="T503" s="332"/>
      <c r="U503" s="332"/>
      <c r="V503" s="332"/>
      <c r="X503" s="333"/>
    </row>
    <row r="504" spans="2:24" ht="25.8">
      <c r="B504" s="336"/>
      <c r="E504" s="337"/>
      <c r="F504" s="337"/>
      <c r="G504" s="338"/>
      <c r="H504" s="337"/>
      <c r="I504" s="337"/>
      <c r="J504" s="339"/>
      <c r="K504" s="337"/>
      <c r="L504" s="335"/>
      <c r="M504" s="335"/>
      <c r="N504" s="330"/>
      <c r="O504" s="331"/>
      <c r="P504" s="331"/>
      <c r="Q504" s="331"/>
      <c r="R504" s="331"/>
      <c r="S504" s="332"/>
      <c r="T504" s="332"/>
      <c r="U504" s="332"/>
      <c r="V504" s="332"/>
      <c r="X504" s="333"/>
    </row>
    <row r="505" spans="2:24" ht="25.8">
      <c r="B505" s="336"/>
      <c r="E505" s="337"/>
      <c r="F505" s="337"/>
      <c r="G505" s="338"/>
      <c r="H505" s="337"/>
      <c r="I505" s="337"/>
      <c r="J505" s="339"/>
      <c r="K505" s="337"/>
      <c r="L505" s="335"/>
      <c r="M505" s="335"/>
      <c r="N505" s="330"/>
      <c r="O505" s="331"/>
      <c r="P505" s="331"/>
      <c r="Q505" s="331"/>
      <c r="R505" s="331"/>
      <c r="S505" s="332"/>
      <c r="T505" s="332"/>
      <c r="U505" s="332"/>
      <c r="V505" s="332"/>
      <c r="X505" s="333"/>
    </row>
    <row r="506" spans="2:24" ht="25.8">
      <c r="B506" s="336"/>
      <c r="E506" s="337"/>
      <c r="F506" s="337"/>
      <c r="G506" s="338"/>
      <c r="H506" s="337"/>
      <c r="I506" s="337"/>
      <c r="J506" s="339"/>
      <c r="K506" s="337"/>
      <c r="L506" s="335"/>
      <c r="M506" s="335"/>
      <c r="N506" s="330"/>
      <c r="O506" s="331"/>
      <c r="P506" s="331"/>
      <c r="Q506" s="331"/>
      <c r="R506" s="331"/>
      <c r="S506" s="332"/>
      <c r="T506" s="332"/>
      <c r="U506" s="332"/>
      <c r="V506" s="332"/>
      <c r="X506" s="333"/>
    </row>
    <row r="507" spans="2:24" ht="25.8">
      <c r="B507" s="336"/>
      <c r="E507" s="337"/>
      <c r="F507" s="337"/>
      <c r="G507" s="338"/>
      <c r="H507" s="337"/>
      <c r="I507" s="337"/>
      <c r="J507" s="339"/>
      <c r="K507" s="337"/>
      <c r="L507" s="335"/>
      <c r="M507" s="335"/>
      <c r="N507" s="330"/>
      <c r="O507" s="331"/>
      <c r="P507" s="331"/>
      <c r="Q507" s="331"/>
      <c r="R507" s="331"/>
      <c r="S507" s="332"/>
      <c r="T507" s="332"/>
      <c r="U507" s="332"/>
      <c r="V507" s="332"/>
      <c r="X507" s="333"/>
    </row>
    <row r="508" spans="2:24" ht="25.8">
      <c r="B508" s="336"/>
      <c r="E508" s="337"/>
      <c r="F508" s="337"/>
      <c r="G508" s="338"/>
      <c r="H508" s="337"/>
      <c r="I508" s="337"/>
      <c r="J508" s="339"/>
      <c r="K508" s="337"/>
      <c r="L508" s="335"/>
      <c r="M508" s="335"/>
      <c r="N508" s="330"/>
      <c r="O508" s="331"/>
      <c r="P508" s="331"/>
      <c r="Q508" s="331"/>
      <c r="R508" s="331"/>
      <c r="S508" s="332"/>
      <c r="T508" s="332"/>
      <c r="U508" s="332"/>
      <c r="V508" s="332"/>
      <c r="X508" s="333"/>
    </row>
    <row r="509" spans="2:24" ht="25.8">
      <c r="B509" s="336"/>
      <c r="E509" s="337"/>
      <c r="F509" s="337"/>
      <c r="G509" s="338"/>
      <c r="H509" s="337"/>
      <c r="I509" s="337"/>
      <c r="J509" s="339"/>
      <c r="K509" s="337"/>
      <c r="L509" s="335"/>
      <c r="M509" s="335"/>
      <c r="N509" s="330"/>
      <c r="O509" s="331"/>
      <c r="P509" s="331"/>
      <c r="Q509" s="331"/>
      <c r="R509" s="331"/>
      <c r="S509" s="332"/>
      <c r="T509" s="332"/>
      <c r="U509" s="332"/>
      <c r="V509" s="332"/>
      <c r="X509" s="333"/>
    </row>
    <row r="510" spans="2:24" ht="25.8">
      <c r="B510" s="336"/>
      <c r="E510" s="337"/>
      <c r="F510" s="337"/>
      <c r="G510" s="338"/>
      <c r="H510" s="337"/>
      <c r="I510" s="337"/>
      <c r="J510" s="339"/>
      <c r="K510" s="337"/>
      <c r="L510" s="335"/>
      <c r="M510" s="335"/>
      <c r="N510" s="330"/>
      <c r="O510" s="331"/>
      <c r="P510" s="331"/>
      <c r="Q510" s="331"/>
      <c r="R510" s="331"/>
      <c r="S510" s="332"/>
      <c r="T510" s="332"/>
      <c r="U510" s="332"/>
      <c r="V510" s="332"/>
      <c r="X510" s="333"/>
    </row>
    <row r="511" spans="2:24" ht="25.8">
      <c r="B511" s="336"/>
      <c r="E511" s="337"/>
      <c r="F511" s="337"/>
      <c r="G511" s="338"/>
      <c r="H511" s="337"/>
      <c r="I511" s="337"/>
      <c r="J511" s="339"/>
      <c r="K511" s="337"/>
      <c r="L511" s="335"/>
      <c r="M511" s="335"/>
      <c r="N511" s="330"/>
      <c r="O511" s="331"/>
      <c r="P511" s="331"/>
      <c r="Q511" s="331"/>
      <c r="R511" s="331"/>
      <c r="S511" s="332"/>
      <c r="T511" s="332"/>
      <c r="U511" s="332"/>
      <c r="V511" s="332"/>
      <c r="X511" s="333"/>
    </row>
    <row r="512" spans="2:24" ht="25.8">
      <c r="B512" s="336"/>
      <c r="E512" s="337"/>
      <c r="F512" s="337"/>
      <c r="G512" s="338"/>
      <c r="H512" s="337"/>
      <c r="I512" s="337"/>
      <c r="J512" s="339"/>
      <c r="K512" s="337"/>
      <c r="L512" s="335"/>
      <c r="M512" s="335"/>
      <c r="N512" s="330"/>
      <c r="O512" s="331"/>
      <c r="P512" s="331"/>
      <c r="Q512" s="331"/>
      <c r="R512" s="331"/>
      <c r="S512" s="332"/>
      <c r="T512" s="332"/>
      <c r="U512" s="332"/>
      <c r="V512" s="332"/>
      <c r="X512" s="333"/>
    </row>
    <row r="513" spans="2:24" ht="25.8">
      <c r="B513" s="336"/>
      <c r="E513" s="337"/>
      <c r="F513" s="337"/>
      <c r="G513" s="338"/>
      <c r="H513" s="337"/>
      <c r="I513" s="337"/>
      <c r="J513" s="339"/>
      <c r="K513" s="337"/>
      <c r="L513" s="335"/>
      <c r="M513" s="335"/>
      <c r="N513" s="330"/>
      <c r="O513" s="331"/>
      <c r="P513" s="331"/>
      <c r="Q513" s="331"/>
      <c r="R513" s="331"/>
      <c r="S513" s="332"/>
      <c r="T513" s="332"/>
      <c r="U513" s="332"/>
      <c r="V513" s="332"/>
      <c r="X513" s="333"/>
    </row>
    <row r="514" spans="2:24" ht="25.8">
      <c r="B514" s="336"/>
      <c r="E514" s="337"/>
      <c r="F514" s="337"/>
      <c r="G514" s="338"/>
      <c r="H514" s="337"/>
      <c r="I514" s="337"/>
      <c r="J514" s="339"/>
      <c r="K514" s="337"/>
      <c r="L514" s="335"/>
      <c r="M514" s="335"/>
      <c r="N514" s="330"/>
      <c r="O514" s="331"/>
      <c r="P514" s="331"/>
      <c r="Q514" s="331"/>
      <c r="R514" s="331"/>
      <c r="S514" s="332"/>
      <c r="T514" s="332"/>
      <c r="U514" s="332"/>
      <c r="V514" s="332"/>
      <c r="X514" s="333"/>
    </row>
    <row r="515" spans="2:24" ht="25.8">
      <c r="B515" s="336"/>
      <c r="E515" s="337"/>
      <c r="F515" s="337"/>
      <c r="G515" s="338"/>
      <c r="H515" s="337"/>
      <c r="I515" s="337"/>
      <c r="J515" s="339"/>
      <c r="K515" s="337"/>
      <c r="L515" s="335"/>
      <c r="M515" s="335"/>
      <c r="N515" s="330"/>
      <c r="O515" s="331"/>
      <c r="P515" s="331"/>
      <c r="Q515" s="331"/>
      <c r="R515" s="331"/>
      <c r="S515" s="332"/>
      <c r="T515" s="332"/>
      <c r="U515" s="332"/>
      <c r="V515" s="332"/>
      <c r="X515" s="333"/>
    </row>
    <row r="516" spans="2:24" ht="25.8">
      <c r="B516" s="336"/>
      <c r="E516" s="337"/>
      <c r="F516" s="337"/>
      <c r="G516" s="338"/>
      <c r="H516" s="337"/>
      <c r="I516" s="337"/>
      <c r="J516" s="339"/>
      <c r="K516" s="337"/>
      <c r="L516" s="335"/>
      <c r="M516" s="335"/>
      <c r="N516" s="330"/>
      <c r="O516" s="331"/>
      <c r="P516" s="331"/>
      <c r="Q516" s="331"/>
      <c r="R516" s="331"/>
      <c r="S516" s="332"/>
      <c r="T516" s="332"/>
      <c r="U516" s="332"/>
      <c r="V516" s="332"/>
      <c r="X516" s="333"/>
    </row>
    <row r="517" spans="2:24" ht="25.8">
      <c r="B517" s="336"/>
      <c r="E517" s="337"/>
      <c r="F517" s="337"/>
      <c r="G517" s="338"/>
      <c r="H517" s="337"/>
      <c r="I517" s="337"/>
      <c r="J517" s="339"/>
      <c r="K517" s="337"/>
      <c r="L517" s="335"/>
      <c r="M517" s="335"/>
      <c r="N517" s="330"/>
      <c r="O517" s="331"/>
      <c r="P517" s="331"/>
      <c r="Q517" s="331"/>
      <c r="R517" s="331"/>
      <c r="S517" s="332"/>
      <c r="T517" s="332"/>
      <c r="U517" s="332"/>
      <c r="V517" s="332"/>
      <c r="X517" s="333"/>
    </row>
    <row r="518" spans="2:24" ht="25.8">
      <c r="B518" s="336"/>
      <c r="E518" s="337"/>
      <c r="F518" s="337"/>
      <c r="G518" s="338"/>
      <c r="H518" s="337"/>
      <c r="I518" s="337"/>
      <c r="J518" s="339"/>
      <c r="K518" s="337"/>
      <c r="L518" s="335"/>
      <c r="M518" s="335"/>
      <c r="N518" s="330"/>
      <c r="O518" s="331"/>
      <c r="P518" s="331"/>
      <c r="Q518" s="331"/>
      <c r="R518" s="331"/>
      <c r="S518" s="332"/>
      <c r="T518" s="332"/>
      <c r="U518" s="332"/>
      <c r="V518" s="332"/>
      <c r="X518" s="333"/>
    </row>
    <row r="519" spans="2:24" ht="25.8">
      <c r="B519" s="336"/>
      <c r="E519" s="337"/>
      <c r="F519" s="337"/>
      <c r="G519" s="338"/>
      <c r="H519" s="337"/>
      <c r="I519" s="337"/>
      <c r="J519" s="339"/>
      <c r="K519" s="337"/>
      <c r="L519" s="335"/>
      <c r="M519" s="335"/>
      <c r="N519" s="330"/>
      <c r="O519" s="331"/>
      <c r="P519" s="331"/>
      <c r="Q519" s="331"/>
      <c r="R519" s="331"/>
      <c r="S519" s="332"/>
      <c r="T519" s="332"/>
      <c r="U519" s="332"/>
      <c r="V519" s="332"/>
      <c r="X519" s="333"/>
    </row>
    <row r="520" spans="2:24" ht="25.8">
      <c r="B520" s="336"/>
      <c r="E520" s="337"/>
      <c r="F520" s="337"/>
      <c r="G520" s="338"/>
      <c r="H520" s="337"/>
      <c r="I520" s="337"/>
      <c r="J520" s="339"/>
      <c r="K520" s="337"/>
      <c r="L520" s="335"/>
      <c r="M520" s="335"/>
      <c r="N520" s="330"/>
      <c r="O520" s="331"/>
      <c r="P520" s="331"/>
      <c r="Q520" s="331"/>
      <c r="R520" s="331"/>
      <c r="S520" s="332"/>
      <c r="T520" s="332"/>
      <c r="U520" s="332"/>
      <c r="V520" s="332"/>
      <c r="X520" s="333"/>
    </row>
    <row r="521" spans="2:24" ht="25.8">
      <c r="B521" s="336"/>
      <c r="E521" s="337"/>
      <c r="F521" s="337"/>
      <c r="G521" s="338"/>
      <c r="H521" s="337"/>
      <c r="I521" s="337"/>
      <c r="J521" s="339"/>
      <c r="K521" s="337"/>
      <c r="L521" s="335"/>
      <c r="M521" s="335"/>
      <c r="N521" s="330"/>
      <c r="O521" s="331"/>
      <c r="P521" s="331"/>
      <c r="Q521" s="331"/>
      <c r="R521" s="331"/>
      <c r="S521" s="332"/>
      <c r="T521" s="332"/>
      <c r="U521" s="332"/>
      <c r="V521" s="332"/>
      <c r="X521" s="333"/>
    </row>
    <row r="522" spans="2:24" ht="25.8">
      <c r="B522" s="336"/>
      <c r="E522" s="337"/>
      <c r="F522" s="337"/>
      <c r="G522" s="338"/>
      <c r="H522" s="337"/>
      <c r="I522" s="337"/>
      <c r="J522" s="339"/>
      <c r="K522" s="337"/>
      <c r="L522" s="335"/>
      <c r="M522" s="335"/>
      <c r="N522" s="330"/>
      <c r="O522" s="331"/>
      <c r="P522" s="331"/>
      <c r="Q522" s="331"/>
      <c r="R522" s="331"/>
      <c r="S522" s="332"/>
      <c r="T522" s="332"/>
      <c r="U522" s="332"/>
      <c r="V522" s="332"/>
      <c r="X522" s="333"/>
    </row>
    <row r="523" spans="2:24" ht="25.8">
      <c r="B523" s="336"/>
      <c r="E523" s="337"/>
      <c r="F523" s="337"/>
      <c r="G523" s="338"/>
      <c r="H523" s="337"/>
      <c r="I523" s="337"/>
      <c r="J523" s="339"/>
      <c r="K523" s="337"/>
      <c r="L523" s="335"/>
      <c r="M523" s="335"/>
      <c r="N523" s="330"/>
      <c r="O523" s="331"/>
      <c r="P523" s="331"/>
      <c r="Q523" s="331"/>
      <c r="R523" s="331"/>
      <c r="S523" s="332"/>
      <c r="T523" s="332"/>
      <c r="U523" s="332"/>
      <c r="V523" s="332"/>
      <c r="X523" s="333"/>
    </row>
    <row r="524" spans="2:24" ht="25.8">
      <c r="B524" s="336"/>
      <c r="E524" s="337"/>
      <c r="F524" s="337"/>
      <c r="G524" s="338"/>
      <c r="H524" s="337"/>
      <c r="I524" s="337"/>
      <c r="J524" s="339"/>
      <c r="K524" s="337"/>
      <c r="L524" s="340"/>
      <c r="M524" s="340"/>
      <c r="N524" s="330"/>
      <c r="O524" s="331"/>
      <c r="P524" s="331"/>
      <c r="Q524" s="331"/>
      <c r="R524" s="331"/>
      <c r="S524" s="332"/>
      <c r="T524" s="332"/>
      <c r="U524" s="332"/>
      <c r="V524" s="332"/>
      <c r="X524" s="333"/>
    </row>
    <row r="525" spans="2:24" ht="25.8">
      <c r="B525" s="336"/>
      <c r="E525" s="337"/>
      <c r="F525" s="337"/>
      <c r="G525" s="338"/>
      <c r="H525" s="337"/>
      <c r="I525" s="337"/>
      <c r="J525" s="339"/>
      <c r="K525" s="337"/>
      <c r="L525" s="340"/>
      <c r="M525" s="340"/>
      <c r="N525" s="330"/>
      <c r="O525" s="331"/>
      <c r="P525" s="331"/>
      <c r="Q525" s="331"/>
      <c r="R525" s="331"/>
      <c r="S525" s="332"/>
      <c r="T525" s="332"/>
      <c r="U525" s="332"/>
      <c r="V525" s="332"/>
      <c r="X525" s="333"/>
    </row>
    <row r="526" spans="2:24" ht="25.8">
      <c r="B526" s="336"/>
      <c r="E526" s="337"/>
      <c r="F526" s="337"/>
      <c r="G526" s="338"/>
      <c r="H526" s="337"/>
      <c r="I526" s="337"/>
      <c r="J526" s="339"/>
      <c r="K526" s="337"/>
      <c r="L526" s="340"/>
      <c r="M526" s="340"/>
      <c r="N526" s="330"/>
      <c r="O526" s="331"/>
      <c r="P526" s="331"/>
      <c r="Q526" s="331"/>
      <c r="R526" s="331"/>
      <c r="S526" s="332"/>
      <c r="T526" s="332"/>
      <c r="U526" s="332"/>
      <c r="V526" s="332"/>
      <c r="X526" s="333"/>
    </row>
    <row r="527" spans="2:24" ht="25.8">
      <c r="B527" s="336"/>
      <c r="E527" s="337"/>
      <c r="F527" s="337"/>
      <c r="G527" s="338"/>
      <c r="H527" s="337"/>
      <c r="I527" s="337"/>
      <c r="J527" s="339"/>
      <c r="K527" s="337"/>
      <c r="L527" s="340"/>
      <c r="M527" s="340"/>
      <c r="N527" s="330"/>
      <c r="O527" s="331"/>
      <c r="P527" s="331"/>
      <c r="Q527" s="331"/>
      <c r="R527" s="331"/>
      <c r="S527" s="332"/>
      <c r="T527" s="332"/>
      <c r="U527" s="332"/>
      <c r="V527" s="332"/>
      <c r="X527" s="333"/>
    </row>
    <row r="528" spans="2:24" ht="25.8">
      <c r="B528" s="336"/>
      <c r="E528" s="337"/>
      <c r="F528" s="337"/>
      <c r="G528" s="338"/>
      <c r="H528" s="337"/>
      <c r="I528" s="337"/>
      <c r="J528" s="339"/>
      <c r="K528" s="337"/>
      <c r="L528" s="340"/>
      <c r="M528" s="340"/>
      <c r="N528" s="330"/>
      <c r="O528" s="331"/>
      <c r="P528" s="331"/>
      <c r="Q528" s="331"/>
      <c r="R528" s="331"/>
      <c r="S528" s="332"/>
      <c r="T528" s="332"/>
      <c r="U528" s="332"/>
      <c r="V528" s="332"/>
      <c r="X528" s="333"/>
    </row>
    <row r="529" spans="2:24" ht="25.8">
      <c r="B529" s="336"/>
      <c r="E529" s="337"/>
      <c r="F529" s="337"/>
      <c r="G529" s="338"/>
      <c r="H529" s="337"/>
      <c r="I529" s="337"/>
      <c r="J529" s="339"/>
      <c r="K529" s="337"/>
      <c r="L529" s="340"/>
      <c r="M529" s="340"/>
      <c r="N529" s="330"/>
      <c r="O529" s="331"/>
      <c r="P529" s="331"/>
      <c r="Q529" s="331"/>
      <c r="R529" s="331"/>
      <c r="S529" s="332"/>
      <c r="T529" s="332"/>
      <c r="U529" s="332"/>
      <c r="V529" s="332"/>
      <c r="X529" s="333"/>
    </row>
    <row r="530" spans="2:24" ht="25.8">
      <c r="B530" s="336"/>
      <c r="E530" s="337"/>
      <c r="F530" s="337"/>
      <c r="G530" s="338"/>
      <c r="H530" s="337"/>
      <c r="I530" s="337"/>
      <c r="J530" s="339"/>
      <c r="K530" s="337"/>
      <c r="L530" s="340"/>
      <c r="M530" s="340"/>
      <c r="N530" s="330"/>
      <c r="O530" s="331"/>
      <c r="P530" s="331"/>
      <c r="Q530" s="331"/>
      <c r="R530" s="331"/>
      <c r="S530" s="332"/>
      <c r="T530" s="332"/>
      <c r="U530" s="332"/>
      <c r="V530" s="332"/>
      <c r="X530" s="333"/>
    </row>
    <row r="531" spans="2:24" ht="25.8">
      <c r="B531" s="336"/>
      <c r="E531" s="337"/>
      <c r="F531" s="337"/>
      <c r="G531" s="338"/>
      <c r="H531" s="337"/>
      <c r="I531" s="337"/>
      <c r="J531" s="339"/>
      <c r="K531" s="337"/>
      <c r="L531" s="340"/>
      <c r="M531" s="340"/>
      <c r="N531" s="330"/>
      <c r="O531" s="331"/>
      <c r="P531" s="331"/>
      <c r="Q531" s="331"/>
      <c r="R531" s="331"/>
      <c r="S531" s="332"/>
      <c r="T531" s="332"/>
      <c r="U531" s="332"/>
      <c r="V531" s="332"/>
      <c r="X531" s="333"/>
    </row>
    <row r="532" spans="2:24" ht="25.8">
      <c r="B532" s="336"/>
      <c r="E532" s="337"/>
      <c r="F532" s="337"/>
      <c r="G532" s="338"/>
      <c r="H532" s="337"/>
      <c r="I532" s="337"/>
      <c r="J532" s="339"/>
      <c r="K532" s="337"/>
      <c r="L532" s="340"/>
      <c r="M532" s="340"/>
      <c r="N532" s="330"/>
      <c r="O532" s="331"/>
      <c r="P532" s="331"/>
      <c r="Q532" s="331"/>
      <c r="R532" s="331"/>
      <c r="S532" s="332"/>
      <c r="T532" s="332"/>
      <c r="U532" s="332"/>
      <c r="V532" s="332"/>
      <c r="X532" s="333"/>
    </row>
    <row r="533" spans="2:24" ht="25.8">
      <c r="B533" s="336"/>
      <c r="E533" s="337"/>
      <c r="F533" s="337"/>
      <c r="G533" s="338"/>
      <c r="H533" s="337"/>
      <c r="I533" s="337"/>
      <c r="J533" s="339"/>
      <c r="K533" s="337"/>
      <c r="L533" s="340"/>
      <c r="M533" s="340"/>
      <c r="N533" s="330"/>
      <c r="O533" s="331"/>
      <c r="P533" s="331"/>
      <c r="Q533" s="331"/>
      <c r="R533" s="331"/>
      <c r="S533" s="332"/>
      <c r="T533" s="332"/>
      <c r="U533" s="332"/>
      <c r="V533" s="332"/>
      <c r="X533" s="333"/>
    </row>
    <row r="534" spans="2:24" ht="25.8">
      <c r="B534" s="336"/>
      <c r="E534" s="337"/>
      <c r="F534" s="337"/>
      <c r="G534" s="338"/>
      <c r="H534" s="337"/>
      <c r="I534" s="337"/>
      <c r="J534" s="339"/>
      <c r="K534" s="337"/>
      <c r="L534" s="340"/>
      <c r="M534" s="340"/>
      <c r="N534" s="330"/>
      <c r="O534" s="331"/>
      <c r="P534" s="331"/>
      <c r="Q534" s="331"/>
      <c r="R534" s="331"/>
      <c r="S534" s="332"/>
      <c r="T534" s="332"/>
      <c r="U534" s="332"/>
      <c r="V534" s="332"/>
      <c r="X534" s="333"/>
    </row>
    <row r="535" spans="2:24" ht="25.8">
      <c r="B535" s="336"/>
      <c r="E535" s="337"/>
      <c r="F535" s="337"/>
      <c r="G535" s="338"/>
      <c r="H535" s="337"/>
      <c r="I535" s="337"/>
      <c r="J535" s="339"/>
      <c r="K535" s="337"/>
      <c r="L535" s="340"/>
      <c r="M535" s="340"/>
      <c r="N535" s="330"/>
      <c r="O535" s="331"/>
      <c r="P535" s="331"/>
      <c r="Q535" s="331"/>
      <c r="R535" s="331"/>
      <c r="S535" s="332"/>
      <c r="T535" s="332"/>
      <c r="U535" s="332"/>
      <c r="V535" s="332"/>
      <c r="X535" s="333"/>
    </row>
    <row r="536" spans="2:24" ht="25.8">
      <c r="B536" s="336"/>
      <c r="E536" s="337"/>
      <c r="F536" s="337"/>
      <c r="G536" s="338"/>
      <c r="H536" s="337"/>
      <c r="I536" s="337"/>
      <c r="J536" s="339"/>
      <c r="K536" s="337"/>
      <c r="L536" s="340"/>
      <c r="M536" s="340"/>
      <c r="N536" s="330"/>
      <c r="O536" s="331"/>
      <c r="P536" s="331"/>
      <c r="Q536" s="331"/>
      <c r="R536" s="331"/>
      <c r="S536" s="332"/>
      <c r="T536" s="332"/>
      <c r="U536" s="332"/>
      <c r="V536" s="332"/>
      <c r="X536" s="333"/>
    </row>
    <row r="537" spans="2:24" ht="25.8">
      <c r="B537" s="336"/>
      <c r="E537" s="337"/>
      <c r="F537" s="337"/>
      <c r="G537" s="338"/>
      <c r="H537" s="337"/>
      <c r="I537" s="337"/>
      <c r="J537" s="339"/>
      <c r="K537" s="337"/>
      <c r="L537" s="340"/>
      <c r="M537" s="340"/>
      <c r="N537" s="330"/>
      <c r="O537" s="331"/>
      <c r="P537" s="331"/>
      <c r="Q537" s="331"/>
      <c r="R537" s="331"/>
      <c r="S537" s="332"/>
      <c r="T537" s="332"/>
      <c r="U537" s="332"/>
      <c r="V537" s="332"/>
      <c r="X537" s="333"/>
    </row>
    <row r="538" spans="2:24" ht="25.8">
      <c r="B538" s="336"/>
      <c r="E538" s="337"/>
      <c r="F538" s="337"/>
      <c r="G538" s="338"/>
      <c r="H538" s="337"/>
      <c r="I538" s="337"/>
      <c r="J538" s="339"/>
      <c r="K538" s="337"/>
      <c r="L538" s="340"/>
      <c r="M538" s="340"/>
      <c r="N538" s="330"/>
      <c r="O538" s="331"/>
      <c r="P538" s="331"/>
      <c r="Q538" s="331"/>
      <c r="R538" s="331"/>
      <c r="S538" s="332"/>
      <c r="T538" s="332"/>
      <c r="U538" s="332"/>
      <c r="V538" s="332"/>
      <c r="X538" s="333"/>
    </row>
    <row r="539" spans="2:24" ht="25.8">
      <c r="B539" s="336"/>
      <c r="E539" s="337"/>
      <c r="F539" s="337"/>
      <c r="G539" s="338"/>
      <c r="H539" s="337"/>
      <c r="I539" s="337"/>
      <c r="J539" s="339"/>
      <c r="K539" s="337"/>
      <c r="L539" s="340"/>
      <c r="M539" s="340"/>
      <c r="N539" s="330"/>
      <c r="O539" s="331"/>
      <c r="P539" s="331"/>
      <c r="Q539" s="331"/>
      <c r="R539" s="331"/>
      <c r="S539" s="332"/>
      <c r="T539" s="332"/>
      <c r="U539" s="332"/>
      <c r="V539" s="332"/>
      <c r="X539" s="333"/>
    </row>
    <row r="540" spans="2:24" ht="25.8">
      <c r="B540" s="336"/>
      <c r="E540" s="337"/>
      <c r="F540" s="337"/>
      <c r="G540" s="338"/>
      <c r="H540" s="337"/>
      <c r="I540" s="337"/>
      <c r="J540" s="339"/>
      <c r="K540" s="337"/>
      <c r="L540" s="340"/>
      <c r="M540" s="340"/>
      <c r="N540" s="330"/>
      <c r="O540" s="331"/>
      <c r="P540" s="331"/>
      <c r="Q540" s="331"/>
      <c r="R540" s="331"/>
      <c r="S540" s="332"/>
      <c r="T540" s="332"/>
      <c r="U540" s="332"/>
      <c r="V540" s="332"/>
      <c r="X540" s="333"/>
    </row>
    <row r="541" spans="2:24" ht="25.8">
      <c r="B541" s="336"/>
      <c r="E541" s="337"/>
      <c r="F541" s="337"/>
      <c r="G541" s="338"/>
      <c r="H541" s="337"/>
      <c r="I541" s="337"/>
      <c r="J541" s="339"/>
      <c r="K541" s="337"/>
      <c r="L541" s="340"/>
      <c r="M541" s="340"/>
      <c r="N541" s="330"/>
      <c r="O541" s="331"/>
      <c r="P541" s="331"/>
      <c r="Q541" s="331"/>
      <c r="R541" s="331"/>
      <c r="S541" s="332"/>
      <c r="T541" s="332"/>
      <c r="U541" s="332"/>
      <c r="V541" s="332"/>
      <c r="X541" s="333"/>
    </row>
    <row r="542" spans="2:24" ht="25.8">
      <c r="B542" s="336"/>
      <c r="E542" s="337"/>
      <c r="F542" s="337"/>
      <c r="G542" s="338"/>
      <c r="H542" s="337"/>
      <c r="I542" s="337"/>
      <c r="J542" s="339"/>
      <c r="K542" s="337"/>
      <c r="L542" s="340"/>
      <c r="M542" s="340"/>
      <c r="N542" s="330"/>
      <c r="O542" s="331"/>
      <c r="P542" s="331"/>
      <c r="Q542" s="331"/>
      <c r="R542" s="331"/>
      <c r="S542" s="332"/>
      <c r="T542" s="332"/>
      <c r="U542" s="332"/>
      <c r="V542" s="332"/>
      <c r="X542" s="333"/>
    </row>
    <row r="543" spans="2:24" ht="25.8">
      <c r="B543" s="336"/>
      <c r="E543" s="337"/>
      <c r="F543" s="337"/>
      <c r="G543" s="338"/>
      <c r="H543" s="337"/>
      <c r="I543" s="337"/>
      <c r="J543" s="339"/>
      <c r="K543" s="337"/>
      <c r="L543" s="340"/>
      <c r="M543" s="340"/>
      <c r="N543" s="330"/>
      <c r="O543" s="331"/>
      <c r="P543" s="331"/>
      <c r="Q543" s="331"/>
      <c r="R543" s="331"/>
      <c r="S543" s="332"/>
      <c r="T543" s="332"/>
      <c r="U543" s="332"/>
      <c r="V543" s="332"/>
      <c r="X543" s="333"/>
    </row>
    <row r="544" spans="2:24" ht="25.8">
      <c r="B544" s="336"/>
      <c r="E544" s="337"/>
      <c r="F544" s="337"/>
      <c r="G544" s="338"/>
      <c r="H544" s="337"/>
      <c r="I544" s="337"/>
      <c r="J544" s="339"/>
      <c r="K544" s="337"/>
      <c r="L544" s="340"/>
      <c r="M544" s="340"/>
      <c r="N544" s="330"/>
      <c r="O544" s="331"/>
      <c r="P544" s="331"/>
      <c r="Q544" s="331"/>
      <c r="R544" s="331"/>
      <c r="S544" s="332"/>
      <c r="T544" s="332"/>
      <c r="U544" s="332"/>
      <c r="V544" s="332"/>
      <c r="X544" s="333"/>
    </row>
    <row r="545" spans="2:24" ht="25.8">
      <c r="B545" s="336"/>
      <c r="E545" s="337"/>
      <c r="F545" s="337"/>
      <c r="G545" s="338"/>
      <c r="H545" s="337"/>
      <c r="I545" s="337"/>
      <c r="J545" s="339"/>
      <c r="K545" s="337"/>
      <c r="L545" s="340"/>
      <c r="M545" s="340"/>
      <c r="N545" s="330"/>
      <c r="O545" s="331"/>
      <c r="P545" s="331"/>
      <c r="Q545" s="331"/>
      <c r="R545" s="331"/>
      <c r="S545" s="332"/>
      <c r="T545" s="332"/>
      <c r="U545" s="332"/>
      <c r="V545" s="332"/>
      <c r="X545" s="333"/>
    </row>
    <row r="546" spans="2:24" ht="25.8">
      <c r="B546" s="336"/>
      <c r="E546" s="337"/>
      <c r="F546" s="337"/>
      <c r="G546" s="338"/>
      <c r="H546" s="337"/>
      <c r="I546" s="337"/>
      <c r="J546" s="339"/>
      <c r="K546" s="337"/>
      <c r="L546" s="340"/>
      <c r="M546" s="340"/>
      <c r="N546" s="330"/>
      <c r="O546" s="331"/>
      <c r="P546" s="331"/>
      <c r="Q546" s="331"/>
      <c r="R546" s="331"/>
      <c r="S546" s="332"/>
      <c r="T546" s="332"/>
      <c r="U546" s="332"/>
      <c r="V546" s="332"/>
      <c r="X546" s="333"/>
    </row>
    <row r="547" spans="2:24" ht="25.8">
      <c r="B547" s="336"/>
      <c r="E547" s="337"/>
      <c r="F547" s="337"/>
      <c r="G547" s="338"/>
      <c r="H547" s="337"/>
      <c r="I547" s="337"/>
      <c r="J547" s="339"/>
      <c r="K547" s="337"/>
      <c r="L547" s="340"/>
      <c r="M547" s="340"/>
      <c r="N547" s="330"/>
      <c r="O547" s="331"/>
      <c r="P547" s="331"/>
      <c r="Q547" s="331"/>
      <c r="R547" s="331"/>
      <c r="S547" s="332"/>
      <c r="T547" s="332"/>
      <c r="U547" s="332"/>
      <c r="V547" s="332"/>
      <c r="X547" s="333"/>
    </row>
    <row r="548" spans="2:24" ht="25.8">
      <c r="B548" s="336"/>
      <c r="E548" s="337"/>
      <c r="F548" s="337"/>
      <c r="G548" s="338"/>
      <c r="H548" s="337"/>
      <c r="I548" s="337"/>
      <c r="J548" s="339"/>
      <c r="K548" s="337"/>
      <c r="L548" s="340"/>
      <c r="M548" s="340"/>
      <c r="N548" s="330"/>
      <c r="O548" s="331"/>
      <c r="P548" s="331"/>
      <c r="Q548" s="331"/>
      <c r="R548" s="331"/>
      <c r="S548" s="332"/>
      <c r="T548" s="332"/>
      <c r="U548" s="332"/>
      <c r="V548" s="332"/>
      <c r="X548" s="333"/>
    </row>
    <row r="549" spans="2:24" ht="25.8">
      <c r="B549" s="336"/>
      <c r="E549" s="337"/>
      <c r="F549" s="337"/>
      <c r="G549" s="338"/>
      <c r="H549" s="337"/>
      <c r="I549" s="337"/>
      <c r="J549" s="339"/>
      <c r="K549" s="337"/>
      <c r="L549" s="340"/>
      <c r="M549" s="340"/>
      <c r="N549" s="330"/>
      <c r="O549" s="331"/>
      <c r="P549" s="331"/>
      <c r="Q549" s="331"/>
      <c r="R549" s="331"/>
      <c r="S549" s="332"/>
      <c r="T549" s="332"/>
      <c r="U549" s="332"/>
      <c r="V549" s="332"/>
      <c r="X549" s="333"/>
    </row>
    <row r="550" spans="2:24" ht="25.8">
      <c r="B550" s="336"/>
      <c r="E550" s="337"/>
      <c r="F550" s="337"/>
      <c r="G550" s="338"/>
      <c r="H550" s="337"/>
      <c r="I550" s="337"/>
      <c r="J550" s="339"/>
      <c r="K550" s="337"/>
      <c r="L550" s="340"/>
      <c r="M550" s="340"/>
      <c r="N550" s="330"/>
      <c r="O550" s="331"/>
      <c r="P550" s="331"/>
      <c r="Q550" s="331"/>
      <c r="R550" s="331"/>
      <c r="S550" s="332"/>
      <c r="T550" s="332"/>
      <c r="U550" s="332"/>
      <c r="V550" s="332"/>
      <c r="X550" s="333"/>
    </row>
    <row r="551" spans="2:24" ht="25.8">
      <c r="B551" s="336"/>
      <c r="E551" s="337"/>
      <c r="F551" s="337"/>
      <c r="G551" s="338"/>
      <c r="H551" s="337"/>
      <c r="I551" s="337"/>
      <c r="J551" s="339"/>
      <c r="K551" s="337"/>
      <c r="L551" s="340"/>
      <c r="M551" s="340"/>
      <c r="N551" s="330"/>
      <c r="O551" s="331"/>
      <c r="P551" s="331"/>
      <c r="Q551" s="331"/>
      <c r="R551" s="331"/>
      <c r="S551" s="332"/>
      <c r="T551" s="332"/>
      <c r="U551" s="332"/>
      <c r="V551" s="332"/>
      <c r="X551" s="333"/>
    </row>
    <row r="552" spans="2:24" ht="25.8">
      <c r="B552" s="336"/>
      <c r="E552" s="337"/>
      <c r="F552" s="337"/>
      <c r="G552" s="338"/>
      <c r="H552" s="337"/>
      <c r="I552" s="337"/>
      <c r="J552" s="339"/>
      <c r="K552" s="337"/>
      <c r="L552" s="340"/>
      <c r="M552" s="340"/>
      <c r="N552" s="330"/>
      <c r="O552" s="331"/>
      <c r="P552" s="331"/>
      <c r="Q552" s="331"/>
      <c r="R552" s="331"/>
      <c r="S552" s="332"/>
      <c r="T552" s="332"/>
      <c r="U552" s="332"/>
      <c r="V552" s="332"/>
      <c r="X552" s="333"/>
    </row>
    <row r="553" spans="2:24" ht="25.8">
      <c r="B553" s="336"/>
      <c r="E553" s="337"/>
      <c r="F553" s="337"/>
      <c r="G553" s="338"/>
      <c r="H553" s="337"/>
      <c r="I553" s="337"/>
      <c r="J553" s="339"/>
      <c r="K553" s="337"/>
      <c r="L553" s="340"/>
      <c r="M553" s="340"/>
      <c r="N553" s="330"/>
      <c r="O553" s="331"/>
      <c r="P553" s="331"/>
      <c r="Q553" s="331"/>
      <c r="R553" s="331"/>
      <c r="S553" s="332"/>
      <c r="T553" s="332"/>
      <c r="U553" s="332"/>
      <c r="V553" s="332"/>
      <c r="X553" s="333"/>
    </row>
    <row r="554" spans="2:24" ht="25.8">
      <c r="B554" s="336"/>
      <c r="E554" s="337"/>
      <c r="F554" s="337"/>
      <c r="G554" s="338"/>
      <c r="H554" s="337"/>
      <c r="I554" s="337"/>
      <c r="J554" s="339"/>
      <c r="K554" s="337"/>
      <c r="L554" s="340"/>
      <c r="M554" s="340"/>
      <c r="N554" s="330"/>
      <c r="O554" s="331"/>
      <c r="P554" s="331"/>
      <c r="Q554" s="331"/>
      <c r="R554" s="331"/>
      <c r="S554" s="332"/>
      <c r="T554" s="332"/>
      <c r="U554" s="332"/>
      <c r="V554" s="332"/>
      <c r="X554" s="333"/>
    </row>
    <row r="555" spans="2:24" ht="25.8">
      <c r="B555" s="336"/>
      <c r="E555" s="337"/>
      <c r="F555" s="337"/>
      <c r="G555" s="338"/>
      <c r="H555" s="337"/>
      <c r="I555" s="337"/>
      <c r="J555" s="339"/>
      <c r="K555" s="337"/>
      <c r="L555" s="340"/>
      <c r="M555" s="340"/>
      <c r="N555" s="330"/>
      <c r="O555" s="331"/>
      <c r="P555" s="331"/>
      <c r="Q555" s="331"/>
      <c r="R555" s="331"/>
      <c r="S555" s="332"/>
      <c r="T555" s="332"/>
      <c r="U555" s="332"/>
      <c r="V555" s="332"/>
      <c r="X555" s="333"/>
    </row>
    <row r="556" spans="2:24" ht="25.8">
      <c r="B556" s="336"/>
      <c r="E556" s="337"/>
      <c r="F556" s="337"/>
      <c r="G556" s="338"/>
      <c r="H556" s="337"/>
      <c r="I556" s="337"/>
      <c r="J556" s="339"/>
      <c r="K556" s="337"/>
      <c r="L556" s="335"/>
      <c r="M556" s="335"/>
      <c r="N556" s="330"/>
      <c r="O556" s="331"/>
      <c r="P556" s="331"/>
      <c r="Q556" s="331"/>
      <c r="R556" s="331"/>
      <c r="S556" s="332"/>
      <c r="T556" s="332"/>
      <c r="U556" s="332"/>
      <c r="V556" s="332"/>
      <c r="X556" s="333"/>
    </row>
    <row r="557" spans="2:24" ht="25.8">
      <c r="B557" s="336"/>
      <c r="E557" s="337"/>
      <c r="F557" s="337"/>
      <c r="G557" s="338"/>
      <c r="H557" s="337"/>
      <c r="I557" s="337"/>
      <c r="J557" s="339"/>
      <c r="K557" s="337"/>
      <c r="L557" s="335"/>
      <c r="M557" s="335"/>
      <c r="N557" s="330"/>
      <c r="O557" s="331"/>
      <c r="P557" s="331"/>
      <c r="Q557" s="331"/>
      <c r="R557" s="331"/>
      <c r="S557" s="332"/>
      <c r="T557" s="332"/>
      <c r="U557" s="332"/>
      <c r="V557" s="332"/>
      <c r="X557" s="333"/>
    </row>
    <row r="558" spans="2:24" ht="25.8">
      <c r="B558" s="336"/>
      <c r="E558" s="337"/>
      <c r="F558" s="337"/>
      <c r="G558" s="338"/>
      <c r="H558" s="337"/>
      <c r="I558" s="337"/>
      <c r="J558" s="339"/>
      <c r="K558" s="337"/>
      <c r="L558" s="335"/>
      <c r="M558" s="335"/>
      <c r="N558" s="330"/>
      <c r="O558" s="331"/>
      <c r="P558" s="331"/>
      <c r="Q558" s="331"/>
      <c r="R558" s="331"/>
      <c r="S558" s="332"/>
      <c r="T558" s="332"/>
      <c r="U558" s="332"/>
      <c r="V558" s="332"/>
      <c r="X558" s="333"/>
    </row>
    <row r="559" spans="2:24" ht="25.8">
      <c r="B559" s="336"/>
      <c r="E559" s="337"/>
      <c r="F559" s="337"/>
      <c r="G559" s="338"/>
      <c r="H559" s="337"/>
      <c r="I559" s="337"/>
      <c r="J559" s="339"/>
      <c r="K559" s="337"/>
      <c r="L559" s="335"/>
      <c r="M559" s="335"/>
      <c r="N559" s="330"/>
      <c r="O559" s="331"/>
      <c r="P559" s="331"/>
      <c r="Q559" s="331"/>
      <c r="R559" s="331"/>
      <c r="S559" s="332"/>
      <c r="T559" s="332"/>
      <c r="U559" s="332"/>
      <c r="V559" s="332"/>
      <c r="X559" s="333"/>
    </row>
    <row r="560" spans="2:24" ht="25.8">
      <c r="B560" s="336"/>
      <c r="E560" s="337"/>
      <c r="F560" s="337"/>
      <c r="G560" s="338"/>
      <c r="H560" s="337"/>
      <c r="I560" s="337"/>
      <c r="J560" s="339"/>
      <c r="K560" s="337"/>
      <c r="L560" s="335"/>
      <c r="M560" s="335"/>
      <c r="N560" s="330"/>
      <c r="O560" s="331"/>
      <c r="P560" s="331"/>
      <c r="Q560" s="331"/>
      <c r="R560" s="331"/>
      <c r="S560" s="332"/>
      <c r="T560" s="332"/>
      <c r="U560" s="332"/>
      <c r="V560" s="332"/>
      <c r="X560" s="333"/>
    </row>
    <row r="561" spans="2:24" ht="25.8">
      <c r="B561" s="336"/>
      <c r="E561" s="337"/>
      <c r="F561" s="337"/>
      <c r="G561" s="338"/>
      <c r="H561" s="337"/>
      <c r="I561" s="337"/>
      <c r="J561" s="339"/>
      <c r="K561" s="337"/>
      <c r="L561" s="335"/>
      <c r="M561" s="335"/>
      <c r="N561" s="330"/>
      <c r="O561" s="331"/>
      <c r="P561" s="331"/>
      <c r="Q561" s="331"/>
      <c r="R561" s="331"/>
      <c r="S561" s="332"/>
      <c r="T561" s="332"/>
      <c r="U561" s="332"/>
      <c r="V561" s="332"/>
      <c r="X561" s="333"/>
    </row>
    <row r="562" spans="2:24" ht="25.8">
      <c r="B562" s="336"/>
      <c r="E562" s="337"/>
      <c r="F562" s="337"/>
      <c r="G562" s="338"/>
      <c r="H562" s="337"/>
      <c r="I562" s="337"/>
      <c r="J562" s="339"/>
      <c r="K562" s="337"/>
      <c r="L562" s="335"/>
      <c r="M562" s="335"/>
      <c r="N562" s="330"/>
      <c r="O562" s="331"/>
      <c r="P562" s="331"/>
      <c r="Q562" s="331"/>
      <c r="R562" s="331"/>
      <c r="S562" s="332"/>
      <c r="T562" s="332"/>
      <c r="U562" s="332"/>
      <c r="V562" s="332"/>
      <c r="X562" s="333"/>
    </row>
    <row r="563" spans="2:24" ht="25.8">
      <c r="B563" s="336"/>
      <c r="E563" s="337"/>
      <c r="F563" s="337"/>
      <c r="G563" s="338"/>
      <c r="H563" s="337"/>
      <c r="I563" s="337"/>
      <c r="J563" s="339"/>
      <c r="K563" s="337"/>
      <c r="L563" s="335"/>
      <c r="M563" s="335"/>
      <c r="N563" s="330"/>
      <c r="O563" s="331"/>
      <c r="P563" s="331"/>
      <c r="Q563" s="331"/>
      <c r="R563" s="331"/>
      <c r="S563" s="332"/>
      <c r="T563" s="332"/>
      <c r="U563" s="332"/>
      <c r="V563" s="332"/>
      <c r="X563" s="333"/>
    </row>
    <row r="564" spans="2:24" ht="25.8">
      <c r="B564" s="336"/>
      <c r="E564" s="337"/>
      <c r="F564" s="337"/>
      <c r="G564" s="338"/>
      <c r="H564" s="337"/>
      <c r="I564" s="337"/>
      <c r="J564" s="339"/>
      <c r="K564" s="337"/>
      <c r="L564" s="335"/>
      <c r="M564" s="335"/>
      <c r="N564" s="330"/>
      <c r="O564" s="331"/>
      <c r="P564" s="331"/>
      <c r="Q564" s="331"/>
      <c r="R564" s="331"/>
      <c r="S564" s="332"/>
      <c r="T564" s="332"/>
      <c r="U564" s="332"/>
      <c r="V564" s="332"/>
      <c r="X564" s="333"/>
    </row>
    <row r="565" spans="2:24" ht="25.8">
      <c r="B565" s="336"/>
      <c r="E565" s="337"/>
      <c r="F565" s="337"/>
      <c r="G565" s="338"/>
      <c r="H565" s="337"/>
      <c r="I565" s="337"/>
      <c r="J565" s="339"/>
      <c r="K565" s="337"/>
      <c r="L565" s="335"/>
      <c r="M565" s="335"/>
      <c r="N565" s="330"/>
      <c r="O565" s="331"/>
      <c r="P565" s="331"/>
      <c r="Q565" s="331"/>
      <c r="R565" s="331"/>
      <c r="S565" s="332"/>
      <c r="T565" s="332"/>
      <c r="U565" s="332"/>
      <c r="V565" s="332"/>
      <c r="X565" s="333"/>
    </row>
    <row r="566" spans="2:24" ht="25.8">
      <c r="B566" s="336"/>
      <c r="E566" s="337"/>
      <c r="F566" s="337"/>
      <c r="G566" s="338"/>
      <c r="H566" s="337"/>
      <c r="I566" s="337"/>
      <c r="J566" s="339"/>
      <c r="K566" s="337"/>
      <c r="L566" s="335"/>
      <c r="M566" s="335"/>
      <c r="N566" s="330"/>
      <c r="O566" s="331"/>
      <c r="P566" s="331"/>
      <c r="Q566" s="331"/>
      <c r="R566" s="331"/>
      <c r="S566" s="332"/>
      <c r="T566" s="332"/>
      <c r="U566" s="332"/>
      <c r="V566" s="332"/>
      <c r="X566" s="333"/>
    </row>
    <row r="567" spans="2:24" ht="25.8">
      <c r="B567" s="336"/>
      <c r="E567" s="337"/>
      <c r="F567" s="337"/>
      <c r="G567" s="338"/>
      <c r="H567" s="337"/>
      <c r="I567" s="337"/>
      <c r="J567" s="339"/>
      <c r="K567" s="337"/>
      <c r="L567" s="335"/>
      <c r="M567" s="335"/>
      <c r="N567" s="330"/>
      <c r="O567" s="331"/>
      <c r="P567" s="331"/>
      <c r="Q567" s="331"/>
      <c r="R567" s="331"/>
      <c r="S567" s="332"/>
      <c r="T567" s="332"/>
      <c r="U567" s="332"/>
      <c r="V567" s="332"/>
      <c r="X567" s="333"/>
    </row>
    <row r="568" spans="2:24" ht="25.8">
      <c r="B568" s="336"/>
      <c r="E568" s="337"/>
      <c r="F568" s="337"/>
      <c r="G568" s="338"/>
      <c r="H568" s="337"/>
      <c r="I568" s="337"/>
      <c r="J568" s="339"/>
      <c r="K568" s="337"/>
      <c r="L568" s="335"/>
      <c r="M568" s="335"/>
      <c r="N568" s="330"/>
      <c r="O568" s="331"/>
      <c r="P568" s="331"/>
      <c r="Q568" s="331"/>
      <c r="R568" s="331"/>
      <c r="S568" s="332"/>
      <c r="T568" s="332"/>
      <c r="U568" s="332"/>
      <c r="V568" s="332"/>
      <c r="X568" s="333"/>
    </row>
    <row r="569" spans="2:24" ht="25.8">
      <c r="B569" s="336"/>
      <c r="E569" s="337"/>
      <c r="F569" s="337"/>
      <c r="G569" s="338"/>
      <c r="H569" s="337"/>
      <c r="I569" s="337"/>
      <c r="J569" s="339"/>
      <c r="K569" s="337"/>
      <c r="L569" s="335"/>
      <c r="M569" s="335"/>
      <c r="N569" s="330"/>
      <c r="O569" s="331"/>
      <c r="P569" s="331"/>
      <c r="Q569" s="331"/>
      <c r="R569" s="331"/>
      <c r="S569" s="332"/>
      <c r="T569" s="332"/>
      <c r="U569" s="332"/>
      <c r="V569" s="332"/>
      <c r="X569" s="333"/>
    </row>
    <row r="570" spans="2:24" ht="25.8">
      <c r="B570" s="336"/>
      <c r="E570" s="337"/>
      <c r="F570" s="337"/>
      <c r="G570" s="338"/>
      <c r="H570" s="337"/>
      <c r="I570" s="337"/>
      <c r="J570" s="339"/>
      <c r="K570" s="337"/>
      <c r="L570" s="335"/>
      <c r="M570" s="335"/>
      <c r="N570" s="330"/>
      <c r="O570" s="331"/>
      <c r="P570" s="331"/>
      <c r="Q570" s="331"/>
      <c r="R570" s="331"/>
      <c r="S570" s="332"/>
      <c r="T570" s="332"/>
      <c r="U570" s="332"/>
      <c r="V570" s="332"/>
      <c r="X570" s="333"/>
    </row>
    <row r="571" spans="2:24" ht="25.8">
      <c r="B571" s="336"/>
      <c r="E571" s="337"/>
      <c r="F571" s="337"/>
      <c r="G571" s="338"/>
      <c r="H571" s="337"/>
      <c r="I571" s="337"/>
      <c r="J571" s="339"/>
      <c r="K571" s="337"/>
      <c r="L571" s="335"/>
      <c r="M571" s="335"/>
      <c r="N571" s="330"/>
      <c r="O571" s="331"/>
      <c r="P571" s="331"/>
      <c r="Q571" s="331"/>
      <c r="R571" s="331"/>
      <c r="S571" s="332"/>
      <c r="T571" s="332"/>
      <c r="U571" s="332"/>
      <c r="V571" s="332"/>
      <c r="X571" s="333"/>
    </row>
    <row r="572" spans="2:24" ht="25.8">
      <c r="B572" s="336"/>
      <c r="E572" s="337"/>
      <c r="F572" s="337"/>
      <c r="G572" s="338"/>
      <c r="H572" s="337"/>
      <c r="I572" s="337"/>
      <c r="J572" s="339"/>
      <c r="K572" s="337"/>
      <c r="L572" s="335"/>
      <c r="M572" s="335"/>
      <c r="N572" s="330"/>
      <c r="O572" s="331"/>
      <c r="P572" s="331"/>
      <c r="Q572" s="331"/>
      <c r="R572" s="331"/>
      <c r="S572" s="332"/>
      <c r="T572" s="332"/>
      <c r="U572" s="332"/>
      <c r="V572" s="332"/>
      <c r="X572" s="333"/>
    </row>
    <row r="573" spans="2:24" ht="25.8">
      <c r="B573" s="336"/>
      <c r="E573" s="337"/>
      <c r="F573" s="337"/>
      <c r="G573" s="338"/>
      <c r="H573" s="337"/>
      <c r="I573" s="337"/>
      <c r="J573" s="339"/>
      <c r="K573" s="337"/>
      <c r="L573" s="335"/>
      <c r="M573" s="335"/>
      <c r="N573" s="330"/>
      <c r="O573" s="331"/>
      <c r="P573" s="331"/>
      <c r="Q573" s="331"/>
      <c r="R573" s="331"/>
      <c r="S573" s="332"/>
      <c r="T573" s="332"/>
      <c r="U573" s="332"/>
      <c r="V573" s="332"/>
      <c r="X573" s="333"/>
    </row>
    <row r="574" spans="2:24" ht="25.8">
      <c r="B574" s="336"/>
      <c r="E574" s="337"/>
      <c r="F574" s="337"/>
      <c r="G574" s="338"/>
      <c r="H574" s="337"/>
      <c r="I574" s="337"/>
      <c r="J574" s="339"/>
      <c r="K574" s="337"/>
      <c r="L574" s="335"/>
      <c r="M574" s="335"/>
      <c r="N574" s="330"/>
      <c r="O574" s="331"/>
      <c r="P574" s="331"/>
      <c r="Q574" s="331"/>
      <c r="R574" s="331"/>
      <c r="S574" s="332"/>
      <c r="T574" s="332"/>
      <c r="U574" s="332"/>
      <c r="V574" s="332"/>
      <c r="X574" s="333"/>
    </row>
    <row r="575" spans="2:24" ht="25.8">
      <c r="B575" s="336"/>
      <c r="E575" s="337"/>
      <c r="F575" s="337"/>
      <c r="G575" s="338"/>
      <c r="H575" s="337"/>
      <c r="I575" s="337"/>
      <c r="J575" s="339"/>
      <c r="K575" s="337"/>
      <c r="L575" s="335"/>
      <c r="M575" s="335"/>
      <c r="N575" s="330"/>
      <c r="O575" s="331"/>
      <c r="P575" s="331"/>
      <c r="Q575" s="331"/>
      <c r="R575" s="331"/>
      <c r="S575" s="332"/>
      <c r="T575" s="332"/>
      <c r="U575" s="332"/>
      <c r="V575" s="332"/>
      <c r="X575" s="333"/>
    </row>
    <row r="576" spans="2:24" ht="25.8">
      <c r="B576" s="336"/>
      <c r="E576" s="337"/>
      <c r="F576" s="337"/>
      <c r="G576" s="338"/>
      <c r="H576" s="337"/>
      <c r="I576" s="337"/>
      <c r="J576" s="339"/>
      <c r="K576" s="337"/>
      <c r="L576" s="335"/>
      <c r="M576" s="335"/>
      <c r="N576" s="330"/>
      <c r="O576" s="331"/>
      <c r="P576" s="331"/>
      <c r="Q576" s="331"/>
      <c r="R576" s="331"/>
      <c r="S576" s="332"/>
      <c r="T576" s="332"/>
      <c r="U576" s="332"/>
      <c r="V576" s="332"/>
      <c r="X576" s="333"/>
    </row>
    <row r="577" spans="2:24" ht="25.8">
      <c r="B577" s="336"/>
      <c r="E577" s="337"/>
      <c r="F577" s="337"/>
      <c r="G577" s="338"/>
      <c r="H577" s="337"/>
      <c r="I577" s="337"/>
      <c r="J577" s="339"/>
      <c r="K577" s="337"/>
      <c r="L577" s="335"/>
      <c r="M577" s="335"/>
      <c r="N577" s="330"/>
      <c r="O577" s="331"/>
      <c r="P577" s="331"/>
      <c r="Q577" s="331"/>
      <c r="R577" s="331"/>
      <c r="S577" s="332"/>
      <c r="T577" s="332"/>
      <c r="U577" s="332"/>
      <c r="V577" s="332"/>
      <c r="X577" s="333"/>
    </row>
    <row r="578" spans="2:24" ht="25.8">
      <c r="B578" s="336"/>
      <c r="E578" s="337"/>
      <c r="F578" s="337"/>
      <c r="G578" s="338"/>
      <c r="H578" s="337"/>
      <c r="I578" s="337"/>
      <c r="J578" s="339"/>
      <c r="K578" s="337"/>
      <c r="L578" s="335"/>
      <c r="M578" s="335"/>
      <c r="N578" s="330"/>
      <c r="O578" s="331"/>
      <c r="P578" s="331"/>
      <c r="Q578" s="331"/>
      <c r="R578" s="331"/>
      <c r="S578" s="332"/>
      <c r="T578" s="332"/>
      <c r="U578" s="332"/>
      <c r="V578" s="332"/>
      <c r="X578" s="333"/>
    </row>
    <row r="579" spans="2:24" ht="25.8">
      <c r="B579" s="336"/>
      <c r="E579" s="337"/>
      <c r="F579" s="337"/>
      <c r="G579" s="338"/>
      <c r="H579" s="337"/>
      <c r="I579" s="337"/>
      <c r="J579" s="339"/>
      <c r="K579" s="337"/>
      <c r="L579" s="335"/>
      <c r="M579" s="335"/>
      <c r="N579" s="330"/>
      <c r="O579" s="331"/>
      <c r="P579" s="331"/>
      <c r="Q579" s="331"/>
      <c r="R579" s="331"/>
      <c r="S579" s="332"/>
      <c r="T579" s="332"/>
      <c r="U579" s="332"/>
      <c r="V579" s="332"/>
      <c r="X579" s="333"/>
    </row>
    <row r="580" spans="2:24" ht="25.8">
      <c r="B580" s="336"/>
      <c r="E580" s="337"/>
      <c r="F580" s="337"/>
      <c r="G580" s="338"/>
      <c r="H580" s="337"/>
      <c r="I580" s="337"/>
      <c r="J580" s="339"/>
      <c r="K580" s="337"/>
      <c r="L580" s="335"/>
      <c r="M580" s="335"/>
      <c r="N580" s="330"/>
      <c r="O580" s="331"/>
      <c r="P580" s="331"/>
      <c r="Q580" s="331"/>
      <c r="R580" s="331"/>
      <c r="S580" s="332"/>
      <c r="T580" s="332"/>
      <c r="U580" s="332"/>
      <c r="V580" s="332"/>
      <c r="X580" s="333"/>
    </row>
    <row r="581" spans="2:24" ht="25.8">
      <c r="B581" s="336"/>
      <c r="E581" s="337"/>
      <c r="F581" s="337"/>
      <c r="G581" s="338"/>
      <c r="H581" s="337"/>
      <c r="I581" s="337"/>
      <c r="J581" s="339"/>
      <c r="K581" s="337"/>
      <c r="L581" s="335"/>
      <c r="M581" s="335"/>
      <c r="N581" s="330"/>
      <c r="O581" s="331"/>
      <c r="P581" s="331"/>
      <c r="Q581" s="331"/>
      <c r="R581" s="331"/>
      <c r="S581" s="332"/>
      <c r="T581" s="332"/>
      <c r="U581" s="332"/>
      <c r="V581" s="332"/>
      <c r="X581" s="333"/>
    </row>
    <row r="582" spans="2:24" ht="25.8">
      <c r="B582" s="336"/>
      <c r="E582" s="337"/>
      <c r="F582" s="337"/>
      <c r="G582" s="338"/>
      <c r="H582" s="337"/>
      <c r="I582" s="337"/>
      <c r="J582" s="339"/>
      <c r="K582" s="337"/>
      <c r="L582" s="335"/>
      <c r="M582" s="335"/>
      <c r="N582" s="330"/>
      <c r="O582" s="331"/>
      <c r="P582" s="331"/>
      <c r="Q582" s="331"/>
      <c r="R582" s="331"/>
      <c r="S582" s="332"/>
      <c r="T582" s="332"/>
      <c r="U582" s="332"/>
      <c r="V582" s="332"/>
      <c r="X582" s="333"/>
    </row>
    <row r="583" spans="2:24" ht="25.8">
      <c r="B583" s="336"/>
      <c r="E583" s="337"/>
      <c r="F583" s="337"/>
      <c r="G583" s="338"/>
      <c r="H583" s="337"/>
      <c r="I583" s="337"/>
      <c r="J583" s="339"/>
      <c r="K583" s="337"/>
      <c r="L583" s="335"/>
      <c r="M583" s="335"/>
      <c r="N583" s="330"/>
      <c r="O583" s="331"/>
      <c r="P583" s="331"/>
      <c r="Q583" s="331"/>
      <c r="R583" s="331"/>
      <c r="S583" s="332"/>
      <c r="T583" s="332"/>
      <c r="U583" s="332"/>
      <c r="V583" s="332"/>
      <c r="X583" s="333"/>
    </row>
    <row r="584" spans="2:24" ht="25.8">
      <c r="B584" s="336"/>
      <c r="E584" s="337"/>
      <c r="F584" s="337"/>
      <c r="G584" s="338"/>
      <c r="H584" s="337"/>
      <c r="I584" s="337"/>
      <c r="J584" s="339"/>
      <c r="K584" s="337"/>
      <c r="L584" s="335"/>
      <c r="M584" s="335"/>
      <c r="N584" s="330"/>
      <c r="O584" s="331"/>
      <c r="P584" s="331"/>
      <c r="Q584" s="331"/>
      <c r="R584" s="331"/>
      <c r="S584" s="332"/>
      <c r="T584" s="332"/>
      <c r="U584" s="332"/>
      <c r="V584" s="332"/>
      <c r="X584" s="333"/>
    </row>
    <row r="585" spans="2:24" ht="25.8">
      <c r="B585" s="336"/>
      <c r="E585" s="337"/>
      <c r="F585" s="337"/>
      <c r="G585" s="338"/>
      <c r="H585" s="337"/>
      <c r="I585" s="337"/>
      <c r="J585" s="339"/>
      <c r="K585" s="337"/>
      <c r="L585" s="335"/>
      <c r="M585" s="335"/>
      <c r="N585" s="330"/>
      <c r="O585" s="331"/>
      <c r="P585" s="331"/>
      <c r="Q585" s="331"/>
      <c r="R585" s="331"/>
      <c r="S585" s="332"/>
      <c r="T585" s="332"/>
      <c r="U585" s="332"/>
      <c r="V585" s="332"/>
      <c r="X585" s="333"/>
    </row>
    <row r="586" spans="2:24" ht="25.8">
      <c r="B586" s="336"/>
      <c r="E586" s="337"/>
      <c r="F586" s="337"/>
      <c r="G586" s="338"/>
      <c r="H586" s="337"/>
      <c r="I586" s="337"/>
      <c r="J586" s="339"/>
      <c r="K586" s="337"/>
      <c r="L586" s="335"/>
      <c r="M586" s="335"/>
      <c r="N586" s="330"/>
      <c r="O586" s="331"/>
      <c r="P586" s="331"/>
      <c r="Q586" s="331"/>
      <c r="R586" s="331"/>
      <c r="S586" s="332"/>
      <c r="T586" s="332"/>
      <c r="U586" s="332"/>
      <c r="V586" s="332"/>
      <c r="X586" s="333"/>
    </row>
    <row r="587" spans="2:24" ht="25.8">
      <c r="B587" s="336"/>
      <c r="E587" s="337"/>
      <c r="F587" s="337"/>
      <c r="G587" s="338"/>
      <c r="H587" s="337"/>
      <c r="I587" s="337"/>
      <c r="J587" s="339"/>
      <c r="K587" s="337"/>
      <c r="L587" s="335"/>
      <c r="M587" s="335"/>
      <c r="N587" s="330"/>
      <c r="O587" s="331"/>
      <c r="P587" s="331"/>
      <c r="Q587" s="331"/>
      <c r="R587" s="331"/>
      <c r="S587" s="332"/>
      <c r="T587" s="332"/>
      <c r="U587" s="332"/>
      <c r="V587" s="332"/>
      <c r="X587" s="333"/>
    </row>
    <row r="588" spans="2:24" ht="25.8">
      <c r="B588" s="336"/>
      <c r="E588" s="337"/>
      <c r="F588" s="337"/>
      <c r="G588" s="338"/>
      <c r="H588" s="337"/>
      <c r="I588" s="337"/>
      <c r="J588" s="339"/>
      <c r="K588" s="337"/>
      <c r="L588" s="335"/>
      <c r="M588" s="335"/>
      <c r="N588" s="330"/>
      <c r="O588" s="331"/>
      <c r="P588" s="331"/>
      <c r="Q588" s="331"/>
      <c r="R588" s="331"/>
      <c r="S588" s="332"/>
      <c r="T588" s="332"/>
      <c r="U588" s="332"/>
      <c r="V588" s="332"/>
      <c r="X588" s="333"/>
    </row>
    <row r="589" spans="2:24" ht="25.8">
      <c r="B589" s="336"/>
      <c r="E589" s="337"/>
      <c r="F589" s="337"/>
      <c r="G589" s="338"/>
      <c r="H589" s="337"/>
      <c r="I589" s="337"/>
      <c r="J589" s="339"/>
      <c r="K589" s="337"/>
      <c r="L589" s="335"/>
      <c r="M589" s="335"/>
      <c r="N589" s="330"/>
      <c r="O589" s="331"/>
      <c r="P589" s="331"/>
      <c r="Q589" s="331"/>
      <c r="R589" s="331"/>
      <c r="S589" s="332"/>
      <c r="T589" s="332"/>
      <c r="U589" s="332"/>
      <c r="V589" s="332"/>
      <c r="X589" s="333"/>
    </row>
    <row r="590" spans="2:24" ht="25.8">
      <c r="B590" s="336"/>
      <c r="E590" s="337"/>
      <c r="F590" s="337"/>
      <c r="G590" s="338"/>
      <c r="H590" s="337"/>
      <c r="I590" s="337"/>
      <c r="J590" s="339"/>
      <c r="K590" s="337"/>
      <c r="L590" s="335"/>
      <c r="M590" s="335"/>
      <c r="N590" s="330"/>
      <c r="O590" s="331"/>
      <c r="P590" s="331"/>
      <c r="Q590" s="331"/>
      <c r="R590" s="331"/>
      <c r="S590" s="332"/>
      <c r="T590" s="332"/>
      <c r="U590" s="332"/>
      <c r="V590" s="332"/>
      <c r="X590" s="333"/>
    </row>
    <row r="591" spans="2:24" ht="25.8">
      <c r="B591" s="336"/>
      <c r="E591" s="337"/>
      <c r="F591" s="337"/>
      <c r="G591" s="338"/>
      <c r="H591" s="337"/>
      <c r="I591" s="337"/>
      <c r="J591" s="339"/>
      <c r="K591" s="337"/>
      <c r="L591" s="335"/>
      <c r="M591" s="335"/>
      <c r="N591" s="330"/>
      <c r="O591" s="331"/>
      <c r="P591" s="331"/>
      <c r="Q591" s="331"/>
      <c r="R591" s="331"/>
      <c r="S591" s="332"/>
      <c r="T591" s="332"/>
      <c r="U591" s="332"/>
      <c r="V591" s="332"/>
      <c r="X591" s="333"/>
    </row>
    <row r="592" spans="2:24" ht="25.8">
      <c r="B592" s="336"/>
      <c r="E592" s="337"/>
      <c r="F592" s="337"/>
      <c r="G592" s="338"/>
      <c r="H592" s="337"/>
      <c r="I592" s="337"/>
      <c r="J592" s="339"/>
      <c r="K592" s="337"/>
      <c r="L592" s="335"/>
      <c r="M592" s="335"/>
      <c r="N592" s="330"/>
      <c r="O592" s="331"/>
      <c r="P592" s="331"/>
      <c r="Q592" s="331"/>
      <c r="R592" s="331"/>
      <c r="S592" s="332"/>
      <c r="T592" s="332"/>
      <c r="U592" s="332"/>
      <c r="V592" s="332"/>
      <c r="X592" s="333"/>
    </row>
    <row r="593" spans="2:24" ht="25.8">
      <c r="B593" s="336"/>
      <c r="E593" s="337"/>
      <c r="F593" s="337"/>
      <c r="G593" s="338"/>
      <c r="H593" s="337"/>
      <c r="I593" s="337"/>
      <c r="J593" s="339"/>
      <c r="K593" s="337"/>
      <c r="L593" s="335"/>
      <c r="M593" s="335"/>
      <c r="N593" s="330"/>
      <c r="O593" s="331"/>
      <c r="P593" s="331"/>
      <c r="Q593" s="331"/>
      <c r="R593" s="331"/>
      <c r="S593" s="332"/>
      <c r="T593" s="332"/>
      <c r="U593" s="332"/>
      <c r="V593" s="332"/>
      <c r="X593" s="333"/>
    </row>
    <row r="594" spans="2:24" ht="25.8">
      <c r="B594" s="336"/>
      <c r="E594" s="337"/>
      <c r="F594" s="337"/>
      <c r="G594" s="338"/>
      <c r="H594" s="337"/>
      <c r="I594" s="337"/>
      <c r="J594" s="339"/>
      <c r="K594" s="337"/>
      <c r="L594" s="335"/>
      <c r="M594" s="335"/>
      <c r="N594" s="330"/>
      <c r="O594" s="331"/>
      <c r="P594" s="331"/>
      <c r="Q594" s="331"/>
      <c r="R594" s="331"/>
      <c r="S594" s="332"/>
      <c r="T594" s="332"/>
      <c r="U594" s="332"/>
      <c r="V594" s="332"/>
      <c r="X594" s="333"/>
    </row>
    <row r="595" spans="2:24" ht="25.8">
      <c r="B595" s="336"/>
      <c r="E595" s="337"/>
      <c r="F595" s="337"/>
      <c r="G595" s="338"/>
      <c r="H595" s="337"/>
      <c r="I595" s="337"/>
      <c r="J595" s="339"/>
      <c r="K595" s="337"/>
      <c r="L595" s="335"/>
      <c r="M595" s="335"/>
      <c r="N595" s="330"/>
      <c r="O595" s="331"/>
      <c r="P595" s="331"/>
      <c r="Q595" s="331"/>
      <c r="R595" s="331"/>
      <c r="S595" s="332"/>
      <c r="T595" s="332"/>
      <c r="U595" s="332"/>
      <c r="V595" s="332"/>
      <c r="X595" s="333"/>
    </row>
    <row r="596" spans="2:24" ht="25.8">
      <c r="B596" s="336"/>
      <c r="E596" s="337"/>
      <c r="F596" s="337"/>
      <c r="G596" s="338"/>
      <c r="H596" s="337"/>
      <c r="I596" s="337"/>
      <c r="J596" s="339"/>
      <c r="K596" s="337"/>
      <c r="L596" s="335"/>
      <c r="M596" s="335"/>
      <c r="N596" s="330"/>
      <c r="O596" s="331"/>
      <c r="P596" s="331"/>
      <c r="Q596" s="331"/>
      <c r="R596" s="331"/>
      <c r="S596" s="332"/>
      <c r="T596" s="332"/>
      <c r="U596" s="332"/>
      <c r="V596" s="332"/>
      <c r="X596" s="333"/>
    </row>
    <row r="597" spans="2:24" ht="25.8">
      <c r="B597" s="336"/>
      <c r="E597" s="337"/>
      <c r="F597" s="337"/>
      <c r="G597" s="338"/>
      <c r="H597" s="337"/>
      <c r="I597" s="337"/>
      <c r="J597" s="339"/>
      <c r="K597" s="337"/>
      <c r="L597" s="335"/>
      <c r="M597" s="335"/>
      <c r="N597" s="330"/>
      <c r="O597" s="331"/>
      <c r="P597" s="331"/>
      <c r="Q597" s="331"/>
      <c r="R597" s="331"/>
      <c r="S597" s="332"/>
      <c r="T597" s="332"/>
      <c r="U597" s="332"/>
      <c r="V597" s="332"/>
      <c r="X597" s="333"/>
    </row>
    <row r="598" spans="2:24" ht="25.8">
      <c r="B598" s="336"/>
      <c r="E598" s="337"/>
      <c r="F598" s="337"/>
      <c r="G598" s="338"/>
      <c r="H598" s="337"/>
      <c r="I598" s="337"/>
      <c r="J598" s="339"/>
      <c r="K598" s="337"/>
      <c r="L598" s="335"/>
      <c r="M598" s="335"/>
      <c r="N598" s="330"/>
      <c r="O598" s="331"/>
      <c r="P598" s="331"/>
      <c r="Q598" s="331"/>
      <c r="R598" s="331"/>
      <c r="S598" s="332"/>
      <c r="T598" s="332"/>
      <c r="U598" s="332"/>
      <c r="V598" s="332"/>
      <c r="X598" s="333"/>
    </row>
    <row r="599" spans="2:24" ht="25.8">
      <c r="B599" s="336"/>
      <c r="E599" s="337"/>
      <c r="F599" s="337"/>
      <c r="G599" s="338"/>
      <c r="H599" s="337"/>
      <c r="I599" s="337"/>
      <c r="J599" s="339"/>
      <c r="K599" s="337"/>
      <c r="L599" s="335"/>
      <c r="M599" s="335"/>
      <c r="N599" s="330"/>
      <c r="O599" s="331"/>
      <c r="P599" s="331"/>
      <c r="Q599" s="331"/>
      <c r="R599" s="331"/>
      <c r="S599" s="332"/>
      <c r="T599" s="332"/>
      <c r="U599" s="332"/>
      <c r="V599" s="332"/>
      <c r="X599" s="333"/>
    </row>
    <row r="600" spans="2:24" ht="25.8">
      <c r="B600" s="336"/>
      <c r="E600" s="337"/>
      <c r="F600" s="337"/>
      <c r="G600" s="338"/>
      <c r="H600" s="337"/>
      <c r="I600" s="337"/>
      <c r="J600" s="339"/>
      <c r="K600" s="337"/>
      <c r="L600" s="335"/>
      <c r="M600" s="335"/>
      <c r="N600" s="330"/>
      <c r="O600" s="331"/>
      <c r="P600" s="331"/>
      <c r="Q600" s="331"/>
      <c r="R600" s="331"/>
      <c r="S600" s="332"/>
      <c r="T600" s="332"/>
      <c r="U600" s="332"/>
      <c r="V600" s="332"/>
      <c r="X600" s="333"/>
    </row>
    <row r="601" spans="2:24" ht="25.8">
      <c r="B601" s="336"/>
      <c r="E601" s="337"/>
      <c r="F601" s="337"/>
      <c r="G601" s="338"/>
      <c r="H601" s="337"/>
      <c r="I601" s="337"/>
      <c r="J601" s="339"/>
      <c r="K601" s="337"/>
      <c r="L601" s="335"/>
      <c r="M601" s="335"/>
      <c r="N601" s="330"/>
      <c r="O601" s="331"/>
      <c r="P601" s="331"/>
      <c r="Q601" s="331"/>
      <c r="R601" s="331"/>
      <c r="S601" s="332"/>
      <c r="T601" s="332"/>
      <c r="U601" s="332"/>
      <c r="V601" s="332"/>
      <c r="X601" s="333"/>
    </row>
    <row r="602" spans="2:24" ht="25.8">
      <c r="B602" s="336"/>
      <c r="E602" s="337"/>
      <c r="F602" s="337"/>
      <c r="G602" s="338"/>
      <c r="H602" s="337"/>
      <c r="I602" s="337"/>
      <c r="J602" s="339"/>
      <c r="K602" s="337"/>
      <c r="L602" s="335"/>
      <c r="M602" s="335"/>
      <c r="N602" s="330"/>
      <c r="O602" s="331"/>
      <c r="P602" s="331"/>
      <c r="Q602" s="331"/>
      <c r="R602" s="331"/>
      <c r="S602" s="332"/>
      <c r="T602" s="332"/>
      <c r="U602" s="332"/>
      <c r="V602" s="332"/>
      <c r="X602" s="333"/>
    </row>
    <row r="603" spans="2:24" ht="25.8">
      <c r="B603" s="336"/>
      <c r="E603" s="337"/>
      <c r="F603" s="337"/>
      <c r="G603" s="338"/>
      <c r="H603" s="337"/>
      <c r="I603" s="337"/>
      <c r="J603" s="339"/>
      <c r="K603" s="337"/>
      <c r="L603" s="335"/>
      <c r="M603" s="335"/>
      <c r="N603" s="330"/>
      <c r="O603" s="331"/>
      <c r="P603" s="331"/>
      <c r="Q603" s="331"/>
      <c r="R603" s="331"/>
      <c r="S603" s="332"/>
      <c r="T603" s="332"/>
      <c r="U603" s="332"/>
      <c r="V603" s="332"/>
      <c r="X603" s="333"/>
    </row>
    <row r="604" spans="2:24" ht="25.8">
      <c r="B604" s="336"/>
      <c r="E604" s="337"/>
      <c r="F604" s="337"/>
      <c r="G604" s="338"/>
      <c r="H604" s="337"/>
      <c r="I604" s="337"/>
      <c r="J604" s="339"/>
      <c r="K604" s="337"/>
      <c r="L604" s="335"/>
      <c r="M604" s="335"/>
      <c r="N604" s="330"/>
      <c r="O604" s="331"/>
      <c r="P604" s="331"/>
      <c r="Q604" s="331"/>
      <c r="R604" s="331"/>
      <c r="S604" s="332"/>
      <c r="T604" s="332"/>
      <c r="U604" s="332"/>
      <c r="V604" s="332"/>
      <c r="X604" s="333"/>
    </row>
    <row r="605" spans="2:24" ht="25.8">
      <c r="B605" s="336"/>
      <c r="E605" s="337"/>
      <c r="F605" s="337"/>
      <c r="G605" s="338"/>
      <c r="H605" s="337"/>
      <c r="I605" s="337"/>
      <c r="J605" s="339"/>
      <c r="K605" s="337"/>
      <c r="L605" s="335"/>
      <c r="M605" s="335"/>
      <c r="N605" s="330"/>
      <c r="O605" s="331"/>
      <c r="P605" s="331"/>
      <c r="Q605" s="331"/>
      <c r="R605" s="331"/>
      <c r="S605" s="332"/>
      <c r="T605" s="332"/>
      <c r="U605" s="332"/>
      <c r="V605" s="332"/>
      <c r="X605" s="333"/>
    </row>
    <row r="606" spans="2:24" ht="25.8">
      <c r="B606" s="336"/>
      <c r="E606" s="337"/>
      <c r="F606" s="337"/>
      <c r="G606" s="338"/>
      <c r="H606" s="337"/>
      <c r="I606" s="337"/>
      <c r="J606" s="339"/>
      <c r="K606" s="337"/>
      <c r="L606" s="335"/>
      <c r="M606" s="335"/>
      <c r="N606" s="330"/>
      <c r="O606" s="331"/>
      <c r="P606" s="331"/>
      <c r="Q606" s="331"/>
      <c r="R606" s="331"/>
      <c r="S606" s="332"/>
      <c r="T606" s="332"/>
      <c r="U606" s="332"/>
      <c r="V606" s="332"/>
      <c r="X606" s="333"/>
    </row>
    <row r="607" spans="2:24" ht="25.8">
      <c r="B607" s="336"/>
      <c r="E607" s="337"/>
      <c r="F607" s="337"/>
      <c r="G607" s="338"/>
      <c r="H607" s="337"/>
      <c r="I607" s="337"/>
      <c r="J607" s="339"/>
      <c r="K607" s="337"/>
      <c r="L607" s="335"/>
      <c r="M607" s="335"/>
      <c r="N607" s="330"/>
      <c r="O607" s="331"/>
      <c r="P607" s="331"/>
      <c r="Q607" s="331"/>
      <c r="R607" s="331"/>
      <c r="S607" s="332"/>
      <c r="T607" s="332"/>
      <c r="U607" s="332"/>
      <c r="V607" s="332"/>
      <c r="X607" s="333"/>
    </row>
    <row r="608" spans="2:24" ht="25.8">
      <c r="B608" s="336"/>
      <c r="E608" s="337"/>
      <c r="F608" s="337"/>
      <c r="G608" s="338"/>
      <c r="H608" s="337"/>
      <c r="I608" s="337"/>
      <c r="J608" s="339"/>
      <c r="K608" s="337"/>
      <c r="L608" s="335"/>
      <c r="M608" s="335"/>
      <c r="N608" s="330"/>
      <c r="O608" s="331"/>
      <c r="P608" s="331"/>
      <c r="Q608" s="331"/>
      <c r="R608" s="331"/>
      <c r="S608" s="332"/>
      <c r="T608" s="332"/>
      <c r="U608" s="332"/>
      <c r="V608" s="332"/>
      <c r="X608" s="333"/>
    </row>
    <row r="609" spans="2:24" ht="25.8">
      <c r="B609" s="336"/>
      <c r="E609" s="337"/>
      <c r="F609" s="337"/>
      <c r="G609" s="338"/>
      <c r="H609" s="337"/>
      <c r="I609" s="337"/>
      <c r="J609" s="339"/>
      <c r="K609" s="337"/>
      <c r="L609" s="335"/>
      <c r="M609" s="335"/>
      <c r="N609" s="330"/>
      <c r="O609" s="331"/>
      <c r="P609" s="331"/>
      <c r="Q609" s="331"/>
      <c r="R609" s="331"/>
      <c r="S609" s="332"/>
      <c r="T609" s="332"/>
      <c r="U609" s="332"/>
      <c r="V609" s="332"/>
      <c r="X609" s="333"/>
    </row>
    <row r="610" spans="2:24" ht="25.8">
      <c r="B610" s="336"/>
      <c r="E610" s="337"/>
      <c r="F610" s="337"/>
      <c r="G610" s="338"/>
      <c r="H610" s="337"/>
      <c r="I610" s="337"/>
      <c r="J610" s="339"/>
      <c r="K610" s="337"/>
      <c r="L610" s="335"/>
      <c r="M610" s="335"/>
      <c r="N610" s="330"/>
      <c r="O610" s="331"/>
      <c r="P610" s="331"/>
      <c r="Q610" s="331"/>
      <c r="R610" s="331"/>
      <c r="S610" s="332"/>
      <c r="T610" s="332"/>
      <c r="U610" s="332"/>
      <c r="V610" s="332"/>
      <c r="X610" s="333"/>
    </row>
    <row r="611" spans="2:24" ht="25.8">
      <c r="B611" s="336"/>
      <c r="E611" s="337"/>
      <c r="F611" s="337"/>
      <c r="G611" s="338"/>
      <c r="H611" s="337"/>
      <c r="I611" s="337"/>
      <c r="J611" s="339"/>
      <c r="K611" s="337"/>
      <c r="L611" s="335"/>
      <c r="M611" s="335"/>
      <c r="N611" s="330"/>
      <c r="O611" s="331"/>
      <c r="P611" s="331"/>
      <c r="Q611" s="331"/>
      <c r="R611" s="331"/>
      <c r="S611" s="332"/>
      <c r="T611" s="332"/>
      <c r="U611" s="332"/>
      <c r="V611" s="332"/>
      <c r="X611" s="333"/>
    </row>
    <row r="612" spans="2:24" ht="25.8">
      <c r="B612" s="336"/>
      <c r="E612" s="337"/>
      <c r="F612" s="337"/>
      <c r="G612" s="338"/>
      <c r="H612" s="337"/>
      <c r="I612" s="337"/>
      <c r="J612" s="339"/>
      <c r="K612" s="337"/>
      <c r="L612" s="335"/>
      <c r="M612" s="335"/>
      <c r="N612" s="330"/>
      <c r="O612" s="331"/>
      <c r="P612" s="331"/>
      <c r="Q612" s="331"/>
      <c r="R612" s="331"/>
      <c r="S612" s="332"/>
      <c r="T612" s="332"/>
      <c r="U612" s="332"/>
      <c r="V612" s="332"/>
      <c r="X612" s="333"/>
    </row>
    <row r="613" spans="2:24" ht="25.8">
      <c r="B613" s="336"/>
      <c r="E613" s="337"/>
      <c r="F613" s="337"/>
      <c r="G613" s="338"/>
      <c r="H613" s="337"/>
      <c r="I613" s="337"/>
      <c r="J613" s="339"/>
      <c r="K613" s="337"/>
      <c r="L613" s="335"/>
      <c r="M613" s="335"/>
      <c r="N613" s="330"/>
      <c r="O613" s="331"/>
      <c r="P613" s="331"/>
      <c r="Q613" s="331"/>
      <c r="R613" s="331"/>
      <c r="S613" s="332"/>
      <c r="T613" s="332"/>
      <c r="U613" s="332"/>
      <c r="V613" s="332"/>
      <c r="X613" s="333"/>
    </row>
    <row r="614" spans="2:24" ht="25.8">
      <c r="B614" s="336"/>
      <c r="E614" s="337"/>
      <c r="F614" s="337"/>
      <c r="G614" s="338"/>
      <c r="H614" s="337"/>
      <c r="I614" s="337"/>
      <c r="J614" s="339"/>
      <c r="K614" s="337"/>
      <c r="L614" s="335"/>
      <c r="M614" s="335"/>
      <c r="N614" s="330"/>
      <c r="O614" s="331"/>
      <c r="P614" s="331"/>
      <c r="Q614" s="331"/>
      <c r="R614" s="331"/>
      <c r="S614" s="332"/>
      <c r="T614" s="332"/>
      <c r="U614" s="332"/>
      <c r="V614" s="332"/>
      <c r="X614" s="333"/>
    </row>
    <row r="615" spans="2:24" ht="25.8">
      <c r="B615" s="336"/>
      <c r="E615" s="337"/>
      <c r="F615" s="337"/>
      <c r="G615" s="338"/>
      <c r="H615" s="337"/>
      <c r="I615" s="337"/>
      <c r="J615" s="339"/>
      <c r="K615" s="337"/>
      <c r="L615" s="335"/>
      <c r="M615" s="335"/>
      <c r="N615" s="330"/>
      <c r="O615" s="331"/>
      <c r="P615" s="331"/>
      <c r="Q615" s="331"/>
      <c r="R615" s="331"/>
      <c r="S615" s="332"/>
      <c r="T615" s="332"/>
      <c r="U615" s="332"/>
      <c r="V615" s="332"/>
      <c r="X615" s="333"/>
    </row>
    <row r="616" spans="2:24" ht="25.8">
      <c r="B616" s="336"/>
      <c r="E616" s="337"/>
      <c r="F616" s="337"/>
      <c r="G616" s="338"/>
      <c r="H616" s="337"/>
      <c r="I616" s="337"/>
      <c r="J616" s="339"/>
      <c r="K616" s="337"/>
      <c r="L616" s="335"/>
      <c r="M616" s="335"/>
      <c r="N616" s="330"/>
      <c r="O616" s="331"/>
      <c r="P616" s="331"/>
      <c r="Q616" s="331"/>
      <c r="R616" s="331"/>
      <c r="S616" s="332"/>
      <c r="T616" s="332"/>
      <c r="U616" s="332"/>
      <c r="V616" s="332"/>
      <c r="X616" s="333"/>
    </row>
    <row r="617" spans="2:24" ht="25.8">
      <c r="B617" s="336"/>
      <c r="E617" s="337"/>
      <c r="F617" s="337"/>
      <c r="G617" s="338"/>
      <c r="H617" s="337"/>
      <c r="I617" s="337"/>
      <c r="J617" s="339"/>
      <c r="K617" s="337"/>
      <c r="L617" s="335"/>
      <c r="M617" s="335"/>
      <c r="N617" s="330"/>
      <c r="O617" s="331"/>
      <c r="P617" s="331"/>
      <c r="Q617" s="331"/>
      <c r="R617" s="331"/>
      <c r="S617" s="332"/>
      <c r="T617" s="332"/>
      <c r="U617" s="332"/>
      <c r="V617" s="332"/>
      <c r="X617" s="333"/>
    </row>
    <row r="618" spans="2:24" ht="25.8">
      <c r="B618" s="336"/>
      <c r="E618" s="337"/>
      <c r="F618" s="337"/>
      <c r="G618" s="338"/>
      <c r="H618" s="337"/>
      <c r="I618" s="337"/>
      <c r="J618" s="339"/>
      <c r="K618" s="337"/>
      <c r="L618" s="335"/>
      <c r="M618" s="335"/>
      <c r="N618" s="330"/>
      <c r="O618" s="331"/>
      <c r="P618" s="331"/>
      <c r="Q618" s="331"/>
      <c r="R618" s="331"/>
      <c r="S618" s="332"/>
      <c r="T618" s="332"/>
      <c r="U618" s="332"/>
      <c r="V618" s="332"/>
      <c r="X618" s="333"/>
    </row>
    <row r="619" spans="2:24" ht="25.8">
      <c r="B619" s="336"/>
      <c r="E619" s="337"/>
      <c r="F619" s="337"/>
      <c r="G619" s="338"/>
      <c r="H619" s="337"/>
      <c r="I619" s="337"/>
      <c r="J619" s="339"/>
      <c r="K619" s="337"/>
      <c r="L619" s="335"/>
      <c r="M619" s="335"/>
      <c r="N619" s="330"/>
      <c r="O619" s="331"/>
      <c r="P619" s="331"/>
      <c r="Q619" s="331"/>
      <c r="R619" s="331"/>
      <c r="S619" s="332"/>
      <c r="T619" s="332"/>
      <c r="U619" s="332"/>
      <c r="V619" s="332"/>
      <c r="X619" s="333"/>
    </row>
    <row r="620" spans="2:24" ht="25.8">
      <c r="B620" s="336"/>
      <c r="E620" s="337"/>
      <c r="F620" s="337"/>
      <c r="G620" s="338"/>
      <c r="H620" s="337"/>
      <c r="I620" s="337"/>
      <c r="J620" s="339"/>
      <c r="K620" s="337"/>
      <c r="L620" s="335"/>
      <c r="M620" s="335"/>
      <c r="N620" s="330"/>
      <c r="O620" s="331"/>
      <c r="P620" s="331"/>
      <c r="Q620" s="331"/>
      <c r="R620" s="331"/>
      <c r="S620" s="332"/>
      <c r="T620" s="332"/>
      <c r="U620" s="332"/>
      <c r="V620" s="332"/>
      <c r="X620" s="333"/>
    </row>
    <row r="621" spans="2:24" ht="25.8">
      <c r="B621" s="336"/>
      <c r="E621" s="337"/>
      <c r="F621" s="337"/>
      <c r="G621" s="338"/>
      <c r="H621" s="337"/>
      <c r="I621" s="337"/>
      <c r="J621" s="339"/>
      <c r="K621" s="337"/>
      <c r="L621" s="335"/>
      <c r="M621" s="335"/>
      <c r="N621" s="330"/>
      <c r="O621" s="331"/>
      <c r="P621" s="331"/>
      <c r="Q621" s="331"/>
      <c r="R621" s="331"/>
      <c r="S621" s="332"/>
      <c r="T621" s="332"/>
      <c r="U621" s="332"/>
      <c r="V621" s="332"/>
      <c r="X621" s="333"/>
    </row>
    <row r="622" spans="2:24" ht="25.8">
      <c r="B622" s="336"/>
      <c r="E622" s="337"/>
      <c r="F622" s="337"/>
      <c r="G622" s="338"/>
      <c r="H622" s="337"/>
      <c r="I622" s="337"/>
      <c r="J622" s="339"/>
      <c r="K622" s="337"/>
      <c r="L622" s="335"/>
      <c r="M622" s="335"/>
      <c r="N622" s="330"/>
      <c r="O622" s="331"/>
      <c r="P622" s="331"/>
      <c r="Q622" s="331"/>
      <c r="R622" s="331"/>
      <c r="S622" s="332"/>
      <c r="T622" s="332"/>
      <c r="U622" s="332"/>
      <c r="V622" s="332"/>
      <c r="X622" s="333"/>
    </row>
    <row r="623" spans="2:24" ht="25.8">
      <c r="B623" s="336"/>
      <c r="E623" s="337"/>
      <c r="F623" s="337"/>
      <c r="G623" s="338"/>
      <c r="H623" s="337"/>
      <c r="I623" s="337"/>
      <c r="J623" s="339"/>
      <c r="K623" s="337"/>
      <c r="L623" s="335"/>
      <c r="M623" s="335"/>
      <c r="N623" s="330"/>
      <c r="O623" s="331"/>
      <c r="P623" s="331"/>
      <c r="Q623" s="331"/>
      <c r="R623" s="331"/>
      <c r="S623" s="332"/>
      <c r="T623" s="332"/>
      <c r="U623" s="332"/>
      <c r="V623" s="332"/>
      <c r="X623" s="333"/>
    </row>
    <row r="624" spans="2:24" ht="25.8">
      <c r="B624" s="336"/>
      <c r="E624" s="337"/>
      <c r="F624" s="337"/>
      <c r="G624" s="338"/>
      <c r="H624" s="337"/>
      <c r="I624" s="337"/>
      <c r="J624" s="339"/>
      <c r="K624" s="337"/>
      <c r="L624" s="335"/>
      <c r="M624" s="335"/>
      <c r="N624" s="330"/>
      <c r="O624" s="331"/>
      <c r="P624" s="331"/>
      <c r="Q624" s="331"/>
      <c r="R624" s="331"/>
      <c r="S624" s="332"/>
      <c r="T624" s="332"/>
      <c r="U624" s="332"/>
      <c r="V624" s="332"/>
      <c r="X624" s="333"/>
    </row>
    <row r="625" spans="2:24" ht="25.8">
      <c r="B625" s="336"/>
      <c r="E625" s="337"/>
      <c r="F625" s="337"/>
      <c r="G625" s="338"/>
      <c r="H625" s="337"/>
      <c r="I625" s="337"/>
      <c r="J625" s="339"/>
      <c r="K625" s="337"/>
      <c r="L625" s="335"/>
      <c r="M625" s="335"/>
      <c r="N625" s="330"/>
      <c r="O625" s="331"/>
      <c r="P625" s="331"/>
      <c r="Q625" s="331"/>
      <c r="R625" s="331"/>
      <c r="S625" s="332"/>
      <c r="T625" s="332"/>
      <c r="U625" s="332"/>
      <c r="V625" s="332"/>
      <c r="X625" s="333"/>
    </row>
    <row r="626" spans="2:24" ht="25.8">
      <c r="B626" s="336"/>
      <c r="E626" s="337"/>
      <c r="F626" s="337"/>
      <c r="G626" s="338"/>
      <c r="H626" s="337"/>
      <c r="I626" s="337"/>
      <c r="J626" s="339"/>
      <c r="K626" s="337"/>
      <c r="L626" s="335"/>
      <c r="M626" s="335"/>
      <c r="N626" s="330"/>
      <c r="O626" s="331"/>
      <c r="P626" s="331"/>
      <c r="Q626" s="331"/>
      <c r="R626" s="331"/>
      <c r="S626" s="332"/>
      <c r="T626" s="332"/>
      <c r="U626" s="332"/>
      <c r="V626" s="332"/>
      <c r="X626" s="333"/>
    </row>
    <row r="627" spans="2:24" ht="25.8">
      <c r="B627" s="336"/>
      <c r="E627" s="337"/>
      <c r="F627" s="337"/>
      <c r="G627" s="338"/>
      <c r="H627" s="337"/>
      <c r="I627" s="337"/>
      <c r="J627" s="339"/>
      <c r="K627" s="337"/>
      <c r="L627" s="335"/>
      <c r="M627" s="335"/>
      <c r="N627" s="330"/>
      <c r="O627" s="331"/>
      <c r="P627" s="331"/>
      <c r="Q627" s="331"/>
      <c r="R627" s="331"/>
      <c r="S627" s="332"/>
      <c r="T627" s="332"/>
      <c r="U627" s="332"/>
      <c r="V627" s="332"/>
      <c r="X627" s="333"/>
    </row>
    <row r="628" spans="2:24" ht="25.8">
      <c r="B628" s="336"/>
      <c r="E628" s="337"/>
      <c r="F628" s="337"/>
      <c r="G628" s="338"/>
      <c r="H628" s="337"/>
      <c r="I628" s="337"/>
      <c r="J628" s="339"/>
      <c r="K628" s="337"/>
      <c r="L628" s="335"/>
      <c r="M628" s="335"/>
      <c r="N628" s="330"/>
      <c r="O628" s="331"/>
      <c r="P628" s="331"/>
      <c r="Q628" s="331"/>
      <c r="R628" s="331"/>
      <c r="S628" s="332"/>
      <c r="T628" s="332"/>
      <c r="U628" s="332"/>
      <c r="V628" s="332"/>
      <c r="X628" s="333"/>
    </row>
    <row r="629" spans="2:24" ht="25.8">
      <c r="B629" s="336"/>
      <c r="E629" s="337"/>
      <c r="F629" s="337"/>
      <c r="G629" s="338"/>
      <c r="H629" s="337"/>
      <c r="I629" s="337"/>
      <c r="J629" s="339"/>
      <c r="K629" s="337"/>
      <c r="L629" s="335"/>
      <c r="M629" s="335"/>
      <c r="N629" s="330"/>
      <c r="O629" s="331"/>
      <c r="P629" s="331"/>
      <c r="Q629" s="331"/>
      <c r="R629" s="331"/>
      <c r="S629" s="332"/>
      <c r="T629" s="332"/>
      <c r="U629" s="332"/>
      <c r="V629" s="332"/>
      <c r="X629" s="333"/>
    </row>
    <row r="630" spans="2:24" ht="25.8">
      <c r="B630" s="336"/>
      <c r="E630" s="337"/>
      <c r="F630" s="337"/>
      <c r="G630" s="338"/>
      <c r="H630" s="337"/>
      <c r="I630" s="337"/>
      <c r="J630" s="339"/>
      <c r="K630" s="337"/>
      <c r="L630" s="335"/>
      <c r="M630" s="335"/>
      <c r="N630" s="330"/>
      <c r="O630" s="331"/>
      <c r="P630" s="331"/>
      <c r="Q630" s="331"/>
      <c r="R630" s="331"/>
      <c r="S630" s="332"/>
      <c r="T630" s="332"/>
      <c r="U630" s="332"/>
      <c r="V630" s="332"/>
      <c r="X630" s="333"/>
    </row>
    <row r="631" spans="2:24" ht="25.8">
      <c r="B631" s="336"/>
      <c r="E631" s="337"/>
      <c r="F631" s="337"/>
      <c r="G631" s="338"/>
      <c r="H631" s="337"/>
      <c r="I631" s="337"/>
      <c r="J631" s="339"/>
      <c r="K631" s="337"/>
      <c r="L631" s="335"/>
      <c r="M631" s="335"/>
      <c r="N631" s="330"/>
      <c r="O631" s="331"/>
      <c r="P631" s="331"/>
      <c r="Q631" s="331"/>
      <c r="R631" s="331"/>
      <c r="S631" s="332"/>
      <c r="T631" s="332"/>
      <c r="U631" s="332"/>
      <c r="V631" s="332"/>
      <c r="X631" s="333"/>
    </row>
    <row r="632" spans="2:24" ht="25.8">
      <c r="B632" s="336"/>
      <c r="E632" s="337"/>
      <c r="F632" s="337"/>
      <c r="G632" s="338"/>
      <c r="H632" s="337"/>
      <c r="I632" s="337"/>
      <c r="J632" s="339"/>
      <c r="K632" s="337"/>
      <c r="L632" s="335"/>
      <c r="M632" s="335"/>
      <c r="N632" s="330"/>
      <c r="O632" s="331"/>
      <c r="P632" s="331"/>
      <c r="Q632" s="331"/>
      <c r="R632" s="331"/>
      <c r="S632" s="332"/>
      <c r="T632" s="332"/>
      <c r="U632" s="332"/>
      <c r="V632" s="332"/>
      <c r="X632" s="333"/>
    </row>
    <row r="633" spans="2:24" ht="25.8">
      <c r="B633" s="336"/>
      <c r="E633" s="337"/>
      <c r="F633" s="337"/>
      <c r="G633" s="338"/>
      <c r="H633" s="337"/>
      <c r="I633" s="337"/>
      <c r="J633" s="339"/>
      <c r="K633" s="337"/>
      <c r="L633" s="335"/>
      <c r="M633" s="335"/>
      <c r="N633" s="330"/>
      <c r="O633" s="331"/>
      <c r="P633" s="331"/>
      <c r="Q633" s="331"/>
      <c r="R633" s="331"/>
      <c r="S633" s="332"/>
      <c r="T633" s="332"/>
      <c r="U633" s="332"/>
      <c r="V633" s="332"/>
      <c r="X633" s="333"/>
    </row>
    <row r="634" spans="2:24" ht="25.8">
      <c r="B634" s="336"/>
      <c r="E634" s="337"/>
      <c r="F634" s="337"/>
      <c r="G634" s="338"/>
      <c r="H634" s="337"/>
      <c r="I634" s="337"/>
      <c r="J634" s="339"/>
      <c r="K634" s="337"/>
      <c r="L634" s="335"/>
      <c r="M634" s="335"/>
      <c r="N634" s="330"/>
      <c r="O634" s="331"/>
      <c r="P634" s="331"/>
      <c r="Q634" s="331"/>
      <c r="R634" s="331"/>
      <c r="S634" s="332"/>
      <c r="T634" s="332"/>
      <c r="U634" s="332"/>
      <c r="V634" s="332"/>
      <c r="X634" s="333"/>
    </row>
    <row r="635" spans="2:24" ht="25.8">
      <c r="B635" s="336"/>
      <c r="E635" s="337"/>
      <c r="F635" s="337"/>
      <c r="G635" s="338"/>
      <c r="H635" s="337"/>
      <c r="I635" s="337"/>
      <c r="J635" s="339"/>
      <c r="K635" s="337"/>
      <c r="L635" s="335"/>
      <c r="M635" s="335"/>
      <c r="N635" s="330"/>
      <c r="O635" s="331"/>
      <c r="P635" s="331"/>
      <c r="Q635" s="331"/>
      <c r="R635" s="331"/>
      <c r="S635" s="332"/>
      <c r="T635" s="332"/>
      <c r="U635" s="332"/>
      <c r="V635" s="332"/>
      <c r="X635" s="333"/>
    </row>
    <row r="636" spans="2:24" ht="25.8">
      <c r="B636" s="336"/>
      <c r="E636" s="337"/>
      <c r="F636" s="337"/>
      <c r="G636" s="338"/>
      <c r="H636" s="337"/>
      <c r="I636" s="337"/>
      <c r="J636" s="339"/>
      <c r="K636" s="337"/>
      <c r="L636" s="335"/>
      <c r="M636" s="335"/>
      <c r="N636" s="330"/>
      <c r="O636" s="331"/>
      <c r="P636" s="331"/>
      <c r="Q636" s="331"/>
      <c r="R636" s="331"/>
      <c r="S636" s="332"/>
      <c r="T636" s="332"/>
      <c r="U636" s="332"/>
      <c r="V636" s="332"/>
      <c r="X636" s="333"/>
    </row>
    <row r="637" spans="2:24" ht="25.8">
      <c r="B637" s="336"/>
      <c r="E637" s="337"/>
      <c r="F637" s="337"/>
      <c r="G637" s="338"/>
      <c r="H637" s="337"/>
      <c r="I637" s="337"/>
      <c r="J637" s="339"/>
      <c r="K637" s="337"/>
      <c r="L637" s="335"/>
      <c r="M637" s="335"/>
      <c r="N637" s="330"/>
      <c r="O637" s="331"/>
      <c r="P637" s="331"/>
      <c r="Q637" s="331"/>
      <c r="R637" s="331"/>
      <c r="S637" s="332"/>
      <c r="T637" s="332"/>
      <c r="U637" s="332"/>
      <c r="V637" s="332"/>
      <c r="X637" s="333"/>
    </row>
    <row r="638" spans="2:24" ht="25.8">
      <c r="B638" s="336"/>
      <c r="E638" s="337"/>
      <c r="F638" s="337"/>
      <c r="G638" s="338"/>
      <c r="H638" s="337"/>
      <c r="I638" s="337"/>
      <c r="J638" s="339"/>
      <c r="K638" s="337"/>
      <c r="L638" s="335"/>
      <c r="M638" s="335"/>
      <c r="N638" s="330"/>
      <c r="O638" s="331"/>
      <c r="P638" s="331"/>
      <c r="Q638" s="331"/>
      <c r="R638" s="331"/>
      <c r="S638" s="332"/>
      <c r="T638" s="332"/>
      <c r="U638" s="332"/>
      <c r="V638" s="332"/>
      <c r="X638" s="333"/>
    </row>
    <row r="639" spans="2:24" ht="25.8">
      <c r="B639" s="336"/>
      <c r="E639" s="337"/>
      <c r="F639" s="337"/>
      <c r="G639" s="338"/>
      <c r="H639" s="337"/>
      <c r="I639" s="337"/>
      <c r="J639" s="339"/>
      <c r="K639" s="337"/>
      <c r="L639" s="335"/>
      <c r="M639" s="335"/>
      <c r="N639" s="330"/>
      <c r="O639" s="331"/>
      <c r="P639" s="331"/>
      <c r="Q639" s="331"/>
      <c r="R639" s="331"/>
      <c r="S639" s="332"/>
      <c r="T639" s="332"/>
      <c r="U639" s="332"/>
      <c r="V639" s="332"/>
      <c r="X639" s="333"/>
    </row>
    <row r="640" spans="2:24" ht="25.8">
      <c r="B640" s="336"/>
      <c r="E640" s="337"/>
      <c r="F640" s="337"/>
      <c r="G640" s="338"/>
      <c r="H640" s="337"/>
      <c r="I640" s="337"/>
      <c r="J640" s="339"/>
      <c r="K640" s="337"/>
      <c r="L640" s="335"/>
      <c r="M640" s="335"/>
      <c r="N640" s="330"/>
      <c r="O640" s="331"/>
      <c r="P640" s="331"/>
      <c r="Q640" s="331"/>
      <c r="R640" s="331"/>
      <c r="S640" s="332"/>
      <c r="T640" s="332"/>
      <c r="U640" s="332"/>
      <c r="V640" s="332"/>
      <c r="X640" s="333"/>
    </row>
    <row r="641" spans="2:24" ht="25.8">
      <c r="B641" s="336"/>
      <c r="E641" s="337"/>
      <c r="F641" s="337"/>
      <c r="G641" s="338"/>
      <c r="H641" s="337"/>
      <c r="I641" s="337"/>
      <c r="J641" s="339"/>
      <c r="K641" s="337"/>
      <c r="L641" s="335"/>
      <c r="M641" s="335"/>
      <c r="N641" s="330"/>
      <c r="O641" s="331"/>
      <c r="P641" s="331"/>
      <c r="Q641" s="331"/>
      <c r="R641" s="331"/>
      <c r="S641" s="332"/>
      <c r="T641" s="332"/>
      <c r="U641" s="332"/>
      <c r="V641" s="332"/>
      <c r="X641" s="333"/>
    </row>
    <row r="642" spans="2:24" ht="25.8">
      <c r="B642" s="336"/>
      <c r="E642" s="337"/>
      <c r="F642" s="337"/>
      <c r="G642" s="338"/>
      <c r="H642" s="337"/>
      <c r="I642" s="337"/>
      <c r="J642" s="339"/>
      <c r="K642" s="337"/>
      <c r="L642" s="335"/>
      <c r="M642" s="335"/>
      <c r="N642" s="330"/>
      <c r="O642" s="331"/>
      <c r="P642" s="331"/>
      <c r="Q642" s="331"/>
      <c r="R642" s="331"/>
      <c r="S642" s="332"/>
      <c r="T642" s="332"/>
      <c r="U642" s="332"/>
      <c r="V642" s="332"/>
      <c r="X642" s="333"/>
    </row>
    <row r="643" spans="2:24" ht="25.8">
      <c r="B643" s="336"/>
      <c r="E643" s="337"/>
      <c r="F643" s="337"/>
      <c r="G643" s="338"/>
      <c r="H643" s="337"/>
      <c r="I643" s="337"/>
      <c r="J643" s="339"/>
      <c r="K643" s="337"/>
      <c r="L643" s="335"/>
      <c r="M643" s="335"/>
      <c r="N643" s="330"/>
      <c r="O643" s="331"/>
      <c r="P643" s="331"/>
      <c r="Q643" s="331"/>
      <c r="R643" s="331"/>
      <c r="S643" s="332"/>
      <c r="T643" s="332"/>
      <c r="U643" s="332"/>
      <c r="V643" s="332"/>
      <c r="X643" s="333"/>
    </row>
    <row r="644" spans="2:24" ht="25.8">
      <c r="B644" s="336"/>
      <c r="E644" s="337"/>
      <c r="F644" s="337"/>
      <c r="G644" s="338"/>
      <c r="H644" s="337"/>
      <c r="I644" s="337"/>
      <c r="J644" s="339"/>
      <c r="K644" s="337"/>
      <c r="L644" s="335"/>
      <c r="M644" s="335"/>
      <c r="N644" s="330"/>
      <c r="O644" s="331"/>
      <c r="P644" s="331"/>
      <c r="Q644" s="331"/>
      <c r="R644" s="331"/>
      <c r="S644" s="332"/>
      <c r="T644" s="332"/>
      <c r="U644" s="332"/>
      <c r="V644" s="332"/>
      <c r="X644" s="333"/>
    </row>
    <row r="645" spans="2:24" ht="25.8">
      <c r="B645" s="336"/>
      <c r="E645" s="337"/>
      <c r="F645" s="337"/>
      <c r="G645" s="338"/>
      <c r="H645" s="337"/>
      <c r="I645" s="337"/>
      <c r="J645" s="339"/>
      <c r="K645" s="337"/>
      <c r="L645" s="335"/>
      <c r="M645" s="335"/>
      <c r="N645" s="330"/>
      <c r="O645" s="331"/>
      <c r="P645" s="331"/>
      <c r="Q645" s="331"/>
      <c r="R645" s="331"/>
      <c r="S645" s="332"/>
      <c r="T645" s="332"/>
      <c r="U645" s="332"/>
      <c r="V645" s="332"/>
      <c r="X645" s="333"/>
    </row>
    <row r="646" spans="2:24" ht="25.8">
      <c r="B646" s="336"/>
      <c r="E646" s="337"/>
      <c r="F646" s="337"/>
      <c r="G646" s="338"/>
      <c r="H646" s="337"/>
      <c r="I646" s="337"/>
      <c r="J646" s="339"/>
      <c r="K646" s="337"/>
      <c r="L646" s="335"/>
      <c r="M646" s="335"/>
      <c r="N646" s="330"/>
      <c r="O646" s="331"/>
      <c r="P646" s="331"/>
      <c r="Q646" s="331"/>
      <c r="R646" s="331"/>
      <c r="S646" s="332"/>
      <c r="T646" s="332"/>
      <c r="U646" s="332"/>
      <c r="V646" s="332"/>
      <c r="X646" s="333"/>
    </row>
    <row r="647" spans="2:24" ht="25.8">
      <c r="B647" s="336"/>
      <c r="E647" s="337"/>
      <c r="F647" s="337"/>
      <c r="G647" s="338"/>
      <c r="H647" s="337"/>
      <c r="I647" s="337"/>
      <c r="J647" s="339"/>
      <c r="K647" s="337"/>
      <c r="L647" s="335"/>
      <c r="M647" s="335"/>
      <c r="N647" s="330"/>
      <c r="O647" s="331"/>
      <c r="P647" s="331"/>
      <c r="Q647" s="331"/>
      <c r="R647" s="331"/>
      <c r="S647" s="332"/>
      <c r="T647" s="332"/>
      <c r="U647" s="332"/>
      <c r="V647" s="332"/>
      <c r="X647" s="333"/>
    </row>
    <row r="648" spans="2:24" ht="25.8">
      <c r="B648" s="336"/>
      <c r="E648" s="337"/>
      <c r="F648" s="337"/>
      <c r="G648" s="338"/>
      <c r="H648" s="337"/>
      <c r="I648" s="337"/>
      <c r="J648" s="339"/>
      <c r="K648" s="337"/>
      <c r="L648" s="335"/>
      <c r="M648" s="335"/>
      <c r="N648" s="330"/>
      <c r="O648" s="331"/>
      <c r="P648" s="331"/>
      <c r="Q648" s="331"/>
      <c r="R648" s="331"/>
      <c r="S648" s="332"/>
      <c r="T648" s="332"/>
      <c r="U648" s="332"/>
      <c r="V648" s="332"/>
      <c r="X648" s="333"/>
    </row>
    <row r="649" spans="2:24" ht="25.8">
      <c r="B649" s="336"/>
      <c r="E649" s="337"/>
      <c r="F649" s="337"/>
      <c r="G649" s="338"/>
      <c r="H649" s="337"/>
      <c r="I649" s="337"/>
      <c r="J649" s="339"/>
      <c r="K649" s="337"/>
      <c r="L649" s="335"/>
      <c r="M649" s="335"/>
      <c r="N649" s="330"/>
      <c r="O649" s="331"/>
      <c r="P649" s="331"/>
      <c r="Q649" s="331"/>
      <c r="R649" s="331"/>
      <c r="S649" s="332"/>
      <c r="T649" s="332"/>
      <c r="U649" s="332"/>
      <c r="V649" s="332"/>
      <c r="X649" s="333"/>
    </row>
    <row r="650" spans="2:24" ht="25.8">
      <c r="B650" s="336"/>
      <c r="E650" s="337"/>
      <c r="F650" s="337"/>
      <c r="G650" s="338"/>
      <c r="H650" s="337"/>
      <c r="I650" s="337"/>
      <c r="J650" s="339"/>
      <c r="K650" s="337"/>
      <c r="L650" s="335"/>
      <c r="M650" s="335"/>
      <c r="N650" s="330"/>
      <c r="O650" s="331"/>
      <c r="P650" s="331"/>
      <c r="Q650" s="331"/>
      <c r="R650" s="331"/>
      <c r="S650" s="332"/>
      <c r="T650" s="332"/>
      <c r="U650" s="332"/>
      <c r="V650" s="332"/>
      <c r="X650" s="333"/>
    </row>
    <row r="651" spans="2:24" ht="25.8">
      <c r="B651" s="336"/>
      <c r="E651" s="337"/>
      <c r="F651" s="337"/>
      <c r="G651" s="338"/>
      <c r="H651" s="337"/>
      <c r="I651" s="337"/>
      <c r="J651" s="339"/>
      <c r="K651" s="337"/>
      <c r="L651" s="335"/>
      <c r="M651" s="335"/>
      <c r="N651" s="330"/>
      <c r="O651" s="331"/>
      <c r="P651" s="331"/>
      <c r="Q651" s="331"/>
      <c r="R651" s="331"/>
      <c r="S651" s="332"/>
      <c r="T651" s="332"/>
      <c r="U651" s="332"/>
      <c r="V651" s="332"/>
      <c r="X651" s="333"/>
    </row>
    <row r="652" spans="2:24" ht="25.8">
      <c r="B652" s="336"/>
      <c r="E652" s="337"/>
      <c r="F652" s="337"/>
      <c r="G652" s="338"/>
      <c r="H652" s="337"/>
      <c r="I652" s="337"/>
      <c r="J652" s="339"/>
      <c r="K652" s="337"/>
      <c r="L652" s="335"/>
      <c r="M652" s="335"/>
      <c r="N652" s="330"/>
      <c r="O652" s="331"/>
      <c r="P652" s="331"/>
      <c r="Q652" s="331"/>
      <c r="R652" s="331"/>
      <c r="S652" s="332"/>
      <c r="T652" s="332"/>
      <c r="U652" s="332"/>
      <c r="V652" s="332"/>
      <c r="X652" s="333"/>
    </row>
    <row r="653" spans="2:24" ht="25.8">
      <c r="B653" s="336"/>
      <c r="E653" s="337"/>
      <c r="F653" s="337"/>
      <c r="G653" s="338"/>
      <c r="H653" s="337"/>
      <c r="I653" s="337"/>
      <c r="J653" s="339"/>
      <c r="K653" s="337"/>
      <c r="L653" s="335"/>
      <c r="M653" s="335"/>
      <c r="N653" s="330"/>
      <c r="O653" s="331"/>
      <c r="P653" s="331"/>
      <c r="Q653" s="331"/>
      <c r="R653" s="331"/>
      <c r="S653" s="332"/>
      <c r="T653" s="332"/>
      <c r="U653" s="332"/>
      <c r="V653" s="332"/>
      <c r="X653" s="333"/>
    </row>
    <row r="654" spans="2:24" ht="25.8">
      <c r="B654" s="336"/>
      <c r="E654" s="337"/>
      <c r="F654" s="337"/>
      <c r="G654" s="338"/>
      <c r="H654" s="337"/>
      <c r="I654" s="337"/>
      <c r="J654" s="339"/>
      <c r="K654" s="337"/>
      <c r="L654" s="335"/>
      <c r="M654" s="335"/>
      <c r="N654" s="330"/>
      <c r="O654" s="331"/>
      <c r="P654" s="331"/>
      <c r="Q654" s="331"/>
      <c r="R654" s="331"/>
      <c r="S654" s="332"/>
      <c r="T654" s="332"/>
      <c r="U654" s="332"/>
      <c r="V654" s="332"/>
      <c r="X654" s="333"/>
    </row>
    <row r="655" spans="2:24" ht="25.8">
      <c r="B655" s="336"/>
      <c r="E655" s="337"/>
      <c r="F655" s="337"/>
      <c r="G655" s="338"/>
      <c r="H655" s="337"/>
      <c r="I655" s="337"/>
      <c r="J655" s="339"/>
      <c r="K655" s="337"/>
      <c r="L655" s="335"/>
      <c r="M655" s="335"/>
      <c r="N655" s="330"/>
      <c r="O655" s="331"/>
      <c r="P655" s="331"/>
      <c r="Q655" s="331"/>
      <c r="R655" s="331"/>
      <c r="S655" s="332"/>
      <c r="T655" s="332"/>
      <c r="U655" s="332"/>
      <c r="V655" s="332"/>
      <c r="X655" s="333"/>
    </row>
    <row r="656" spans="2:24" ht="25.8">
      <c r="B656" s="336"/>
      <c r="E656" s="337"/>
      <c r="F656" s="337"/>
      <c r="G656" s="338"/>
      <c r="H656" s="337"/>
      <c r="I656" s="337"/>
      <c r="J656" s="339"/>
      <c r="K656" s="337"/>
      <c r="L656" s="335"/>
      <c r="M656" s="335"/>
      <c r="N656" s="330"/>
      <c r="O656" s="331"/>
      <c r="P656" s="331"/>
      <c r="Q656" s="331"/>
      <c r="R656" s="331"/>
      <c r="S656" s="332"/>
      <c r="T656" s="332"/>
      <c r="U656" s="332"/>
      <c r="V656" s="332"/>
      <c r="X656" s="333"/>
    </row>
    <row r="657" spans="2:24" ht="25.8">
      <c r="B657" s="336"/>
      <c r="E657" s="337"/>
      <c r="F657" s="337"/>
      <c r="G657" s="338"/>
      <c r="H657" s="337"/>
      <c r="I657" s="337"/>
      <c r="J657" s="339"/>
      <c r="K657" s="337"/>
      <c r="L657" s="335"/>
      <c r="M657" s="335"/>
      <c r="N657" s="330"/>
      <c r="O657" s="331"/>
      <c r="P657" s="331"/>
      <c r="Q657" s="331"/>
      <c r="R657" s="331"/>
      <c r="S657" s="332"/>
      <c r="T657" s="332"/>
      <c r="U657" s="332"/>
      <c r="V657" s="332"/>
      <c r="X657" s="333"/>
    </row>
    <row r="658" spans="2:24" ht="25.8">
      <c r="B658" s="336"/>
      <c r="E658" s="337"/>
      <c r="F658" s="337"/>
      <c r="G658" s="338"/>
      <c r="H658" s="337"/>
      <c r="I658" s="337"/>
      <c r="J658" s="339"/>
      <c r="K658" s="337"/>
      <c r="L658" s="335"/>
      <c r="M658" s="335"/>
      <c r="N658" s="330"/>
      <c r="O658" s="331"/>
      <c r="P658" s="331"/>
      <c r="Q658" s="331"/>
      <c r="R658" s="331"/>
      <c r="S658" s="332"/>
      <c r="T658" s="332"/>
      <c r="U658" s="332"/>
      <c r="V658" s="332"/>
      <c r="X658" s="333"/>
    </row>
    <row r="659" spans="2:24" ht="25.8">
      <c r="B659" s="336"/>
      <c r="E659" s="337"/>
      <c r="F659" s="337"/>
      <c r="G659" s="338"/>
      <c r="H659" s="337"/>
      <c r="I659" s="337"/>
      <c r="J659" s="339"/>
      <c r="K659" s="337"/>
      <c r="L659" s="335"/>
      <c r="M659" s="335"/>
      <c r="N659" s="330"/>
      <c r="O659" s="331"/>
      <c r="P659" s="331"/>
      <c r="Q659" s="331"/>
      <c r="R659" s="331"/>
      <c r="S659" s="332"/>
      <c r="T659" s="332"/>
      <c r="U659" s="332"/>
      <c r="V659" s="332"/>
      <c r="X659" s="333"/>
    </row>
    <row r="660" spans="2:24" ht="25.8">
      <c r="B660" s="336"/>
      <c r="E660" s="337"/>
      <c r="F660" s="337"/>
      <c r="G660" s="338"/>
      <c r="H660" s="337"/>
      <c r="I660" s="337"/>
      <c r="J660" s="339"/>
      <c r="K660" s="337"/>
      <c r="L660" s="335"/>
      <c r="M660" s="335"/>
      <c r="N660" s="330"/>
      <c r="O660" s="331"/>
      <c r="P660" s="331"/>
      <c r="Q660" s="331"/>
      <c r="R660" s="331"/>
      <c r="S660" s="332"/>
      <c r="T660" s="332"/>
      <c r="U660" s="332"/>
      <c r="V660" s="332"/>
      <c r="X660" s="333"/>
    </row>
    <row r="661" spans="2:24" ht="25.8">
      <c r="B661" s="336"/>
      <c r="E661" s="337"/>
      <c r="F661" s="337"/>
      <c r="G661" s="338"/>
      <c r="H661" s="337"/>
      <c r="I661" s="337"/>
      <c r="J661" s="339"/>
      <c r="K661" s="337"/>
      <c r="L661" s="335"/>
      <c r="M661" s="335"/>
      <c r="N661" s="330"/>
      <c r="O661" s="331"/>
      <c r="P661" s="331"/>
      <c r="Q661" s="331"/>
      <c r="R661" s="331"/>
      <c r="S661" s="332"/>
      <c r="T661" s="332"/>
      <c r="U661" s="332"/>
      <c r="V661" s="332"/>
      <c r="X661" s="333"/>
    </row>
    <row r="662" spans="2:24" ht="25.8">
      <c r="B662" s="336"/>
      <c r="E662" s="337"/>
      <c r="F662" s="337"/>
      <c r="G662" s="338"/>
      <c r="H662" s="337"/>
      <c r="I662" s="337"/>
      <c r="J662" s="339"/>
      <c r="K662" s="337"/>
      <c r="L662" s="335"/>
      <c r="M662" s="335"/>
      <c r="N662" s="330"/>
      <c r="O662" s="331"/>
      <c r="P662" s="331"/>
      <c r="Q662" s="331"/>
      <c r="R662" s="331"/>
      <c r="S662" s="332"/>
      <c r="T662" s="332"/>
      <c r="U662" s="332"/>
      <c r="V662" s="332"/>
      <c r="X662" s="333"/>
    </row>
    <row r="663" spans="2:24" ht="25.8">
      <c r="B663" s="336"/>
      <c r="E663" s="337"/>
      <c r="F663" s="337"/>
      <c r="G663" s="338"/>
      <c r="H663" s="337"/>
      <c r="I663" s="337"/>
      <c r="J663" s="339"/>
      <c r="K663" s="337"/>
      <c r="L663" s="335"/>
      <c r="M663" s="335"/>
      <c r="N663" s="330"/>
      <c r="O663" s="331"/>
      <c r="P663" s="331"/>
      <c r="Q663" s="331"/>
      <c r="R663" s="331"/>
      <c r="S663" s="332"/>
      <c r="T663" s="332"/>
      <c r="U663" s="332"/>
      <c r="V663" s="332"/>
      <c r="X663" s="333"/>
    </row>
    <row r="664" spans="2:24" ht="25.8">
      <c r="B664" s="336"/>
      <c r="E664" s="337"/>
      <c r="F664" s="337"/>
      <c r="G664" s="338"/>
      <c r="H664" s="337"/>
      <c r="I664" s="337"/>
      <c r="J664" s="339"/>
      <c r="K664" s="337"/>
      <c r="L664" s="335"/>
      <c r="M664" s="335"/>
      <c r="N664" s="330"/>
      <c r="O664" s="331"/>
      <c r="P664" s="331"/>
      <c r="Q664" s="331"/>
      <c r="R664" s="331"/>
      <c r="S664" s="332"/>
      <c r="T664" s="332"/>
      <c r="U664" s="332"/>
      <c r="V664" s="332"/>
      <c r="X664" s="333"/>
    </row>
    <row r="665" spans="2:24" ht="25.8">
      <c r="B665" s="336"/>
      <c r="E665" s="337"/>
      <c r="F665" s="337"/>
      <c r="G665" s="338"/>
      <c r="H665" s="337"/>
      <c r="I665" s="337"/>
      <c r="J665" s="339"/>
      <c r="K665" s="337"/>
      <c r="L665" s="335"/>
      <c r="M665" s="335"/>
      <c r="N665" s="330"/>
      <c r="O665" s="331"/>
      <c r="P665" s="331"/>
      <c r="Q665" s="331"/>
      <c r="R665" s="331"/>
      <c r="S665" s="332"/>
      <c r="T665" s="332"/>
      <c r="U665" s="332"/>
      <c r="V665" s="332"/>
      <c r="X665" s="333"/>
    </row>
    <row r="666" spans="2:24" ht="25.8">
      <c r="B666" s="336"/>
      <c r="E666" s="337"/>
      <c r="F666" s="337"/>
      <c r="G666" s="338"/>
      <c r="H666" s="337"/>
      <c r="I666" s="337"/>
      <c r="J666" s="339"/>
      <c r="K666" s="337"/>
      <c r="L666" s="335"/>
      <c r="M666" s="335"/>
      <c r="N666" s="330"/>
      <c r="O666" s="331"/>
      <c r="P666" s="331"/>
      <c r="Q666" s="331"/>
      <c r="R666" s="331"/>
      <c r="S666" s="332"/>
      <c r="T666" s="332"/>
      <c r="U666" s="332"/>
      <c r="V666" s="332"/>
      <c r="X666" s="333"/>
    </row>
    <row r="667" spans="2:24" ht="25.8">
      <c r="B667" s="336"/>
      <c r="E667" s="337"/>
      <c r="F667" s="337"/>
      <c r="G667" s="338"/>
      <c r="H667" s="337"/>
      <c r="I667" s="337"/>
      <c r="J667" s="339"/>
      <c r="K667" s="337"/>
      <c r="L667" s="335"/>
      <c r="M667" s="335"/>
      <c r="N667" s="330"/>
      <c r="O667" s="331"/>
      <c r="P667" s="331"/>
      <c r="Q667" s="331"/>
      <c r="R667" s="331"/>
      <c r="S667" s="332"/>
      <c r="T667" s="332"/>
      <c r="U667" s="332"/>
      <c r="V667" s="332"/>
      <c r="X667" s="333"/>
    </row>
    <row r="668" spans="2:24" ht="25.8">
      <c r="B668" s="336"/>
      <c r="E668" s="337"/>
      <c r="F668" s="337"/>
      <c r="G668" s="338"/>
      <c r="H668" s="337"/>
      <c r="I668" s="337"/>
      <c r="J668" s="339"/>
      <c r="K668" s="337"/>
      <c r="L668" s="335"/>
      <c r="M668" s="335"/>
      <c r="N668" s="330"/>
      <c r="O668" s="331"/>
      <c r="P668" s="331"/>
      <c r="Q668" s="331"/>
      <c r="R668" s="331"/>
      <c r="S668" s="332"/>
      <c r="T668" s="332"/>
      <c r="U668" s="332"/>
      <c r="V668" s="332"/>
      <c r="X668" s="333"/>
    </row>
    <row r="669" spans="2:24" ht="25.8">
      <c r="B669" s="336"/>
      <c r="E669" s="337"/>
      <c r="F669" s="337"/>
      <c r="G669" s="338"/>
      <c r="H669" s="337"/>
      <c r="I669" s="337"/>
      <c r="J669" s="339"/>
      <c r="K669" s="337"/>
      <c r="L669" s="335"/>
      <c r="M669" s="335"/>
      <c r="N669" s="330"/>
      <c r="O669" s="331"/>
      <c r="P669" s="331"/>
      <c r="Q669" s="331"/>
      <c r="R669" s="331"/>
      <c r="S669" s="332"/>
      <c r="T669" s="332"/>
      <c r="U669" s="332"/>
      <c r="V669" s="332"/>
      <c r="X669" s="333"/>
    </row>
    <row r="670" spans="2:24" ht="25.8">
      <c r="B670" s="336"/>
      <c r="E670" s="337"/>
      <c r="F670" s="337"/>
      <c r="G670" s="338"/>
      <c r="H670" s="337"/>
      <c r="I670" s="337"/>
      <c r="J670" s="339"/>
      <c r="K670" s="337"/>
      <c r="L670" s="335"/>
      <c r="M670" s="335"/>
      <c r="N670" s="330"/>
      <c r="O670" s="331"/>
      <c r="P670" s="331"/>
      <c r="Q670" s="331"/>
      <c r="R670" s="331"/>
      <c r="S670" s="332"/>
      <c r="T670" s="332"/>
      <c r="U670" s="332"/>
      <c r="V670" s="332"/>
      <c r="X670" s="333"/>
    </row>
    <row r="671" spans="2:24" ht="25.8">
      <c r="B671" s="336"/>
      <c r="E671" s="337"/>
      <c r="F671" s="337"/>
      <c r="G671" s="338"/>
      <c r="H671" s="337"/>
      <c r="I671" s="337"/>
      <c r="J671" s="339"/>
      <c r="K671" s="337"/>
      <c r="L671" s="335"/>
      <c r="M671" s="335"/>
      <c r="N671" s="330"/>
      <c r="O671" s="331"/>
      <c r="P671" s="331"/>
      <c r="Q671" s="331"/>
      <c r="R671" s="331"/>
      <c r="S671" s="332"/>
      <c r="T671" s="332"/>
      <c r="U671" s="332"/>
      <c r="V671" s="332"/>
      <c r="X671" s="333"/>
    </row>
    <row r="672" spans="2:24" ht="25.8">
      <c r="B672" s="336"/>
      <c r="E672" s="337"/>
      <c r="F672" s="337"/>
      <c r="G672" s="338"/>
      <c r="H672" s="337"/>
      <c r="I672" s="337"/>
      <c r="J672" s="339"/>
      <c r="K672" s="337"/>
      <c r="L672" s="335"/>
      <c r="M672" s="335"/>
      <c r="N672" s="330"/>
      <c r="O672" s="331"/>
      <c r="P672" s="331"/>
      <c r="Q672" s="331"/>
      <c r="R672" s="331"/>
      <c r="S672" s="332"/>
      <c r="T672" s="332"/>
      <c r="U672" s="332"/>
      <c r="V672" s="332"/>
      <c r="X672" s="333"/>
    </row>
    <row r="673" spans="2:24" ht="25.8">
      <c r="B673" s="336"/>
      <c r="E673" s="337"/>
      <c r="F673" s="337"/>
      <c r="G673" s="338"/>
      <c r="H673" s="337"/>
      <c r="I673" s="337"/>
      <c r="J673" s="339"/>
      <c r="K673" s="337"/>
      <c r="L673" s="335"/>
      <c r="M673" s="335"/>
      <c r="N673" s="330"/>
      <c r="O673" s="331"/>
      <c r="P673" s="331"/>
      <c r="Q673" s="331"/>
      <c r="R673" s="331"/>
      <c r="S673" s="332"/>
      <c r="T673" s="332"/>
      <c r="U673" s="332"/>
      <c r="V673" s="332"/>
      <c r="X673" s="333"/>
    </row>
    <row r="674" spans="2:24" ht="25.8">
      <c r="B674" s="336"/>
      <c r="E674" s="337"/>
      <c r="F674" s="337"/>
      <c r="G674" s="338"/>
      <c r="H674" s="337"/>
      <c r="I674" s="337"/>
      <c r="J674" s="339"/>
      <c r="K674" s="337"/>
      <c r="L674" s="335"/>
      <c r="M674" s="335"/>
      <c r="N674" s="330"/>
      <c r="O674" s="331"/>
      <c r="P674" s="331"/>
      <c r="Q674" s="331"/>
      <c r="R674" s="331"/>
      <c r="S674" s="332"/>
      <c r="T674" s="332"/>
      <c r="U674" s="332"/>
      <c r="V674" s="332"/>
      <c r="X674" s="333"/>
    </row>
    <row r="675" spans="2:24" ht="25.8">
      <c r="B675" s="336"/>
      <c r="E675" s="337"/>
      <c r="F675" s="337"/>
      <c r="G675" s="338"/>
      <c r="H675" s="337"/>
      <c r="I675" s="337"/>
      <c r="J675" s="339"/>
      <c r="K675" s="337"/>
      <c r="L675" s="335"/>
      <c r="M675" s="335"/>
      <c r="N675" s="330"/>
      <c r="O675" s="331"/>
      <c r="P675" s="331"/>
      <c r="Q675" s="331"/>
      <c r="R675" s="331"/>
      <c r="S675" s="332"/>
      <c r="T675" s="332"/>
      <c r="U675" s="332"/>
      <c r="V675" s="332"/>
      <c r="X675" s="333"/>
    </row>
    <row r="676" spans="2:24" ht="25.8">
      <c r="B676" s="336"/>
      <c r="E676" s="337"/>
      <c r="F676" s="337"/>
      <c r="G676" s="338"/>
      <c r="H676" s="337"/>
      <c r="I676" s="337"/>
      <c r="J676" s="339"/>
      <c r="K676" s="337"/>
      <c r="L676" s="335"/>
      <c r="M676" s="335"/>
      <c r="N676" s="330"/>
      <c r="O676" s="331"/>
      <c r="P676" s="331"/>
      <c r="Q676" s="331"/>
      <c r="R676" s="331"/>
      <c r="S676" s="332"/>
      <c r="T676" s="332"/>
      <c r="U676" s="332"/>
      <c r="V676" s="332"/>
      <c r="X676" s="333"/>
    </row>
    <row r="677" spans="2:24" ht="25.8">
      <c r="B677" s="336"/>
      <c r="E677" s="337"/>
      <c r="F677" s="337"/>
      <c r="G677" s="338"/>
      <c r="H677" s="337"/>
      <c r="I677" s="337"/>
      <c r="J677" s="339"/>
      <c r="K677" s="337"/>
      <c r="L677" s="335"/>
      <c r="M677" s="335"/>
      <c r="N677" s="330"/>
      <c r="O677" s="331"/>
      <c r="P677" s="331"/>
      <c r="Q677" s="331"/>
      <c r="R677" s="331"/>
      <c r="S677" s="332"/>
      <c r="T677" s="332"/>
      <c r="U677" s="332"/>
      <c r="V677" s="332"/>
      <c r="X677" s="333"/>
    </row>
    <row r="678" spans="2:24" ht="25.8">
      <c r="B678" s="336"/>
      <c r="E678" s="337"/>
      <c r="F678" s="337"/>
      <c r="G678" s="338"/>
      <c r="H678" s="337"/>
      <c r="I678" s="337"/>
      <c r="J678" s="339"/>
      <c r="K678" s="337"/>
      <c r="L678" s="335"/>
      <c r="M678" s="335"/>
      <c r="N678" s="330"/>
      <c r="O678" s="331"/>
      <c r="P678" s="331"/>
      <c r="Q678" s="331"/>
      <c r="R678" s="331"/>
      <c r="S678" s="332"/>
      <c r="T678" s="332"/>
      <c r="U678" s="332"/>
      <c r="V678" s="332"/>
      <c r="X678" s="333"/>
    </row>
    <row r="679" spans="2:24" ht="25.8">
      <c r="B679" s="336"/>
      <c r="E679" s="337"/>
      <c r="F679" s="337"/>
      <c r="G679" s="338"/>
      <c r="H679" s="337"/>
      <c r="I679" s="337"/>
      <c r="J679" s="339"/>
      <c r="K679" s="337"/>
      <c r="L679" s="335"/>
      <c r="M679" s="335"/>
      <c r="N679" s="330"/>
      <c r="O679" s="331"/>
      <c r="P679" s="331"/>
      <c r="Q679" s="331"/>
      <c r="R679" s="331"/>
      <c r="S679" s="332"/>
      <c r="T679" s="332"/>
      <c r="U679" s="332"/>
      <c r="V679" s="332"/>
      <c r="X679" s="333"/>
    </row>
    <row r="680" spans="2:24" ht="25.8">
      <c r="B680" s="336"/>
      <c r="E680" s="337"/>
      <c r="F680" s="337"/>
      <c r="G680" s="338"/>
      <c r="H680" s="337"/>
      <c r="I680" s="337"/>
      <c r="J680" s="339"/>
      <c r="K680" s="337"/>
      <c r="L680" s="335"/>
      <c r="M680" s="335"/>
      <c r="N680" s="330"/>
      <c r="O680" s="331"/>
      <c r="P680" s="331"/>
      <c r="Q680" s="331"/>
      <c r="R680" s="331"/>
      <c r="S680" s="332"/>
      <c r="T680" s="332"/>
      <c r="U680" s="332"/>
      <c r="V680" s="332"/>
      <c r="X680" s="333"/>
    </row>
    <row r="681" spans="2:24" ht="25.8">
      <c r="B681" s="336"/>
      <c r="E681" s="337"/>
      <c r="F681" s="337"/>
      <c r="G681" s="338"/>
      <c r="H681" s="337"/>
      <c r="I681" s="337"/>
      <c r="J681" s="339"/>
      <c r="K681" s="337"/>
      <c r="L681" s="335"/>
      <c r="M681" s="335"/>
      <c r="N681" s="330"/>
      <c r="O681" s="331"/>
      <c r="P681" s="331"/>
      <c r="Q681" s="331"/>
      <c r="R681" s="331"/>
      <c r="S681" s="332"/>
      <c r="T681" s="332"/>
      <c r="U681" s="332"/>
      <c r="V681" s="332"/>
      <c r="X681" s="333"/>
    </row>
    <row r="682" spans="2:24" ht="25.8">
      <c r="B682" s="336"/>
      <c r="E682" s="337"/>
      <c r="F682" s="337"/>
      <c r="G682" s="338"/>
      <c r="H682" s="337"/>
      <c r="I682" s="337"/>
      <c r="J682" s="339"/>
      <c r="K682" s="337"/>
      <c r="L682" s="335"/>
      <c r="M682" s="335"/>
      <c r="N682" s="330"/>
      <c r="O682" s="331"/>
      <c r="P682" s="331"/>
      <c r="Q682" s="331"/>
      <c r="R682" s="331"/>
      <c r="S682" s="332"/>
      <c r="T682" s="332"/>
      <c r="U682" s="332"/>
      <c r="V682" s="332"/>
      <c r="X682" s="333"/>
    </row>
    <row r="683" spans="2:24" ht="25.8">
      <c r="B683" s="336"/>
      <c r="E683" s="337"/>
      <c r="F683" s="337"/>
      <c r="G683" s="338"/>
      <c r="H683" s="337"/>
      <c r="I683" s="337"/>
      <c r="J683" s="339"/>
      <c r="K683" s="337"/>
      <c r="L683" s="335"/>
      <c r="M683" s="335"/>
      <c r="N683" s="330"/>
      <c r="O683" s="331"/>
      <c r="P683" s="331"/>
      <c r="Q683" s="331"/>
      <c r="R683" s="331"/>
      <c r="S683" s="332"/>
      <c r="T683" s="332"/>
      <c r="U683" s="332"/>
      <c r="V683" s="332"/>
      <c r="X683" s="333"/>
    </row>
    <row r="684" spans="2:24" ht="25.8">
      <c r="B684" s="336"/>
      <c r="E684" s="337"/>
      <c r="F684" s="337"/>
      <c r="G684" s="338"/>
      <c r="H684" s="337"/>
      <c r="I684" s="337"/>
      <c r="J684" s="339"/>
      <c r="K684" s="337"/>
      <c r="L684" s="335"/>
      <c r="M684" s="335"/>
      <c r="N684" s="330"/>
      <c r="O684" s="331"/>
      <c r="P684" s="331"/>
      <c r="Q684" s="331"/>
      <c r="R684" s="331"/>
      <c r="S684" s="332"/>
      <c r="T684" s="332"/>
      <c r="U684" s="332"/>
      <c r="V684" s="332"/>
      <c r="X684" s="333"/>
    </row>
    <row r="685" spans="2:24" ht="25.8">
      <c r="B685" s="336"/>
      <c r="E685" s="337"/>
      <c r="F685" s="337"/>
      <c r="G685" s="338"/>
      <c r="H685" s="337"/>
      <c r="I685" s="337"/>
      <c r="J685" s="339"/>
      <c r="K685" s="337"/>
      <c r="L685" s="335"/>
      <c r="M685" s="335"/>
      <c r="N685" s="330"/>
      <c r="O685" s="331"/>
      <c r="P685" s="331"/>
      <c r="Q685" s="331"/>
      <c r="R685" s="331"/>
      <c r="S685" s="332"/>
      <c r="T685" s="332"/>
      <c r="U685" s="332"/>
      <c r="V685" s="332"/>
      <c r="X685" s="333"/>
    </row>
    <row r="686" spans="2:24" ht="25.8">
      <c r="B686" s="336"/>
      <c r="E686" s="337"/>
      <c r="F686" s="337"/>
      <c r="G686" s="338"/>
      <c r="H686" s="337"/>
      <c r="I686" s="337"/>
      <c r="J686" s="339"/>
      <c r="K686" s="337"/>
      <c r="L686" s="335"/>
      <c r="M686" s="335"/>
      <c r="N686" s="330"/>
      <c r="O686" s="331"/>
      <c r="P686" s="331"/>
      <c r="Q686" s="331"/>
      <c r="R686" s="331"/>
      <c r="S686" s="332"/>
      <c r="T686" s="332"/>
      <c r="U686" s="332"/>
      <c r="V686" s="332"/>
      <c r="X686" s="333"/>
    </row>
    <row r="687" spans="2:24" ht="25.8">
      <c r="B687" s="336"/>
      <c r="E687" s="337"/>
      <c r="F687" s="337"/>
      <c r="G687" s="338"/>
      <c r="H687" s="337"/>
      <c r="I687" s="337"/>
      <c r="J687" s="339"/>
      <c r="K687" s="337"/>
      <c r="L687" s="335"/>
      <c r="M687" s="335"/>
      <c r="N687" s="330"/>
      <c r="O687" s="331"/>
      <c r="P687" s="331"/>
      <c r="Q687" s="331"/>
      <c r="R687" s="331"/>
      <c r="S687" s="332"/>
      <c r="T687" s="332"/>
      <c r="U687" s="332"/>
      <c r="V687" s="332"/>
      <c r="X687" s="333"/>
    </row>
    <row r="688" spans="2:24" ht="25.8">
      <c r="B688" s="336"/>
      <c r="E688" s="337"/>
      <c r="F688" s="337"/>
      <c r="G688" s="338"/>
      <c r="H688" s="337"/>
      <c r="I688" s="337"/>
      <c r="J688" s="339"/>
      <c r="K688" s="337"/>
      <c r="L688" s="335"/>
      <c r="M688" s="335"/>
      <c r="N688" s="330"/>
      <c r="O688" s="331"/>
      <c r="P688" s="331"/>
      <c r="Q688" s="331"/>
      <c r="R688" s="331"/>
      <c r="S688" s="332"/>
      <c r="T688" s="332"/>
      <c r="U688" s="332"/>
      <c r="V688" s="332"/>
      <c r="X688" s="333"/>
    </row>
    <row r="689" spans="2:24" ht="25.8">
      <c r="B689" s="336"/>
      <c r="E689" s="337"/>
      <c r="F689" s="337"/>
      <c r="G689" s="338"/>
      <c r="H689" s="337"/>
      <c r="I689" s="337"/>
      <c r="J689" s="339"/>
      <c r="K689" s="337"/>
      <c r="L689" s="335"/>
      <c r="M689" s="335"/>
      <c r="N689" s="330"/>
      <c r="O689" s="331"/>
      <c r="P689" s="331"/>
      <c r="Q689" s="331"/>
      <c r="R689" s="331"/>
      <c r="S689" s="332"/>
      <c r="T689" s="332"/>
      <c r="U689" s="332"/>
      <c r="V689" s="332"/>
      <c r="X689" s="333"/>
    </row>
    <row r="690" spans="2:24" ht="25.8">
      <c r="B690" s="336"/>
      <c r="E690" s="337"/>
      <c r="F690" s="337"/>
      <c r="G690" s="338"/>
      <c r="H690" s="337"/>
      <c r="I690" s="337"/>
      <c r="J690" s="339"/>
      <c r="K690" s="337"/>
      <c r="L690" s="335"/>
      <c r="M690" s="335"/>
      <c r="N690" s="330"/>
      <c r="O690" s="331"/>
      <c r="P690" s="331"/>
      <c r="Q690" s="331"/>
      <c r="R690" s="331"/>
      <c r="S690" s="332"/>
      <c r="T690" s="332"/>
      <c r="U690" s="332"/>
      <c r="V690" s="332"/>
      <c r="X690" s="333"/>
    </row>
    <row r="691" spans="2:24" ht="25.8">
      <c r="B691" s="336"/>
      <c r="E691" s="337"/>
      <c r="F691" s="337"/>
      <c r="G691" s="338"/>
      <c r="H691" s="337"/>
      <c r="I691" s="337"/>
      <c r="J691" s="339"/>
      <c r="K691" s="337"/>
      <c r="L691" s="335"/>
      <c r="M691" s="335"/>
      <c r="N691" s="330"/>
      <c r="O691" s="331"/>
      <c r="P691" s="331"/>
      <c r="Q691" s="331"/>
      <c r="R691" s="331"/>
      <c r="S691" s="332"/>
      <c r="T691" s="332"/>
      <c r="U691" s="332"/>
      <c r="V691" s="332"/>
      <c r="X691" s="333"/>
    </row>
    <row r="692" spans="2:24" ht="25.8">
      <c r="B692" s="336"/>
      <c r="E692" s="337"/>
      <c r="F692" s="337"/>
      <c r="G692" s="338"/>
      <c r="H692" s="337"/>
      <c r="I692" s="337"/>
      <c r="J692" s="339"/>
      <c r="K692" s="337"/>
      <c r="L692" s="335"/>
      <c r="M692" s="335"/>
      <c r="N692" s="330"/>
      <c r="O692" s="331"/>
      <c r="P692" s="331"/>
      <c r="Q692" s="331"/>
      <c r="R692" s="331"/>
      <c r="S692" s="332"/>
      <c r="T692" s="332"/>
      <c r="U692" s="332"/>
      <c r="V692" s="332"/>
      <c r="X692" s="333"/>
    </row>
    <row r="693" spans="2:24" ht="25.8">
      <c r="B693" s="336"/>
      <c r="E693" s="337"/>
      <c r="F693" s="337"/>
      <c r="G693" s="338"/>
      <c r="H693" s="337"/>
      <c r="I693" s="337"/>
      <c r="J693" s="339"/>
      <c r="K693" s="337"/>
      <c r="L693" s="335"/>
      <c r="M693" s="335"/>
      <c r="N693" s="330"/>
      <c r="O693" s="331"/>
      <c r="P693" s="331"/>
      <c r="Q693" s="331"/>
      <c r="R693" s="331"/>
      <c r="S693" s="332"/>
      <c r="T693" s="332"/>
      <c r="U693" s="332"/>
      <c r="V693" s="332"/>
      <c r="X693" s="333"/>
    </row>
    <row r="694" spans="2:24" ht="25.8">
      <c r="B694" s="336"/>
      <c r="E694" s="337"/>
      <c r="F694" s="337"/>
      <c r="G694" s="338"/>
      <c r="H694" s="337"/>
      <c r="I694" s="337"/>
      <c r="J694" s="339"/>
      <c r="K694" s="337"/>
      <c r="L694" s="335"/>
      <c r="M694" s="335"/>
      <c r="N694" s="330"/>
      <c r="O694" s="331"/>
      <c r="P694" s="331"/>
      <c r="Q694" s="331"/>
      <c r="R694" s="331"/>
      <c r="S694" s="332"/>
      <c r="T694" s="332"/>
      <c r="U694" s="332"/>
      <c r="V694" s="332"/>
      <c r="X694" s="333"/>
    </row>
    <row r="695" spans="2:24" ht="25.8">
      <c r="B695" s="336"/>
      <c r="E695" s="337"/>
      <c r="F695" s="337"/>
      <c r="G695" s="338"/>
      <c r="H695" s="337"/>
      <c r="I695" s="337"/>
      <c r="J695" s="339"/>
      <c r="K695" s="337"/>
      <c r="L695" s="335"/>
      <c r="M695" s="335"/>
      <c r="N695" s="330"/>
      <c r="O695" s="331"/>
      <c r="P695" s="331"/>
      <c r="Q695" s="331"/>
      <c r="R695" s="331"/>
      <c r="S695" s="332"/>
      <c r="T695" s="332"/>
      <c r="U695" s="332"/>
      <c r="V695" s="332"/>
      <c r="X695" s="333"/>
    </row>
    <row r="696" spans="2:24" ht="25.8">
      <c r="B696" s="336"/>
      <c r="E696" s="337"/>
      <c r="F696" s="337"/>
      <c r="G696" s="338"/>
      <c r="H696" s="337"/>
      <c r="I696" s="337"/>
      <c r="J696" s="339"/>
      <c r="K696" s="337"/>
      <c r="L696" s="335"/>
      <c r="M696" s="335"/>
      <c r="N696" s="330"/>
      <c r="O696" s="331"/>
      <c r="P696" s="331"/>
      <c r="Q696" s="331"/>
      <c r="R696" s="331"/>
      <c r="S696" s="332"/>
      <c r="T696" s="332"/>
      <c r="U696" s="332"/>
      <c r="V696" s="332"/>
      <c r="X696" s="333"/>
    </row>
    <row r="697" spans="2:24" ht="25.8">
      <c r="B697" s="336"/>
      <c r="E697" s="337"/>
      <c r="F697" s="337"/>
      <c r="G697" s="338"/>
      <c r="H697" s="337"/>
      <c r="I697" s="337"/>
      <c r="J697" s="339"/>
      <c r="K697" s="337"/>
      <c r="L697" s="335"/>
      <c r="M697" s="335"/>
      <c r="N697" s="330"/>
      <c r="O697" s="331"/>
      <c r="P697" s="331"/>
      <c r="Q697" s="331"/>
      <c r="R697" s="331"/>
      <c r="S697" s="332"/>
      <c r="T697" s="332"/>
      <c r="U697" s="332"/>
      <c r="V697" s="332"/>
      <c r="X697" s="333"/>
    </row>
    <row r="698" spans="2:24" ht="25.8">
      <c r="B698" s="336"/>
      <c r="E698" s="337"/>
      <c r="F698" s="337"/>
      <c r="G698" s="338"/>
      <c r="H698" s="337"/>
      <c r="I698" s="337"/>
      <c r="J698" s="339"/>
      <c r="K698" s="337"/>
      <c r="L698" s="335"/>
      <c r="M698" s="335"/>
      <c r="N698" s="330"/>
      <c r="O698" s="331"/>
      <c r="P698" s="331"/>
      <c r="Q698" s="331"/>
      <c r="R698" s="331"/>
      <c r="S698" s="332"/>
      <c r="T698" s="332"/>
      <c r="U698" s="332"/>
      <c r="V698" s="332"/>
      <c r="X698" s="333"/>
    </row>
    <row r="699" spans="2:24" ht="25.8">
      <c r="B699" s="336"/>
      <c r="E699" s="337"/>
      <c r="F699" s="337"/>
      <c r="G699" s="338"/>
      <c r="H699" s="337"/>
      <c r="I699" s="337"/>
      <c r="J699" s="339"/>
      <c r="K699" s="337"/>
      <c r="L699" s="335"/>
      <c r="M699" s="335"/>
      <c r="N699" s="330"/>
      <c r="O699" s="331"/>
      <c r="P699" s="331"/>
      <c r="Q699" s="331"/>
      <c r="R699" s="331"/>
      <c r="S699" s="332"/>
      <c r="T699" s="332"/>
      <c r="U699" s="332"/>
      <c r="V699" s="332"/>
      <c r="X699" s="333"/>
    </row>
    <row r="700" spans="2:24" ht="25.8">
      <c r="B700" s="336"/>
      <c r="E700" s="337"/>
      <c r="F700" s="337"/>
      <c r="G700" s="338"/>
      <c r="H700" s="337"/>
      <c r="I700" s="337"/>
      <c r="J700" s="339"/>
      <c r="K700" s="337"/>
      <c r="L700" s="335"/>
      <c r="M700" s="335"/>
      <c r="N700" s="330"/>
      <c r="O700" s="331"/>
      <c r="P700" s="331"/>
      <c r="Q700" s="331"/>
      <c r="R700" s="331"/>
      <c r="S700" s="332"/>
      <c r="T700" s="332"/>
      <c r="U700" s="332"/>
      <c r="V700" s="332"/>
      <c r="X700" s="333"/>
    </row>
    <row r="701" spans="2:24" ht="25.8">
      <c r="B701" s="336"/>
      <c r="E701" s="337"/>
      <c r="F701" s="337"/>
      <c r="G701" s="338"/>
      <c r="H701" s="337"/>
      <c r="I701" s="337"/>
      <c r="J701" s="339"/>
      <c r="K701" s="337"/>
      <c r="L701" s="335"/>
      <c r="M701" s="335"/>
      <c r="N701" s="330"/>
      <c r="O701" s="331"/>
      <c r="P701" s="331"/>
      <c r="Q701" s="331"/>
      <c r="R701" s="331"/>
      <c r="S701" s="332"/>
      <c r="T701" s="332"/>
      <c r="U701" s="332"/>
      <c r="V701" s="332"/>
      <c r="X701" s="333"/>
    </row>
    <row r="702" spans="2:24" ht="25.8">
      <c r="B702" s="336"/>
      <c r="E702" s="337"/>
      <c r="F702" s="337"/>
      <c r="G702" s="338"/>
      <c r="H702" s="337"/>
      <c r="I702" s="337"/>
      <c r="J702" s="339"/>
      <c r="K702" s="337"/>
      <c r="L702" s="335"/>
      <c r="M702" s="335"/>
      <c r="N702" s="330"/>
      <c r="O702" s="331"/>
      <c r="P702" s="331"/>
      <c r="Q702" s="331"/>
      <c r="R702" s="331"/>
      <c r="S702" s="332"/>
      <c r="T702" s="332"/>
      <c r="U702" s="332"/>
      <c r="V702" s="332"/>
      <c r="X702" s="333"/>
    </row>
    <row r="703" spans="2:24" ht="25.8">
      <c r="B703" s="336"/>
      <c r="E703" s="337"/>
      <c r="F703" s="337"/>
      <c r="G703" s="338"/>
      <c r="H703" s="337"/>
      <c r="I703" s="337"/>
      <c r="J703" s="339"/>
      <c r="K703" s="337"/>
      <c r="L703" s="335"/>
      <c r="M703" s="335"/>
      <c r="N703" s="330"/>
      <c r="O703" s="331"/>
      <c r="P703" s="331"/>
      <c r="Q703" s="331"/>
      <c r="R703" s="331"/>
      <c r="S703" s="332"/>
      <c r="T703" s="332"/>
      <c r="U703" s="332"/>
      <c r="V703" s="332"/>
      <c r="X703" s="333"/>
    </row>
    <row r="704" spans="2:24" ht="25.8">
      <c r="B704" s="336"/>
      <c r="E704" s="337"/>
      <c r="F704" s="337"/>
      <c r="G704" s="338"/>
      <c r="H704" s="337"/>
      <c r="I704" s="337"/>
      <c r="J704" s="339"/>
      <c r="K704" s="337"/>
      <c r="L704" s="335"/>
      <c r="M704" s="335"/>
      <c r="N704" s="330"/>
      <c r="O704" s="331"/>
      <c r="P704" s="331"/>
      <c r="Q704" s="331"/>
      <c r="R704" s="331"/>
      <c r="S704" s="332"/>
      <c r="T704" s="332"/>
      <c r="U704" s="332"/>
      <c r="V704" s="332"/>
      <c r="X704" s="333"/>
    </row>
    <row r="705" spans="2:24" ht="25.8">
      <c r="B705" s="336"/>
      <c r="E705" s="337"/>
      <c r="F705" s="337"/>
      <c r="G705" s="338"/>
      <c r="H705" s="337"/>
      <c r="I705" s="337"/>
      <c r="J705" s="339"/>
      <c r="K705" s="337"/>
      <c r="L705" s="335"/>
      <c r="M705" s="335"/>
      <c r="N705" s="330"/>
      <c r="O705" s="331"/>
      <c r="P705" s="331"/>
      <c r="Q705" s="331"/>
      <c r="R705" s="331"/>
      <c r="S705" s="332"/>
      <c r="T705" s="332"/>
      <c r="U705" s="332"/>
      <c r="V705" s="332"/>
      <c r="X705" s="333"/>
    </row>
    <row r="706" spans="2:24" ht="25.8">
      <c r="B706" s="336"/>
      <c r="E706" s="337"/>
      <c r="F706" s="337"/>
      <c r="G706" s="338"/>
      <c r="H706" s="337"/>
      <c r="I706" s="337"/>
      <c r="J706" s="339"/>
      <c r="K706" s="337"/>
      <c r="L706" s="335"/>
      <c r="M706" s="335"/>
      <c r="N706" s="330"/>
      <c r="O706" s="331"/>
      <c r="P706" s="331"/>
      <c r="Q706" s="331"/>
      <c r="R706" s="331"/>
      <c r="S706" s="332"/>
      <c r="T706" s="332"/>
      <c r="U706" s="332"/>
      <c r="V706" s="332"/>
      <c r="X706" s="333"/>
    </row>
    <row r="707" spans="2:24" ht="25.8">
      <c r="B707" s="336"/>
      <c r="E707" s="337"/>
      <c r="F707" s="337"/>
      <c r="G707" s="338"/>
      <c r="H707" s="337"/>
      <c r="I707" s="337"/>
      <c r="J707" s="339"/>
      <c r="K707" s="337"/>
      <c r="L707" s="335"/>
      <c r="M707" s="335"/>
      <c r="N707" s="330"/>
      <c r="O707" s="331"/>
      <c r="P707" s="331"/>
      <c r="Q707" s="331"/>
      <c r="R707" s="331"/>
      <c r="S707" s="332"/>
      <c r="T707" s="332"/>
      <c r="U707" s="332"/>
      <c r="V707" s="332"/>
      <c r="X707" s="333"/>
    </row>
    <row r="708" spans="2:24" ht="25.8">
      <c r="B708" s="336"/>
      <c r="E708" s="337"/>
      <c r="F708" s="337"/>
      <c r="G708" s="338"/>
      <c r="H708" s="337"/>
      <c r="I708" s="337"/>
      <c r="J708" s="339"/>
      <c r="K708" s="337"/>
      <c r="L708" s="335"/>
      <c r="M708" s="335"/>
      <c r="N708" s="330"/>
      <c r="O708" s="331"/>
      <c r="P708" s="331"/>
      <c r="Q708" s="331"/>
      <c r="R708" s="331"/>
      <c r="S708" s="332"/>
      <c r="T708" s="332"/>
      <c r="U708" s="332"/>
      <c r="V708" s="332"/>
      <c r="X708" s="333"/>
    </row>
    <row r="709" spans="2:24" ht="25.8">
      <c r="B709" s="336"/>
      <c r="E709" s="337"/>
      <c r="F709" s="337"/>
      <c r="G709" s="338"/>
      <c r="H709" s="337"/>
      <c r="I709" s="337"/>
      <c r="J709" s="339"/>
      <c r="K709" s="337"/>
      <c r="L709" s="335"/>
      <c r="M709" s="335"/>
      <c r="N709" s="330"/>
      <c r="O709" s="331"/>
      <c r="P709" s="331"/>
      <c r="Q709" s="331"/>
      <c r="R709" s="331"/>
      <c r="S709" s="332"/>
      <c r="T709" s="332"/>
      <c r="U709" s="332"/>
      <c r="V709" s="332"/>
      <c r="X709" s="333"/>
    </row>
    <row r="710" spans="2:24" ht="25.8">
      <c r="B710" s="336"/>
      <c r="E710" s="337"/>
      <c r="F710" s="337"/>
      <c r="G710" s="338"/>
      <c r="H710" s="337"/>
      <c r="I710" s="337"/>
      <c r="J710" s="339"/>
      <c r="K710" s="337"/>
      <c r="L710" s="335"/>
      <c r="M710" s="335"/>
      <c r="N710" s="330"/>
      <c r="O710" s="331"/>
      <c r="P710" s="331"/>
      <c r="Q710" s="331"/>
      <c r="R710" s="331"/>
      <c r="S710" s="332"/>
      <c r="T710" s="332"/>
      <c r="U710" s="332"/>
      <c r="V710" s="332"/>
      <c r="X710" s="333"/>
    </row>
    <row r="711" spans="2:24" ht="25.8">
      <c r="B711" s="336"/>
      <c r="E711" s="337"/>
      <c r="F711" s="337"/>
      <c r="G711" s="338"/>
      <c r="H711" s="337"/>
      <c r="I711" s="337"/>
      <c r="J711" s="339"/>
      <c r="K711" s="337"/>
      <c r="L711" s="335"/>
      <c r="M711" s="335"/>
      <c r="N711" s="330"/>
      <c r="O711" s="331"/>
      <c r="P711" s="331"/>
      <c r="Q711" s="331"/>
      <c r="R711" s="331"/>
      <c r="S711" s="332"/>
      <c r="T711" s="332"/>
      <c r="U711" s="332"/>
      <c r="V711" s="332"/>
      <c r="X711" s="333"/>
    </row>
    <row r="712" spans="2:24" ht="25.8">
      <c r="B712" s="336"/>
      <c r="E712" s="337"/>
      <c r="F712" s="337"/>
      <c r="G712" s="338"/>
      <c r="H712" s="337"/>
      <c r="I712" s="337"/>
      <c r="J712" s="339"/>
      <c r="K712" s="337"/>
      <c r="L712" s="335"/>
      <c r="M712" s="335"/>
      <c r="N712" s="330"/>
      <c r="O712" s="331"/>
      <c r="P712" s="331"/>
      <c r="Q712" s="331"/>
      <c r="R712" s="331"/>
      <c r="S712" s="332"/>
      <c r="T712" s="332"/>
      <c r="U712" s="332"/>
      <c r="V712" s="332"/>
      <c r="X712" s="333"/>
    </row>
    <row r="713" spans="2:24" ht="25.8">
      <c r="B713" s="336"/>
      <c r="E713" s="337"/>
      <c r="F713" s="337"/>
      <c r="G713" s="338"/>
      <c r="H713" s="337"/>
      <c r="I713" s="337"/>
      <c r="J713" s="339"/>
      <c r="K713" s="337"/>
      <c r="L713" s="335"/>
      <c r="M713" s="335"/>
      <c r="N713" s="330"/>
      <c r="O713" s="331"/>
      <c r="P713" s="331"/>
      <c r="Q713" s="331"/>
      <c r="R713" s="331"/>
      <c r="S713" s="332"/>
      <c r="T713" s="332"/>
      <c r="U713" s="332"/>
      <c r="V713" s="332"/>
      <c r="X713" s="333"/>
    </row>
    <row r="714" spans="2:24" ht="25.8">
      <c r="B714" s="336"/>
      <c r="E714" s="337"/>
      <c r="F714" s="337"/>
      <c r="G714" s="338"/>
      <c r="H714" s="337"/>
      <c r="I714" s="337"/>
      <c r="J714" s="339"/>
      <c r="K714" s="337"/>
      <c r="L714" s="335"/>
      <c r="M714" s="335"/>
      <c r="N714" s="330"/>
      <c r="O714" s="331"/>
      <c r="P714" s="331"/>
      <c r="Q714" s="331"/>
      <c r="R714" s="331"/>
      <c r="S714" s="332"/>
      <c r="T714" s="332"/>
      <c r="U714" s="332"/>
      <c r="V714" s="332"/>
      <c r="X714" s="333"/>
    </row>
    <row r="715" spans="2:24" ht="25.8">
      <c r="B715" s="336"/>
      <c r="E715" s="337"/>
      <c r="F715" s="337"/>
      <c r="G715" s="338"/>
      <c r="H715" s="337"/>
      <c r="I715" s="337"/>
      <c r="J715" s="339"/>
      <c r="K715" s="337"/>
      <c r="L715" s="335"/>
      <c r="M715" s="335"/>
      <c r="N715" s="330"/>
      <c r="O715" s="331"/>
      <c r="P715" s="331"/>
      <c r="Q715" s="331"/>
      <c r="R715" s="331"/>
      <c r="S715" s="332"/>
      <c r="T715" s="332"/>
      <c r="U715" s="332"/>
      <c r="V715" s="332"/>
      <c r="X715" s="333"/>
    </row>
    <row r="716" spans="2:24" ht="25.8">
      <c r="B716" s="336"/>
      <c r="E716" s="337"/>
      <c r="F716" s="337"/>
      <c r="G716" s="338"/>
      <c r="H716" s="337"/>
      <c r="I716" s="337"/>
      <c r="J716" s="339"/>
      <c r="K716" s="337"/>
      <c r="L716" s="335"/>
      <c r="M716" s="335"/>
      <c r="N716" s="330"/>
      <c r="O716" s="331"/>
      <c r="P716" s="331"/>
      <c r="Q716" s="331"/>
      <c r="R716" s="331"/>
      <c r="S716" s="332"/>
      <c r="T716" s="332"/>
      <c r="U716" s="332"/>
      <c r="V716" s="332"/>
      <c r="X716" s="333"/>
    </row>
    <row r="717" spans="2:24" ht="25.8">
      <c r="B717" s="336"/>
      <c r="E717" s="337"/>
      <c r="F717" s="337"/>
      <c r="G717" s="338"/>
      <c r="H717" s="337"/>
      <c r="I717" s="337"/>
      <c r="J717" s="339"/>
      <c r="K717" s="337"/>
      <c r="L717" s="335"/>
      <c r="M717" s="335"/>
      <c r="N717" s="330"/>
      <c r="O717" s="331"/>
      <c r="P717" s="331"/>
      <c r="Q717" s="331"/>
      <c r="R717" s="331"/>
      <c r="S717" s="332"/>
      <c r="T717" s="332"/>
      <c r="U717" s="332"/>
      <c r="V717" s="332"/>
      <c r="X717" s="333"/>
    </row>
    <row r="718" spans="2:24" ht="25.8">
      <c r="B718" s="336"/>
      <c r="E718" s="337"/>
      <c r="F718" s="337"/>
      <c r="G718" s="338"/>
      <c r="H718" s="337"/>
      <c r="I718" s="337"/>
      <c r="J718" s="339"/>
      <c r="K718" s="337"/>
      <c r="L718" s="335"/>
      <c r="M718" s="335"/>
      <c r="N718" s="330"/>
      <c r="O718" s="331"/>
      <c r="P718" s="331"/>
      <c r="Q718" s="331"/>
      <c r="R718" s="331"/>
      <c r="S718" s="332"/>
      <c r="T718" s="332"/>
      <c r="U718" s="332"/>
      <c r="V718" s="332"/>
      <c r="X718" s="333"/>
    </row>
    <row r="719" spans="2:24" ht="25.8">
      <c r="B719" s="336"/>
      <c r="E719" s="337"/>
      <c r="F719" s="337"/>
      <c r="G719" s="338"/>
      <c r="H719" s="337"/>
      <c r="I719" s="337"/>
      <c r="J719" s="339"/>
      <c r="K719" s="337"/>
      <c r="L719" s="335"/>
      <c r="M719" s="335"/>
      <c r="N719" s="330"/>
      <c r="O719" s="331"/>
      <c r="P719" s="331"/>
      <c r="Q719" s="331"/>
      <c r="R719" s="331"/>
      <c r="S719" s="332"/>
      <c r="T719" s="332"/>
      <c r="U719" s="332"/>
      <c r="V719" s="332"/>
      <c r="X719" s="333"/>
    </row>
    <row r="720" spans="2:24" ht="25.8">
      <c r="B720" s="336"/>
      <c r="E720" s="337"/>
      <c r="F720" s="337"/>
      <c r="G720" s="338"/>
      <c r="H720" s="337"/>
      <c r="I720" s="337"/>
      <c r="J720" s="339"/>
      <c r="K720" s="337"/>
      <c r="L720" s="335"/>
      <c r="M720" s="335"/>
      <c r="N720" s="330"/>
      <c r="O720" s="331"/>
      <c r="P720" s="331"/>
      <c r="Q720" s="331"/>
      <c r="R720" s="331"/>
      <c r="S720" s="332"/>
      <c r="T720" s="332"/>
      <c r="U720" s="332"/>
      <c r="V720" s="332"/>
      <c r="X720" s="333"/>
    </row>
    <row r="721" spans="2:24" ht="25.8">
      <c r="B721" s="336"/>
      <c r="E721" s="337"/>
      <c r="F721" s="337"/>
      <c r="G721" s="338"/>
      <c r="H721" s="337"/>
      <c r="I721" s="337"/>
      <c r="J721" s="339"/>
      <c r="K721" s="337"/>
      <c r="L721" s="335"/>
      <c r="M721" s="335"/>
      <c r="N721" s="330"/>
      <c r="O721" s="331"/>
      <c r="P721" s="331"/>
      <c r="Q721" s="331"/>
      <c r="R721" s="331"/>
      <c r="S721" s="332"/>
      <c r="T721" s="332"/>
      <c r="U721" s="332"/>
      <c r="V721" s="332"/>
      <c r="X721" s="333"/>
    </row>
    <row r="722" spans="2:24" ht="25.8">
      <c r="B722" s="336"/>
      <c r="E722" s="337"/>
      <c r="F722" s="337"/>
      <c r="G722" s="338"/>
      <c r="H722" s="337"/>
      <c r="I722" s="337"/>
      <c r="J722" s="339"/>
      <c r="K722" s="337"/>
      <c r="L722" s="335"/>
      <c r="M722" s="335"/>
      <c r="N722" s="330"/>
      <c r="O722" s="331"/>
      <c r="P722" s="331"/>
      <c r="Q722" s="331"/>
      <c r="R722" s="331"/>
      <c r="S722" s="332"/>
      <c r="T722" s="332"/>
      <c r="U722" s="332"/>
      <c r="V722" s="332"/>
      <c r="X722" s="333"/>
    </row>
    <row r="723" spans="2:24" ht="25.8">
      <c r="B723" s="336"/>
      <c r="E723" s="337"/>
      <c r="F723" s="337"/>
      <c r="G723" s="338"/>
      <c r="H723" s="337"/>
      <c r="I723" s="337"/>
      <c r="J723" s="339"/>
      <c r="K723" s="337"/>
      <c r="L723" s="335"/>
      <c r="M723" s="335"/>
      <c r="N723" s="330"/>
      <c r="O723" s="331"/>
      <c r="P723" s="331"/>
      <c r="Q723" s="331"/>
      <c r="R723" s="331"/>
      <c r="S723" s="332"/>
      <c r="T723" s="332"/>
      <c r="U723" s="332"/>
      <c r="V723" s="332"/>
      <c r="X723" s="333"/>
    </row>
    <row r="724" spans="2:24" ht="25.8">
      <c r="B724" s="336"/>
      <c r="E724" s="337"/>
      <c r="F724" s="337"/>
      <c r="G724" s="338"/>
      <c r="H724" s="337"/>
      <c r="I724" s="337"/>
      <c r="J724" s="339"/>
      <c r="K724" s="337"/>
      <c r="L724" s="335"/>
      <c r="M724" s="335"/>
      <c r="N724" s="330"/>
      <c r="O724" s="331"/>
      <c r="P724" s="331"/>
      <c r="Q724" s="331"/>
      <c r="R724" s="331"/>
      <c r="S724" s="332"/>
      <c r="T724" s="332"/>
      <c r="U724" s="332"/>
      <c r="V724" s="332"/>
      <c r="X724" s="333"/>
    </row>
    <row r="725" spans="2:24" ht="25.8">
      <c r="B725" s="336"/>
      <c r="E725" s="337"/>
      <c r="F725" s="337"/>
      <c r="G725" s="338"/>
      <c r="H725" s="337"/>
      <c r="I725" s="337"/>
      <c r="J725" s="339"/>
      <c r="K725" s="337"/>
      <c r="L725" s="335"/>
      <c r="M725" s="335"/>
      <c r="N725" s="330"/>
      <c r="O725" s="331"/>
      <c r="P725" s="331"/>
      <c r="Q725" s="331"/>
      <c r="R725" s="331"/>
      <c r="S725" s="332"/>
      <c r="T725" s="332"/>
      <c r="U725" s="332"/>
      <c r="V725" s="332"/>
      <c r="X725" s="333"/>
    </row>
    <row r="726" spans="2:24" ht="25.8">
      <c r="B726" s="336"/>
      <c r="E726" s="337"/>
      <c r="F726" s="337"/>
      <c r="G726" s="338"/>
      <c r="H726" s="337"/>
      <c r="I726" s="337"/>
      <c r="J726" s="339"/>
      <c r="K726" s="337"/>
      <c r="L726" s="335"/>
      <c r="M726" s="335"/>
      <c r="N726" s="330"/>
      <c r="O726" s="331"/>
      <c r="P726" s="331"/>
      <c r="Q726" s="331"/>
      <c r="R726" s="331"/>
      <c r="S726" s="332"/>
      <c r="T726" s="332"/>
      <c r="U726" s="332"/>
      <c r="V726" s="332"/>
      <c r="X726" s="333"/>
    </row>
    <row r="727" spans="2:24" ht="25.8">
      <c r="B727" s="336"/>
      <c r="E727" s="337"/>
      <c r="F727" s="337"/>
      <c r="G727" s="338"/>
      <c r="H727" s="337"/>
      <c r="I727" s="337"/>
      <c r="J727" s="339"/>
      <c r="K727" s="337"/>
      <c r="L727" s="335"/>
      <c r="M727" s="335"/>
      <c r="N727" s="330"/>
      <c r="O727" s="331"/>
      <c r="P727" s="331"/>
      <c r="Q727" s="331"/>
      <c r="R727" s="331"/>
      <c r="S727" s="332"/>
      <c r="T727" s="332"/>
      <c r="U727" s="332"/>
      <c r="V727" s="332"/>
      <c r="X727" s="333"/>
    </row>
    <row r="728" spans="2:24" ht="25.8">
      <c r="B728" s="336"/>
      <c r="E728" s="337"/>
      <c r="F728" s="337"/>
      <c r="G728" s="338"/>
      <c r="H728" s="337"/>
      <c r="I728" s="337"/>
      <c r="J728" s="339"/>
      <c r="K728" s="337"/>
      <c r="L728" s="335"/>
      <c r="M728" s="335"/>
      <c r="N728" s="330"/>
      <c r="O728" s="331"/>
      <c r="P728" s="331"/>
      <c r="Q728" s="331"/>
      <c r="R728" s="331"/>
      <c r="S728" s="332"/>
      <c r="T728" s="332"/>
      <c r="U728" s="332"/>
      <c r="V728" s="332"/>
      <c r="X728" s="333"/>
    </row>
    <row r="729" spans="2:24" ht="25.8">
      <c r="B729" s="336"/>
      <c r="E729" s="337"/>
      <c r="F729" s="337"/>
      <c r="G729" s="338"/>
      <c r="H729" s="337"/>
      <c r="I729" s="337"/>
      <c r="J729" s="339"/>
      <c r="K729" s="337"/>
      <c r="L729" s="335"/>
      <c r="M729" s="335"/>
      <c r="N729" s="330"/>
      <c r="O729" s="331"/>
      <c r="P729" s="331"/>
      <c r="Q729" s="331"/>
      <c r="R729" s="331"/>
      <c r="S729" s="332"/>
      <c r="T729" s="332"/>
      <c r="U729" s="332"/>
      <c r="V729" s="332"/>
      <c r="X729" s="333"/>
    </row>
    <row r="730" spans="2:24" ht="25.8">
      <c r="B730" s="336"/>
      <c r="E730" s="337"/>
      <c r="F730" s="337"/>
      <c r="G730" s="338"/>
      <c r="H730" s="337"/>
      <c r="I730" s="337"/>
      <c r="J730" s="339"/>
      <c r="K730" s="337"/>
      <c r="L730" s="335"/>
      <c r="M730" s="335"/>
      <c r="N730" s="330"/>
      <c r="O730" s="331"/>
      <c r="P730" s="331"/>
      <c r="Q730" s="331"/>
      <c r="R730" s="331"/>
      <c r="S730" s="332"/>
      <c r="T730" s="332"/>
      <c r="U730" s="332"/>
      <c r="V730" s="332"/>
      <c r="X730" s="333"/>
    </row>
    <row r="731" spans="2:24" ht="25.8">
      <c r="B731" s="336"/>
      <c r="E731" s="337"/>
      <c r="F731" s="337"/>
      <c r="G731" s="338"/>
      <c r="H731" s="337"/>
      <c r="I731" s="337"/>
      <c r="J731" s="339"/>
      <c r="K731" s="337"/>
      <c r="L731" s="335"/>
      <c r="M731" s="335"/>
      <c r="N731" s="330"/>
      <c r="O731" s="331"/>
      <c r="P731" s="331"/>
      <c r="Q731" s="331"/>
      <c r="R731" s="331"/>
      <c r="S731" s="332"/>
      <c r="T731" s="332"/>
      <c r="U731" s="332"/>
      <c r="V731" s="332"/>
      <c r="X731" s="333"/>
    </row>
    <row r="732" spans="2:24" ht="25.8">
      <c r="B732" s="336"/>
      <c r="E732" s="337"/>
      <c r="F732" s="337"/>
      <c r="G732" s="338"/>
      <c r="H732" s="337"/>
      <c r="I732" s="337"/>
      <c r="J732" s="339"/>
      <c r="K732" s="337"/>
      <c r="L732" s="335"/>
      <c r="M732" s="335"/>
      <c r="N732" s="330"/>
      <c r="O732" s="331"/>
      <c r="P732" s="331"/>
      <c r="Q732" s="331"/>
      <c r="R732" s="331"/>
      <c r="S732" s="332"/>
      <c r="T732" s="332"/>
      <c r="U732" s="332"/>
      <c r="V732" s="332"/>
      <c r="X732" s="333"/>
    </row>
    <row r="733" spans="2:24" ht="25.8">
      <c r="B733" s="336"/>
      <c r="E733" s="337"/>
      <c r="F733" s="337"/>
      <c r="G733" s="338"/>
      <c r="H733" s="337"/>
      <c r="I733" s="337"/>
      <c r="J733" s="339"/>
      <c r="K733" s="337"/>
      <c r="L733" s="335"/>
      <c r="M733" s="335"/>
      <c r="N733" s="330"/>
      <c r="O733" s="331"/>
      <c r="P733" s="331"/>
      <c r="Q733" s="331"/>
      <c r="R733" s="331"/>
      <c r="S733" s="332"/>
      <c r="T733" s="332"/>
      <c r="U733" s="332"/>
      <c r="V733" s="332"/>
      <c r="X733" s="333"/>
    </row>
    <row r="734" spans="2:24" ht="25.8">
      <c r="B734" s="336"/>
      <c r="E734" s="337"/>
      <c r="F734" s="337"/>
      <c r="G734" s="338"/>
      <c r="H734" s="337"/>
      <c r="I734" s="337"/>
      <c r="J734" s="339"/>
      <c r="K734" s="337"/>
      <c r="L734" s="335"/>
      <c r="M734" s="335"/>
      <c r="N734" s="330"/>
      <c r="O734" s="331"/>
      <c r="P734" s="331"/>
      <c r="Q734" s="331"/>
      <c r="R734" s="331"/>
      <c r="S734" s="332"/>
      <c r="T734" s="332"/>
      <c r="U734" s="332"/>
      <c r="V734" s="332"/>
      <c r="X734" s="333"/>
    </row>
    <row r="735" spans="2:24" ht="25.8">
      <c r="B735" s="336"/>
      <c r="E735" s="337"/>
      <c r="F735" s="337"/>
      <c r="G735" s="338"/>
      <c r="H735" s="337"/>
      <c r="I735" s="337"/>
      <c r="J735" s="339"/>
      <c r="K735" s="337"/>
      <c r="L735" s="335"/>
      <c r="M735" s="335"/>
      <c r="N735" s="330"/>
      <c r="O735" s="331"/>
      <c r="P735" s="331"/>
      <c r="Q735" s="331"/>
      <c r="R735" s="331"/>
      <c r="S735" s="332"/>
      <c r="T735" s="332"/>
      <c r="U735" s="332"/>
      <c r="V735" s="332"/>
      <c r="X735" s="333"/>
    </row>
    <row r="736" spans="2:24" ht="25.8">
      <c r="B736" s="336"/>
      <c r="E736" s="337"/>
      <c r="F736" s="337"/>
      <c r="G736" s="338"/>
      <c r="H736" s="337"/>
      <c r="I736" s="337"/>
      <c r="J736" s="339"/>
      <c r="K736" s="337"/>
      <c r="L736" s="335"/>
      <c r="M736" s="335"/>
      <c r="N736" s="330"/>
      <c r="O736" s="331"/>
      <c r="P736" s="331"/>
      <c r="Q736" s="331"/>
      <c r="R736" s="331"/>
      <c r="S736" s="332"/>
      <c r="T736" s="332"/>
      <c r="U736" s="332"/>
      <c r="V736" s="332"/>
      <c r="X736" s="333"/>
    </row>
    <row r="737" spans="2:24" ht="25.8">
      <c r="B737" s="336"/>
      <c r="E737" s="337"/>
      <c r="F737" s="337"/>
      <c r="G737" s="338"/>
      <c r="H737" s="337"/>
      <c r="I737" s="337"/>
      <c r="J737" s="339"/>
      <c r="K737" s="337"/>
      <c r="L737" s="335"/>
      <c r="M737" s="335"/>
      <c r="N737" s="330"/>
      <c r="O737" s="331"/>
      <c r="P737" s="331"/>
      <c r="Q737" s="331"/>
      <c r="R737" s="331"/>
      <c r="S737" s="332"/>
      <c r="T737" s="332"/>
      <c r="U737" s="332"/>
      <c r="V737" s="332"/>
      <c r="X737" s="333"/>
    </row>
    <row r="738" spans="2:24" ht="25.8">
      <c r="B738" s="336"/>
      <c r="E738" s="337"/>
      <c r="F738" s="337"/>
      <c r="G738" s="338"/>
      <c r="H738" s="337"/>
      <c r="I738" s="337"/>
      <c r="J738" s="339"/>
      <c r="K738" s="337"/>
      <c r="L738" s="335"/>
      <c r="M738" s="335"/>
      <c r="N738" s="330"/>
      <c r="O738" s="331"/>
      <c r="P738" s="331"/>
      <c r="Q738" s="331"/>
      <c r="R738" s="331"/>
      <c r="S738" s="332"/>
      <c r="T738" s="332"/>
      <c r="U738" s="332"/>
      <c r="V738" s="332"/>
      <c r="X738" s="333"/>
    </row>
    <row r="739" spans="2:24" ht="25.8">
      <c r="B739" s="336"/>
      <c r="E739" s="337"/>
      <c r="F739" s="337"/>
      <c r="G739" s="338"/>
      <c r="H739" s="337"/>
      <c r="I739" s="337"/>
      <c r="J739" s="339"/>
      <c r="K739" s="337"/>
      <c r="L739" s="335"/>
      <c r="M739" s="335"/>
      <c r="N739" s="330"/>
      <c r="O739" s="331"/>
      <c r="P739" s="331"/>
      <c r="Q739" s="331"/>
      <c r="R739" s="331"/>
      <c r="S739" s="332"/>
      <c r="T739" s="332"/>
      <c r="U739" s="332"/>
      <c r="V739" s="332"/>
      <c r="X739" s="333"/>
    </row>
    <row r="740" spans="2:24" ht="25.8">
      <c r="B740" s="336"/>
      <c r="E740" s="337"/>
      <c r="F740" s="337"/>
      <c r="G740" s="338"/>
      <c r="H740" s="337"/>
      <c r="I740" s="337"/>
      <c r="J740" s="339"/>
      <c r="K740" s="337"/>
      <c r="L740" s="335"/>
      <c r="M740" s="335"/>
      <c r="N740" s="330"/>
      <c r="O740" s="331"/>
      <c r="P740" s="331"/>
      <c r="Q740" s="331"/>
      <c r="R740" s="331"/>
      <c r="S740" s="332"/>
      <c r="T740" s="332"/>
      <c r="U740" s="332"/>
      <c r="V740" s="332"/>
      <c r="X740" s="333"/>
    </row>
    <row r="741" spans="2:24" ht="25.8">
      <c r="B741" s="336"/>
      <c r="E741" s="337"/>
      <c r="F741" s="337"/>
      <c r="G741" s="338"/>
      <c r="H741" s="337"/>
      <c r="I741" s="337"/>
      <c r="J741" s="339"/>
      <c r="K741" s="337"/>
      <c r="L741" s="335"/>
      <c r="M741" s="335"/>
      <c r="N741" s="330"/>
      <c r="O741" s="331"/>
      <c r="P741" s="331"/>
      <c r="Q741" s="331"/>
      <c r="R741" s="331"/>
      <c r="S741" s="332"/>
      <c r="T741" s="332"/>
      <c r="U741" s="332"/>
      <c r="V741" s="332"/>
      <c r="X741" s="333"/>
    </row>
    <row r="742" spans="2:24" ht="25.8">
      <c r="B742" s="336"/>
      <c r="E742" s="337"/>
      <c r="F742" s="337"/>
      <c r="G742" s="338"/>
      <c r="H742" s="337"/>
      <c r="I742" s="337"/>
      <c r="J742" s="339"/>
      <c r="K742" s="337"/>
      <c r="L742" s="335"/>
      <c r="M742" s="335"/>
      <c r="N742" s="330"/>
      <c r="O742" s="331"/>
      <c r="P742" s="331"/>
      <c r="Q742" s="331"/>
      <c r="R742" s="331"/>
      <c r="S742" s="332"/>
      <c r="T742" s="332"/>
      <c r="U742" s="332"/>
      <c r="V742" s="332"/>
      <c r="X742" s="333"/>
    </row>
    <row r="743" spans="2:24" ht="25.8">
      <c r="B743" s="336"/>
      <c r="E743" s="337"/>
      <c r="F743" s="337"/>
      <c r="G743" s="338"/>
      <c r="H743" s="337"/>
      <c r="I743" s="337"/>
      <c r="J743" s="339"/>
      <c r="K743" s="337"/>
      <c r="L743" s="335"/>
      <c r="M743" s="335"/>
      <c r="N743" s="330"/>
      <c r="O743" s="331"/>
      <c r="P743" s="331"/>
      <c r="Q743" s="331"/>
      <c r="R743" s="331"/>
      <c r="S743" s="332"/>
      <c r="T743" s="332"/>
      <c r="U743" s="332"/>
      <c r="V743" s="332"/>
      <c r="X743" s="333"/>
    </row>
    <row r="744" spans="2:24" ht="25.8">
      <c r="B744" s="336"/>
      <c r="E744" s="337"/>
      <c r="F744" s="337"/>
      <c r="G744" s="338"/>
      <c r="H744" s="337"/>
      <c r="I744" s="337"/>
      <c r="J744" s="339"/>
      <c r="K744" s="337"/>
      <c r="L744" s="335"/>
      <c r="M744" s="335"/>
      <c r="N744" s="330"/>
      <c r="O744" s="331"/>
      <c r="P744" s="331"/>
      <c r="Q744" s="331"/>
      <c r="R744" s="331"/>
      <c r="S744" s="332"/>
      <c r="T744" s="332"/>
      <c r="U744" s="332"/>
      <c r="V744" s="332"/>
      <c r="X744" s="333"/>
    </row>
    <row r="745" spans="2:24" ht="25.8">
      <c r="B745" s="336"/>
      <c r="E745" s="337"/>
      <c r="F745" s="337"/>
      <c r="G745" s="338"/>
      <c r="H745" s="337"/>
      <c r="I745" s="337"/>
      <c r="J745" s="339"/>
      <c r="K745" s="337"/>
      <c r="L745" s="335"/>
      <c r="M745" s="335"/>
      <c r="N745" s="330"/>
      <c r="O745" s="331"/>
      <c r="P745" s="331"/>
      <c r="Q745" s="331"/>
      <c r="R745" s="331"/>
      <c r="S745" s="332"/>
      <c r="T745" s="332"/>
      <c r="U745" s="332"/>
      <c r="V745" s="332"/>
      <c r="X745" s="333"/>
    </row>
    <row r="746" spans="2:24" ht="25.8">
      <c r="B746" s="336"/>
      <c r="E746" s="337"/>
      <c r="F746" s="337"/>
      <c r="G746" s="338"/>
      <c r="H746" s="337"/>
      <c r="I746" s="337"/>
      <c r="J746" s="339"/>
      <c r="K746" s="337"/>
      <c r="L746" s="335"/>
      <c r="M746" s="335"/>
      <c r="N746" s="330"/>
      <c r="O746" s="331"/>
      <c r="P746" s="331"/>
      <c r="Q746" s="331"/>
      <c r="R746" s="331"/>
      <c r="S746" s="332"/>
      <c r="T746" s="332"/>
      <c r="U746" s="332"/>
      <c r="V746" s="332"/>
      <c r="X746" s="333"/>
    </row>
    <row r="747" spans="2:24" ht="25.8">
      <c r="B747" s="336"/>
      <c r="E747" s="337"/>
      <c r="F747" s="337"/>
      <c r="G747" s="338"/>
      <c r="H747" s="337"/>
      <c r="I747" s="337"/>
      <c r="J747" s="339"/>
      <c r="K747" s="337"/>
      <c r="L747" s="335"/>
      <c r="M747" s="335"/>
      <c r="N747" s="330"/>
      <c r="O747" s="331"/>
      <c r="P747" s="331"/>
      <c r="Q747" s="331"/>
      <c r="R747" s="331"/>
      <c r="S747" s="332"/>
      <c r="T747" s="332"/>
      <c r="U747" s="332"/>
      <c r="V747" s="332"/>
      <c r="X747" s="333"/>
    </row>
    <row r="748" spans="2:24" ht="25.8">
      <c r="B748" s="336"/>
      <c r="E748" s="337"/>
      <c r="F748" s="337"/>
      <c r="G748" s="338"/>
      <c r="H748" s="337"/>
      <c r="I748" s="337"/>
      <c r="J748" s="339"/>
      <c r="K748" s="337"/>
      <c r="L748" s="335"/>
      <c r="M748" s="335"/>
      <c r="N748" s="330"/>
      <c r="O748" s="331"/>
      <c r="P748" s="331"/>
      <c r="Q748" s="331"/>
      <c r="R748" s="331"/>
      <c r="S748" s="332"/>
      <c r="T748" s="332"/>
      <c r="U748" s="332"/>
      <c r="V748" s="332"/>
      <c r="X748" s="333"/>
    </row>
    <row r="749" spans="2:24" ht="25.8">
      <c r="B749" s="336"/>
      <c r="E749" s="337"/>
      <c r="F749" s="337"/>
      <c r="G749" s="338"/>
      <c r="H749" s="337"/>
      <c r="I749" s="337"/>
      <c r="J749" s="339"/>
      <c r="K749" s="337"/>
      <c r="L749" s="335"/>
      <c r="M749" s="335"/>
      <c r="N749" s="330"/>
      <c r="O749" s="331"/>
      <c r="P749" s="331"/>
      <c r="Q749" s="331"/>
      <c r="R749" s="331"/>
      <c r="S749" s="332"/>
      <c r="T749" s="332"/>
      <c r="U749" s="332"/>
      <c r="V749" s="332"/>
      <c r="X749" s="333"/>
    </row>
    <row r="750" spans="2:24" ht="25.8">
      <c r="B750" s="336"/>
      <c r="E750" s="337"/>
      <c r="F750" s="337"/>
      <c r="G750" s="338"/>
      <c r="H750" s="337"/>
      <c r="I750" s="337"/>
      <c r="J750" s="339"/>
      <c r="K750" s="337"/>
      <c r="L750" s="335"/>
      <c r="M750" s="335"/>
      <c r="N750" s="330"/>
      <c r="O750" s="331"/>
      <c r="P750" s="331"/>
      <c r="Q750" s="331"/>
      <c r="R750" s="331"/>
      <c r="S750" s="332"/>
      <c r="T750" s="332"/>
      <c r="U750" s="332"/>
      <c r="V750" s="332"/>
      <c r="X750" s="333"/>
    </row>
    <row r="751" spans="2:24" ht="25.8">
      <c r="B751" s="336"/>
      <c r="E751" s="337"/>
      <c r="F751" s="337"/>
      <c r="G751" s="338"/>
      <c r="H751" s="337"/>
      <c r="I751" s="337"/>
      <c r="J751" s="339"/>
      <c r="K751" s="337"/>
      <c r="L751" s="335"/>
      <c r="M751" s="335"/>
      <c r="N751" s="330"/>
      <c r="O751" s="331"/>
      <c r="P751" s="331"/>
      <c r="Q751" s="331"/>
      <c r="R751" s="331"/>
      <c r="S751" s="332"/>
      <c r="T751" s="332"/>
      <c r="U751" s="332"/>
      <c r="V751" s="332"/>
      <c r="X751" s="333"/>
    </row>
    <row r="752" spans="2:24" ht="25.8">
      <c r="B752" s="336"/>
      <c r="E752" s="337"/>
      <c r="F752" s="337"/>
      <c r="G752" s="338"/>
      <c r="H752" s="337"/>
      <c r="I752" s="337"/>
      <c r="J752" s="339"/>
      <c r="K752" s="337"/>
      <c r="L752" s="335"/>
      <c r="M752" s="335"/>
      <c r="N752" s="330"/>
      <c r="O752" s="331"/>
      <c r="P752" s="331"/>
      <c r="Q752" s="331"/>
      <c r="R752" s="331"/>
      <c r="S752" s="332"/>
      <c r="T752" s="332"/>
      <c r="U752" s="332"/>
      <c r="V752" s="332"/>
      <c r="X752" s="333"/>
    </row>
    <row r="753" spans="2:24" ht="25.8">
      <c r="B753" s="336"/>
      <c r="E753" s="337"/>
      <c r="F753" s="337"/>
      <c r="G753" s="338"/>
      <c r="H753" s="337"/>
      <c r="I753" s="337"/>
      <c r="J753" s="339"/>
      <c r="K753" s="337"/>
      <c r="L753" s="335"/>
      <c r="M753" s="335"/>
      <c r="N753" s="330"/>
      <c r="O753" s="331"/>
      <c r="P753" s="331"/>
      <c r="Q753" s="331"/>
      <c r="R753" s="331"/>
      <c r="S753" s="332"/>
      <c r="T753" s="332"/>
      <c r="U753" s="332"/>
      <c r="V753" s="332"/>
      <c r="X753" s="333"/>
    </row>
    <row r="754" spans="2:24" ht="25.8">
      <c r="B754" s="336"/>
      <c r="E754" s="337"/>
      <c r="F754" s="337"/>
      <c r="G754" s="338"/>
      <c r="H754" s="337"/>
      <c r="I754" s="337"/>
      <c r="J754" s="339"/>
      <c r="K754" s="337"/>
      <c r="L754" s="335"/>
      <c r="M754" s="335"/>
      <c r="N754" s="330"/>
      <c r="O754" s="331"/>
      <c r="P754" s="331"/>
      <c r="Q754" s="331"/>
      <c r="R754" s="331"/>
      <c r="S754" s="332"/>
      <c r="T754" s="332"/>
      <c r="U754" s="332"/>
      <c r="V754" s="332"/>
      <c r="X754" s="333"/>
    </row>
    <row r="755" spans="2:24" ht="25.8">
      <c r="B755" s="336"/>
      <c r="E755" s="337"/>
      <c r="F755" s="337"/>
      <c r="G755" s="338"/>
      <c r="H755" s="337"/>
      <c r="I755" s="337"/>
      <c r="J755" s="339"/>
      <c r="K755" s="337"/>
      <c r="L755" s="335"/>
      <c r="M755" s="335"/>
      <c r="N755" s="330"/>
      <c r="O755" s="331"/>
      <c r="P755" s="331"/>
      <c r="Q755" s="331"/>
      <c r="R755" s="331"/>
      <c r="S755" s="332"/>
      <c r="T755" s="332"/>
      <c r="U755" s="332"/>
      <c r="V755" s="332"/>
      <c r="X755" s="333"/>
    </row>
    <row r="756" spans="2:24" ht="25.8">
      <c r="B756" s="336"/>
      <c r="E756" s="337"/>
      <c r="F756" s="337"/>
      <c r="G756" s="338"/>
      <c r="H756" s="337"/>
      <c r="I756" s="337"/>
      <c r="J756" s="339"/>
      <c r="K756" s="337"/>
      <c r="L756" s="335"/>
      <c r="M756" s="335"/>
      <c r="N756" s="330"/>
      <c r="O756" s="331"/>
      <c r="P756" s="331"/>
      <c r="Q756" s="331"/>
      <c r="R756" s="331"/>
      <c r="S756" s="332"/>
      <c r="T756" s="332"/>
      <c r="U756" s="332"/>
      <c r="V756" s="332"/>
      <c r="X756" s="333"/>
    </row>
    <row r="757" spans="2:24" ht="25.8">
      <c r="B757" s="336"/>
      <c r="E757" s="337"/>
      <c r="F757" s="337"/>
      <c r="G757" s="338"/>
      <c r="H757" s="337"/>
      <c r="I757" s="337"/>
      <c r="J757" s="339"/>
      <c r="K757" s="337"/>
      <c r="L757" s="335"/>
      <c r="M757" s="335"/>
      <c r="N757" s="330"/>
      <c r="O757" s="331"/>
      <c r="P757" s="331"/>
      <c r="Q757" s="331"/>
      <c r="R757" s="331"/>
      <c r="S757" s="332"/>
      <c r="T757" s="332"/>
      <c r="U757" s="332"/>
      <c r="V757" s="332"/>
      <c r="X757" s="333"/>
    </row>
    <row r="758" spans="2:24" ht="25.8">
      <c r="B758" s="336"/>
      <c r="E758" s="337"/>
      <c r="F758" s="337"/>
      <c r="G758" s="338"/>
      <c r="H758" s="337"/>
      <c r="I758" s="337"/>
      <c r="J758" s="339"/>
      <c r="K758" s="337"/>
      <c r="L758" s="335"/>
      <c r="M758" s="335"/>
      <c r="N758" s="330"/>
      <c r="O758" s="331"/>
      <c r="P758" s="331"/>
      <c r="Q758" s="331"/>
      <c r="R758" s="331"/>
      <c r="S758" s="332"/>
      <c r="T758" s="332"/>
      <c r="U758" s="332"/>
      <c r="V758" s="332"/>
      <c r="X758" s="333"/>
    </row>
    <row r="759" spans="2:24" ht="25.8">
      <c r="B759" s="336"/>
      <c r="E759" s="337"/>
      <c r="F759" s="337"/>
      <c r="G759" s="338"/>
      <c r="H759" s="337"/>
      <c r="I759" s="337"/>
      <c r="J759" s="339"/>
      <c r="K759" s="337"/>
      <c r="L759" s="335"/>
      <c r="M759" s="335"/>
      <c r="N759" s="330"/>
      <c r="O759" s="331"/>
      <c r="P759" s="331"/>
      <c r="Q759" s="331"/>
      <c r="R759" s="331"/>
      <c r="S759" s="332"/>
      <c r="T759" s="332"/>
      <c r="U759" s="332"/>
      <c r="V759" s="332"/>
      <c r="X759" s="333"/>
    </row>
    <row r="760" spans="2:24" ht="25.8">
      <c r="B760" s="336"/>
      <c r="E760" s="337"/>
      <c r="F760" s="337"/>
      <c r="G760" s="338"/>
      <c r="H760" s="337"/>
      <c r="I760" s="337"/>
      <c r="J760" s="339"/>
      <c r="K760" s="337"/>
      <c r="L760" s="335"/>
      <c r="M760" s="335"/>
      <c r="N760" s="330"/>
      <c r="O760" s="331"/>
      <c r="P760" s="331"/>
      <c r="Q760" s="331"/>
      <c r="R760" s="331"/>
      <c r="S760" s="332"/>
      <c r="T760" s="332"/>
      <c r="U760" s="332"/>
      <c r="V760" s="332"/>
      <c r="X760" s="333"/>
    </row>
    <row r="761" spans="2:24" ht="25.8">
      <c r="B761" s="336"/>
      <c r="E761" s="337"/>
      <c r="F761" s="337"/>
      <c r="G761" s="338"/>
      <c r="H761" s="337"/>
      <c r="I761" s="337"/>
      <c r="J761" s="339"/>
      <c r="K761" s="337"/>
      <c r="L761" s="335"/>
      <c r="M761" s="335"/>
      <c r="N761" s="330"/>
      <c r="O761" s="331"/>
      <c r="P761" s="331"/>
      <c r="Q761" s="331"/>
      <c r="R761" s="331"/>
      <c r="S761" s="332"/>
      <c r="T761" s="332"/>
      <c r="U761" s="332"/>
      <c r="V761" s="332"/>
      <c r="X761" s="333"/>
    </row>
    <row r="762" spans="2:24" ht="25.8">
      <c r="B762" s="336"/>
      <c r="E762" s="337"/>
      <c r="F762" s="337"/>
      <c r="G762" s="338"/>
      <c r="H762" s="337"/>
      <c r="I762" s="337"/>
      <c r="J762" s="339"/>
      <c r="K762" s="337"/>
      <c r="L762" s="335"/>
      <c r="M762" s="335"/>
      <c r="N762" s="330"/>
      <c r="O762" s="331"/>
      <c r="P762" s="331"/>
      <c r="Q762" s="331"/>
      <c r="R762" s="331"/>
      <c r="S762" s="332"/>
      <c r="T762" s="332"/>
      <c r="U762" s="332"/>
      <c r="V762" s="332"/>
      <c r="X762" s="333"/>
    </row>
    <row r="763" spans="2:24" ht="25.8">
      <c r="B763" s="336"/>
      <c r="E763" s="337"/>
      <c r="F763" s="337"/>
      <c r="G763" s="338"/>
      <c r="H763" s="337"/>
      <c r="I763" s="337"/>
      <c r="J763" s="339"/>
      <c r="K763" s="337"/>
      <c r="L763" s="335"/>
      <c r="M763" s="335"/>
      <c r="N763" s="330"/>
      <c r="O763" s="331"/>
      <c r="P763" s="331"/>
      <c r="Q763" s="331"/>
      <c r="R763" s="331"/>
      <c r="S763" s="332"/>
      <c r="T763" s="332"/>
      <c r="U763" s="332"/>
      <c r="V763" s="332"/>
      <c r="X763" s="333"/>
    </row>
    <row r="764" spans="2:24" ht="25.8">
      <c r="B764" s="336"/>
      <c r="E764" s="337"/>
      <c r="F764" s="337"/>
      <c r="G764" s="338"/>
      <c r="H764" s="337"/>
      <c r="I764" s="337"/>
      <c r="J764" s="339"/>
      <c r="K764" s="337"/>
      <c r="L764" s="335"/>
      <c r="M764" s="335"/>
      <c r="N764" s="330"/>
      <c r="O764" s="331"/>
      <c r="P764" s="331"/>
      <c r="Q764" s="331"/>
      <c r="R764" s="331"/>
      <c r="S764" s="332"/>
      <c r="T764" s="332"/>
      <c r="U764" s="332"/>
      <c r="V764" s="332"/>
      <c r="X764" s="333"/>
    </row>
    <row r="765" spans="2:24" ht="25.8">
      <c r="B765" s="336"/>
      <c r="E765" s="337"/>
      <c r="F765" s="337"/>
      <c r="G765" s="338"/>
      <c r="H765" s="337"/>
      <c r="I765" s="337"/>
      <c r="J765" s="339"/>
      <c r="K765" s="337"/>
      <c r="L765" s="335"/>
      <c r="M765" s="335"/>
      <c r="N765" s="330"/>
      <c r="O765" s="331"/>
      <c r="P765" s="331"/>
      <c r="Q765" s="331"/>
      <c r="R765" s="331"/>
      <c r="S765" s="332"/>
      <c r="T765" s="332"/>
      <c r="U765" s="332"/>
      <c r="V765" s="332"/>
      <c r="X765" s="333"/>
    </row>
    <row r="766" spans="2:24" ht="25.8">
      <c r="B766" s="336"/>
      <c r="E766" s="337"/>
      <c r="F766" s="337"/>
      <c r="G766" s="338"/>
      <c r="H766" s="337"/>
      <c r="I766" s="337"/>
      <c r="J766" s="339"/>
      <c r="K766" s="337"/>
      <c r="L766" s="335"/>
      <c r="M766" s="335"/>
      <c r="N766" s="330"/>
      <c r="O766" s="331"/>
      <c r="P766" s="331"/>
      <c r="Q766" s="331"/>
      <c r="R766" s="331"/>
      <c r="S766" s="332"/>
      <c r="T766" s="332"/>
      <c r="U766" s="332"/>
      <c r="V766" s="332"/>
      <c r="X766" s="333"/>
    </row>
    <row r="767" spans="2:24" ht="25.8">
      <c r="B767" s="336"/>
      <c r="E767" s="337"/>
      <c r="F767" s="337"/>
      <c r="G767" s="338"/>
      <c r="H767" s="337"/>
      <c r="I767" s="337"/>
      <c r="J767" s="339"/>
      <c r="K767" s="337"/>
      <c r="L767" s="335"/>
      <c r="M767" s="335"/>
      <c r="N767" s="330"/>
      <c r="O767" s="331"/>
      <c r="P767" s="331"/>
      <c r="Q767" s="331"/>
      <c r="R767" s="331"/>
      <c r="S767" s="332"/>
      <c r="T767" s="332"/>
      <c r="U767" s="332"/>
      <c r="V767" s="332"/>
      <c r="X767" s="333"/>
    </row>
    <row r="768" spans="2:24" ht="25.8">
      <c r="B768" s="336"/>
      <c r="E768" s="337"/>
      <c r="F768" s="337"/>
      <c r="G768" s="338"/>
      <c r="H768" s="337"/>
      <c r="I768" s="337"/>
      <c r="J768" s="339"/>
      <c r="K768" s="337"/>
      <c r="L768" s="335"/>
      <c r="M768" s="335"/>
      <c r="N768" s="330"/>
      <c r="O768" s="331"/>
      <c r="P768" s="331"/>
      <c r="Q768" s="331"/>
      <c r="R768" s="331"/>
      <c r="S768" s="332"/>
      <c r="T768" s="332"/>
      <c r="U768" s="332"/>
      <c r="V768" s="332"/>
      <c r="X768" s="333"/>
    </row>
    <row r="769" spans="2:24" ht="25.8">
      <c r="B769" s="336"/>
      <c r="E769" s="337"/>
      <c r="F769" s="337"/>
      <c r="G769" s="338"/>
      <c r="H769" s="337"/>
      <c r="I769" s="337"/>
      <c r="J769" s="339"/>
      <c r="K769" s="337"/>
      <c r="L769" s="335"/>
      <c r="M769" s="335"/>
      <c r="N769" s="330"/>
      <c r="O769" s="331"/>
      <c r="P769" s="331"/>
      <c r="Q769" s="331"/>
      <c r="R769" s="331"/>
      <c r="S769" s="332"/>
      <c r="T769" s="332"/>
      <c r="U769" s="332"/>
      <c r="V769" s="332"/>
      <c r="X769" s="333"/>
    </row>
    <row r="770" spans="2:24" ht="25.8">
      <c r="B770" s="336"/>
      <c r="E770" s="337"/>
      <c r="F770" s="337"/>
      <c r="G770" s="338"/>
      <c r="H770" s="337"/>
      <c r="I770" s="337"/>
      <c r="J770" s="339"/>
      <c r="K770" s="337"/>
      <c r="L770" s="335"/>
      <c r="M770" s="335"/>
      <c r="N770" s="330"/>
      <c r="O770" s="331"/>
      <c r="P770" s="331"/>
      <c r="Q770" s="331"/>
      <c r="R770" s="331"/>
      <c r="S770" s="332"/>
      <c r="T770" s="332"/>
      <c r="U770" s="332"/>
      <c r="V770" s="332"/>
      <c r="X770" s="333"/>
    </row>
    <row r="771" spans="2:24" ht="25.8">
      <c r="B771" s="336"/>
      <c r="E771" s="337"/>
      <c r="F771" s="337"/>
      <c r="G771" s="338"/>
      <c r="H771" s="337"/>
      <c r="I771" s="337"/>
      <c r="J771" s="339"/>
      <c r="K771" s="337"/>
      <c r="L771" s="335"/>
      <c r="M771" s="335"/>
      <c r="N771" s="330"/>
      <c r="O771" s="331"/>
      <c r="P771" s="331"/>
      <c r="Q771" s="331"/>
      <c r="R771" s="331"/>
      <c r="S771" s="332"/>
      <c r="T771" s="332"/>
      <c r="U771" s="332"/>
      <c r="V771" s="332"/>
      <c r="X771" s="333"/>
    </row>
    <row r="772" spans="2:24" ht="25.8">
      <c r="B772" s="336"/>
      <c r="E772" s="337"/>
      <c r="F772" s="337"/>
      <c r="G772" s="338"/>
      <c r="H772" s="337"/>
      <c r="I772" s="337"/>
      <c r="J772" s="339"/>
      <c r="K772" s="337"/>
      <c r="L772" s="335"/>
      <c r="M772" s="335"/>
      <c r="N772" s="330"/>
      <c r="O772" s="331"/>
      <c r="P772" s="331"/>
      <c r="Q772" s="331"/>
      <c r="R772" s="331"/>
      <c r="S772" s="332"/>
      <c r="T772" s="332"/>
      <c r="U772" s="332"/>
      <c r="V772" s="332"/>
      <c r="X772" s="333"/>
    </row>
    <row r="773" spans="2:24" ht="25.8">
      <c r="B773" s="336"/>
      <c r="E773" s="337"/>
      <c r="F773" s="337"/>
      <c r="G773" s="338"/>
      <c r="H773" s="337"/>
      <c r="I773" s="337"/>
      <c r="J773" s="339"/>
      <c r="K773" s="337"/>
      <c r="L773" s="335"/>
      <c r="M773" s="335"/>
      <c r="N773" s="330"/>
      <c r="O773" s="331"/>
      <c r="P773" s="331"/>
      <c r="Q773" s="331"/>
      <c r="R773" s="331"/>
      <c r="S773" s="332"/>
      <c r="T773" s="332"/>
      <c r="U773" s="332"/>
      <c r="V773" s="332"/>
      <c r="X773" s="333"/>
    </row>
    <row r="774" spans="2:24" ht="25.8">
      <c r="B774" s="336"/>
      <c r="E774" s="337"/>
      <c r="F774" s="337"/>
      <c r="G774" s="338"/>
      <c r="H774" s="337"/>
      <c r="I774" s="337"/>
      <c r="J774" s="339"/>
      <c r="K774" s="337"/>
      <c r="L774" s="335"/>
      <c r="M774" s="335"/>
      <c r="N774" s="330"/>
      <c r="O774" s="331"/>
      <c r="P774" s="331"/>
      <c r="Q774" s="331"/>
      <c r="R774" s="331"/>
      <c r="S774" s="332"/>
      <c r="T774" s="332"/>
      <c r="U774" s="332"/>
      <c r="V774" s="332"/>
      <c r="X774" s="333"/>
    </row>
    <row r="775" spans="2:24" ht="25.8">
      <c r="B775" s="336"/>
      <c r="E775" s="337"/>
      <c r="F775" s="337"/>
      <c r="G775" s="338"/>
      <c r="H775" s="337"/>
      <c r="I775" s="337"/>
      <c r="J775" s="339"/>
      <c r="K775" s="337"/>
      <c r="L775" s="335"/>
      <c r="M775" s="335"/>
      <c r="N775" s="330"/>
      <c r="O775" s="331"/>
      <c r="P775" s="331"/>
      <c r="Q775" s="331"/>
      <c r="R775" s="331"/>
      <c r="S775" s="332"/>
      <c r="T775" s="332"/>
      <c r="U775" s="332"/>
      <c r="V775" s="332"/>
      <c r="X775" s="333"/>
    </row>
    <row r="776" spans="2:24" ht="25.8">
      <c r="B776" s="336"/>
      <c r="E776" s="337"/>
      <c r="F776" s="337"/>
      <c r="G776" s="338"/>
      <c r="H776" s="337"/>
      <c r="I776" s="337"/>
      <c r="J776" s="339"/>
      <c r="K776" s="337"/>
      <c r="L776" s="335"/>
      <c r="M776" s="335"/>
      <c r="N776" s="330"/>
      <c r="O776" s="331"/>
      <c r="P776" s="331"/>
      <c r="Q776" s="331"/>
      <c r="R776" s="331"/>
      <c r="S776" s="332"/>
      <c r="T776" s="332"/>
      <c r="U776" s="332"/>
      <c r="V776" s="332"/>
      <c r="X776" s="333"/>
    </row>
    <row r="777" spans="2:24" ht="25.8">
      <c r="B777" s="336"/>
      <c r="E777" s="337"/>
      <c r="F777" s="337"/>
      <c r="G777" s="338"/>
      <c r="H777" s="337"/>
      <c r="I777" s="337"/>
      <c r="J777" s="339"/>
      <c r="K777" s="337"/>
      <c r="L777" s="335"/>
      <c r="M777" s="335"/>
      <c r="N777" s="330"/>
      <c r="O777" s="331"/>
      <c r="P777" s="331"/>
      <c r="Q777" s="331"/>
      <c r="R777" s="331"/>
      <c r="S777" s="332"/>
      <c r="T777" s="332"/>
      <c r="U777" s="332"/>
      <c r="V777" s="332"/>
      <c r="X777" s="333"/>
    </row>
    <row r="778" spans="2:24" ht="25.8">
      <c r="B778" s="336"/>
      <c r="E778" s="337"/>
      <c r="F778" s="337"/>
      <c r="G778" s="338"/>
      <c r="H778" s="337"/>
      <c r="I778" s="337"/>
      <c r="J778" s="339"/>
      <c r="K778" s="337"/>
      <c r="L778" s="335"/>
      <c r="M778" s="335"/>
      <c r="N778" s="330"/>
      <c r="O778" s="331"/>
      <c r="P778" s="331"/>
      <c r="Q778" s="331"/>
      <c r="R778" s="331"/>
      <c r="S778" s="332"/>
      <c r="T778" s="332"/>
      <c r="U778" s="332"/>
      <c r="V778" s="332"/>
      <c r="X778" s="333"/>
    </row>
    <row r="779" spans="2:24" ht="25.8">
      <c r="B779" s="336"/>
      <c r="E779" s="337"/>
      <c r="F779" s="337"/>
      <c r="G779" s="338"/>
      <c r="H779" s="337"/>
      <c r="I779" s="337"/>
      <c r="J779" s="339"/>
      <c r="K779" s="337"/>
      <c r="L779" s="335"/>
      <c r="M779" s="335"/>
      <c r="N779" s="330"/>
      <c r="O779" s="331"/>
      <c r="P779" s="331"/>
      <c r="Q779" s="331"/>
      <c r="R779" s="331"/>
      <c r="S779" s="332"/>
      <c r="T779" s="332"/>
      <c r="U779" s="332"/>
      <c r="V779" s="332"/>
      <c r="X779" s="333"/>
    </row>
    <row r="780" spans="2:24" ht="25.8">
      <c r="B780" s="336"/>
      <c r="E780" s="337"/>
      <c r="F780" s="337"/>
      <c r="G780" s="338"/>
      <c r="H780" s="337"/>
      <c r="I780" s="337"/>
      <c r="J780" s="339"/>
      <c r="K780" s="337"/>
      <c r="L780" s="335"/>
      <c r="M780" s="335"/>
      <c r="N780" s="330"/>
      <c r="O780" s="331"/>
      <c r="P780" s="331"/>
      <c r="Q780" s="331"/>
      <c r="R780" s="331"/>
      <c r="S780" s="332"/>
      <c r="T780" s="332"/>
      <c r="U780" s="332"/>
      <c r="V780" s="332"/>
      <c r="X780" s="333"/>
    </row>
    <row r="781" spans="2:24" ht="25.8">
      <c r="B781" s="336"/>
      <c r="E781" s="337"/>
      <c r="F781" s="337"/>
      <c r="G781" s="338"/>
      <c r="H781" s="337"/>
      <c r="I781" s="337"/>
      <c r="J781" s="339"/>
      <c r="K781" s="337"/>
      <c r="L781" s="335"/>
      <c r="M781" s="335"/>
      <c r="N781" s="330"/>
      <c r="O781" s="331"/>
      <c r="P781" s="331"/>
      <c r="Q781" s="331"/>
      <c r="R781" s="331"/>
      <c r="S781" s="332"/>
      <c r="T781" s="332"/>
      <c r="U781" s="332"/>
      <c r="V781" s="332"/>
      <c r="X781" s="333"/>
    </row>
    <row r="782" spans="2:24" ht="25.8">
      <c r="B782" s="336"/>
      <c r="E782" s="337"/>
      <c r="F782" s="337"/>
      <c r="G782" s="338"/>
      <c r="H782" s="337"/>
      <c r="I782" s="337"/>
      <c r="J782" s="339"/>
      <c r="K782" s="337"/>
      <c r="L782" s="335"/>
      <c r="M782" s="335"/>
      <c r="N782" s="330"/>
      <c r="O782" s="331"/>
      <c r="P782" s="331"/>
      <c r="Q782" s="331"/>
      <c r="R782" s="331"/>
      <c r="S782" s="332"/>
      <c r="T782" s="332"/>
      <c r="U782" s="332"/>
      <c r="V782" s="332"/>
      <c r="X782" s="333"/>
    </row>
    <row r="783" spans="2:24" ht="25.8">
      <c r="B783" s="336"/>
      <c r="E783" s="337"/>
      <c r="F783" s="337"/>
      <c r="G783" s="338"/>
      <c r="H783" s="337"/>
      <c r="I783" s="337"/>
      <c r="J783" s="339"/>
      <c r="K783" s="337"/>
      <c r="L783" s="335"/>
      <c r="M783" s="335"/>
      <c r="N783" s="330"/>
      <c r="O783" s="331"/>
      <c r="P783" s="331"/>
      <c r="Q783" s="331"/>
      <c r="R783" s="331"/>
      <c r="S783" s="332"/>
      <c r="T783" s="332"/>
      <c r="U783" s="332"/>
      <c r="V783" s="332"/>
      <c r="X783" s="333"/>
    </row>
    <row r="784" spans="2:24" ht="25.8">
      <c r="B784" s="336"/>
      <c r="E784" s="337"/>
      <c r="F784" s="337"/>
      <c r="G784" s="338"/>
      <c r="H784" s="337"/>
      <c r="I784" s="337"/>
      <c r="J784" s="339"/>
      <c r="K784" s="337"/>
      <c r="L784" s="335"/>
      <c r="M784" s="335"/>
      <c r="N784" s="330"/>
      <c r="O784" s="331"/>
      <c r="P784" s="331"/>
      <c r="Q784" s="331"/>
      <c r="R784" s="331"/>
      <c r="S784" s="332"/>
      <c r="T784" s="332"/>
      <c r="U784" s="332"/>
      <c r="V784" s="332"/>
      <c r="X784" s="333"/>
    </row>
    <row r="785" spans="2:24" ht="25.8">
      <c r="B785" s="336"/>
      <c r="E785" s="337"/>
      <c r="F785" s="337"/>
      <c r="G785" s="338"/>
      <c r="H785" s="337"/>
      <c r="I785" s="337"/>
      <c r="J785" s="339"/>
      <c r="K785" s="337"/>
      <c r="L785" s="335"/>
      <c r="M785" s="335"/>
      <c r="N785" s="330"/>
      <c r="O785" s="331"/>
      <c r="P785" s="331"/>
      <c r="Q785" s="331"/>
      <c r="R785" s="331"/>
      <c r="S785" s="332"/>
      <c r="T785" s="332"/>
      <c r="U785" s="332"/>
      <c r="V785" s="332"/>
      <c r="X785" s="333"/>
    </row>
    <row r="786" spans="2:24" ht="25.8">
      <c r="B786" s="336"/>
      <c r="E786" s="337"/>
      <c r="F786" s="337"/>
      <c r="G786" s="338"/>
      <c r="H786" s="337"/>
      <c r="I786" s="337"/>
      <c r="J786" s="339"/>
      <c r="K786" s="337"/>
      <c r="L786" s="335"/>
      <c r="M786" s="335"/>
      <c r="N786" s="330"/>
      <c r="O786" s="331"/>
      <c r="P786" s="331"/>
      <c r="Q786" s="331"/>
      <c r="R786" s="331"/>
      <c r="S786" s="332"/>
      <c r="T786" s="332"/>
      <c r="U786" s="332"/>
      <c r="V786" s="332"/>
      <c r="X786" s="333"/>
    </row>
    <row r="787" spans="2:24" ht="25.8">
      <c r="B787" s="336"/>
      <c r="E787" s="337"/>
      <c r="F787" s="337"/>
      <c r="G787" s="338"/>
      <c r="H787" s="337"/>
      <c r="I787" s="337"/>
      <c r="J787" s="339"/>
      <c r="K787" s="337"/>
      <c r="L787" s="335"/>
      <c r="M787" s="335"/>
      <c r="N787" s="330"/>
      <c r="O787" s="331"/>
      <c r="P787" s="331"/>
      <c r="Q787" s="331"/>
      <c r="R787" s="331"/>
      <c r="S787" s="332"/>
      <c r="T787" s="332"/>
      <c r="U787" s="332"/>
      <c r="V787" s="332"/>
      <c r="X787" s="333"/>
    </row>
    <row r="788" spans="2:24" ht="25.8">
      <c r="B788" s="336"/>
      <c r="E788" s="337"/>
      <c r="F788" s="337"/>
      <c r="G788" s="338"/>
      <c r="H788" s="337"/>
      <c r="I788" s="337"/>
      <c r="J788" s="339"/>
      <c r="K788" s="337"/>
      <c r="L788" s="335"/>
      <c r="M788" s="335"/>
      <c r="N788" s="330"/>
      <c r="O788" s="331"/>
      <c r="P788" s="331"/>
      <c r="Q788" s="331"/>
      <c r="R788" s="331"/>
      <c r="S788" s="332"/>
      <c r="T788" s="332"/>
      <c r="U788" s="332"/>
      <c r="V788" s="332"/>
      <c r="X788" s="333"/>
    </row>
    <row r="789" spans="2:24" ht="25.8">
      <c r="B789" s="336"/>
      <c r="E789" s="337"/>
      <c r="F789" s="337"/>
      <c r="G789" s="338"/>
      <c r="H789" s="337"/>
      <c r="I789" s="337"/>
      <c r="J789" s="339"/>
      <c r="K789" s="337"/>
      <c r="L789" s="335"/>
      <c r="M789" s="335"/>
      <c r="N789" s="330"/>
      <c r="O789" s="331"/>
      <c r="P789" s="331"/>
      <c r="Q789" s="331"/>
      <c r="R789" s="331"/>
      <c r="S789" s="332"/>
      <c r="T789" s="332"/>
      <c r="U789" s="332"/>
      <c r="V789" s="332"/>
      <c r="X789" s="333"/>
    </row>
    <row r="790" spans="2:24" ht="25.8">
      <c r="B790" s="336"/>
      <c r="E790" s="337"/>
      <c r="F790" s="337"/>
      <c r="G790" s="338"/>
      <c r="H790" s="337"/>
      <c r="I790" s="337"/>
      <c r="J790" s="339"/>
      <c r="K790" s="337"/>
      <c r="L790" s="335"/>
      <c r="M790" s="335"/>
      <c r="N790" s="330"/>
      <c r="O790" s="331"/>
      <c r="P790" s="331"/>
      <c r="Q790" s="331"/>
      <c r="R790" s="331"/>
      <c r="S790" s="332"/>
      <c r="T790" s="332"/>
      <c r="U790" s="332"/>
      <c r="V790" s="332"/>
      <c r="X790" s="333"/>
    </row>
    <row r="791" spans="2:24" ht="25.8">
      <c r="B791" s="336"/>
      <c r="E791" s="337"/>
      <c r="F791" s="337"/>
      <c r="G791" s="338"/>
      <c r="H791" s="337"/>
      <c r="I791" s="337"/>
      <c r="J791" s="339"/>
      <c r="K791" s="337"/>
      <c r="L791" s="335"/>
      <c r="M791" s="335"/>
      <c r="N791" s="330"/>
      <c r="O791" s="331"/>
      <c r="P791" s="331"/>
      <c r="Q791" s="331"/>
      <c r="R791" s="331"/>
      <c r="S791" s="332"/>
      <c r="T791" s="332"/>
      <c r="U791" s="332"/>
      <c r="V791" s="332"/>
      <c r="X791" s="333"/>
    </row>
    <row r="792" spans="2:24" ht="25.8">
      <c r="B792" s="336"/>
      <c r="E792" s="337"/>
      <c r="F792" s="337"/>
      <c r="G792" s="338"/>
      <c r="H792" s="337"/>
      <c r="I792" s="337"/>
      <c r="J792" s="339"/>
      <c r="K792" s="337"/>
      <c r="L792" s="335"/>
      <c r="M792" s="335"/>
      <c r="N792" s="330"/>
      <c r="O792" s="331"/>
      <c r="P792" s="331"/>
      <c r="Q792" s="331"/>
      <c r="R792" s="331"/>
      <c r="S792" s="332"/>
      <c r="T792" s="332"/>
      <c r="U792" s="332"/>
      <c r="V792" s="332"/>
      <c r="X792" s="333"/>
    </row>
    <row r="793" spans="2:24" ht="25.8">
      <c r="B793" s="336"/>
      <c r="E793" s="337"/>
      <c r="F793" s="337"/>
      <c r="G793" s="338"/>
      <c r="H793" s="337"/>
      <c r="I793" s="337"/>
      <c r="J793" s="339"/>
      <c r="K793" s="337"/>
      <c r="L793" s="335"/>
      <c r="M793" s="335"/>
      <c r="N793" s="330"/>
      <c r="O793" s="331"/>
      <c r="P793" s="331"/>
      <c r="Q793" s="331"/>
      <c r="R793" s="331"/>
      <c r="S793" s="332"/>
      <c r="T793" s="332"/>
      <c r="U793" s="332"/>
      <c r="V793" s="332"/>
      <c r="X793" s="333"/>
    </row>
    <row r="794" spans="2:24" ht="25.8">
      <c r="B794" s="336"/>
      <c r="E794" s="337"/>
      <c r="F794" s="337"/>
      <c r="G794" s="338"/>
      <c r="H794" s="337"/>
      <c r="I794" s="337"/>
      <c r="J794" s="339"/>
      <c r="K794" s="337"/>
      <c r="L794" s="335"/>
      <c r="M794" s="335"/>
      <c r="N794" s="330"/>
      <c r="O794" s="331"/>
      <c r="P794" s="331"/>
      <c r="Q794" s="331"/>
      <c r="R794" s="331"/>
      <c r="S794" s="332"/>
      <c r="T794" s="332"/>
      <c r="U794" s="332"/>
      <c r="V794" s="332"/>
      <c r="X794" s="333"/>
    </row>
    <row r="795" spans="2:24" ht="25.8">
      <c r="B795" s="336"/>
      <c r="E795" s="337"/>
      <c r="F795" s="337"/>
      <c r="G795" s="338"/>
      <c r="H795" s="337"/>
      <c r="I795" s="337"/>
      <c r="J795" s="339"/>
      <c r="K795" s="337"/>
      <c r="L795" s="335"/>
      <c r="M795" s="335"/>
      <c r="N795" s="330"/>
      <c r="O795" s="331"/>
      <c r="P795" s="331"/>
      <c r="Q795" s="331"/>
      <c r="R795" s="331"/>
      <c r="S795" s="332"/>
      <c r="T795" s="332"/>
      <c r="U795" s="332"/>
      <c r="V795" s="332"/>
      <c r="X795" s="333"/>
    </row>
    <row r="796" spans="2:24" ht="25.8">
      <c r="B796" s="336"/>
      <c r="E796" s="337"/>
      <c r="F796" s="337"/>
      <c r="G796" s="338"/>
      <c r="H796" s="337"/>
      <c r="I796" s="337"/>
      <c r="J796" s="339"/>
      <c r="K796" s="337"/>
      <c r="L796" s="335"/>
      <c r="M796" s="335"/>
      <c r="N796" s="330"/>
      <c r="O796" s="331"/>
      <c r="P796" s="331"/>
      <c r="Q796" s="331"/>
      <c r="R796" s="331"/>
      <c r="S796" s="332"/>
      <c r="T796" s="332"/>
      <c r="U796" s="332"/>
      <c r="V796" s="332"/>
      <c r="X796" s="333"/>
    </row>
    <row r="797" spans="2:24" ht="25.8">
      <c r="B797" s="336"/>
      <c r="E797" s="337"/>
      <c r="F797" s="337"/>
      <c r="G797" s="338"/>
      <c r="H797" s="337"/>
      <c r="I797" s="337"/>
      <c r="J797" s="339"/>
      <c r="K797" s="337"/>
      <c r="L797" s="335"/>
      <c r="M797" s="335"/>
      <c r="N797" s="330"/>
      <c r="O797" s="331"/>
      <c r="P797" s="331"/>
      <c r="Q797" s="331"/>
      <c r="R797" s="331"/>
      <c r="S797" s="332"/>
      <c r="T797" s="332"/>
      <c r="U797" s="332"/>
      <c r="V797" s="332"/>
      <c r="X797" s="333"/>
    </row>
    <row r="798" spans="2:24" ht="25.8">
      <c r="B798" s="336"/>
      <c r="E798" s="337"/>
      <c r="F798" s="337"/>
      <c r="G798" s="338"/>
      <c r="H798" s="337"/>
      <c r="I798" s="337"/>
      <c r="J798" s="339"/>
      <c r="K798" s="337"/>
      <c r="L798" s="335"/>
      <c r="M798" s="335"/>
      <c r="N798" s="330"/>
      <c r="O798" s="331"/>
      <c r="P798" s="331"/>
      <c r="Q798" s="331"/>
      <c r="R798" s="331"/>
      <c r="S798" s="332"/>
      <c r="T798" s="332"/>
      <c r="U798" s="332"/>
      <c r="V798" s="332"/>
      <c r="X798" s="333"/>
    </row>
    <row r="799" spans="2:24" ht="25.8">
      <c r="B799" s="336"/>
      <c r="E799" s="337"/>
      <c r="F799" s="337"/>
      <c r="G799" s="338"/>
      <c r="H799" s="337"/>
      <c r="I799" s="337"/>
      <c r="J799" s="339"/>
      <c r="K799" s="337"/>
      <c r="L799" s="335"/>
      <c r="M799" s="335"/>
      <c r="N799" s="330"/>
      <c r="O799" s="331"/>
      <c r="P799" s="331"/>
      <c r="Q799" s="331"/>
      <c r="R799" s="331"/>
      <c r="S799" s="332"/>
      <c r="T799" s="332"/>
      <c r="U799" s="332"/>
      <c r="V799" s="332"/>
      <c r="X799" s="333"/>
    </row>
    <row r="800" spans="2:24" ht="25.8">
      <c r="B800" s="336"/>
      <c r="E800" s="337"/>
      <c r="F800" s="337"/>
      <c r="G800" s="338"/>
      <c r="H800" s="337"/>
      <c r="I800" s="337"/>
      <c r="J800" s="339"/>
      <c r="K800" s="337"/>
      <c r="L800" s="335"/>
      <c r="M800" s="335"/>
      <c r="N800" s="330"/>
      <c r="O800" s="331"/>
      <c r="P800" s="331"/>
      <c r="Q800" s="331"/>
      <c r="R800" s="331"/>
      <c r="S800" s="332"/>
      <c r="T800" s="332"/>
      <c r="U800" s="332"/>
      <c r="V800" s="332"/>
      <c r="X800" s="333"/>
    </row>
    <row r="801" spans="2:24" ht="25.8">
      <c r="B801" s="336"/>
      <c r="E801" s="337"/>
      <c r="F801" s="337"/>
      <c r="G801" s="338"/>
      <c r="H801" s="337"/>
      <c r="I801" s="337"/>
      <c r="J801" s="339"/>
      <c r="K801" s="337"/>
      <c r="L801" s="335"/>
      <c r="M801" s="335"/>
      <c r="N801" s="330"/>
      <c r="O801" s="331"/>
      <c r="P801" s="331"/>
      <c r="Q801" s="331"/>
      <c r="R801" s="331"/>
      <c r="S801" s="332"/>
      <c r="T801" s="332"/>
      <c r="U801" s="332"/>
      <c r="V801" s="332"/>
      <c r="X801" s="333"/>
    </row>
    <row r="802" spans="2:24" ht="25.8">
      <c r="B802" s="336"/>
      <c r="E802" s="337"/>
      <c r="F802" s="337"/>
      <c r="G802" s="338"/>
      <c r="H802" s="337"/>
      <c r="I802" s="337"/>
      <c r="J802" s="339"/>
      <c r="K802" s="337"/>
      <c r="L802" s="335"/>
      <c r="M802" s="335"/>
      <c r="N802" s="330"/>
      <c r="O802" s="331"/>
      <c r="P802" s="331"/>
      <c r="Q802" s="331"/>
      <c r="R802" s="331"/>
      <c r="S802" s="332"/>
      <c r="T802" s="332"/>
      <c r="U802" s="332"/>
      <c r="V802" s="332"/>
      <c r="X802" s="333"/>
    </row>
    <row r="803" spans="2:24" ht="25.8">
      <c r="B803" s="336"/>
      <c r="E803" s="337"/>
      <c r="F803" s="337"/>
      <c r="G803" s="338"/>
      <c r="H803" s="337"/>
      <c r="I803" s="337"/>
      <c r="J803" s="339"/>
      <c r="K803" s="337"/>
      <c r="L803" s="335"/>
      <c r="M803" s="335"/>
      <c r="N803" s="330"/>
      <c r="O803" s="331"/>
      <c r="P803" s="331"/>
      <c r="Q803" s="331"/>
      <c r="R803" s="331"/>
      <c r="S803" s="332"/>
      <c r="T803" s="332"/>
      <c r="U803" s="332"/>
      <c r="V803" s="332"/>
      <c r="X803" s="333"/>
    </row>
    <row r="804" spans="2:24" ht="25.8">
      <c r="B804" s="336"/>
      <c r="E804" s="337"/>
      <c r="F804" s="337"/>
      <c r="G804" s="338"/>
      <c r="H804" s="337"/>
      <c r="I804" s="337"/>
      <c r="J804" s="339"/>
      <c r="K804" s="337"/>
      <c r="L804" s="335"/>
      <c r="M804" s="335"/>
      <c r="N804" s="330"/>
      <c r="O804" s="331"/>
      <c r="P804" s="331"/>
      <c r="Q804" s="331"/>
      <c r="R804" s="331"/>
      <c r="S804" s="332"/>
      <c r="T804" s="332"/>
      <c r="U804" s="332"/>
      <c r="V804" s="332"/>
      <c r="X804" s="333"/>
    </row>
    <row r="805" spans="2:24" ht="25.8">
      <c r="B805" s="336"/>
      <c r="E805" s="337"/>
      <c r="F805" s="337"/>
      <c r="G805" s="338"/>
      <c r="H805" s="337"/>
      <c r="I805" s="337"/>
      <c r="J805" s="339"/>
      <c r="K805" s="337"/>
      <c r="L805" s="335"/>
      <c r="M805" s="335"/>
      <c r="N805" s="330"/>
      <c r="O805" s="331"/>
      <c r="P805" s="331"/>
      <c r="Q805" s="331"/>
      <c r="R805" s="331"/>
      <c r="S805" s="332"/>
      <c r="T805" s="332"/>
      <c r="U805" s="332"/>
      <c r="V805" s="332"/>
      <c r="X805" s="333"/>
    </row>
    <row r="806" spans="2:24" ht="25.8">
      <c r="B806" s="336"/>
      <c r="E806" s="337"/>
      <c r="F806" s="337"/>
      <c r="G806" s="338"/>
      <c r="H806" s="337"/>
      <c r="I806" s="337"/>
      <c r="J806" s="339"/>
      <c r="K806" s="337"/>
      <c r="L806" s="335"/>
      <c r="M806" s="335"/>
      <c r="N806" s="330"/>
      <c r="O806" s="331"/>
      <c r="P806" s="331"/>
      <c r="Q806" s="331"/>
      <c r="R806" s="331"/>
      <c r="S806" s="332"/>
      <c r="T806" s="332"/>
      <c r="U806" s="332"/>
      <c r="V806" s="332"/>
      <c r="X806" s="333"/>
    </row>
    <row r="807" spans="2:24" ht="25.8">
      <c r="B807" s="336"/>
      <c r="E807" s="337"/>
      <c r="F807" s="337"/>
      <c r="G807" s="338"/>
      <c r="H807" s="337"/>
      <c r="I807" s="337"/>
      <c r="J807" s="339"/>
      <c r="K807" s="337"/>
      <c r="L807" s="335"/>
      <c r="M807" s="335"/>
      <c r="N807" s="330"/>
      <c r="O807" s="331"/>
      <c r="P807" s="331"/>
      <c r="Q807" s="331"/>
      <c r="R807" s="331"/>
      <c r="S807" s="332"/>
      <c r="T807" s="332"/>
      <c r="U807" s="332"/>
      <c r="V807" s="332"/>
      <c r="X807" s="333"/>
    </row>
    <row r="808" spans="2:24" ht="25.8">
      <c r="B808" s="336"/>
      <c r="E808" s="337"/>
      <c r="F808" s="337"/>
      <c r="G808" s="338"/>
      <c r="H808" s="337"/>
      <c r="I808" s="337"/>
      <c r="J808" s="339"/>
      <c r="K808" s="337"/>
      <c r="L808" s="335"/>
      <c r="M808" s="335"/>
      <c r="N808" s="330"/>
      <c r="O808" s="331"/>
      <c r="P808" s="331"/>
      <c r="Q808" s="331"/>
      <c r="R808" s="331"/>
      <c r="S808" s="332"/>
      <c r="T808" s="332"/>
      <c r="U808" s="332"/>
      <c r="V808" s="332"/>
      <c r="X808" s="333"/>
    </row>
    <row r="809" spans="2:24" ht="25.8">
      <c r="B809" s="336"/>
      <c r="E809" s="337"/>
      <c r="F809" s="337"/>
      <c r="G809" s="338"/>
      <c r="H809" s="337"/>
      <c r="I809" s="337"/>
      <c r="J809" s="339"/>
      <c r="K809" s="337"/>
      <c r="L809" s="335"/>
      <c r="M809" s="335"/>
      <c r="N809" s="330"/>
      <c r="O809" s="331"/>
      <c r="P809" s="331"/>
      <c r="Q809" s="331"/>
      <c r="R809" s="331"/>
      <c r="S809" s="332"/>
      <c r="T809" s="332"/>
      <c r="U809" s="332"/>
      <c r="V809" s="332"/>
      <c r="X809" s="333"/>
    </row>
    <row r="810" spans="2:24" ht="25.8">
      <c r="B810" s="336"/>
      <c r="E810" s="337"/>
      <c r="F810" s="337"/>
      <c r="G810" s="338"/>
      <c r="H810" s="337"/>
      <c r="I810" s="337"/>
      <c r="J810" s="339"/>
      <c r="K810" s="337"/>
      <c r="L810" s="335"/>
      <c r="M810" s="335"/>
      <c r="N810" s="330"/>
      <c r="O810" s="331"/>
      <c r="P810" s="331"/>
      <c r="Q810" s="331"/>
      <c r="R810" s="331"/>
      <c r="S810" s="332"/>
      <c r="T810" s="332"/>
      <c r="U810" s="332"/>
      <c r="V810" s="332"/>
      <c r="X810" s="333"/>
    </row>
    <row r="811" spans="2:24" ht="25.8">
      <c r="B811" s="336"/>
      <c r="E811" s="337"/>
      <c r="F811" s="337"/>
      <c r="G811" s="338"/>
      <c r="H811" s="337"/>
      <c r="I811" s="337"/>
      <c r="J811" s="339"/>
      <c r="K811" s="337"/>
      <c r="L811" s="335"/>
      <c r="M811" s="335"/>
      <c r="N811" s="330"/>
      <c r="O811" s="331"/>
      <c r="P811" s="331"/>
      <c r="Q811" s="331"/>
      <c r="R811" s="331"/>
      <c r="S811" s="332"/>
      <c r="T811" s="332"/>
      <c r="U811" s="332"/>
      <c r="V811" s="332"/>
      <c r="X811" s="333"/>
    </row>
    <row r="812" spans="2:24" ht="25.8">
      <c r="B812" s="336"/>
      <c r="E812" s="337"/>
      <c r="F812" s="337"/>
      <c r="G812" s="338"/>
      <c r="H812" s="337"/>
      <c r="I812" s="337"/>
      <c r="J812" s="339"/>
      <c r="K812" s="337"/>
      <c r="L812" s="335"/>
      <c r="M812" s="335"/>
      <c r="N812" s="330"/>
      <c r="O812" s="331"/>
      <c r="P812" s="331"/>
      <c r="Q812" s="331"/>
      <c r="R812" s="331"/>
      <c r="S812" s="332"/>
      <c r="T812" s="332"/>
      <c r="U812" s="332"/>
      <c r="V812" s="332"/>
      <c r="X812" s="333"/>
    </row>
    <row r="813" spans="2:24" ht="25.8">
      <c r="B813" s="336"/>
      <c r="E813" s="337"/>
      <c r="F813" s="337"/>
      <c r="G813" s="338"/>
      <c r="H813" s="337"/>
      <c r="I813" s="337"/>
      <c r="J813" s="339"/>
      <c r="K813" s="337"/>
      <c r="L813" s="335"/>
      <c r="M813" s="335"/>
      <c r="N813" s="330"/>
      <c r="O813" s="331"/>
      <c r="P813" s="331"/>
      <c r="Q813" s="331"/>
      <c r="R813" s="331"/>
      <c r="S813" s="332"/>
      <c r="T813" s="332"/>
      <c r="U813" s="332"/>
      <c r="V813" s="332"/>
      <c r="X813" s="333"/>
    </row>
    <row r="814" spans="2:24" ht="25.8">
      <c r="B814" s="336"/>
      <c r="E814" s="337"/>
      <c r="F814" s="337"/>
      <c r="G814" s="338"/>
      <c r="H814" s="337"/>
      <c r="I814" s="337"/>
      <c r="J814" s="339"/>
      <c r="K814" s="337"/>
      <c r="L814" s="335"/>
      <c r="M814" s="335"/>
      <c r="N814" s="330"/>
      <c r="O814" s="331"/>
      <c r="P814" s="331"/>
      <c r="Q814" s="331"/>
      <c r="R814" s="331"/>
      <c r="S814" s="332"/>
      <c r="T814" s="332"/>
      <c r="U814" s="332"/>
      <c r="V814" s="332"/>
      <c r="X814" s="333"/>
    </row>
    <row r="815" spans="2:24" ht="25.8">
      <c r="B815" s="336"/>
      <c r="E815" s="337"/>
      <c r="F815" s="337"/>
      <c r="G815" s="338"/>
      <c r="H815" s="337"/>
      <c r="I815" s="337"/>
      <c r="J815" s="339"/>
      <c r="K815" s="337"/>
      <c r="L815" s="335"/>
      <c r="M815" s="335"/>
      <c r="N815" s="330"/>
      <c r="O815" s="331"/>
      <c r="P815" s="331"/>
      <c r="Q815" s="331"/>
      <c r="R815" s="331"/>
      <c r="S815" s="332"/>
      <c r="T815" s="332"/>
      <c r="U815" s="332"/>
      <c r="V815" s="332"/>
      <c r="X815" s="333"/>
    </row>
    <row r="816" spans="2:24" ht="25.8">
      <c r="B816" s="336"/>
      <c r="E816" s="337"/>
      <c r="F816" s="337"/>
      <c r="G816" s="338"/>
      <c r="H816" s="337"/>
      <c r="I816" s="337"/>
      <c r="J816" s="339"/>
      <c r="K816" s="337"/>
      <c r="L816" s="335"/>
      <c r="M816" s="335"/>
      <c r="N816" s="330"/>
      <c r="O816" s="331"/>
      <c r="P816" s="331"/>
      <c r="Q816" s="331"/>
      <c r="R816" s="331"/>
      <c r="S816" s="332"/>
      <c r="T816" s="332"/>
      <c r="U816" s="332"/>
      <c r="V816" s="332"/>
      <c r="X816" s="333"/>
    </row>
    <row r="817" spans="2:24" ht="25.8">
      <c r="B817" s="336"/>
      <c r="E817" s="337"/>
      <c r="F817" s="337"/>
      <c r="G817" s="338"/>
      <c r="H817" s="337"/>
      <c r="I817" s="337"/>
      <c r="J817" s="339"/>
      <c r="K817" s="337"/>
      <c r="L817" s="335"/>
      <c r="M817" s="335"/>
      <c r="N817" s="330"/>
      <c r="O817" s="331"/>
      <c r="P817" s="331"/>
      <c r="Q817" s="331"/>
      <c r="R817" s="331"/>
      <c r="S817" s="332"/>
      <c r="T817" s="332"/>
      <c r="U817" s="332"/>
      <c r="V817" s="332"/>
      <c r="X817" s="333"/>
    </row>
    <row r="818" spans="2:24" ht="25.8">
      <c r="B818" s="336"/>
      <c r="E818" s="337"/>
      <c r="F818" s="337"/>
      <c r="G818" s="338"/>
      <c r="H818" s="337"/>
      <c r="I818" s="337"/>
      <c r="J818" s="339"/>
      <c r="K818" s="337"/>
      <c r="L818" s="335"/>
      <c r="M818" s="335"/>
      <c r="N818" s="330"/>
      <c r="O818" s="331"/>
      <c r="P818" s="331"/>
      <c r="Q818" s="331"/>
      <c r="R818" s="331"/>
      <c r="S818" s="332"/>
      <c r="T818" s="332"/>
      <c r="U818" s="332"/>
      <c r="V818" s="332"/>
      <c r="X818" s="333"/>
    </row>
    <row r="819" spans="2:24" ht="25.8">
      <c r="B819" s="336"/>
      <c r="E819" s="337"/>
      <c r="F819" s="337"/>
      <c r="G819" s="338"/>
      <c r="H819" s="337"/>
      <c r="I819" s="337"/>
      <c r="J819" s="339"/>
      <c r="K819" s="337"/>
      <c r="L819" s="335"/>
      <c r="M819" s="335"/>
      <c r="N819" s="330"/>
      <c r="O819" s="331"/>
      <c r="P819" s="331"/>
      <c r="Q819" s="331"/>
      <c r="R819" s="331"/>
      <c r="S819" s="332"/>
      <c r="T819" s="332"/>
      <c r="U819" s="332"/>
      <c r="V819" s="332"/>
      <c r="X819" s="333"/>
    </row>
    <row r="820" spans="2:24" ht="25.8">
      <c r="B820" s="336"/>
      <c r="E820" s="337"/>
      <c r="F820" s="337"/>
      <c r="G820" s="338"/>
      <c r="H820" s="337"/>
      <c r="I820" s="337"/>
      <c r="J820" s="339"/>
      <c r="K820" s="337"/>
      <c r="L820" s="335"/>
      <c r="M820" s="335"/>
      <c r="N820" s="330"/>
      <c r="O820" s="331"/>
      <c r="P820" s="331"/>
      <c r="Q820" s="331"/>
      <c r="R820" s="331"/>
      <c r="S820" s="332"/>
      <c r="T820" s="332"/>
      <c r="U820" s="332"/>
      <c r="V820" s="332"/>
      <c r="X820" s="333"/>
    </row>
    <row r="821" spans="2:24" ht="25.8">
      <c r="B821" s="336"/>
      <c r="E821" s="337"/>
      <c r="F821" s="337"/>
      <c r="G821" s="338"/>
      <c r="H821" s="337"/>
      <c r="I821" s="337"/>
      <c r="J821" s="339"/>
      <c r="K821" s="337"/>
      <c r="L821" s="335"/>
      <c r="M821" s="335"/>
      <c r="N821" s="330"/>
      <c r="O821" s="331"/>
      <c r="P821" s="331"/>
      <c r="Q821" s="331"/>
      <c r="R821" s="331"/>
      <c r="S821" s="332"/>
      <c r="T821" s="332"/>
      <c r="U821" s="332"/>
      <c r="V821" s="332"/>
      <c r="X821" s="333"/>
    </row>
    <row r="822" spans="2:24" ht="25.8">
      <c r="B822" s="336"/>
      <c r="E822" s="337"/>
      <c r="F822" s="337"/>
      <c r="G822" s="338"/>
      <c r="H822" s="337"/>
      <c r="I822" s="337"/>
      <c r="J822" s="339"/>
      <c r="K822" s="337"/>
      <c r="L822" s="335"/>
      <c r="M822" s="335"/>
      <c r="N822" s="330"/>
      <c r="O822" s="331"/>
      <c r="P822" s="331"/>
      <c r="Q822" s="331"/>
      <c r="R822" s="331"/>
      <c r="S822" s="332"/>
      <c r="T822" s="332"/>
      <c r="U822" s="332"/>
      <c r="V822" s="332"/>
      <c r="X822" s="333"/>
    </row>
    <row r="823" spans="2:24" ht="25.8">
      <c r="B823" s="336"/>
      <c r="E823" s="337"/>
      <c r="F823" s="337"/>
      <c r="G823" s="338"/>
      <c r="H823" s="337"/>
      <c r="I823" s="337"/>
      <c r="J823" s="339"/>
      <c r="K823" s="337"/>
      <c r="L823" s="335"/>
      <c r="M823" s="335"/>
      <c r="N823" s="330"/>
      <c r="O823" s="331"/>
      <c r="P823" s="331"/>
      <c r="Q823" s="331"/>
      <c r="R823" s="331"/>
      <c r="S823" s="332"/>
      <c r="T823" s="332"/>
      <c r="U823" s="332"/>
      <c r="V823" s="332"/>
      <c r="X823" s="333"/>
    </row>
    <row r="824" spans="2:24" ht="25.8">
      <c r="B824" s="336"/>
      <c r="E824" s="337"/>
      <c r="F824" s="337"/>
      <c r="G824" s="338"/>
      <c r="H824" s="337"/>
      <c r="I824" s="337"/>
      <c r="J824" s="339"/>
      <c r="K824" s="337"/>
      <c r="L824" s="335"/>
      <c r="M824" s="335"/>
      <c r="N824" s="330"/>
      <c r="O824" s="331"/>
      <c r="P824" s="331"/>
      <c r="Q824" s="331"/>
      <c r="R824" s="331"/>
      <c r="S824" s="332"/>
      <c r="T824" s="332"/>
      <c r="U824" s="332"/>
      <c r="V824" s="332"/>
      <c r="X824" s="333"/>
    </row>
    <row r="825" spans="2:24" ht="25.8">
      <c r="B825" s="336"/>
      <c r="E825" s="337"/>
      <c r="F825" s="337"/>
      <c r="G825" s="338"/>
      <c r="H825" s="337"/>
      <c r="I825" s="337"/>
      <c r="J825" s="339"/>
      <c r="K825" s="337"/>
      <c r="L825" s="335"/>
      <c r="M825" s="335"/>
      <c r="N825" s="330"/>
      <c r="O825" s="331"/>
      <c r="P825" s="331"/>
      <c r="Q825" s="331"/>
      <c r="R825" s="331"/>
      <c r="S825" s="332"/>
      <c r="T825" s="332"/>
      <c r="U825" s="332"/>
      <c r="V825" s="332"/>
      <c r="X825" s="333"/>
    </row>
    <row r="826" spans="2:24" ht="25.8">
      <c r="B826" s="336"/>
      <c r="E826" s="337"/>
      <c r="F826" s="337"/>
      <c r="G826" s="338"/>
      <c r="H826" s="337"/>
      <c r="I826" s="337"/>
      <c r="J826" s="339"/>
      <c r="K826" s="337"/>
      <c r="L826" s="335"/>
      <c r="M826" s="335"/>
      <c r="N826" s="330"/>
      <c r="O826" s="331"/>
      <c r="P826" s="331"/>
      <c r="Q826" s="331"/>
      <c r="R826" s="331"/>
      <c r="S826" s="332"/>
      <c r="T826" s="332"/>
      <c r="U826" s="332"/>
      <c r="V826" s="332"/>
      <c r="X826" s="333"/>
    </row>
    <row r="827" spans="2:24" ht="25.8">
      <c r="B827" s="336"/>
      <c r="E827" s="337"/>
      <c r="F827" s="337"/>
      <c r="G827" s="338"/>
      <c r="H827" s="337"/>
      <c r="I827" s="337"/>
      <c r="J827" s="339"/>
      <c r="K827" s="337"/>
      <c r="L827" s="335"/>
      <c r="M827" s="335"/>
      <c r="N827" s="330"/>
      <c r="O827" s="331"/>
      <c r="P827" s="331"/>
      <c r="Q827" s="331"/>
      <c r="R827" s="331"/>
      <c r="S827" s="332"/>
      <c r="T827" s="332"/>
      <c r="U827" s="332"/>
      <c r="V827" s="332"/>
      <c r="X827" s="333"/>
    </row>
    <row r="828" spans="2:24" ht="25.8">
      <c r="B828" s="336"/>
      <c r="E828" s="337"/>
      <c r="F828" s="337"/>
      <c r="G828" s="338"/>
      <c r="H828" s="337"/>
      <c r="I828" s="337"/>
      <c r="J828" s="339"/>
      <c r="K828" s="337"/>
      <c r="L828" s="335"/>
      <c r="M828" s="335"/>
      <c r="N828" s="330"/>
      <c r="O828" s="331"/>
      <c r="P828" s="331"/>
      <c r="Q828" s="331"/>
      <c r="R828" s="331"/>
      <c r="S828" s="332"/>
      <c r="T828" s="332"/>
      <c r="U828" s="332"/>
      <c r="V828" s="332"/>
      <c r="X828" s="333"/>
    </row>
    <row r="829" spans="2:24" ht="25.8">
      <c r="B829" s="336"/>
      <c r="E829" s="337"/>
      <c r="F829" s="337"/>
      <c r="G829" s="338"/>
      <c r="H829" s="337"/>
      <c r="I829" s="337"/>
      <c r="J829" s="339"/>
      <c r="K829" s="337"/>
      <c r="L829" s="335"/>
      <c r="M829" s="335"/>
      <c r="N829" s="330"/>
      <c r="O829" s="331"/>
      <c r="P829" s="331"/>
      <c r="Q829" s="331"/>
      <c r="R829" s="331"/>
      <c r="S829" s="332"/>
      <c r="T829" s="332"/>
      <c r="U829" s="332"/>
      <c r="V829" s="332"/>
      <c r="X829" s="333"/>
    </row>
    <row r="830" spans="2:24" ht="25.8">
      <c r="B830" s="336"/>
      <c r="E830" s="337"/>
      <c r="F830" s="337"/>
      <c r="G830" s="338"/>
      <c r="H830" s="337"/>
      <c r="I830" s="337"/>
      <c r="J830" s="339"/>
      <c r="K830" s="337"/>
      <c r="L830" s="335"/>
      <c r="M830" s="335"/>
      <c r="N830" s="330"/>
      <c r="O830" s="331"/>
      <c r="P830" s="331"/>
      <c r="Q830" s="331"/>
      <c r="R830" s="331"/>
      <c r="S830" s="332"/>
      <c r="T830" s="332"/>
      <c r="U830" s="332"/>
      <c r="V830" s="332"/>
      <c r="X830" s="333"/>
    </row>
    <row r="831" spans="2:24" ht="25.8">
      <c r="B831" s="336"/>
      <c r="E831" s="337"/>
      <c r="F831" s="337"/>
      <c r="G831" s="338"/>
      <c r="H831" s="337"/>
      <c r="I831" s="337"/>
      <c r="J831" s="339"/>
      <c r="K831" s="337"/>
      <c r="L831" s="335"/>
      <c r="M831" s="335"/>
      <c r="N831" s="330"/>
      <c r="O831" s="331"/>
      <c r="P831" s="331"/>
      <c r="Q831" s="331"/>
      <c r="R831" s="331"/>
      <c r="S831" s="332"/>
      <c r="T831" s="332"/>
      <c r="U831" s="332"/>
      <c r="V831" s="332"/>
      <c r="X831" s="333"/>
    </row>
    <row r="832" spans="2:24" ht="25.8">
      <c r="B832" s="336"/>
      <c r="E832" s="337"/>
      <c r="F832" s="337"/>
      <c r="G832" s="338"/>
      <c r="H832" s="337"/>
      <c r="I832" s="337"/>
      <c r="J832" s="339"/>
      <c r="K832" s="337"/>
      <c r="L832" s="335"/>
      <c r="M832" s="335"/>
      <c r="N832" s="330"/>
      <c r="O832" s="331"/>
      <c r="P832" s="331"/>
      <c r="Q832" s="331"/>
      <c r="R832" s="331"/>
      <c r="S832" s="332"/>
      <c r="T832" s="332"/>
      <c r="U832" s="332"/>
      <c r="V832" s="332"/>
      <c r="X832" s="333"/>
    </row>
    <row r="833" spans="2:24" ht="25.8">
      <c r="B833" s="336"/>
      <c r="E833" s="337"/>
      <c r="F833" s="337"/>
      <c r="G833" s="338"/>
      <c r="H833" s="337"/>
      <c r="I833" s="337"/>
      <c r="J833" s="339"/>
      <c r="K833" s="337"/>
      <c r="L833" s="335"/>
      <c r="M833" s="335"/>
      <c r="N833" s="330"/>
      <c r="O833" s="331"/>
      <c r="P833" s="331"/>
      <c r="Q833" s="331"/>
      <c r="R833" s="331"/>
      <c r="S833" s="332"/>
      <c r="T833" s="332"/>
      <c r="U833" s="332"/>
      <c r="V833" s="332"/>
      <c r="X833" s="333"/>
    </row>
    <row r="834" spans="2:24" ht="25.8">
      <c r="B834" s="336"/>
      <c r="E834" s="337"/>
      <c r="F834" s="337"/>
      <c r="G834" s="338"/>
      <c r="H834" s="337"/>
      <c r="I834" s="337"/>
      <c r="J834" s="339"/>
      <c r="K834" s="337"/>
      <c r="L834" s="335"/>
      <c r="M834" s="335"/>
      <c r="N834" s="330"/>
      <c r="O834" s="331"/>
      <c r="P834" s="331"/>
      <c r="Q834" s="331"/>
      <c r="R834" s="331"/>
      <c r="S834" s="332"/>
      <c r="T834" s="332"/>
      <c r="U834" s="332"/>
      <c r="V834" s="332"/>
      <c r="X834" s="333"/>
    </row>
    <row r="835" spans="2:24" ht="25.8">
      <c r="B835" s="336"/>
      <c r="E835" s="337"/>
      <c r="F835" s="337"/>
      <c r="G835" s="338"/>
      <c r="H835" s="337"/>
      <c r="I835" s="337"/>
      <c r="J835" s="339"/>
      <c r="K835" s="337"/>
      <c r="L835" s="335"/>
      <c r="M835" s="335"/>
      <c r="N835" s="330"/>
      <c r="O835" s="331"/>
      <c r="P835" s="331"/>
      <c r="Q835" s="331"/>
      <c r="R835" s="331"/>
      <c r="S835" s="332"/>
      <c r="T835" s="332"/>
      <c r="U835" s="332"/>
      <c r="V835" s="332"/>
      <c r="X835" s="333"/>
    </row>
    <row r="836" spans="2:24" ht="25.8">
      <c r="B836" s="336"/>
      <c r="E836" s="337"/>
      <c r="F836" s="337"/>
      <c r="G836" s="338"/>
      <c r="H836" s="337"/>
      <c r="I836" s="337"/>
      <c r="J836" s="339"/>
      <c r="K836" s="337"/>
      <c r="L836" s="335"/>
      <c r="M836" s="335"/>
      <c r="N836" s="330"/>
      <c r="O836" s="331"/>
      <c r="P836" s="331"/>
      <c r="Q836" s="331"/>
      <c r="R836" s="331"/>
      <c r="S836" s="332"/>
      <c r="T836" s="332"/>
      <c r="U836" s="332"/>
      <c r="V836" s="332"/>
      <c r="X836" s="333"/>
    </row>
    <row r="837" spans="2:24" ht="25.8">
      <c r="B837" s="336"/>
      <c r="E837" s="337"/>
      <c r="F837" s="337"/>
      <c r="G837" s="338"/>
      <c r="H837" s="337"/>
      <c r="I837" s="337"/>
      <c r="J837" s="339"/>
      <c r="K837" s="337"/>
      <c r="L837" s="335"/>
      <c r="M837" s="335"/>
      <c r="N837" s="330"/>
      <c r="O837" s="331"/>
      <c r="P837" s="331"/>
      <c r="Q837" s="331"/>
      <c r="R837" s="331"/>
      <c r="S837" s="332"/>
      <c r="T837" s="332"/>
      <c r="U837" s="332"/>
      <c r="V837" s="332"/>
      <c r="X837" s="333"/>
    </row>
    <row r="838" spans="2:24" ht="25.8">
      <c r="B838" s="336"/>
      <c r="E838" s="337"/>
      <c r="F838" s="337"/>
      <c r="G838" s="338"/>
      <c r="H838" s="337"/>
      <c r="I838" s="337"/>
      <c r="J838" s="339"/>
      <c r="K838" s="337"/>
      <c r="L838" s="335"/>
      <c r="M838" s="335"/>
      <c r="N838" s="330"/>
      <c r="O838" s="331"/>
      <c r="P838" s="331"/>
      <c r="Q838" s="331"/>
      <c r="R838" s="331"/>
      <c r="S838" s="332"/>
      <c r="T838" s="332"/>
      <c r="U838" s="332"/>
      <c r="V838" s="332"/>
      <c r="X838" s="333"/>
    </row>
    <row r="839" spans="2:24" ht="25.8">
      <c r="B839" s="336"/>
      <c r="E839" s="337"/>
      <c r="F839" s="337"/>
      <c r="G839" s="338"/>
      <c r="H839" s="337"/>
      <c r="I839" s="337"/>
      <c r="J839" s="339"/>
      <c r="K839" s="337"/>
      <c r="L839" s="335"/>
      <c r="M839" s="335"/>
      <c r="N839" s="330"/>
      <c r="O839" s="331"/>
      <c r="P839" s="331"/>
      <c r="Q839" s="331"/>
      <c r="R839" s="331"/>
      <c r="S839" s="332"/>
      <c r="T839" s="332"/>
      <c r="U839" s="332"/>
      <c r="V839" s="332"/>
      <c r="X839" s="333"/>
    </row>
    <row r="840" spans="2:24" ht="25.8">
      <c r="B840" s="336"/>
      <c r="E840" s="337"/>
      <c r="F840" s="337"/>
      <c r="G840" s="338"/>
      <c r="H840" s="337"/>
      <c r="I840" s="337"/>
      <c r="J840" s="339"/>
      <c r="K840" s="337"/>
      <c r="L840" s="335"/>
      <c r="M840" s="335"/>
      <c r="N840" s="330"/>
      <c r="O840" s="331"/>
      <c r="P840" s="331"/>
      <c r="Q840" s="331"/>
      <c r="R840" s="331"/>
      <c r="S840" s="332"/>
      <c r="T840" s="332"/>
      <c r="U840" s="332"/>
      <c r="V840" s="332"/>
      <c r="X840" s="333"/>
    </row>
    <row r="841" spans="2:24" ht="25.8">
      <c r="B841" s="336"/>
      <c r="E841" s="337"/>
      <c r="F841" s="337"/>
      <c r="G841" s="338"/>
      <c r="H841" s="337"/>
      <c r="I841" s="337"/>
      <c r="J841" s="339"/>
      <c r="K841" s="337"/>
      <c r="L841" s="335"/>
      <c r="M841" s="335"/>
      <c r="N841" s="330"/>
      <c r="O841" s="331"/>
      <c r="P841" s="331"/>
      <c r="Q841" s="331"/>
      <c r="R841" s="331"/>
      <c r="S841" s="332"/>
      <c r="T841" s="332"/>
      <c r="U841" s="332"/>
      <c r="V841" s="332"/>
      <c r="X841" s="333"/>
    </row>
    <row r="842" spans="2:24" ht="25.8">
      <c r="B842" s="336"/>
      <c r="E842" s="337"/>
      <c r="F842" s="337"/>
      <c r="G842" s="338"/>
      <c r="H842" s="337"/>
      <c r="I842" s="337"/>
      <c r="J842" s="339"/>
      <c r="K842" s="337"/>
      <c r="L842" s="335"/>
      <c r="M842" s="335"/>
      <c r="N842" s="330"/>
      <c r="O842" s="331"/>
      <c r="P842" s="331"/>
      <c r="Q842" s="331"/>
      <c r="R842" s="331"/>
      <c r="S842" s="332"/>
      <c r="T842" s="332"/>
      <c r="U842" s="332"/>
      <c r="V842" s="332"/>
      <c r="X842" s="333"/>
    </row>
    <row r="843" spans="2:24" ht="25.8">
      <c r="B843" s="336"/>
      <c r="E843" s="337"/>
      <c r="F843" s="337"/>
      <c r="G843" s="338"/>
      <c r="H843" s="337"/>
      <c r="I843" s="337"/>
      <c r="J843" s="339"/>
      <c r="K843" s="337"/>
      <c r="L843" s="335"/>
      <c r="M843" s="335"/>
      <c r="N843" s="330"/>
      <c r="O843" s="331"/>
      <c r="P843" s="331"/>
      <c r="Q843" s="331"/>
      <c r="R843" s="331"/>
      <c r="S843" s="332"/>
      <c r="T843" s="332"/>
      <c r="U843" s="332"/>
      <c r="V843" s="332"/>
      <c r="X843" s="333"/>
    </row>
    <row r="844" spans="2:24" ht="25.8">
      <c r="B844" s="336"/>
      <c r="E844" s="337"/>
      <c r="F844" s="337"/>
      <c r="G844" s="338"/>
      <c r="H844" s="337"/>
      <c r="I844" s="337"/>
      <c r="J844" s="339"/>
      <c r="K844" s="337"/>
      <c r="L844" s="335"/>
      <c r="M844" s="335"/>
      <c r="N844" s="330"/>
      <c r="O844" s="331"/>
      <c r="P844" s="331"/>
      <c r="Q844" s="331"/>
      <c r="R844" s="331"/>
      <c r="S844" s="332"/>
      <c r="T844" s="332"/>
      <c r="U844" s="332"/>
      <c r="V844" s="332"/>
      <c r="X844" s="333"/>
    </row>
    <row r="845" spans="2:24" ht="25.8">
      <c r="B845" s="336"/>
      <c r="E845" s="337"/>
      <c r="F845" s="337"/>
      <c r="G845" s="338"/>
      <c r="H845" s="337"/>
      <c r="I845" s="337"/>
      <c r="J845" s="339"/>
      <c r="K845" s="337"/>
      <c r="L845" s="335"/>
      <c r="M845" s="335"/>
      <c r="N845" s="330"/>
      <c r="O845" s="331"/>
      <c r="P845" s="331"/>
      <c r="Q845" s="331"/>
      <c r="R845" s="331"/>
      <c r="S845" s="332"/>
      <c r="T845" s="332"/>
      <c r="U845" s="332"/>
      <c r="V845" s="332"/>
      <c r="X845" s="333"/>
    </row>
    <row r="846" spans="2:24" ht="25.8">
      <c r="B846" s="336"/>
      <c r="E846" s="337"/>
      <c r="F846" s="337"/>
      <c r="G846" s="338"/>
      <c r="H846" s="337"/>
      <c r="I846" s="337"/>
      <c r="J846" s="339"/>
      <c r="K846" s="337"/>
      <c r="L846" s="335"/>
      <c r="M846" s="335"/>
      <c r="N846" s="330"/>
      <c r="O846" s="331"/>
      <c r="P846" s="331"/>
      <c r="Q846" s="331"/>
      <c r="R846" s="331"/>
      <c r="S846" s="332"/>
      <c r="T846" s="332"/>
      <c r="U846" s="332"/>
      <c r="V846" s="332"/>
      <c r="X846" s="333"/>
    </row>
    <row r="847" spans="2:24" ht="25.8">
      <c r="B847" s="336"/>
      <c r="E847" s="337"/>
      <c r="F847" s="337"/>
      <c r="G847" s="338"/>
      <c r="H847" s="337"/>
      <c r="I847" s="337"/>
      <c r="J847" s="339"/>
      <c r="K847" s="337"/>
      <c r="L847" s="335"/>
      <c r="M847" s="335"/>
      <c r="N847" s="330"/>
      <c r="O847" s="331"/>
      <c r="P847" s="331"/>
      <c r="Q847" s="331"/>
      <c r="R847" s="331"/>
      <c r="S847" s="332"/>
      <c r="T847" s="332"/>
      <c r="U847" s="332"/>
      <c r="V847" s="332"/>
      <c r="X847" s="333"/>
    </row>
    <row r="848" spans="2:24" ht="25.8">
      <c r="B848" s="336"/>
      <c r="E848" s="337"/>
      <c r="F848" s="337"/>
      <c r="G848" s="338"/>
      <c r="H848" s="337"/>
      <c r="I848" s="337"/>
      <c r="J848" s="339"/>
      <c r="K848" s="337"/>
      <c r="L848" s="335"/>
      <c r="M848" s="335"/>
      <c r="N848" s="330"/>
      <c r="O848" s="331"/>
      <c r="P848" s="331"/>
      <c r="Q848" s="331"/>
      <c r="R848" s="331"/>
      <c r="S848" s="332"/>
      <c r="T848" s="332"/>
      <c r="U848" s="332"/>
      <c r="V848" s="332"/>
      <c r="X848" s="333"/>
    </row>
    <row r="849" spans="2:24" ht="25.8">
      <c r="B849" s="336"/>
      <c r="E849" s="337"/>
      <c r="F849" s="337"/>
      <c r="G849" s="338"/>
      <c r="H849" s="337"/>
      <c r="I849" s="337"/>
      <c r="J849" s="339"/>
      <c r="K849" s="337"/>
      <c r="L849" s="335"/>
      <c r="M849" s="335"/>
      <c r="N849" s="330"/>
      <c r="O849" s="331"/>
      <c r="P849" s="331"/>
      <c r="Q849" s="331"/>
      <c r="R849" s="331"/>
      <c r="S849" s="332"/>
      <c r="T849" s="332"/>
      <c r="U849" s="332"/>
      <c r="V849" s="332"/>
      <c r="X849" s="333"/>
    </row>
    <row r="850" spans="2:24" ht="25.8">
      <c r="B850" s="336"/>
      <c r="E850" s="337"/>
      <c r="F850" s="337"/>
      <c r="G850" s="338"/>
      <c r="H850" s="337"/>
      <c r="I850" s="337"/>
      <c r="J850" s="339"/>
      <c r="K850" s="337"/>
      <c r="L850" s="335"/>
      <c r="M850" s="335"/>
      <c r="N850" s="330"/>
      <c r="O850" s="331"/>
      <c r="P850" s="331"/>
      <c r="Q850" s="331"/>
      <c r="R850" s="331"/>
      <c r="S850" s="332"/>
      <c r="T850" s="332"/>
      <c r="U850" s="332"/>
      <c r="V850" s="332"/>
      <c r="X850" s="333"/>
    </row>
    <row r="851" spans="2:24" ht="25.8">
      <c r="B851" s="336"/>
      <c r="E851" s="337"/>
      <c r="F851" s="337"/>
      <c r="G851" s="338"/>
      <c r="H851" s="337"/>
      <c r="I851" s="337"/>
      <c r="J851" s="339"/>
      <c r="K851" s="337"/>
      <c r="L851" s="335"/>
      <c r="M851" s="335"/>
      <c r="N851" s="330"/>
      <c r="O851" s="331"/>
      <c r="P851" s="331"/>
      <c r="Q851" s="331"/>
      <c r="R851" s="331"/>
      <c r="S851" s="332"/>
      <c r="T851" s="332"/>
      <c r="U851" s="332"/>
      <c r="V851" s="332"/>
      <c r="X851" s="333"/>
    </row>
    <row r="852" spans="2:24" ht="25.8">
      <c r="B852" s="336"/>
      <c r="E852" s="337"/>
      <c r="F852" s="337"/>
      <c r="G852" s="338"/>
      <c r="H852" s="337"/>
      <c r="I852" s="337"/>
      <c r="J852" s="339"/>
      <c r="K852" s="337"/>
      <c r="L852" s="335"/>
      <c r="M852" s="335"/>
      <c r="N852" s="330"/>
      <c r="O852" s="331"/>
      <c r="P852" s="331"/>
      <c r="Q852" s="331"/>
      <c r="R852" s="331"/>
      <c r="S852" s="332"/>
      <c r="T852" s="332"/>
      <c r="U852" s="332"/>
      <c r="V852" s="332"/>
      <c r="X852" s="333"/>
    </row>
    <row r="853" spans="2:24" ht="25.8">
      <c r="B853" s="336"/>
      <c r="E853" s="337"/>
      <c r="F853" s="337"/>
      <c r="G853" s="338"/>
      <c r="H853" s="337"/>
      <c r="I853" s="337"/>
      <c r="J853" s="339"/>
      <c r="K853" s="337"/>
      <c r="L853" s="335"/>
      <c r="M853" s="335"/>
      <c r="N853" s="330"/>
      <c r="O853" s="331"/>
      <c r="P853" s="331"/>
      <c r="Q853" s="331"/>
      <c r="R853" s="331"/>
      <c r="S853" s="332"/>
      <c r="T853" s="332"/>
      <c r="U853" s="332"/>
      <c r="V853" s="332"/>
      <c r="X853" s="333"/>
    </row>
    <row r="854" spans="2:24" ht="25.8">
      <c r="B854" s="336"/>
      <c r="E854" s="337"/>
      <c r="F854" s="337"/>
      <c r="G854" s="338"/>
      <c r="H854" s="337"/>
      <c r="I854" s="337"/>
      <c r="J854" s="339"/>
      <c r="K854" s="337"/>
      <c r="L854" s="335"/>
      <c r="M854" s="335"/>
      <c r="N854" s="330"/>
      <c r="O854" s="331"/>
      <c r="P854" s="331"/>
      <c r="Q854" s="331"/>
      <c r="R854" s="331"/>
      <c r="S854" s="332"/>
      <c r="T854" s="332"/>
      <c r="U854" s="332"/>
      <c r="V854" s="332"/>
      <c r="X854" s="333"/>
    </row>
    <row r="855" spans="2:24" ht="25.8">
      <c r="B855" s="336"/>
      <c r="E855" s="337"/>
      <c r="F855" s="337"/>
      <c r="G855" s="338"/>
      <c r="H855" s="337"/>
      <c r="I855" s="337"/>
      <c r="J855" s="339"/>
      <c r="K855" s="337"/>
      <c r="L855" s="335"/>
      <c r="M855" s="335"/>
      <c r="N855" s="330"/>
      <c r="O855" s="331"/>
      <c r="P855" s="331"/>
      <c r="Q855" s="331"/>
      <c r="R855" s="331"/>
      <c r="S855" s="332"/>
      <c r="T855" s="332"/>
      <c r="U855" s="332"/>
      <c r="V855" s="332"/>
      <c r="X855" s="333"/>
    </row>
    <row r="856" spans="2:24" ht="25.8">
      <c r="B856" s="336"/>
      <c r="E856" s="337"/>
      <c r="F856" s="337"/>
      <c r="G856" s="338"/>
      <c r="H856" s="337"/>
      <c r="I856" s="337"/>
      <c r="J856" s="339"/>
      <c r="K856" s="337"/>
      <c r="L856" s="335"/>
      <c r="M856" s="335"/>
      <c r="N856" s="330"/>
      <c r="O856" s="331"/>
      <c r="P856" s="331"/>
      <c r="Q856" s="331"/>
      <c r="R856" s="331"/>
      <c r="S856" s="332"/>
      <c r="T856" s="332"/>
      <c r="U856" s="332"/>
      <c r="V856" s="332"/>
      <c r="X856" s="333"/>
    </row>
    <row r="857" spans="2:24" ht="25.8">
      <c r="B857" s="336"/>
      <c r="E857" s="337"/>
      <c r="F857" s="337"/>
      <c r="G857" s="338"/>
      <c r="H857" s="337"/>
      <c r="I857" s="337"/>
      <c r="J857" s="339"/>
      <c r="K857" s="337"/>
      <c r="L857" s="335"/>
      <c r="M857" s="335"/>
      <c r="N857" s="330"/>
      <c r="O857" s="331"/>
      <c r="P857" s="331"/>
      <c r="Q857" s="331"/>
      <c r="R857" s="331"/>
      <c r="S857" s="332"/>
      <c r="T857" s="332"/>
      <c r="U857" s="332"/>
      <c r="V857" s="332"/>
      <c r="X857" s="333"/>
    </row>
    <row r="858" spans="2:24" ht="25.8">
      <c r="B858" s="336"/>
      <c r="E858" s="337"/>
      <c r="F858" s="337"/>
      <c r="G858" s="338"/>
      <c r="H858" s="337"/>
      <c r="I858" s="337"/>
      <c r="J858" s="339"/>
      <c r="K858" s="337"/>
      <c r="L858" s="335"/>
      <c r="M858" s="335"/>
      <c r="N858" s="330"/>
      <c r="O858" s="331"/>
      <c r="P858" s="331"/>
      <c r="Q858" s="331"/>
      <c r="R858" s="331"/>
      <c r="S858" s="332"/>
      <c r="T858" s="332"/>
      <c r="U858" s="332"/>
      <c r="V858" s="332"/>
      <c r="X858" s="333"/>
    </row>
    <row r="859" spans="2:24" ht="25.8">
      <c r="B859" s="336"/>
      <c r="E859" s="337"/>
      <c r="F859" s="337"/>
      <c r="G859" s="338"/>
      <c r="H859" s="337"/>
      <c r="I859" s="337"/>
      <c r="J859" s="339"/>
      <c r="K859" s="337"/>
      <c r="L859" s="335"/>
      <c r="M859" s="335"/>
      <c r="N859" s="330"/>
      <c r="O859" s="331"/>
      <c r="P859" s="331"/>
      <c r="Q859" s="331"/>
      <c r="R859" s="331"/>
      <c r="S859" s="332"/>
      <c r="T859" s="332"/>
      <c r="U859" s="332"/>
      <c r="V859" s="332"/>
      <c r="X859" s="333"/>
    </row>
    <row r="860" spans="2:24" ht="25.8">
      <c r="B860" s="336"/>
      <c r="E860" s="337"/>
      <c r="F860" s="337"/>
      <c r="G860" s="338"/>
      <c r="H860" s="337"/>
      <c r="I860" s="337"/>
      <c r="J860" s="339"/>
      <c r="K860" s="337"/>
      <c r="L860" s="335"/>
      <c r="M860" s="335"/>
      <c r="N860" s="330"/>
      <c r="O860" s="331"/>
      <c r="P860" s="331"/>
      <c r="Q860" s="331"/>
      <c r="R860" s="331"/>
      <c r="S860" s="332"/>
      <c r="T860" s="332"/>
      <c r="U860" s="332"/>
      <c r="V860" s="332"/>
      <c r="X860" s="333"/>
    </row>
    <row r="861" spans="2:24" ht="25.8">
      <c r="B861" s="336"/>
      <c r="E861" s="337"/>
      <c r="F861" s="337"/>
      <c r="G861" s="338"/>
      <c r="H861" s="337"/>
      <c r="I861" s="337"/>
      <c r="J861" s="339"/>
      <c r="K861" s="337"/>
      <c r="L861" s="335"/>
      <c r="M861" s="335"/>
      <c r="N861" s="330"/>
      <c r="O861" s="331"/>
      <c r="P861" s="331"/>
      <c r="Q861" s="331"/>
      <c r="R861" s="331"/>
      <c r="S861" s="332"/>
      <c r="T861" s="332"/>
      <c r="U861" s="332"/>
      <c r="V861" s="332"/>
      <c r="X861" s="333"/>
    </row>
    <row r="862" spans="2:24" ht="25.8">
      <c r="B862" s="336"/>
      <c r="E862" s="337"/>
      <c r="F862" s="337"/>
      <c r="G862" s="338"/>
      <c r="H862" s="337"/>
      <c r="I862" s="337"/>
      <c r="J862" s="339"/>
      <c r="K862" s="337"/>
      <c r="L862" s="335"/>
      <c r="M862" s="335"/>
      <c r="N862" s="330"/>
      <c r="O862" s="331"/>
      <c r="P862" s="331"/>
      <c r="Q862" s="331"/>
      <c r="R862" s="331"/>
      <c r="S862" s="332"/>
      <c r="T862" s="332"/>
      <c r="U862" s="332"/>
      <c r="V862" s="332"/>
      <c r="X862" s="333"/>
    </row>
    <row r="863" spans="2:24" ht="25.8">
      <c r="B863" s="336"/>
      <c r="E863" s="337"/>
      <c r="F863" s="337"/>
      <c r="G863" s="338"/>
      <c r="H863" s="337"/>
      <c r="I863" s="337"/>
      <c r="J863" s="339"/>
      <c r="K863" s="337"/>
      <c r="L863" s="335"/>
      <c r="M863" s="335"/>
      <c r="N863" s="330"/>
      <c r="O863" s="331"/>
      <c r="P863" s="331"/>
      <c r="Q863" s="331"/>
      <c r="R863" s="331"/>
      <c r="S863" s="332"/>
      <c r="T863" s="332"/>
      <c r="U863" s="332"/>
      <c r="V863" s="332"/>
      <c r="X863" s="333"/>
    </row>
    <row r="864" spans="2:24" ht="25.8">
      <c r="B864" s="336"/>
      <c r="E864" s="337"/>
      <c r="F864" s="337"/>
      <c r="G864" s="338"/>
      <c r="H864" s="337"/>
      <c r="I864" s="337"/>
      <c r="J864" s="339"/>
      <c r="K864" s="337"/>
      <c r="L864" s="335"/>
      <c r="M864" s="335"/>
      <c r="N864" s="330"/>
      <c r="O864" s="331"/>
      <c r="P864" s="331"/>
      <c r="Q864" s="331"/>
      <c r="R864" s="331"/>
      <c r="S864" s="332"/>
      <c r="T864" s="332"/>
      <c r="U864" s="332"/>
      <c r="V864" s="332"/>
      <c r="X864" s="333"/>
    </row>
    <row r="865" spans="2:24" ht="25.8">
      <c r="B865" s="336"/>
      <c r="E865" s="337"/>
      <c r="F865" s="337"/>
      <c r="G865" s="338"/>
      <c r="H865" s="337"/>
      <c r="I865" s="337"/>
      <c r="J865" s="339"/>
      <c r="K865" s="337"/>
      <c r="L865" s="335"/>
      <c r="M865" s="335"/>
      <c r="N865" s="330"/>
      <c r="O865" s="331"/>
      <c r="P865" s="331"/>
      <c r="Q865" s="331"/>
      <c r="R865" s="331"/>
      <c r="S865" s="332"/>
      <c r="T865" s="332"/>
      <c r="U865" s="332"/>
      <c r="V865" s="332"/>
      <c r="X865" s="333"/>
    </row>
    <row r="866" spans="2:24" ht="25.8">
      <c r="B866" s="336"/>
      <c r="E866" s="337"/>
      <c r="F866" s="337"/>
      <c r="G866" s="338"/>
      <c r="H866" s="337"/>
      <c r="I866" s="337"/>
      <c r="J866" s="339"/>
      <c r="K866" s="337"/>
      <c r="L866" s="335"/>
      <c r="M866" s="335"/>
      <c r="N866" s="330"/>
      <c r="O866" s="331"/>
      <c r="P866" s="331"/>
      <c r="Q866" s="331"/>
      <c r="R866" s="331"/>
      <c r="S866" s="332"/>
      <c r="T866" s="332"/>
      <c r="U866" s="332"/>
      <c r="V866" s="332"/>
      <c r="X866" s="333"/>
    </row>
    <row r="867" spans="2:24" ht="25.8">
      <c r="B867" s="336"/>
      <c r="E867" s="337"/>
      <c r="F867" s="337"/>
      <c r="G867" s="338"/>
      <c r="H867" s="337"/>
      <c r="I867" s="337"/>
      <c r="J867" s="339"/>
      <c r="K867" s="337"/>
      <c r="L867" s="335"/>
      <c r="M867" s="335"/>
      <c r="N867" s="330"/>
      <c r="O867" s="331"/>
      <c r="P867" s="331"/>
      <c r="Q867" s="331"/>
      <c r="R867" s="331"/>
      <c r="S867" s="332"/>
      <c r="T867" s="332"/>
      <c r="U867" s="332"/>
      <c r="V867" s="332"/>
      <c r="X867" s="333"/>
    </row>
    <row r="868" spans="2:24" ht="25.8">
      <c r="B868" s="336"/>
      <c r="E868" s="337"/>
      <c r="F868" s="337"/>
      <c r="G868" s="338"/>
      <c r="H868" s="337"/>
      <c r="I868" s="337"/>
      <c r="J868" s="339"/>
      <c r="K868" s="337"/>
      <c r="L868" s="335"/>
      <c r="M868" s="335"/>
      <c r="N868" s="330"/>
      <c r="O868" s="331"/>
      <c r="P868" s="331"/>
      <c r="Q868" s="331"/>
      <c r="R868" s="331"/>
      <c r="S868" s="332"/>
      <c r="T868" s="332"/>
      <c r="U868" s="332"/>
      <c r="V868" s="332"/>
      <c r="X868" s="333"/>
    </row>
    <row r="869" spans="2:24" ht="25.8">
      <c r="B869" s="336"/>
      <c r="E869" s="337"/>
      <c r="F869" s="337"/>
      <c r="G869" s="338"/>
      <c r="H869" s="337"/>
      <c r="I869" s="337"/>
      <c r="J869" s="339"/>
      <c r="K869" s="337"/>
      <c r="L869" s="335"/>
      <c r="M869" s="335"/>
      <c r="N869" s="330"/>
      <c r="O869" s="331"/>
      <c r="P869" s="331"/>
      <c r="Q869" s="331"/>
      <c r="R869" s="331"/>
      <c r="S869" s="332"/>
      <c r="T869" s="332"/>
      <c r="U869" s="332"/>
      <c r="V869" s="332"/>
      <c r="X869" s="333"/>
    </row>
    <row r="870" spans="2:24" ht="25.8">
      <c r="B870" s="336"/>
      <c r="E870" s="337"/>
      <c r="F870" s="337"/>
      <c r="G870" s="338"/>
      <c r="H870" s="337"/>
      <c r="I870" s="337"/>
      <c r="J870" s="339"/>
      <c r="K870" s="337"/>
      <c r="L870" s="335"/>
      <c r="M870" s="335"/>
      <c r="N870" s="330"/>
      <c r="O870" s="331"/>
      <c r="P870" s="331"/>
      <c r="Q870" s="331"/>
      <c r="R870" s="331"/>
      <c r="S870" s="332"/>
      <c r="T870" s="332"/>
      <c r="U870" s="332"/>
      <c r="V870" s="332"/>
      <c r="X870" s="333"/>
    </row>
    <row r="871" spans="2:24" ht="25.8">
      <c r="B871" s="336"/>
      <c r="E871" s="337"/>
      <c r="F871" s="337"/>
      <c r="G871" s="338"/>
      <c r="H871" s="337"/>
      <c r="I871" s="337"/>
      <c r="J871" s="339"/>
      <c r="K871" s="337"/>
      <c r="L871" s="335"/>
      <c r="M871" s="335"/>
      <c r="N871" s="330"/>
      <c r="O871" s="331"/>
      <c r="P871" s="331"/>
      <c r="Q871" s="331"/>
      <c r="R871" s="331"/>
      <c r="S871" s="332"/>
      <c r="T871" s="332"/>
      <c r="U871" s="332"/>
      <c r="V871" s="332"/>
      <c r="X871" s="333"/>
    </row>
    <row r="872" spans="2:24" ht="25.8">
      <c r="B872" s="336"/>
      <c r="E872" s="337"/>
      <c r="F872" s="337"/>
      <c r="G872" s="338"/>
      <c r="H872" s="337"/>
      <c r="I872" s="337"/>
      <c r="J872" s="339"/>
      <c r="K872" s="337"/>
      <c r="L872" s="335"/>
      <c r="M872" s="335"/>
      <c r="N872" s="330"/>
      <c r="O872" s="331"/>
      <c r="P872" s="331"/>
      <c r="Q872" s="331"/>
      <c r="R872" s="331"/>
      <c r="S872" s="332"/>
      <c r="T872" s="332"/>
      <c r="U872" s="332"/>
      <c r="V872" s="332"/>
      <c r="X872" s="333"/>
    </row>
    <row r="873" spans="2:24" ht="25.8">
      <c r="B873" s="336"/>
      <c r="E873" s="337"/>
      <c r="F873" s="337"/>
      <c r="G873" s="338"/>
      <c r="H873" s="337"/>
      <c r="I873" s="337"/>
      <c r="J873" s="339"/>
      <c r="K873" s="337"/>
      <c r="L873" s="335"/>
      <c r="M873" s="335"/>
      <c r="N873" s="330"/>
      <c r="O873" s="331"/>
      <c r="P873" s="331"/>
      <c r="Q873" s="331"/>
      <c r="R873" s="331"/>
      <c r="S873" s="332"/>
      <c r="T873" s="332"/>
      <c r="U873" s="332"/>
      <c r="V873" s="332"/>
      <c r="X873" s="333"/>
    </row>
    <row r="874" spans="2:24" ht="25.8">
      <c r="B874" s="336"/>
      <c r="E874" s="337"/>
      <c r="F874" s="337"/>
      <c r="G874" s="338"/>
      <c r="H874" s="337"/>
      <c r="I874" s="337"/>
      <c r="J874" s="339"/>
      <c r="K874" s="337"/>
      <c r="L874" s="335"/>
      <c r="M874" s="335"/>
      <c r="N874" s="330"/>
      <c r="O874" s="331"/>
      <c r="P874" s="331"/>
      <c r="Q874" s="331"/>
      <c r="R874" s="331"/>
      <c r="S874" s="332"/>
      <c r="T874" s="332"/>
      <c r="U874" s="332"/>
      <c r="V874" s="332"/>
      <c r="X874" s="333"/>
    </row>
    <row r="875" spans="2:24" ht="25.8">
      <c r="B875" s="336"/>
      <c r="E875" s="337"/>
      <c r="F875" s="337"/>
      <c r="G875" s="338"/>
      <c r="H875" s="337"/>
      <c r="I875" s="337"/>
      <c r="J875" s="339"/>
      <c r="K875" s="337"/>
      <c r="L875" s="335"/>
      <c r="M875" s="335"/>
      <c r="N875" s="330"/>
      <c r="O875" s="331"/>
      <c r="P875" s="331"/>
      <c r="Q875" s="331"/>
      <c r="R875" s="331"/>
      <c r="S875" s="332"/>
      <c r="T875" s="332"/>
      <c r="U875" s="332"/>
      <c r="V875" s="332"/>
      <c r="X875" s="333"/>
    </row>
    <row r="876" spans="2:24" ht="25.8">
      <c r="B876" s="336"/>
      <c r="E876" s="337"/>
      <c r="F876" s="337"/>
      <c r="G876" s="338"/>
      <c r="H876" s="337"/>
      <c r="I876" s="337"/>
      <c r="J876" s="339"/>
      <c r="K876" s="337"/>
      <c r="L876" s="335"/>
      <c r="M876" s="335"/>
      <c r="N876" s="330"/>
      <c r="O876" s="331"/>
      <c r="P876" s="331"/>
      <c r="Q876" s="331"/>
      <c r="R876" s="331"/>
      <c r="S876" s="332"/>
      <c r="T876" s="332"/>
      <c r="U876" s="332"/>
      <c r="V876" s="332"/>
      <c r="X876" s="333"/>
    </row>
    <row r="877" spans="2:24" ht="25.8">
      <c r="B877" s="336"/>
      <c r="E877" s="337"/>
      <c r="F877" s="337"/>
      <c r="G877" s="338"/>
      <c r="H877" s="337"/>
      <c r="I877" s="337"/>
      <c r="J877" s="339"/>
      <c r="K877" s="337"/>
      <c r="L877" s="335"/>
      <c r="M877" s="335"/>
      <c r="N877" s="330"/>
      <c r="O877" s="331"/>
      <c r="P877" s="331"/>
      <c r="Q877" s="331"/>
      <c r="R877" s="331"/>
      <c r="S877" s="332"/>
      <c r="T877" s="332"/>
      <c r="U877" s="332"/>
      <c r="V877" s="332"/>
      <c r="X877" s="333"/>
    </row>
    <row r="878" spans="2:24" ht="25.8">
      <c r="B878" s="336"/>
      <c r="E878" s="337"/>
      <c r="F878" s="337"/>
      <c r="G878" s="338"/>
      <c r="H878" s="337"/>
      <c r="I878" s="337"/>
      <c r="J878" s="339"/>
      <c r="K878" s="337"/>
      <c r="L878" s="335"/>
      <c r="M878" s="335"/>
      <c r="N878" s="330"/>
      <c r="O878" s="331"/>
      <c r="P878" s="331"/>
      <c r="Q878" s="331"/>
      <c r="R878" s="331"/>
      <c r="S878" s="332"/>
      <c r="T878" s="332"/>
      <c r="U878" s="332"/>
      <c r="V878" s="332"/>
      <c r="X878" s="333"/>
    </row>
    <row r="879" spans="2:24" ht="25.8">
      <c r="B879" s="336"/>
      <c r="E879" s="337"/>
      <c r="F879" s="337"/>
      <c r="G879" s="338"/>
      <c r="H879" s="337"/>
      <c r="I879" s="337"/>
      <c r="J879" s="339"/>
      <c r="K879" s="337"/>
      <c r="L879" s="335"/>
      <c r="M879" s="335"/>
      <c r="N879" s="330"/>
      <c r="O879" s="331"/>
      <c r="P879" s="331"/>
      <c r="Q879" s="331"/>
      <c r="R879" s="331"/>
      <c r="S879" s="332"/>
      <c r="T879" s="332"/>
      <c r="U879" s="332"/>
      <c r="V879" s="332"/>
      <c r="X879" s="333"/>
    </row>
    <row r="880" spans="2:24" ht="25.8">
      <c r="B880" s="336"/>
      <c r="E880" s="337"/>
      <c r="F880" s="337"/>
      <c r="G880" s="338"/>
      <c r="H880" s="337"/>
      <c r="I880" s="337"/>
      <c r="J880" s="339"/>
      <c r="K880" s="337"/>
      <c r="L880" s="335"/>
      <c r="M880" s="335"/>
      <c r="N880" s="330"/>
      <c r="O880" s="331"/>
      <c r="P880" s="331"/>
      <c r="Q880" s="331"/>
      <c r="R880" s="331"/>
      <c r="S880" s="332"/>
      <c r="T880" s="332"/>
      <c r="U880" s="332"/>
      <c r="V880" s="332"/>
      <c r="X880" s="333"/>
    </row>
    <row r="881" spans="2:24" ht="25.8">
      <c r="B881" s="336"/>
      <c r="E881" s="337"/>
      <c r="F881" s="337"/>
      <c r="G881" s="338"/>
      <c r="H881" s="337"/>
      <c r="I881" s="337"/>
      <c r="J881" s="339"/>
      <c r="K881" s="337"/>
      <c r="L881" s="335"/>
      <c r="M881" s="335"/>
      <c r="N881" s="330"/>
      <c r="O881" s="331"/>
      <c r="P881" s="331"/>
      <c r="Q881" s="331"/>
      <c r="R881" s="331"/>
      <c r="S881" s="332"/>
      <c r="T881" s="332"/>
      <c r="U881" s="332"/>
      <c r="V881" s="332"/>
      <c r="X881" s="333"/>
    </row>
    <row r="882" spans="2:24" ht="25.8">
      <c r="B882" s="336"/>
      <c r="E882" s="337"/>
      <c r="F882" s="337"/>
      <c r="G882" s="338"/>
      <c r="H882" s="337"/>
      <c r="I882" s="337"/>
      <c r="J882" s="339"/>
      <c r="K882" s="337"/>
      <c r="L882" s="335"/>
      <c r="M882" s="335"/>
      <c r="N882" s="330"/>
      <c r="O882" s="331"/>
      <c r="P882" s="331"/>
      <c r="Q882" s="331"/>
      <c r="R882" s="331"/>
      <c r="S882" s="332"/>
      <c r="T882" s="332"/>
      <c r="U882" s="332"/>
      <c r="V882" s="332"/>
      <c r="X882" s="333"/>
    </row>
    <row r="883" spans="2:24" ht="25.8">
      <c r="B883" s="336"/>
      <c r="E883" s="337"/>
      <c r="F883" s="337"/>
      <c r="G883" s="338"/>
      <c r="H883" s="337"/>
      <c r="I883" s="337"/>
      <c r="J883" s="339"/>
      <c r="K883" s="337"/>
      <c r="L883" s="335"/>
      <c r="M883" s="335"/>
      <c r="N883" s="330"/>
      <c r="O883" s="331"/>
      <c r="P883" s="331"/>
      <c r="Q883" s="331"/>
      <c r="R883" s="331"/>
      <c r="S883" s="332"/>
      <c r="T883" s="332"/>
      <c r="U883" s="332"/>
      <c r="V883" s="332"/>
      <c r="X883" s="333"/>
    </row>
    <row r="884" spans="2:24" ht="25.8">
      <c r="B884" s="336"/>
      <c r="E884" s="337"/>
      <c r="F884" s="337"/>
      <c r="G884" s="338"/>
      <c r="H884" s="337"/>
      <c r="I884" s="337"/>
      <c r="J884" s="339"/>
      <c r="K884" s="337"/>
      <c r="L884" s="335"/>
      <c r="M884" s="335"/>
      <c r="N884" s="330"/>
      <c r="O884" s="331"/>
      <c r="P884" s="331"/>
      <c r="Q884" s="331"/>
      <c r="R884" s="331"/>
      <c r="S884" s="332"/>
      <c r="T884" s="332"/>
      <c r="U884" s="332"/>
      <c r="V884" s="332"/>
      <c r="X884" s="333"/>
    </row>
    <row r="885" spans="2:24" ht="25.8">
      <c r="B885" s="336"/>
      <c r="E885" s="337"/>
      <c r="F885" s="337"/>
      <c r="G885" s="338"/>
      <c r="H885" s="337"/>
      <c r="I885" s="337"/>
      <c r="J885" s="339"/>
      <c r="K885" s="337"/>
      <c r="L885" s="335"/>
      <c r="M885" s="335"/>
      <c r="N885" s="330"/>
      <c r="O885" s="331"/>
      <c r="P885" s="331"/>
      <c r="Q885" s="331"/>
      <c r="R885" s="331"/>
      <c r="S885" s="332"/>
      <c r="T885" s="332"/>
      <c r="U885" s="332"/>
      <c r="V885" s="332"/>
      <c r="X885" s="333"/>
    </row>
    <row r="886" spans="2:24" ht="25.8">
      <c r="B886" s="336"/>
      <c r="E886" s="337"/>
      <c r="F886" s="337"/>
      <c r="G886" s="338"/>
      <c r="H886" s="337"/>
      <c r="I886" s="337"/>
      <c r="J886" s="339"/>
      <c r="K886" s="337"/>
      <c r="L886" s="335"/>
      <c r="M886" s="335"/>
      <c r="N886" s="330"/>
      <c r="O886" s="331"/>
      <c r="P886" s="331"/>
      <c r="Q886" s="331"/>
      <c r="R886" s="331"/>
      <c r="S886" s="332"/>
      <c r="T886" s="332"/>
      <c r="U886" s="332"/>
      <c r="V886" s="332"/>
      <c r="X886" s="333"/>
    </row>
    <row r="887" spans="2:24" ht="25.8">
      <c r="B887" s="336"/>
      <c r="E887" s="337"/>
      <c r="F887" s="337"/>
      <c r="G887" s="338"/>
      <c r="H887" s="337"/>
      <c r="I887" s="337"/>
      <c r="J887" s="339"/>
      <c r="K887" s="337"/>
      <c r="L887" s="335"/>
      <c r="M887" s="335"/>
      <c r="N887" s="330"/>
      <c r="O887" s="331"/>
      <c r="P887" s="331"/>
      <c r="Q887" s="331"/>
      <c r="R887" s="331"/>
      <c r="S887" s="332"/>
      <c r="T887" s="332"/>
      <c r="U887" s="332"/>
      <c r="V887" s="332"/>
      <c r="X887" s="333"/>
    </row>
    <row r="888" spans="2:24" ht="25.8">
      <c r="B888" s="336"/>
      <c r="E888" s="337"/>
      <c r="F888" s="337"/>
      <c r="G888" s="338"/>
      <c r="H888" s="337"/>
      <c r="I888" s="337"/>
      <c r="J888" s="339"/>
      <c r="K888" s="337"/>
      <c r="L888" s="335"/>
      <c r="M888" s="335"/>
      <c r="N888" s="330"/>
      <c r="O888" s="331"/>
      <c r="P888" s="331"/>
      <c r="Q888" s="331"/>
      <c r="R888" s="331"/>
      <c r="S888" s="332"/>
      <c r="T888" s="332"/>
      <c r="U888" s="332"/>
      <c r="V888" s="332"/>
      <c r="X888" s="333"/>
    </row>
    <row r="889" spans="2:24" ht="25.8">
      <c r="B889" s="336"/>
      <c r="E889" s="337"/>
      <c r="F889" s="337"/>
      <c r="G889" s="338"/>
      <c r="H889" s="337"/>
      <c r="I889" s="337"/>
      <c r="J889" s="339"/>
      <c r="K889" s="337"/>
      <c r="L889" s="335"/>
      <c r="M889" s="335"/>
      <c r="N889" s="330"/>
      <c r="O889" s="331"/>
      <c r="P889" s="331"/>
      <c r="Q889" s="331"/>
      <c r="R889" s="331"/>
      <c r="S889" s="332"/>
      <c r="T889" s="332"/>
      <c r="U889" s="332"/>
      <c r="V889" s="332"/>
      <c r="X889" s="333"/>
    </row>
    <row r="890" spans="2:24" ht="25.8">
      <c r="B890" s="336"/>
      <c r="E890" s="337"/>
      <c r="F890" s="337"/>
      <c r="G890" s="338"/>
      <c r="H890" s="337"/>
      <c r="I890" s="337"/>
      <c r="J890" s="339"/>
      <c r="K890" s="337"/>
      <c r="L890" s="335"/>
      <c r="M890" s="335"/>
      <c r="N890" s="330"/>
      <c r="O890" s="331"/>
      <c r="P890" s="331"/>
      <c r="Q890" s="331"/>
      <c r="R890" s="331"/>
      <c r="S890" s="332"/>
      <c r="T890" s="332"/>
      <c r="U890" s="332"/>
      <c r="V890" s="332"/>
      <c r="X890" s="333"/>
    </row>
    <row r="891" spans="2:24" ht="25.8">
      <c r="B891" s="336"/>
      <c r="E891" s="337"/>
      <c r="F891" s="337"/>
      <c r="G891" s="338"/>
      <c r="H891" s="337"/>
      <c r="I891" s="337"/>
      <c r="J891" s="339"/>
      <c r="K891" s="337"/>
      <c r="L891" s="335"/>
      <c r="M891" s="335"/>
      <c r="N891" s="330"/>
      <c r="O891" s="331"/>
      <c r="P891" s="331"/>
      <c r="Q891" s="331"/>
      <c r="R891" s="331"/>
      <c r="S891" s="332"/>
      <c r="T891" s="332"/>
      <c r="U891" s="332"/>
      <c r="V891" s="332"/>
      <c r="X891" s="333"/>
    </row>
    <row r="892" spans="2:24" ht="25.8">
      <c r="B892" s="336"/>
      <c r="E892" s="337"/>
      <c r="F892" s="337"/>
      <c r="G892" s="338"/>
      <c r="H892" s="337"/>
      <c r="I892" s="337"/>
      <c r="J892" s="339"/>
      <c r="K892" s="337"/>
      <c r="L892" s="335"/>
      <c r="M892" s="335"/>
      <c r="N892" s="330"/>
      <c r="O892" s="331"/>
      <c r="P892" s="331"/>
      <c r="Q892" s="331"/>
      <c r="R892" s="331"/>
      <c r="S892" s="332"/>
      <c r="T892" s="332"/>
      <c r="U892" s="332"/>
      <c r="V892" s="332"/>
      <c r="X892" s="333"/>
    </row>
    <row r="893" spans="2:24" ht="25.8">
      <c r="B893" s="336"/>
      <c r="E893" s="337"/>
      <c r="F893" s="337"/>
      <c r="G893" s="338"/>
      <c r="H893" s="337"/>
      <c r="I893" s="337"/>
      <c r="J893" s="339"/>
      <c r="K893" s="337"/>
      <c r="L893" s="335"/>
      <c r="M893" s="335"/>
      <c r="N893" s="330"/>
      <c r="O893" s="331"/>
      <c r="P893" s="331"/>
      <c r="Q893" s="331"/>
      <c r="R893" s="331"/>
      <c r="S893" s="332"/>
      <c r="T893" s="332"/>
      <c r="U893" s="332"/>
      <c r="V893" s="332"/>
      <c r="X893" s="333"/>
    </row>
    <row r="894" spans="2:24" ht="25.8">
      <c r="B894" s="336"/>
      <c r="E894" s="337"/>
      <c r="F894" s="337"/>
      <c r="G894" s="338"/>
      <c r="H894" s="337"/>
      <c r="I894" s="337"/>
      <c r="J894" s="339"/>
      <c r="K894" s="337"/>
      <c r="L894" s="335"/>
      <c r="M894" s="335"/>
      <c r="N894" s="330"/>
      <c r="O894" s="331"/>
      <c r="P894" s="331"/>
      <c r="Q894" s="331"/>
      <c r="R894" s="331"/>
      <c r="S894" s="332"/>
      <c r="T894" s="332"/>
      <c r="U894" s="332"/>
      <c r="V894" s="332"/>
      <c r="X894" s="333"/>
    </row>
    <row r="895" spans="2:24" ht="25.8">
      <c r="B895" s="336"/>
      <c r="E895" s="337"/>
      <c r="F895" s="337"/>
      <c r="G895" s="338"/>
      <c r="H895" s="337"/>
      <c r="I895" s="337"/>
      <c r="J895" s="339"/>
      <c r="K895" s="337"/>
      <c r="L895" s="335"/>
      <c r="M895" s="335"/>
      <c r="N895" s="330"/>
      <c r="O895" s="331"/>
      <c r="P895" s="331"/>
      <c r="Q895" s="331"/>
      <c r="R895" s="331"/>
      <c r="S895" s="332"/>
      <c r="T895" s="332"/>
      <c r="U895" s="332"/>
      <c r="V895" s="332"/>
      <c r="X895" s="333"/>
    </row>
    <row r="896" spans="2:24" ht="25.8">
      <c r="B896" s="336"/>
      <c r="E896" s="337"/>
      <c r="F896" s="337"/>
      <c r="G896" s="338"/>
      <c r="H896" s="337"/>
      <c r="I896" s="337"/>
      <c r="J896" s="339"/>
      <c r="K896" s="337"/>
      <c r="L896" s="335"/>
      <c r="M896" s="335"/>
      <c r="N896" s="330"/>
      <c r="O896" s="331"/>
      <c r="P896" s="331"/>
      <c r="Q896" s="331"/>
      <c r="R896" s="331"/>
      <c r="S896" s="332"/>
      <c r="T896" s="332"/>
      <c r="U896" s="332"/>
      <c r="V896" s="332"/>
      <c r="X896" s="333"/>
    </row>
    <row r="897" spans="2:24" ht="25.8">
      <c r="B897" s="336"/>
      <c r="E897" s="337"/>
      <c r="F897" s="337"/>
      <c r="G897" s="338"/>
      <c r="H897" s="337"/>
      <c r="I897" s="337"/>
      <c r="J897" s="339"/>
      <c r="K897" s="337"/>
      <c r="L897" s="335"/>
      <c r="M897" s="335"/>
      <c r="N897" s="330"/>
      <c r="O897" s="331"/>
      <c r="P897" s="331"/>
      <c r="Q897" s="331"/>
      <c r="R897" s="331"/>
      <c r="S897" s="332"/>
      <c r="T897" s="332"/>
      <c r="U897" s="332"/>
      <c r="V897" s="332"/>
      <c r="X897" s="333"/>
    </row>
    <row r="898" spans="2:24" ht="25.8">
      <c r="B898" s="336"/>
      <c r="E898" s="337"/>
      <c r="F898" s="337"/>
      <c r="G898" s="338"/>
      <c r="H898" s="337"/>
      <c r="I898" s="337"/>
      <c r="J898" s="339"/>
      <c r="K898" s="337"/>
      <c r="L898" s="335"/>
      <c r="M898" s="335"/>
      <c r="N898" s="330"/>
      <c r="O898" s="331"/>
      <c r="P898" s="331"/>
      <c r="Q898" s="331"/>
      <c r="R898" s="331"/>
      <c r="S898" s="332"/>
      <c r="T898" s="332"/>
      <c r="U898" s="332"/>
      <c r="V898" s="332"/>
      <c r="X898" s="333"/>
    </row>
    <row r="899" spans="2:24" ht="25.8">
      <c r="B899" s="336"/>
      <c r="E899" s="337"/>
      <c r="F899" s="337"/>
      <c r="G899" s="338"/>
      <c r="H899" s="337"/>
      <c r="I899" s="337"/>
      <c r="J899" s="339"/>
      <c r="K899" s="337"/>
      <c r="L899" s="335"/>
      <c r="M899" s="335"/>
      <c r="N899" s="330"/>
      <c r="O899" s="331"/>
      <c r="P899" s="331"/>
      <c r="Q899" s="331"/>
      <c r="R899" s="331"/>
      <c r="S899" s="332"/>
      <c r="T899" s="332"/>
      <c r="U899" s="332"/>
      <c r="V899" s="332"/>
      <c r="X899" s="333"/>
    </row>
    <row r="900" spans="2:24" ht="25.8">
      <c r="B900" s="336"/>
      <c r="E900" s="337"/>
      <c r="F900" s="337"/>
      <c r="G900" s="338"/>
      <c r="H900" s="337"/>
      <c r="I900" s="337"/>
      <c r="J900" s="339"/>
      <c r="K900" s="337"/>
      <c r="L900" s="335"/>
      <c r="M900" s="335"/>
      <c r="N900" s="330"/>
      <c r="O900" s="331"/>
      <c r="P900" s="331"/>
      <c r="Q900" s="331"/>
      <c r="R900" s="331"/>
      <c r="S900" s="332"/>
      <c r="T900" s="332"/>
      <c r="U900" s="332"/>
      <c r="V900" s="332"/>
      <c r="X900" s="333"/>
    </row>
    <row r="901" spans="2:24" ht="25.8">
      <c r="B901" s="336"/>
      <c r="E901" s="337"/>
      <c r="F901" s="337"/>
      <c r="G901" s="338"/>
      <c r="H901" s="337"/>
      <c r="I901" s="337"/>
      <c r="J901" s="339"/>
      <c r="K901" s="337"/>
      <c r="L901" s="335"/>
      <c r="M901" s="335"/>
      <c r="N901" s="330"/>
      <c r="O901" s="331"/>
      <c r="P901" s="331"/>
      <c r="Q901" s="331"/>
      <c r="R901" s="331"/>
      <c r="S901" s="332"/>
      <c r="T901" s="332"/>
      <c r="U901" s="332"/>
      <c r="V901" s="332"/>
      <c r="X901" s="333"/>
    </row>
    <row r="902" spans="2:24" ht="25.8">
      <c r="B902" s="336"/>
      <c r="E902" s="337"/>
      <c r="F902" s="337"/>
      <c r="G902" s="338"/>
      <c r="H902" s="337"/>
      <c r="I902" s="337"/>
      <c r="J902" s="339"/>
      <c r="K902" s="337"/>
      <c r="L902" s="335"/>
      <c r="M902" s="335"/>
      <c r="N902" s="330"/>
      <c r="O902" s="331"/>
      <c r="P902" s="331"/>
      <c r="Q902" s="331"/>
      <c r="R902" s="331"/>
      <c r="S902" s="332"/>
      <c r="T902" s="332"/>
      <c r="U902" s="332"/>
      <c r="V902" s="332"/>
      <c r="X902" s="333"/>
    </row>
    <row r="903" spans="2:24" ht="25.8">
      <c r="B903" s="336"/>
      <c r="E903" s="337"/>
      <c r="F903" s="337"/>
      <c r="G903" s="338"/>
      <c r="H903" s="337"/>
      <c r="I903" s="337"/>
      <c r="J903" s="339"/>
      <c r="K903" s="337"/>
      <c r="L903" s="335"/>
      <c r="M903" s="335"/>
      <c r="N903" s="330"/>
      <c r="O903" s="331"/>
      <c r="P903" s="331"/>
      <c r="Q903" s="331"/>
      <c r="R903" s="331"/>
      <c r="S903" s="332"/>
      <c r="T903" s="332"/>
      <c r="U903" s="332"/>
      <c r="V903" s="332"/>
      <c r="X903" s="333"/>
    </row>
    <row r="904" spans="2:24" ht="25.8">
      <c r="B904" s="336"/>
      <c r="E904" s="337"/>
      <c r="F904" s="337"/>
      <c r="G904" s="338"/>
      <c r="H904" s="337"/>
      <c r="I904" s="337"/>
      <c r="J904" s="339"/>
      <c r="K904" s="337"/>
      <c r="L904" s="335"/>
      <c r="M904" s="335"/>
      <c r="N904" s="330"/>
      <c r="O904" s="331"/>
      <c r="P904" s="331"/>
      <c r="Q904" s="331"/>
      <c r="R904" s="331"/>
      <c r="S904" s="332"/>
      <c r="T904" s="332"/>
      <c r="U904" s="332"/>
      <c r="V904" s="332"/>
      <c r="X904" s="333"/>
    </row>
    <row r="905" spans="2:24" ht="25.8">
      <c r="B905" s="336"/>
      <c r="E905" s="337"/>
      <c r="F905" s="337"/>
      <c r="G905" s="338"/>
      <c r="H905" s="337"/>
      <c r="I905" s="337"/>
      <c r="J905" s="339"/>
      <c r="K905" s="337"/>
      <c r="L905" s="335"/>
      <c r="M905" s="335"/>
      <c r="N905" s="330"/>
      <c r="O905" s="331"/>
      <c r="P905" s="331"/>
      <c r="Q905" s="331"/>
      <c r="R905" s="331"/>
      <c r="S905" s="332"/>
      <c r="T905" s="332"/>
      <c r="U905" s="332"/>
      <c r="V905" s="332"/>
      <c r="X905" s="333"/>
    </row>
    <row r="906" spans="2:24" ht="25.8">
      <c r="B906" s="336"/>
      <c r="E906" s="337"/>
      <c r="F906" s="337"/>
      <c r="G906" s="338"/>
      <c r="H906" s="337"/>
      <c r="I906" s="337"/>
      <c r="J906" s="339"/>
      <c r="K906" s="337"/>
      <c r="L906" s="335"/>
      <c r="M906" s="335"/>
      <c r="N906" s="330"/>
      <c r="O906" s="331"/>
      <c r="P906" s="331"/>
      <c r="Q906" s="331"/>
      <c r="R906" s="331"/>
      <c r="S906" s="332"/>
      <c r="T906" s="332"/>
      <c r="U906" s="332"/>
      <c r="V906" s="332"/>
      <c r="X906" s="333"/>
    </row>
    <row r="907" spans="2:24" ht="25.8">
      <c r="B907" s="336"/>
      <c r="E907" s="337"/>
      <c r="F907" s="337"/>
      <c r="G907" s="338"/>
      <c r="H907" s="337"/>
      <c r="I907" s="337"/>
      <c r="J907" s="339"/>
      <c r="K907" s="337"/>
      <c r="L907" s="335"/>
      <c r="M907" s="335"/>
      <c r="N907" s="330"/>
      <c r="O907" s="331"/>
      <c r="P907" s="331"/>
      <c r="Q907" s="331"/>
      <c r="R907" s="331"/>
      <c r="S907" s="332"/>
      <c r="T907" s="332"/>
      <c r="U907" s="332"/>
      <c r="V907" s="332"/>
      <c r="X907" s="333"/>
    </row>
    <row r="908" spans="2:24" ht="25.8">
      <c r="B908" s="336"/>
      <c r="E908" s="337"/>
      <c r="F908" s="337"/>
      <c r="G908" s="338"/>
      <c r="H908" s="337"/>
      <c r="I908" s="337"/>
      <c r="J908" s="339"/>
      <c r="K908" s="337"/>
      <c r="L908" s="335"/>
      <c r="M908" s="335"/>
      <c r="N908" s="330"/>
      <c r="O908" s="331"/>
      <c r="P908" s="331"/>
      <c r="Q908" s="331"/>
      <c r="R908" s="331"/>
      <c r="S908" s="332"/>
      <c r="T908" s="332"/>
      <c r="U908" s="332"/>
      <c r="V908" s="332"/>
      <c r="X908" s="333"/>
    </row>
    <row r="909" spans="2:24" ht="25.8">
      <c r="B909" s="336"/>
      <c r="E909" s="337"/>
      <c r="F909" s="337"/>
      <c r="G909" s="338"/>
      <c r="H909" s="337"/>
      <c r="I909" s="337"/>
      <c r="J909" s="339"/>
      <c r="K909" s="337"/>
      <c r="L909" s="335"/>
      <c r="M909" s="335"/>
      <c r="N909" s="330"/>
      <c r="O909" s="331"/>
      <c r="P909" s="331"/>
      <c r="Q909" s="331"/>
      <c r="R909" s="331"/>
      <c r="S909" s="332"/>
      <c r="T909" s="332"/>
      <c r="U909" s="332"/>
      <c r="V909" s="332"/>
      <c r="X909" s="333"/>
    </row>
    <row r="910" spans="2:24" ht="25.8">
      <c r="B910" s="336"/>
      <c r="E910" s="337"/>
      <c r="F910" s="337"/>
      <c r="G910" s="338"/>
      <c r="H910" s="337"/>
      <c r="I910" s="337"/>
      <c r="J910" s="339"/>
      <c r="K910" s="337"/>
      <c r="L910" s="335"/>
      <c r="M910" s="335"/>
      <c r="N910" s="330"/>
      <c r="O910" s="331"/>
      <c r="P910" s="331"/>
      <c r="Q910" s="331"/>
      <c r="R910" s="331"/>
      <c r="S910" s="332"/>
      <c r="T910" s="332"/>
      <c r="U910" s="332"/>
      <c r="V910" s="332"/>
      <c r="X910" s="333"/>
    </row>
    <row r="911" spans="2:24" ht="25.8">
      <c r="B911" s="336"/>
      <c r="E911" s="337"/>
      <c r="F911" s="337"/>
      <c r="G911" s="338"/>
      <c r="H911" s="337"/>
      <c r="I911" s="337"/>
      <c r="J911" s="339"/>
      <c r="K911" s="337"/>
      <c r="L911" s="335"/>
      <c r="M911" s="335"/>
      <c r="N911" s="330"/>
      <c r="O911" s="331"/>
      <c r="P911" s="331"/>
      <c r="Q911" s="331"/>
      <c r="R911" s="331"/>
      <c r="S911" s="332"/>
      <c r="T911" s="332"/>
      <c r="U911" s="332"/>
      <c r="V911" s="332"/>
      <c r="X911" s="333"/>
    </row>
    <row r="912" spans="2:24" ht="25.8">
      <c r="B912" s="336"/>
      <c r="E912" s="337"/>
      <c r="F912" s="337"/>
      <c r="G912" s="338"/>
      <c r="H912" s="337"/>
      <c r="I912" s="337"/>
      <c r="J912" s="339"/>
      <c r="K912" s="337"/>
      <c r="L912" s="335"/>
      <c r="M912" s="335"/>
      <c r="N912" s="330"/>
      <c r="O912" s="331"/>
      <c r="P912" s="331"/>
      <c r="Q912" s="331"/>
      <c r="R912" s="331"/>
      <c r="S912" s="332"/>
      <c r="T912" s="332"/>
      <c r="U912" s="332"/>
      <c r="V912" s="332"/>
      <c r="X912" s="333"/>
    </row>
    <row r="913" spans="2:24" ht="25.8">
      <c r="B913" s="336"/>
      <c r="E913" s="337"/>
      <c r="F913" s="337"/>
      <c r="G913" s="338"/>
      <c r="H913" s="337"/>
      <c r="I913" s="337"/>
      <c r="J913" s="339"/>
      <c r="K913" s="337"/>
      <c r="L913" s="335"/>
      <c r="M913" s="335"/>
      <c r="N913" s="330"/>
      <c r="O913" s="331"/>
      <c r="P913" s="331"/>
      <c r="Q913" s="331"/>
      <c r="R913" s="331"/>
      <c r="S913" s="332"/>
      <c r="T913" s="332"/>
      <c r="U913" s="332"/>
      <c r="V913" s="332"/>
      <c r="X913" s="333"/>
    </row>
    <row r="914" spans="2:24" ht="25.8">
      <c r="B914" s="336"/>
      <c r="E914" s="337"/>
      <c r="F914" s="337"/>
      <c r="G914" s="338"/>
      <c r="H914" s="337"/>
      <c r="I914" s="337"/>
      <c r="J914" s="339"/>
      <c r="K914" s="337"/>
      <c r="L914" s="335"/>
      <c r="M914" s="335"/>
      <c r="N914" s="330"/>
      <c r="O914" s="331"/>
      <c r="P914" s="331"/>
      <c r="Q914" s="331"/>
      <c r="R914" s="331"/>
      <c r="S914" s="332"/>
      <c r="T914" s="332"/>
      <c r="U914" s="332"/>
      <c r="V914" s="332"/>
      <c r="X914" s="333"/>
    </row>
    <row r="915" spans="2:24" ht="25.8">
      <c r="B915" s="336"/>
      <c r="E915" s="337"/>
      <c r="F915" s="337"/>
      <c r="G915" s="338"/>
      <c r="H915" s="337"/>
      <c r="I915" s="337"/>
      <c r="J915" s="339"/>
      <c r="K915" s="337"/>
      <c r="L915" s="335"/>
      <c r="M915" s="335"/>
      <c r="N915" s="330"/>
      <c r="O915" s="331"/>
      <c r="P915" s="331"/>
      <c r="Q915" s="331"/>
      <c r="R915" s="331"/>
      <c r="S915" s="332"/>
      <c r="T915" s="332"/>
      <c r="U915" s="332"/>
      <c r="V915" s="332"/>
      <c r="X915" s="333"/>
    </row>
    <row r="916" spans="2:24" ht="25.8">
      <c r="B916" s="336"/>
      <c r="E916" s="337"/>
      <c r="F916" s="337"/>
      <c r="G916" s="338"/>
      <c r="H916" s="337"/>
      <c r="I916" s="337"/>
      <c r="J916" s="339"/>
      <c r="K916" s="337"/>
      <c r="L916" s="335"/>
      <c r="M916" s="335"/>
      <c r="N916" s="330"/>
      <c r="O916" s="331"/>
      <c r="P916" s="331"/>
      <c r="Q916" s="331"/>
      <c r="R916" s="331"/>
      <c r="S916" s="332"/>
      <c r="T916" s="332"/>
      <c r="U916" s="332"/>
      <c r="V916" s="332"/>
      <c r="X916" s="333"/>
    </row>
    <row r="917" spans="2:24" ht="25.8">
      <c r="B917" s="336"/>
      <c r="E917" s="337"/>
      <c r="F917" s="337"/>
      <c r="G917" s="338"/>
      <c r="H917" s="337"/>
      <c r="I917" s="337"/>
      <c r="J917" s="339"/>
      <c r="K917" s="337"/>
      <c r="L917" s="335"/>
      <c r="M917" s="335"/>
      <c r="N917" s="330"/>
      <c r="O917" s="331"/>
      <c r="P917" s="331"/>
      <c r="Q917" s="331"/>
      <c r="R917" s="331"/>
      <c r="S917" s="332"/>
      <c r="T917" s="332"/>
      <c r="U917" s="332"/>
      <c r="V917" s="332"/>
      <c r="X917" s="333"/>
    </row>
    <row r="918" spans="2:24" ht="25.8">
      <c r="B918" s="336"/>
      <c r="E918" s="337"/>
      <c r="F918" s="337"/>
      <c r="G918" s="338"/>
      <c r="H918" s="337"/>
      <c r="I918" s="337"/>
      <c r="J918" s="339"/>
      <c r="K918" s="337"/>
      <c r="L918" s="335"/>
      <c r="M918" s="335"/>
      <c r="N918" s="330"/>
      <c r="O918" s="331"/>
      <c r="P918" s="331"/>
      <c r="Q918" s="331"/>
      <c r="R918" s="331"/>
      <c r="S918" s="332"/>
      <c r="T918" s="332"/>
      <c r="U918" s="332"/>
      <c r="V918" s="332"/>
      <c r="X918" s="333"/>
    </row>
    <row r="919" spans="2:24" ht="25.8">
      <c r="B919" s="336"/>
      <c r="E919" s="337"/>
      <c r="F919" s="337"/>
      <c r="G919" s="338"/>
      <c r="H919" s="337"/>
      <c r="I919" s="337"/>
      <c r="J919" s="339"/>
      <c r="K919" s="337"/>
      <c r="L919" s="335"/>
      <c r="M919" s="335"/>
      <c r="N919" s="330"/>
      <c r="O919" s="331"/>
      <c r="P919" s="331"/>
      <c r="Q919" s="331"/>
      <c r="R919" s="331"/>
      <c r="S919" s="332"/>
      <c r="T919" s="332"/>
      <c r="U919" s="332"/>
      <c r="V919" s="332"/>
      <c r="X919" s="333"/>
    </row>
    <row r="920" spans="2:24" ht="25.8">
      <c r="B920" s="336"/>
      <c r="E920" s="337"/>
      <c r="F920" s="337"/>
      <c r="G920" s="338"/>
      <c r="H920" s="337"/>
      <c r="I920" s="337"/>
      <c r="J920" s="339"/>
      <c r="K920" s="337"/>
      <c r="L920" s="335"/>
      <c r="M920" s="335"/>
      <c r="N920" s="330"/>
      <c r="O920" s="331"/>
      <c r="P920" s="331"/>
      <c r="Q920" s="331"/>
      <c r="R920" s="331"/>
      <c r="S920" s="332"/>
      <c r="T920" s="332"/>
      <c r="U920" s="332"/>
      <c r="V920" s="332"/>
      <c r="X920" s="333"/>
    </row>
    <row r="921" spans="2:24" ht="25.8">
      <c r="B921" s="336"/>
      <c r="E921" s="337"/>
      <c r="F921" s="337"/>
      <c r="G921" s="338"/>
      <c r="H921" s="337"/>
      <c r="I921" s="337"/>
      <c r="J921" s="339"/>
      <c r="K921" s="337"/>
      <c r="L921" s="335"/>
      <c r="M921" s="335"/>
      <c r="N921" s="330"/>
      <c r="O921" s="331"/>
      <c r="P921" s="331"/>
      <c r="Q921" s="331"/>
      <c r="R921" s="331"/>
      <c r="S921" s="332"/>
      <c r="T921" s="332"/>
      <c r="U921" s="332"/>
      <c r="V921" s="332"/>
      <c r="X921" s="333"/>
    </row>
    <row r="922" spans="2:24" ht="25.8">
      <c r="B922" s="336"/>
      <c r="E922" s="337"/>
      <c r="F922" s="337"/>
      <c r="G922" s="338"/>
      <c r="H922" s="337"/>
      <c r="I922" s="337"/>
      <c r="J922" s="339"/>
      <c r="K922" s="337"/>
      <c r="L922" s="335"/>
      <c r="M922" s="335"/>
      <c r="N922" s="330"/>
      <c r="O922" s="331"/>
      <c r="P922" s="331"/>
      <c r="Q922" s="331"/>
      <c r="R922" s="331"/>
      <c r="S922" s="332"/>
      <c r="T922" s="332"/>
      <c r="U922" s="332"/>
      <c r="V922" s="332"/>
      <c r="X922" s="333"/>
    </row>
  </sheetData>
  <mergeCells count="58">
    <mergeCell ref="S1:V1"/>
    <mergeCell ref="A18:A21"/>
    <mergeCell ref="O1:R1"/>
    <mergeCell ref="A2:A5"/>
    <mergeCell ref="A6:A9"/>
    <mergeCell ref="A10:A13"/>
    <mergeCell ref="A14:A17"/>
    <mergeCell ref="A66:A69"/>
    <mergeCell ref="A22:A25"/>
    <mergeCell ref="A26:A29"/>
    <mergeCell ref="A30:A33"/>
    <mergeCell ref="A34:A37"/>
    <mergeCell ref="A38:A41"/>
    <mergeCell ref="A42:A45"/>
    <mergeCell ref="A46:A49"/>
    <mergeCell ref="A50:A53"/>
    <mergeCell ref="A54:A57"/>
    <mergeCell ref="A58:A61"/>
    <mergeCell ref="A62:A65"/>
    <mergeCell ref="A114:A117"/>
    <mergeCell ref="A70:A73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200:A203"/>
    <mergeCell ref="A181:A184"/>
    <mergeCell ref="A161:A164"/>
    <mergeCell ref="A118:A121"/>
    <mergeCell ref="A122:A125"/>
    <mergeCell ref="A126:A129"/>
    <mergeCell ref="A130:A133"/>
    <mergeCell ref="A134:A137"/>
    <mergeCell ref="A138:A141"/>
    <mergeCell ref="A142:A144"/>
    <mergeCell ref="A145:A148"/>
    <mergeCell ref="A149:A152"/>
    <mergeCell ref="A153:A156"/>
    <mergeCell ref="A157:A160"/>
    <mergeCell ref="A177:A180"/>
    <mergeCell ref="A185:A188"/>
    <mergeCell ref="A189:A191"/>
    <mergeCell ref="A192:A195"/>
    <mergeCell ref="A196:A199"/>
    <mergeCell ref="A165:A168"/>
    <mergeCell ref="A169:A172"/>
    <mergeCell ref="A173:A176"/>
    <mergeCell ref="A208:A211"/>
    <mergeCell ref="A212:A215"/>
    <mergeCell ref="A216:A219"/>
    <mergeCell ref="A220:A223"/>
    <mergeCell ref="A204:A207"/>
  </mergeCells>
  <phoneticPr fontId="1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13C0-D2F4-4623-8DAA-69E0FED7B1E1}">
  <sheetPr>
    <pageSetUpPr fitToPage="1"/>
  </sheetPr>
  <dimension ref="B1:O242"/>
  <sheetViews>
    <sheetView topLeftCell="A16" workbookViewId="0">
      <selection activeCell="B2" sqref="B2:N207"/>
    </sheetView>
  </sheetViews>
  <sheetFormatPr defaultRowHeight="14.4"/>
  <cols>
    <col min="2" max="2" width="7.6640625" bestFit="1" customWidth="1"/>
    <col min="3" max="3" width="18.6640625" bestFit="1" customWidth="1"/>
    <col min="4" max="4" width="18.33203125" bestFit="1" customWidth="1"/>
    <col min="5" max="5" width="6.6640625" customWidth="1"/>
    <col min="6" max="6" width="10.109375" customWidth="1"/>
    <col min="7" max="7" width="11" customWidth="1"/>
    <col min="10" max="14" width="8.6640625" customWidth="1"/>
    <col min="15" max="15" width="9.6640625" style="498" customWidth="1"/>
  </cols>
  <sheetData>
    <row r="1" spans="2:15">
      <c r="B1" s="479" t="s">
        <v>5</v>
      </c>
      <c r="C1" s="480" t="s">
        <v>91</v>
      </c>
      <c r="D1" s="480" t="s">
        <v>92</v>
      </c>
      <c r="E1" s="481" t="s">
        <v>93</v>
      </c>
      <c r="F1" s="481" t="s">
        <v>94</v>
      </c>
      <c r="G1" s="482" t="s">
        <v>95</v>
      </c>
      <c r="H1" s="483" t="s">
        <v>96</v>
      </c>
      <c r="I1" s="483" t="s">
        <v>97</v>
      </c>
      <c r="J1" s="483" t="s">
        <v>98</v>
      </c>
      <c r="K1" s="483" t="s">
        <v>99</v>
      </c>
      <c r="L1" s="483" t="s">
        <v>100</v>
      </c>
      <c r="M1" s="483" t="s">
        <v>101</v>
      </c>
      <c r="N1" s="484" t="s">
        <v>102</v>
      </c>
      <c r="O1" s="494" t="s">
        <v>1161</v>
      </c>
    </row>
    <row r="2" spans="2:15" ht="20.7" customHeight="1">
      <c r="B2" s="485" t="str">
        <f>apuração!B144</f>
        <v>153</v>
      </c>
      <c r="C2" s="319" t="str">
        <f>apuração!C144</f>
        <v>FURUKAWA</v>
      </c>
      <c r="D2" s="319" t="str">
        <f>apuração!D144</f>
        <v>FUMIKO</v>
      </c>
      <c r="E2" s="319" t="str">
        <f>apuração!E144</f>
        <v>F</v>
      </c>
      <c r="F2" s="319" t="str">
        <f>apuração!F144</f>
        <v>06. KOK</v>
      </c>
      <c r="G2" s="343">
        <f>apuração!G144</f>
        <v>13386</v>
      </c>
      <c r="H2" s="320">
        <f>apuração!H144</f>
        <v>12</v>
      </c>
      <c r="I2" s="320" t="str">
        <f>apuração!I144</f>
        <v>C-MR</v>
      </c>
      <c r="J2" s="319" t="str">
        <f>apuração!J144</f>
        <v>LIB2026i</v>
      </c>
      <c r="K2" s="319">
        <f>apuração!K144</f>
        <v>0</v>
      </c>
      <c r="L2" s="499">
        <f>apuração!L144</f>
        <v>84</v>
      </c>
      <c r="M2" s="499">
        <f>apuração!M144</f>
        <v>87</v>
      </c>
      <c r="N2" s="322">
        <f>apuração!N144</f>
        <v>171</v>
      </c>
      <c r="O2" s="495"/>
    </row>
    <row r="3" spans="2:15" ht="20.7" customHeight="1">
      <c r="B3" s="485" t="str">
        <f>apuração!B199</f>
        <v>585</v>
      </c>
      <c r="C3" s="319" t="str">
        <f>apuração!C199</f>
        <v>KITAYAMA</v>
      </c>
      <c r="D3" s="319" t="str">
        <f>apuração!D199</f>
        <v>YOSHIKO</v>
      </c>
      <c r="E3" s="319" t="str">
        <f>apuração!E199</f>
        <v>F</v>
      </c>
      <c r="F3" s="319" t="str">
        <f>apuração!F199</f>
        <v>07. GSP</v>
      </c>
      <c r="G3" s="343">
        <f>apuração!G199</f>
        <v>12831</v>
      </c>
      <c r="H3" s="320">
        <f>apuração!H199</f>
        <v>12</v>
      </c>
      <c r="I3" s="320" t="str">
        <f>apuração!I199</f>
        <v>C-MR</v>
      </c>
      <c r="J3" s="319" t="str">
        <f>apuração!J199</f>
        <v>LIB2026i</v>
      </c>
      <c r="K3" s="319">
        <f>apuração!K199</f>
        <v>0</v>
      </c>
      <c r="L3" s="499">
        <f>apuração!L199</f>
        <v>68</v>
      </c>
      <c r="M3" s="499">
        <f>apuração!M199</f>
        <v>71</v>
      </c>
      <c r="N3" s="322">
        <f>apuração!N199</f>
        <v>139</v>
      </c>
      <c r="O3" s="495"/>
    </row>
    <row r="4" spans="2:15" ht="20.7" customHeight="1">
      <c r="B4" s="485" t="str">
        <f>apuração!B172</f>
        <v>167</v>
      </c>
      <c r="C4" s="319" t="str">
        <f>apuração!C172</f>
        <v>NOZAWA</v>
      </c>
      <c r="D4" s="319" t="str">
        <f>apuração!D172</f>
        <v>YURIKO</v>
      </c>
      <c r="E4" s="319" t="str">
        <f>apuração!E172</f>
        <v>F</v>
      </c>
      <c r="F4" s="319" t="str">
        <f>apuração!F172</f>
        <v>06. KOK</v>
      </c>
      <c r="G4" s="343">
        <f>apuração!G172</f>
        <v>13844</v>
      </c>
      <c r="H4" s="320">
        <f>apuração!H172</f>
        <v>12</v>
      </c>
      <c r="I4" s="320" t="str">
        <f>apuração!I172</f>
        <v>C-MR</v>
      </c>
      <c r="J4" s="319" t="str">
        <f>apuração!J172</f>
        <v>LIB2026</v>
      </c>
      <c r="K4" s="319">
        <f>apuração!K172</f>
        <v>0</v>
      </c>
      <c r="L4" s="499">
        <f>apuração!L172</f>
        <v>69</v>
      </c>
      <c r="M4" s="499">
        <f>apuração!M172</f>
        <v>68</v>
      </c>
      <c r="N4" s="322">
        <f>apuração!N172</f>
        <v>137</v>
      </c>
      <c r="O4" s="495"/>
    </row>
    <row r="5" spans="2:15" ht="20.7" customHeight="1">
      <c r="B5" s="485" t="str">
        <f>apuração!B188</f>
        <v>184</v>
      </c>
      <c r="C5" s="319" t="str">
        <f>apuração!C188</f>
        <v>UTSUMI</v>
      </c>
      <c r="D5" s="319" t="str">
        <f>apuração!D188</f>
        <v>CHIOMI</v>
      </c>
      <c r="E5" s="319" t="str">
        <f>apuração!E188</f>
        <v>F</v>
      </c>
      <c r="F5" s="319" t="str">
        <f>apuração!F188</f>
        <v>06. KOK</v>
      </c>
      <c r="G5" s="343">
        <f>apuração!G188</f>
        <v>14740</v>
      </c>
      <c r="H5" s="320">
        <f>apuração!H188</f>
        <v>12</v>
      </c>
      <c r="I5" s="320" t="str">
        <f>apuração!I188</f>
        <v>C-MR</v>
      </c>
      <c r="J5" s="319" t="str">
        <f>apuração!J188</f>
        <v>LIB2026</v>
      </c>
      <c r="K5" s="319">
        <f>apuração!K188</f>
        <v>0</v>
      </c>
      <c r="L5" s="499">
        <f>apuração!L188</f>
        <v>67</v>
      </c>
      <c r="M5" s="499">
        <f>apuração!M188</f>
        <v>64</v>
      </c>
      <c r="N5" s="322">
        <f>apuração!N188</f>
        <v>131</v>
      </c>
      <c r="O5" s="495"/>
    </row>
    <row r="6" spans="2:15" ht="18.600000000000001">
      <c r="B6" s="485" t="str">
        <f>apuração!B201</f>
        <v>675</v>
      </c>
      <c r="C6" s="319" t="str">
        <f>apuração!C201</f>
        <v>NISHIJIMA</v>
      </c>
      <c r="D6" s="319" t="str">
        <f>apuração!D201</f>
        <v>KIMIKO</v>
      </c>
      <c r="E6" s="319" t="str">
        <f>apuração!E201</f>
        <v>F</v>
      </c>
      <c r="F6" s="319" t="str">
        <f>apuração!F201</f>
        <v>11. NCC</v>
      </c>
      <c r="G6" s="343">
        <f>apuração!G201</f>
        <v>15141</v>
      </c>
      <c r="H6" s="320">
        <f>apuração!H201</f>
        <v>9</v>
      </c>
      <c r="I6" s="320" t="str">
        <f>apuração!I201</f>
        <v>B-MR</v>
      </c>
      <c r="J6" s="319" t="str">
        <f>apuração!J201</f>
        <v>LIB2026</v>
      </c>
      <c r="K6" s="319">
        <f>apuração!K201</f>
        <v>0</v>
      </c>
      <c r="L6" s="499">
        <f>apuração!L201</f>
        <v>64</v>
      </c>
      <c r="M6" s="499">
        <f>apuração!M201</f>
        <v>57</v>
      </c>
      <c r="N6" s="322">
        <f>apuração!N201</f>
        <v>121</v>
      </c>
      <c r="O6" s="495"/>
    </row>
    <row r="7" spans="2:15" ht="20.7" customHeight="1">
      <c r="B7" s="485" t="str">
        <f>apuração!B123</f>
        <v>782</v>
      </c>
      <c r="C7" s="319" t="str">
        <f>apuração!C123</f>
        <v>MATSUMOTO</v>
      </c>
      <c r="D7" s="319" t="str">
        <f>apuração!D123</f>
        <v>KAZUKO</v>
      </c>
      <c r="E7" s="319" t="str">
        <f>apuração!E123</f>
        <v>F</v>
      </c>
      <c r="F7" s="319" t="str">
        <f>apuração!F123</f>
        <v>03. IBI</v>
      </c>
      <c r="G7" s="343">
        <f>apuração!G123</f>
        <v>13623</v>
      </c>
      <c r="H7" s="320">
        <f>apuração!H123</f>
        <v>9</v>
      </c>
      <c r="I7" s="320" t="str">
        <f>apuração!I123</f>
        <v>B-MR</v>
      </c>
      <c r="J7" s="319" t="str">
        <f>apuração!J123</f>
        <v>LIB2026</v>
      </c>
      <c r="K7" s="319">
        <f>apuração!K123</f>
        <v>0</v>
      </c>
      <c r="L7" s="499">
        <f>apuração!L123</f>
        <v>70</v>
      </c>
      <c r="M7" s="499">
        <f>apuração!M123</f>
        <v>61</v>
      </c>
      <c r="N7" s="322">
        <f>apuração!N123</f>
        <v>131</v>
      </c>
      <c r="O7" s="495"/>
    </row>
    <row r="8" spans="2:15" ht="18.600000000000001">
      <c r="B8" s="485" t="str">
        <f>apuração!B155</f>
        <v>986</v>
      </c>
      <c r="C8" s="319" t="str">
        <f>apuração!C155</f>
        <v>NAGAE</v>
      </c>
      <c r="D8" s="319" t="str">
        <f>apuração!D155</f>
        <v>TOMIKO</v>
      </c>
      <c r="E8" s="319" t="str">
        <f>apuração!E155</f>
        <v>F</v>
      </c>
      <c r="F8" s="319" t="str">
        <f>apuração!F155</f>
        <v>18. SOR</v>
      </c>
      <c r="G8" s="343">
        <f>apuração!G155</f>
        <v>14991</v>
      </c>
      <c r="H8" s="320">
        <f>apuração!H155</f>
        <v>9</v>
      </c>
      <c r="I8" s="320" t="str">
        <f>apuração!I155</f>
        <v>B-MR</v>
      </c>
      <c r="J8" s="319" t="str">
        <f>apuração!J155</f>
        <v>LIB2026</v>
      </c>
      <c r="K8" s="319">
        <f>apuração!K155</f>
        <v>0</v>
      </c>
      <c r="L8" s="499">
        <f>apuração!L155</f>
        <v>70</v>
      </c>
      <c r="M8" s="499">
        <f>apuração!M155</f>
        <v>63</v>
      </c>
      <c r="N8" s="322">
        <f>apuração!N155</f>
        <v>133</v>
      </c>
      <c r="O8" s="495"/>
    </row>
    <row r="9" spans="2:15" ht="18.600000000000001">
      <c r="B9" s="485" t="str">
        <f>apuração!B192</f>
        <v>652</v>
      </c>
      <c r="C9" s="319" t="str">
        <f>apuração!C192</f>
        <v>HAYAKAWA</v>
      </c>
      <c r="D9" s="319" t="str">
        <f>apuração!D192</f>
        <v>EIKO</v>
      </c>
      <c r="E9" s="319" t="str">
        <f>apuração!E192</f>
        <v>F</v>
      </c>
      <c r="F9" s="319" t="str">
        <f>apuração!F192</f>
        <v>07. GSP</v>
      </c>
      <c r="G9" s="343">
        <f>apuração!G192</f>
        <v>13575</v>
      </c>
      <c r="H9" s="320">
        <f>apuração!H192</f>
        <v>9</v>
      </c>
      <c r="I9" s="320" t="str">
        <f>apuração!I192</f>
        <v>B-MR</v>
      </c>
      <c r="J9" s="319" t="str">
        <f>apuração!J192</f>
        <v>LIB2026</v>
      </c>
      <c r="K9" s="319">
        <f>apuração!K192</f>
        <v>0</v>
      </c>
      <c r="L9" s="499">
        <f>apuração!L192</f>
        <v>74</v>
      </c>
      <c r="M9" s="499">
        <f>apuração!M192</f>
        <v>63</v>
      </c>
      <c r="N9" s="322">
        <f>apuração!N192</f>
        <v>137</v>
      </c>
      <c r="O9" s="495"/>
    </row>
    <row r="10" spans="2:15" ht="20.7" customHeight="1">
      <c r="B10" s="485" t="str">
        <f>apuração!B207</f>
        <v>716</v>
      </c>
      <c r="C10" s="319" t="str">
        <f>apuração!C207</f>
        <v>KUSANO</v>
      </c>
      <c r="D10" s="319" t="str">
        <f>apuração!D207</f>
        <v>JULIA  KIEKO</v>
      </c>
      <c r="E10" s="319" t="str">
        <f>apuração!E207</f>
        <v>F</v>
      </c>
      <c r="F10" s="319" t="str">
        <f>apuração!F207</f>
        <v>07. GSP</v>
      </c>
      <c r="G10" s="343">
        <f>apuração!G207</f>
        <v>16988</v>
      </c>
      <c r="H10" s="320">
        <f>apuração!H207</f>
        <v>12</v>
      </c>
      <c r="I10" s="320" t="str">
        <f>apuração!I207</f>
        <v>C-SR</v>
      </c>
      <c r="J10" s="319" t="str">
        <f>apuração!J207</f>
        <v>LIB2026</v>
      </c>
      <c r="K10" s="319">
        <f>apuração!K207</f>
        <v>0</v>
      </c>
      <c r="L10" s="499">
        <f>apuração!L207</f>
        <v>68</v>
      </c>
      <c r="M10" s="499">
        <f>apuração!M207</f>
        <v>69</v>
      </c>
      <c r="N10" s="322">
        <f>apuração!N207</f>
        <v>137</v>
      </c>
      <c r="O10" s="495"/>
    </row>
    <row r="11" spans="2:15" ht="18.600000000000001">
      <c r="B11" s="485" t="str">
        <f>apuração!B137</f>
        <v>523</v>
      </c>
      <c r="C11" s="319" t="str">
        <f>apuração!C137</f>
        <v>KAWASAKA</v>
      </c>
      <c r="D11" s="319" t="str">
        <f>apuração!D137</f>
        <v>MAKICO</v>
      </c>
      <c r="E11" s="319" t="str">
        <f>apuração!E137</f>
        <v>F</v>
      </c>
      <c r="F11" s="319" t="str">
        <f>apuração!F137</f>
        <v>07. GSP</v>
      </c>
      <c r="G11" s="343">
        <f>apuração!G137</f>
        <v>17833</v>
      </c>
      <c r="H11" s="320">
        <f>apuração!H137</f>
        <v>12</v>
      </c>
      <c r="I11" s="320" t="str">
        <f>apuração!I137</f>
        <v>C-SR</v>
      </c>
      <c r="J11" s="319" t="str">
        <f>apuração!J137</f>
        <v>LIB2026</v>
      </c>
      <c r="K11" s="319">
        <f>apuração!K137</f>
        <v>0</v>
      </c>
      <c r="L11" s="499">
        <f>apuração!L137</f>
        <v>66</v>
      </c>
      <c r="M11" s="499">
        <f>apuração!M137</f>
        <v>67</v>
      </c>
      <c r="N11" s="322">
        <f>apuração!N137</f>
        <v>133</v>
      </c>
      <c r="O11" s="495"/>
    </row>
    <row r="12" spans="2:15" ht="20.7" customHeight="1">
      <c r="B12" s="485" t="str">
        <f>apuração!B140</f>
        <v>958</v>
      </c>
      <c r="C12" s="319" t="str">
        <f>apuração!C140</f>
        <v>NUNES</v>
      </c>
      <c r="D12" s="319" t="str">
        <f>apuração!D140</f>
        <v>MARIA HELENA</v>
      </c>
      <c r="E12" s="319" t="str">
        <f>apuração!E140</f>
        <v>F</v>
      </c>
      <c r="F12" s="319" t="str">
        <f>apuração!F140</f>
        <v>01. PIE</v>
      </c>
      <c r="G12" s="343">
        <f>apuração!G140</f>
        <v>16884</v>
      </c>
      <c r="H12" s="320">
        <f>apuração!H140</f>
        <v>12</v>
      </c>
      <c r="I12" s="320" t="str">
        <f>apuração!I140</f>
        <v>C-SR</v>
      </c>
      <c r="J12" s="319" t="str">
        <f>apuração!J140</f>
        <v>LIB2026</v>
      </c>
      <c r="K12" s="319">
        <f>apuração!K140</f>
        <v>0</v>
      </c>
      <c r="L12" s="499">
        <f>apuração!L140</f>
        <v>62</v>
      </c>
      <c r="M12" s="499">
        <f>apuração!M140</f>
        <v>58</v>
      </c>
      <c r="N12" s="322">
        <f>apuração!N140</f>
        <v>120</v>
      </c>
      <c r="O12" s="495"/>
    </row>
    <row r="13" spans="2:15" ht="20.7" customHeight="1">
      <c r="B13" s="485" t="str">
        <f>apuração!B85</f>
        <v>870</v>
      </c>
      <c r="C13" s="319" t="str">
        <f>apuração!C85</f>
        <v>SAKAE HAMADA</v>
      </c>
      <c r="D13" s="319" t="str">
        <f>apuração!D85</f>
        <v>FLORINDA G.</v>
      </c>
      <c r="E13" s="319" t="str">
        <f>apuração!E85</f>
        <v>F</v>
      </c>
      <c r="F13" s="319" t="str">
        <f>apuração!F85</f>
        <v>12. COO</v>
      </c>
      <c r="G13" s="343">
        <f>apuração!G85</f>
        <v>17286</v>
      </c>
      <c r="H13" s="320">
        <f>apuração!H85</f>
        <v>12</v>
      </c>
      <c r="I13" s="320" t="str">
        <f>apuração!I85</f>
        <v>C-SR</v>
      </c>
      <c r="J13" s="319" t="str">
        <f>apuração!J85</f>
        <v>LIB2026</v>
      </c>
      <c r="K13" s="319">
        <f>apuração!K85</f>
        <v>0</v>
      </c>
      <c r="L13" s="499">
        <f>apuração!L85</f>
        <v>99</v>
      </c>
      <c r="M13" s="499">
        <f>apuração!M85</f>
        <v>99</v>
      </c>
      <c r="N13" s="322">
        <f>apuração!N85</f>
        <v>198</v>
      </c>
      <c r="O13" s="495"/>
    </row>
    <row r="14" spans="2:15" ht="20.7" customHeight="1">
      <c r="B14" s="485" t="str">
        <f>apuração!B89</f>
        <v>871</v>
      </c>
      <c r="C14" s="319" t="str">
        <f>apuração!C89</f>
        <v>YASSUDA</v>
      </c>
      <c r="D14" s="319" t="str">
        <f>apuração!D89</f>
        <v>LENITA NOBUKO</v>
      </c>
      <c r="E14" s="319" t="str">
        <f>apuração!E89</f>
        <v>F</v>
      </c>
      <c r="F14" s="319" t="str">
        <f>apuração!F89</f>
        <v>12. COO</v>
      </c>
      <c r="G14" s="343">
        <f>apuração!G89</f>
        <v>16949</v>
      </c>
      <c r="H14" s="320">
        <f>apuração!H89</f>
        <v>12</v>
      </c>
      <c r="I14" s="320" t="str">
        <f>apuração!I89</f>
        <v>C-SR</v>
      </c>
      <c r="J14" s="319" t="str">
        <f>apuração!J89</f>
        <v>LIB2026</v>
      </c>
      <c r="K14" s="319">
        <f>apuração!K89</f>
        <v>0</v>
      </c>
      <c r="L14" s="499">
        <f>apuração!L89</f>
        <v>99</v>
      </c>
      <c r="M14" s="499">
        <f>apuração!M89</f>
        <v>99</v>
      </c>
      <c r="N14" s="322">
        <f>apuração!N89</f>
        <v>198</v>
      </c>
      <c r="O14" s="495"/>
    </row>
    <row r="15" spans="2:15" ht="20.7" customHeight="1">
      <c r="B15" s="485" t="str">
        <f>apuração!B125</f>
        <v>814</v>
      </c>
      <c r="C15" s="319" t="str">
        <f>apuração!C125</f>
        <v>ABEMATSU</v>
      </c>
      <c r="D15" s="319" t="str">
        <f>apuração!D125</f>
        <v>EMILIA TERUKO</v>
      </c>
      <c r="E15" s="319" t="str">
        <f>apuração!E125</f>
        <v>F</v>
      </c>
      <c r="F15" s="319" t="str">
        <f>apuração!F125</f>
        <v>07. GSP</v>
      </c>
      <c r="G15" s="343">
        <f>apuração!G125</f>
        <v>18352</v>
      </c>
      <c r="H15" s="320">
        <f>apuração!H125</f>
        <v>12</v>
      </c>
      <c r="I15" s="320" t="str">
        <f>apuração!I125</f>
        <v>C-SR</v>
      </c>
      <c r="J15" s="319" t="str">
        <f>apuração!J125</f>
        <v>LIB2026</v>
      </c>
      <c r="K15" s="319">
        <f>apuração!K125</f>
        <v>0</v>
      </c>
      <c r="L15" s="499">
        <f>apuração!L125</f>
        <v>58</v>
      </c>
      <c r="M15" s="499">
        <f>apuração!M125</f>
        <v>63</v>
      </c>
      <c r="N15" s="322">
        <f>apuração!N125</f>
        <v>121</v>
      </c>
      <c r="O15" s="495"/>
    </row>
    <row r="16" spans="2:15" ht="20.7" customHeight="1">
      <c r="B16" s="485" t="str">
        <f>apuração!B141</f>
        <v>487</v>
      </c>
      <c r="C16" s="319" t="str">
        <f>apuração!C141</f>
        <v>NAKANO</v>
      </c>
      <c r="D16" s="319" t="str">
        <f>apuração!D141</f>
        <v>ELZA ONISHI</v>
      </c>
      <c r="E16" s="319" t="str">
        <f>apuração!E141</f>
        <v>F</v>
      </c>
      <c r="F16" s="319" t="str">
        <f>apuração!F141</f>
        <v>11. NCC</v>
      </c>
      <c r="G16" s="343">
        <f>apuração!G141</f>
        <v>17947</v>
      </c>
      <c r="H16" s="320">
        <f>apuração!H141</f>
        <v>12</v>
      </c>
      <c r="I16" s="320" t="str">
        <f>apuração!I141</f>
        <v>C-SR</v>
      </c>
      <c r="J16" s="319" t="str">
        <f>apuração!J141</f>
        <v>LIB2026</v>
      </c>
      <c r="K16" s="319">
        <f>apuração!K141</f>
        <v>0</v>
      </c>
      <c r="L16" s="499">
        <f>apuração!L141</f>
        <v>66</v>
      </c>
      <c r="M16" s="499">
        <f>apuração!M141</f>
        <v>69</v>
      </c>
      <c r="N16" s="322">
        <f>apuração!N141</f>
        <v>135</v>
      </c>
      <c r="O16" s="495"/>
    </row>
    <row r="17" spans="2:15" ht="20.7" customHeight="1">
      <c r="B17" s="485" t="str">
        <f>apuração!B129</f>
        <v>698</v>
      </c>
      <c r="C17" s="319" t="str">
        <f>apuração!C129</f>
        <v>HARA TABATA</v>
      </c>
      <c r="D17" s="319" t="str">
        <f>apuração!D129</f>
        <v>ROSA HIDEKO</v>
      </c>
      <c r="E17" s="319" t="str">
        <f>apuração!E129</f>
        <v>F</v>
      </c>
      <c r="F17" s="319" t="str">
        <f>apuração!F129</f>
        <v>07. GSP</v>
      </c>
      <c r="G17" s="343">
        <f>apuração!G129</f>
        <v>18830</v>
      </c>
      <c r="H17" s="320">
        <f>apuração!H129</f>
        <v>12</v>
      </c>
      <c r="I17" s="320" t="str">
        <f>apuração!I129</f>
        <v>C-SR</v>
      </c>
      <c r="J17" s="319" t="str">
        <f>apuração!J129</f>
        <v>LIB2026</v>
      </c>
      <c r="K17" s="319">
        <f>apuração!K129</f>
        <v>0</v>
      </c>
      <c r="L17" s="499">
        <f>apuração!L129</f>
        <v>70</v>
      </c>
      <c r="M17" s="499">
        <f>apuração!M129</f>
        <v>80</v>
      </c>
      <c r="N17" s="322">
        <f>apuração!N129</f>
        <v>150</v>
      </c>
      <c r="O17" s="495"/>
    </row>
    <row r="18" spans="2:15" ht="20.7" customHeight="1">
      <c r="B18" s="485" t="str">
        <f>apuração!B148</f>
        <v>731</v>
      </c>
      <c r="C18" s="319" t="str">
        <f>apuração!C148</f>
        <v>KONDO</v>
      </c>
      <c r="D18" s="319" t="str">
        <f>apuração!D148</f>
        <v>MARY TORII</v>
      </c>
      <c r="E18" s="319" t="str">
        <f>apuração!E148</f>
        <v>F</v>
      </c>
      <c r="F18" s="319" t="str">
        <f>apuração!F148</f>
        <v>07. GSP</v>
      </c>
      <c r="G18" s="343">
        <f>apuração!G148</f>
        <v>18680</v>
      </c>
      <c r="H18" s="320">
        <f>apuração!H148</f>
        <v>12</v>
      </c>
      <c r="I18" s="320" t="str">
        <f>apuração!I148</f>
        <v>C-SR</v>
      </c>
      <c r="J18" s="319" t="str">
        <f>apuração!J148</f>
        <v>LIB2026</v>
      </c>
      <c r="K18" s="319">
        <f>apuração!K148</f>
        <v>0</v>
      </c>
      <c r="L18" s="499">
        <f>apuração!L148</f>
        <v>71</v>
      </c>
      <c r="M18" s="499">
        <f>apuração!M148</f>
        <v>78</v>
      </c>
      <c r="N18" s="322">
        <f>apuração!N148</f>
        <v>149</v>
      </c>
      <c r="O18" s="495"/>
    </row>
    <row r="19" spans="2:15" ht="20.7" customHeight="1">
      <c r="B19" s="485" t="str">
        <f>apuração!B132</f>
        <v>917</v>
      </c>
      <c r="C19" s="319" t="str">
        <f>apuração!C132</f>
        <v>SAKAGUTI KAWANAKA</v>
      </c>
      <c r="D19" s="319" t="str">
        <f>apuração!D132</f>
        <v>YOUKO</v>
      </c>
      <c r="E19" s="319" t="str">
        <f>apuração!E132</f>
        <v>F</v>
      </c>
      <c r="F19" s="319" t="str">
        <f>apuração!F132</f>
        <v>01. PIE</v>
      </c>
      <c r="G19" s="343">
        <f>apuração!G132</f>
        <v>18970</v>
      </c>
      <c r="H19" s="320">
        <f>apuração!H132</f>
        <v>12</v>
      </c>
      <c r="I19" s="320" t="str">
        <f>apuração!I132</f>
        <v>C-SR</v>
      </c>
      <c r="J19" s="319" t="str">
        <f>apuração!J132</f>
        <v>LIB2026</v>
      </c>
      <c r="K19" s="319">
        <f>apuração!K132</f>
        <v>0</v>
      </c>
      <c r="L19" s="499">
        <f>apuração!L132</f>
        <v>63</v>
      </c>
      <c r="M19" s="499">
        <f>apuração!M132</f>
        <v>66</v>
      </c>
      <c r="N19" s="322">
        <f>apuração!N132</f>
        <v>129</v>
      </c>
      <c r="O19" s="495"/>
    </row>
    <row r="20" spans="2:15" ht="20.7" customHeight="1">
      <c r="B20" s="485" t="str">
        <f>apuração!B197</f>
        <v>163</v>
      </c>
      <c r="C20" s="319" t="str">
        <f>apuração!C197</f>
        <v>KANEGANE</v>
      </c>
      <c r="D20" s="319" t="str">
        <f>apuração!D197</f>
        <v>MINEKO</v>
      </c>
      <c r="E20" s="319" t="str">
        <f>apuração!E197</f>
        <v>F</v>
      </c>
      <c r="F20" s="319" t="str">
        <f>apuração!F197</f>
        <v>08. SMA</v>
      </c>
      <c r="G20" s="343">
        <f>apuração!G197</f>
        <v>15760</v>
      </c>
      <c r="H20" s="320">
        <f>apuração!H197</f>
        <v>12</v>
      </c>
      <c r="I20" s="320" t="str">
        <f>apuração!I197</f>
        <v>C-SR</v>
      </c>
      <c r="J20" s="319" t="str">
        <f>apuração!J197</f>
        <v>LIB2026</v>
      </c>
      <c r="K20" s="319">
        <f>apuração!K197</f>
        <v>0</v>
      </c>
      <c r="L20" s="499">
        <f>apuração!L197</f>
        <v>60</v>
      </c>
      <c r="M20" s="499">
        <f>apuração!M197</f>
        <v>65</v>
      </c>
      <c r="N20" s="322">
        <f>apuração!N197</f>
        <v>125</v>
      </c>
      <c r="O20" s="495"/>
    </row>
    <row r="21" spans="2:15" ht="20.7" customHeight="1">
      <c r="B21" s="485" t="str">
        <f>apuração!B97</f>
        <v>295</v>
      </c>
      <c r="C21" s="319" t="str">
        <f>apuração!C97</f>
        <v>UTSUNOMIYA</v>
      </c>
      <c r="D21" s="319" t="str">
        <f>apuração!D97</f>
        <v>ZULEICA</v>
      </c>
      <c r="E21" s="319" t="str">
        <f>apuração!E97</f>
        <v>F</v>
      </c>
      <c r="F21" s="319" t="str">
        <f>apuração!F97</f>
        <v>11. NCC</v>
      </c>
      <c r="G21" s="343">
        <f>apuração!G97</f>
        <v>18702</v>
      </c>
      <c r="H21" s="320">
        <f>apuração!H97</f>
        <v>9</v>
      </c>
      <c r="I21" s="320" t="str">
        <f>apuração!I97</f>
        <v>B-SR</v>
      </c>
      <c r="J21" s="319" t="str">
        <f>apuração!J97</f>
        <v>LIB2026</v>
      </c>
      <c r="K21" s="319">
        <f>apuração!K97</f>
        <v>0</v>
      </c>
      <c r="L21" s="499">
        <f>apuração!L97</f>
        <v>70</v>
      </c>
      <c r="M21" s="499">
        <f>apuração!M97</f>
        <v>68</v>
      </c>
      <c r="N21" s="322">
        <f>apuração!N97</f>
        <v>138</v>
      </c>
      <c r="O21" s="495"/>
    </row>
    <row r="22" spans="2:15" ht="20.7" customHeight="1">
      <c r="B22" s="485" t="str">
        <f>apuração!B98</f>
        <v>793</v>
      </c>
      <c r="C22" s="319" t="str">
        <f>apuração!C98</f>
        <v>MINAMI</v>
      </c>
      <c r="D22" s="319" t="str">
        <f>apuração!D98</f>
        <v>TEREZA</v>
      </c>
      <c r="E22" s="319" t="str">
        <f>apuração!E98</f>
        <v>F</v>
      </c>
      <c r="F22" s="319" t="str">
        <f>apuração!F98</f>
        <v>15. BIR</v>
      </c>
      <c r="G22" s="343">
        <f>apuração!G98</f>
        <v>18584</v>
      </c>
      <c r="H22" s="320">
        <f>apuração!H98</f>
        <v>7</v>
      </c>
      <c r="I22" s="320" t="str">
        <f>apuração!I98</f>
        <v>B-SR</v>
      </c>
      <c r="J22" s="319" t="str">
        <f>apuração!J98</f>
        <v>LIB2026</v>
      </c>
      <c r="K22" s="319">
        <f>apuração!K98</f>
        <v>0</v>
      </c>
      <c r="L22" s="499">
        <f>apuração!L98</f>
        <v>64</v>
      </c>
      <c r="M22" s="499">
        <f>apuração!M98</f>
        <v>61</v>
      </c>
      <c r="N22" s="322">
        <f>apuração!N98</f>
        <v>125</v>
      </c>
      <c r="O22" s="495"/>
    </row>
    <row r="23" spans="2:15" ht="18.600000000000001">
      <c r="B23" s="485" t="str">
        <f>apuração!B91</f>
        <v>607</v>
      </c>
      <c r="C23" s="319" t="str">
        <f>apuração!C91</f>
        <v>ABE</v>
      </c>
      <c r="D23" s="319" t="str">
        <f>apuração!D91</f>
        <v>KAZUKO</v>
      </c>
      <c r="E23" s="319" t="str">
        <f>apuração!E91</f>
        <v>F</v>
      </c>
      <c r="F23" s="319" t="str">
        <f>apuração!F91</f>
        <v>06. KOK</v>
      </c>
      <c r="G23" s="343">
        <f>apuração!G91</f>
        <v>18129</v>
      </c>
      <c r="H23" s="320">
        <f>apuração!H91</f>
        <v>9</v>
      </c>
      <c r="I23" s="320" t="str">
        <f>apuração!I91</f>
        <v>B-SR</v>
      </c>
      <c r="J23" s="319" t="str">
        <f>apuração!J91</f>
        <v>LIB2026</v>
      </c>
      <c r="K23" s="319">
        <f>apuração!K91</f>
        <v>0</v>
      </c>
      <c r="L23" s="499">
        <f>apuração!L91</f>
        <v>54</v>
      </c>
      <c r="M23" s="499">
        <f>apuração!M91</f>
        <v>61</v>
      </c>
      <c r="N23" s="322">
        <f>apuração!N91</f>
        <v>115</v>
      </c>
      <c r="O23" s="495"/>
    </row>
    <row r="24" spans="2:15" ht="18.600000000000001">
      <c r="B24" s="485" t="str">
        <f>apuração!B43</f>
        <v>765</v>
      </c>
      <c r="C24" s="319" t="str">
        <f>apuração!C43</f>
        <v>FUJIMOTO YAMANO</v>
      </c>
      <c r="D24" s="319" t="str">
        <f>apuração!D43</f>
        <v>LAURA</v>
      </c>
      <c r="E24" s="319" t="str">
        <f>apuração!E43</f>
        <v>F</v>
      </c>
      <c r="F24" s="319" t="str">
        <f>apuração!F43</f>
        <v>03. IBI</v>
      </c>
      <c r="G24" s="343">
        <f>apuração!G43</f>
        <v>18195</v>
      </c>
      <c r="H24" s="320">
        <f>apuração!H43</f>
        <v>9</v>
      </c>
      <c r="I24" s="320" t="str">
        <f>apuração!I43</f>
        <v>B-SR</v>
      </c>
      <c r="J24" s="319" t="str">
        <f>apuração!J43</f>
        <v>LIB2026</v>
      </c>
      <c r="K24" s="319">
        <f>apuração!K43</f>
        <v>0</v>
      </c>
      <c r="L24" s="499">
        <f>apuração!L43</f>
        <v>76</v>
      </c>
      <c r="M24" s="499">
        <f>apuração!M43</f>
        <v>77</v>
      </c>
      <c r="N24" s="322">
        <f>apuração!N43</f>
        <v>153</v>
      </c>
      <c r="O24" s="495"/>
    </row>
    <row r="25" spans="2:15" ht="18.600000000000001">
      <c r="B25" s="485" t="str">
        <f>apuração!B96</f>
        <v>565</v>
      </c>
      <c r="C25" s="319" t="str">
        <f>apuração!C96</f>
        <v>HIRATA</v>
      </c>
      <c r="D25" s="319" t="str">
        <f>apuração!D96</f>
        <v>MIDORI</v>
      </c>
      <c r="E25" s="319" t="str">
        <f>apuração!E96</f>
        <v>F</v>
      </c>
      <c r="F25" s="319" t="str">
        <f>apuração!F96</f>
        <v>07. GSP</v>
      </c>
      <c r="G25" s="343">
        <f>apuração!G96</f>
        <v>18290</v>
      </c>
      <c r="H25" s="320">
        <f>apuração!H96</f>
        <v>9</v>
      </c>
      <c r="I25" s="320" t="str">
        <f>apuração!I96</f>
        <v>B-SR</v>
      </c>
      <c r="J25" s="319" t="str">
        <f>apuração!J96</f>
        <v>LIB2026</v>
      </c>
      <c r="K25" s="319">
        <f>apuração!K96</f>
        <v>0</v>
      </c>
      <c r="L25" s="499">
        <f>apuração!L96</f>
        <v>69</v>
      </c>
      <c r="M25" s="499">
        <f>apuração!M96</f>
        <v>68</v>
      </c>
      <c r="N25" s="322">
        <f>apuração!N96</f>
        <v>137</v>
      </c>
      <c r="O25" s="495"/>
    </row>
    <row r="26" spans="2:15" ht="20.7" customHeight="1">
      <c r="B26" s="485" t="str">
        <f>apuração!B131</f>
        <v>182</v>
      </c>
      <c r="C26" s="319" t="str">
        <f>apuração!C131</f>
        <v>NISHIDA</v>
      </c>
      <c r="D26" s="319" t="str">
        <f>apuração!D131</f>
        <v>UTAKO</v>
      </c>
      <c r="E26" s="319" t="str">
        <f>apuração!E131</f>
        <v>F</v>
      </c>
      <c r="F26" s="319" t="str">
        <f>apuração!F131</f>
        <v>06. KOK</v>
      </c>
      <c r="G26" s="343">
        <f>apuração!G131</f>
        <v>15498</v>
      </c>
      <c r="H26" s="320">
        <f>apuração!H131</f>
        <v>9</v>
      </c>
      <c r="I26" s="320" t="str">
        <f>apuração!I131</f>
        <v>B-SR</v>
      </c>
      <c r="J26" s="319" t="str">
        <f>apuração!J131</f>
        <v>LIB2027</v>
      </c>
      <c r="K26" s="319">
        <f>apuração!K131</f>
        <v>0</v>
      </c>
      <c r="L26" s="499">
        <f>apuração!L131</f>
        <v>54</v>
      </c>
      <c r="M26" s="499">
        <f>apuração!M131</f>
        <v>59</v>
      </c>
      <c r="N26" s="322">
        <f>apuração!N131</f>
        <v>113</v>
      </c>
      <c r="O26" s="495"/>
    </row>
    <row r="27" spans="2:15" ht="18.600000000000001">
      <c r="B27" s="485" t="str">
        <f>apuração!B99</f>
        <v>108</v>
      </c>
      <c r="C27" s="319" t="str">
        <f>apuração!C99</f>
        <v>KAWANO</v>
      </c>
      <c r="D27" s="319" t="str">
        <f>apuração!D99</f>
        <v>KIYOKO</v>
      </c>
      <c r="E27" s="319" t="str">
        <f>apuração!E99</f>
        <v>F</v>
      </c>
      <c r="F27" s="319" t="str">
        <f>apuração!F99</f>
        <v>03. IBI</v>
      </c>
      <c r="G27" s="343">
        <f>apuração!G99</f>
        <v>16772</v>
      </c>
      <c r="H27" s="320">
        <f>apuração!H99</f>
        <v>7</v>
      </c>
      <c r="I27" s="320" t="str">
        <f>apuração!I99</f>
        <v>B-SR</v>
      </c>
      <c r="J27" s="319" t="str">
        <f>apuração!J99</f>
        <v>LIB2026</v>
      </c>
      <c r="K27" s="319">
        <f>apuração!K99</f>
        <v>0</v>
      </c>
      <c r="L27" s="499">
        <f>apuração!L99</f>
        <v>66</v>
      </c>
      <c r="M27" s="499">
        <f>apuração!M99</f>
        <v>60</v>
      </c>
      <c r="N27" s="322">
        <f>apuração!N99</f>
        <v>126</v>
      </c>
      <c r="O27" s="495"/>
    </row>
    <row r="28" spans="2:15" ht="20.7" customHeight="1">
      <c r="B28" s="485" t="str">
        <f>apuração!B92</f>
        <v>642</v>
      </c>
      <c r="C28" s="319" t="str">
        <f>apuração!C92</f>
        <v>TAKAHASHI</v>
      </c>
      <c r="D28" s="319" t="str">
        <f>apuração!D92</f>
        <v>KATUMI</v>
      </c>
      <c r="E28" s="319" t="str">
        <f>apuração!E92</f>
        <v>F</v>
      </c>
      <c r="F28" s="319" t="str">
        <f>apuração!F92</f>
        <v>12. COO</v>
      </c>
      <c r="G28" s="343">
        <f>apuração!G92</f>
        <v>16757</v>
      </c>
      <c r="H28" s="320">
        <f>apuração!H92</f>
        <v>9</v>
      </c>
      <c r="I28" s="320" t="str">
        <f>apuração!I92</f>
        <v>B-SR</v>
      </c>
      <c r="J28" s="319" t="str">
        <f>apuração!J92</f>
        <v>LIB2026</v>
      </c>
      <c r="K28" s="319">
        <f>apuração!K92</f>
        <v>0</v>
      </c>
      <c r="L28" s="499">
        <f>apuração!L92</f>
        <v>77</v>
      </c>
      <c r="M28" s="499">
        <f>apuração!M92</f>
        <v>68</v>
      </c>
      <c r="N28" s="322">
        <f>apuração!N92</f>
        <v>145</v>
      </c>
      <c r="O28" s="495"/>
    </row>
    <row r="29" spans="2:15" ht="20.7" customHeight="1">
      <c r="B29" s="485" t="str">
        <f>apuração!B88</f>
        <v>798</v>
      </c>
      <c r="C29" s="319" t="str">
        <f>apuração!C88</f>
        <v>ARIKI</v>
      </c>
      <c r="D29" s="319" t="str">
        <f>apuração!D88</f>
        <v>TERESA HIROKO</v>
      </c>
      <c r="E29" s="319" t="str">
        <f>apuração!E88</f>
        <v>F</v>
      </c>
      <c r="F29" s="319" t="str">
        <f>apuração!F88</f>
        <v>07. GSP</v>
      </c>
      <c r="G29" s="343">
        <f>apuração!G88</f>
        <v>18191</v>
      </c>
      <c r="H29" s="320">
        <f>apuração!H88</f>
        <v>9</v>
      </c>
      <c r="I29" s="320" t="str">
        <f>apuração!I88</f>
        <v>B-SR</v>
      </c>
      <c r="J29" s="319" t="str">
        <f>apuração!J88</f>
        <v>LIB2026</v>
      </c>
      <c r="K29" s="319">
        <f>apuração!K88</f>
        <v>0</v>
      </c>
      <c r="L29" s="499">
        <f>apuração!L88</f>
        <v>67</v>
      </c>
      <c r="M29" s="499">
        <f>apuração!M88</f>
        <v>69</v>
      </c>
      <c r="N29" s="322">
        <f>apuração!N88</f>
        <v>136</v>
      </c>
      <c r="O29" s="495"/>
    </row>
    <row r="30" spans="2:15" ht="18.600000000000001">
      <c r="B30" s="485" t="str">
        <f>apuração!B150</f>
        <v>639</v>
      </c>
      <c r="C30" s="319" t="str">
        <f>apuração!C150</f>
        <v>HITOMI</v>
      </c>
      <c r="D30" s="319" t="str">
        <f>apuração!D150</f>
        <v>HATSUE</v>
      </c>
      <c r="E30" s="319" t="str">
        <f>apuração!E150</f>
        <v>F</v>
      </c>
      <c r="F30" s="319" t="str">
        <f>apuração!F150</f>
        <v>03. IBI</v>
      </c>
      <c r="G30" s="343">
        <f>apuração!G150</f>
        <v>17336</v>
      </c>
      <c r="H30" s="320">
        <f>apuração!H150</f>
        <v>8</v>
      </c>
      <c r="I30" s="320" t="str">
        <f>apuração!I150</f>
        <v>B-SR</v>
      </c>
      <c r="J30" s="319" t="str">
        <f>apuração!J150</f>
        <v>LIB2026</v>
      </c>
      <c r="K30" s="319">
        <f>apuração!K150</f>
        <v>0</v>
      </c>
      <c r="L30" s="499">
        <f>apuração!L150</f>
        <v>60</v>
      </c>
      <c r="M30" s="499">
        <f>apuração!M150</f>
        <v>59</v>
      </c>
      <c r="N30" s="322">
        <f>apuração!N150</f>
        <v>119</v>
      </c>
      <c r="O30" s="495"/>
    </row>
    <row r="31" spans="2:15" ht="18.600000000000001">
      <c r="B31" s="485" t="str">
        <f>apuração!B107</f>
        <v>725</v>
      </c>
      <c r="C31" s="319" t="str">
        <f>apuração!C107</f>
        <v>KUNII</v>
      </c>
      <c r="D31" s="319" t="str">
        <f>apuração!D107</f>
        <v>EMIKO</v>
      </c>
      <c r="E31" s="319" t="str">
        <f>apuração!E107</f>
        <v>F</v>
      </c>
      <c r="F31" s="319" t="str">
        <f>apuração!F107</f>
        <v>07. GSP</v>
      </c>
      <c r="G31" s="343">
        <f>apuração!G107</f>
        <v>14124</v>
      </c>
      <c r="H31" s="320">
        <f>apuração!H107</f>
        <v>9</v>
      </c>
      <c r="I31" s="320" t="str">
        <f>apuração!I107</f>
        <v>B-SR</v>
      </c>
      <c r="J31" s="319" t="str">
        <f>apuração!J107</f>
        <v>LIB2026</v>
      </c>
      <c r="K31" s="319">
        <f>apuração!K107</f>
        <v>0</v>
      </c>
      <c r="L31" s="499">
        <f>apuração!L107</f>
        <v>65</v>
      </c>
      <c r="M31" s="499">
        <f>apuração!M107</f>
        <v>61</v>
      </c>
      <c r="N31" s="322">
        <f>apuração!N107</f>
        <v>126</v>
      </c>
      <c r="O31" s="495"/>
    </row>
    <row r="32" spans="2:15" ht="20.7" customHeight="1">
      <c r="B32" s="485" t="str">
        <f>apuração!B84</f>
        <v>711</v>
      </c>
      <c r="C32" s="319" t="str">
        <f>apuração!C84</f>
        <v>NISHIMURA</v>
      </c>
      <c r="D32" s="319" t="str">
        <f>apuração!D84</f>
        <v>ELENA</v>
      </c>
      <c r="E32" s="319" t="str">
        <f>apuração!E84</f>
        <v>F</v>
      </c>
      <c r="F32" s="319" t="str">
        <f>apuração!F84</f>
        <v>07. GSP</v>
      </c>
      <c r="G32" s="343">
        <f>apuração!G84</f>
        <v>16868</v>
      </c>
      <c r="H32" s="320">
        <f>apuração!H84</f>
        <v>8</v>
      </c>
      <c r="I32" s="320" t="str">
        <f>apuração!I84</f>
        <v>B-SR</v>
      </c>
      <c r="J32" s="319" t="str">
        <f>apuração!J84</f>
        <v>LIB2026</v>
      </c>
      <c r="K32" s="319">
        <f>apuração!K84</f>
        <v>0</v>
      </c>
      <c r="L32" s="499">
        <f>apuração!L84</f>
        <v>66</v>
      </c>
      <c r="M32" s="499">
        <f>apuração!M84</f>
        <v>62</v>
      </c>
      <c r="N32" s="322">
        <f>apuração!N84</f>
        <v>128</v>
      </c>
      <c r="O32" s="495"/>
    </row>
    <row r="33" spans="2:15" ht="18.600000000000001">
      <c r="B33" s="485" t="str">
        <f>apuração!B193</f>
        <v>453</v>
      </c>
      <c r="C33" s="319" t="str">
        <f>apuração!C193</f>
        <v>SHINOZAKI</v>
      </c>
      <c r="D33" s="319" t="str">
        <f>apuração!D193</f>
        <v>TERUMI</v>
      </c>
      <c r="E33" s="319" t="str">
        <f>apuração!E193</f>
        <v>F</v>
      </c>
      <c r="F33" s="319" t="str">
        <f>apuração!F193</f>
        <v>08. SMA</v>
      </c>
      <c r="G33" s="343">
        <f>apuração!G193</f>
        <v>18579</v>
      </c>
      <c r="H33" s="320">
        <f>apuração!H193</f>
        <v>9</v>
      </c>
      <c r="I33" s="320" t="str">
        <f>apuração!I193</f>
        <v>B-SR</v>
      </c>
      <c r="J33" s="319" t="str">
        <f>apuração!J193</f>
        <v>LIB2026</v>
      </c>
      <c r="K33" s="319">
        <f>apuração!K193</f>
        <v>0</v>
      </c>
      <c r="L33" s="499">
        <f>apuração!L193</f>
        <v>70</v>
      </c>
      <c r="M33" s="499">
        <f>apuração!M193</f>
        <v>61</v>
      </c>
      <c r="N33" s="322">
        <f>apuração!N193</f>
        <v>131</v>
      </c>
      <c r="O33" s="495"/>
    </row>
    <row r="34" spans="2:15" ht="20.7" customHeight="1">
      <c r="B34" s="485" t="str">
        <f>apuração!B83</f>
        <v>278</v>
      </c>
      <c r="C34" s="319" t="str">
        <f>apuração!C83</f>
        <v>KUDO</v>
      </c>
      <c r="D34" s="319" t="str">
        <f>apuração!D83</f>
        <v>AKIKO</v>
      </c>
      <c r="E34" s="319" t="str">
        <f>apuração!E83</f>
        <v>F</v>
      </c>
      <c r="F34" s="319" t="str">
        <f>apuração!F83</f>
        <v>06. KOK</v>
      </c>
      <c r="G34" s="343">
        <f>apuração!G83</f>
        <v>15656</v>
      </c>
      <c r="H34" s="320">
        <f>apuração!H83</f>
        <v>7</v>
      </c>
      <c r="I34" s="320" t="str">
        <f>apuração!I83</f>
        <v>B-SR</v>
      </c>
      <c r="J34" s="319" t="str">
        <f>apuração!J83</f>
        <v>LIB2026</v>
      </c>
      <c r="K34" s="319">
        <f>apuração!K83</f>
        <v>0</v>
      </c>
      <c r="L34" s="499">
        <f>apuração!L83</f>
        <v>54</v>
      </c>
      <c r="M34" s="499">
        <f>apuração!M83</f>
        <v>54</v>
      </c>
      <c r="N34" s="322">
        <f>apuração!N83</f>
        <v>108</v>
      </c>
      <c r="O34" s="495"/>
    </row>
    <row r="35" spans="2:15" ht="20.7" customHeight="1">
      <c r="B35" s="485" t="str">
        <f>apuração!B119</f>
        <v>615</v>
      </c>
      <c r="C35" s="319" t="str">
        <f>apuração!C119</f>
        <v>NISHIWAKI</v>
      </c>
      <c r="D35" s="319" t="str">
        <f>apuração!D119</f>
        <v>TERUKO</v>
      </c>
      <c r="E35" s="319" t="str">
        <f>apuração!E119</f>
        <v>F</v>
      </c>
      <c r="F35" s="319" t="str">
        <f>apuração!F119</f>
        <v>07. GSP</v>
      </c>
      <c r="G35" s="343">
        <f>apuração!G119</f>
        <v>16338</v>
      </c>
      <c r="H35" s="320">
        <f>apuração!H119</f>
        <v>9</v>
      </c>
      <c r="I35" s="320" t="str">
        <f>apuração!I119</f>
        <v>B-SR</v>
      </c>
      <c r="J35" s="319" t="str">
        <f>apuração!J119</f>
        <v>LIB2026</v>
      </c>
      <c r="K35" s="319">
        <f>apuração!K119</f>
        <v>0</v>
      </c>
      <c r="L35" s="499">
        <f>apuração!L119</f>
        <v>58</v>
      </c>
      <c r="M35" s="499">
        <f>apuração!M119</f>
        <v>60</v>
      </c>
      <c r="N35" s="322">
        <f>apuração!N119</f>
        <v>118</v>
      </c>
      <c r="O35" s="495"/>
    </row>
    <row r="36" spans="2:15" ht="20.7" customHeight="1">
      <c r="B36" s="485" t="str">
        <f>apuração!B143</f>
        <v>856</v>
      </c>
      <c r="C36" s="319" t="str">
        <f>apuração!C143</f>
        <v>YAMANO</v>
      </c>
      <c r="D36" s="319" t="str">
        <f>apuração!D143</f>
        <v>ISABEL TIYOKO</v>
      </c>
      <c r="E36" s="319" t="str">
        <f>apuração!E143</f>
        <v>F</v>
      </c>
      <c r="F36" s="319" t="str">
        <f>apuração!F143</f>
        <v>03. IBI</v>
      </c>
      <c r="G36" s="343">
        <f>apuração!G143</f>
        <v>18926</v>
      </c>
      <c r="H36" s="320">
        <f>apuração!H143</f>
        <v>9</v>
      </c>
      <c r="I36" s="320" t="str">
        <f>apuração!I143</f>
        <v>B-SR</v>
      </c>
      <c r="J36" s="319" t="str">
        <f>apuração!J143</f>
        <v>LIB2026</v>
      </c>
      <c r="K36" s="319">
        <f>apuração!K143</f>
        <v>0</v>
      </c>
      <c r="L36" s="499">
        <f>apuração!L143</f>
        <v>59</v>
      </c>
      <c r="M36" s="499">
        <f>apuração!M143</f>
        <v>66</v>
      </c>
      <c r="N36" s="322">
        <f>apuração!N143</f>
        <v>125</v>
      </c>
      <c r="O36" s="495"/>
    </row>
    <row r="37" spans="2:15" ht="18.600000000000001">
      <c r="B37" s="485">
        <f>apuração!B186</f>
        <v>794</v>
      </c>
      <c r="C37" s="319" t="str">
        <f>apuração!C186</f>
        <v>GUNJI</v>
      </c>
      <c r="D37" s="319" t="str">
        <f>apuração!D186</f>
        <v>YOSHIE</v>
      </c>
      <c r="E37" s="319" t="str">
        <f>apuração!E186</f>
        <v>F</v>
      </c>
      <c r="F37" s="319" t="str">
        <f>apuração!F186</f>
        <v>15. BIR</v>
      </c>
      <c r="G37" s="343">
        <f>apuração!G186</f>
        <v>18222</v>
      </c>
      <c r="H37" s="320">
        <f>apuração!H186</f>
        <v>9</v>
      </c>
      <c r="I37" s="320" t="str">
        <f>apuração!I186</f>
        <v>B-SR</v>
      </c>
      <c r="J37" s="319" t="str">
        <f>apuração!J186</f>
        <v>LIB2026</v>
      </c>
      <c r="K37" s="319">
        <f>apuração!K186</f>
        <v>0</v>
      </c>
      <c r="L37" s="499">
        <f>apuração!L186</f>
        <v>61</v>
      </c>
      <c r="M37" s="499">
        <f>apuração!M186</f>
        <v>62</v>
      </c>
      <c r="N37" s="322">
        <f>apuração!N186</f>
        <v>123</v>
      </c>
      <c r="O37" s="495"/>
    </row>
    <row r="38" spans="2:15" ht="18.600000000000001">
      <c r="B38" s="485" t="str">
        <f>apuração!B25</f>
        <v>472</v>
      </c>
      <c r="C38" s="319" t="str">
        <f>apuração!C25</f>
        <v>NAKANO</v>
      </c>
      <c r="D38" s="319" t="str">
        <f>apuração!D25</f>
        <v>MARIA LUCIA</v>
      </c>
      <c r="E38" s="319" t="str">
        <f>apuração!E25</f>
        <v>F</v>
      </c>
      <c r="F38" s="319" t="str">
        <f>apuração!F25</f>
        <v>11. NCC</v>
      </c>
      <c r="G38" s="343">
        <f>apuração!G25</f>
        <v>18638</v>
      </c>
      <c r="H38" s="320">
        <f>apuração!H25</f>
        <v>6</v>
      </c>
      <c r="I38" s="320" t="str">
        <f>apuração!I25</f>
        <v>A-SR</v>
      </c>
      <c r="J38" s="319" t="str">
        <f>apuração!J25</f>
        <v>LIB2026</v>
      </c>
      <c r="K38" s="319">
        <f>apuração!K25</f>
        <v>0</v>
      </c>
      <c r="L38" s="499">
        <f>apuração!L25</f>
        <v>61</v>
      </c>
      <c r="M38" s="499">
        <f>apuração!M25</f>
        <v>53</v>
      </c>
      <c r="N38" s="322">
        <f>apuração!N25</f>
        <v>114</v>
      </c>
      <c r="O38" s="495"/>
    </row>
    <row r="39" spans="2:15" ht="20.7" customHeight="1">
      <c r="B39" s="485" t="str">
        <f>apuração!B69</f>
        <v>616</v>
      </c>
      <c r="C39" s="319" t="str">
        <f>apuração!C69</f>
        <v>MORITA</v>
      </c>
      <c r="D39" s="319" t="str">
        <f>apuração!D69</f>
        <v>IROKO</v>
      </c>
      <c r="E39" s="319" t="str">
        <f>apuração!E69</f>
        <v>F</v>
      </c>
      <c r="F39" s="319" t="str">
        <f>apuração!F69</f>
        <v>07. GSP</v>
      </c>
      <c r="G39" s="343">
        <f>apuração!G69</f>
        <v>16580</v>
      </c>
      <c r="H39" s="320">
        <f>apuração!H69</f>
        <v>6</v>
      </c>
      <c r="I39" s="320" t="str">
        <f>apuração!I69</f>
        <v>A-SR</v>
      </c>
      <c r="J39" s="319" t="str">
        <f>apuração!J69</f>
        <v>LIB2026</v>
      </c>
      <c r="K39" s="319">
        <f>apuração!K69</f>
        <v>0</v>
      </c>
      <c r="L39" s="499">
        <f>apuração!L69</f>
        <v>56</v>
      </c>
      <c r="M39" s="499">
        <f>apuração!M69</f>
        <v>56</v>
      </c>
      <c r="N39" s="322">
        <f>apuração!N69</f>
        <v>112</v>
      </c>
      <c r="O39" s="495"/>
    </row>
    <row r="40" spans="2:15" ht="20.7" customHeight="1">
      <c r="B40" s="485" t="str">
        <f>apuração!B24</f>
        <v>489</v>
      </c>
      <c r="C40" s="319" t="str">
        <f>apuração!C24</f>
        <v>TOGO</v>
      </c>
      <c r="D40" s="319" t="str">
        <f>apuração!D24</f>
        <v>NARIKO</v>
      </c>
      <c r="E40" s="319" t="str">
        <f>apuração!E24</f>
        <v>F</v>
      </c>
      <c r="F40" s="319" t="str">
        <f>apuração!F24</f>
        <v>07. GSP</v>
      </c>
      <c r="G40" s="343">
        <f>apuração!G24</f>
        <v>18327</v>
      </c>
      <c r="H40" s="320">
        <f>apuração!H24</f>
        <v>4</v>
      </c>
      <c r="I40" s="320" t="str">
        <f>apuração!I24</f>
        <v>A-SR</v>
      </c>
      <c r="J40" s="319" t="str">
        <f>apuração!J24</f>
        <v>LIB2026</v>
      </c>
      <c r="K40" s="319">
        <f>apuração!K24</f>
        <v>0</v>
      </c>
      <c r="L40" s="499">
        <f>apuração!L24</f>
        <v>57</v>
      </c>
      <c r="M40" s="499">
        <f>apuração!M24</f>
        <v>51</v>
      </c>
      <c r="N40" s="322">
        <f>apuração!N24</f>
        <v>108</v>
      </c>
      <c r="O40" s="495"/>
    </row>
    <row r="41" spans="2:15" ht="20.7" customHeight="1">
      <c r="B41" s="485" t="str">
        <f>apuração!B37</f>
        <v>875</v>
      </c>
      <c r="C41" s="319" t="str">
        <f>apuração!C37</f>
        <v>KAWASAKA</v>
      </c>
      <c r="D41" s="319" t="str">
        <f>apuração!D37</f>
        <v>M. INES KINUKO</v>
      </c>
      <c r="E41" s="319" t="str">
        <f>apuração!E37</f>
        <v>F</v>
      </c>
      <c r="F41" s="319" t="str">
        <f>apuração!F37</f>
        <v>07. GSP</v>
      </c>
      <c r="G41" s="343">
        <f>apuração!G37</f>
        <v>18296</v>
      </c>
      <c r="H41" s="320">
        <f>apuração!H37</f>
        <v>6</v>
      </c>
      <c r="I41" s="320" t="str">
        <f>apuração!I37</f>
        <v>A-SR</v>
      </c>
      <c r="J41" s="319" t="str">
        <f>apuração!J37</f>
        <v>LIB2026</v>
      </c>
      <c r="K41" s="319">
        <f>apuração!K37</f>
        <v>0</v>
      </c>
      <c r="L41" s="499">
        <f>apuração!L37</f>
        <v>63</v>
      </c>
      <c r="M41" s="499">
        <f>apuração!M37</f>
        <v>60</v>
      </c>
      <c r="N41" s="322">
        <f>apuração!N37</f>
        <v>123</v>
      </c>
      <c r="O41" s="495"/>
    </row>
    <row r="42" spans="2:15" ht="20.7" customHeight="1">
      <c r="B42" s="485" t="str">
        <f>apuração!B49</f>
        <v>155</v>
      </c>
      <c r="C42" s="319" t="str">
        <f>apuração!C49</f>
        <v>HASHIZUME</v>
      </c>
      <c r="D42" s="319" t="str">
        <f>apuração!D49</f>
        <v>AKIKO</v>
      </c>
      <c r="E42" s="319" t="str">
        <f>apuração!E49</f>
        <v>F</v>
      </c>
      <c r="F42" s="319" t="str">
        <f>apuração!F49</f>
        <v>06. KOK</v>
      </c>
      <c r="G42" s="343">
        <f>apuração!G49</f>
        <v>18684</v>
      </c>
      <c r="H42" s="320">
        <f>apuração!H49</f>
        <v>6</v>
      </c>
      <c r="I42" s="320" t="str">
        <f>apuração!I49</f>
        <v>A-SR</v>
      </c>
      <c r="J42" s="319" t="str">
        <f>apuração!J49</f>
        <v>LIB2026</v>
      </c>
      <c r="K42" s="319">
        <f>apuração!K49</f>
        <v>0</v>
      </c>
      <c r="L42" s="499">
        <f>apuração!L49</f>
        <v>56</v>
      </c>
      <c r="M42" s="499">
        <f>apuração!M49</f>
        <v>61</v>
      </c>
      <c r="N42" s="322">
        <f>apuração!N49</f>
        <v>117</v>
      </c>
      <c r="O42" s="495"/>
    </row>
    <row r="43" spans="2:15" ht="20.7" customHeight="1">
      <c r="B43" s="485" t="str">
        <f>apuração!B77</f>
        <v>395</v>
      </c>
      <c r="C43" s="319" t="str">
        <f>apuração!C77</f>
        <v>UEMURA</v>
      </c>
      <c r="D43" s="319" t="str">
        <f>apuração!D77</f>
        <v>LUCIA</v>
      </c>
      <c r="E43" s="319" t="str">
        <f>apuração!E77</f>
        <v>F</v>
      </c>
      <c r="F43" s="319" t="str">
        <f>apuração!F77</f>
        <v>07. GSP</v>
      </c>
      <c r="G43" s="343">
        <f>apuração!G77</f>
        <v>17241</v>
      </c>
      <c r="H43" s="320">
        <f>apuração!H77</f>
        <v>6</v>
      </c>
      <c r="I43" s="320" t="str">
        <f>apuração!I77</f>
        <v>A-SR</v>
      </c>
      <c r="J43" s="319" t="str">
        <f>apuração!J77</f>
        <v>LIB2026</v>
      </c>
      <c r="K43" s="319">
        <f>apuração!K77</f>
        <v>0</v>
      </c>
      <c r="L43" s="499">
        <f>apuração!L77</f>
        <v>59</v>
      </c>
      <c r="M43" s="499">
        <f>apuração!M77</f>
        <v>53</v>
      </c>
      <c r="N43" s="322">
        <f>apuração!N77</f>
        <v>112</v>
      </c>
      <c r="O43" s="495"/>
    </row>
    <row r="44" spans="2:15" ht="18.600000000000001">
      <c r="B44" s="485" t="str">
        <f>apuração!B196</f>
        <v>707</v>
      </c>
      <c r="C44" s="319" t="str">
        <f>apuração!C196</f>
        <v>IWAMOTO HIRAKAWA</v>
      </c>
      <c r="D44" s="319" t="str">
        <f>apuração!D196</f>
        <v>NORIE</v>
      </c>
      <c r="E44" s="319" t="str">
        <f>apuração!E196</f>
        <v>F</v>
      </c>
      <c r="F44" s="319" t="str">
        <f>apuração!F196</f>
        <v>06. KOK</v>
      </c>
      <c r="G44" s="343">
        <f>apuração!G196</f>
        <v>19766</v>
      </c>
      <c r="H44" s="320">
        <f>apuração!H196</f>
        <v>12</v>
      </c>
      <c r="I44" s="320" t="str">
        <f>apuração!I196</f>
        <v>C-NSR</v>
      </c>
      <c r="J44" s="319" t="str">
        <f>apuração!J196</f>
        <v>LIB2026</v>
      </c>
      <c r="K44" s="319">
        <f>apuração!K196</f>
        <v>0</v>
      </c>
      <c r="L44" s="499">
        <f>apuração!L196</f>
        <v>59</v>
      </c>
      <c r="M44" s="499">
        <f>apuração!M196</f>
        <v>57</v>
      </c>
      <c r="N44" s="322">
        <f>apuração!N196</f>
        <v>116</v>
      </c>
      <c r="O44" s="495"/>
    </row>
    <row r="45" spans="2:15" ht="18.600000000000001">
      <c r="B45" s="485" t="str">
        <f>apuração!B164</f>
        <v>728</v>
      </c>
      <c r="C45" s="319" t="str">
        <f>apuração!C164</f>
        <v>DOS SANTOS LUZ LIMA</v>
      </c>
      <c r="D45" s="319" t="str">
        <f>apuração!D164</f>
        <v>LUCILENA</v>
      </c>
      <c r="E45" s="319" t="str">
        <f>apuração!E164</f>
        <v>F</v>
      </c>
      <c r="F45" s="319" t="str">
        <f>apuração!F164</f>
        <v>18. SOR</v>
      </c>
      <c r="G45" s="343">
        <f>apuração!G164</f>
        <v>25513</v>
      </c>
      <c r="H45" s="320">
        <f>apuração!H164</f>
        <v>12</v>
      </c>
      <c r="I45" s="320" t="str">
        <f>apuração!I164</f>
        <v>C-NSR</v>
      </c>
      <c r="J45" s="319" t="str">
        <f>apuração!J164</f>
        <v>LIB2026</v>
      </c>
      <c r="K45" s="319">
        <f>apuração!K164</f>
        <v>0</v>
      </c>
      <c r="L45" s="499">
        <f>apuração!L164</f>
        <v>59</v>
      </c>
      <c r="M45" s="499">
        <f>apuração!M164</f>
        <v>60</v>
      </c>
      <c r="N45" s="322">
        <f>apuração!N164</f>
        <v>119</v>
      </c>
      <c r="O45" s="495"/>
    </row>
    <row r="46" spans="2:15" ht="18.600000000000001">
      <c r="B46" s="485" t="str">
        <f>apuração!B160</f>
        <v>705</v>
      </c>
      <c r="C46" s="319" t="str">
        <f>apuração!C160</f>
        <v>IWAMOTO MAEDA</v>
      </c>
      <c r="D46" s="319" t="str">
        <f>apuração!D160</f>
        <v>IOSHIMI</v>
      </c>
      <c r="E46" s="319" t="str">
        <f>apuração!E160</f>
        <v>F</v>
      </c>
      <c r="F46" s="319" t="str">
        <f>apuração!F160</f>
        <v>06. KOK</v>
      </c>
      <c r="G46" s="343">
        <f>apuração!G160</f>
        <v>20443</v>
      </c>
      <c r="H46" s="320">
        <f>apuração!H160</f>
        <v>12</v>
      </c>
      <c r="I46" s="320" t="str">
        <f>apuração!I160</f>
        <v>C-NSR</v>
      </c>
      <c r="J46" s="319" t="str">
        <f>apuração!J160</f>
        <v>LIB2026</v>
      </c>
      <c r="K46" s="319">
        <f>apuração!K160</f>
        <v>0</v>
      </c>
      <c r="L46" s="499">
        <f>apuração!L160</f>
        <v>57</v>
      </c>
      <c r="M46" s="499">
        <f>apuração!M160</f>
        <v>56</v>
      </c>
      <c r="N46" s="322">
        <f>apuração!N160</f>
        <v>113</v>
      </c>
      <c r="O46" s="495"/>
    </row>
    <row r="47" spans="2:15" ht="18.600000000000001">
      <c r="B47" s="485" t="str">
        <f>apuração!B41</f>
        <v>714</v>
      </c>
      <c r="C47" s="319" t="str">
        <f>apuração!C41</f>
        <v>MARTINS DE MELLO</v>
      </c>
      <c r="D47" s="319" t="str">
        <f>apuração!D41</f>
        <v>VANESSA</v>
      </c>
      <c r="E47" s="319" t="str">
        <f>apuração!E41</f>
        <v>F</v>
      </c>
      <c r="F47" s="319" t="str">
        <f>apuração!F41</f>
        <v>06. KOK</v>
      </c>
      <c r="G47" s="343">
        <f>apuração!G41</f>
        <v>28169</v>
      </c>
      <c r="H47" s="320">
        <f>apuração!H41</f>
        <v>12</v>
      </c>
      <c r="I47" s="320" t="str">
        <f>apuração!I41</f>
        <v>C-NSR</v>
      </c>
      <c r="J47" s="319" t="str">
        <f>apuração!J41</f>
        <v>LIB2026</v>
      </c>
      <c r="K47" s="319">
        <f>apuração!K41</f>
        <v>0</v>
      </c>
      <c r="L47" s="499">
        <f>apuração!L41</f>
        <v>63</v>
      </c>
      <c r="M47" s="499">
        <f>apuração!M41</f>
        <v>61</v>
      </c>
      <c r="N47" s="322">
        <f>apuração!N41</f>
        <v>124</v>
      </c>
      <c r="O47" s="495"/>
    </row>
    <row r="48" spans="2:15" ht="18.600000000000001">
      <c r="B48" s="485" t="str">
        <f>apuração!B44</f>
        <v>696</v>
      </c>
      <c r="C48" s="319" t="str">
        <f>apuração!C44</f>
        <v>M. SILVA YADOYA</v>
      </c>
      <c r="D48" s="319" t="str">
        <f>apuração!D44</f>
        <v>ROSILEIDE</v>
      </c>
      <c r="E48" s="319" t="str">
        <f>apuração!E44</f>
        <v>F</v>
      </c>
      <c r="F48" s="319" t="str">
        <f>apuração!F44</f>
        <v>07. GSP</v>
      </c>
      <c r="G48" s="343">
        <f>apuração!G44</f>
        <v>26071</v>
      </c>
      <c r="H48" s="320">
        <f>apuração!H44</f>
        <v>12</v>
      </c>
      <c r="I48" s="320" t="str">
        <f>apuração!I44</f>
        <v>C-NSR</v>
      </c>
      <c r="J48" s="319" t="str">
        <f>apuração!J44</f>
        <v>LIB2026</v>
      </c>
      <c r="K48" s="319">
        <f>apuração!K44</f>
        <v>0</v>
      </c>
      <c r="L48" s="499">
        <f>apuração!L44</f>
        <v>71</v>
      </c>
      <c r="M48" s="499">
        <f>apuração!M44</f>
        <v>66</v>
      </c>
      <c r="N48" s="322">
        <f>apuração!N44</f>
        <v>137</v>
      </c>
      <c r="O48" s="495"/>
    </row>
    <row r="49" spans="2:15" ht="18.600000000000001">
      <c r="B49" s="485" t="str">
        <f>apuração!B156</f>
        <v>407</v>
      </c>
      <c r="C49" s="319" t="str">
        <f>apuração!C156</f>
        <v>HIROSE YOKOTA</v>
      </c>
      <c r="D49" s="319" t="str">
        <f>apuração!D156</f>
        <v>HAYDEE HARUMI</v>
      </c>
      <c r="E49" s="319" t="str">
        <f>apuração!E156</f>
        <v>F</v>
      </c>
      <c r="F49" s="319" t="str">
        <f>apuração!F156</f>
        <v>06. KOK</v>
      </c>
      <c r="G49" s="343">
        <f>apuração!G156</f>
        <v>22444</v>
      </c>
      <c r="H49" s="320">
        <f>apuração!H156</f>
        <v>12</v>
      </c>
      <c r="I49" s="320" t="str">
        <f>apuração!I156</f>
        <v>C-NSR</v>
      </c>
      <c r="J49" s="319" t="str">
        <f>apuração!J156</f>
        <v>LIB2026</v>
      </c>
      <c r="K49" s="319">
        <f>apuração!K156</f>
        <v>0</v>
      </c>
      <c r="L49" s="499">
        <f>apuração!L156</f>
        <v>69</v>
      </c>
      <c r="M49" s="499">
        <f>apuração!M156</f>
        <v>73</v>
      </c>
      <c r="N49" s="322">
        <f>apuração!N156</f>
        <v>142</v>
      </c>
      <c r="O49" s="495"/>
    </row>
    <row r="50" spans="2:15" ht="18.600000000000001">
      <c r="B50" s="485" t="str">
        <f>apuração!B168</f>
        <v>771</v>
      </c>
      <c r="C50" s="319" t="str">
        <f>apuração!C168</f>
        <v>YAMAMOTO YAMAZAKI</v>
      </c>
      <c r="D50" s="319" t="str">
        <f>apuração!D168</f>
        <v>CECILIA TOSHIE</v>
      </c>
      <c r="E50" s="319" t="str">
        <f>apuração!E168</f>
        <v>F</v>
      </c>
      <c r="F50" s="319" t="str">
        <f>apuração!F168</f>
        <v>06. KOK</v>
      </c>
      <c r="G50" s="343">
        <f>apuração!G168</f>
        <v>23302</v>
      </c>
      <c r="H50" s="320">
        <f>apuração!H168</f>
        <v>12</v>
      </c>
      <c r="I50" s="320" t="str">
        <f>apuração!I168</f>
        <v>C-NSR</v>
      </c>
      <c r="J50" s="319" t="str">
        <f>apuração!J168</f>
        <v>LIB2026</v>
      </c>
      <c r="K50" s="319">
        <f>apuração!K168</f>
        <v>0</v>
      </c>
      <c r="L50" s="499">
        <f>apuração!L168</f>
        <v>71</v>
      </c>
      <c r="M50" s="499">
        <f>apuração!M168</f>
        <v>75</v>
      </c>
      <c r="N50" s="322">
        <f>apuração!N168</f>
        <v>146</v>
      </c>
      <c r="O50" s="495"/>
    </row>
    <row r="51" spans="2:15" ht="18.600000000000001">
      <c r="B51" s="485" t="str">
        <f>apuração!B204</f>
        <v>673</v>
      </c>
      <c r="C51" s="319" t="str">
        <f>apuração!C204</f>
        <v>KADOWAKI</v>
      </c>
      <c r="D51" s="319" t="str">
        <f>apuração!D204</f>
        <v>SUELY</v>
      </c>
      <c r="E51" s="319" t="str">
        <f>apuração!E204</f>
        <v>F</v>
      </c>
      <c r="F51" s="319" t="str">
        <f>apuração!F204</f>
        <v>06. KOK</v>
      </c>
      <c r="G51" s="343">
        <f>apuração!G204</f>
        <v>20147</v>
      </c>
      <c r="H51" s="320">
        <f>apuração!H204</f>
        <v>12</v>
      </c>
      <c r="I51" s="320" t="str">
        <f>apuração!I204</f>
        <v>C-NSR</v>
      </c>
      <c r="J51" s="319" t="str">
        <f>apuração!J204</f>
        <v>LIB2026</v>
      </c>
      <c r="K51" s="319">
        <f>apuração!K204</f>
        <v>0</v>
      </c>
      <c r="L51" s="499">
        <f>apuração!L204</f>
        <v>70</v>
      </c>
      <c r="M51" s="499">
        <f>apuração!M204</f>
        <v>68</v>
      </c>
      <c r="N51" s="322">
        <f>apuração!N204</f>
        <v>138</v>
      </c>
      <c r="O51" s="495"/>
    </row>
    <row r="52" spans="2:15" ht="18.600000000000001">
      <c r="B52" s="485" t="str">
        <f>apuração!B117</f>
        <v>398</v>
      </c>
      <c r="C52" s="319" t="str">
        <f>apuração!C117</f>
        <v>MURAKAMI DOKAN</v>
      </c>
      <c r="D52" s="319" t="str">
        <f>apuração!D117</f>
        <v>RUMI</v>
      </c>
      <c r="E52" s="319" t="str">
        <f>apuração!E117</f>
        <v>F</v>
      </c>
      <c r="F52" s="319" t="str">
        <f>apuração!F117</f>
        <v>01. PIE</v>
      </c>
      <c r="G52" s="343">
        <f>apuração!G117</f>
        <v>23092</v>
      </c>
      <c r="H52" s="320">
        <f>apuração!H117</f>
        <v>12</v>
      </c>
      <c r="I52" s="320" t="str">
        <f>apuração!I117</f>
        <v>C-NSR</v>
      </c>
      <c r="J52" s="319" t="str">
        <f>apuração!J117</f>
        <v>LIB2026</v>
      </c>
      <c r="K52" s="319">
        <f>apuração!K117</f>
        <v>0</v>
      </c>
      <c r="L52" s="499">
        <f>apuração!L117</f>
        <v>68</v>
      </c>
      <c r="M52" s="499">
        <f>apuração!M117</f>
        <v>63</v>
      </c>
      <c r="N52" s="322">
        <f>apuração!N117</f>
        <v>131</v>
      </c>
      <c r="O52" s="495"/>
    </row>
    <row r="53" spans="2:15" ht="18.600000000000001">
      <c r="B53" s="485" t="str">
        <f>apuração!B101</f>
        <v>979</v>
      </c>
      <c r="C53" s="319" t="str">
        <f>apuração!C101</f>
        <v>KAMIMURA</v>
      </c>
      <c r="D53" s="319" t="str">
        <f>apuração!D101</f>
        <v>MERCIA KIMIE</v>
      </c>
      <c r="E53" s="319" t="str">
        <f>apuração!E101</f>
        <v>F</v>
      </c>
      <c r="F53" s="319" t="str">
        <f>apuração!F101</f>
        <v>11. NCC</v>
      </c>
      <c r="G53" s="343">
        <f>apuração!G101</f>
        <v>23817</v>
      </c>
      <c r="H53" s="320">
        <f>apuração!H101</f>
        <v>12</v>
      </c>
      <c r="I53" s="320" t="str">
        <f>apuração!I101</f>
        <v>C-NSR</v>
      </c>
      <c r="J53" s="319" t="str">
        <f>apuração!J101</f>
        <v>LIB2026</v>
      </c>
      <c r="K53" s="319">
        <f>apuração!K101</f>
        <v>0</v>
      </c>
      <c r="L53" s="499">
        <f>apuração!L101</f>
        <v>62</v>
      </c>
      <c r="M53" s="499">
        <f>apuração!M101</f>
        <v>67</v>
      </c>
      <c r="N53" s="322">
        <f>apuração!N101</f>
        <v>129</v>
      </c>
      <c r="O53" s="495"/>
    </row>
    <row r="54" spans="2:15" ht="18.600000000000001">
      <c r="B54" s="485" t="str">
        <f>apuração!B38</f>
        <v>270</v>
      </c>
      <c r="C54" s="319" t="str">
        <f>apuração!C38</f>
        <v>NOZAWA</v>
      </c>
      <c r="D54" s="319" t="str">
        <f>apuração!D38</f>
        <v>ASSAMI</v>
      </c>
      <c r="E54" s="319" t="str">
        <f>apuração!E38</f>
        <v>F</v>
      </c>
      <c r="F54" s="319" t="str">
        <f>apuração!F38</f>
        <v>06. KOK</v>
      </c>
      <c r="G54" s="343">
        <f>apuração!G38</f>
        <v>23351</v>
      </c>
      <c r="H54" s="320">
        <f>apuração!H38</f>
        <v>12</v>
      </c>
      <c r="I54" s="320" t="str">
        <f>apuração!I38</f>
        <v>C-NSR</v>
      </c>
      <c r="J54" s="319" t="str">
        <f>apuração!J38</f>
        <v>LIB2026</v>
      </c>
      <c r="K54" s="319">
        <f>apuração!K38</f>
        <v>0</v>
      </c>
      <c r="L54" s="499">
        <f>apuração!L38</f>
        <v>68</v>
      </c>
      <c r="M54" s="499">
        <f>apuração!M38</f>
        <v>59</v>
      </c>
      <c r="N54" s="322">
        <f>apuração!N38</f>
        <v>127</v>
      </c>
      <c r="O54" s="495"/>
    </row>
    <row r="55" spans="2:15" ht="18.600000000000001">
      <c r="B55" s="485" t="str">
        <f>apuração!B121</f>
        <v>526</v>
      </c>
      <c r="C55" s="319" t="str">
        <f>apuração!C121</f>
        <v>NAKAMURA</v>
      </c>
      <c r="D55" s="319" t="str">
        <f>apuração!D121</f>
        <v>EMI KAWAKAMI</v>
      </c>
      <c r="E55" s="319" t="str">
        <f>apuração!E121</f>
        <v>F</v>
      </c>
      <c r="F55" s="319" t="str">
        <f>apuração!F121</f>
        <v>01. PIE</v>
      </c>
      <c r="G55" s="343">
        <f>apuração!G121</f>
        <v>21828</v>
      </c>
      <c r="H55" s="320">
        <f>apuração!H121</f>
        <v>12</v>
      </c>
      <c r="I55" s="320" t="str">
        <f>apuração!I121</f>
        <v>C-NSR</v>
      </c>
      <c r="J55" s="319" t="str">
        <f>apuração!J121</f>
        <v>LIB2026</v>
      </c>
      <c r="K55" s="319">
        <f>apuração!K121</f>
        <v>0</v>
      </c>
      <c r="L55" s="499">
        <f>apuração!L121</f>
        <v>70</v>
      </c>
      <c r="M55" s="499">
        <f>apuração!M121</f>
        <v>66</v>
      </c>
      <c r="N55" s="322">
        <f>apuração!N121</f>
        <v>136</v>
      </c>
      <c r="O55" s="495"/>
    </row>
    <row r="56" spans="2:15" ht="18.600000000000001">
      <c r="B56" s="485" t="str">
        <f>apuração!B105</f>
        <v>403</v>
      </c>
      <c r="C56" s="319" t="str">
        <f>apuração!C105</f>
        <v>SHIMOYAMA</v>
      </c>
      <c r="D56" s="319" t="str">
        <f>apuração!D105</f>
        <v>MIYUKI</v>
      </c>
      <c r="E56" s="319" t="str">
        <f>apuração!E105</f>
        <v>F</v>
      </c>
      <c r="F56" s="319" t="str">
        <f>apuração!F105</f>
        <v>03. IBI</v>
      </c>
      <c r="G56" s="343">
        <f>apuração!G105</f>
        <v>25386</v>
      </c>
      <c r="H56" s="320">
        <f>apuração!H105</f>
        <v>12</v>
      </c>
      <c r="I56" s="320" t="str">
        <f>apuração!I105</f>
        <v>C-NSR</v>
      </c>
      <c r="J56" s="319" t="str">
        <f>apuração!J105</f>
        <v>LIB2026</v>
      </c>
      <c r="K56" s="319">
        <f>apuração!K105</f>
        <v>0</v>
      </c>
      <c r="L56" s="499">
        <f>apuração!L105</f>
        <v>65</v>
      </c>
      <c r="M56" s="499">
        <f>apuração!M105</f>
        <v>73</v>
      </c>
      <c r="N56" s="322">
        <f>apuração!N105</f>
        <v>138</v>
      </c>
      <c r="O56" s="495"/>
    </row>
    <row r="57" spans="2:15" ht="18.600000000000001">
      <c r="B57" s="485" t="str">
        <f>apuração!B133</f>
        <v>940</v>
      </c>
      <c r="C57" s="319" t="str">
        <f>apuração!C133</f>
        <v>ITAGAKI HISAMOTO</v>
      </c>
      <c r="D57" s="319" t="str">
        <f>apuração!D133</f>
        <v xml:space="preserve">NEUSA TIEKO </v>
      </c>
      <c r="E57" s="319" t="str">
        <f>apuração!E133</f>
        <v>F</v>
      </c>
      <c r="F57" s="319" t="str">
        <f>apuração!F133</f>
        <v>07. GSP</v>
      </c>
      <c r="G57" s="343">
        <f>apuração!G133</f>
        <v>19669</v>
      </c>
      <c r="H57" s="320">
        <f>apuração!H133</f>
        <v>12</v>
      </c>
      <c r="I57" s="320" t="str">
        <f>apuração!I133</f>
        <v>C-NSR</v>
      </c>
      <c r="J57" s="319" t="str">
        <f>apuração!J133</f>
        <v>LIB2026</v>
      </c>
      <c r="K57" s="319">
        <f>apuração!K133</f>
        <v>0</v>
      </c>
      <c r="L57" s="499">
        <f>apuração!L133</f>
        <v>99</v>
      </c>
      <c r="M57" s="499">
        <f>apuração!M133</f>
        <v>99</v>
      </c>
      <c r="N57" s="322">
        <f>apuração!N133</f>
        <v>198</v>
      </c>
      <c r="O57" s="495"/>
    </row>
    <row r="58" spans="2:15" ht="18.600000000000001">
      <c r="B58" s="485" t="str">
        <f>apuração!B191</f>
        <v>406</v>
      </c>
      <c r="C58" s="319" t="str">
        <f>apuração!C191</f>
        <v>VALERO ARIAS</v>
      </c>
      <c r="D58" s="319" t="str">
        <f>apuração!D191</f>
        <v>CARMEN</v>
      </c>
      <c r="E58" s="319" t="str">
        <f>apuração!E191</f>
        <v>F</v>
      </c>
      <c r="F58" s="319" t="str">
        <f>apuração!F191</f>
        <v>06. KOK</v>
      </c>
      <c r="G58" s="343">
        <f>apuração!G191</f>
        <v>21451</v>
      </c>
      <c r="H58" s="320">
        <f>apuração!H191</f>
        <v>12</v>
      </c>
      <c r="I58" s="320" t="str">
        <f>apuração!I191</f>
        <v>C-NSR</v>
      </c>
      <c r="J58" s="319" t="str">
        <f>apuração!J191</f>
        <v>LIB2026</v>
      </c>
      <c r="K58" s="319">
        <f>apuração!K191</f>
        <v>0</v>
      </c>
      <c r="L58" s="499">
        <f>apuração!L191</f>
        <v>61</v>
      </c>
      <c r="M58" s="499">
        <f>apuração!M191</f>
        <v>63</v>
      </c>
      <c r="N58" s="322">
        <f>apuração!N191</f>
        <v>124</v>
      </c>
      <c r="O58" s="495"/>
    </row>
    <row r="59" spans="2:15" ht="18.600000000000001">
      <c r="B59" s="485" t="str">
        <f>apuração!B167</f>
        <v>896</v>
      </c>
      <c r="C59" s="319" t="str">
        <f>apuração!C167</f>
        <v>CUKAUSKAS</v>
      </c>
      <c r="D59" s="319" t="str">
        <f>apuração!D167</f>
        <v>ADELIA</v>
      </c>
      <c r="E59" s="319" t="str">
        <f>apuração!E167</f>
        <v>F</v>
      </c>
      <c r="F59" s="319" t="str">
        <f>apuração!F167</f>
        <v>18. SOR</v>
      </c>
      <c r="G59" s="343">
        <f>apuração!G167</f>
        <v>19630</v>
      </c>
      <c r="H59" s="320">
        <f>apuração!H167</f>
        <v>12</v>
      </c>
      <c r="I59" s="320" t="str">
        <f>apuração!I167</f>
        <v>C-NSR</v>
      </c>
      <c r="J59" s="319" t="str">
        <f>apuração!J167</f>
        <v>LIB2026</v>
      </c>
      <c r="K59" s="319">
        <f>apuração!K167</f>
        <v>0</v>
      </c>
      <c r="L59" s="499">
        <f>apuração!L167</f>
        <v>88</v>
      </c>
      <c r="M59" s="499">
        <f>apuração!M167</f>
        <v>80</v>
      </c>
      <c r="N59" s="322">
        <f>apuração!N167</f>
        <v>168</v>
      </c>
      <c r="O59" s="495"/>
    </row>
    <row r="60" spans="2:15" ht="18.600000000000001">
      <c r="B60" s="485" t="str">
        <f>apuração!B86</f>
        <v>835</v>
      </c>
      <c r="C60" s="319" t="str">
        <f>apuração!C86</f>
        <v>YAMANO</v>
      </c>
      <c r="D60" s="319" t="str">
        <f>apuração!D86</f>
        <v>ROSA</v>
      </c>
      <c r="E60" s="319" t="str">
        <f>apuração!E86</f>
        <v>F</v>
      </c>
      <c r="F60" s="319" t="str">
        <f>apuração!F86</f>
        <v>03. IBI</v>
      </c>
      <c r="G60" s="343">
        <f>apuração!G86</f>
        <v>20212</v>
      </c>
      <c r="H60" s="320">
        <f>apuração!H86</f>
        <v>8</v>
      </c>
      <c r="I60" s="320" t="str">
        <f>apuração!I86</f>
        <v>B-NSR</v>
      </c>
      <c r="J60" s="319" t="str">
        <f>apuração!J86</f>
        <v>LIB2026</v>
      </c>
      <c r="K60" s="319">
        <f>apuração!K86</f>
        <v>0</v>
      </c>
      <c r="L60" s="499">
        <f>apuração!L86</f>
        <v>60</v>
      </c>
      <c r="M60" s="499">
        <f>apuração!M86</f>
        <v>65</v>
      </c>
      <c r="N60" s="322">
        <f>apuração!N86</f>
        <v>125</v>
      </c>
      <c r="O60" s="495"/>
    </row>
    <row r="61" spans="2:15" ht="18.600000000000001">
      <c r="B61" s="485" t="str">
        <f>apuração!B110</f>
        <v>888</v>
      </c>
      <c r="C61" s="319" t="str">
        <f>apuração!C110</f>
        <v>I. YOKOYAMA</v>
      </c>
      <c r="D61" s="319" t="str">
        <f>apuração!D110</f>
        <v>ELISA MASSAE</v>
      </c>
      <c r="E61" s="319" t="str">
        <f>apuração!E110</f>
        <v>F</v>
      </c>
      <c r="F61" s="319" t="str">
        <f>apuração!F110</f>
        <v>07. GSP</v>
      </c>
      <c r="G61" s="343">
        <f>apuração!G110</f>
        <v>20981</v>
      </c>
      <c r="H61" s="320">
        <f>apuração!H110</f>
        <v>7</v>
      </c>
      <c r="I61" s="320" t="str">
        <f>apuração!I110</f>
        <v>B-NSR</v>
      </c>
      <c r="J61" s="319" t="str">
        <f>apuração!J110</f>
        <v>LIB2026</v>
      </c>
      <c r="K61" s="319">
        <f>apuração!K110</f>
        <v>0</v>
      </c>
      <c r="L61" s="499">
        <f>apuração!L110</f>
        <v>57</v>
      </c>
      <c r="M61" s="499">
        <f>apuração!M110</f>
        <v>58</v>
      </c>
      <c r="N61" s="322">
        <f>apuração!N110</f>
        <v>115</v>
      </c>
      <c r="O61" s="495"/>
    </row>
    <row r="62" spans="2:15" ht="18.600000000000001">
      <c r="B62" s="485">
        <f>apuração!B145</f>
        <v>900</v>
      </c>
      <c r="C62" s="319" t="str">
        <f>apuração!C145</f>
        <v>OGATA</v>
      </c>
      <c r="D62" s="319" t="str">
        <f>apuração!D145</f>
        <v>MITIKO</v>
      </c>
      <c r="E62" s="319" t="str">
        <f>apuração!E145</f>
        <v>F</v>
      </c>
      <c r="F62" s="319" t="str">
        <f>apuração!F145</f>
        <v>12. COO</v>
      </c>
      <c r="G62" s="343">
        <f>apuração!G145</f>
        <v>20316</v>
      </c>
      <c r="H62" s="320">
        <f>apuração!H145</f>
        <v>9</v>
      </c>
      <c r="I62" s="320" t="str">
        <f>apuração!I145</f>
        <v>B-NSR</v>
      </c>
      <c r="J62" s="319" t="str">
        <f>apuração!J145</f>
        <v>LIB2026</v>
      </c>
      <c r="K62" s="319">
        <f>apuração!K145</f>
        <v>0</v>
      </c>
      <c r="L62" s="499">
        <f>apuração!L145</f>
        <v>68</v>
      </c>
      <c r="M62" s="499">
        <f>apuração!M145</f>
        <v>60</v>
      </c>
      <c r="N62" s="322">
        <f>apuração!N145</f>
        <v>128</v>
      </c>
      <c r="O62" s="495"/>
    </row>
    <row r="63" spans="2:15" ht="18.600000000000001">
      <c r="B63" s="485" t="str">
        <f>apuração!B169</f>
        <v>097</v>
      </c>
      <c r="C63" s="319" t="str">
        <f>apuração!C169</f>
        <v>MUKAYAMA</v>
      </c>
      <c r="D63" s="319" t="str">
        <f>apuração!D169</f>
        <v>AMELIA</v>
      </c>
      <c r="E63" s="319" t="str">
        <f>apuração!E169</f>
        <v>F</v>
      </c>
      <c r="F63" s="319" t="str">
        <f>apuração!F169</f>
        <v>03. IBI</v>
      </c>
      <c r="G63" s="343">
        <f>apuração!G169</f>
        <v>19188</v>
      </c>
      <c r="H63" s="320">
        <f>apuração!H169</f>
        <v>7</v>
      </c>
      <c r="I63" s="320" t="str">
        <f>apuração!I169</f>
        <v>B-NSR</v>
      </c>
      <c r="J63" s="319" t="str">
        <f>apuração!J169</f>
        <v>LIB2026</v>
      </c>
      <c r="K63" s="319">
        <f>apuração!K169</f>
        <v>0</v>
      </c>
      <c r="L63" s="499">
        <f>apuração!L169</f>
        <v>64</v>
      </c>
      <c r="M63" s="499">
        <f>apuração!M169</f>
        <v>65</v>
      </c>
      <c r="N63" s="322">
        <f>apuração!N169</f>
        <v>129</v>
      </c>
      <c r="O63" s="495"/>
    </row>
    <row r="64" spans="2:15" ht="18.600000000000001">
      <c r="B64" s="485" t="str">
        <f>apuração!B190</f>
        <v>977</v>
      </c>
      <c r="C64" s="319" t="str">
        <f>apuração!C190</f>
        <v>DE ARAUJO A. GOMES</v>
      </c>
      <c r="D64" s="319" t="str">
        <f>apuração!D190</f>
        <v>ROSIMAR</v>
      </c>
      <c r="E64" s="319" t="str">
        <f>apuração!E190</f>
        <v>F</v>
      </c>
      <c r="F64" s="319" t="str">
        <f>apuração!F190</f>
        <v>11. NCC</v>
      </c>
      <c r="G64" s="343">
        <f>apuração!G190</f>
        <v>23484</v>
      </c>
      <c r="H64" s="320">
        <f>apuração!H190</f>
        <v>9</v>
      </c>
      <c r="I64" s="320" t="str">
        <f>apuração!I190</f>
        <v>B-NSR</v>
      </c>
      <c r="J64" s="319" t="str">
        <f>apuração!J190</f>
        <v>LIB2026</v>
      </c>
      <c r="K64" s="319">
        <f>apuração!K190</f>
        <v>0</v>
      </c>
      <c r="L64" s="499">
        <f>apuração!L190</f>
        <v>73</v>
      </c>
      <c r="M64" s="499">
        <f>apuração!M190</f>
        <v>62</v>
      </c>
      <c r="N64" s="322">
        <f>apuração!N190</f>
        <v>135</v>
      </c>
      <c r="O64" s="495"/>
    </row>
    <row r="65" spans="2:15" ht="18.600000000000001">
      <c r="B65" s="485" t="str">
        <f>apuração!B118</f>
        <v>609</v>
      </c>
      <c r="C65" s="319" t="str">
        <f>apuração!C118</f>
        <v>NAKASHIMA</v>
      </c>
      <c r="D65" s="319" t="str">
        <f>apuração!D118</f>
        <v>MITSUKO</v>
      </c>
      <c r="E65" s="319" t="str">
        <f>apuração!E118</f>
        <v>F</v>
      </c>
      <c r="F65" s="319" t="str">
        <f>apuração!F118</f>
        <v>06. KOK</v>
      </c>
      <c r="G65" s="343">
        <f>apuração!G118</f>
        <v>19177</v>
      </c>
      <c r="H65" s="320">
        <f>apuração!H118</f>
        <v>9</v>
      </c>
      <c r="I65" s="320" t="str">
        <f>apuração!I118</f>
        <v>B-NSR</v>
      </c>
      <c r="J65" s="319" t="str">
        <f>apuração!J118</f>
        <v>LIB2026</v>
      </c>
      <c r="K65" s="319">
        <f>apuração!K118</f>
        <v>0</v>
      </c>
      <c r="L65" s="499">
        <f>apuração!L118</f>
        <v>53</v>
      </c>
      <c r="M65" s="499">
        <f>apuração!M118</f>
        <v>59</v>
      </c>
      <c r="N65" s="322">
        <f>apuração!N118</f>
        <v>112</v>
      </c>
      <c r="O65" s="495"/>
    </row>
    <row r="66" spans="2:15" ht="18.600000000000001">
      <c r="B66" s="485">
        <f>apuração!B158</f>
        <v>604</v>
      </c>
      <c r="C66" s="319" t="str">
        <f>apuração!C158</f>
        <v>P. DA S. DE OLIVEIRA</v>
      </c>
      <c r="D66" s="319" t="str">
        <f>apuração!D158</f>
        <v>MARIA APARECIDA</v>
      </c>
      <c r="E66" s="319" t="str">
        <f>apuração!E158</f>
        <v>F</v>
      </c>
      <c r="F66" s="319" t="str">
        <f>apuração!F158</f>
        <v>18. SOR</v>
      </c>
      <c r="G66" s="343">
        <f>apuração!G158</f>
        <v>22044</v>
      </c>
      <c r="H66" s="320">
        <f>apuração!H158</f>
        <v>9</v>
      </c>
      <c r="I66" s="320" t="str">
        <f>apuração!I158</f>
        <v>B-NSR</v>
      </c>
      <c r="J66" s="319" t="str">
        <f>apuração!J158</f>
        <v>LIB2026</v>
      </c>
      <c r="K66" s="319">
        <f>apuração!K158</f>
        <v>0</v>
      </c>
      <c r="L66" s="499">
        <f>apuração!L158</f>
        <v>66</v>
      </c>
      <c r="M66" s="499">
        <f>apuração!M158</f>
        <v>64</v>
      </c>
      <c r="N66" s="322">
        <f>apuração!N158</f>
        <v>130</v>
      </c>
      <c r="O66" s="495"/>
    </row>
    <row r="67" spans="2:15" ht="18.600000000000001">
      <c r="B67" s="485" t="str">
        <f>apuração!B128</f>
        <v>411</v>
      </c>
      <c r="C67" s="319" t="str">
        <f>apuração!C128</f>
        <v>SATO YOSHINO</v>
      </c>
      <c r="D67" s="319" t="str">
        <f>apuração!D128</f>
        <v>MARLI</v>
      </c>
      <c r="E67" s="319" t="str">
        <f>apuração!E128</f>
        <v>F</v>
      </c>
      <c r="F67" s="319" t="str">
        <f>apuração!F128</f>
        <v>11. NCC</v>
      </c>
      <c r="G67" s="343">
        <f>apuração!G128</f>
        <v>22208</v>
      </c>
      <c r="H67" s="320">
        <f>apuração!H128</f>
        <v>9</v>
      </c>
      <c r="I67" s="320" t="str">
        <f>apuração!I128</f>
        <v>B-NSR</v>
      </c>
      <c r="J67" s="319" t="str">
        <f>apuração!J128</f>
        <v>LIB2026</v>
      </c>
      <c r="K67" s="319">
        <f>apuração!K128</f>
        <v>0</v>
      </c>
      <c r="L67" s="499">
        <f>apuração!L128</f>
        <v>61</v>
      </c>
      <c r="M67" s="499">
        <f>apuração!M128</f>
        <v>69</v>
      </c>
      <c r="N67" s="322">
        <f>apuração!N128</f>
        <v>130</v>
      </c>
      <c r="O67" s="495"/>
    </row>
    <row r="68" spans="2:15" ht="18.600000000000001">
      <c r="B68" s="485" t="str">
        <f>apuração!B189</f>
        <v>815</v>
      </c>
      <c r="C68" s="319" t="str">
        <f>apuração!C189</f>
        <v>KUADA</v>
      </c>
      <c r="D68" s="319" t="str">
        <f>apuração!D189</f>
        <v>TEREZINHA ARICO</v>
      </c>
      <c r="E68" s="319" t="str">
        <f>apuração!E189</f>
        <v>F</v>
      </c>
      <c r="F68" s="319" t="str">
        <f>apuração!F189</f>
        <v>12. COO</v>
      </c>
      <c r="G68" s="343">
        <f>apuração!G189</f>
        <v>19916</v>
      </c>
      <c r="H68" s="320">
        <f>apuração!H189</f>
        <v>9</v>
      </c>
      <c r="I68" s="320" t="str">
        <f>apuração!I189</f>
        <v>B-NSR</v>
      </c>
      <c r="J68" s="319" t="str">
        <f>apuração!J189</f>
        <v>LIB2026</v>
      </c>
      <c r="K68" s="319">
        <f>apuração!K189</f>
        <v>0</v>
      </c>
      <c r="L68" s="499">
        <f>apuração!L189</f>
        <v>68</v>
      </c>
      <c r="M68" s="499">
        <f>apuração!M189</f>
        <v>69</v>
      </c>
      <c r="N68" s="322">
        <f>apuração!N189</f>
        <v>137</v>
      </c>
      <c r="O68" s="495"/>
    </row>
    <row r="69" spans="2:15" ht="18.600000000000001">
      <c r="B69" s="485" t="str">
        <f>apuração!B106</f>
        <v>672</v>
      </c>
      <c r="C69" s="319" t="str">
        <f>apuração!C106</f>
        <v>FUKUZAWA</v>
      </c>
      <c r="D69" s="319" t="str">
        <f>apuração!D106</f>
        <v>ISAURA</v>
      </c>
      <c r="E69" s="319" t="str">
        <f>apuração!E106</f>
        <v>F</v>
      </c>
      <c r="F69" s="319" t="str">
        <f>apuração!F106</f>
        <v>06. KOK</v>
      </c>
      <c r="G69" s="343">
        <f>apuração!G106</f>
        <v>19670</v>
      </c>
      <c r="H69" s="320">
        <f>apuração!H106</f>
        <v>8</v>
      </c>
      <c r="I69" s="320" t="str">
        <f>apuração!I106</f>
        <v>B-NSR</v>
      </c>
      <c r="J69" s="319" t="str">
        <f>apuração!J106</f>
        <v>LIB2026</v>
      </c>
      <c r="K69" s="319">
        <f>apuração!K106</f>
        <v>0</v>
      </c>
      <c r="L69" s="499">
        <f>apuração!L106</f>
        <v>57</v>
      </c>
      <c r="M69" s="499">
        <f>apuração!M106</f>
        <v>59</v>
      </c>
      <c r="N69" s="322">
        <f>apuração!N106</f>
        <v>116</v>
      </c>
      <c r="O69" s="495"/>
    </row>
    <row r="70" spans="2:15" ht="18.600000000000001">
      <c r="B70" s="485" t="str">
        <f>apuração!B159</f>
        <v>621</v>
      </c>
      <c r="C70" s="319" t="str">
        <f>apuração!C159</f>
        <v>OGATA</v>
      </c>
      <c r="D70" s="319" t="str">
        <f>apuração!D159</f>
        <v>MEGUMI</v>
      </c>
      <c r="E70" s="319" t="str">
        <f>apuração!E159</f>
        <v>F</v>
      </c>
      <c r="F70" s="319" t="str">
        <f>apuração!F159</f>
        <v>07. GSP</v>
      </c>
      <c r="G70" s="343">
        <f>apuração!G159</f>
        <v>19169</v>
      </c>
      <c r="H70" s="320">
        <f>apuração!H159</f>
        <v>9</v>
      </c>
      <c r="I70" s="320" t="str">
        <f>apuração!I159</f>
        <v>B-NSR</v>
      </c>
      <c r="J70" s="319" t="str">
        <f>apuração!J159</f>
        <v>LIB2026</v>
      </c>
      <c r="K70" s="319">
        <f>apuração!K159</f>
        <v>0</v>
      </c>
      <c r="L70" s="499">
        <f>apuração!L159</f>
        <v>66</v>
      </c>
      <c r="M70" s="499">
        <f>apuração!M159</f>
        <v>71</v>
      </c>
      <c r="N70" s="322">
        <f>apuração!N159</f>
        <v>137</v>
      </c>
      <c r="O70" s="495"/>
    </row>
    <row r="71" spans="2:15" ht="18.600000000000001">
      <c r="B71" s="485" t="str">
        <f>apuração!B7</f>
        <v>513</v>
      </c>
      <c r="C71" s="319" t="str">
        <f>apuração!C7</f>
        <v>TIZUKA</v>
      </c>
      <c r="D71" s="319" t="str">
        <f>apuração!D7</f>
        <v>SACHIKO</v>
      </c>
      <c r="E71" s="319" t="str">
        <f>apuração!E7</f>
        <v>F</v>
      </c>
      <c r="F71" s="319" t="str">
        <f>apuração!F7</f>
        <v>07. GSP</v>
      </c>
      <c r="G71" s="343">
        <f>apuração!G7</f>
        <v>19170</v>
      </c>
      <c r="H71" s="320">
        <f>apuração!H7</f>
        <v>4</v>
      </c>
      <c r="I71" s="320" t="str">
        <f>apuração!I7</f>
        <v>A-NSR</v>
      </c>
      <c r="J71" s="319" t="str">
        <f>apuração!J7</f>
        <v>LIB2026</v>
      </c>
      <c r="K71" s="319">
        <f>apuração!K7</f>
        <v>0</v>
      </c>
      <c r="L71" s="499">
        <f>apuração!L7</f>
        <v>57</v>
      </c>
      <c r="M71" s="499">
        <f>apuração!M7</f>
        <v>60</v>
      </c>
      <c r="N71" s="322">
        <f>apuração!N7</f>
        <v>117</v>
      </c>
      <c r="O71" s="495"/>
    </row>
    <row r="72" spans="2:15" ht="18.600000000000001">
      <c r="B72" s="485" t="str">
        <f>apuração!B9</f>
        <v>480</v>
      </c>
      <c r="C72" s="319" t="str">
        <f>apuração!C9</f>
        <v>SIGAKI HIGUCHI</v>
      </c>
      <c r="D72" s="319" t="str">
        <f>apuração!D9</f>
        <v>LOURDES YASSUKO</v>
      </c>
      <c r="E72" s="319" t="str">
        <f>apuração!E9</f>
        <v>F</v>
      </c>
      <c r="F72" s="319" t="str">
        <f>apuração!F9</f>
        <v>11. NCC</v>
      </c>
      <c r="G72" s="343">
        <f>apuração!G9</f>
        <v>20585</v>
      </c>
      <c r="H72" s="320">
        <f>apuração!H9</f>
        <v>6</v>
      </c>
      <c r="I72" s="320" t="str">
        <f>apuração!I9</f>
        <v>A-NSR</v>
      </c>
      <c r="J72" s="319" t="str">
        <f>apuração!J9</f>
        <v>LIB2026</v>
      </c>
      <c r="K72" s="319">
        <f>apuração!K9</f>
        <v>0</v>
      </c>
      <c r="L72" s="499">
        <f>apuração!L9</f>
        <v>64</v>
      </c>
      <c r="M72" s="499">
        <f>apuração!M9</f>
        <v>60</v>
      </c>
      <c r="N72" s="322">
        <f>apuração!N9</f>
        <v>124</v>
      </c>
      <c r="O72" s="495"/>
    </row>
    <row r="73" spans="2:15" ht="18.600000000000001">
      <c r="B73" s="485" t="str">
        <f>apuração!B47</f>
        <v>676</v>
      </c>
      <c r="C73" s="319" t="str">
        <f>apuração!C47</f>
        <v>OKAWARA</v>
      </c>
      <c r="D73" s="319" t="str">
        <f>apuração!D47</f>
        <v>SUMIRE</v>
      </c>
      <c r="E73" s="319" t="str">
        <f>apuração!E47</f>
        <v>F</v>
      </c>
      <c r="F73" s="319" t="str">
        <f>apuração!F47</f>
        <v>08. SMA</v>
      </c>
      <c r="G73" s="343">
        <f>apuração!G47</f>
        <v>23722</v>
      </c>
      <c r="H73" s="320">
        <f>apuração!H47</f>
        <v>4</v>
      </c>
      <c r="I73" s="320" t="str">
        <f>apuração!I47</f>
        <v>A-NSR</v>
      </c>
      <c r="J73" s="319" t="str">
        <f>apuração!J47</f>
        <v>LIB2026</v>
      </c>
      <c r="K73" s="319">
        <f>apuração!K47</f>
        <v>0</v>
      </c>
      <c r="L73" s="499">
        <f>apuração!L47</f>
        <v>54</v>
      </c>
      <c r="M73" s="499">
        <f>apuração!M47</f>
        <v>63</v>
      </c>
      <c r="N73" s="322">
        <f>apuração!N47</f>
        <v>117</v>
      </c>
      <c r="O73" s="495"/>
    </row>
    <row r="74" spans="2:15" ht="18.600000000000001">
      <c r="B74" s="485" t="str">
        <f>apuração!B73</f>
        <v>572</v>
      </c>
      <c r="C74" s="319" t="str">
        <f>apuração!C73</f>
        <v>TAKANO</v>
      </c>
      <c r="D74" s="319" t="str">
        <f>apuração!D73</f>
        <v>ELZA FARUYO</v>
      </c>
      <c r="E74" s="319" t="str">
        <f>apuração!E73</f>
        <v>F</v>
      </c>
      <c r="F74" s="319" t="str">
        <f>apuração!F73</f>
        <v>07. GSP</v>
      </c>
      <c r="G74" s="343">
        <f>apuração!G73</f>
        <v>19929</v>
      </c>
      <c r="H74" s="320">
        <f>apuração!H73</f>
        <v>6</v>
      </c>
      <c r="I74" s="320" t="str">
        <f>apuração!I73</f>
        <v>A-NSR</v>
      </c>
      <c r="J74" s="319" t="str">
        <f>apuração!J73</f>
        <v>LIB2026</v>
      </c>
      <c r="K74" s="319">
        <f>apuração!K73</f>
        <v>0</v>
      </c>
      <c r="L74" s="499">
        <f>apuração!L73</f>
        <v>59</v>
      </c>
      <c r="M74" s="499">
        <f>apuração!M73</f>
        <v>61</v>
      </c>
      <c r="N74" s="322">
        <f>apuração!N73</f>
        <v>120</v>
      </c>
      <c r="O74" s="495"/>
    </row>
    <row r="75" spans="2:15" ht="18.600000000000001">
      <c r="B75" s="485" t="str">
        <f>apuração!B78</f>
        <v>914</v>
      </c>
      <c r="C75" s="319" t="str">
        <f>apuração!C78</f>
        <v>ODA</v>
      </c>
      <c r="D75" s="319" t="str">
        <f>apuração!D78</f>
        <v>TOMIKO</v>
      </c>
      <c r="E75" s="319" t="str">
        <f>apuração!E78</f>
        <v>F</v>
      </c>
      <c r="F75" s="319" t="str">
        <f>apuração!F78</f>
        <v>07. GSP</v>
      </c>
      <c r="G75" s="343">
        <f>apuração!G78</f>
        <v>19438</v>
      </c>
      <c r="H75" s="320">
        <f>apuração!H78</f>
        <v>3</v>
      </c>
      <c r="I75" s="320" t="str">
        <f>apuração!I78</f>
        <v>EX-NSR</v>
      </c>
      <c r="J75" s="319" t="str">
        <f>apuração!J78</f>
        <v>LIB2026</v>
      </c>
      <c r="K75" s="319">
        <f>apuração!K78</f>
        <v>0</v>
      </c>
      <c r="L75" s="499">
        <f>apuração!L78</f>
        <v>55</v>
      </c>
      <c r="M75" s="499">
        <f>apuração!M78</f>
        <v>56</v>
      </c>
      <c r="N75" s="322">
        <f>apuração!N78</f>
        <v>111</v>
      </c>
      <c r="O75" s="495"/>
    </row>
    <row r="76" spans="2:15" ht="18.600000000000001">
      <c r="B76" s="485" t="str">
        <f>apuração!B70</f>
        <v>929</v>
      </c>
      <c r="C76" s="319" t="str">
        <f>apuração!C70</f>
        <v>MATSUMOTO</v>
      </c>
      <c r="D76" s="319" t="str">
        <f>apuração!D70</f>
        <v>ALESSANDRA A.</v>
      </c>
      <c r="E76" s="319" t="str">
        <f>apuração!E70</f>
        <v>F</v>
      </c>
      <c r="F76" s="319" t="str">
        <f>apuração!F70</f>
        <v>11. NCC</v>
      </c>
      <c r="G76" s="343">
        <f>apuração!G70</f>
        <v>26932</v>
      </c>
      <c r="H76" s="320">
        <f>apuração!H70</f>
        <v>3</v>
      </c>
      <c r="I76" s="320" t="str">
        <f>apuração!I70</f>
        <v>EX-NSR</v>
      </c>
      <c r="J76" s="319" t="str">
        <f>apuração!J70</f>
        <v>LIB2026</v>
      </c>
      <c r="K76" s="319">
        <f>apuração!K70</f>
        <v>0</v>
      </c>
      <c r="L76" s="499">
        <f>apuração!L70</f>
        <v>60</v>
      </c>
      <c r="M76" s="499">
        <f>apuração!M70</f>
        <v>50</v>
      </c>
      <c r="N76" s="322">
        <f>apuração!N70</f>
        <v>110</v>
      </c>
      <c r="O76" s="495"/>
    </row>
    <row r="77" spans="2:15" ht="18.600000000000001">
      <c r="B77" s="485" t="str">
        <f>apuração!B74</f>
        <v>733</v>
      </c>
      <c r="C77" s="319" t="str">
        <f>apuração!C74</f>
        <v>WATANABE</v>
      </c>
      <c r="D77" s="319" t="str">
        <f>apuração!D74</f>
        <v>EMILIA</v>
      </c>
      <c r="E77" s="319" t="str">
        <f>apuração!E74</f>
        <v>F</v>
      </c>
      <c r="F77" s="319" t="str">
        <f>apuração!F74</f>
        <v>11. NCC</v>
      </c>
      <c r="G77" s="343">
        <f>apuração!G74</f>
        <v>20589</v>
      </c>
      <c r="H77" s="320">
        <f>apuração!H74</f>
        <v>3</v>
      </c>
      <c r="I77" s="320" t="str">
        <f>apuração!I74</f>
        <v>EX-NSR</v>
      </c>
      <c r="J77" s="319" t="str">
        <f>apuração!J74</f>
        <v>LIB2026</v>
      </c>
      <c r="K77" s="319">
        <f>apuração!K74</f>
        <v>0</v>
      </c>
      <c r="L77" s="499">
        <f>apuração!L74</f>
        <v>52</v>
      </c>
      <c r="M77" s="499">
        <f>apuração!M74</f>
        <v>54</v>
      </c>
      <c r="N77" s="322">
        <f>apuração!N74</f>
        <v>106</v>
      </c>
      <c r="O77" s="495"/>
    </row>
    <row r="78" spans="2:15" ht="18.600000000000001">
      <c r="B78" s="485" t="str">
        <f>apuração!B79</f>
        <v>873</v>
      </c>
      <c r="C78" s="319" t="str">
        <f>apuração!C79</f>
        <v>M. TANIGUTI</v>
      </c>
      <c r="D78" s="319" t="str">
        <f>apuração!D79</f>
        <v>MARINA JUNKO</v>
      </c>
      <c r="E78" s="319" t="str">
        <f>apuração!E79</f>
        <v>F</v>
      </c>
      <c r="F78" s="319" t="str">
        <f>apuração!F79</f>
        <v>16. SUM</v>
      </c>
      <c r="G78" s="343">
        <f>apuração!G79</f>
        <v>23431</v>
      </c>
      <c r="H78" s="320">
        <f>apuração!H79</f>
        <v>3</v>
      </c>
      <c r="I78" s="320" t="str">
        <f>apuração!I79</f>
        <v>EX-NSR</v>
      </c>
      <c r="J78" s="319" t="str">
        <f>apuração!J79</f>
        <v>LIB2026</v>
      </c>
      <c r="K78" s="319">
        <f>apuração!K79</f>
        <v>0</v>
      </c>
      <c r="L78" s="499">
        <f>apuração!L79</f>
        <v>54</v>
      </c>
      <c r="M78" s="499">
        <f>apuração!M79</f>
        <v>59</v>
      </c>
      <c r="N78" s="322">
        <f>apuração!N79</f>
        <v>113</v>
      </c>
      <c r="O78" s="495"/>
    </row>
    <row r="79" spans="2:15" ht="18.600000000000001">
      <c r="B79" s="485" t="str">
        <f>apuração!B15</f>
        <v>177</v>
      </c>
      <c r="C79" s="319" t="str">
        <f>apuração!C15</f>
        <v>KAWAKAMI</v>
      </c>
      <c r="D79" s="319" t="str">
        <f>apuração!D15</f>
        <v>LIKA</v>
      </c>
      <c r="E79" s="319" t="str">
        <f>apuração!E15</f>
        <v>F</v>
      </c>
      <c r="F79" s="319" t="str">
        <f>apuração!F15</f>
        <v>08. SMA</v>
      </c>
      <c r="G79" s="343">
        <f>apuração!G15</f>
        <v>26516</v>
      </c>
      <c r="H79" s="320">
        <f>apuração!H15</f>
        <v>3</v>
      </c>
      <c r="I79" s="320" t="str">
        <f>apuração!I15</f>
        <v>EX-NSR</v>
      </c>
      <c r="J79" s="319" t="str">
        <f>apuração!J15</f>
        <v>LIB2026</v>
      </c>
      <c r="K79" s="319">
        <f>apuração!K15</f>
        <v>0</v>
      </c>
      <c r="L79" s="499">
        <f>apuração!L15</f>
        <v>58</v>
      </c>
      <c r="M79" s="499">
        <f>apuração!M15</f>
        <v>58</v>
      </c>
      <c r="N79" s="322">
        <f>apuração!N15</f>
        <v>116</v>
      </c>
      <c r="O79" s="495"/>
    </row>
    <row r="80" spans="2:15" ht="18.600000000000001">
      <c r="B80" s="485" t="str">
        <f>apuração!B10</f>
        <v>952</v>
      </c>
      <c r="C80" s="319" t="str">
        <f>apuração!C10</f>
        <v>HAYASI ARIMORI</v>
      </c>
      <c r="D80" s="319" t="str">
        <f>apuração!D10</f>
        <v>IZAURA KAZUE</v>
      </c>
      <c r="E80" s="319" t="str">
        <f>apuração!E10</f>
        <v>F</v>
      </c>
      <c r="F80" s="319" t="str">
        <f>apuração!F10</f>
        <v>11. NCC</v>
      </c>
      <c r="G80" s="343">
        <f>apuração!G10</f>
        <v>22219</v>
      </c>
      <c r="H80" s="320">
        <f>apuração!H10</f>
        <v>1</v>
      </c>
      <c r="I80" s="320" t="str">
        <f>apuração!I10</f>
        <v>EX-NSR</v>
      </c>
      <c r="J80" s="319" t="str">
        <f>apuração!J10</f>
        <v>LIB2026</v>
      </c>
      <c r="K80" s="319">
        <f>apuração!K10</f>
        <v>0</v>
      </c>
      <c r="L80" s="499">
        <f>apuração!L10</f>
        <v>54</v>
      </c>
      <c r="M80" s="499">
        <f>apuração!M10</f>
        <v>53</v>
      </c>
      <c r="N80" s="322">
        <f>apuração!N10</f>
        <v>107</v>
      </c>
      <c r="O80" s="495"/>
    </row>
    <row r="81" spans="2:15" ht="18.600000000000001">
      <c r="B81" s="485">
        <f>apuração!B18</f>
        <v>626</v>
      </c>
      <c r="C81" s="319" t="str">
        <f>apuração!C18</f>
        <v>SHIMURA</v>
      </c>
      <c r="D81" s="319" t="str">
        <f>apuração!D18</f>
        <v>ALICE MIWAKO</v>
      </c>
      <c r="E81" s="319" t="str">
        <f>apuração!E18</f>
        <v>F</v>
      </c>
      <c r="F81" s="319" t="str">
        <f>apuração!F18</f>
        <v>07. GSP</v>
      </c>
      <c r="G81" s="343">
        <f>apuração!G18</f>
        <v>21468</v>
      </c>
      <c r="H81" s="320">
        <f>apuração!H18</f>
        <v>2</v>
      </c>
      <c r="I81" s="320" t="str">
        <f>apuração!I18</f>
        <v>EX-NSR</v>
      </c>
      <c r="J81" s="319" t="str">
        <f>apuração!J18</f>
        <v>LIB2026</v>
      </c>
      <c r="K81" s="319">
        <f>apuração!K18</f>
        <v>0</v>
      </c>
      <c r="L81" s="499">
        <f>apuração!L18</f>
        <v>51</v>
      </c>
      <c r="M81" s="499">
        <f>apuração!M18</f>
        <v>57</v>
      </c>
      <c r="N81" s="322">
        <f>apuração!N18</f>
        <v>108</v>
      </c>
      <c r="O81" s="495"/>
    </row>
    <row r="82" spans="2:15" ht="18.600000000000001">
      <c r="B82" s="485" t="str">
        <f>apuração!B175</f>
        <v>647</v>
      </c>
      <c r="C82" s="319" t="str">
        <f>apuração!C175</f>
        <v>YOKOCHI</v>
      </c>
      <c r="D82" s="319" t="str">
        <f>apuração!D175</f>
        <v>MINORU</v>
      </c>
      <c r="E82" s="319" t="str">
        <f>apuração!E175</f>
        <v>M</v>
      </c>
      <c r="F82" s="319" t="str">
        <f>apuração!F175</f>
        <v>07. GSP</v>
      </c>
      <c r="G82" s="343">
        <f>apuração!G175</f>
        <v>11642</v>
      </c>
      <c r="H82" s="320">
        <f>apuração!H175</f>
        <v>10</v>
      </c>
      <c r="I82" s="320" t="str">
        <f>apuração!I175</f>
        <v>C-MR</v>
      </c>
      <c r="J82" s="319" t="str">
        <f>apuração!J175</f>
        <v>LIB2026i</v>
      </c>
      <c r="K82" s="319">
        <f>apuração!K175</f>
        <v>0</v>
      </c>
      <c r="L82" s="499">
        <f>apuração!L175</f>
        <v>60</v>
      </c>
      <c r="M82" s="499">
        <f>apuração!M175</f>
        <v>61</v>
      </c>
      <c r="N82" s="322">
        <f>apuração!N175</f>
        <v>121</v>
      </c>
      <c r="O82" s="495"/>
    </row>
    <row r="83" spans="2:15" ht="18.600000000000001">
      <c r="B83" s="485" t="str">
        <f>apuração!B113</f>
        <v>533</v>
      </c>
      <c r="C83" s="319" t="str">
        <f>apuração!C113</f>
        <v>TANAKA</v>
      </c>
      <c r="D83" s="319" t="str">
        <f>apuração!D113</f>
        <v>TAKAAKI</v>
      </c>
      <c r="E83" s="319" t="str">
        <f>apuração!E113</f>
        <v>M</v>
      </c>
      <c r="F83" s="319" t="str">
        <f>apuração!F113</f>
        <v>03. IBI</v>
      </c>
      <c r="G83" s="343">
        <f>apuração!G113</f>
        <v>14124</v>
      </c>
      <c r="H83" s="320">
        <f>apuração!H113</f>
        <v>12</v>
      </c>
      <c r="I83" s="320" t="str">
        <f>apuração!I113</f>
        <v>C-MR</v>
      </c>
      <c r="J83" s="319" t="str">
        <f>apuração!J113</f>
        <v>LIB2026</v>
      </c>
      <c r="K83" s="319">
        <f>apuração!K113</f>
        <v>0</v>
      </c>
      <c r="L83" s="499">
        <f>apuração!L113</f>
        <v>77</v>
      </c>
      <c r="M83" s="499">
        <f>apuração!M113</f>
        <v>80</v>
      </c>
      <c r="N83" s="322">
        <f>apuração!N113</f>
        <v>157</v>
      </c>
      <c r="O83" s="495"/>
    </row>
    <row r="84" spans="2:15" ht="18.600000000000001">
      <c r="B84" s="485" t="str">
        <f>apuração!B184</f>
        <v>955</v>
      </c>
      <c r="C84" s="319" t="str">
        <f>apuração!C184</f>
        <v>ISSHIKI</v>
      </c>
      <c r="D84" s="319" t="str">
        <f>apuração!D184</f>
        <v>HIROSHI</v>
      </c>
      <c r="E84" s="319" t="str">
        <f>apuração!E184</f>
        <v>M</v>
      </c>
      <c r="F84" s="319" t="str">
        <f>apuração!F184</f>
        <v>11. NCC</v>
      </c>
      <c r="G84" s="343">
        <f>apuração!G184</f>
        <v>14732</v>
      </c>
      <c r="H84" s="320">
        <f>apuração!H184</f>
        <v>12</v>
      </c>
      <c r="I84" s="320" t="str">
        <f>apuração!I184</f>
        <v>C-MR</v>
      </c>
      <c r="J84" s="319" t="str">
        <f>apuração!J184</f>
        <v>LIB2026</v>
      </c>
      <c r="K84" s="319">
        <f>apuração!K184</f>
        <v>0</v>
      </c>
      <c r="L84" s="499">
        <f>apuração!L184</f>
        <v>68</v>
      </c>
      <c r="M84" s="499">
        <f>apuração!M184</f>
        <v>71</v>
      </c>
      <c r="N84" s="322">
        <f>apuração!N184</f>
        <v>139</v>
      </c>
      <c r="O84" s="495"/>
    </row>
    <row r="85" spans="2:15" ht="18.600000000000001">
      <c r="B85" s="485" t="str">
        <f>apuração!B171</f>
        <v>215</v>
      </c>
      <c r="C85" s="319" t="str">
        <f>apuração!C171</f>
        <v>ITO</v>
      </c>
      <c r="D85" s="319" t="str">
        <f>apuração!D171</f>
        <v>MINORU</v>
      </c>
      <c r="E85" s="319" t="str">
        <f>apuração!E171</f>
        <v>M</v>
      </c>
      <c r="F85" s="319" t="str">
        <f>apuração!F171</f>
        <v>10. ITA</v>
      </c>
      <c r="G85" s="343">
        <f>apuração!G171</f>
        <v>14704</v>
      </c>
      <c r="H85" s="320">
        <f>apuração!H171</f>
        <v>9</v>
      </c>
      <c r="I85" s="320" t="str">
        <f>apuração!I171</f>
        <v>B-MR</v>
      </c>
      <c r="J85" s="319" t="str">
        <f>apuração!J171</f>
        <v>LIB2026</v>
      </c>
      <c r="K85" s="319">
        <f>apuração!K171</f>
        <v>0</v>
      </c>
      <c r="L85" s="499">
        <f>apuração!L171</f>
        <v>60</v>
      </c>
      <c r="M85" s="499">
        <f>apuração!M171</f>
        <v>63</v>
      </c>
      <c r="N85" s="322">
        <f>apuração!N171</f>
        <v>123</v>
      </c>
      <c r="O85" s="495"/>
    </row>
    <row r="86" spans="2:15" ht="18.600000000000001">
      <c r="B86" s="485" t="str">
        <f>apuração!B135</f>
        <v>152</v>
      </c>
      <c r="C86" s="319" t="str">
        <f>apuração!C135</f>
        <v>SHIRAHATA</v>
      </c>
      <c r="D86" s="319" t="str">
        <f>apuração!D135</f>
        <v>MAKOTO</v>
      </c>
      <c r="E86" s="319" t="str">
        <f>apuração!E135</f>
        <v>M</v>
      </c>
      <c r="F86" s="319" t="str">
        <f>apuração!F135</f>
        <v>06. KOK</v>
      </c>
      <c r="G86" s="343">
        <f>apuração!G135</f>
        <v>13189</v>
      </c>
      <c r="H86" s="320">
        <f>apuração!H135</f>
        <v>9</v>
      </c>
      <c r="I86" s="320" t="str">
        <f>apuração!I135</f>
        <v>B-MR</v>
      </c>
      <c r="J86" s="319" t="str">
        <f>apuração!J135</f>
        <v>LIB2026i</v>
      </c>
      <c r="K86" s="319">
        <f>apuração!K135</f>
        <v>0</v>
      </c>
      <c r="L86" s="499">
        <f>apuração!L135</f>
        <v>53</v>
      </c>
      <c r="M86" s="499">
        <f>apuração!M135</f>
        <v>66</v>
      </c>
      <c r="N86" s="322">
        <f>apuração!N135</f>
        <v>119</v>
      </c>
      <c r="O86" s="495"/>
    </row>
    <row r="87" spans="2:15" ht="18.600000000000001">
      <c r="B87" s="485" t="str">
        <f>apuração!B100</f>
        <v>463</v>
      </c>
      <c r="C87" s="319" t="str">
        <f>apuração!C100</f>
        <v>ISHII</v>
      </c>
      <c r="D87" s="319" t="str">
        <f>apuração!D100</f>
        <v>HISANOBU</v>
      </c>
      <c r="E87" s="319" t="str">
        <f>apuração!E100</f>
        <v>M</v>
      </c>
      <c r="F87" s="319" t="str">
        <f>apuração!F100</f>
        <v>06. KOK</v>
      </c>
      <c r="G87" s="343">
        <f>apuração!G100</f>
        <v>14088</v>
      </c>
      <c r="H87" s="320">
        <f>apuração!H100</f>
        <v>9</v>
      </c>
      <c r="I87" s="320" t="str">
        <f>apuração!I100</f>
        <v>B-MR</v>
      </c>
      <c r="J87" s="319" t="str">
        <f>apuração!J100</f>
        <v>LIB2026</v>
      </c>
      <c r="K87" s="319">
        <f>apuração!K100</f>
        <v>0</v>
      </c>
      <c r="L87" s="499">
        <f>apuração!L100</f>
        <v>64</v>
      </c>
      <c r="M87" s="499">
        <f>apuração!M100</f>
        <v>62</v>
      </c>
      <c r="N87" s="322">
        <f>apuração!N100</f>
        <v>126</v>
      </c>
      <c r="O87" s="495"/>
    </row>
    <row r="88" spans="2:15" ht="18.600000000000001">
      <c r="B88" s="485" t="str">
        <f>apuração!B87</f>
        <v>605</v>
      </c>
      <c r="C88" s="319" t="str">
        <f>apuração!C87</f>
        <v>ABE</v>
      </c>
      <c r="D88" s="319" t="str">
        <f>apuração!D87</f>
        <v>TETSUO</v>
      </c>
      <c r="E88" s="319" t="str">
        <f>apuração!E87</f>
        <v>M</v>
      </c>
      <c r="F88" s="319" t="str">
        <f>apuração!F87</f>
        <v>06. KOK</v>
      </c>
      <c r="G88" s="343">
        <f>apuração!G87</f>
        <v>12082</v>
      </c>
      <c r="H88" s="320">
        <f>apuração!H87</f>
        <v>8</v>
      </c>
      <c r="I88" s="320" t="str">
        <f>apuração!I87</f>
        <v>B-MR</v>
      </c>
      <c r="J88" s="319" t="str">
        <f>apuração!J87</f>
        <v>LIB2026i</v>
      </c>
      <c r="K88" s="319">
        <f>apuração!K87</f>
        <v>0</v>
      </c>
      <c r="L88" s="499">
        <f>apuração!L87</f>
        <v>54</v>
      </c>
      <c r="M88" s="499">
        <f>apuração!M87</f>
        <v>58</v>
      </c>
      <c r="N88" s="322">
        <f>apuração!N87</f>
        <v>112</v>
      </c>
      <c r="O88" s="495"/>
    </row>
    <row r="89" spans="2:15" ht="18.600000000000001">
      <c r="B89" s="485" t="str">
        <f>apuração!B103</f>
        <v>817</v>
      </c>
      <c r="C89" s="319" t="str">
        <f>apuração!C103</f>
        <v>KAWASAKI</v>
      </c>
      <c r="D89" s="319" t="str">
        <f>apuração!D103</f>
        <v>TOSHIO</v>
      </c>
      <c r="E89" s="319" t="str">
        <f>apuração!E103</f>
        <v>M</v>
      </c>
      <c r="F89" s="319" t="str">
        <f>apuração!F103</f>
        <v>06. KOK</v>
      </c>
      <c r="G89" s="343">
        <f>apuração!G103</f>
        <v>14865</v>
      </c>
      <c r="H89" s="320">
        <f>apuração!H103</f>
        <v>9</v>
      </c>
      <c r="I89" s="320" t="str">
        <f>apuração!I103</f>
        <v>B-MR</v>
      </c>
      <c r="J89" s="319" t="str">
        <f>apuração!J103</f>
        <v>LIB2026</v>
      </c>
      <c r="K89" s="319">
        <f>apuração!K103</f>
        <v>0</v>
      </c>
      <c r="L89" s="499">
        <f>apuração!L103</f>
        <v>63</v>
      </c>
      <c r="M89" s="499">
        <f>apuração!M103</f>
        <v>59</v>
      </c>
      <c r="N89" s="322">
        <f>apuração!N103</f>
        <v>122</v>
      </c>
      <c r="O89" s="495"/>
    </row>
    <row r="90" spans="2:15" ht="18.600000000000001">
      <c r="B90" s="485" t="str">
        <f>apuração!B182</f>
        <v>162</v>
      </c>
      <c r="C90" s="319" t="str">
        <f>apuração!C182</f>
        <v>KANEGANE</v>
      </c>
      <c r="D90" s="319" t="str">
        <f>apuração!D182</f>
        <v>FUMIYOSHI</v>
      </c>
      <c r="E90" s="319" t="str">
        <f>apuração!E182</f>
        <v>M</v>
      </c>
      <c r="F90" s="319" t="str">
        <f>apuração!F182</f>
        <v>08. SMA</v>
      </c>
      <c r="G90" s="343">
        <f>apuração!G182</f>
        <v>14528</v>
      </c>
      <c r="H90" s="320">
        <f>apuração!H182</f>
        <v>9</v>
      </c>
      <c r="I90" s="320" t="str">
        <f>apuração!I182</f>
        <v>B-MR</v>
      </c>
      <c r="J90" s="319" t="str">
        <f>apuração!J182</f>
        <v>LIB2026</v>
      </c>
      <c r="K90" s="319">
        <f>apuração!K182</f>
        <v>0</v>
      </c>
      <c r="L90" s="499">
        <f>apuração!L182</f>
        <v>58</v>
      </c>
      <c r="M90" s="499">
        <f>apuração!M182</f>
        <v>59</v>
      </c>
      <c r="N90" s="322">
        <f>apuração!N182</f>
        <v>117</v>
      </c>
      <c r="O90" s="495"/>
    </row>
    <row r="91" spans="2:15" ht="18.600000000000001">
      <c r="B91" s="485" t="str">
        <f>apuração!B108</f>
        <v>506</v>
      </c>
      <c r="C91" s="319" t="str">
        <f>apuração!C108</f>
        <v>KIYOHARA</v>
      </c>
      <c r="D91" s="319" t="str">
        <f>apuração!D108</f>
        <v>IKUO</v>
      </c>
      <c r="E91" s="319" t="str">
        <f>apuração!E108</f>
        <v>M</v>
      </c>
      <c r="F91" s="319" t="str">
        <f>apuração!F108</f>
        <v>11. NCC</v>
      </c>
      <c r="G91" s="343">
        <f>apuração!G108</f>
        <v>14496</v>
      </c>
      <c r="H91" s="320">
        <f>apuração!H108</f>
        <v>9</v>
      </c>
      <c r="I91" s="320" t="str">
        <f>apuração!I108</f>
        <v>B-MR</v>
      </c>
      <c r="J91" s="319" t="str">
        <f>apuração!J108</f>
        <v>LIB2026</v>
      </c>
      <c r="K91" s="319">
        <f>apuração!K108</f>
        <v>0</v>
      </c>
      <c r="L91" s="499">
        <f>apuração!L108</f>
        <v>63</v>
      </c>
      <c r="M91" s="499">
        <f>apuração!M108</f>
        <v>71</v>
      </c>
      <c r="N91" s="322">
        <f>apuração!N108</f>
        <v>134</v>
      </c>
      <c r="O91" s="495"/>
    </row>
    <row r="92" spans="2:15" ht="18.600000000000001">
      <c r="B92" s="485" t="str">
        <f>apuração!B104</f>
        <v>446</v>
      </c>
      <c r="C92" s="319" t="str">
        <f>apuração!C104</f>
        <v>NAGATA</v>
      </c>
      <c r="D92" s="319" t="str">
        <f>apuração!D104</f>
        <v>MASARU</v>
      </c>
      <c r="E92" s="319" t="str">
        <f>apuração!E104</f>
        <v>M</v>
      </c>
      <c r="F92" s="319" t="str">
        <f>apuração!F104</f>
        <v>12. COO</v>
      </c>
      <c r="G92" s="343">
        <f>apuração!G104</f>
        <v>14590</v>
      </c>
      <c r="H92" s="320">
        <f>apuração!H104</f>
        <v>9</v>
      </c>
      <c r="I92" s="320" t="str">
        <f>apuração!I104</f>
        <v>B-MR</v>
      </c>
      <c r="J92" s="319" t="str">
        <f>apuração!J104</f>
        <v>LIB2026</v>
      </c>
      <c r="K92" s="319">
        <f>apuração!K104</f>
        <v>0</v>
      </c>
      <c r="L92" s="499">
        <f>apuração!L104</f>
        <v>67</v>
      </c>
      <c r="M92" s="499">
        <f>apuração!M104</f>
        <v>64</v>
      </c>
      <c r="N92" s="322">
        <f>apuração!N104</f>
        <v>131</v>
      </c>
      <c r="O92" s="495"/>
    </row>
    <row r="93" spans="2:15" ht="18.600000000000001">
      <c r="B93" s="485" t="str">
        <f>apuração!B187</f>
        <v>308</v>
      </c>
      <c r="C93" s="319" t="str">
        <f>apuração!C187</f>
        <v>SATO</v>
      </c>
      <c r="D93" s="319" t="str">
        <f>apuração!D187</f>
        <v>HIROYUKI</v>
      </c>
      <c r="E93" s="319" t="str">
        <f>apuração!E187</f>
        <v>M</v>
      </c>
      <c r="F93" s="319" t="str">
        <f>apuração!F187</f>
        <v>11. NCC</v>
      </c>
      <c r="G93" s="343">
        <f>apuração!G187</f>
        <v>13814</v>
      </c>
      <c r="H93" s="320">
        <f>apuração!H187</f>
        <v>9</v>
      </c>
      <c r="I93" s="320" t="str">
        <f>apuração!I187</f>
        <v>B-MR</v>
      </c>
      <c r="J93" s="319" t="str">
        <f>apuração!J187</f>
        <v>LIB2026</v>
      </c>
      <c r="K93" s="319">
        <f>apuração!K187</f>
        <v>0</v>
      </c>
      <c r="L93" s="499">
        <f>apuração!L187</f>
        <v>64</v>
      </c>
      <c r="M93" s="499">
        <f>apuração!M187</f>
        <v>60</v>
      </c>
      <c r="N93" s="322">
        <f>apuração!N187</f>
        <v>124</v>
      </c>
      <c r="O93" s="495"/>
    </row>
    <row r="94" spans="2:15" ht="18.600000000000001">
      <c r="B94" s="485" t="str">
        <f>apuração!B151</f>
        <v>247</v>
      </c>
      <c r="C94" s="319" t="str">
        <f>apuração!C151</f>
        <v>PINTO</v>
      </c>
      <c r="D94" s="319" t="str">
        <f>apuração!D151</f>
        <v>JOSE GONCALVES</v>
      </c>
      <c r="E94" s="319" t="str">
        <f>apuração!E151</f>
        <v>M</v>
      </c>
      <c r="F94" s="319" t="str">
        <f>apuração!F151</f>
        <v>10. ITA</v>
      </c>
      <c r="G94" s="343">
        <f>apuração!G151</f>
        <v>12745</v>
      </c>
      <c r="H94" s="320">
        <f>apuração!H151</f>
        <v>9</v>
      </c>
      <c r="I94" s="320" t="str">
        <f>apuração!I151</f>
        <v>B-MR</v>
      </c>
      <c r="J94" s="319" t="str">
        <f>apuração!J151</f>
        <v>LIB2026i</v>
      </c>
      <c r="K94" s="319">
        <f>apuração!K151</f>
        <v>0</v>
      </c>
      <c r="L94" s="499">
        <f>apuração!L151</f>
        <v>65</v>
      </c>
      <c r="M94" s="499">
        <f>apuração!M151</f>
        <v>66</v>
      </c>
      <c r="N94" s="322">
        <f>apuração!N151</f>
        <v>131</v>
      </c>
      <c r="O94" s="495"/>
    </row>
    <row r="95" spans="2:15" ht="18.600000000000001">
      <c r="B95" s="485" t="str">
        <f>apuração!B162</f>
        <v>785</v>
      </c>
      <c r="C95" s="319" t="str">
        <f>apuração!C162</f>
        <v>MORIYA</v>
      </c>
      <c r="D95" s="319" t="str">
        <f>apuração!D162</f>
        <v>KAZUO</v>
      </c>
      <c r="E95" s="319" t="str">
        <f>apuração!E162</f>
        <v>M</v>
      </c>
      <c r="F95" s="319" t="str">
        <f>apuração!F162</f>
        <v>15. BIR</v>
      </c>
      <c r="G95" s="343">
        <f>apuração!G162</f>
        <v>15211</v>
      </c>
      <c r="H95" s="320">
        <f>apuração!H162</f>
        <v>9</v>
      </c>
      <c r="I95" s="320" t="str">
        <f>apuração!I162</f>
        <v>B-MR</v>
      </c>
      <c r="J95" s="319" t="str">
        <f>apuração!J162</f>
        <v>LIB2026</v>
      </c>
      <c r="K95" s="319">
        <f>apuração!K162</f>
        <v>0</v>
      </c>
      <c r="L95" s="499">
        <f>apuração!L162</f>
        <v>67</v>
      </c>
      <c r="M95" s="499">
        <f>apuração!M162</f>
        <v>64</v>
      </c>
      <c r="N95" s="322">
        <f>apuração!N162</f>
        <v>131</v>
      </c>
      <c r="O95" s="495"/>
    </row>
    <row r="96" spans="2:15" ht="18.600000000000001">
      <c r="B96" s="485">
        <f>apuração!B174</f>
        <v>643</v>
      </c>
      <c r="C96" s="319" t="str">
        <f>apuração!C174</f>
        <v>GUNJI</v>
      </c>
      <c r="D96" s="319" t="str">
        <f>apuração!D174</f>
        <v>TOSHIO</v>
      </c>
      <c r="E96" s="319" t="str">
        <f>apuração!E174</f>
        <v>M</v>
      </c>
      <c r="F96" s="319" t="str">
        <f>apuração!F174</f>
        <v>15. BIR</v>
      </c>
      <c r="G96" s="343">
        <f>apuração!G174</f>
        <v>13888</v>
      </c>
      <c r="H96" s="320">
        <f>apuração!H174</f>
        <v>9</v>
      </c>
      <c r="I96" s="320" t="str">
        <f>apuração!I174</f>
        <v>B-MR</v>
      </c>
      <c r="J96" s="319" t="str">
        <f>apuração!J174</f>
        <v>LIB2026</v>
      </c>
      <c r="K96" s="319">
        <f>apuração!K174</f>
        <v>0</v>
      </c>
      <c r="L96" s="499">
        <f>apuração!L174</f>
        <v>68</v>
      </c>
      <c r="M96" s="499">
        <f>apuração!M174</f>
        <v>63</v>
      </c>
      <c r="N96" s="322">
        <f>apuração!N174</f>
        <v>131</v>
      </c>
      <c r="O96" s="495"/>
    </row>
    <row r="97" spans="2:15" ht="18.600000000000001">
      <c r="B97" s="485" t="str">
        <f>apuração!B52</f>
        <v>250</v>
      </c>
      <c r="C97" s="319" t="str">
        <f>apuração!C52</f>
        <v>OSADA</v>
      </c>
      <c r="D97" s="319" t="str">
        <f>apuração!D52</f>
        <v>ASAO</v>
      </c>
      <c r="E97" s="319" t="str">
        <f>apuração!E52</f>
        <v>M</v>
      </c>
      <c r="F97" s="319" t="str">
        <f>apuração!F52</f>
        <v>18. SOR</v>
      </c>
      <c r="G97" s="343">
        <f>apuração!G52</f>
        <v>13681</v>
      </c>
      <c r="H97" s="320">
        <f>apuração!H52</f>
        <v>6</v>
      </c>
      <c r="I97" s="320" t="str">
        <f>apuração!I52</f>
        <v>A-MR</v>
      </c>
      <c r="J97" s="319" t="str">
        <f>apuração!J52</f>
        <v>LIB2026</v>
      </c>
      <c r="K97" s="319">
        <f>apuração!K52</f>
        <v>0</v>
      </c>
      <c r="L97" s="499">
        <f>apuração!L52</f>
        <v>63</v>
      </c>
      <c r="M97" s="499">
        <f>apuração!M52</f>
        <v>62</v>
      </c>
      <c r="N97" s="322">
        <f>apuração!N52</f>
        <v>125</v>
      </c>
      <c r="O97" s="495"/>
    </row>
    <row r="98" spans="2:15" ht="18.600000000000001">
      <c r="B98" s="485">
        <f>apuração!B53</f>
        <v>0</v>
      </c>
      <c r="C98" s="319" t="str">
        <f>apuração!C53</f>
        <v/>
      </c>
      <c r="D98" s="319" t="str">
        <f>apuração!D53</f>
        <v/>
      </c>
      <c r="E98" s="319" t="str">
        <f>apuração!E53</f>
        <v/>
      </c>
      <c r="F98" s="319" t="str">
        <f>apuração!F53</f>
        <v/>
      </c>
      <c r="G98" s="343" t="str">
        <f>apuração!G53</f>
        <v/>
      </c>
      <c r="H98" s="320" t="str">
        <f>apuração!H53</f>
        <v/>
      </c>
      <c r="I98" s="320" t="str">
        <f>apuração!I53</f>
        <v/>
      </c>
      <c r="J98" s="319" t="str">
        <f>apuração!J53</f>
        <v/>
      </c>
      <c r="K98" s="319" t="str">
        <f>apuração!K53</f>
        <v/>
      </c>
      <c r="L98" s="499">
        <f>apuração!L53</f>
        <v>0</v>
      </c>
      <c r="M98" s="499">
        <f>apuração!M53</f>
        <v>0</v>
      </c>
      <c r="N98" s="322">
        <f>apuração!N53</f>
        <v>0</v>
      </c>
      <c r="O98" s="495"/>
    </row>
    <row r="99" spans="2:15" ht="18.600000000000001">
      <c r="B99" s="485" t="str">
        <f>apuração!B13</f>
        <v>767</v>
      </c>
      <c r="C99" s="319" t="str">
        <f>apuração!C13</f>
        <v>FURUKAWA</v>
      </c>
      <c r="D99" s="319" t="str">
        <f>apuração!D13</f>
        <v>HIROSHI</v>
      </c>
      <c r="E99" s="319" t="str">
        <f>apuração!E13</f>
        <v>M</v>
      </c>
      <c r="F99" s="319" t="str">
        <f>apuração!F13</f>
        <v>06. KOK</v>
      </c>
      <c r="G99" s="343">
        <f>apuração!G13</f>
        <v>14567</v>
      </c>
      <c r="H99" s="320">
        <f>apuração!H13</f>
        <v>6</v>
      </c>
      <c r="I99" s="320" t="str">
        <f>apuração!I13</f>
        <v>A-MR</v>
      </c>
      <c r="J99" s="319" t="str">
        <f>apuração!J13</f>
        <v>LIB2026</v>
      </c>
      <c r="K99" s="319">
        <f>apuração!K13</f>
        <v>0</v>
      </c>
      <c r="L99" s="499">
        <f>apuração!L13</f>
        <v>51</v>
      </c>
      <c r="M99" s="499">
        <f>apuração!M13</f>
        <v>53</v>
      </c>
      <c r="N99" s="322">
        <f>apuração!N13</f>
        <v>104</v>
      </c>
      <c r="O99" s="495"/>
    </row>
    <row r="100" spans="2:15" ht="18.600000000000001">
      <c r="B100" s="485" t="str">
        <f>apuração!B81</f>
        <v>669</v>
      </c>
      <c r="C100" s="319" t="str">
        <f>apuração!C81</f>
        <v>NISHIJIMA</v>
      </c>
      <c r="D100" s="319" t="str">
        <f>apuração!D81</f>
        <v>KATSUYUKI</v>
      </c>
      <c r="E100" s="319" t="str">
        <f>apuração!E81</f>
        <v>M</v>
      </c>
      <c r="F100" s="319" t="str">
        <f>apuração!F81</f>
        <v>11. NCC</v>
      </c>
      <c r="G100" s="343">
        <f>apuração!G81</f>
        <v>15321</v>
      </c>
      <c r="H100" s="320">
        <f>apuração!H81</f>
        <v>6</v>
      </c>
      <c r="I100" s="320" t="str">
        <f>apuração!I81</f>
        <v>A-MR</v>
      </c>
      <c r="J100" s="319" t="str">
        <f>apuração!J81</f>
        <v>LIB2026</v>
      </c>
      <c r="K100" s="319">
        <f>apuração!K81</f>
        <v>0</v>
      </c>
      <c r="L100" s="499">
        <f>apuração!L81</f>
        <v>56</v>
      </c>
      <c r="M100" s="499">
        <f>apuração!M81</f>
        <v>55</v>
      </c>
      <c r="N100" s="322">
        <f>apuração!N81</f>
        <v>111</v>
      </c>
      <c r="O100" s="495"/>
    </row>
    <row r="101" spans="2:15" ht="18.600000000000001">
      <c r="B101" s="485">
        <f>apuração!B57</f>
        <v>0</v>
      </c>
      <c r="C101" s="319" t="str">
        <f>apuração!C57</f>
        <v/>
      </c>
      <c r="D101" s="319" t="str">
        <f>apuração!D57</f>
        <v/>
      </c>
      <c r="E101" s="319" t="str">
        <f>apuração!E57</f>
        <v/>
      </c>
      <c r="F101" s="319" t="str">
        <f>apuração!F57</f>
        <v/>
      </c>
      <c r="G101" s="343" t="str">
        <f>apuração!G57</f>
        <v/>
      </c>
      <c r="H101" s="320" t="str">
        <f>apuração!H57</f>
        <v/>
      </c>
      <c r="I101" s="320" t="str">
        <f>apuração!I57</f>
        <v/>
      </c>
      <c r="J101" s="319" t="str">
        <f>apuração!J57</f>
        <v/>
      </c>
      <c r="K101" s="319" t="str">
        <f>apuração!K57</f>
        <v/>
      </c>
      <c r="L101" s="499">
        <f>apuração!L57</f>
        <v>0</v>
      </c>
      <c r="M101" s="499">
        <f>apuração!M57</f>
        <v>0</v>
      </c>
      <c r="N101" s="322">
        <f>apuração!N57</f>
        <v>0</v>
      </c>
      <c r="O101" s="495"/>
    </row>
    <row r="102" spans="2:15" ht="18.600000000000001">
      <c r="B102" s="485" t="str">
        <f>apuração!B60</f>
        <v>276</v>
      </c>
      <c r="C102" s="319" t="str">
        <f>apuração!C60</f>
        <v>KUDO</v>
      </c>
      <c r="D102" s="319" t="str">
        <f>apuração!D60</f>
        <v>SHOJI</v>
      </c>
      <c r="E102" s="319" t="str">
        <f>apuração!E60</f>
        <v>M</v>
      </c>
      <c r="F102" s="319" t="str">
        <f>apuração!F60</f>
        <v>06. KOK</v>
      </c>
      <c r="G102" s="343">
        <f>apuração!G60</f>
        <v>13665</v>
      </c>
      <c r="H102" s="320">
        <f>apuração!H60</f>
        <v>6</v>
      </c>
      <c r="I102" s="320" t="str">
        <f>apuração!I60</f>
        <v>A-MR</v>
      </c>
      <c r="J102" s="319" t="str">
        <f>apuração!J60</f>
        <v>LIB2026</v>
      </c>
      <c r="K102" s="319">
        <f>apuração!K60</f>
        <v>0</v>
      </c>
      <c r="L102" s="499">
        <f>apuração!L60</f>
        <v>53</v>
      </c>
      <c r="M102" s="499">
        <f>apuração!M60</f>
        <v>53</v>
      </c>
      <c r="N102" s="322">
        <f>apuração!N60</f>
        <v>106</v>
      </c>
      <c r="O102" s="495"/>
    </row>
    <row r="103" spans="2:15" ht="18.600000000000001">
      <c r="B103" s="485">
        <f>apuração!B58</f>
        <v>256</v>
      </c>
      <c r="C103" s="319" t="str">
        <f>apuração!C58</f>
        <v>UEMURA</v>
      </c>
      <c r="D103" s="319" t="str">
        <f>apuração!D58</f>
        <v>YASUGI</v>
      </c>
      <c r="E103" s="319" t="str">
        <f>apuração!E58</f>
        <v>M</v>
      </c>
      <c r="F103" s="319" t="str">
        <f>apuração!F58</f>
        <v>07. GSP</v>
      </c>
      <c r="G103" s="343">
        <f>apuração!G58</f>
        <v>15220</v>
      </c>
      <c r="H103" s="320">
        <f>apuração!H58</f>
        <v>3</v>
      </c>
      <c r="I103" s="320" t="str">
        <f>apuração!I58</f>
        <v>EX-MR</v>
      </c>
      <c r="J103" s="319" t="str">
        <f>apuração!J58</f>
        <v>LIB2026</v>
      </c>
      <c r="K103" s="319">
        <f>apuração!K58</f>
        <v>0</v>
      </c>
      <c r="L103" s="499">
        <f>apuração!L58</f>
        <v>58</v>
      </c>
      <c r="M103" s="499">
        <f>apuração!M58</f>
        <v>52</v>
      </c>
      <c r="N103" s="322">
        <f>apuração!N58</f>
        <v>110</v>
      </c>
      <c r="O103" s="495"/>
    </row>
    <row r="104" spans="2:15" ht="18.600000000000001">
      <c r="B104" s="485" t="str">
        <f>apuração!B16</f>
        <v>619</v>
      </c>
      <c r="C104" s="319" t="str">
        <f>apuração!C16</f>
        <v>TOMABECHI</v>
      </c>
      <c r="D104" s="319" t="str">
        <f>apuração!D16</f>
        <v>SADAO</v>
      </c>
      <c r="E104" s="319" t="str">
        <f>apuração!E16</f>
        <v>M</v>
      </c>
      <c r="F104" s="319" t="str">
        <f>apuração!F16</f>
        <v>07. GSP</v>
      </c>
      <c r="G104" s="343">
        <f>apuração!G16</f>
        <v>12932</v>
      </c>
      <c r="H104" s="320">
        <f>apuração!H16</f>
        <v>3</v>
      </c>
      <c r="I104" s="320" t="str">
        <f>apuração!I16</f>
        <v>EX-MR</v>
      </c>
      <c r="J104" s="319" t="str">
        <f>apuração!J16</f>
        <v>LIB2026i</v>
      </c>
      <c r="K104" s="319">
        <f>apuração!K16</f>
        <v>0</v>
      </c>
      <c r="L104" s="499">
        <f>apuração!L16</f>
        <v>55</v>
      </c>
      <c r="M104" s="499">
        <f>apuração!M16</f>
        <v>67</v>
      </c>
      <c r="N104" s="322">
        <f>apuração!N16</f>
        <v>122</v>
      </c>
      <c r="O104" s="495"/>
    </row>
    <row r="105" spans="2:15" ht="18.600000000000001">
      <c r="B105" s="485" t="str">
        <f>apuração!B109</f>
        <v>540</v>
      </c>
      <c r="C105" s="319" t="str">
        <f>apuração!C109</f>
        <v>ANZAI</v>
      </c>
      <c r="D105" s="319" t="str">
        <f>apuração!D109</f>
        <v>YOSHIO</v>
      </c>
      <c r="E105" s="319" t="str">
        <f>apuração!E109</f>
        <v>M</v>
      </c>
      <c r="F105" s="319" t="str">
        <f>apuração!F109</f>
        <v>12. COO</v>
      </c>
      <c r="G105" s="343">
        <f>apuração!G109</f>
        <v>17424</v>
      </c>
      <c r="H105" s="320">
        <f>apuração!H109</f>
        <v>12</v>
      </c>
      <c r="I105" s="320" t="str">
        <f>apuração!I109</f>
        <v>C-SR</v>
      </c>
      <c r="J105" s="319" t="str">
        <f>apuração!J109</f>
        <v>LIB2026</v>
      </c>
      <c r="K105" s="319">
        <f>apuração!K109</f>
        <v>0</v>
      </c>
      <c r="L105" s="499">
        <f>apuração!L109</f>
        <v>66</v>
      </c>
      <c r="M105" s="499">
        <f>apuração!M109</f>
        <v>68</v>
      </c>
      <c r="N105" s="322">
        <f>apuração!N109</f>
        <v>134</v>
      </c>
      <c r="O105" s="495"/>
    </row>
    <row r="106" spans="2:15" ht="18.600000000000001">
      <c r="B106" s="485" t="str">
        <f>apuração!B176</f>
        <v>941</v>
      </c>
      <c r="C106" s="319" t="str">
        <f>apuração!C176</f>
        <v>OKUYAMA</v>
      </c>
      <c r="D106" s="319" t="str">
        <f>apuração!D176</f>
        <v>NOBORU</v>
      </c>
      <c r="E106" s="319" t="str">
        <f>apuração!E176</f>
        <v>M</v>
      </c>
      <c r="F106" s="319" t="str">
        <f>apuração!F176</f>
        <v>06. KOK</v>
      </c>
      <c r="G106" s="343">
        <f>apuração!G176</f>
        <v>17489</v>
      </c>
      <c r="H106" s="320">
        <f>apuração!H176</f>
        <v>12</v>
      </c>
      <c r="I106" s="320" t="str">
        <f>apuração!I176</f>
        <v>C-SR</v>
      </c>
      <c r="J106" s="319" t="str">
        <f>apuração!J176</f>
        <v>LIB2026</v>
      </c>
      <c r="K106" s="319">
        <f>apuração!K176</f>
        <v>0</v>
      </c>
      <c r="L106" s="499">
        <f>apuração!L176</f>
        <v>71</v>
      </c>
      <c r="M106" s="499">
        <f>apuração!M176</f>
        <v>68</v>
      </c>
      <c r="N106" s="322">
        <f>apuração!N176</f>
        <v>139</v>
      </c>
      <c r="O106" s="495"/>
    </row>
    <row r="107" spans="2:15" ht="18.600000000000001">
      <c r="B107" s="485" t="str">
        <f>apuração!B202</f>
        <v>752</v>
      </c>
      <c r="C107" s="319" t="str">
        <f>apuração!C202</f>
        <v>TSUKADA</v>
      </c>
      <c r="D107" s="319" t="str">
        <f>apuração!D202</f>
        <v>YOSHITAKA</v>
      </c>
      <c r="E107" s="319" t="str">
        <f>apuração!E202</f>
        <v>M</v>
      </c>
      <c r="F107" s="319" t="str">
        <f>apuração!F202</f>
        <v>15. BIR</v>
      </c>
      <c r="G107" s="343">
        <f>apuração!G202</f>
        <v>15468</v>
      </c>
      <c r="H107" s="320">
        <f>apuração!H202</f>
        <v>12</v>
      </c>
      <c r="I107" s="320" t="str">
        <f>apuração!I202</f>
        <v>C-SR</v>
      </c>
      <c r="J107" s="319" t="str">
        <f>apuração!J202</f>
        <v>LIB2026</v>
      </c>
      <c r="K107" s="319">
        <f>apuração!K202</f>
        <v>0</v>
      </c>
      <c r="L107" s="499">
        <f>apuração!L202</f>
        <v>65</v>
      </c>
      <c r="M107" s="499">
        <f>apuração!M202</f>
        <v>60</v>
      </c>
      <c r="N107" s="322">
        <f>apuração!N202</f>
        <v>125</v>
      </c>
      <c r="O107" s="495"/>
    </row>
    <row r="108" spans="2:15" ht="18.600000000000001">
      <c r="B108" s="485" t="str">
        <f>apuração!B163</f>
        <v>704</v>
      </c>
      <c r="C108" s="319" t="str">
        <f>apuração!C163</f>
        <v>MAEDA</v>
      </c>
      <c r="D108" s="319" t="str">
        <f>apuração!D163</f>
        <v>KAUSSEI</v>
      </c>
      <c r="E108" s="319" t="str">
        <f>apuração!E163</f>
        <v>M</v>
      </c>
      <c r="F108" s="319" t="str">
        <f>apuração!F163</f>
        <v>06. KOK</v>
      </c>
      <c r="G108" s="343">
        <f>apuração!G163</f>
        <v>18515</v>
      </c>
      <c r="H108" s="320">
        <f>apuração!H163</f>
        <v>12</v>
      </c>
      <c r="I108" s="320" t="str">
        <f>apuração!I163</f>
        <v>C-SR</v>
      </c>
      <c r="J108" s="319" t="str">
        <f>apuração!J163</f>
        <v>LIB2026</v>
      </c>
      <c r="K108" s="319">
        <f>apuração!K163</f>
        <v>0</v>
      </c>
      <c r="L108" s="499">
        <f>apuração!L163</f>
        <v>68</v>
      </c>
      <c r="M108" s="499">
        <f>apuração!M163</f>
        <v>61</v>
      </c>
      <c r="N108" s="322">
        <f>apuração!N163</f>
        <v>129</v>
      </c>
      <c r="O108" s="495"/>
    </row>
    <row r="109" spans="2:15" ht="18.600000000000001">
      <c r="B109" s="485">
        <f>apuração!B198</f>
        <v>479</v>
      </c>
      <c r="C109" s="319" t="str">
        <f>apuração!C198</f>
        <v>SATO</v>
      </c>
      <c r="D109" s="319" t="str">
        <f>apuração!D198</f>
        <v>EDSON ATUSHI</v>
      </c>
      <c r="E109" s="319" t="str">
        <f>apuração!E198</f>
        <v>M</v>
      </c>
      <c r="F109" s="319" t="str">
        <f>apuração!F198</f>
        <v>11. NCC</v>
      </c>
      <c r="G109" s="343">
        <f>apuração!G198</f>
        <v>15912</v>
      </c>
      <c r="H109" s="320">
        <f>apuração!H198</f>
        <v>12</v>
      </c>
      <c r="I109" s="320" t="str">
        <f>apuração!I198</f>
        <v>C-SR</v>
      </c>
      <c r="J109" s="319" t="str">
        <f>apuração!J198</f>
        <v>LIB2026</v>
      </c>
      <c r="K109" s="319">
        <f>apuração!K198</f>
        <v>0</v>
      </c>
      <c r="L109" s="499">
        <f>apuração!L198</f>
        <v>70</v>
      </c>
      <c r="M109" s="499">
        <f>apuração!M198</f>
        <v>63</v>
      </c>
      <c r="N109" s="322">
        <f>apuração!N198</f>
        <v>133</v>
      </c>
      <c r="O109" s="495"/>
    </row>
    <row r="110" spans="2:15" ht="18.600000000000001">
      <c r="B110" s="485" t="str">
        <f>apuração!B195</f>
        <v>550</v>
      </c>
      <c r="C110" s="319" t="str">
        <f>apuração!C195</f>
        <v>SAITO</v>
      </c>
      <c r="D110" s="319" t="str">
        <f>apuração!D195</f>
        <v>YOLANDO TOSHIO</v>
      </c>
      <c r="E110" s="319" t="str">
        <f>apuração!E195</f>
        <v>M</v>
      </c>
      <c r="F110" s="319" t="str">
        <f>apuração!F195</f>
        <v>12. COO</v>
      </c>
      <c r="G110" s="343">
        <f>apuração!G195</f>
        <v>18875</v>
      </c>
      <c r="H110" s="320">
        <f>apuração!H195</f>
        <v>12</v>
      </c>
      <c r="I110" s="320" t="str">
        <f>apuração!I195</f>
        <v>C-SR</v>
      </c>
      <c r="J110" s="319" t="str">
        <f>apuração!J195</f>
        <v>LIB2026</v>
      </c>
      <c r="K110" s="319">
        <f>apuração!K195</f>
        <v>0</v>
      </c>
      <c r="L110" s="499">
        <f>apuração!L195</f>
        <v>70</v>
      </c>
      <c r="M110" s="499">
        <f>apuração!M195</f>
        <v>65</v>
      </c>
      <c r="N110" s="322">
        <f>apuração!N195</f>
        <v>135</v>
      </c>
      <c r="O110" s="495"/>
    </row>
    <row r="111" spans="2:15" ht="18.600000000000001">
      <c r="B111" s="485" t="str">
        <f>apuração!B183</f>
        <v>632</v>
      </c>
      <c r="C111" s="319" t="str">
        <f>apuração!C183</f>
        <v>U. MORIOKA</v>
      </c>
      <c r="D111" s="319" t="str">
        <f>apuração!D183</f>
        <v>YOMEI</v>
      </c>
      <c r="E111" s="319" t="str">
        <f>apuração!E183</f>
        <v>M</v>
      </c>
      <c r="F111" s="319" t="str">
        <f>apuração!F183</f>
        <v>06. KOK</v>
      </c>
      <c r="G111" s="343">
        <f>apuração!G183</f>
        <v>16671</v>
      </c>
      <c r="H111" s="320">
        <f>apuração!H183</f>
        <v>12</v>
      </c>
      <c r="I111" s="320" t="str">
        <f>apuração!I183</f>
        <v>C-SR</v>
      </c>
      <c r="J111" s="319" t="str">
        <f>apuração!J183</f>
        <v>LIB2026</v>
      </c>
      <c r="K111" s="319">
        <f>apuração!K183</f>
        <v>0</v>
      </c>
      <c r="L111" s="499">
        <f>apuração!L183</f>
        <v>62</v>
      </c>
      <c r="M111" s="499">
        <f>apuração!M183</f>
        <v>68</v>
      </c>
      <c r="N111" s="322">
        <f>apuração!N183</f>
        <v>130</v>
      </c>
      <c r="O111" s="495"/>
    </row>
    <row r="112" spans="2:15" ht="18.600000000000001">
      <c r="B112" s="485" t="str">
        <f>apuração!B147</f>
        <v>706</v>
      </c>
      <c r="C112" s="319" t="str">
        <f>apuração!C147</f>
        <v>HIRAKAWA</v>
      </c>
      <c r="D112" s="319" t="str">
        <f>apuração!D147</f>
        <v>ISAO</v>
      </c>
      <c r="E112" s="319" t="str">
        <f>apuração!E147</f>
        <v>M</v>
      </c>
      <c r="F112" s="319" t="str">
        <f>apuração!F147</f>
        <v>06. KOK</v>
      </c>
      <c r="G112" s="343">
        <f>apuração!G147</f>
        <v>17410</v>
      </c>
      <c r="H112" s="320">
        <f>apuração!H147</f>
        <v>12</v>
      </c>
      <c r="I112" s="320" t="str">
        <f>apuração!I147</f>
        <v>C-SR</v>
      </c>
      <c r="J112" s="319" t="str">
        <f>apuração!J147</f>
        <v>LIB2026</v>
      </c>
      <c r="K112" s="319">
        <f>apuração!K147</f>
        <v>0</v>
      </c>
      <c r="L112" s="499">
        <f>apuração!L147</f>
        <v>73</v>
      </c>
      <c r="M112" s="499">
        <f>apuração!M147</f>
        <v>71</v>
      </c>
      <c r="N112" s="322">
        <f>apuração!N147</f>
        <v>144</v>
      </c>
      <c r="O112" s="495"/>
    </row>
    <row r="113" spans="2:15" ht="18.600000000000001">
      <c r="B113" s="485" t="str">
        <f>apuração!B115</f>
        <v>512</v>
      </c>
      <c r="C113" s="319" t="str">
        <f>apuração!C115</f>
        <v>MATSUMURA</v>
      </c>
      <c r="D113" s="319" t="str">
        <f>apuração!D115</f>
        <v>TERUAKI</v>
      </c>
      <c r="E113" s="319" t="str">
        <f>apuração!E115</f>
        <v>M</v>
      </c>
      <c r="F113" s="319" t="str">
        <f>apuração!F115</f>
        <v>06. KOK</v>
      </c>
      <c r="G113" s="343">
        <f>apuração!G115</f>
        <v>15766</v>
      </c>
      <c r="H113" s="320">
        <f>apuração!H115</f>
        <v>9</v>
      </c>
      <c r="I113" s="320" t="str">
        <f>apuração!I115</f>
        <v>B-SR</v>
      </c>
      <c r="J113" s="319" t="str">
        <f>apuração!J115</f>
        <v>LIB2026</v>
      </c>
      <c r="K113" s="319">
        <f>apuração!K115</f>
        <v>0</v>
      </c>
      <c r="L113" s="499">
        <f>apuração!L115</f>
        <v>57</v>
      </c>
      <c r="M113" s="499">
        <f>apuração!M115</f>
        <v>63</v>
      </c>
      <c r="N113" s="322">
        <f>apuração!N115</f>
        <v>120</v>
      </c>
      <c r="O113" s="495"/>
    </row>
    <row r="114" spans="2:15" ht="18.600000000000001">
      <c r="B114" s="485" t="str">
        <f>apuração!B157</f>
        <v>907</v>
      </c>
      <c r="C114" s="319" t="str">
        <f>apuração!C157</f>
        <v>MUKAI</v>
      </c>
      <c r="D114" s="319" t="str">
        <f>apuração!D157</f>
        <v>MASAAKI</v>
      </c>
      <c r="E114" s="319" t="str">
        <f>apuração!E157</f>
        <v>M</v>
      </c>
      <c r="F114" s="319" t="str">
        <f>apuração!F157</f>
        <v>15. BIR</v>
      </c>
      <c r="G114" s="343">
        <f>apuração!G157</f>
        <v>17335</v>
      </c>
      <c r="H114" s="320">
        <f>apuração!H157</f>
        <v>8</v>
      </c>
      <c r="I114" s="320" t="str">
        <f>apuração!I157</f>
        <v>B-SR</v>
      </c>
      <c r="J114" s="319" t="str">
        <f>apuração!J157</f>
        <v>LIB2026</v>
      </c>
      <c r="K114" s="319">
        <f>apuração!K157</f>
        <v>0</v>
      </c>
      <c r="L114" s="499">
        <f>apuração!L157</f>
        <v>54</v>
      </c>
      <c r="M114" s="499">
        <f>apuração!M157</f>
        <v>59</v>
      </c>
      <c r="N114" s="322">
        <f>apuração!N157</f>
        <v>113</v>
      </c>
      <c r="O114" s="495"/>
    </row>
    <row r="115" spans="2:15" ht="18.600000000000001">
      <c r="B115" s="485" t="str">
        <f>apuração!B111</f>
        <v>840</v>
      </c>
      <c r="C115" s="319" t="str">
        <f>apuração!C111</f>
        <v>MAEDA</v>
      </c>
      <c r="D115" s="319" t="str">
        <f>apuração!D111</f>
        <v>EDUARDO KIYOSHI</v>
      </c>
      <c r="E115" s="319" t="str">
        <f>apuração!E111</f>
        <v>M</v>
      </c>
      <c r="F115" s="319" t="str">
        <f>apuração!F111</f>
        <v>06. KOK</v>
      </c>
      <c r="G115" s="343">
        <f>apuração!G111</f>
        <v>16578</v>
      </c>
      <c r="H115" s="320">
        <f>apuração!H111</f>
        <v>9</v>
      </c>
      <c r="I115" s="320" t="str">
        <f>apuração!I111</f>
        <v>B-SR</v>
      </c>
      <c r="J115" s="319" t="str">
        <f>apuração!J111</f>
        <v>LIB2026</v>
      </c>
      <c r="K115" s="319">
        <f>apuração!K111</f>
        <v>0</v>
      </c>
      <c r="L115" s="499">
        <f>apuração!L111</f>
        <v>99</v>
      </c>
      <c r="M115" s="499">
        <f>apuração!M111</f>
        <v>99</v>
      </c>
      <c r="N115" s="322">
        <f>apuração!N111</f>
        <v>198</v>
      </c>
      <c r="O115" s="495"/>
    </row>
    <row r="116" spans="2:15" ht="18.600000000000001">
      <c r="B116" s="485" t="str">
        <f>apuração!B116</f>
        <v>646</v>
      </c>
      <c r="C116" s="319" t="str">
        <f>apuração!C116</f>
        <v>OGATA</v>
      </c>
      <c r="D116" s="319" t="str">
        <f>apuração!D116</f>
        <v>SEISHI</v>
      </c>
      <c r="E116" s="319" t="str">
        <f>apuração!E116</f>
        <v>M</v>
      </c>
      <c r="F116" s="319" t="str">
        <f>apuração!F116</f>
        <v>15. BIR</v>
      </c>
      <c r="G116" s="343">
        <f>apuração!G116</f>
        <v>17605</v>
      </c>
      <c r="H116" s="320">
        <f>apuração!H116</f>
        <v>9</v>
      </c>
      <c r="I116" s="320" t="str">
        <f>apuração!I116</f>
        <v>B-SR</v>
      </c>
      <c r="J116" s="319" t="str">
        <f>apuração!J116</f>
        <v>LIB2026</v>
      </c>
      <c r="K116" s="319">
        <f>apuração!K116</f>
        <v>0</v>
      </c>
      <c r="L116" s="499">
        <f>apuração!L116</f>
        <v>66</v>
      </c>
      <c r="M116" s="499">
        <f>apuração!M116</f>
        <v>64</v>
      </c>
      <c r="N116" s="322">
        <f>apuração!N116</f>
        <v>130</v>
      </c>
      <c r="O116" s="495"/>
    </row>
    <row r="117" spans="2:15" ht="18.600000000000001">
      <c r="B117" s="485">
        <f>apuração!B127</f>
        <v>891</v>
      </c>
      <c r="C117" s="319" t="str">
        <f>apuração!C127</f>
        <v>LAFAIETE</v>
      </c>
      <c r="D117" s="319" t="str">
        <f>apuração!D127</f>
        <v>CELSO APARECIDO</v>
      </c>
      <c r="E117" s="319" t="str">
        <f>apuração!E127</f>
        <v>M</v>
      </c>
      <c r="F117" s="319" t="str">
        <f>apuração!F127</f>
        <v>18. SOR</v>
      </c>
      <c r="G117" s="343">
        <f>apuração!G127</f>
        <v>16918</v>
      </c>
      <c r="H117" s="320">
        <f>apuração!H127</f>
        <v>9</v>
      </c>
      <c r="I117" s="320" t="str">
        <f>apuração!I127</f>
        <v>B-SR</v>
      </c>
      <c r="J117" s="319" t="str">
        <f>apuração!J127</f>
        <v>LIB2026</v>
      </c>
      <c r="K117" s="319">
        <f>apuração!K127</f>
        <v>0</v>
      </c>
      <c r="L117" s="499">
        <f>apuração!L127</f>
        <v>59</v>
      </c>
      <c r="M117" s="499">
        <f>apuração!M127</f>
        <v>60</v>
      </c>
      <c r="N117" s="322">
        <f>apuração!N127</f>
        <v>119</v>
      </c>
      <c r="O117" s="495"/>
    </row>
    <row r="118" spans="2:15" ht="18.600000000000001">
      <c r="B118" s="485">
        <f>apuração!B200</f>
        <v>804</v>
      </c>
      <c r="C118" s="319" t="str">
        <f>apuração!C200</f>
        <v>TAKANO</v>
      </c>
      <c r="D118" s="319" t="str">
        <f>apuração!D200</f>
        <v>AKIO</v>
      </c>
      <c r="E118" s="319" t="str">
        <f>apuração!E200</f>
        <v>M</v>
      </c>
      <c r="F118" s="319" t="str">
        <f>apuração!F200</f>
        <v>07. GSP</v>
      </c>
      <c r="G118" s="343">
        <f>apuração!G200</f>
        <v>16200</v>
      </c>
      <c r="H118" s="320">
        <f>apuração!H200</f>
        <v>9</v>
      </c>
      <c r="I118" s="320" t="str">
        <f>apuração!I200</f>
        <v>B-SR</v>
      </c>
      <c r="J118" s="319" t="str">
        <f>apuração!J200</f>
        <v>LIB2026</v>
      </c>
      <c r="K118" s="319">
        <f>apuração!K200</f>
        <v>0</v>
      </c>
      <c r="L118" s="499">
        <f>apuração!L200</f>
        <v>69</v>
      </c>
      <c r="M118" s="499">
        <f>apuração!M200</f>
        <v>63</v>
      </c>
      <c r="N118" s="322">
        <f>apuração!N200</f>
        <v>132</v>
      </c>
      <c r="O118" s="495"/>
    </row>
    <row r="119" spans="2:15" ht="18.600000000000001">
      <c r="B119" s="485" t="str">
        <f>apuração!B120</f>
        <v>382</v>
      </c>
      <c r="C119" s="319" t="str">
        <f>apuração!C120</f>
        <v>AKITA</v>
      </c>
      <c r="D119" s="319" t="str">
        <f>apuração!D120</f>
        <v>KUNIAKI</v>
      </c>
      <c r="E119" s="319" t="str">
        <f>apuração!E120</f>
        <v>M</v>
      </c>
      <c r="F119" s="319" t="str">
        <f>apuração!F120</f>
        <v>15. BIR</v>
      </c>
      <c r="G119" s="343">
        <f>apuração!G120</f>
        <v>16355</v>
      </c>
      <c r="H119" s="320">
        <f>apuração!H120</f>
        <v>9</v>
      </c>
      <c r="I119" s="320" t="str">
        <f>apuração!I120</f>
        <v>B-SR</v>
      </c>
      <c r="J119" s="319" t="str">
        <f>apuração!J120</f>
        <v>LIB2026</v>
      </c>
      <c r="K119" s="319">
        <f>apuração!K120</f>
        <v>0</v>
      </c>
      <c r="L119" s="499">
        <f>apuração!L120</f>
        <v>61</v>
      </c>
      <c r="M119" s="499">
        <f>apuração!M120</f>
        <v>56</v>
      </c>
      <c r="N119" s="322">
        <f>apuração!N120</f>
        <v>117</v>
      </c>
      <c r="O119" s="495"/>
    </row>
    <row r="120" spans="2:15" ht="18.600000000000001">
      <c r="B120" s="485" t="str">
        <f>apuração!B130</f>
        <v>899</v>
      </c>
      <c r="C120" s="319" t="str">
        <f>apuração!C130</f>
        <v>OGATA</v>
      </c>
      <c r="D120" s="319" t="str">
        <f>apuração!D130</f>
        <v>YOSHITAKA</v>
      </c>
      <c r="E120" s="319" t="str">
        <f>apuração!E130</f>
        <v>M</v>
      </c>
      <c r="F120" s="319" t="str">
        <f>apuração!F130</f>
        <v>12. COO</v>
      </c>
      <c r="G120" s="343">
        <f>apuração!G130</f>
        <v>16971</v>
      </c>
      <c r="H120" s="320">
        <f>apuração!H130</f>
        <v>7</v>
      </c>
      <c r="I120" s="320" t="str">
        <f>apuração!I130</f>
        <v>B-SR</v>
      </c>
      <c r="J120" s="319" t="str">
        <f>apuração!J130</f>
        <v>LIB2026</v>
      </c>
      <c r="K120" s="319">
        <f>apuração!K130</f>
        <v>0</v>
      </c>
      <c r="L120" s="499">
        <f>apuração!L130</f>
        <v>56</v>
      </c>
      <c r="M120" s="499">
        <f>apuração!M130</f>
        <v>53</v>
      </c>
      <c r="N120" s="322">
        <f>apuração!N130</f>
        <v>109</v>
      </c>
      <c r="O120" s="495"/>
    </row>
    <row r="121" spans="2:15" ht="18.600000000000001">
      <c r="B121" s="485" t="str">
        <f>apuração!B112</f>
        <v>769</v>
      </c>
      <c r="C121" s="319" t="str">
        <f>apuração!C112</f>
        <v>SOTOTUKA</v>
      </c>
      <c r="D121" s="319" t="str">
        <f>apuração!D112</f>
        <v>MASSAHIKO</v>
      </c>
      <c r="E121" s="319" t="str">
        <f>apuração!E112</f>
        <v>M</v>
      </c>
      <c r="F121" s="319" t="str">
        <f>apuração!F112</f>
        <v>12. COO</v>
      </c>
      <c r="G121" s="343">
        <f>apuração!G112</f>
        <v>17868</v>
      </c>
      <c r="H121" s="320">
        <f>apuração!H112</f>
        <v>9</v>
      </c>
      <c r="I121" s="320" t="str">
        <f>apuração!I112</f>
        <v>B-SR</v>
      </c>
      <c r="J121" s="319" t="str">
        <f>apuração!J112</f>
        <v>LIB2026</v>
      </c>
      <c r="K121" s="319">
        <f>apuração!K112</f>
        <v>0</v>
      </c>
      <c r="L121" s="499">
        <f>apuração!L112</f>
        <v>62</v>
      </c>
      <c r="M121" s="499">
        <f>apuração!M112</f>
        <v>66</v>
      </c>
      <c r="N121" s="322">
        <f>apuração!N112</f>
        <v>128</v>
      </c>
      <c r="O121" s="495"/>
    </row>
    <row r="122" spans="2:15" ht="18.600000000000001">
      <c r="B122" s="485" t="str">
        <f>apuração!B42</f>
        <v>768</v>
      </c>
      <c r="C122" s="319" t="str">
        <f>apuração!C42</f>
        <v>SATO</v>
      </c>
      <c r="D122" s="319" t="str">
        <f>apuração!D42</f>
        <v>NOBUO</v>
      </c>
      <c r="E122" s="319" t="str">
        <f>apuração!E42</f>
        <v>M</v>
      </c>
      <c r="F122" s="319" t="str">
        <f>apuração!F42</f>
        <v>06. KOK</v>
      </c>
      <c r="G122" s="343">
        <f>apuração!G42</f>
        <v>16524</v>
      </c>
      <c r="H122" s="320">
        <f>apuração!H42</f>
        <v>9</v>
      </c>
      <c r="I122" s="320" t="str">
        <f>apuração!I42</f>
        <v>B-SR</v>
      </c>
      <c r="J122" s="319" t="str">
        <f>apuração!J42</f>
        <v>LIB2026</v>
      </c>
      <c r="K122" s="319">
        <f>apuração!K42</f>
        <v>0</v>
      </c>
      <c r="L122" s="499">
        <f>apuração!L42</f>
        <v>61</v>
      </c>
      <c r="M122" s="499">
        <f>apuração!M42</f>
        <v>59</v>
      </c>
      <c r="N122" s="322">
        <f>apuração!N42</f>
        <v>120</v>
      </c>
      <c r="O122" s="495"/>
    </row>
    <row r="123" spans="2:15" ht="18.600000000000001">
      <c r="B123" s="485" t="str">
        <f>apuração!B179</f>
        <v>836</v>
      </c>
      <c r="C123" s="319" t="str">
        <f>apuração!C179</f>
        <v>UEMURA</v>
      </c>
      <c r="D123" s="319" t="str">
        <f>apuração!D179</f>
        <v>YOSHIO</v>
      </c>
      <c r="E123" s="319" t="str">
        <f>apuração!E179</f>
        <v>M</v>
      </c>
      <c r="F123" s="319" t="str">
        <f>apuração!F179</f>
        <v>11. NCC</v>
      </c>
      <c r="G123" s="343">
        <f>apuração!G179</f>
        <v>16850</v>
      </c>
      <c r="H123" s="320">
        <f>apuração!H179</f>
        <v>9</v>
      </c>
      <c r="I123" s="320" t="str">
        <f>apuração!I179</f>
        <v>B-SR</v>
      </c>
      <c r="J123" s="319" t="str">
        <f>apuração!J179</f>
        <v>LIB2026</v>
      </c>
      <c r="K123" s="319">
        <f>apuração!K179</f>
        <v>0</v>
      </c>
      <c r="L123" s="499">
        <f>apuração!L179</f>
        <v>69</v>
      </c>
      <c r="M123" s="499">
        <f>apuração!M179</f>
        <v>61</v>
      </c>
      <c r="N123" s="322">
        <f>apuração!N179</f>
        <v>130</v>
      </c>
      <c r="O123" s="495"/>
    </row>
    <row r="124" spans="2:15" ht="18.600000000000001">
      <c r="B124" s="485" t="str">
        <f>apuração!B139</f>
        <v>630</v>
      </c>
      <c r="C124" s="319" t="str">
        <f>apuração!C139</f>
        <v>YAMAZAKI</v>
      </c>
      <c r="D124" s="319" t="str">
        <f>apuração!D139</f>
        <v>TERUYUKI</v>
      </c>
      <c r="E124" s="319" t="str">
        <f>apuração!E139</f>
        <v>M</v>
      </c>
      <c r="F124" s="319" t="str">
        <f>apuração!F139</f>
        <v>06. KOK</v>
      </c>
      <c r="G124" s="343">
        <f>apuração!G139</f>
        <v>17919</v>
      </c>
      <c r="H124" s="320">
        <f>apuração!H139</f>
        <v>9</v>
      </c>
      <c r="I124" s="320" t="str">
        <f>apuração!I139</f>
        <v>B-SR</v>
      </c>
      <c r="J124" s="319" t="str">
        <f>apuração!J139</f>
        <v>LIB2026</v>
      </c>
      <c r="K124" s="319">
        <f>apuração!K139</f>
        <v>0</v>
      </c>
      <c r="L124" s="499">
        <f>apuração!L139</f>
        <v>59</v>
      </c>
      <c r="M124" s="499">
        <f>apuração!M139</f>
        <v>58</v>
      </c>
      <c r="N124" s="322">
        <f>apuração!N139</f>
        <v>117</v>
      </c>
      <c r="O124" s="495"/>
    </row>
    <row r="125" spans="2:15" ht="18.600000000000001">
      <c r="B125" s="485" t="str">
        <f>apuração!B39</f>
        <v>749</v>
      </c>
      <c r="C125" s="319" t="str">
        <f>apuração!C39</f>
        <v>HIRANO</v>
      </c>
      <c r="D125" s="319" t="str">
        <f>apuração!D39</f>
        <v>KAZUNORI</v>
      </c>
      <c r="E125" s="319" t="str">
        <f>apuração!E39</f>
        <v>M</v>
      </c>
      <c r="F125" s="319" t="str">
        <f>apuração!F39</f>
        <v>15. BIR</v>
      </c>
      <c r="G125" s="343">
        <f>apuração!G39</f>
        <v>16804</v>
      </c>
      <c r="H125" s="320">
        <f>apuração!H39</f>
        <v>8</v>
      </c>
      <c r="I125" s="320" t="str">
        <f>apuração!I39</f>
        <v>B-SR</v>
      </c>
      <c r="J125" s="319" t="str">
        <f>apuração!J39</f>
        <v>LIB2026</v>
      </c>
      <c r="K125" s="319">
        <f>apuração!K39</f>
        <v>0</v>
      </c>
      <c r="L125" s="499">
        <f>apuração!L39</f>
        <v>60</v>
      </c>
      <c r="M125" s="499">
        <f>apuração!M39</f>
        <v>60</v>
      </c>
      <c r="N125" s="322">
        <f>apuração!N39</f>
        <v>120</v>
      </c>
      <c r="O125" s="495"/>
    </row>
    <row r="126" spans="2:15" ht="18.600000000000001">
      <c r="B126" s="485" t="str">
        <f>apuração!B102</f>
        <v>296</v>
      </c>
      <c r="C126" s="319" t="str">
        <f>apuração!C102</f>
        <v>UTSUNOMIYA</v>
      </c>
      <c r="D126" s="319" t="str">
        <f>apuração!D102</f>
        <v>YUKIO</v>
      </c>
      <c r="E126" s="319" t="str">
        <f>apuração!E102</f>
        <v>M</v>
      </c>
      <c r="F126" s="319" t="str">
        <f>apuração!F102</f>
        <v>11. NCC</v>
      </c>
      <c r="G126" s="343">
        <f>apuração!G102</f>
        <v>18980</v>
      </c>
      <c r="H126" s="320">
        <f>apuração!H102</f>
        <v>9</v>
      </c>
      <c r="I126" s="320" t="str">
        <f>apuração!I102</f>
        <v>B-SR</v>
      </c>
      <c r="J126" s="319" t="str">
        <f>apuração!J102</f>
        <v>LIB2026</v>
      </c>
      <c r="K126" s="319">
        <f>apuração!K102</f>
        <v>0</v>
      </c>
      <c r="L126" s="499">
        <f>apuração!L102</f>
        <v>60</v>
      </c>
      <c r="M126" s="499">
        <f>apuração!M102</f>
        <v>73</v>
      </c>
      <c r="N126" s="322">
        <f>apuração!N102</f>
        <v>133</v>
      </c>
      <c r="O126" s="495"/>
    </row>
    <row r="127" spans="2:15" ht="18.600000000000001">
      <c r="B127" s="485" t="str">
        <f>apuração!B153</f>
        <v>884</v>
      </c>
      <c r="C127" s="319" t="str">
        <f>apuração!C153</f>
        <v xml:space="preserve">KODA </v>
      </c>
      <c r="D127" s="319" t="str">
        <f>apuração!D153</f>
        <v>MASAO</v>
      </c>
      <c r="E127" s="319" t="str">
        <f>apuração!E153</f>
        <v>M</v>
      </c>
      <c r="F127" s="319" t="str">
        <f>apuração!F153</f>
        <v>12. COO</v>
      </c>
      <c r="G127" s="343">
        <f>apuração!G153</f>
        <v>16228</v>
      </c>
      <c r="H127" s="320">
        <f>apuração!H153</f>
        <v>7</v>
      </c>
      <c r="I127" s="320" t="str">
        <f>apuração!I153</f>
        <v>B-SR</v>
      </c>
      <c r="J127" s="319" t="str">
        <f>apuração!J153</f>
        <v>LIB2026</v>
      </c>
      <c r="K127" s="319">
        <f>apuração!K153</f>
        <v>0</v>
      </c>
      <c r="L127" s="499">
        <f>apuração!L153</f>
        <v>66</v>
      </c>
      <c r="M127" s="499">
        <f>apuração!M153</f>
        <v>65</v>
      </c>
      <c r="N127" s="322">
        <f>apuração!N153</f>
        <v>131</v>
      </c>
      <c r="O127" s="495"/>
    </row>
    <row r="128" spans="2:15" ht="18.600000000000001">
      <c r="B128" s="485" t="str">
        <f>apuração!B181</f>
        <v>653</v>
      </c>
      <c r="C128" s="319" t="str">
        <f>apuração!C181</f>
        <v>TAKAMUNE</v>
      </c>
      <c r="D128" s="319" t="str">
        <f>apuração!D181</f>
        <v>ATSUSHI</v>
      </c>
      <c r="E128" s="319" t="str">
        <f>apuração!E181</f>
        <v>M</v>
      </c>
      <c r="F128" s="319" t="str">
        <f>apuração!F181</f>
        <v>01. PIE</v>
      </c>
      <c r="G128" s="343">
        <f>apuração!G181</f>
        <v>16893</v>
      </c>
      <c r="H128" s="320">
        <f>apuração!H181</f>
        <v>8</v>
      </c>
      <c r="I128" s="320" t="str">
        <f>apuração!I181</f>
        <v>B-SR</v>
      </c>
      <c r="J128" s="319" t="str">
        <f>apuração!J181</f>
        <v>LIB2026</v>
      </c>
      <c r="K128" s="319">
        <f>apuração!K181</f>
        <v>0</v>
      </c>
      <c r="L128" s="499">
        <f>apuração!L181</f>
        <v>60</v>
      </c>
      <c r="M128" s="499">
        <f>apuração!M181</f>
        <v>63</v>
      </c>
      <c r="N128" s="322">
        <f>apuração!N181</f>
        <v>123</v>
      </c>
      <c r="O128" s="495"/>
    </row>
    <row r="129" spans="2:15" ht="18.600000000000001">
      <c r="B129" s="485" t="str">
        <f>apuração!B177</f>
        <v>859</v>
      </c>
      <c r="C129" s="319" t="str">
        <f>apuração!C177</f>
        <v>OSAKO</v>
      </c>
      <c r="D129" s="319" t="str">
        <f>apuração!D177</f>
        <v>EURICO MINORU</v>
      </c>
      <c r="E129" s="319" t="str">
        <f>apuração!E177</f>
        <v>M</v>
      </c>
      <c r="F129" s="319" t="str">
        <f>apuração!F177</f>
        <v>07. GSP</v>
      </c>
      <c r="G129" s="343">
        <f>apuração!G177</f>
        <v>17453</v>
      </c>
      <c r="H129" s="320">
        <f>apuração!H177</f>
        <v>7</v>
      </c>
      <c r="I129" s="320" t="str">
        <f>apuração!I177</f>
        <v>B-SR</v>
      </c>
      <c r="J129" s="319" t="str">
        <f>apuração!J177</f>
        <v>LIB2026</v>
      </c>
      <c r="K129" s="319">
        <f>apuração!K177</f>
        <v>0</v>
      </c>
      <c r="L129" s="499">
        <f>apuração!L177</f>
        <v>67</v>
      </c>
      <c r="M129" s="499">
        <f>apuração!M177</f>
        <v>65</v>
      </c>
      <c r="N129" s="322">
        <f>apuração!N177</f>
        <v>132</v>
      </c>
      <c r="O129" s="495"/>
    </row>
    <row r="130" spans="2:15" ht="18.600000000000001">
      <c r="B130" s="485" t="str">
        <f>apuração!B138</f>
        <v>522</v>
      </c>
      <c r="C130" s="319" t="str">
        <f>apuração!C138</f>
        <v>TABATA</v>
      </c>
      <c r="D130" s="319" t="str">
        <f>apuração!D138</f>
        <v>MARIO KAZUNORI</v>
      </c>
      <c r="E130" s="319" t="str">
        <f>apuração!E138</f>
        <v>M</v>
      </c>
      <c r="F130" s="319" t="str">
        <f>apuração!F138</f>
        <v>07. GSP</v>
      </c>
      <c r="G130" s="343">
        <f>apuração!G138</f>
        <v>18853</v>
      </c>
      <c r="H130" s="320">
        <f>apuração!H138</f>
        <v>8</v>
      </c>
      <c r="I130" s="320" t="str">
        <f>apuração!I138</f>
        <v>B-SR</v>
      </c>
      <c r="J130" s="319" t="str">
        <f>apuração!J138</f>
        <v>LIB2026</v>
      </c>
      <c r="K130" s="319">
        <f>apuração!K138</f>
        <v>0</v>
      </c>
      <c r="L130" s="499">
        <f>apuração!L138</f>
        <v>61</v>
      </c>
      <c r="M130" s="499">
        <f>apuração!M138</f>
        <v>56</v>
      </c>
      <c r="N130" s="322">
        <f>apuração!N138</f>
        <v>117</v>
      </c>
      <c r="O130" s="495"/>
    </row>
    <row r="131" spans="2:15" ht="18.600000000000001">
      <c r="B131" s="485">
        <f>apuração!B161</f>
        <v>719</v>
      </c>
      <c r="C131" s="319" t="str">
        <f>apuração!C161</f>
        <v>AZEVEDO</v>
      </c>
      <c r="D131" s="319" t="str">
        <f>apuração!D161</f>
        <v>IDELSON</v>
      </c>
      <c r="E131" s="319" t="str">
        <f>apuração!E161</f>
        <v>M</v>
      </c>
      <c r="F131" s="319" t="str">
        <f>apuração!F161</f>
        <v>11. NCC</v>
      </c>
      <c r="G131" s="343">
        <f>apuração!G161</f>
        <v>16509</v>
      </c>
      <c r="H131" s="320">
        <f>apuração!H161</f>
        <v>8</v>
      </c>
      <c r="I131" s="320" t="str">
        <f>apuração!I161</f>
        <v>B-SR</v>
      </c>
      <c r="J131" s="319" t="str">
        <f>apuração!J161</f>
        <v>LIB2026</v>
      </c>
      <c r="K131" s="319">
        <f>apuração!K161</f>
        <v>0</v>
      </c>
      <c r="L131" s="499">
        <f>apuração!L161</f>
        <v>68</v>
      </c>
      <c r="M131" s="499">
        <f>apuração!M161</f>
        <v>62</v>
      </c>
      <c r="N131" s="322">
        <f>apuração!N161</f>
        <v>130</v>
      </c>
      <c r="O131" s="495"/>
    </row>
    <row r="132" spans="2:15" ht="18.600000000000001">
      <c r="B132" s="485" t="str">
        <f>apuração!B185</f>
        <v>495</v>
      </c>
      <c r="C132" s="319" t="str">
        <f>apuração!C185</f>
        <v>SHIMANOE</v>
      </c>
      <c r="D132" s="319" t="str">
        <f>apuração!D185</f>
        <v>PAULO MASSATO</v>
      </c>
      <c r="E132" s="319" t="str">
        <f>apuração!E185</f>
        <v>M</v>
      </c>
      <c r="F132" s="319" t="str">
        <f>apuração!F185</f>
        <v>12. COO</v>
      </c>
      <c r="G132" s="343">
        <f>apuração!G185</f>
        <v>18911</v>
      </c>
      <c r="H132" s="320">
        <f>apuração!H185</f>
        <v>9</v>
      </c>
      <c r="I132" s="320" t="str">
        <f>apuração!I185</f>
        <v>B-SR</v>
      </c>
      <c r="J132" s="319" t="str">
        <f>apuração!J185</f>
        <v>LIB2026</v>
      </c>
      <c r="K132" s="319">
        <f>apuração!K185</f>
        <v>0</v>
      </c>
      <c r="L132" s="499">
        <f>apuração!L185</f>
        <v>69</v>
      </c>
      <c r="M132" s="499">
        <f>apuração!M185</f>
        <v>63</v>
      </c>
      <c r="N132" s="322">
        <f>apuração!N185</f>
        <v>132</v>
      </c>
      <c r="O132" s="495"/>
    </row>
    <row r="133" spans="2:15" ht="18.600000000000001">
      <c r="B133" s="485" t="str">
        <f>apuração!B166</f>
        <v>781</v>
      </c>
      <c r="C133" s="319" t="str">
        <f>apuração!C166</f>
        <v>KOJA</v>
      </c>
      <c r="D133" s="319" t="str">
        <f>apuração!D166</f>
        <v>MARIO</v>
      </c>
      <c r="E133" s="319" t="str">
        <f>apuração!E166</f>
        <v>M</v>
      </c>
      <c r="F133" s="319" t="str">
        <f>apuração!F166</f>
        <v>11. NCC</v>
      </c>
      <c r="G133" s="343">
        <f>apuração!G166</f>
        <v>18155</v>
      </c>
      <c r="H133" s="320">
        <f>apuração!H166</f>
        <v>9</v>
      </c>
      <c r="I133" s="320" t="str">
        <f>apuração!I166</f>
        <v>B-SR</v>
      </c>
      <c r="J133" s="319" t="str">
        <f>apuração!J166</f>
        <v>LIB2026</v>
      </c>
      <c r="K133" s="319">
        <f>apuração!K166</f>
        <v>0</v>
      </c>
      <c r="L133" s="499">
        <f>apuração!L166</f>
        <v>61</v>
      </c>
      <c r="M133" s="499">
        <f>apuração!M166</f>
        <v>56</v>
      </c>
      <c r="N133" s="322">
        <f>apuração!N166</f>
        <v>117</v>
      </c>
      <c r="O133" s="495"/>
    </row>
    <row r="134" spans="2:15" ht="18.600000000000001">
      <c r="B134" s="485">
        <f>apuração!B146</f>
        <v>568</v>
      </c>
      <c r="C134" s="319" t="str">
        <f>apuração!C146</f>
        <v>FGE VENTURIM</v>
      </c>
      <c r="D134" s="319" t="str">
        <f>apuração!D146</f>
        <v>ARISTEU</v>
      </c>
      <c r="E134" s="319" t="str">
        <f>apuração!E146</f>
        <v>M</v>
      </c>
      <c r="F134" s="319" t="str">
        <f>apuração!F146</f>
        <v>11. NCC</v>
      </c>
      <c r="G134" s="343">
        <f>apuração!G146</f>
        <v>16190</v>
      </c>
      <c r="H134" s="320">
        <f>apuração!H146</f>
        <v>9</v>
      </c>
      <c r="I134" s="320" t="str">
        <f>apuração!I146</f>
        <v>B-SR</v>
      </c>
      <c r="J134" s="319" t="str">
        <f>apuração!J146</f>
        <v>LIB2026</v>
      </c>
      <c r="K134" s="319">
        <f>apuração!K146</f>
        <v>0</v>
      </c>
      <c r="L134" s="499">
        <f>apuração!L146</f>
        <v>61</v>
      </c>
      <c r="M134" s="499">
        <f>apuração!M146</f>
        <v>65</v>
      </c>
      <c r="N134" s="322">
        <f>apuração!N146</f>
        <v>126</v>
      </c>
      <c r="O134" s="495"/>
    </row>
    <row r="135" spans="2:15" ht="18.600000000000001">
      <c r="B135" s="485">
        <f>apuração!B95</f>
        <v>661</v>
      </c>
      <c r="C135" s="319" t="str">
        <f>apuração!C95</f>
        <v>FURUKAWA</v>
      </c>
      <c r="D135" s="319" t="str">
        <f>apuração!D95</f>
        <v>KOITI</v>
      </c>
      <c r="E135" s="319" t="str">
        <f>apuração!E95</f>
        <v>M</v>
      </c>
      <c r="F135" s="319" t="str">
        <f>apuração!F95</f>
        <v>06. KOK</v>
      </c>
      <c r="G135" s="343">
        <f>apuração!G95</f>
        <v>16653</v>
      </c>
      <c r="H135" s="320">
        <f>apuração!H95</f>
        <v>9</v>
      </c>
      <c r="I135" s="320" t="str">
        <f>apuração!I95</f>
        <v>B-SR</v>
      </c>
      <c r="J135" s="319" t="str">
        <f>apuração!J95</f>
        <v>LIB2026</v>
      </c>
      <c r="K135" s="319">
        <f>apuração!K95</f>
        <v>0</v>
      </c>
      <c r="L135" s="499">
        <f>apuração!L95</f>
        <v>64</v>
      </c>
      <c r="M135" s="499">
        <f>apuração!M95</f>
        <v>61</v>
      </c>
      <c r="N135" s="322">
        <f>apuração!N95</f>
        <v>125</v>
      </c>
      <c r="O135" s="495"/>
    </row>
    <row r="136" spans="2:15" ht="18.600000000000001">
      <c r="B136" s="485" t="str">
        <f>apuração!B29</f>
        <v>427</v>
      </c>
      <c r="C136" s="319" t="str">
        <f>apuração!C29</f>
        <v>HORITA</v>
      </c>
      <c r="D136" s="319" t="str">
        <f>apuração!D29</f>
        <v>SETSUOMI</v>
      </c>
      <c r="E136" s="319" t="str">
        <f>apuração!E29</f>
        <v>M</v>
      </c>
      <c r="F136" s="319" t="str">
        <f>apuração!F29</f>
        <v>11. NCC</v>
      </c>
      <c r="G136" s="343">
        <f>apuração!G29</f>
        <v>16582</v>
      </c>
      <c r="H136" s="320">
        <f>apuração!H29</f>
        <v>4</v>
      </c>
      <c r="I136" s="320" t="str">
        <f>apuração!I29</f>
        <v>A-SR</v>
      </c>
      <c r="J136" s="319" t="str">
        <f>apuração!J29</f>
        <v>LIB2026</v>
      </c>
      <c r="K136" s="319">
        <f>apuração!K29</f>
        <v>0</v>
      </c>
      <c r="L136" s="499">
        <f>apuração!L29</f>
        <v>52</v>
      </c>
      <c r="M136" s="499">
        <f>apuração!M29</f>
        <v>61</v>
      </c>
      <c r="N136" s="322">
        <f>apuração!N29</f>
        <v>113</v>
      </c>
      <c r="O136" s="495"/>
    </row>
    <row r="137" spans="2:15" ht="18.600000000000001">
      <c r="B137" s="485" t="str">
        <f>apuração!B5</f>
        <v>073</v>
      </c>
      <c r="C137" s="319" t="str">
        <f>apuração!C5</f>
        <v>TAKANO</v>
      </c>
      <c r="D137" s="319" t="str">
        <f>apuração!D5</f>
        <v>YASUO</v>
      </c>
      <c r="E137" s="319" t="str">
        <f>apuração!E5</f>
        <v>M</v>
      </c>
      <c r="F137" s="319" t="str">
        <f>apuração!F5</f>
        <v>03. IBI</v>
      </c>
      <c r="G137" s="343">
        <f>apuração!G5</f>
        <v>16369</v>
      </c>
      <c r="H137" s="320">
        <f>apuração!H5</f>
        <v>6</v>
      </c>
      <c r="I137" s="320" t="str">
        <f>apuração!I5</f>
        <v>A-SR</v>
      </c>
      <c r="J137" s="319" t="str">
        <f>apuração!J5</f>
        <v>LIB2026</v>
      </c>
      <c r="K137" s="319">
        <f>apuração!K5</f>
        <v>0</v>
      </c>
      <c r="L137" s="499">
        <f>apuração!L5</f>
        <v>60</v>
      </c>
      <c r="M137" s="499">
        <f>apuração!M5</f>
        <v>60</v>
      </c>
      <c r="N137" s="322">
        <f>apuração!N5</f>
        <v>120</v>
      </c>
      <c r="O137" s="495"/>
    </row>
    <row r="138" spans="2:15" ht="18.600000000000001">
      <c r="B138" s="485" t="str">
        <f>apuração!B33</f>
        <v>734</v>
      </c>
      <c r="C138" s="319" t="str">
        <f>apuração!C33</f>
        <v>NAKANO</v>
      </c>
      <c r="D138" s="319" t="str">
        <f>apuração!D33</f>
        <v>MARIO K.</v>
      </c>
      <c r="E138" s="319" t="str">
        <f>apuração!E33</f>
        <v>M</v>
      </c>
      <c r="F138" s="319" t="str">
        <f>apuração!F33</f>
        <v>11. NCC</v>
      </c>
      <c r="G138" s="343">
        <f>apuração!G33</f>
        <v>18534</v>
      </c>
      <c r="H138" s="320">
        <f>apuração!H33</f>
        <v>5</v>
      </c>
      <c r="I138" s="320" t="str">
        <f>apuração!I33</f>
        <v>A-SR</v>
      </c>
      <c r="J138" s="319" t="str">
        <f>apuração!J33</f>
        <v>LIB2026</v>
      </c>
      <c r="K138" s="319">
        <f>apuração!K33</f>
        <v>0</v>
      </c>
      <c r="L138" s="499">
        <f>apuração!L33</f>
        <v>62</v>
      </c>
      <c r="M138" s="499">
        <f>apuração!M33</f>
        <v>59</v>
      </c>
      <c r="N138" s="322">
        <f>apuração!N33</f>
        <v>121</v>
      </c>
      <c r="O138" s="495"/>
    </row>
    <row r="139" spans="2:15" ht="18.600000000000001">
      <c r="B139" s="485" t="str">
        <f>apuração!B59</f>
        <v>366</v>
      </c>
      <c r="C139" s="319" t="str">
        <f>apuração!C59</f>
        <v>KOJA</v>
      </c>
      <c r="D139" s="319" t="str">
        <f>apuração!D59</f>
        <v>T.EDISON</v>
      </c>
      <c r="E139" s="319" t="str">
        <f>apuração!E59</f>
        <v>M</v>
      </c>
      <c r="F139" s="319" t="str">
        <f>apuração!F59</f>
        <v>11. NCC</v>
      </c>
      <c r="G139" s="343">
        <f>apuração!G59</f>
        <v>17495</v>
      </c>
      <c r="H139" s="320">
        <f>apuração!H59</f>
        <v>4</v>
      </c>
      <c r="I139" s="320" t="str">
        <f>apuração!I59</f>
        <v>A-SR</v>
      </c>
      <c r="J139" s="319" t="str">
        <f>apuração!J59</f>
        <v>LIB2026</v>
      </c>
      <c r="K139" s="319">
        <f>apuração!K59</f>
        <v>0</v>
      </c>
      <c r="L139" s="499">
        <f>apuração!L59</f>
        <v>65</v>
      </c>
      <c r="M139" s="499">
        <f>apuração!M59</f>
        <v>57</v>
      </c>
      <c r="N139" s="322">
        <f>apuração!N59</f>
        <v>122</v>
      </c>
      <c r="O139" s="495"/>
    </row>
    <row r="140" spans="2:15" ht="18.600000000000001">
      <c r="B140" s="485" t="str">
        <f>apuração!B56</f>
        <v>834</v>
      </c>
      <c r="C140" s="319" t="str">
        <f>apuração!C56</f>
        <v>YAMANO</v>
      </c>
      <c r="D140" s="319" t="str">
        <f>apuração!D56</f>
        <v>PAULO</v>
      </c>
      <c r="E140" s="319" t="str">
        <f>apuração!E56</f>
        <v>M</v>
      </c>
      <c r="F140" s="319" t="str">
        <f>apuração!F56</f>
        <v>03. IBI</v>
      </c>
      <c r="G140" s="343">
        <f>apuração!G56</f>
        <v>17828</v>
      </c>
      <c r="H140" s="320">
        <f>apuração!H56</f>
        <v>6</v>
      </c>
      <c r="I140" s="320" t="str">
        <f>apuração!I56</f>
        <v>A-SR</v>
      </c>
      <c r="J140" s="319" t="str">
        <f>apuração!J56</f>
        <v>LIB2026</v>
      </c>
      <c r="K140" s="319">
        <f>apuração!K56</f>
        <v>0</v>
      </c>
      <c r="L140" s="499">
        <f>apuração!L56</f>
        <v>63</v>
      </c>
      <c r="M140" s="499">
        <f>apuração!M56</f>
        <v>60</v>
      </c>
      <c r="N140" s="322">
        <f>apuração!N56</f>
        <v>123</v>
      </c>
      <c r="O140" s="495"/>
    </row>
    <row r="141" spans="2:15" ht="18.600000000000001">
      <c r="B141" s="485" t="str">
        <f>apuração!B21</f>
        <v>670</v>
      </c>
      <c r="C141" s="319" t="str">
        <f>apuração!C21</f>
        <v>FUKUZAWA</v>
      </c>
      <c r="D141" s="319" t="str">
        <f>apuração!D21</f>
        <v>AKIRA</v>
      </c>
      <c r="E141" s="319" t="str">
        <f>apuração!E21</f>
        <v>M</v>
      </c>
      <c r="F141" s="319" t="str">
        <f>apuração!F21</f>
        <v>06. KOK</v>
      </c>
      <c r="G141" s="343">
        <f>apuração!G21</f>
        <v>18276</v>
      </c>
      <c r="H141" s="320">
        <f>apuração!H21</f>
        <v>6</v>
      </c>
      <c r="I141" s="320" t="str">
        <f>apuração!I21</f>
        <v>A-SR</v>
      </c>
      <c r="J141" s="319" t="str">
        <f>apuração!J21</f>
        <v>LIB2026</v>
      </c>
      <c r="K141" s="319">
        <f>apuração!K21</f>
        <v>0</v>
      </c>
      <c r="L141" s="499">
        <f>apuração!L21</f>
        <v>56</v>
      </c>
      <c r="M141" s="499">
        <f>apuração!M21</f>
        <v>59</v>
      </c>
      <c r="N141" s="322">
        <f>apuração!N21</f>
        <v>115</v>
      </c>
      <c r="O141" s="495"/>
    </row>
    <row r="142" spans="2:15" ht="18.600000000000001">
      <c r="B142" s="485" t="str">
        <f>apuração!B61</f>
        <v>780</v>
      </c>
      <c r="C142" s="319" t="str">
        <f>apuração!C61</f>
        <v>TOMITA</v>
      </c>
      <c r="D142" s="319" t="str">
        <f>apuração!D61</f>
        <v>LUIZ</v>
      </c>
      <c r="E142" s="319" t="str">
        <f>apuração!E61</f>
        <v>M</v>
      </c>
      <c r="F142" s="319" t="str">
        <f>apuração!F61</f>
        <v>15. BIR</v>
      </c>
      <c r="G142" s="343">
        <f>apuração!G61</f>
        <v>17710</v>
      </c>
      <c r="H142" s="320">
        <f>apuração!H61</f>
        <v>6</v>
      </c>
      <c r="I142" s="320" t="str">
        <f>apuração!I61</f>
        <v>A-SR</v>
      </c>
      <c r="J142" s="319" t="str">
        <f>apuração!J61</f>
        <v>LIB2026</v>
      </c>
      <c r="K142" s="319">
        <f>apuração!K61</f>
        <v>0</v>
      </c>
      <c r="L142" s="499">
        <f>apuração!L61</f>
        <v>61</v>
      </c>
      <c r="M142" s="499">
        <f>apuração!M61</f>
        <v>59</v>
      </c>
      <c r="N142" s="322">
        <f>apuração!N61</f>
        <v>120</v>
      </c>
      <c r="O142" s="495"/>
    </row>
    <row r="143" spans="2:15" ht="18.600000000000001">
      <c r="B143" s="485" t="str">
        <f>apuração!B75</f>
        <v>855</v>
      </c>
      <c r="C143" s="319" t="str">
        <f>apuração!C75</f>
        <v>YAMANO</v>
      </c>
      <c r="D143" s="319" t="str">
        <f>apuração!D75</f>
        <v>MASSAKATSU</v>
      </c>
      <c r="E143" s="319" t="str">
        <f>apuração!E75</f>
        <v>M</v>
      </c>
      <c r="F143" s="319" t="str">
        <f>apuração!F75</f>
        <v>03. IBI</v>
      </c>
      <c r="G143" s="343">
        <f>apuração!G75</f>
        <v>16365</v>
      </c>
      <c r="H143" s="320">
        <f>apuração!H75</f>
        <v>5</v>
      </c>
      <c r="I143" s="320" t="str">
        <f>apuração!I75</f>
        <v>A-SR</v>
      </c>
      <c r="J143" s="319" t="str">
        <f>apuração!J75</f>
        <v>LIB2026</v>
      </c>
      <c r="K143" s="319">
        <f>apuração!K75</f>
        <v>0</v>
      </c>
      <c r="L143" s="499">
        <f>apuração!L75</f>
        <v>53</v>
      </c>
      <c r="M143" s="499">
        <f>apuração!M75</f>
        <v>54</v>
      </c>
      <c r="N143" s="322">
        <f>apuração!N75</f>
        <v>107</v>
      </c>
      <c r="O143" s="495"/>
    </row>
    <row r="144" spans="2:15" ht="18.600000000000001">
      <c r="B144" s="485">
        <f>apuração!B28</f>
        <v>993</v>
      </c>
      <c r="C144" s="319" t="str">
        <f>apuração!C28</f>
        <v>ABEMATSU</v>
      </c>
      <c r="D144" s="319" t="str">
        <f>apuração!D28</f>
        <v>KATSUYUKI</v>
      </c>
      <c r="E144" s="319" t="str">
        <f>apuração!E28</f>
        <v>M</v>
      </c>
      <c r="F144" s="319" t="str">
        <f>apuração!F28</f>
        <v>07. GSP</v>
      </c>
      <c r="G144" s="343">
        <f>apuração!G28</f>
        <v>17411</v>
      </c>
      <c r="H144" s="320">
        <f>apuração!H28</f>
        <v>5</v>
      </c>
      <c r="I144" s="320" t="str">
        <f>apuração!I28</f>
        <v>A-SR</v>
      </c>
      <c r="J144" s="319" t="str">
        <f>apuração!J28</f>
        <v>LIB2026</v>
      </c>
      <c r="K144" s="319">
        <f>apuração!K28</f>
        <v>0</v>
      </c>
      <c r="L144" s="499">
        <f>apuração!L28</f>
        <v>59</v>
      </c>
      <c r="M144" s="499">
        <f>apuração!M28</f>
        <v>55</v>
      </c>
      <c r="N144" s="322">
        <f>apuração!N28</f>
        <v>114</v>
      </c>
      <c r="O144" s="495"/>
    </row>
    <row r="145" spans="2:15" ht="18.600000000000001">
      <c r="B145" s="485" t="str">
        <f>apuração!B17</f>
        <v>473</v>
      </c>
      <c r="C145" s="319" t="str">
        <f>apuração!C17</f>
        <v>NAKANO</v>
      </c>
      <c r="D145" s="319" t="str">
        <f>apuração!D17</f>
        <v>RUBENS SHOZI</v>
      </c>
      <c r="E145" s="319" t="str">
        <f>apuração!E17</f>
        <v>M</v>
      </c>
      <c r="F145" s="319" t="str">
        <f>apuração!F17</f>
        <v>11. NCC</v>
      </c>
      <c r="G145" s="343">
        <f>apuração!G17</f>
        <v>17547</v>
      </c>
      <c r="H145" s="320">
        <f>apuração!H17</f>
        <v>6</v>
      </c>
      <c r="I145" s="320" t="str">
        <f>apuração!I17</f>
        <v>A-SR</v>
      </c>
      <c r="J145" s="319" t="str">
        <f>apuração!J17</f>
        <v>LIB2026</v>
      </c>
      <c r="K145" s="319">
        <f>apuração!K17</f>
        <v>0</v>
      </c>
      <c r="L145" s="499">
        <f>apuração!L17</f>
        <v>54</v>
      </c>
      <c r="M145" s="499">
        <f>apuração!M17</f>
        <v>63</v>
      </c>
      <c r="N145" s="322">
        <f>apuração!N17</f>
        <v>117</v>
      </c>
      <c r="O145" s="495"/>
    </row>
    <row r="146" spans="2:15" ht="18.600000000000001">
      <c r="B146" s="485" t="str">
        <f>apuração!B48</f>
        <v>579</v>
      </c>
      <c r="C146" s="319" t="str">
        <f>apuração!C48</f>
        <v>HITOMI</v>
      </c>
      <c r="D146" s="319" t="str">
        <f>apuração!D48</f>
        <v>ITIRO</v>
      </c>
      <c r="E146" s="319" t="str">
        <f>apuração!E48</f>
        <v>M</v>
      </c>
      <c r="F146" s="319" t="str">
        <f>apuração!F48</f>
        <v>03. IBI</v>
      </c>
      <c r="G146" s="343">
        <f>apuração!G48</f>
        <v>16522</v>
      </c>
      <c r="H146" s="320">
        <f>apuração!H48</f>
        <v>6</v>
      </c>
      <c r="I146" s="320" t="str">
        <f>apuração!I48</f>
        <v>A-SR</v>
      </c>
      <c r="J146" s="319" t="str">
        <f>apuração!J48</f>
        <v>LIB2026</v>
      </c>
      <c r="K146" s="319">
        <f>apuração!K48</f>
        <v>0</v>
      </c>
      <c r="L146" s="499">
        <f>apuração!L48</f>
        <v>62</v>
      </c>
      <c r="M146" s="499">
        <f>apuração!M48</f>
        <v>53</v>
      </c>
      <c r="N146" s="322">
        <f>apuração!N48</f>
        <v>115</v>
      </c>
      <c r="O146" s="495"/>
    </row>
    <row r="147" spans="2:15" ht="18.600000000000001">
      <c r="B147" s="485" t="str">
        <f>apuração!B20</f>
        <v>320</v>
      </c>
      <c r="C147" s="319" t="str">
        <f>apuração!C20</f>
        <v>WAKABAYASHI</v>
      </c>
      <c r="D147" s="319" t="str">
        <f>apuração!D20</f>
        <v>KOITI</v>
      </c>
      <c r="E147" s="319" t="str">
        <f>apuração!E20</f>
        <v>M</v>
      </c>
      <c r="F147" s="319" t="str">
        <f>apuração!F20</f>
        <v>11. NCC</v>
      </c>
      <c r="G147" s="343">
        <f>apuração!G20</f>
        <v>15516</v>
      </c>
      <c r="H147" s="320">
        <f>apuração!H20</f>
        <v>5</v>
      </c>
      <c r="I147" s="320" t="str">
        <f>apuração!I20</f>
        <v>A-SR</v>
      </c>
      <c r="J147" s="319" t="str">
        <f>apuração!J20</f>
        <v>LIB2026</v>
      </c>
      <c r="K147" s="319">
        <f>apuração!K20</f>
        <v>0</v>
      </c>
      <c r="L147" s="499">
        <f>apuração!L20</f>
        <v>57</v>
      </c>
      <c r="M147" s="499">
        <f>apuração!M20</f>
        <v>67</v>
      </c>
      <c r="N147" s="322">
        <f>apuração!N20</f>
        <v>124</v>
      </c>
      <c r="O147" s="495"/>
    </row>
    <row r="148" spans="2:15" ht="18.600000000000001">
      <c r="B148" s="485" t="str">
        <f>apuração!B51</f>
        <v>129</v>
      </c>
      <c r="C148" s="319" t="str">
        <f>apuração!C51</f>
        <v>YAMAKAWA</v>
      </c>
      <c r="D148" s="319" t="str">
        <f>apuração!D51</f>
        <v>TAKAO</v>
      </c>
      <c r="E148" s="319" t="str">
        <f>apuração!E51</f>
        <v>M</v>
      </c>
      <c r="F148" s="319" t="str">
        <f>apuração!F51</f>
        <v>11. NCC</v>
      </c>
      <c r="G148" s="343">
        <f>apuração!G51</f>
        <v>16818</v>
      </c>
      <c r="H148" s="320">
        <f>apuração!H51</f>
        <v>6</v>
      </c>
      <c r="I148" s="320" t="str">
        <f>apuração!I51</f>
        <v>A-SR</v>
      </c>
      <c r="J148" s="319" t="str">
        <f>apuração!J51</f>
        <v>LIB2026</v>
      </c>
      <c r="K148" s="319">
        <f>apuração!K51</f>
        <v>0</v>
      </c>
      <c r="L148" s="499">
        <f>apuração!L51</f>
        <v>63</v>
      </c>
      <c r="M148" s="499">
        <f>apuração!M51</f>
        <v>70</v>
      </c>
      <c r="N148" s="322">
        <f>apuração!N51</f>
        <v>133</v>
      </c>
      <c r="O148" s="495"/>
    </row>
    <row r="149" spans="2:15" ht="18.600000000000001">
      <c r="B149" s="485" t="str">
        <f>apuração!B50</f>
        <v>141</v>
      </c>
      <c r="C149" s="319" t="str">
        <f>apuração!C50</f>
        <v>HASHIZUME</v>
      </c>
      <c r="D149" s="319" t="str">
        <f>apuração!D50</f>
        <v>AKIO</v>
      </c>
      <c r="E149" s="319" t="str">
        <f>apuração!E50</f>
        <v>M</v>
      </c>
      <c r="F149" s="319" t="str">
        <f>apuração!F50</f>
        <v>06. KOK</v>
      </c>
      <c r="G149" s="343">
        <f>apuração!G50</f>
        <v>16851</v>
      </c>
      <c r="H149" s="320">
        <f>apuração!H50</f>
        <v>6</v>
      </c>
      <c r="I149" s="320" t="str">
        <f>apuração!I50</f>
        <v>A-SR</v>
      </c>
      <c r="J149" s="319" t="str">
        <f>apuração!J50</f>
        <v>LIB2026</v>
      </c>
      <c r="K149" s="319">
        <f>apuração!K50</f>
        <v>0</v>
      </c>
      <c r="L149" s="499">
        <f>apuração!L50</f>
        <v>57</v>
      </c>
      <c r="M149" s="499">
        <f>apuração!M50</f>
        <v>58</v>
      </c>
      <c r="N149" s="322">
        <f>apuração!N50</f>
        <v>115</v>
      </c>
      <c r="O149" s="495"/>
    </row>
    <row r="150" spans="2:15" ht="18.600000000000001">
      <c r="B150" s="485" t="str">
        <f>apuração!B3</f>
        <v>951</v>
      </c>
      <c r="C150" s="319" t="str">
        <f>apuração!C3</f>
        <v>YOSHIDA</v>
      </c>
      <c r="D150" s="319" t="str">
        <f>apuração!D3</f>
        <v>AKIMITSU</v>
      </c>
      <c r="E150" s="319" t="str">
        <f>apuração!E3</f>
        <v>M</v>
      </c>
      <c r="F150" s="319" t="str">
        <f>apuração!F3</f>
        <v>11. NCC</v>
      </c>
      <c r="G150" s="343">
        <f>apuração!G3</f>
        <v>16973</v>
      </c>
      <c r="H150" s="320">
        <f>apuração!H3</f>
        <v>1</v>
      </c>
      <c r="I150" s="320" t="str">
        <f>apuração!I3</f>
        <v>EX-SR</v>
      </c>
      <c r="J150" s="319" t="str">
        <f>apuração!J3</f>
        <v>LIB2026</v>
      </c>
      <c r="K150" s="319">
        <f>apuração!K3</f>
        <v>0</v>
      </c>
      <c r="L150" s="499">
        <f>apuração!L3</f>
        <v>55</v>
      </c>
      <c r="M150" s="499">
        <f>apuração!M3</f>
        <v>64</v>
      </c>
      <c r="N150" s="322">
        <f>apuração!N3</f>
        <v>119</v>
      </c>
      <c r="O150" s="495"/>
    </row>
    <row r="151" spans="2:15" ht="18.600000000000001">
      <c r="B151" s="485" t="str">
        <f>apuração!B6</f>
        <v>271</v>
      </c>
      <c r="C151" s="319" t="str">
        <f>apuração!C6</f>
        <v>WATANABE</v>
      </c>
      <c r="D151" s="319" t="str">
        <f>apuração!D6</f>
        <v>HIROMI</v>
      </c>
      <c r="E151" s="319" t="str">
        <f>apuração!E6</f>
        <v>M</v>
      </c>
      <c r="F151" s="319" t="str">
        <f>apuração!F6</f>
        <v>08. SMA</v>
      </c>
      <c r="G151" s="343">
        <f>apuração!G6</f>
        <v>18070</v>
      </c>
      <c r="H151" s="320">
        <f>apuração!H6</f>
        <v>0</v>
      </c>
      <c r="I151" s="320" t="str">
        <f>apuração!I6</f>
        <v>EX-SR</v>
      </c>
      <c r="J151" s="319" t="str">
        <f>apuração!J6</f>
        <v>LIB2026</v>
      </c>
      <c r="K151" s="319">
        <f>apuração!K6</f>
        <v>0</v>
      </c>
      <c r="L151" s="499">
        <f>apuração!L6</f>
        <v>49</v>
      </c>
      <c r="M151" s="499">
        <f>apuração!M6</f>
        <v>52</v>
      </c>
      <c r="N151" s="322">
        <f>apuração!N6</f>
        <v>101</v>
      </c>
      <c r="O151" s="495"/>
    </row>
    <row r="152" spans="2:15" ht="18.600000000000001">
      <c r="B152" s="485" t="str">
        <f>apuração!B34</f>
        <v>170</v>
      </c>
      <c r="C152" s="319" t="str">
        <f>apuração!C34</f>
        <v>YAMAKAWA</v>
      </c>
      <c r="D152" s="319" t="str">
        <f>apuração!D34</f>
        <v>YOCHINOBU</v>
      </c>
      <c r="E152" s="319" t="str">
        <f>apuração!E34</f>
        <v>M</v>
      </c>
      <c r="F152" s="319" t="str">
        <f>apuração!F34</f>
        <v>11. NCC</v>
      </c>
      <c r="G152" s="343">
        <f>apuração!G34</f>
        <v>17962</v>
      </c>
      <c r="H152" s="320">
        <f>apuração!H34</f>
        <v>2</v>
      </c>
      <c r="I152" s="320" t="str">
        <f>apuração!I34</f>
        <v>EX-SR</v>
      </c>
      <c r="J152" s="319" t="str">
        <f>apuração!J34</f>
        <v>LIB2026</v>
      </c>
      <c r="K152" s="319">
        <f>apuração!K34</f>
        <v>0</v>
      </c>
      <c r="L152" s="499">
        <f>apuração!L34</f>
        <v>61</v>
      </c>
      <c r="M152" s="499">
        <f>apuração!M34</f>
        <v>56</v>
      </c>
      <c r="N152" s="322">
        <f>apuração!N34</f>
        <v>117</v>
      </c>
      <c r="O152" s="495"/>
    </row>
    <row r="153" spans="2:15" ht="18.600000000000001">
      <c r="B153" s="485" t="str">
        <f>apuração!B27</f>
        <v>527</v>
      </c>
      <c r="C153" s="319" t="str">
        <f>apuração!C27</f>
        <v>KONDO</v>
      </c>
      <c r="D153" s="319" t="str">
        <f>apuração!D27</f>
        <v>JORGE</v>
      </c>
      <c r="E153" s="319" t="str">
        <f>apuração!E27</f>
        <v>M</v>
      </c>
      <c r="F153" s="319" t="str">
        <f>apuração!F27</f>
        <v>12. COO</v>
      </c>
      <c r="G153" s="343">
        <f>apuração!G27</f>
        <v>16542</v>
      </c>
      <c r="H153" s="320">
        <f>apuração!H27</f>
        <v>3</v>
      </c>
      <c r="I153" s="320" t="str">
        <f>apuração!I27</f>
        <v>EX-SR</v>
      </c>
      <c r="J153" s="319" t="str">
        <f>apuração!J27</f>
        <v>LIB2026</v>
      </c>
      <c r="K153" s="319">
        <f>apuração!K27</f>
        <v>0</v>
      </c>
      <c r="L153" s="499">
        <f>apuração!L27</f>
        <v>55</v>
      </c>
      <c r="M153" s="499">
        <f>apuração!M27</f>
        <v>58</v>
      </c>
      <c r="N153" s="322">
        <f>apuração!N27</f>
        <v>113</v>
      </c>
      <c r="O153" s="495"/>
    </row>
    <row r="154" spans="2:15" ht="18.600000000000001">
      <c r="B154" s="485" t="str">
        <f>apuração!B54</f>
        <v>375</v>
      </c>
      <c r="C154" s="319" t="str">
        <f>apuração!C54</f>
        <v>KOJA</v>
      </c>
      <c r="D154" s="319" t="str">
        <f>apuração!D54</f>
        <v>J. JORGE</v>
      </c>
      <c r="E154" s="319" t="str">
        <f>apuração!E54</f>
        <v>M</v>
      </c>
      <c r="F154" s="319" t="str">
        <f>apuração!F54</f>
        <v>11. NCC</v>
      </c>
      <c r="G154" s="343">
        <f>apuração!G54</f>
        <v>16676</v>
      </c>
      <c r="H154" s="320">
        <f>apuração!H54</f>
        <v>2</v>
      </c>
      <c r="I154" s="320" t="str">
        <f>apuração!I54</f>
        <v>EX-SR</v>
      </c>
      <c r="J154" s="319" t="str">
        <f>apuração!J54</f>
        <v>LIB2026</v>
      </c>
      <c r="K154" s="319">
        <f>apuração!K54</f>
        <v>0</v>
      </c>
      <c r="L154" s="499">
        <f>apuração!L54</f>
        <v>53</v>
      </c>
      <c r="M154" s="499">
        <f>apuração!M54</f>
        <v>53</v>
      </c>
      <c r="N154" s="322">
        <f>apuração!N54</f>
        <v>106</v>
      </c>
      <c r="O154" s="495"/>
    </row>
    <row r="155" spans="2:15" ht="18.600000000000001">
      <c r="B155" s="485" t="str">
        <f>apuração!B19</f>
        <v>983</v>
      </c>
      <c r="C155" s="319" t="str">
        <f>apuração!C19</f>
        <v>OSAKO</v>
      </c>
      <c r="D155" s="319" t="str">
        <f>apuração!D19</f>
        <v>SERGIO</v>
      </c>
      <c r="E155" s="319" t="str">
        <f>apuração!E19</f>
        <v>M</v>
      </c>
      <c r="F155" s="319" t="str">
        <f>apuração!F19</f>
        <v>18. SOR</v>
      </c>
      <c r="G155" s="343">
        <f>apuração!G19</f>
        <v>16304</v>
      </c>
      <c r="H155" s="320">
        <f>apuração!H19</f>
        <v>3</v>
      </c>
      <c r="I155" s="320" t="str">
        <f>apuração!I19</f>
        <v>EX-SR</v>
      </c>
      <c r="J155" s="319" t="str">
        <f>apuração!J19</f>
        <v>LIB2026</v>
      </c>
      <c r="K155" s="319">
        <f>apuração!K19</f>
        <v>0</v>
      </c>
      <c r="L155" s="499">
        <f>apuração!L19</f>
        <v>60</v>
      </c>
      <c r="M155" s="499">
        <f>apuração!M19</f>
        <v>57</v>
      </c>
      <c r="N155" s="322">
        <f>apuração!N19</f>
        <v>117</v>
      </c>
      <c r="O155" s="495"/>
    </row>
    <row r="156" spans="2:15" ht="18.600000000000001">
      <c r="B156" s="485" t="str">
        <f>apuração!B2</f>
        <v>342</v>
      </c>
      <c r="C156" s="319" t="str">
        <f>apuração!C2</f>
        <v>TOBIMATSU</v>
      </c>
      <c r="D156" s="319" t="str">
        <f>apuração!D2</f>
        <v>SHINYA</v>
      </c>
      <c r="E156" s="319" t="str">
        <f>apuração!E2</f>
        <v>M</v>
      </c>
      <c r="F156" s="319" t="str">
        <f>apuração!F2</f>
        <v>06. KOK</v>
      </c>
      <c r="G156" s="343">
        <f>apuração!G2</f>
        <v>17774</v>
      </c>
      <c r="H156" s="320">
        <f>apuração!H2</f>
        <v>1</v>
      </c>
      <c r="I156" s="320" t="str">
        <f>apuração!I2</f>
        <v>EX-SR</v>
      </c>
      <c r="J156" s="319" t="str">
        <f>apuração!J2</f>
        <v>LIB2026</v>
      </c>
      <c r="K156" s="319">
        <f>apuração!K2</f>
        <v>0</v>
      </c>
      <c r="L156" s="499">
        <f>apuração!L2</f>
        <v>53</v>
      </c>
      <c r="M156" s="499">
        <f>apuração!M2</f>
        <v>52</v>
      </c>
      <c r="N156" s="322">
        <f>apuração!N2</f>
        <v>105</v>
      </c>
      <c r="O156" s="495"/>
    </row>
    <row r="157" spans="2:15" ht="18.600000000000001">
      <c r="B157" s="485" t="str">
        <f>apuração!B136</f>
        <v>736</v>
      </c>
      <c r="C157" s="319" t="str">
        <f>apuração!C136</f>
        <v>ANTUNES DE SOUZA</v>
      </c>
      <c r="D157" s="319" t="str">
        <f>apuração!D136</f>
        <v>BRUNO RAFAEL</v>
      </c>
      <c r="E157" s="319" t="str">
        <f>apuração!E136</f>
        <v>M</v>
      </c>
      <c r="F157" s="319" t="str">
        <f>apuração!F136</f>
        <v>18. SOR</v>
      </c>
      <c r="G157" s="343">
        <f>apuração!G136</f>
        <v>32057</v>
      </c>
      <c r="H157" s="320">
        <f>apuração!H136</f>
        <v>11</v>
      </c>
      <c r="I157" s="320" t="str">
        <f>apuração!I136</f>
        <v>C-NSR</v>
      </c>
      <c r="J157" s="319" t="str">
        <f>apuração!J136</f>
        <v>LIB2026</v>
      </c>
      <c r="K157" s="319">
        <f>apuração!K136</f>
        <v>0</v>
      </c>
      <c r="L157" s="499">
        <f>apuração!L136</f>
        <v>63</v>
      </c>
      <c r="M157" s="499">
        <f>apuração!M136</f>
        <v>55</v>
      </c>
      <c r="N157" s="322">
        <f>apuração!N136</f>
        <v>118</v>
      </c>
      <c r="O157" s="495"/>
    </row>
    <row r="158" spans="2:15" ht="18.600000000000001">
      <c r="B158" s="485" t="str">
        <f>apuração!B180</f>
        <v>404</v>
      </c>
      <c r="C158" s="319" t="str">
        <f>apuração!C180</f>
        <v>0ZAKI</v>
      </c>
      <c r="D158" s="319" t="str">
        <f>apuração!D180</f>
        <v>RAPHAEL M.</v>
      </c>
      <c r="E158" s="319" t="str">
        <f>apuração!E180</f>
        <v>M</v>
      </c>
      <c r="F158" s="319" t="str">
        <f>apuração!F180</f>
        <v>06. KOK</v>
      </c>
      <c r="G158" s="343">
        <f>apuração!G180</f>
        <v>32446</v>
      </c>
      <c r="H158" s="320">
        <f>apuração!H180</f>
        <v>12</v>
      </c>
      <c r="I158" s="320" t="str">
        <f>apuração!I180</f>
        <v>C-NSR</v>
      </c>
      <c r="J158" s="319" t="str">
        <f>apuração!J180</f>
        <v>LIB2026</v>
      </c>
      <c r="K158" s="319">
        <f>apuração!K180</f>
        <v>0</v>
      </c>
      <c r="L158" s="499">
        <f>apuração!L180</f>
        <v>62</v>
      </c>
      <c r="M158" s="499">
        <f>apuração!M180</f>
        <v>66</v>
      </c>
      <c r="N158" s="322">
        <f>apuração!N180</f>
        <v>128</v>
      </c>
      <c r="O158" s="495"/>
    </row>
    <row r="159" spans="2:15" ht="18.600000000000001">
      <c r="B159" s="485" t="str">
        <f>apuração!B124</f>
        <v>764</v>
      </c>
      <c r="C159" s="319" t="str">
        <f>apuração!C124</f>
        <v>ISHIHARA</v>
      </c>
      <c r="D159" s="319" t="str">
        <f>apuração!D124</f>
        <v>HILTON HARUAKI</v>
      </c>
      <c r="E159" s="319" t="str">
        <f>apuração!E124</f>
        <v>M</v>
      </c>
      <c r="F159" s="319" t="str">
        <f>apuração!F124</f>
        <v>01. PIE</v>
      </c>
      <c r="G159" s="343">
        <f>apuração!G124</f>
        <v>41116</v>
      </c>
      <c r="H159" s="320">
        <f>apuração!H124</f>
        <v>12</v>
      </c>
      <c r="I159" s="320" t="str">
        <f>apuração!I124</f>
        <v>C-NSR</v>
      </c>
      <c r="J159" s="319" t="str">
        <f>apuração!J124</f>
        <v>LIB2026</v>
      </c>
      <c r="K159" s="319">
        <f>apuração!K124</f>
        <v>0</v>
      </c>
      <c r="L159" s="499">
        <f>apuração!L124</f>
        <v>60</v>
      </c>
      <c r="M159" s="499">
        <f>apuração!M124</f>
        <v>66</v>
      </c>
      <c r="N159" s="322">
        <f>apuração!N124</f>
        <v>126</v>
      </c>
      <c r="O159" s="495"/>
    </row>
    <row r="160" spans="2:15" ht="18.600000000000001">
      <c r="B160" s="485" t="str">
        <f>apuração!B194</f>
        <v>408</v>
      </c>
      <c r="C160" s="319" t="str">
        <f>apuração!C194</f>
        <v>YOKOTA</v>
      </c>
      <c r="D160" s="319" t="str">
        <f>apuração!D194</f>
        <v>NELSON AKIRA</v>
      </c>
      <c r="E160" s="319" t="str">
        <f>apuração!E194</f>
        <v>M</v>
      </c>
      <c r="F160" s="319" t="str">
        <f>apuração!F194</f>
        <v>06. KOK</v>
      </c>
      <c r="G160" s="343">
        <f>apuração!G194</f>
        <v>20468</v>
      </c>
      <c r="H160" s="320">
        <f>apuração!H194</f>
        <v>12</v>
      </c>
      <c r="I160" s="320" t="str">
        <f>apuração!I194</f>
        <v>C-NSR</v>
      </c>
      <c r="J160" s="319" t="str">
        <f>apuração!J194</f>
        <v>LIB2026</v>
      </c>
      <c r="K160" s="319">
        <f>apuração!K194</f>
        <v>0</v>
      </c>
      <c r="L160" s="499">
        <f>apuração!L194</f>
        <v>59</v>
      </c>
      <c r="M160" s="499">
        <f>apuração!M194</f>
        <v>70</v>
      </c>
      <c r="N160" s="322">
        <f>apuração!N194</f>
        <v>129</v>
      </c>
      <c r="O160" s="495"/>
    </row>
    <row r="161" spans="2:15" ht="18.600000000000001">
      <c r="B161" s="485" t="str">
        <f>apuração!B93</f>
        <v>820</v>
      </c>
      <c r="C161" s="319" t="str">
        <f>apuração!C93</f>
        <v>RIBEIRO</v>
      </c>
      <c r="D161" s="319" t="str">
        <f>apuração!D93</f>
        <v>JORGE LUIZ</v>
      </c>
      <c r="E161" s="319" t="str">
        <f>apuração!E93</f>
        <v>M</v>
      </c>
      <c r="F161" s="319" t="str">
        <f>apuração!F93</f>
        <v>10. ITA</v>
      </c>
      <c r="G161" s="343">
        <f>apuração!G93</f>
        <v>19037</v>
      </c>
      <c r="H161" s="320">
        <f>apuração!H93</f>
        <v>12</v>
      </c>
      <c r="I161" s="320" t="str">
        <f>apuração!I93</f>
        <v>C-NSR</v>
      </c>
      <c r="J161" s="319" t="str">
        <f>apuração!J93</f>
        <v>LIB2026</v>
      </c>
      <c r="K161" s="319">
        <f>apuração!K93</f>
        <v>0</v>
      </c>
      <c r="L161" s="499">
        <f>apuração!L93</f>
        <v>99</v>
      </c>
      <c r="M161" s="499">
        <f>apuração!M93</f>
        <v>99</v>
      </c>
      <c r="N161" s="322">
        <f>apuração!N93</f>
        <v>198</v>
      </c>
      <c r="O161" s="495"/>
    </row>
    <row r="162" spans="2:15" ht="18.600000000000001">
      <c r="B162" s="485" t="str">
        <f>apuração!B40</f>
        <v>770</v>
      </c>
      <c r="C162" s="319" t="str">
        <f>apuração!C40</f>
        <v>MATSUI</v>
      </c>
      <c r="D162" s="319" t="str">
        <f>apuração!D40</f>
        <v>SERGIO KIYOSHI</v>
      </c>
      <c r="E162" s="319" t="str">
        <f>apuração!E40</f>
        <v>M</v>
      </c>
      <c r="F162" s="319" t="str">
        <f>apuração!F40</f>
        <v>07. GSP</v>
      </c>
      <c r="G162" s="343">
        <f>apuração!G40</f>
        <v>21525</v>
      </c>
      <c r="H162" s="320">
        <f>apuração!H40</f>
        <v>12</v>
      </c>
      <c r="I162" s="320" t="str">
        <f>apuração!I40</f>
        <v>C-NSR</v>
      </c>
      <c r="J162" s="319" t="str">
        <f>apuração!J40</f>
        <v>LIB2026</v>
      </c>
      <c r="K162" s="319">
        <f>apuração!K40</f>
        <v>0</v>
      </c>
      <c r="L162" s="499">
        <f>apuração!L40</f>
        <v>62</v>
      </c>
      <c r="M162" s="499">
        <f>apuração!M40</f>
        <v>61</v>
      </c>
      <c r="N162" s="322">
        <f>apuração!N40</f>
        <v>123</v>
      </c>
      <c r="O162" s="495"/>
    </row>
    <row r="163" spans="2:15" ht="18.600000000000001">
      <c r="B163" s="485" t="str">
        <f>apuração!B206</f>
        <v>410</v>
      </c>
      <c r="C163" s="319" t="str">
        <f>apuração!C206</f>
        <v>YOSHINO</v>
      </c>
      <c r="D163" s="319" t="str">
        <f>apuração!D206</f>
        <v>GUIDO YOSHIAKI</v>
      </c>
      <c r="E163" s="319" t="str">
        <f>apuração!E206</f>
        <v>M</v>
      </c>
      <c r="F163" s="319" t="str">
        <f>apuração!F206</f>
        <v>11. NCC</v>
      </c>
      <c r="G163" s="343">
        <f>apuração!G206</f>
        <v>21607</v>
      </c>
      <c r="H163" s="320">
        <f>apuração!H206</f>
        <v>12</v>
      </c>
      <c r="I163" s="320" t="str">
        <f>apuração!I206</f>
        <v>C-NSR</v>
      </c>
      <c r="J163" s="319" t="str">
        <f>apuração!J206</f>
        <v>LIB2026i</v>
      </c>
      <c r="K163" s="319">
        <f>apuração!K206</f>
        <v>0</v>
      </c>
      <c r="L163" s="499">
        <f>apuração!L206</f>
        <v>65</v>
      </c>
      <c r="M163" s="499">
        <f>apuração!M206</f>
        <v>65</v>
      </c>
      <c r="N163" s="322">
        <f>apuração!N206</f>
        <v>130</v>
      </c>
      <c r="O163" s="495"/>
    </row>
    <row r="164" spans="2:15" ht="18.600000000000001">
      <c r="B164" s="485" t="str">
        <f>apuração!B205</f>
        <v>766</v>
      </c>
      <c r="C164" s="319" t="str">
        <f>apuração!C205</f>
        <v>MINAMIGATA</v>
      </c>
      <c r="D164" s="319" t="str">
        <f>apuração!D205</f>
        <v>JOAO YASUHIRO</v>
      </c>
      <c r="E164" s="319" t="str">
        <f>apuração!E205</f>
        <v>M</v>
      </c>
      <c r="F164" s="319" t="str">
        <f>apuração!F205</f>
        <v>15. BIR</v>
      </c>
      <c r="G164" s="343">
        <f>apuração!G205</f>
        <v>21707</v>
      </c>
      <c r="H164" s="320">
        <f>apuração!H205</f>
        <v>12</v>
      </c>
      <c r="I164" s="320" t="str">
        <f>apuração!I205</f>
        <v>C-NSR</v>
      </c>
      <c r="J164" s="319" t="str">
        <f>apuração!J205</f>
        <v>LIB2026</v>
      </c>
      <c r="K164" s="319">
        <f>apuração!K205</f>
        <v>0</v>
      </c>
      <c r="L164" s="499">
        <f>apuração!L205</f>
        <v>64</v>
      </c>
      <c r="M164" s="499">
        <f>apuração!M205</f>
        <v>69</v>
      </c>
      <c r="N164" s="322">
        <f>apuração!N205</f>
        <v>133</v>
      </c>
      <c r="O164" s="495"/>
    </row>
    <row r="165" spans="2:15" ht="18.600000000000001">
      <c r="B165" s="485" t="str">
        <f>apuração!B152</f>
        <v>975</v>
      </c>
      <c r="C165" s="319" t="str">
        <f>apuração!C152</f>
        <v>OGAWA</v>
      </c>
      <c r="D165" s="319" t="str">
        <f>apuração!D152</f>
        <v>ARNALDO</v>
      </c>
      <c r="E165" s="319" t="str">
        <f>apuração!E152</f>
        <v>M</v>
      </c>
      <c r="F165" s="319" t="str">
        <f>apuração!F152</f>
        <v>15. BIR</v>
      </c>
      <c r="G165" s="343">
        <f>apuração!G152</f>
        <v>21814</v>
      </c>
      <c r="H165" s="320">
        <f>apuração!H152</f>
        <v>10</v>
      </c>
      <c r="I165" s="320" t="str">
        <f>apuração!I152</f>
        <v>C-NSR</v>
      </c>
      <c r="J165" s="319" t="str">
        <f>apuração!J152</f>
        <v>LIB2026</v>
      </c>
      <c r="K165" s="319">
        <f>apuração!K152</f>
        <v>0</v>
      </c>
      <c r="L165" s="499">
        <f>apuração!L152</f>
        <v>65</v>
      </c>
      <c r="M165" s="499">
        <f>apuração!M152</f>
        <v>59</v>
      </c>
      <c r="N165" s="322">
        <f>apuração!N152</f>
        <v>124</v>
      </c>
      <c r="O165" s="495"/>
    </row>
    <row r="166" spans="2:15" ht="18.600000000000001">
      <c r="B166" s="485" t="str">
        <f>apuração!B45</f>
        <v>735</v>
      </c>
      <c r="C166" s="319" t="str">
        <f>apuração!C45</f>
        <v>BARBOSA DE LIMA</v>
      </c>
      <c r="D166" s="319" t="str">
        <f>apuração!D45</f>
        <v>JOSE HILTON</v>
      </c>
      <c r="E166" s="319" t="str">
        <f>apuração!E45</f>
        <v>M</v>
      </c>
      <c r="F166" s="319" t="str">
        <f>apuração!F45</f>
        <v>18. SOR</v>
      </c>
      <c r="G166" s="343">
        <f>apuração!G45</f>
        <v>24988</v>
      </c>
      <c r="H166" s="320">
        <f>apuração!H45</f>
        <v>12</v>
      </c>
      <c r="I166" s="320" t="str">
        <f>apuração!I45</f>
        <v>C-NSR</v>
      </c>
      <c r="J166" s="319" t="str">
        <f>apuração!J45</f>
        <v>LIB2026</v>
      </c>
      <c r="K166" s="319">
        <f>apuração!K45</f>
        <v>0</v>
      </c>
      <c r="L166" s="499">
        <f>apuração!L45</f>
        <v>59</v>
      </c>
      <c r="M166" s="499">
        <f>apuração!M45</f>
        <v>56</v>
      </c>
      <c r="N166" s="322">
        <f>apuração!N45</f>
        <v>115</v>
      </c>
      <c r="O166" s="495"/>
    </row>
    <row r="167" spans="2:15" ht="18.600000000000001">
      <c r="B167" s="485">
        <f>apuração!B203</f>
        <v>709</v>
      </c>
      <c r="C167" s="319" t="str">
        <f>apuração!C203</f>
        <v>MADUREIRA</v>
      </c>
      <c r="D167" s="319" t="str">
        <f>apuração!D203</f>
        <v>CESAR AUGUSTO</v>
      </c>
      <c r="E167" s="319" t="str">
        <f>apuração!E203</f>
        <v>M</v>
      </c>
      <c r="F167" s="319" t="str">
        <f>apuração!F203</f>
        <v>06. KOK</v>
      </c>
      <c r="G167" s="343">
        <f>apuração!G203</f>
        <v>19956</v>
      </c>
      <c r="H167" s="320">
        <f>apuração!H203</f>
        <v>12</v>
      </c>
      <c r="I167" s="320" t="str">
        <f>apuração!I203</f>
        <v>C-NSR</v>
      </c>
      <c r="J167" s="319" t="str">
        <f>apuração!J203</f>
        <v>LIB2026</v>
      </c>
      <c r="K167" s="319">
        <f>apuração!K203</f>
        <v>0</v>
      </c>
      <c r="L167" s="499">
        <f>apuração!L203</f>
        <v>57</v>
      </c>
      <c r="M167" s="499">
        <f>apuração!M203</f>
        <v>56</v>
      </c>
      <c r="N167" s="322">
        <f>apuração!N203</f>
        <v>113</v>
      </c>
      <c r="O167" s="495"/>
    </row>
    <row r="168" spans="2:15" ht="18.600000000000001">
      <c r="B168" s="485" t="str">
        <f>apuração!B126</f>
        <v>848</v>
      </c>
      <c r="C168" s="319" t="str">
        <f>apuração!C126</f>
        <v>NOZAWA</v>
      </c>
      <c r="D168" s="319" t="str">
        <f>apuração!D126</f>
        <v>CARLOS MASAYUKI</v>
      </c>
      <c r="E168" s="319" t="str">
        <f>apuração!E126</f>
        <v>M</v>
      </c>
      <c r="F168" s="319" t="str">
        <f>apuração!F126</f>
        <v>06. KOK</v>
      </c>
      <c r="G168" s="343">
        <f>apuração!G126</f>
        <v>24027</v>
      </c>
      <c r="H168" s="320">
        <f>apuração!H126</f>
        <v>9</v>
      </c>
      <c r="I168" s="320" t="str">
        <f>apuração!I126</f>
        <v>B-NSR</v>
      </c>
      <c r="J168" s="319" t="str">
        <f>apuração!J126</f>
        <v>LIB2026</v>
      </c>
      <c r="K168" s="319">
        <f>apuração!K126</f>
        <v>0</v>
      </c>
      <c r="L168" s="499">
        <f>apuração!L126</f>
        <v>64</v>
      </c>
      <c r="M168" s="499">
        <f>apuração!M126</f>
        <v>61</v>
      </c>
      <c r="N168" s="322">
        <f>apuração!N126</f>
        <v>125</v>
      </c>
      <c r="O168" s="495"/>
    </row>
    <row r="169" spans="2:15" ht="18.600000000000001">
      <c r="B169" s="485" t="str">
        <f>apuração!B173</f>
        <v>744</v>
      </c>
      <c r="C169" s="319" t="str">
        <f>apuração!C173</f>
        <v>UEMURA</v>
      </c>
      <c r="D169" s="319" t="str">
        <f>apuração!D173</f>
        <v>JORGE</v>
      </c>
      <c r="E169" s="319" t="str">
        <f>apuração!E173</f>
        <v>M</v>
      </c>
      <c r="F169" s="319" t="str">
        <f>apuração!F173</f>
        <v>01. PIE</v>
      </c>
      <c r="G169" s="343">
        <f>apuração!G173</f>
        <v>29247</v>
      </c>
      <c r="H169" s="320">
        <f>apuração!H173</f>
        <v>9</v>
      </c>
      <c r="I169" s="320" t="str">
        <f>apuração!I173</f>
        <v>B-NSR</v>
      </c>
      <c r="J169" s="319" t="str">
        <f>apuração!J173</f>
        <v>LIB2026</v>
      </c>
      <c r="K169" s="319">
        <f>apuração!K173</f>
        <v>0</v>
      </c>
      <c r="L169" s="499">
        <f>apuração!L173</f>
        <v>64</v>
      </c>
      <c r="M169" s="499">
        <f>apuração!M173</f>
        <v>65</v>
      </c>
      <c r="N169" s="322">
        <f>apuração!N173</f>
        <v>129</v>
      </c>
      <c r="O169" s="495"/>
    </row>
    <row r="170" spans="2:15" ht="18.600000000000001">
      <c r="B170" s="485" t="str">
        <f>apuração!B170</f>
        <v>737</v>
      </c>
      <c r="C170" s="319" t="str">
        <f>apuração!C170</f>
        <v>SAKATA</v>
      </c>
      <c r="D170" s="319" t="str">
        <f>apuração!D170</f>
        <v>JORGE</v>
      </c>
      <c r="E170" s="319" t="str">
        <f>apuração!E170</f>
        <v>M</v>
      </c>
      <c r="F170" s="319" t="str">
        <f>apuração!F170</f>
        <v>18. SOR</v>
      </c>
      <c r="G170" s="343">
        <f>apuração!G170</f>
        <v>19445</v>
      </c>
      <c r="H170" s="320">
        <f>apuração!H170</f>
        <v>9</v>
      </c>
      <c r="I170" s="320" t="str">
        <f>apuração!I170</f>
        <v>B-NSR</v>
      </c>
      <c r="J170" s="319" t="str">
        <f>apuração!J170</f>
        <v>LIB2026</v>
      </c>
      <c r="K170" s="319">
        <f>apuração!K170</f>
        <v>0</v>
      </c>
      <c r="L170" s="499">
        <f>apuração!L170</f>
        <v>58</v>
      </c>
      <c r="M170" s="499">
        <f>apuração!M170</f>
        <v>64</v>
      </c>
      <c r="N170" s="322">
        <f>apuração!N170</f>
        <v>122</v>
      </c>
      <c r="O170" s="495"/>
    </row>
    <row r="171" spans="2:15" ht="18.600000000000001">
      <c r="B171" s="485" t="str">
        <f>apuração!B114</f>
        <v>697</v>
      </c>
      <c r="C171" s="319" t="str">
        <f>apuração!C114</f>
        <v>YADOYA</v>
      </c>
      <c r="D171" s="319" t="str">
        <f>apuração!D114</f>
        <v>KITARO</v>
      </c>
      <c r="E171" s="319" t="str">
        <f>apuração!E114</f>
        <v>M</v>
      </c>
      <c r="F171" s="319" t="str">
        <f>apuração!F114</f>
        <v>07. GSP</v>
      </c>
      <c r="G171" s="343">
        <f>apuração!G114</f>
        <v>23259</v>
      </c>
      <c r="H171" s="320">
        <f>apuração!H114</f>
        <v>9</v>
      </c>
      <c r="I171" s="320" t="str">
        <f>apuração!I114</f>
        <v>B-NSR</v>
      </c>
      <c r="J171" s="319" t="str">
        <f>apuração!J114</f>
        <v>LIB2026</v>
      </c>
      <c r="K171" s="319">
        <f>apuração!K114</f>
        <v>0</v>
      </c>
      <c r="L171" s="499">
        <f>apuração!L114</f>
        <v>60</v>
      </c>
      <c r="M171" s="499">
        <f>apuração!M114</f>
        <v>70</v>
      </c>
      <c r="N171" s="322">
        <f>apuração!N114</f>
        <v>130</v>
      </c>
      <c r="O171" s="495"/>
    </row>
    <row r="172" spans="2:15" ht="18.600000000000001">
      <c r="B172" s="485" t="str">
        <f>apuração!B90</f>
        <v>887</v>
      </c>
      <c r="C172" s="319" t="str">
        <f>apuração!C90</f>
        <v>A. GOMES</v>
      </c>
      <c r="D172" s="319" t="str">
        <f>apuração!D90</f>
        <v>CLAUDEMIR</v>
      </c>
      <c r="E172" s="319" t="str">
        <f>apuração!E90</f>
        <v>M</v>
      </c>
      <c r="F172" s="319" t="str">
        <f>apuração!F90</f>
        <v>11. NCC</v>
      </c>
      <c r="G172" s="343">
        <f>apuração!G90</f>
        <v>28815</v>
      </c>
      <c r="H172" s="320">
        <f>apuração!H90</f>
        <v>8</v>
      </c>
      <c r="I172" s="320" t="str">
        <f>apuração!I90</f>
        <v>B-NSR</v>
      </c>
      <c r="J172" s="319" t="str">
        <f>apuração!J90</f>
        <v>LIB2026</v>
      </c>
      <c r="K172" s="319">
        <f>apuração!K90</f>
        <v>0</v>
      </c>
      <c r="L172" s="499">
        <f>apuração!L90</f>
        <v>55</v>
      </c>
      <c r="M172" s="499">
        <f>apuração!M90</f>
        <v>62</v>
      </c>
      <c r="N172" s="322">
        <f>apuração!N90</f>
        <v>117</v>
      </c>
      <c r="O172" s="495"/>
    </row>
    <row r="173" spans="2:15" ht="18.600000000000001">
      <c r="B173" s="485">
        <f>apuração!B165</f>
        <v>587</v>
      </c>
      <c r="C173" s="319" t="str">
        <f>apuração!C165</f>
        <v>SHIMURA</v>
      </c>
      <c r="D173" s="319" t="str">
        <f>apuração!D165</f>
        <v>JUSCELINO</v>
      </c>
      <c r="E173" s="319" t="str">
        <f>apuração!E165</f>
        <v>M</v>
      </c>
      <c r="F173" s="319" t="str">
        <f>apuração!F165</f>
        <v>07. GSP</v>
      </c>
      <c r="G173" s="343">
        <f>apuração!G165</f>
        <v>20561</v>
      </c>
      <c r="H173" s="320">
        <f>apuração!H165</f>
        <v>9</v>
      </c>
      <c r="I173" s="320" t="str">
        <f>apuração!I165</f>
        <v>B-NSR</v>
      </c>
      <c r="J173" s="319" t="str">
        <f>apuração!J165</f>
        <v>LIB2026</v>
      </c>
      <c r="K173" s="319">
        <f>apuração!K165</f>
        <v>0</v>
      </c>
      <c r="L173" s="499">
        <f>apuração!L165</f>
        <v>58</v>
      </c>
      <c r="M173" s="499">
        <f>apuração!M165</f>
        <v>59</v>
      </c>
      <c r="N173" s="322">
        <f>apuração!N165</f>
        <v>117</v>
      </c>
      <c r="O173" s="495"/>
    </row>
    <row r="174" spans="2:15" ht="18.600000000000001">
      <c r="B174" s="485" t="str">
        <f>apuração!B134</f>
        <v>715</v>
      </c>
      <c r="C174" s="319" t="str">
        <f>apuração!C134</f>
        <v>MAEDA</v>
      </c>
      <c r="D174" s="319" t="str">
        <f>apuração!D134</f>
        <v>ALLAN YUJI</v>
      </c>
      <c r="E174" s="319" t="str">
        <f>apuração!E134</f>
        <v>M</v>
      </c>
      <c r="F174" s="319" t="str">
        <f>apuração!F134</f>
        <v>03. IBI</v>
      </c>
      <c r="G174" s="343">
        <f>apuração!G134</f>
        <v>32498</v>
      </c>
      <c r="H174" s="320">
        <f>apuração!H134</f>
        <v>7</v>
      </c>
      <c r="I174" s="320" t="str">
        <f>apuração!I134</f>
        <v>B-NSR</v>
      </c>
      <c r="J174" s="319" t="str">
        <f>apuração!J134</f>
        <v>LIB2026</v>
      </c>
      <c r="K174" s="319">
        <f>apuração!K134</f>
        <v>0</v>
      </c>
      <c r="L174" s="499">
        <f>apuração!L134</f>
        <v>61</v>
      </c>
      <c r="M174" s="499">
        <f>apuração!M134</f>
        <v>56</v>
      </c>
      <c r="N174" s="322">
        <f>apuração!N134</f>
        <v>117</v>
      </c>
      <c r="O174" s="495"/>
    </row>
    <row r="175" spans="2:15" ht="18.600000000000001">
      <c r="B175" s="485">
        <f>apuração!B122</f>
        <v>691</v>
      </c>
      <c r="C175" s="319" t="str">
        <f>apuração!C122</f>
        <v>HIRATA</v>
      </c>
      <c r="D175" s="319" t="str">
        <f>apuração!D122</f>
        <v>IRINEU YASSAYUKI</v>
      </c>
      <c r="E175" s="319" t="str">
        <f>apuração!E122</f>
        <v>M</v>
      </c>
      <c r="F175" s="319" t="str">
        <f>apuração!F122</f>
        <v>06. KOK</v>
      </c>
      <c r="G175" s="343">
        <f>apuração!G122</f>
        <v>24162</v>
      </c>
      <c r="H175" s="320">
        <f>apuração!H122</f>
        <v>8</v>
      </c>
      <c r="I175" s="320" t="str">
        <f>apuração!I122</f>
        <v>B-NSR</v>
      </c>
      <c r="J175" s="319" t="str">
        <f>apuração!J122</f>
        <v>LIB2026</v>
      </c>
      <c r="K175" s="319">
        <f>apuração!K122</f>
        <v>0</v>
      </c>
      <c r="L175" s="499">
        <f>apuração!L122</f>
        <v>56</v>
      </c>
      <c r="M175" s="499">
        <f>apuração!M122</f>
        <v>57</v>
      </c>
      <c r="N175" s="322">
        <f>apuração!N122</f>
        <v>113</v>
      </c>
      <c r="O175" s="495"/>
    </row>
    <row r="176" spans="2:15" ht="18.600000000000001">
      <c r="B176" s="485" t="str">
        <f>apuração!B154</f>
        <v>889</v>
      </c>
      <c r="C176" s="319" t="str">
        <f>apuração!C154</f>
        <v>BAPTISTA</v>
      </c>
      <c r="D176" s="319" t="str">
        <f>apuração!D154</f>
        <v>LUIZ CARLOS</v>
      </c>
      <c r="E176" s="319" t="str">
        <f>apuração!E154</f>
        <v>M</v>
      </c>
      <c r="F176" s="319" t="str">
        <f>apuração!F154</f>
        <v>16. SUM</v>
      </c>
      <c r="G176" s="343">
        <f>apuração!G154</f>
        <v>21818</v>
      </c>
      <c r="H176" s="320">
        <f>apuração!H154</f>
        <v>7</v>
      </c>
      <c r="I176" s="320" t="str">
        <f>apuração!I154</f>
        <v>B-NSR</v>
      </c>
      <c r="J176" s="319" t="str">
        <f>apuração!J154</f>
        <v>LIB2026</v>
      </c>
      <c r="K176" s="319">
        <f>apuração!K154</f>
        <v>0</v>
      </c>
      <c r="L176" s="499">
        <f>apuração!L154</f>
        <v>61</v>
      </c>
      <c r="M176" s="499">
        <f>apuração!M154</f>
        <v>52</v>
      </c>
      <c r="N176" s="322">
        <f>apuração!N154</f>
        <v>113</v>
      </c>
      <c r="O176" s="495"/>
    </row>
    <row r="177" spans="2:15" ht="18.600000000000001">
      <c r="B177" s="485" t="str">
        <f>apuração!B82</f>
        <v>784</v>
      </c>
      <c r="C177" s="319" t="str">
        <f>apuração!C82</f>
        <v>MINAMI</v>
      </c>
      <c r="D177" s="319" t="str">
        <f>apuração!D82</f>
        <v>TADAHIRO</v>
      </c>
      <c r="E177" s="319" t="str">
        <f>apuração!E82</f>
        <v>M</v>
      </c>
      <c r="F177" s="319" t="str">
        <f>apuração!F82</f>
        <v>15. BIR</v>
      </c>
      <c r="G177" s="343">
        <f>apuração!G82</f>
        <v>19440</v>
      </c>
      <c r="H177" s="320">
        <f>apuração!H82</f>
        <v>7</v>
      </c>
      <c r="I177" s="320" t="str">
        <f>apuração!I82</f>
        <v>B-NSR</v>
      </c>
      <c r="J177" s="319" t="str">
        <f>apuração!J82</f>
        <v>LIB2026</v>
      </c>
      <c r="K177" s="319">
        <f>apuração!K82</f>
        <v>0</v>
      </c>
      <c r="L177" s="499">
        <f>apuração!L82</f>
        <v>56</v>
      </c>
      <c r="M177" s="499">
        <f>apuração!M82</f>
        <v>64</v>
      </c>
      <c r="N177" s="322">
        <f>apuração!N82</f>
        <v>120</v>
      </c>
      <c r="O177" s="495"/>
    </row>
    <row r="178" spans="2:15" ht="18.600000000000001">
      <c r="B178" s="485" t="str">
        <f>apuração!B142</f>
        <v>335</v>
      </c>
      <c r="C178" s="319" t="str">
        <f>apuração!C142</f>
        <v>KITANO</v>
      </c>
      <c r="D178" s="319" t="str">
        <f>apuração!D142</f>
        <v>KAZUO</v>
      </c>
      <c r="E178" s="319" t="str">
        <f>apuração!E142</f>
        <v>M</v>
      </c>
      <c r="F178" s="319" t="str">
        <f>apuração!F142</f>
        <v>11. NCC</v>
      </c>
      <c r="G178" s="343">
        <f>apuração!G142</f>
        <v>19890</v>
      </c>
      <c r="H178" s="320">
        <f>apuração!H142</f>
        <v>8</v>
      </c>
      <c r="I178" s="320" t="str">
        <f>apuração!I142</f>
        <v>B-NSR</v>
      </c>
      <c r="J178" s="319" t="str">
        <f>apuração!J142</f>
        <v>LIB2026</v>
      </c>
      <c r="K178" s="319">
        <f>apuração!K142</f>
        <v>0</v>
      </c>
      <c r="L178" s="499">
        <f>apuração!L142</f>
        <v>60</v>
      </c>
      <c r="M178" s="499">
        <f>apuração!M142</f>
        <v>67</v>
      </c>
      <c r="N178" s="322">
        <f>apuração!N142</f>
        <v>127</v>
      </c>
      <c r="O178" s="495"/>
    </row>
    <row r="179" spans="2:15" ht="18.600000000000001">
      <c r="B179" s="485" t="str">
        <f>apuração!B149</f>
        <v>169</v>
      </c>
      <c r="C179" s="319" t="str">
        <f>apuração!C149</f>
        <v>SILVA</v>
      </c>
      <c r="D179" s="319" t="str">
        <f>apuração!D149</f>
        <v>MANOEL</v>
      </c>
      <c r="E179" s="319" t="str">
        <f>apuração!E149</f>
        <v>M</v>
      </c>
      <c r="F179" s="319" t="str">
        <f>apuração!F149</f>
        <v>06. KOK</v>
      </c>
      <c r="G179" s="343">
        <f>apuração!G149</f>
        <v>20205</v>
      </c>
      <c r="H179" s="320">
        <f>apuração!H149</f>
        <v>9</v>
      </c>
      <c r="I179" s="320" t="str">
        <f>apuração!I149</f>
        <v>B-NSR</v>
      </c>
      <c r="J179" s="319" t="str">
        <f>apuração!J149</f>
        <v>LIB2026</v>
      </c>
      <c r="K179" s="319">
        <f>apuração!K149</f>
        <v>0</v>
      </c>
      <c r="L179" s="499">
        <f>apuração!L149</f>
        <v>64</v>
      </c>
      <c r="M179" s="499">
        <f>apuração!M149</f>
        <v>55</v>
      </c>
      <c r="N179" s="322">
        <f>apuração!N149</f>
        <v>119</v>
      </c>
      <c r="O179" s="495"/>
    </row>
    <row r="180" spans="2:15" ht="18.600000000000001">
      <c r="B180" s="485" t="str">
        <f>apuração!B94</f>
        <v>976</v>
      </c>
      <c r="C180" s="319" t="str">
        <f>apuração!C94</f>
        <v>MORI</v>
      </c>
      <c r="D180" s="319" t="str">
        <f>apuração!D94</f>
        <v>SADAO</v>
      </c>
      <c r="E180" s="319" t="str">
        <f>apuração!E94</f>
        <v>M</v>
      </c>
      <c r="F180" s="319" t="str">
        <f>apuração!F94</f>
        <v>01. PIE</v>
      </c>
      <c r="G180" s="343">
        <f>apuração!G94</f>
        <v>19729</v>
      </c>
      <c r="H180" s="320">
        <f>apuração!H94</f>
        <v>8</v>
      </c>
      <c r="I180" s="320" t="str">
        <f>apuração!I94</f>
        <v>B-NSR</v>
      </c>
      <c r="J180" s="319" t="str">
        <f>apuração!J94</f>
        <v>LIB2026</v>
      </c>
      <c r="K180" s="319">
        <f>apuração!K94</f>
        <v>0</v>
      </c>
      <c r="L180" s="499">
        <f>apuração!L94</f>
        <v>67</v>
      </c>
      <c r="M180" s="499">
        <f>apuração!M94</f>
        <v>59</v>
      </c>
      <c r="N180" s="322">
        <f>apuração!N94</f>
        <v>126</v>
      </c>
      <c r="O180" s="495"/>
    </row>
    <row r="181" spans="2:15" ht="18.600000000000001">
      <c r="B181" s="485" t="str">
        <f>apuração!B36</f>
        <v>326</v>
      </c>
      <c r="C181" s="319" t="str">
        <f>apuração!C36</f>
        <v>ISHII</v>
      </c>
      <c r="D181" s="319" t="str">
        <f>apuração!D36</f>
        <v>ROBERTO</v>
      </c>
      <c r="E181" s="319" t="str">
        <f>apuração!E36</f>
        <v>M</v>
      </c>
      <c r="F181" s="319" t="str">
        <f>apuração!F36</f>
        <v>11. NCC</v>
      </c>
      <c r="G181" s="343">
        <f>apuração!G36</f>
        <v>19545</v>
      </c>
      <c r="H181" s="320">
        <f>apuração!H36</f>
        <v>6</v>
      </c>
      <c r="I181" s="320" t="str">
        <f>apuração!I36</f>
        <v>A-NSR</v>
      </c>
      <c r="J181" s="319" t="str">
        <f>apuração!J36</f>
        <v>LIB2026</v>
      </c>
      <c r="K181" s="319">
        <f>apuração!K36</f>
        <v>0</v>
      </c>
      <c r="L181" s="499">
        <f>apuração!L36</f>
        <v>52</v>
      </c>
      <c r="M181" s="499">
        <f>apuração!M36</f>
        <v>52</v>
      </c>
      <c r="N181" s="322">
        <f>apuração!N36</f>
        <v>104</v>
      </c>
      <c r="O181" s="495"/>
    </row>
    <row r="182" spans="2:15" ht="18.600000000000001">
      <c r="B182" s="485" t="str">
        <f>apuração!B31</f>
        <v>434</v>
      </c>
      <c r="C182" s="319" t="str">
        <f>apuração!C31</f>
        <v>KATO</v>
      </c>
      <c r="D182" s="319" t="str">
        <f>apuração!D31</f>
        <v>MASSAKAZU</v>
      </c>
      <c r="E182" s="319" t="str">
        <f>apuração!E31</f>
        <v>M</v>
      </c>
      <c r="F182" s="319" t="str">
        <f>apuração!F31</f>
        <v>01. PIE</v>
      </c>
      <c r="G182" s="343" t="str">
        <f>apuração!G31</f>
        <v>15/07/1960</v>
      </c>
      <c r="H182" s="320">
        <f>apuração!H31</f>
        <v>4</v>
      </c>
      <c r="I182" s="320" t="str">
        <f>apuração!I31</f>
        <v>A-NSR</v>
      </c>
      <c r="J182" s="319" t="str">
        <f>apuração!J31</f>
        <v>LIB2026</v>
      </c>
      <c r="K182" s="319">
        <f>apuração!K31</f>
        <v>0</v>
      </c>
      <c r="L182" s="499">
        <f>apuração!L31</f>
        <v>54</v>
      </c>
      <c r="M182" s="499">
        <f>apuração!M31</f>
        <v>58</v>
      </c>
      <c r="N182" s="322">
        <f>apuração!N31</f>
        <v>112</v>
      </c>
      <c r="O182" s="495"/>
    </row>
    <row r="183" spans="2:15" ht="18.600000000000001">
      <c r="B183" s="485" t="str">
        <f>apuração!B32</f>
        <v>690</v>
      </c>
      <c r="C183" s="319" t="str">
        <f>apuração!C32</f>
        <v>ITAGAKI</v>
      </c>
      <c r="D183" s="319" t="str">
        <f>apuração!D32</f>
        <v>MILTON NOBUHIRO</v>
      </c>
      <c r="E183" s="319" t="str">
        <f>apuração!E32</f>
        <v>M</v>
      </c>
      <c r="F183" s="319" t="str">
        <f>apuração!F32</f>
        <v>11. NCC</v>
      </c>
      <c r="G183" s="343">
        <f>apuração!G32</f>
        <v>22073</v>
      </c>
      <c r="H183" s="320">
        <f>apuração!H32</f>
        <v>5</v>
      </c>
      <c r="I183" s="320" t="str">
        <f>apuração!I32</f>
        <v>A-NSR</v>
      </c>
      <c r="J183" s="319" t="str">
        <f>apuração!J32</f>
        <v>LIB2026</v>
      </c>
      <c r="K183" s="319">
        <f>apuração!K32</f>
        <v>0</v>
      </c>
      <c r="L183" s="499">
        <f>apuração!L32</f>
        <v>66</v>
      </c>
      <c r="M183" s="499">
        <f>apuração!M32</f>
        <v>59</v>
      </c>
      <c r="N183" s="322">
        <f>apuração!N32</f>
        <v>125</v>
      </c>
      <c r="O183" s="495"/>
    </row>
    <row r="184" spans="2:15" ht="18.600000000000001">
      <c r="B184" s="485" t="str">
        <f>apuração!B72</f>
        <v>850</v>
      </c>
      <c r="C184" s="319" t="str">
        <f>apuração!C72</f>
        <v>OSHIRO</v>
      </c>
      <c r="D184" s="319" t="str">
        <f>apuração!D72</f>
        <v>TSUTOMU</v>
      </c>
      <c r="E184" s="319" t="str">
        <f>apuração!E72</f>
        <v>M</v>
      </c>
      <c r="F184" s="319" t="str">
        <f>apuração!F72</f>
        <v>11. NCC</v>
      </c>
      <c r="G184" s="343">
        <f>apuração!G72</f>
        <v>20900</v>
      </c>
      <c r="H184" s="320">
        <f>apuração!H72</f>
        <v>6</v>
      </c>
      <c r="I184" s="320" t="str">
        <f>apuração!I72</f>
        <v>A-NSR</v>
      </c>
      <c r="J184" s="319" t="str">
        <f>apuração!J72</f>
        <v>LIB2026</v>
      </c>
      <c r="K184" s="319">
        <f>apuração!K72</f>
        <v>0</v>
      </c>
      <c r="L184" s="499">
        <f>apuração!L72</f>
        <v>62</v>
      </c>
      <c r="M184" s="499">
        <f>apuração!M72</f>
        <v>61</v>
      </c>
      <c r="N184" s="322">
        <f>apuração!N72</f>
        <v>123</v>
      </c>
      <c r="O184" s="495"/>
    </row>
    <row r="185" spans="2:15" ht="18.600000000000001">
      <c r="B185" s="485" t="str">
        <f>apuração!B68</f>
        <v>903</v>
      </c>
      <c r="C185" s="319" t="str">
        <f>apuração!C68</f>
        <v>NAGATA</v>
      </c>
      <c r="D185" s="319" t="str">
        <f>apuração!D68</f>
        <v>AROLDO KOJI</v>
      </c>
      <c r="E185" s="319" t="str">
        <f>apuração!E68</f>
        <v>M</v>
      </c>
      <c r="F185" s="319" t="str">
        <f>apuração!F68</f>
        <v>12. COO</v>
      </c>
      <c r="G185" s="343">
        <f>apuração!G68</f>
        <v>27807</v>
      </c>
      <c r="H185" s="320">
        <f>apuração!H68</f>
        <v>5</v>
      </c>
      <c r="I185" s="320" t="str">
        <f>apuração!I68</f>
        <v>A-NSR</v>
      </c>
      <c r="J185" s="319" t="str">
        <f>apuração!J68</f>
        <v>LIB2026</v>
      </c>
      <c r="K185" s="319">
        <f>apuração!K68</f>
        <v>0</v>
      </c>
      <c r="L185" s="499">
        <f>apuração!L68</f>
        <v>52</v>
      </c>
      <c r="M185" s="499">
        <f>apuração!M68</f>
        <v>54</v>
      </c>
      <c r="N185" s="322">
        <f>apuração!N68</f>
        <v>106</v>
      </c>
      <c r="O185" s="495"/>
    </row>
    <row r="186" spans="2:15" ht="18.600000000000001">
      <c r="B186" s="485" t="str">
        <f>apuração!B4</f>
        <v>756</v>
      </c>
      <c r="C186" s="319" t="str">
        <f>apuração!C4</f>
        <v>TABATA</v>
      </c>
      <c r="D186" s="319" t="str">
        <f>apuração!D4</f>
        <v>PAULO YUKIHARU</v>
      </c>
      <c r="E186" s="319" t="str">
        <f>apuração!E4</f>
        <v>M</v>
      </c>
      <c r="F186" s="319" t="str">
        <f>apuração!F4</f>
        <v>07. GSP</v>
      </c>
      <c r="G186" s="343">
        <f>apuração!G4</f>
        <v>22876</v>
      </c>
      <c r="H186" s="320">
        <f>apuração!H4</f>
        <v>4</v>
      </c>
      <c r="I186" s="320" t="str">
        <f>apuração!I4</f>
        <v>A-NSR</v>
      </c>
      <c r="J186" s="319" t="str">
        <f>apuração!J4</f>
        <v>LIB2026</v>
      </c>
      <c r="K186" s="319">
        <f>apuração!K4</f>
        <v>0</v>
      </c>
      <c r="L186" s="499">
        <f>apuração!L4</f>
        <v>57</v>
      </c>
      <c r="M186" s="499">
        <f>apuração!M4</f>
        <v>59</v>
      </c>
      <c r="N186" s="322">
        <f>apuração!N4</f>
        <v>116</v>
      </c>
      <c r="O186" s="495"/>
    </row>
    <row r="187" spans="2:15" ht="18.600000000000001">
      <c r="B187" s="485" t="str">
        <f>apuração!B76</f>
        <v>437</v>
      </c>
      <c r="C187" s="319" t="str">
        <f>apuração!C76</f>
        <v>SACAMOTO</v>
      </c>
      <c r="D187" s="319" t="str">
        <f>apuração!D76</f>
        <v>MORIO</v>
      </c>
      <c r="E187" s="319" t="str">
        <f>apuração!E76</f>
        <v>M</v>
      </c>
      <c r="F187" s="319" t="str">
        <f>apuração!F76</f>
        <v>01. PIE</v>
      </c>
      <c r="G187" s="343">
        <f>apuração!G76</f>
        <v>23045</v>
      </c>
      <c r="H187" s="320">
        <f>apuração!H76</f>
        <v>5</v>
      </c>
      <c r="I187" s="320" t="str">
        <f>apuração!I76</f>
        <v>A-NSR</v>
      </c>
      <c r="J187" s="319" t="str">
        <f>apuração!J76</f>
        <v>LIB2026</v>
      </c>
      <c r="K187" s="319">
        <f>apuração!K76</f>
        <v>0</v>
      </c>
      <c r="L187" s="499">
        <f>apuração!L76</f>
        <v>60</v>
      </c>
      <c r="M187" s="499">
        <f>apuração!M76</f>
        <v>57</v>
      </c>
      <c r="N187" s="322">
        <f>apuração!N76</f>
        <v>117</v>
      </c>
      <c r="O187" s="495"/>
    </row>
    <row r="188" spans="2:15" ht="18.600000000000001">
      <c r="B188" s="485" t="str">
        <f>apuração!B71</f>
        <v>990</v>
      </c>
      <c r="C188" s="319" t="str">
        <f>apuração!C71</f>
        <v>CYRINEO</v>
      </c>
      <c r="D188" s="319" t="str">
        <f>apuração!D71</f>
        <v>JORGE</v>
      </c>
      <c r="E188" s="319" t="str">
        <f>apuração!E71</f>
        <v>M</v>
      </c>
      <c r="F188" s="319" t="str">
        <f>apuração!F71</f>
        <v>10. ITA</v>
      </c>
      <c r="G188" s="343">
        <f>apuração!G71</f>
        <v>21169</v>
      </c>
      <c r="H188" s="320">
        <f>apuração!H71</f>
        <v>5</v>
      </c>
      <c r="I188" s="320" t="str">
        <f>apuração!I71</f>
        <v>A-NSR</v>
      </c>
      <c r="J188" s="319" t="str">
        <f>apuração!J71</f>
        <v>LIB2026</v>
      </c>
      <c r="K188" s="319">
        <f>apuração!K71</f>
        <v>0</v>
      </c>
      <c r="L188" s="499">
        <f>apuração!L71</f>
        <v>99</v>
      </c>
      <c r="M188" s="499">
        <f>apuração!M71</f>
        <v>99</v>
      </c>
      <c r="N188" s="322">
        <f>apuração!N71</f>
        <v>198</v>
      </c>
      <c r="O188" s="495"/>
    </row>
    <row r="189" spans="2:15" ht="18.600000000000001">
      <c r="B189" s="485" t="str">
        <f>apuração!B67</f>
        <v>617</v>
      </c>
      <c r="C189" s="319" t="str">
        <f>apuração!C67</f>
        <v>DOKAN</v>
      </c>
      <c r="D189" s="319" t="str">
        <f>apuração!D67</f>
        <v>CARLOS EIITI</v>
      </c>
      <c r="E189" s="319" t="str">
        <f>apuração!E67</f>
        <v>M</v>
      </c>
      <c r="F189" s="319" t="str">
        <f>apuração!F67</f>
        <v>01. PIE</v>
      </c>
      <c r="G189" s="343">
        <f>apuração!G67</f>
        <v>22800</v>
      </c>
      <c r="H189" s="320">
        <f>apuração!H67</f>
        <v>4</v>
      </c>
      <c r="I189" s="320" t="str">
        <f>apuração!I67</f>
        <v>A-NSR</v>
      </c>
      <c r="J189" s="319" t="str">
        <f>apuração!J67</f>
        <v>LIB2026</v>
      </c>
      <c r="K189" s="319">
        <f>apuração!K67</f>
        <v>0</v>
      </c>
      <c r="L189" s="499">
        <f>apuração!L67</f>
        <v>67</v>
      </c>
      <c r="M189" s="499">
        <f>apuração!M67</f>
        <v>57</v>
      </c>
      <c r="N189" s="322">
        <f>apuração!N67</f>
        <v>124</v>
      </c>
      <c r="O189" s="495"/>
    </row>
    <row r="190" spans="2:15" ht="18.600000000000001">
      <c r="B190" s="485" t="str">
        <f>apuração!B64</f>
        <v>624</v>
      </c>
      <c r="C190" s="319" t="str">
        <f>apuração!C64</f>
        <v>YOKOYAMA</v>
      </c>
      <c r="D190" s="319" t="str">
        <f>apuração!D64</f>
        <v>HIROSHI</v>
      </c>
      <c r="E190" s="319" t="str">
        <f>apuração!E64</f>
        <v>M</v>
      </c>
      <c r="F190" s="319" t="str">
        <f>apuração!F64</f>
        <v>07. GSP</v>
      </c>
      <c r="G190" s="343">
        <f>apuração!G64</f>
        <v>19283</v>
      </c>
      <c r="H190" s="320">
        <f>apuração!H64</f>
        <v>5</v>
      </c>
      <c r="I190" s="320" t="str">
        <f>apuração!I64</f>
        <v>A-NSR</v>
      </c>
      <c r="J190" s="319" t="str">
        <f>apuração!J64</f>
        <v>LIB2026</v>
      </c>
      <c r="K190" s="319">
        <f>apuração!K64</f>
        <v>0</v>
      </c>
      <c r="L190" s="499">
        <f>apuração!L64</f>
        <v>55</v>
      </c>
      <c r="M190" s="499">
        <f>apuração!M64</f>
        <v>55</v>
      </c>
      <c r="N190" s="322">
        <f>apuração!N64</f>
        <v>110</v>
      </c>
      <c r="O190" s="495"/>
    </row>
    <row r="191" spans="2:15" ht="18.600000000000001">
      <c r="B191" s="485" t="str">
        <f>apuração!B8</f>
        <v>555</v>
      </c>
      <c r="C191" s="319" t="str">
        <f>apuração!C8</f>
        <v>SIQUEIRA OLIVEIRA</v>
      </c>
      <c r="D191" s="319" t="str">
        <f>apuração!D8</f>
        <v>HELVECIO</v>
      </c>
      <c r="E191" s="319" t="str">
        <f>apuração!E8</f>
        <v>M</v>
      </c>
      <c r="F191" s="319" t="str">
        <f>apuração!F8</f>
        <v>18. SOR</v>
      </c>
      <c r="G191" s="343">
        <f>apuração!G8</f>
        <v>21411</v>
      </c>
      <c r="H191" s="320">
        <f>apuração!H8</f>
        <v>6</v>
      </c>
      <c r="I191" s="320" t="str">
        <f>apuração!I8</f>
        <v>A-NSR</v>
      </c>
      <c r="J191" s="319" t="str">
        <f>apuração!J8</f>
        <v>LIB2026</v>
      </c>
      <c r="K191" s="319">
        <f>apuração!K8</f>
        <v>0</v>
      </c>
      <c r="L191" s="499">
        <f>apuração!L8</f>
        <v>63</v>
      </c>
      <c r="M191" s="499">
        <f>apuração!M8</f>
        <v>66</v>
      </c>
      <c r="N191" s="322">
        <f>apuração!N8</f>
        <v>129</v>
      </c>
      <c r="O191" s="495"/>
    </row>
    <row r="192" spans="2:15" ht="18.600000000000001">
      <c r="B192" s="485" t="str">
        <f>apuração!B65</f>
        <v>892</v>
      </c>
      <c r="C192" s="319" t="str">
        <f>apuração!C65</f>
        <v>FERREIRA SOUTO</v>
      </c>
      <c r="D192" s="319" t="str">
        <f>apuração!D65</f>
        <v>JOVENILIO</v>
      </c>
      <c r="E192" s="319" t="str">
        <f>apuração!E65</f>
        <v>M</v>
      </c>
      <c r="F192" s="319" t="str">
        <f>apuração!F65</f>
        <v>16. SUM</v>
      </c>
      <c r="G192" s="343">
        <f>apuração!G65</f>
        <v>27041</v>
      </c>
      <c r="H192" s="320">
        <f>apuração!H65</f>
        <v>5</v>
      </c>
      <c r="I192" s="320" t="str">
        <f>apuração!I65</f>
        <v>A-NSR</v>
      </c>
      <c r="J192" s="319" t="str">
        <f>apuração!J65</f>
        <v>LIB2026</v>
      </c>
      <c r="K192" s="319">
        <f>apuração!K65</f>
        <v>0</v>
      </c>
      <c r="L192" s="499">
        <f>apuração!L65</f>
        <v>55</v>
      </c>
      <c r="M192" s="499">
        <f>apuração!M65</f>
        <v>54</v>
      </c>
      <c r="N192" s="322">
        <f>apuração!N65</f>
        <v>109</v>
      </c>
      <c r="O192" s="495"/>
    </row>
    <row r="193" spans="2:15" ht="18.600000000000001">
      <c r="B193" s="485" t="str">
        <f>apuração!B80</f>
        <v>203</v>
      </c>
      <c r="C193" s="319" t="str">
        <f>apuração!C80</f>
        <v>NAKAMURA</v>
      </c>
      <c r="D193" s="319" t="str">
        <f>apuração!D80</f>
        <v>EDSON</v>
      </c>
      <c r="E193" s="319" t="str">
        <f>apuração!E80</f>
        <v>M</v>
      </c>
      <c r="F193" s="319" t="str">
        <f>apuração!F80</f>
        <v>01. PIE</v>
      </c>
      <c r="G193" s="343">
        <f>apuração!G80</f>
        <v>21525</v>
      </c>
      <c r="H193" s="320">
        <f>apuração!H80</f>
        <v>4</v>
      </c>
      <c r="I193" s="320" t="str">
        <f>apuração!I80</f>
        <v>A-NSR</v>
      </c>
      <c r="J193" s="319" t="str">
        <f>apuração!J80</f>
        <v>LIB2026</v>
      </c>
      <c r="K193" s="319">
        <f>apuração!K80</f>
        <v>0</v>
      </c>
      <c r="L193" s="499">
        <f>apuração!L80</f>
        <v>66</v>
      </c>
      <c r="M193" s="499">
        <f>apuração!M80</f>
        <v>61</v>
      </c>
      <c r="N193" s="322">
        <f>apuração!N80</f>
        <v>127</v>
      </c>
      <c r="O193" s="495"/>
    </row>
    <row r="194" spans="2:15" ht="18.600000000000001">
      <c r="B194" s="485" t="str">
        <f>apuração!B30</f>
        <v>671</v>
      </c>
      <c r="C194" s="319" t="str">
        <f>apuração!C30</f>
        <v>OKAWARA</v>
      </c>
      <c r="D194" s="319" t="str">
        <f>apuração!D30</f>
        <v>TOSHIO</v>
      </c>
      <c r="E194" s="319" t="str">
        <f>apuração!E30</f>
        <v>M</v>
      </c>
      <c r="F194" s="319" t="str">
        <f>apuração!F30</f>
        <v>08. SMA</v>
      </c>
      <c r="G194" s="343">
        <f>apuração!G30</f>
        <v>24451</v>
      </c>
      <c r="H194" s="320">
        <f>apuração!H30</f>
        <v>2</v>
      </c>
      <c r="I194" s="320" t="str">
        <f>apuração!I30</f>
        <v>EX-NSR</v>
      </c>
      <c r="J194" s="319" t="str">
        <f>apuração!J30</f>
        <v>LIB2026</v>
      </c>
      <c r="K194" s="319">
        <f>apuração!K30</f>
        <v>0</v>
      </c>
      <c r="L194" s="499">
        <f>apuração!L30</f>
        <v>52</v>
      </c>
      <c r="M194" s="499">
        <f>apuração!M30</f>
        <v>63</v>
      </c>
      <c r="N194" s="322">
        <f>apuração!N30</f>
        <v>115</v>
      </c>
      <c r="O194" s="495"/>
    </row>
    <row r="195" spans="2:15" ht="18.600000000000001">
      <c r="B195" s="485" t="str">
        <f>apuração!B22</f>
        <v>878</v>
      </c>
      <c r="C195" s="319" t="str">
        <f>apuração!C22</f>
        <v>TANIGUTI</v>
      </c>
      <c r="D195" s="319" t="str">
        <f>apuração!D22</f>
        <v>PAULO HIDEAKI</v>
      </c>
      <c r="E195" s="319" t="str">
        <f>apuração!E22</f>
        <v>M</v>
      </c>
      <c r="F195" s="319" t="str">
        <f>apuração!F22</f>
        <v>16. SUM</v>
      </c>
      <c r="G195" s="343">
        <f>apuração!G22</f>
        <v>19749</v>
      </c>
      <c r="H195" s="320">
        <f>apuração!H22</f>
        <v>1</v>
      </c>
      <c r="I195" s="320" t="str">
        <f>apuração!I22</f>
        <v>EX-NSR</v>
      </c>
      <c r="J195" s="319" t="str">
        <f>apuração!J22</f>
        <v>LIB2026</v>
      </c>
      <c r="K195" s="319">
        <f>apuração!K22</f>
        <v>0</v>
      </c>
      <c r="L195" s="499">
        <f>apuração!L22</f>
        <v>51</v>
      </c>
      <c r="M195" s="499">
        <f>apuração!M22</f>
        <v>54</v>
      </c>
      <c r="N195" s="322">
        <f>apuração!N22</f>
        <v>105</v>
      </c>
      <c r="O195" s="495"/>
    </row>
    <row r="196" spans="2:15" ht="18.600000000000001">
      <c r="B196" s="485" t="str">
        <f>apuração!B26</f>
        <v>860</v>
      </c>
      <c r="C196" s="319" t="str">
        <f>apuração!C26</f>
        <v>MORI</v>
      </c>
      <c r="D196" s="319" t="str">
        <f>apuração!D26</f>
        <v>TORAO</v>
      </c>
      <c r="E196" s="319" t="str">
        <f>apuração!E26</f>
        <v>M</v>
      </c>
      <c r="F196" s="319" t="str">
        <f>apuração!F26</f>
        <v>15. BIR</v>
      </c>
      <c r="G196" s="343">
        <f>apuração!G26</f>
        <v>22977</v>
      </c>
      <c r="H196" s="320">
        <f>apuração!H26</f>
        <v>2</v>
      </c>
      <c r="I196" s="320" t="str">
        <f>apuração!I26</f>
        <v>EX-NSR</v>
      </c>
      <c r="J196" s="319" t="str">
        <f>apuração!J26</f>
        <v>LIB2026</v>
      </c>
      <c r="K196" s="319">
        <f>apuração!K26</f>
        <v>0</v>
      </c>
      <c r="L196" s="499">
        <f>apuração!L26</f>
        <v>57</v>
      </c>
      <c r="M196" s="499">
        <f>apuração!M26</f>
        <v>54</v>
      </c>
      <c r="N196" s="322">
        <f>apuração!N26</f>
        <v>111</v>
      </c>
      <c r="O196" s="495"/>
    </row>
    <row r="197" spans="2:15" ht="18.600000000000001">
      <c r="B197" s="485" t="str">
        <f>apuração!B23</f>
        <v>786</v>
      </c>
      <c r="C197" s="319" t="str">
        <f>apuração!C23</f>
        <v>KAMIMURA</v>
      </c>
      <c r="D197" s="319" t="str">
        <f>apuração!D23</f>
        <v>PAULO Y.</v>
      </c>
      <c r="E197" s="319" t="str">
        <f>apuração!E23</f>
        <v>M</v>
      </c>
      <c r="F197" s="319" t="str">
        <f>apuração!F23</f>
        <v>11. NCC</v>
      </c>
      <c r="G197" s="343">
        <f>apuração!G23</f>
        <v>23165</v>
      </c>
      <c r="H197" s="320">
        <f>apuração!H23</f>
        <v>2</v>
      </c>
      <c r="I197" s="320" t="str">
        <f>apuração!I23</f>
        <v>EX-NSR</v>
      </c>
      <c r="J197" s="319" t="str">
        <f>apuração!J23</f>
        <v>LIB2026</v>
      </c>
      <c r="K197" s="319">
        <f>apuração!K23</f>
        <v>0</v>
      </c>
      <c r="L197" s="499">
        <f>apuração!L23</f>
        <v>51</v>
      </c>
      <c r="M197" s="499">
        <f>apuração!M23</f>
        <v>51</v>
      </c>
      <c r="N197" s="322">
        <f>apuração!N23</f>
        <v>102</v>
      </c>
      <c r="O197" s="495"/>
    </row>
    <row r="198" spans="2:15" ht="18.600000000000001">
      <c r="B198" s="485" t="str">
        <f>apuração!B62</f>
        <v>578</v>
      </c>
      <c r="C198" s="319" t="str">
        <f>apuração!C62</f>
        <v>TAKAHASHI</v>
      </c>
      <c r="D198" s="319" t="str">
        <f>apuração!D62</f>
        <v>EDSON SHOJI</v>
      </c>
      <c r="E198" s="319" t="str">
        <f>apuração!E62</f>
        <v>M</v>
      </c>
      <c r="F198" s="319" t="str">
        <f>apuração!F62</f>
        <v>18. SOR</v>
      </c>
      <c r="G198" s="343">
        <f>apuração!G62</f>
        <v>27163</v>
      </c>
      <c r="H198" s="320">
        <f>apuração!H62</f>
        <v>2</v>
      </c>
      <c r="I198" s="320" t="str">
        <f>apuração!I62</f>
        <v>EX-NSR</v>
      </c>
      <c r="J198" s="319" t="str">
        <f>apuração!J62</f>
        <v>LIB2026</v>
      </c>
      <c r="K198" s="319">
        <f>apuração!K62</f>
        <v>0</v>
      </c>
      <c r="L198" s="499">
        <f>apuração!L62</f>
        <v>60</v>
      </c>
      <c r="M198" s="499">
        <f>apuração!M62</f>
        <v>61</v>
      </c>
      <c r="N198" s="322">
        <f>apuração!N62</f>
        <v>121</v>
      </c>
      <c r="O198" s="495"/>
    </row>
    <row r="199" spans="2:15" ht="18.600000000000001">
      <c r="B199" s="485" t="str">
        <f>apuração!B63</f>
        <v>478</v>
      </c>
      <c r="C199" s="319" t="str">
        <f>apuração!C63</f>
        <v>HIGUCHI</v>
      </c>
      <c r="D199" s="319" t="str">
        <f>apuração!D63</f>
        <v>ARTUR KEN</v>
      </c>
      <c r="E199" s="319" t="str">
        <f>apuração!E63</f>
        <v>M</v>
      </c>
      <c r="F199" s="319" t="str">
        <f>apuração!F63</f>
        <v>11. NCC</v>
      </c>
      <c r="G199" s="343">
        <f>apuração!G63</f>
        <v>19959</v>
      </c>
      <c r="H199" s="320">
        <f>apuração!H63</f>
        <v>3</v>
      </c>
      <c r="I199" s="320" t="str">
        <f>apuração!I63</f>
        <v>EX-NSR</v>
      </c>
      <c r="J199" s="319" t="str">
        <f>apuração!J63</f>
        <v>LIB2026</v>
      </c>
      <c r="K199" s="319">
        <f>apuração!K63</f>
        <v>0</v>
      </c>
      <c r="L199" s="499">
        <f>apuração!L63</f>
        <v>51</v>
      </c>
      <c r="M199" s="499">
        <f>apuração!M63</f>
        <v>52</v>
      </c>
      <c r="N199" s="322">
        <f>apuração!N63</f>
        <v>103</v>
      </c>
      <c r="O199" s="495"/>
    </row>
    <row r="200" spans="2:15" ht="18.600000000000001">
      <c r="B200" s="485" t="str">
        <f>apuração!B14</f>
        <v>635</v>
      </c>
      <c r="C200" s="319" t="str">
        <f>apuração!C14</f>
        <v>BABATA</v>
      </c>
      <c r="D200" s="319" t="str">
        <f>apuração!D14</f>
        <v>JORGE TOSHIO</v>
      </c>
      <c r="E200" s="319" t="str">
        <f>apuração!E14</f>
        <v>M</v>
      </c>
      <c r="F200" s="319" t="str">
        <f>apuração!F14</f>
        <v>06. KOK</v>
      </c>
      <c r="G200" s="343">
        <f>apuração!G14</f>
        <v>21124</v>
      </c>
      <c r="H200" s="320">
        <f>apuração!H14</f>
        <v>3</v>
      </c>
      <c r="I200" s="320" t="str">
        <f>apuração!I14</f>
        <v>EX-NSR</v>
      </c>
      <c r="J200" s="319" t="str">
        <f>apuração!J14</f>
        <v>LIB2026</v>
      </c>
      <c r="K200" s="319">
        <f>apuração!K14</f>
        <v>0</v>
      </c>
      <c r="L200" s="499">
        <f>apuração!L14</f>
        <v>47</v>
      </c>
      <c r="M200" s="499">
        <f>apuração!M14</f>
        <v>46</v>
      </c>
      <c r="N200" s="322">
        <f>apuração!N14</f>
        <v>93</v>
      </c>
      <c r="O200" s="495"/>
    </row>
    <row r="201" spans="2:15" ht="18.600000000000001">
      <c r="B201" s="485" t="str">
        <f>apuração!B35</f>
        <v>216</v>
      </c>
      <c r="C201" s="319" t="str">
        <f>apuração!C35</f>
        <v>ADATI</v>
      </c>
      <c r="D201" s="319" t="str">
        <f>apuração!D35</f>
        <v>MARCIO SHIGUEO</v>
      </c>
      <c r="E201" s="319" t="str">
        <f>apuração!E35</f>
        <v>M</v>
      </c>
      <c r="F201" s="319" t="str">
        <f>apuração!F35</f>
        <v>10. ITA</v>
      </c>
      <c r="G201" s="343">
        <f>apuração!G35</f>
        <v>21219</v>
      </c>
      <c r="H201" s="320">
        <f>apuração!H35</f>
        <v>2</v>
      </c>
      <c r="I201" s="320" t="str">
        <f>apuração!I35</f>
        <v>EX-NSR</v>
      </c>
      <c r="J201" s="319" t="str">
        <f>apuração!J35</f>
        <v>LIB2026</v>
      </c>
      <c r="K201" s="319">
        <f>apuração!K35</f>
        <v>0</v>
      </c>
      <c r="L201" s="499">
        <f>apuração!L35</f>
        <v>58</v>
      </c>
      <c r="M201" s="499">
        <f>apuração!M35</f>
        <v>53</v>
      </c>
      <c r="N201" s="322">
        <f>apuração!N35</f>
        <v>111</v>
      </c>
      <c r="O201" s="495"/>
    </row>
    <row r="202" spans="2:15" ht="18.600000000000001">
      <c r="B202" s="485" t="str">
        <f>apuração!B66</f>
        <v>842</v>
      </c>
      <c r="C202" s="319" t="str">
        <f>apuração!C66</f>
        <v>T. NISHIKAWA</v>
      </c>
      <c r="D202" s="319" t="str">
        <f>apuração!D66</f>
        <v>RUI</v>
      </c>
      <c r="E202" s="319" t="str">
        <f>apuração!E66</f>
        <v>M</v>
      </c>
      <c r="F202" s="319" t="str">
        <f>apuração!F66</f>
        <v>11. NCC</v>
      </c>
      <c r="G202" s="343">
        <f>apuração!G66</f>
        <v>21731</v>
      </c>
      <c r="H202" s="320">
        <f>apuração!H66</f>
        <v>3</v>
      </c>
      <c r="I202" s="320" t="str">
        <f>apuração!I66</f>
        <v>EX-NSR</v>
      </c>
      <c r="J202" s="319" t="str">
        <f>apuração!J66</f>
        <v>LIB2026</v>
      </c>
      <c r="K202" s="319">
        <f>apuração!K66</f>
        <v>0</v>
      </c>
      <c r="L202" s="499">
        <f>apuração!L66</f>
        <v>62</v>
      </c>
      <c r="M202" s="499">
        <f>apuração!M66</f>
        <v>52</v>
      </c>
      <c r="N202" s="322">
        <f>apuração!N66</f>
        <v>114</v>
      </c>
      <c r="O202" s="495"/>
    </row>
    <row r="203" spans="2:15" ht="18.600000000000001">
      <c r="B203" s="485">
        <f>apuração!B11</f>
        <v>800</v>
      </c>
      <c r="C203" s="319" t="str">
        <f>apuração!C11</f>
        <v>FIUZA DE OLIVEIRA</v>
      </c>
      <c r="D203" s="319" t="str">
        <f>apuração!D11</f>
        <v>IVAN</v>
      </c>
      <c r="E203" s="319" t="str">
        <f>apuração!E11</f>
        <v>M</v>
      </c>
      <c r="F203" s="319" t="str">
        <f>apuração!F11</f>
        <v>03. IBI</v>
      </c>
      <c r="G203" s="343">
        <f>apuração!G11</f>
        <v>29849</v>
      </c>
      <c r="H203" s="320">
        <f>apuração!H11</f>
        <v>2</v>
      </c>
      <c r="I203" s="320" t="str">
        <f>apuração!I11</f>
        <v>EX-NSR</v>
      </c>
      <c r="J203" s="319" t="str">
        <f>apuração!J11</f>
        <v>LIB2026</v>
      </c>
      <c r="K203" s="319">
        <f>apuração!K11</f>
        <v>0</v>
      </c>
      <c r="L203" s="499">
        <f>apuração!L11</f>
        <v>54</v>
      </c>
      <c r="M203" s="499">
        <f>apuração!M11</f>
        <v>54</v>
      </c>
      <c r="N203" s="322">
        <f>apuração!N11</f>
        <v>108</v>
      </c>
      <c r="O203" s="495"/>
    </row>
    <row r="204" spans="2:15" ht="18.600000000000001">
      <c r="B204" s="485" t="str">
        <f>apuração!B12</f>
        <v>620</v>
      </c>
      <c r="C204" s="319" t="str">
        <f>apuração!C12</f>
        <v>OGATA</v>
      </c>
      <c r="D204" s="319" t="str">
        <f>apuração!D12</f>
        <v>NELSON</v>
      </c>
      <c r="E204" s="319" t="str">
        <f>apuração!E12</f>
        <v>M</v>
      </c>
      <c r="F204" s="319" t="str">
        <f>apuração!F12</f>
        <v>07. GSP</v>
      </c>
      <c r="G204" s="343">
        <f>apuração!G12</f>
        <v>19753</v>
      </c>
      <c r="H204" s="320">
        <f>apuração!H12</f>
        <v>3</v>
      </c>
      <c r="I204" s="320" t="str">
        <f>apuração!I12</f>
        <v>EX-NSR</v>
      </c>
      <c r="J204" s="319" t="str">
        <f>apuração!J12</f>
        <v>LIB2026</v>
      </c>
      <c r="K204" s="319">
        <f>apuração!K12</f>
        <v>0</v>
      </c>
      <c r="L204" s="499">
        <f>apuração!L12</f>
        <v>60</v>
      </c>
      <c r="M204" s="499">
        <f>apuração!M12</f>
        <v>62</v>
      </c>
      <c r="N204" s="322">
        <f>apuração!N12</f>
        <v>122</v>
      </c>
      <c r="O204" s="495"/>
    </row>
    <row r="205" spans="2:15" ht="18.600000000000001">
      <c r="B205" s="485" t="str">
        <f>apuração!B55</f>
        <v>552</v>
      </c>
      <c r="C205" s="319" t="str">
        <f>apuração!C55</f>
        <v>NISHIOKA</v>
      </c>
      <c r="D205" s="319" t="str">
        <f>apuração!D55</f>
        <v>LAYUDO</v>
      </c>
      <c r="E205" s="319" t="str">
        <f>apuração!E55</f>
        <v>M</v>
      </c>
      <c r="F205" s="319" t="str">
        <f>apuração!F55</f>
        <v>08. SMA</v>
      </c>
      <c r="G205" s="343">
        <f>apuração!G55</f>
        <v>25717</v>
      </c>
      <c r="H205" s="320">
        <f>apuração!H55</f>
        <v>3</v>
      </c>
      <c r="I205" s="320" t="str">
        <f>apuração!I55</f>
        <v>EX-NSR</v>
      </c>
      <c r="J205" s="319" t="str">
        <f>apuração!J55</f>
        <v>LIB2026</v>
      </c>
      <c r="K205" s="319">
        <f>apuração!K55</f>
        <v>0</v>
      </c>
      <c r="L205" s="499">
        <f>apuração!L55</f>
        <v>54</v>
      </c>
      <c r="M205" s="499">
        <f>apuração!M55</f>
        <v>56</v>
      </c>
      <c r="N205" s="322">
        <f>apuração!N55</f>
        <v>110</v>
      </c>
      <c r="O205" s="495"/>
    </row>
    <row r="206" spans="2:15" ht="18.600000000000001">
      <c r="B206" s="485" t="str">
        <f>apuração!B46</f>
        <v>292</v>
      </c>
      <c r="C206" s="319" t="str">
        <f>apuração!C46</f>
        <v>OKADA</v>
      </c>
      <c r="D206" s="319" t="str">
        <f>apuração!D46</f>
        <v>OLIMPIO</v>
      </c>
      <c r="E206" s="319" t="str">
        <f>apuração!E46</f>
        <v>M</v>
      </c>
      <c r="F206" s="319" t="str">
        <f>apuração!F46</f>
        <v>11. NCC</v>
      </c>
      <c r="G206" s="343">
        <f>apuração!G46</f>
        <v>19194</v>
      </c>
      <c r="H206" s="320">
        <f>apuração!H46</f>
        <v>0</v>
      </c>
      <c r="I206" s="320" t="str">
        <f>apuração!I46</f>
        <v>EX-NSR</v>
      </c>
      <c r="J206" s="319" t="str">
        <f>apuração!J46</f>
        <v>LIB2026</v>
      </c>
      <c r="K206" s="319">
        <f>apuração!K46</f>
        <v>0</v>
      </c>
      <c r="L206" s="499">
        <f>apuração!L46</f>
        <v>51</v>
      </c>
      <c r="M206" s="499">
        <f>apuração!M46</f>
        <v>48</v>
      </c>
      <c r="N206" s="322">
        <f>apuração!N46</f>
        <v>99</v>
      </c>
      <c r="O206" s="495"/>
    </row>
    <row r="207" spans="2:15" ht="18.600000000000001">
      <c r="B207" s="485" t="str">
        <f>apuração!B178</f>
        <v>894</v>
      </c>
      <c r="C207" s="319" t="str">
        <f>apuração!C178</f>
        <v>NAKAGAWA</v>
      </c>
      <c r="D207" s="319" t="str">
        <f>apuração!D178</f>
        <v>MARIA</v>
      </c>
      <c r="E207" s="319" t="str">
        <f>apuração!E178</f>
        <v>F</v>
      </c>
      <c r="F207" s="319" t="str">
        <f>apuração!F178</f>
        <v>16. SUM</v>
      </c>
      <c r="G207" s="343">
        <f>apuração!G178</f>
        <v>16657</v>
      </c>
      <c r="H207" s="320">
        <f>apuração!H178</f>
        <v>8</v>
      </c>
      <c r="I207" s="320" t="str">
        <f>apuração!I178</f>
        <v>B-SR</v>
      </c>
      <c r="J207" s="319" t="str">
        <f>apuração!J178</f>
        <v>LIB2026</v>
      </c>
      <c r="K207" s="319">
        <f>apuração!K178</f>
        <v>0</v>
      </c>
      <c r="L207" s="499">
        <f>apuração!L178</f>
        <v>99</v>
      </c>
      <c r="M207" s="499">
        <f>apuração!M178</f>
        <v>99</v>
      </c>
      <c r="N207" s="322">
        <f>apuração!N178</f>
        <v>198</v>
      </c>
      <c r="O207" s="495"/>
    </row>
    <row r="208" spans="2:15" ht="18.600000000000001" hidden="1">
      <c r="B208" s="485"/>
      <c r="C208" s="319"/>
      <c r="D208" s="319"/>
      <c r="E208" s="319"/>
      <c r="F208" s="319"/>
      <c r="G208" s="343"/>
      <c r="H208" s="320"/>
      <c r="I208" s="320"/>
      <c r="J208" s="319"/>
      <c r="K208" s="319"/>
      <c r="L208" s="499"/>
      <c r="M208" s="499"/>
      <c r="N208" s="322"/>
      <c r="O208" s="495"/>
    </row>
    <row r="209" spans="2:15" ht="18.600000000000001" hidden="1">
      <c r="B209" s="485"/>
      <c r="C209" s="319"/>
      <c r="D209" s="319"/>
      <c r="E209" s="319"/>
      <c r="F209" s="319"/>
      <c r="G209" s="343"/>
      <c r="H209" s="320"/>
      <c r="I209" s="320"/>
      <c r="J209" s="319"/>
      <c r="K209" s="319"/>
      <c r="L209" s="499"/>
      <c r="M209" s="499"/>
      <c r="N209" s="322"/>
      <c r="O209" s="495"/>
    </row>
    <row r="210" spans="2:15" ht="18.600000000000001" hidden="1">
      <c r="B210" s="485"/>
      <c r="C210" s="319"/>
      <c r="D210" s="319"/>
      <c r="E210" s="319"/>
      <c r="F210" s="319"/>
      <c r="G210" s="343"/>
      <c r="H210" s="320"/>
      <c r="I210" s="320"/>
      <c r="J210" s="319"/>
      <c r="K210" s="319"/>
      <c r="L210" s="499"/>
      <c r="M210" s="499"/>
      <c r="N210" s="322"/>
      <c r="O210" s="495"/>
    </row>
    <row r="211" spans="2:15" ht="18.600000000000001" hidden="1">
      <c r="B211" s="485"/>
      <c r="C211" s="319"/>
      <c r="D211" s="319"/>
      <c r="E211" s="319"/>
      <c r="F211" s="319"/>
      <c r="G211" s="343"/>
      <c r="H211" s="320"/>
      <c r="I211" s="320"/>
      <c r="J211" s="319"/>
      <c r="K211" s="319"/>
      <c r="L211" s="499"/>
      <c r="M211" s="499"/>
      <c r="N211" s="322"/>
      <c r="O211" s="495"/>
    </row>
    <row r="212" spans="2:15" ht="18.600000000000001" hidden="1">
      <c r="B212" s="485"/>
      <c r="C212" s="319"/>
      <c r="D212" s="319"/>
      <c r="E212" s="319"/>
      <c r="F212" s="319"/>
      <c r="G212" s="343"/>
      <c r="H212" s="320"/>
      <c r="I212" s="320"/>
      <c r="J212" s="319"/>
      <c r="K212" s="319"/>
      <c r="L212" s="499"/>
      <c r="M212" s="499"/>
      <c r="N212" s="322"/>
      <c r="O212" s="495"/>
    </row>
    <row r="213" spans="2:15" ht="18.600000000000001" hidden="1">
      <c r="B213" s="485"/>
      <c r="C213" s="319"/>
      <c r="D213" s="319"/>
      <c r="E213" s="319"/>
      <c r="F213" s="319"/>
      <c r="G213" s="343"/>
      <c r="H213" s="320"/>
      <c r="I213" s="320"/>
      <c r="J213" s="319"/>
      <c r="K213" s="319"/>
      <c r="L213" s="499"/>
      <c r="M213" s="499"/>
      <c r="N213" s="322"/>
      <c r="O213" s="495"/>
    </row>
    <row r="214" spans="2:15" ht="18.600000000000001" hidden="1">
      <c r="B214" s="485"/>
      <c r="C214" s="319"/>
      <c r="D214" s="319"/>
      <c r="E214" s="319"/>
      <c r="F214" s="319"/>
      <c r="G214" s="343"/>
      <c r="H214" s="320"/>
      <c r="I214" s="320"/>
      <c r="J214" s="319"/>
      <c r="K214" s="319"/>
      <c r="L214" s="499"/>
      <c r="M214" s="499"/>
      <c r="N214" s="322"/>
      <c r="O214" s="495"/>
    </row>
    <row r="215" spans="2:15" ht="18.600000000000001" hidden="1">
      <c r="B215" s="485"/>
      <c r="C215" s="319"/>
      <c r="D215" s="319"/>
      <c r="E215" s="319"/>
      <c r="F215" s="319"/>
      <c r="G215" s="343"/>
      <c r="H215" s="320"/>
      <c r="I215" s="320"/>
      <c r="J215" s="319"/>
      <c r="K215" s="319"/>
      <c r="L215" s="499"/>
      <c r="M215" s="499"/>
      <c r="N215" s="322"/>
      <c r="O215" s="495"/>
    </row>
    <row r="216" spans="2:15" ht="18.600000000000001" hidden="1">
      <c r="B216" s="485"/>
      <c r="C216" s="319"/>
      <c r="D216" s="319"/>
      <c r="E216" s="319"/>
      <c r="F216" s="319"/>
      <c r="G216" s="343"/>
      <c r="H216" s="320"/>
      <c r="I216" s="320"/>
      <c r="J216" s="319"/>
      <c r="K216" s="319"/>
      <c r="L216" s="499"/>
      <c r="M216" s="499"/>
      <c r="N216" s="322"/>
      <c r="O216" s="495"/>
    </row>
    <row r="217" spans="2:15" ht="18.600000000000001" hidden="1">
      <c r="B217" s="485"/>
      <c r="C217" s="319"/>
      <c r="D217" s="319"/>
      <c r="E217" s="319"/>
      <c r="F217" s="319"/>
      <c r="G217" s="343"/>
      <c r="H217" s="320"/>
      <c r="I217" s="320"/>
      <c r="J217" s="319"/>
      <c r="K217" s="319"/>
      <c r="L217" s="499"/>
      <c r="M217" s="499"/>
      <c r="N217" s="322"/>
      <c r="O217" s="496"/>
    </row>
    <row r="218" spans="2:15" ht="18.600000000000001" hidden="1">
      <c r="B218" s="485"/>
      <c r="C218" s="319"/>
      <c r="D218" s="319"/>
      <c r="E218" s="319"/>
      <c r="F218" s="319"/>
      <c r="G218" s="343"/>
      <c r="H218" s="320"/>
      <c r="I218" s="320"/>
      <c r="J218" s="319"/>
      <c r="K218" s="319"/>
      <c r="L218" s="499"/>
      <c r="M218" s="499"/>
      <c r="N218" s="322"/>
      <c r="O218" s="496"/>
    </row>
    <row r="219" spans="2:15" ht="18.600000000000001" hidden="1">
      <c r="B219" s="485"/>
      <c r="C219" s="319"/>
      <c r="D219" s="319"/>
      <c r="E219" s="319"/>
      <c r="F219" s="319"/>
      <c r="G219" s="343"/>
      <c r="H219" s="320"/>
      <c r="I219" s="320"/>
      <c r="J219" s="319"/>
      <c r="K219" s="319"/>
      <c r="L219" s="499"/>
      <c r="M219" s="499"/>
      <c r="N219" s="322"/>
      <c r="O219" s="496"/>
    </row>
    <row r="220" spans="2:15" ht="18.600000000000001" hidden="1">
      <c r="B220" s="485"/>
      <c r="C220" s="319"/>
      <c r="D220" s="319"/>
      <c r="E220" s="319"/>
      <c r="F220" s="319"/>
      <c r="G220" s="343"/>
      <c r="H220" s="320"/>
      <c r="I220" s="320"/>
      <c r="J220" s="319"/>
      <c r="K220" s="319"/>
      <c r="L220" s="499"/>
      <c r="M220" s="499"/>
      <c r="N220" s="322"/>
      <c r="O220" s="496"/>
    </row>
    <row r="221" spans="2:15" ht="18.600000000000001" hidden="1">
      <c r="B221" s="485"/>
      <c r="C221" s="319"/>
      <c r="D221" s="319"/>
      <c r="E221" s="319"/>
      <c r="F221" s="319"/>
      <c r="G221" s="343"/>
      <c r="H221" s="320"/>
      <c r="I221" s="320"/>
      <c r="J221" s="319"/>
      <c r="K221" s="319"/>
      <c r="L221" s="499"/>
      <c r="M221" s="499"/>
      <c r="N221" s="322"/>
      <c r="O221" s="496"/>
    </row>
    <row r="222" spans="2:15" ht="18.600000000000001" hidden="1">
      <c r="B222" s="485"/>
      <c r="C222" s="319"/>
      <c r="D222" s="319"/>
      <c r="E222" s="319"/>
      <c r="F222" s="319"/>
      <c r="G222" s="343"/>
      <c r="H222" s="320"/>
      <c r="I222" s="320"/>
      <c r="J222" s="319"/>
      <c r="K222" s="319"/>
      <c r="L222" s="499"/>
      <c r="M222" s="499"/>
      <c r="N222" s="322"/>
      <c r="O222" s="496"/>
    </row>
    <row r="223" spans="2:15" ht="18.600000000000001" hidden="1">
      <c r="B223" s="485"/>
      <c r="C223" s="319"/>
      <c r="D223" s="319"/>
      <c r="E223" s="319"/>
      <c r="F223" s="319"/>
      <c r="G223" s="343"/>
      <c r="H223" s="320"/>
      <c r="I223" s="320"/>
      <c r="J223" s="319"/>
      <c r="K223" s="319"/>
      <c r="L223" s="499"/>
      <c r="M223" s="499"/>
      <c r="N223" s="322"/>
      <c r="O223" s="496"/>
    </row>
    <row r="224" spans="2:15" ht="18.600000000000001" hidden="1">
      <c r="B224" s="485"/>
      <c r="C224" s="319"/>
      <c r="D224" s="319"/>
      <c r="E224" s="319"/>
      <c r="F224" s="319"/>
      <c r="G224" s="343"/>
      <c r="H224" s="320"/>
      <c r="I224" s="320"/>
      <c r="J224" s="319"/>
      <c r="K224" s="319"/>
      <c r="L224" s="499"/>
      <c r="M224" s="499"/>
      <c r="N224" s="322"/>
      <c r="O224" s="496"/>
    </row>
    <row r="225" spans="2:15" ht="18.600000000000001" hidden="1">
      <c r="B225" s="485"/>
      <c r="C225" s="319"/>
      <c r="D225" s="319"/>
      <c r="E225" s="319"/>
      <c r="F225" s="319"/>
      <c r="G225" s="343"/>
      <c r="H225" s="320"/>
      <c r="I225" s="320"/>
      <c r="J225" s="319"/>
      <c r="K225" s="319"/>
      <c r="L225" s="499"/>
      <c r="M225" s="499"/>
      <c r="N225" s="322"/>
      <c r="O225" s="496"/>
    </row>
    <row r="226" spans="2:15" ht="18.600000000000001" hidden="1">
      <c r="B226" s="485"/>
      <c r="C226" s="319"/>
      <c r="D226" s="319"/>
      <c r="E226" s="319"/>
      <c r="F226" s="319"/>
      <c r="G226" s="343"/>
      <c r="H226" s="320"/>
      <c r="I226" s="320"/>
      <c r="J226" s="319"/>
      <c r="K226" s="319"/>
      <c r="L226" s="499"/>
      <c r="M226" s="499"/>
      <c r="N226" s="322"/>
      <c r="O226" s="496"/>
    </row>
    <row r="227" spans="2:15" ht="18.600000000000001" hidden="1">
      <c r="B227" s="485"/>
      <c r="C227" s="319"/>
      <c r="D227" s="319"/>
      <c r="E227" s="319"/>
      <c r="F227" s="319"/>
      <c r="G227" s="343"/>
      <c r="H227" s="320"/>
      <c r="I227" s="320"/>
      <c r="J227" s="319"/>
      <c r="K227" s="319"/>
      <c r="L227" s="499"/>
      <c r="M227" s="499"/>
      <c r="N227" s="322"/>
      <c r="O227" s="496"/>
    </row>
    <row r="228" spans="2:15" ht="18.600000000000001" hidden="1">
      <c r="B228" s="485"/>
      <c r="C228" s="319"/>
      <c r="D228" s="319"/>
      <c r="E228" s="319"/>
      <c r="F228" s="319"/>
      <c r="G228" s="343"/>
      <c r="H228" s="320"/>
      <c r="I228" s="320"/>
      <c r="J228" s="319"/>
      <c r="K228" s="319"/>
      <c r="L228" s="499"/>
      <c r="M228" s="499"/>
      <c r="N228" s="322"/>
      <c r="O228" s="496"/>
    </row>
    <row r="229" spans="2:15" ht="18.600000000000001" hidden="1">
      <c r="B229" s="485"/>
      <c r="C229" s="319"/>
      <c r="D229" s="319"/>
      <c r="E229" s="319"/>
      <c r="F229" s="319"/>
      <c r="G229" s="343"/>
      <c r="H229" s="320"/>
      <c r="I229" s="320"/>
      <c r="J229" s="319"/>
      <c r="K229" s="319"/>
      <c r="L229" s="499"/>
      <c r="M229" s="499"/>
      <c r="N229" s="322"/>
      <c r="O229" s="496"/>
    </row>
    <row r="230" spans="2:15" ht="18.600000000000001" hidden="1">
      <c r="B230" s="485"/>
      <c r="C230" s="319"/>
      <c r="D230" s="319"/>
      <c r="E230" s="319"/>
      <c r="F230" s="319"/>
      <c r="G230" s="343"/>
      <c r="H230" s="320"/>
      <c r="I230" s="320"/>
      <c r="J230" s="319"/>
      <c r="K230" s="319"/>
      <c r="L230" s="499"/>
      <c r="M230" s="499"/>
      <c r="N230" s="322"/>
      <c r="O230" s="496"/>
    </row>
    <row r="231" spans="2:15" ht="18.600000000000001" hidden="1">
      <c r="B231" s="485"/>
      <c r="C231" s="319"/>
      <c r="D231" s="319"/>
      <c r="E231" s="319"/>
      <c r="F231" s="319"/>
      <c r="G231" s="343"/>
      <c r="H231" s="320"/>
      <c r="I231" s="320"/>
      <c r="J231" s="319"/>
      <c r="K231" s="319"/>
      <c r="L231" s="499"/>
      <c r="M231" s="499"/>
      <c r="N231" s="322"/>
      <c r="O231" s="496"/>
    </row>
    <row r="232" spans="2:15" ht="18.600000000000001" hidden="1">
      <c r="B232" s="485"/>
      <c r="C232" s="319"/>
      <c r="D232" s="319"/>
      <c r="E232" s="319"/>
      <c r="F232" s="319"/>
      <c r="G232" s="343"/>
      <c r="H232" s="320"/>
      <c r="I232" s="320"/>
      <c r="J232" s="319"/>
      <c r="K232" s="319"/>
      <c r="L232" s="499"/>
      <c r="M232" s="499"/>
      <c r="N232" s="322"/>
      <c r="O232" s="496"/>
    </row>
    <row r="233" spans="2:15" ht="18.600000000000001" hidden="1">
      <c r="B233" s="485"/>
      <c r="C233" s="319"/>
      <c r="D233" s="319"/>
      <c r="E233" s="319"/>
      <c r="F233" s="319"/>
      <c r="G233" s="343"/>
      <c r="H233" s="320"/>
      <c r="I233" s="320"/>
      <c r="J233" s="319"/>
      <c r="K233" s="319"/>
      <c r="L233" s="499"/>
      <c r="M233" s="499"/>
      <c r="N233" s="322"/>
      <c r="O233" s="496"/>
    </row>
    <row r="234" spans="2:15" ht="18.600000000000001" hidden="1">
      <c r="B234" s="485"/>
      <c r="C234" s="319"/>
      <c r="D234" s="319"/>
      <c r="E234" s="319"/>
      <c r="F234" s="319"/>
      <c r="G234" s="343"/>
      <c r="H234" s="320"/>
      <c r="I234" s="320"/>
      <c r="J234" s="319"/>
      <c r="K234" s="319"/>
      <c r="L234" s="499"/>
      <c r="M234" s="499"/>
      <c r="N234" s="322"/>
      <c r="O234" s="496"/>
    </row>
    <row r="235" spans="2:15" ht="18.600000000000001" hidden="1">
      <c r="B235" s="485"/>
      <c r="C235" s="319"/>
      <c r="D235" s="319"/>
      <c r="E235" s="319"/>
      <c r="F235" s="319"/>
      <c r="G235" s="343"/>
      <c r="H235" s="320"/>
      <c r="I235" s="320"/>
      <c r="J235" s="319"/>
      <c r="K235" s="319"/>
      <c r="L235" s="499"/>
      <c r="M235" s="499"/>
      <c r="N235" s="322"/>
      <c r="O235" s="496"/>
    </row>
    <row r="236" spans="2:15" ht="18.600000000000001" hidden="1">
      <c r="B236" s="485"/>
      <c r="C236" s="319"/>
      <c r="D236" s="319"/>
      <c r="E236" s="319"/>
      <c r="F236" s="319"/>
      <c r="G236" s="343"/>
      <c r="H236" s="320"/>
      <c r="I236" s="320"/>
      <c r="J236" s="319"/>
      <c r="K236" s="319"/>
      <c r="L236" s="499"/>
      <c r="M236" s="499"/>
      <c r="N236" s="322"/>
      <c r="O236" s="496"/>
    </row>
    <row r="237" spans="2:15" ht="18.600000000000001" hidden="1">
      <c r="B237" s="485"/>
      <c r="C237" s="319"/>
      <c r="D237" s="319"/>
      <c r="E237" s="319"/>
      <c r="F237" s="319"/>
      <c r="G237" s="343"/>
      <c r="H237" s="320"/>
      <c r="I237" s="320"/>
      <c r="J237" s="319"/>
      <c r="K237" s="319"/>
      <c r="L237" s="499"/>
      <c r="M237" s="499"/>
      <c r="N237" s="322"/>
      <c r="O237" s="496"/>
    </row>
    <row r="238" spans="2:15" ht="18.600000000000001" hidden="1">
      <c r="B238" s="485"/>
      <c r="C238" s="319"/>
      <c r="D238" s="319"/>
      <c r="E238" s="319"/>
      <c r="F238" s="319"/>
      <c r="G238" s="343"/>
      <c r="H238" s="320"/>
      <c r="I238" s="320"/>
      <c r="J238" s="319"/>
      <c r="K238" s="319"/>
      <c r="L238" s="499"/>
      <c r="M238" s="499"/>
      <c r="N238" s="322"/>
      <c r="O238" s="496"/>
    </row>
    <row r="239" spans="2:15" ht="18.600000000000001" hidden="1">
      <c r="B239" s="485"/>
      <c r="C239" s="319"/>
      <c r="D239" s="319"/>
      <c r="E239" s="319"/>
      <c r="F239" s="319"/>
      <c r="G239" s="343"/>
      <c r="H239" s="320"/>
      <c r="I239" s="320"/>
      <c r="J239" s="319"/>
      <c r="K239" s="319"/>
      <c r="L239" s="499"/>
      <c r="M239" s="499"/>
      <c r="N239" s="322"/>
      <c r="O239" s="496"/>
    </row>
    <row r="240" spans="2:15" ht="18.600000000000001" hidden="1">
      <c r="B240" s="485"/>
      <c r="C240" s="319"/>
      <c r="D240" s="319"/>
      <c r="E240" s="319"/>
      <c r="F240" s="319"/>
      <c r="G240" s="343"/>
      <c r="H240" s="320"/>
      <c r="I240" s="320"/>
      <c r="J240" s="319"/>
      <c r="K240" s="319"/>
      <c r="L240" s="499"/>
      <c r="M240" s="499"/>
      <c r="N240" s="322"/>
      <c r="O240" s="496"/>
    </row>
    <row r="241" spans="2:15" ht="18.600000000000001" hidden="1">
      <c r="B241" s="485"/>
      <c r="C241" s="319"/>
      <c r="D241" s="319"/>
      <c r="E241" s="319"/>
      <c r="F241" s="319"/>
      <c r="G241" s="343"/>
      <c r="H241" s="320"/>
      <c r="I241" s="320"/>
      <c r="J241" s="319"/>
      <c r="K241" s="319"/>
      <c r="L241" s="499"/>
      <c r="M241" s="499"/>
      <c r="N241" s="322"/>
      <c r="O241" s="496"/>
    </row>
    <row r="242" spans="2:15" ht="19.2" hidden="1" thickBot="1">
      <c r="B242" s="486"/>
      <c r="C242" s="487"/>
      <c r="D242" s="487"/>
      <c r="E242" s="487"/>
      <c r="F242" s="487"/>
      <c r="G242" s="488"/>
      <c r="H242" s="489"/>
      <c r="I242" s="489"/>
      <c r="J242" s="487"/>
      <c r="K242" s="487"/>
      <c r="L242" s="500"/>
      <c r="M242" s="500"/>
      <c r="N242" s="590"/>
      <c r="O242" s="497"/>
    </row>
  </sheetData>
  <sortState xmlns:xlrd2="http://schemas.microsoft.com/office/spreadsheetml/2017/richdata2" ref="B2:O207">
    <sortCondition ref="E2:E207" customList="F,M"/>
    <sortCondition ref="I2:I207" customList="C-MR,B-MR,A-MR,EX-MR,C-SR,B-SR,A-SR,EX-SR,C-NSR,B-NSR,A-NSR,EX-NSR"/>
    <sortCondition descending="1" ref="N2:N207"/>
    <sortCondition ref="H2:H207"/>
    <sortCondition ref="G2:G207"/>
  </sortState>
  <pageMargins left="0.51181102362204722" right="0.51181102362204722" top="0.78740157480314965" bottom="0.78740157480314965" header="0.31496062992125984" footer="0.31496062992125984"/>
  <pageSetup paperSize="9" scale="6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95737-D365-45AF-8E64-F066566B3DC8}">
  <sheetPr>
    <pageSetUpPr fitToPage="1"/>
  </sheetPr>
  <dimension ref="B1:Q295"/>
  <sheetViews>
    <sheetView topLeftCell="A75" workbookViewId="0">
      <selection activeCell="B1" sqref="B1:O220"/>
    </sheetView>
  </sheetViews>
  <sheetFormatPr defaultRowHeight="14.4"/>
  <cols>
    <col min="2" max="2" width="7.6640625" style="3" bestFit="1" customWidth="1"/>
    <col min="3" max="3" width="18.6640625" bestFit="1" customWidth="1"/>
    <col min="4" max="4" width="18.33203125" bestFit="1" customWidth="1"/>
    <col min="5" max="5" width="6.6640625" style="3" customWidth="1"/>
    <col min="6" max="6" width="10.109375" style="3" customWidth="1"/>
    <col min="7" max="7" width="11" style="7" bestFit="1" customWidth="1"/>
    <col min="8" max="8" width="9.109375" style="6"/>
    <col min="10" max="11" width="8.6640625" hidden="1" customWidth="1"/>
    <col min="12" max="13" width="8.6640625" customWidth="1"/>
    <col min="14" max="14" width="8.6640625" style="618" customWidth="1"/>
    <col min="15" max="15" width="10" style="498" customWidth="1"/>
  </cols>
  <sheetData>
    <row r="1" spans="2:17" s="628" customFormat="1">
      <c r="B1" s="630" t="s">
        <v>5</v>
      </c>
      <c r="C1" s="621" t="s">
        <v>91</v>
      </c>
      <c r="D1" s="621" t="s">
        <v>92</v>
      </c>
      <c r="E1" s="622" t="s">
        <v>93</v>
      </c>
      <c r="F1" s="622" t="s">
        <v>94</v>
      </c>
      <c r="G1" s="623" t="s">
        <v>95</v>
      </c>
      <c r="H1" s="624" t="s">
        <v>96</v>
      </c>
      <c r="I1" s="625" t="s">
        <v>97</v>
      </c>
      <c r="J1" s="625" t="s">
        <v>98</v>
      </c>
      <c r="K1" s="625" t="s">
        <v>99</v>
      </c>
      <c r="L1" s="625" t="s">
        <v>100</v>
      </c>
      <c r="M1" s="625" t="s">
        <v>101</v>
      </c>
      <c r="N1" s="626" t="s">
        <v>102</v>
      </c>
      <c r="O1" s="627" t="s">
        <v>1161</v>
      </c>
    </row>
    <row r="2" spans="2:17" s="628" customFormat="1" ht="23.4">
      <c r="B2" s="661" t="s">
        <v>1173</v>
      </c>
      <c r="C2" s="661"/>
      <c r="D2" s="661"/>
      <c r="E2" s="661"/>
      <c r="F2" s="661"/>
      <c r="G2" s="661"/>
      <c r="H2" s="661"/>
      <c r="I2" s="661"/>
      <c r="J2" s="661"/>
      <c r="K2" s="661"/>
      <c r="L2" s="661"/>
      <c r="M2" s="661"/>
      <c r="N2" s="661"/>
      <c r="O2" s="661"/>
    </row>
    <row r="3" spans="2:17" ht="18.600000000000001">
      <c r="B3" s="640" t="s">
        <v>320</v>
      </c>
      <c r="C3" s="641" t="s">
        <v>321</v>
      </c>
      <c r="D3" s="641" t="s">
        <v>322</v>
      </c>
      <c r="E3" s="640" t="s">
        <v>184</v>
      </c>
      <c r="F3" s="640" t="s">
        <v>294</v>
      </c>
      <c r="G3" s="642">
        <v>14740</v>
      </c>
      <c r="H3" s="643">
        <v>12</v>
      </c>
      <c r="I3" s="640" t="s">
        <v>1056</v>
      </c>
      <c r="J3" s="641" t="s">
        <v>1151</v>
      </c>
      <c r="K3" s="641">
        <v>0</v>
      </c>
      <c r="L3" s="321">
        <v>67</v>
      </c>
      <c r="M3" s="321">
        <v>64</v>
      </c>
      <c r="N3" s="644">
        <v>131</v>
      </c>
      <c r="O3" s="645" t="s">
        <v>1194</v>
      </c>
    </row>
    <row r="4" spans="2:17" ht="23.4">
      <c r="B4" s="646" t="s">
        <v>882</v>
      </c>
      <c r="C4" s="641" t="s">
        <v>883</v>
      </c>
      <c r="D4" s="641" t="s">
        <v>884</v>
      </c>
      <c r="E4" s="640" t="s">
        <v>184</v>
      </c>
      <c r="F4" s="640" t="s">
        <v>294</v>
      </c>
      <c r="G4" s="642">
        <v>13844</v>
      </c>
      <c r="H4" s="643">
        <v>12</v>
      </c>
      <c r="I4" s="640" t="s">
        <v>1056</v>
      </c>
      <c r="J4" s="641" t="s">
        <v>1151</v>
      </c>
      <c r="K4" s="641">
        <v>0</v>
      </c>
      <c r="L4" s="321">
        <v>69</v>
      </c>
      <c r="M4" s="321">
        <v>68</v>
      </c>
      <c r="N4" s="644">
        <v>137</v>
      </c>
      <c r="O4" s="645" t="s">
        <v>1195</v>
      </c>
      <c r="Q4" s="614" t="s">
        <v>1173</v>
      </c>
    </row>
    <row r="5" spans="2:17" ht="18.600000000000001">
      <c r="B5" s="646" t="s">
        <v>407</v>
      </c>
      <c r="C5" s="641" t="s">
        <v>408</v>
      </c>
      <c r="D5" s="641" t="s">
        <v>377</v>
      </c>
      <c r="E5" s="640" t="s">
        <v>184</v>
      </c>
      <c r="F5" s="640" t="s">
        <v>378</v>
      </c>
      <c r="G5" s="642">
        <v>12831</v>
      </c>
      <c r="H5" s="643">
        <v>12</v>
      </c>
      <c r="I5" s="640" t="s">
        <v>1056</v>
      </c>
      <c r="J5" s="641" t="s">
        <v>1152</v>
      </c>
      <c r="K5" s="641">
        <v>0</v>
      </c>
      <c r="L5" s="321">
        <v>68</v>
      </c>
      <c r="M5" s="321">
        <v>71</v>
      </c>
      <c r="N5" s="644">
        <v>139</v>
      </c>
      <c r="O5" s="645" t="s">
        <v>1196</v>
      </c>
    </row>
    <row r="6" spans="2:17" ht="23.4">
      <c r="B6" s="635" t="s">
        <v>311</v>
      </c>
      <c r="C6" s="600" t="s">
        <v>295</v>
      </c>
      <c r="D6" s="600" t="s">
        <v>312</v>
      </c>
      <c r="E6" s="601" t="s">
        <v>184</v>
      </c>
      <c r="F6" s="601" t="s">
        <v>294</v>
      </c>
      <c r="G6" s="631">
        <v>13386</v>
      </c>
      <c r="H6" s="632">
        <v>12</v>
      </c>
      <c r="I6" s="601" t="s">
        <v>1056</v>
      </c>
      <c r="J6" s="601" t="s">
        <v>1152</v>
      </c>
      <c r="K6" s="601">
        <v>0</v>
      </c>
      <c r="L6" s="499">
        <v>84</v>
      </c>
      <c r="M6" s="499">
        <v>87</v>
      </c>
      <c r="N6" s="616">
        <v>171</v>
      </c>
      <c r="O6" s="629" t="s">
        <v>1197</v>
      </c>
      <c r="Q6" s="615" t="s">
        <v>1174</v>
      </c>
    </row>
    <row r="7" spans="2:17" ht="23.4">
      <c r="B7" s="662" t="s">
        <v>1174</v>
      </c>
      <c r="C7" s="662"/>
      <c r="D7" s="662"/>
      <c r="E7" s="662"/>
      <c r="F7" s="662"/>
      <c r="G7" s="662"/>
      <c r="H7" s="662"/>
      <c r="I7" s="662"/>
      <c r="J7" s="662"/>
      <c r="K7" s="662"/>
      <c r="L7" s="662"/>
      <c r="M7" s="662"/>
      <c r="N7" s="662"/>
      <c r="O7" s="663"/>
      <c r="Q7" s="615"/>
    </row>
    <row r="8" spans="2:17" ht="18.600000000000001">
      <c r="B8" s="646" t="s">
        <v>435</v>
      </c>
      <c r="C8" s="641" t="s">
        <v>1108</v>
      </c>
      <c r="D8" s="641" t="s">
        <v>375</v>
      </c>
      <c r="E8" s="640" t="s">
        <v>178</v>
      </c>
      <c r="F8" s="640" t="s">
        <v>378</v>
      </c>
      <c r="G8" s="642">
        <v>11642</v>
      </c>
      <c r="H8" s="643">
        <v>10</v>
      </c>
      <c r="I8" s="640" t="s">
        <v>1056</v>
      </c>
      <c r="J8" s="641" t="s">
        <v>1152</v>
      </c>
      <c r="K8" s="641">
        <v>0</v>
      </c>
      <c r="L8" s="321">
        <v>60</v>
      </c>
      <c r="M8" s="321">
        <v>61</v>
      </c>
      <c r="N8" s="644">
        <v>121</v>
      </c>
      <c r="O8" s="645" t="s">
        <v>1194</v>
      </c>
    </row>
    <row r="9" spans="2:17" ht="18.600000000000001">
      <c r="B9" s="647" t="s">
        <v>847</v>
      </c>
      <c r="C9" s="641" t="s">
        <v>848</v>
      </c>
      <c r="D9" s="641" t="s">
        <v>371</v>
      </c>
      <c r="E9" s="640" t="s">
        <v>178</v>
      </c>
      <c r="F9" s="640" t="s">
        <v>504</v>
      </c>
      <c r="G9" s="642">
        <v>14732</v>
      </c>
      <c r="H9" s="643">
        <v>12</v>
      </c>
      <c r="I9" s="640" t="s">
        <v>1056</v>
      </c>
      <c r="J9" s="641" t="s">
        <v>1151</v>
      </c>
      <c r="K9" s="641">
        <v>0</v>
      </c>
      <c r="L9" s="321">
        <v>68</v>
      </c>
      <c r="M9" s="321">
        <v>71</v>
      </c>
      <c r="N9" s="644">
        <v>139</v>
      </c>
      <c r="O9" s="645" t="s">
        <v>1195</v>
      </c>
    </row>
    <row r="10" spans="2:17" ht="23.4">
      <c r="B10" s="648" t="s">
        <v>277</v>
      </c>
      <c r="C10" s="641" t="s">
        <v>278</v>
      </c>
      <c r="D10" s="641" t="s">
        <v>279</v>
      </c>
      <c r="E10" s="640" t="s">
        <v>178</v>
      </c>
      <c r="F10" s="640" t="s">
        <v>229</v>
      </c>
      <c r="G10" s="642">
        <v>14124</v>
      </c>
      <c r="H10" s="643">
        <v>12</v>
      </c>
      <c r="I10" s="640" t="s">
        <v>1056</v>
      </c>
      <c r="J10" s="641" t="s">
        <v>1151</v>
      </c>
      <c r="K10" s="641">
        <v>0</v>
      </c>
      <c r="L10" s="321">
        <v>77</v>
      </c>
      <c r="M10" s="321">
        <v>80</v>
      </c>
      <c r="N10" s="644">
        <v>157</v>
      </c>
      <c r="O10" s="645" t="s">
        <v>1196</v>
      </c>
      <c r="Q10" s="614" t="s">
        <v>1175</v>
      </c>
    </row>
    <row r="11" spans="2:17" ht="23.4">
      <c r="B11" s="655" t="s">
        <v>1175</v>
      </c>
      <c r="C11" s="655"/>
      <c r="D11" s="655"/>
      <c r="E11" s="655"/>
      <c r="F11" s="655"/>
      <c r="G11" s="655"/>
      <c r="H11" s="655"/>
      <c r="I11" s="655"/>
      <c r="J11" s="655"/>
      <c r="K11" s="655"/>
      <c r="L11" s="655"/>
      <c r="M11" s="655"/>
      <c r="N11" s="655"/>
      <c r="O11" s="656"/>
      <c r="Q11" s="614"/>
    </row>
    <row r="12" spans="2:17" ht="18.600000000000001">
      <c r="B12" s="646" t="s">
        <v>362</v>
      </c>
      <c r="C12" s="641" t="s">
        <v>354</v>
      </c>
      <c r="D12" s="641" t="s">
        <v>363</v>
      </c>
      <c r="E12" s="640" t="s">
        <v>184</v>
      </c>
      <c r="F12" s="640" t="s">
        <v>504</v>
      </c>
      <c r="G12" s="642">
        <v>15141</v>
      </c>
      <c r="H12" s="643">
        <v>9</v>
      </c>
      <c r="I12" s="640" t="s">
        <v>1054</v>
      </c>
      <c r="J12" s="641" t="s">
        <v>1151</v>
      </c>
      <c r="K12" s="641">
        <v>0</v>
      </c>
      <c r="L12" s="321">
        <v>64</v>
      </c>
      <c r="M12" s="321">
        <v>57</v>
      </c>
      <c r="N12" s="644">
        <v>121</v>
      </c>
      <c r="O12" s="645" t="s">
        <v>1194</v>
      </c>
    </row>
    <row r="13" spans="2:17" ht="23.4">
      <c r="B13" s="648" t="s">
        <v>280</v>
      </c>
      <c r="C13" s="641" t="s">
        <v>281</v>
      </c>
      <c r="D13" s="641" t="s">
        <v>242</v>
      </c>
      <c r="E13" s="640" t="s">
        <v>184</v>
      </c>
      <c r="F13" s="640" t="s">
        <v>229</v>
      </c>
      <c r="G13" s="642">
        <v>13623</v>
      </c>
      <c r="H13" s="643">
        <v>9</v>
      </c>
      <c r="I13" s="640" t="s">
        <v>1054</v>
      </c>
      <c r="J13" s="641" t="s">
        <v>1151</v>
      </c>
      <c r="K13" s="641">
        <v>0</v>
      </c>
      <c r="L13" s="321">
        <v>70</v>
      </c>
      <c r="M13" s="321">
        <v>61</v>
      </c>
      <c r="N13" s="644">
        <v>131</v>
      </c>
      <c r="O13" s="645" t="s">
        <v>1195</v>
      </c>
      <c r="Q13" s="614" t="s">
        <v>1176</v>
      </c>
    </row>
    <row r="14" spans="2:17" ht="18.600000000000001">
      <c r="B14" s="646" t="s">
        <v>763</v>
      </c>
      <c r="C14" s="641" t="s">
        <v>457</v>
      </c>
      <c r="D14" s="641" t="s">
        <v>253</v>
      </c>
      <c r="E14" s="640" t="s">
        <v>184</v>
      </c>
      <c r="F14" s="640" t="s">
        <v>750</v>
      </c>
      <c r="G14" s="642">
        <v>14991</v>
      </c>
      <c r="H14" s="643">
        <v>9</v>
      </c>
      <c r="I14" s="640" t="s">
        <v>1054</v>
      </c>
      <c r="J14" s="641" t="s">
        <v>1151</v>
      </c>
      <c r="K14" s="641">
        <v>0</v>
      </c>
      <c r="L14" s="321">
        <v>70</v>
      </c>
      <c r="M14" s="321">
        <v>63</v>
      </c>
      <c r="N14" s="644">
        <v>133</v>
      </c>
      <c r="O14" s="645" t="s">
        <v>1196</v>
      </c>
    </row>
    <row r="15" spans="2:17" ht="18.600000000000001">
      <c r="B15" s="633" t="s">
        <v>436</v>
      </c>
      <c r="C15" s="319" t="s">
        <v>414</v>
      </c>
      <c r="D15" s="319" t="s">
        <v>437</v>
      </c>
      <c r="E15" s="320" t="s">
        <v>184</v>
      </c>
      <c r="F15" s="320" t="s">
        <v>378</v>
      </c>
      <c r="G15" s="359">
        <v>13575</v>
      </c>
      <c r="H15" s="619">
        <v>9</v>
      </c>
      <c r="I15" s="320" t="s">
        <v>1054</v>
      </c>
      <c r="J15" s="319" t="s">
        <v>1151</v>
      </c>
      <c r="K15" s="319">
        <v>0</v>
      </c>
      <c r="L15" s="499">
        <v>74</v>
      </c>
      <c r="M15" s="499">
        <v>63</v>
      </c>
      <c r="N15" s="616">
        <v>137</v>
      </c>
      <c r="O15" s="629" t="s">
        <v>1197</v>
      </c>
    </row>
    <row r="16" spans="2:17" ht="23.4">
      <c r="B16" s="659" t="s">
        <v>1176</v>
      </c>
      <c r="C16" s="659"/>
      <c r="D16" s="659"/>
      <c r="E16" s="659"/>
      <c r="F16" s="659"/>
      <c r="G16" s="659"/>
      <c r="H16" s="659"/>
      <c r="I16" s="659"/>
      <c r="J16" s="659"/>
      <c r="K16" s="659"/>
      <c r="L16" s="659"/>
      <c r="M16" s="659"/>
      <c r="N16" s="659"/>
      <c r="O16" s="660"/>
    </row>
    <row r="17" spans="2:17" ht="23.4">
      <c r="B17" s="646" t="s">
        <v>340</v>
      </c>
      <c r="C17" s="641" t="s">
        <v>341</v>
      </c>
      <c r="D17" s="641" t="s">
        <v>297</v>
      </c>
      <c r="E17" s="640" t="s">
        <v>178</v>
      </c>
      <c r="F17" s="640" t="s">
        <v>294</v>
      </c>
      <c r="G17" s="642">
        <v>12082</v>
      </c>
      <c r="H17" s="643">
        <v>8</v>
      </c>
      <c r="I17" s="640" t="s">
        <v>1054</v>
      </c>
      <c r="J17" s="641" t="s">
        <v>1152</v>
      </c>
      <c r="K17" s="641">
        <v>0</v>
      </c>
      <c r="L17" s="321">
        <v>54</v>
      </c>
      <c r="M17" s="321">
        <v>58</v>
      </c>
      <c r="N17" s="644">
        <v>112</v>
      </c>
      <c r="O17" s="645" t="s">
        <v>1194</v>
      </c>
      <c r="Q17" s="614" t="s">
        <v>1177</v>
      </c>
    </row>
    <row r="18" spans="2:17" ht="18.600000000000001">
      <c r="B18" s="646" t="s">
        <v>476</v>
      </c>
      <c r="C18" s="641" t="s">
        <v>477</v>
      </c>
      <c r="D18" s="641" t="s">
        <v>177</v>
      </c>
      <c r="E18" s="640" t="s">
        <v>178</v>
      </c>
      <c r="F18" s="640" t="s">
        <v>464</v>
      </c>
      <c r="G18" s="642">
        <v>14528</v>
      </c>
      <c r="H18" s="643">
        <v>9</v>
      </c>
      <c r="I18" s="640" t="s">
        <v>1054</v>
      </c>
      <c r="J18" s="641" t="s">
        <v>1151</v>
      </c>
      <c r="K18" s="641">
        <v>0</v>
      </c>
      <c r="L18" s="321">
        <v>58</v>
      </c>
      <c r="M18" s="321">
        <v>59</v>
      </c>
      <c r="N18" s="644">
        <v>117</v>
      </c>
      <c r="O18" s="645" t="s">
        <v>1195</v>
      </c>
    </row>
    <row r="19" spans="2:17" ht="23.4">
      <c r="B19" s="646" t="s">
        <v>308</v>
      </c>
      <c r="C19" s="641" t="s">
        <v>309</v>
      </c>
      <c r="D19" s="641" t="s">
        <v>310</v>
      </c>
      <c r="E19" s="640" t="s">
        <v>178</v>
      </c>
      <c r="F19" s="640" t="s">
        <v>294</v>
      </c>
      <c r="G19" s="642">
        <v>13189</v>
      </c>
      <c r="H19" s="643">
        <v>9</v>
      </c>
      <c r="I19" s="640" t="s">
        <v>1054</v>
      </c>
      <c r="J19" s="641" t="s">
        <v>1152</v>
      </c>
      <c r="K19" s="641">
        <v>0</v>
      </c>
      <c r="L19" s="321">
        <v>53</v>
      </c>
      <c r="M19" s="321">
        <v>66</v>
      </c>
      <c r="N19" s="644">
        <v>119</v>
      </c>
      <c r="O19" s="645" t="s">
        <v>1196</v>
      </c>
      <c r="Q19" s="614" t="s">
        <v>1178</v>
      </c>
    </row>
    <row r="20" spans="2:17" ht="18.600000000000001">
      <c r="B20" s="634" t="s">
        <v>694</v>
      </c>
      <c r="C20" s="319" t="s">
        <v>695</v>
      </c>
      <c r="D20" s="319" t="s">
        <v>326</v>
      </c>
      <c r="E20" s="320" t="s">
        <v>178</v>
      </c>
      <c r="F20" s="320" t="s">
        <v>294</v>
      </c>
      <c r="G20" s="359">
        <v>14865</v>
      </c>
      <c r="H20" s="619">
        <v>9</v>
      </c>
      <c r="I20" s="320" t="s">
        <v>1054</v>
      </c>
      <c r="J20" s="319" t="s">
        <v>1151</v>
      </c>
      <c r="K20" s="319">
        <v>0</v>
      </c>
      <c r="L20" s="499">
        <v>63</v>
      </c>
      <c r="M20" s="499">
        <v>59</v>
      </c>
      <c r="N20" s="616">
        <v>122</v>
      </c>
      <c r="O20" s="629"/>
    </row>
    <row r="21" spans="2:17" ht="23.4">
      <c r="B21" s="634" t="s">
        <v>493</v>
      </c>
      <c r="C21" s="319" t="s">
        <v>324</v>
      </c>
      <c r="D21" s="319" t="s">
        <v>375</v>
      </c>
      <c r="E21" s="320" t="s">
        <v>178</v>
      </c>
      <c r="F21" s="320" t="s">
        <v>490</v>
      </c>
      <c r="G21" s="359">
        <v>14704</v>
      </c>
      <c r="H21" s="619">
        <v>9</v>
      </c>
      <c r="I21" s="320" t="s">
        <v>1054</v>
      </c>
      <c r="J21" s="319" t="s">
        <v>1151</v>
      </c>
      <c r="K21" s="319">
        <v>0</v>
      </c>
      <c r="L21" s="499">
        <v>60</v>
      </c>
      <c r="M21" s="499">
        <v>63</v>
      </c>
      <c r="N21" s="616">
        <v>123</v>
      </c>
      <c r="O21" s="629"/>
      <c r="Q21" s="614" t="s">
        <v>1179</v>
      </c>
    </row>
    <row r="22" spans="2:17" ht="18.600000000000001">
      <c r="B22" s="634" t="s">
        <v>533</v>
      </c>
      <c r="C22" s="319" t="s">
        <v>373</v>
      </c>
      <c r="D22" s="319" t="s">
        <v>534</v>
      </c>
      <c r="E22" s="320" t="s">
        <v>178</v>
      </c>
      <c r="F22" s="320" t="s">
        <v>504</v>
      </c>
      <c r="G22" s="359">
        <v>13814</v>
      </c>
      <c r="H22" s="619">
        <v>9</v>
      </c>
      <c r="I22" s="320" t="s">
        <v>1054</v>
      </c>
      <c r="J22" s="319" t="s">
        <v>1151</v>
      </c>
      <c r="K22" s="319">
        <v>0</v>
      </c>
      <c r="L22" s="499">
        <v>64</v>
      </c>
      <c r="M22" s="499">
        <v>60</v>
      </c>
      <c r="N22" s="616">
        <v>124</v>
      </c>
      <c r="O22" s="629"/>
    </row>
    <row r="23" spans="2:17" ht="23.4">
      <c r="B23" s="634" t="s">
        <v>388</v>
      </c>
      <c r="C23" s="319" t="s">
        <v>389</v>
      </c>
      <c r="D23" s="319" t="s">
        <v>390</v>
      </c>
      <c r="E23" s="320" t="s">
        <v>178</v>
      </c>
      <c r="F23" s="320" t="s">
        <v>294</v>
      </c>
      <c r="G23" s="359">
        <v>14088</v>
      </c>
      <c r="H23" s="619">
        <v>9</v>
      </c>
      <c r="I23" s="320" t="s">
        <v>1054</v>
      </c>
      <c r="J23" s="319" t="s">
        <v>1151</v>
      </c>
      <c r="K23" s="319">
        <v>0</v>
      </c>
      <c r="L23" s="499">
        <v>64</v>
      </c>
      <c r="M23" s="499">
        <v>62</v>
      </c>
      <c r="N23" s="616">
        <v>126</v>
      </c>
      <c r="O23" s="629"/>
      <c r="Q23" s="614" t="s">
        <v>1180</v>
      </c>
    </row>
    <row r="24" spans="2:17" ht="18.600000000000001">
      <c r="B24" s="634" t="s">
        <v>496</v>
      </c>
      <c r="C24" s="319" t="s">
        <v>497</v>
      </c>
      <c r="D24" s="319" t="s">
        <v>498</v>
      </c>
      <c r="E24" s="320" t="s">
        <v>178</v>
      </c>
      <c r="F24" s="320" t="s">
        <v>490</v>
      </c>
      <c r="G24" s="359">
        <v>12745</v>
      </c>
      <c r="H24" s="619">
        <v>9</v>
      </c>
      <c r="I24" s="320" t="s">
        <v>1054</v>
      </c>
      <c r="J24" s="319" t="s">
        <v>1152</v>
      </c>
      <c r="K24" s="319">
        <v>0</v>
      </c>
      <c r="L24" s="499">
        <v>65</v>
      </c>
      <c r="M24" s="499">
        <v>66</v>
      </c>
      <c r="N24" s="616">
        <v>131</v>
      </c>
      <c r="O24" s="629"/>
    </row>
    <row r="25" spans="2:17" ht="23.4">
      <c r="B25" s="634">
        <v>643</v>
      </c>
      <c r="C25" s="319" t="s">
        <v>726</v>
      </c>
      <c r="D25" s="319" t="s">
        <v>326</v>
      </c>
      <c r="E25" s="320" t="s">
        <v>178</v>
      </c>
      <c r="F25" s="320" t="s">
        <v>708</v>
      </c>
      <c r="G25" s="359">
        <v>13888</v>
      </c>
      <c r="H25" s="619">
        <v>9</v>
      </c>
      <c r="I25" s="320" t="s">
        <v>1054</v>
      </c>
      <c r="J25" s="319" t="s">
        <v>1151</v>
      </c>
      <c r="K25" s="319">
        <v>0</v>
      </c>
      <c r="L25" s="499">
        <v>68</v>
      </c>
      <c r="M25" s="499">
        <v>63</v>
      </c>
      <c r="N25" s="616">
        <v>131</v>
      </c>
      <c r="O25" s="629"/>
      <c r="Q25" s="614" t="s">
        <v>1181</v>
      </c>
    </row>
    <row r="26" spans="2:17" ht="18.600000000000001">
      <c r="B26" s="634" t="s">
        <v>651</v>
      </c>
      <c r="C26" s="319" t="s">
        <v>652</v>
      </c>
      <c r="D26" s="319" t="s">
        <v>653</v>
      </c>
      <c r="E26" s="320" t="s">
        <v>178</v>
      </c>
      <c r="F26" s="320" t="s">
        <v>647</v>
      </c>
      <c r="G26" s="359">
        <v>14590</v>
      </c>
      <c r="H26" s="619">
        <v>9</v>
      </c>
      <c r="I26" s="320" t="s">
        <v>1054</v>
      </c>
      <c r="J26" s="319" t="s">
        <v>1151</v>
      </c>
      <c r="K26" s="319">
        <v>0</v>
      </c>
      <c r="L26" s="499">
        <v>67</v>
      </c>
      <c r="M26" s="499">
        <v>64</v>
      </c>
      <c r="N26" s="616">
        <v>131</v>
      </c>
      <c r="O26" s="629"/>
    </row>
    <row r="27" spans="2:17" ht="23.4">
      <c r="B27" s="635" t="s">
        <v>720</v>
      </c>
      <c r="C27" s="319" t="s">
        <v>721</v>
      </c>
      <c r="D27" s="319" t="s">
        <v>259</v>
      </c>
      <c r="E27" s="320" t="s">
        <v>178</v>
      </c>
      <c r="F27" s="320" t="s">
        <v>708</v>
      </c>
      <c r="G27" s="359">
        <v>15211</v>
      </c>
      <c r="H27" s="619">
        <v>9</v>
      </c>
      <c r="I27" s="320" t="s">
        <v>1054</v>
      </c>
      <c r="J27" s="319" t="s">
        <v>1151</v>
      </c>
      <c r="K27" s="319">
        <v>0</v>
      </c>
      <c r="L27" s="499">
        <v>67</v>
      </c>
      <c r="M27" s="499">
        <v>64</v>
      </c>
      <c r="N27" s="616">
        <v>131</v>
      </c>
      <c r="O27" s="629"/>
      <c r="Q27" s="614" t="s">
        <v>1182</v>
      </c>
    </row>
    <row r="28" spans="2:17" ht="23.4">
      <c r="B28" s="636" t="s">
        <v>395</v>
      </c>
      <c r="C28" s="319" t="s">
        <v>396</v>
      </c>
      <c r="D28" s="319" t="s">
        <v>397</v>
      </c>
      <c r="E28" s="320" t="s">
        <v>178</v>
      </c>
      <c r="F28" s="320" t="s">
        <v>504</v>
      </c>
      <c r="G28" s="359">
        <v>14496</v>
      </c>
      <c r="H28" s="619">
        <v>9</v>
      </c>
      <c r="I28" s="320" t="s">
        <v>1054</v>
      </c>
      <c r="J28" s="319" t="s">
        <v>1151</v>
      </c>
      <c r="K28" s="319">
        <v>0</v>
      </c>
      <c r="L28" s="499">
        <v>63</v>
      </c>
      <c r="M28" s="499">
        <v>71</v>
      </c>
      <c r="N28" s="616">
        <v>134</v>
      </c>
      <c r="O28" s="629"/>
      <c r="Q28" s="614"/>
    </row>
    <row r="29" spans="2:17" ht="23.4">
      <c r="B29" s="659" t="s">
        <v>1177</v>
      </c>
      <c r="C29" s="659"/>
      <c r="D29" s="659"/>
      <c r="E29" s="659"/>
      <c r="F29" s="659"/>
      <c r="G29" s="659"/>
      <c r="H29" s="659"/>
      <c r="I29" s="659"/>
      <c r="J29" s="659"/>
      <c r="K29" s="659"/>
      <c r="L29" s="659"/>
      <c r="M29" s="659"/>
      <c r="N29" s="659"/>
      <c r="O29" s="660"/>
      <c r="Q29" s="614"/>
    </row>
    <row r="30" spans="2:17" ht="18.600000000000001">
      <c r="B30" s="646" t="s">
        <v>370</v>
      </c>
      <c r="C30" s="641" t="s">
        <v>295</v>
      </c>
      <c r="D30" s="641" t="s">
        <v>371</v>
      </c>
      <c r="E30" s="640" t="s">
        <v>178</v>
      </c>
      <c r="F30" s="640" t="s">
        <v>294</v>
      </c>
      <c r="G30" s="642">
        <v>14567</v>
      </c>
      <c r="H30" s="643">
        <v>6</v>
      </c>
      <c r="I30" s="640" t="s">
        <v>1055</v>
      </c>
      <c r="J30" s="641" t="s">
        <v>1151</v>
      </c>
      <c r="K30" s="641">
        <v>0</v>
      </c>
      <c r="L30" s="321">
        <v>51</v>
      </c>
      <c r="M30" s="321">
        <v>53</v>
      </c>
      <c r="N30" s="644">
        <v>104</v>
      </c>
      <c r="O30" s="645" t="s">
        <v>1194</v>
      </c>
    </row>
    <row r="31" spans="2:17" ht="23.4">
      <c r="B31" s="646" t="s">
        <v>332</v>
      </c>
      <c r="C31" s="641" t="s">
        <v>333</v>
      </c>
      <c r="D31" s="641" t="s">
        <v>334</v>
      </c>
      <c r="E31" s="640" t="s">
        <v>178</v>
      </c>
      <c r="F31" s="640" t="s">
        <v>294</v>
      </c>
      <c r="G31" s="642">
        <v>13665</v>
      </c>
      <c r="H31" s="643">
        <v>6</v>
      </c>
      <c r="I31" s="640" t="s">
        <v>1055</v>
      </c>
      <c r="J31" s="641" t="s">
        <v>1151</v>
      </c>
      <c r="K31" s="641">
        <v>0</v>
      </c>
      <c r="L31" s="321">
        <v>53</v>
      </c>
      <c r="M31" s="321">
        <v>53</v>
      </c>
      <c r="N31" s="644">
        <v>106</v>
      </c>
      <c r="O31" s="645" t="s">
        <v>1195</v>
      </c>
      <c r="Q31" s="614" t="s">
        <v>1183</v>
      </c>
    </row>
    <row r="32" spans="2:17" ht="18.600000000000001">
      <c r="B32" s="646" t="s">
        <v>353</v>
      </c>
      <c r="C32" s="641" t="s">
        <v>354</v>
      </c>
      <c r="D32" s="641" t="s">
        <v>355</v>
      </c>
      <c r="E32" s="640" t="s">
        <v>178</v>
      </c>
      <c r="F32" s="640" t="s">
        <v>504</v>
      </c>
      <c r="G32" s="642">
        <v>15321</v>
      </c>
      <c r="H32" s="643">
        <v>6</v>
      </c>
      <c r="I32" s="640" t="s">
        <v>1055</v>
      </c>
      <c r="J32" s="641" t="s">
        <v>1151</v>
      </c>
      <c r="K32" s="641">
        <v>0</v>
      </c>
      <c r="L32" s="321">
        <v>56</v>
      </c>
      <c r="M32" s="321">
        <v>55</v>
      </c>
      <c r="N32" s="644">
        <v>111</v>
      </c>
      <c r="O32" s="645" t="s">
        <v>1196</v>
      </c>
    </row>
    <row r="33" spans="2:17" ht="23.4">
      <c r="B33" s="634" t="s">
        <v>751</v>
      </c>
      <c r="C33" s="319" t="s">
        <v>752</v>
      </c>
      <c r="D33" s="319" t="s">
        <v>753</v>
      </c>
      <c r="E33" s="320" t="s">
        <v>178</v>
      </c>
      <c r="F33" s="320" t="s">
        <v>750</v>
      </c>
      <c r="G33" s="359">
        <v>13681</v>
      </c>
      <c r="H33" s="619">
        <v>6</v>
      </c>
      <c r="I33" s="320" t="s">
        <v>1055</v>
      </c>
      <c r="J33" s="319" t="s">
        <v>1151</v>
      </c>
      <c r="K33" s="319">
        <v>0</v>
      </c>
      <c r="L33" s="499">
        <v>63</v>
      </c>
      <c r="M33" s="499">
        <v>62</v>
      </c>
      <c r="N33" s="616">
        <v>125</v>
      </c>
      <c r="O33" s="629"/>
      <c r="Q33" s="614" t="s">
        <v>1184</v>
      </c>
    </row>
    <row r="34" spans="2:17" ht="23.4">
      <c r="B34" s="655" t="s">
        <v>1178</v>
      </c>
      <c r="C34" s="655"/>
      <c r="D34" s="655"/>
      <c r="E34" s="655"/>
      <c r="F34" s="655"/>
      <c r="G34" s="655"/>
      <c r="H34" s="655"/>
      <c r="I34" s="655"/>
      <c r="J34" s="655"/>
      <c r="K34" s="655"/>
      <c r="L34" s="655"/>
      <c r="M34" s="655"/>
      <c r="N34" s="655"/>
      <c r="O34" s="656"/>
      <c r="Q34" s="614"/>
    </row>
    <row r="35" spans="2:17" ht="18.600000000000001">
      <c r="B35" s="646">
        <v>256</v>
      </c>
      <c r="C35" s="641" t="s">
        <v>220</v>
      </c>
      <c r="D35" s="641" t="s">
        <v>379</v>
      </c>
      <c r="E35" s="640" t="s">
        <v>178</v>
      </c>
      <c r="F35" s="640" t="s">
        <v>378</v>
      </c>
      <c r="G35" s="642">
        <v>15220</v>
      </c>
      <c r="H35" s="643">
        <v>3</v>
      </c>
      <c r="I35" s="640" t="s">
        <v>1057</v>
      </c>
      <c r="J35" s="641" t="s">
        <v>1151</v>
      </c>
      <c r="K35" s="641">
        <v>0</v>
      </c>
      <c r="L35" s="321">
        <v>58</v>
      </c>
      <c r="M35" s="321">
        <v>52</v>
      </c>
      <c r="N35" s="644">
        <v>110</v>
      </c>
      <c r="O35" s="645" t="s">
        <v>1194</v>
      </c>
    </row>
    <row r="36" spans="2:17" ht="23.4">
      <c r="B36" s="646" t="s">
        <v>423</v>
      </c>
      <c r="C36" s="641" t="s">
        <v>424</v>
      </c>
      <c r="D36" s="641" t="s">
        <v>425</v>
      </c>
      <c r="E36" s="640" t="s">
        <v>178</v>
      </c>
      <c r="F36" s="640" t="s">
        <v>378</v>
      </c>
      <c r="G36" s="642">
        <v>12932</v>
      </c>
      <c r="H36" s="643">
        <v>3</v>
      </c>
      <c r="I36" s="640" t="s">
        <v>1057</v>
      </c>
      <c r="J36" s="641" t="s">
        <v>1152</v>
      </c>
      <c r="K36" s="641">
        <v>0</v>
      </c>
      <c r="L36" s="321">
        <v>55</v>
      </c>
      <c r="M36" s="321">
        <v>67</v>
      </c>
      <c r="N36" s="644">
        <v>122</v>
      </c>
      <c r="O36" s="645" t="s">
        <v>1195</v>
      </c>
      <c r="Q36" s="614" t="s">
        <v>1185</v>
      </c>
    </row>
    <row r="37" spans="2:17" ht="23.4">
      <c r="B37" s="655" t="s">
        <v>1179</v>
      </c>
      <c r="C37" s="655"/>
      <c r="D37" s="655"/>
      <c r="E37" s="655"/>
      <c r="F37" s="655"/>
      <c r="G37" s="655"/>
      <c r="H37" s="655"/>
      <c r="I37" s="655"/>
      <c r="J37" s="655"/>
      <c r="K37" s="655"/>
      <c r="L37" s="655"/>
      <c r="M37" s="655"/>
      <c r="N37" s="655"/>
      <c r="O37" s="656"/>
      <c r="Q37" s="614"/>
    </row>
    <row r="38" spans="2:17" ht="18.600000000000001">
      <c r="B38" s="648" t="s">
        <v>759</v>
      </c>
      <c r="C38" s="641" t="s">
        <v>912</v>
      </c>
      <c r="D38" s="641" t="s">
        <v>764</v>
      </c>
      <c r="E38" s="640" t="s">
        <v>184</v>
      </c>
      <c r="F38" s="640" t="s">
        <v>179</v>
      </c>
      <c r="G38" s="642">
        <v>16884</v>
      </c>
      <c r="H38" s="643">
        <v>12</v>
      </c>
      <c r="I38" s="640" t="s">
        <v>958</v>
      </c>
      <c r="J38" s="641" t="s">
        <v>1151</v>
      </c>
      <c r="K38" s="641">
        <v>0</v>
      </c>
      <c r="L38" s="321">
        <v>62</v>
      </c>
      <c r="M38" s="321">
        <v>58</v>
      </c>
      <c r="N38" s="644">
        <v>120</v>
      </c>
      <c r="O38" s="645" t="s">
        <v>1194</v>
      </c>
    </row>
    <row r="39" spans="2:17" ht="18.600000000000001">
      <c r="B39" s="646" t="s">
        <v>807</v>
      </c>
      <c r="C39" s="641" t="s">
        <v>772</v>
      </c>
      <c r="D39" s="641" t="s">
        <v>808</v>
      </c>
      <c r="E39" s="640" t="s">
        <v>184</v>
      </c>
      <c r="F39" s="640" t="s">
        <v>378</v>
      </c>
      <c r="G39" s="642">
        <v>18352</v>
      </c>
      <c r="H39" s="643">
        <v>12</v>
      </c>
      <c r="I39" s="640" t="s">
        <v>958</v>
      </c>
      <c r="J39" s="641" t="s">
        <v>1151</v>
      </c>
      <c r="K39" s="641">
        <v>0</v>
      </c>
      <c r="L39" s="321">
        <v>58</v>
      </c>
      <c r="M39" s="321">
        <v>63</v>
      </c>
      <c r="N39" s="644">
        <v>121</v>
      </c>
      <c r="O39" s="645" t="s">
        <v>1195</v>
      </c>
    </row>
    <row r="40" spans="2:17" ht="18.600000000000001">
      <c r="B40" s="646" t="s">
        <v>478</v>
      </c>
      <c r="C40" s="641" t="s">
        <v>477</v>
      </c>
      <c r="D40" s="641" t="s">
        <v>479</v>
      </c>
      <c r="E40" s="640" t="s">
        <v>184</v>
      </c>
      <c r="F40" s="640" t="s">
        <v>464</v>
      </c>
      <c r="G40" s="642">
        <v>15760</v>
      </c>
      <c r="H40" s="643">
        <v>12</v>
      </c>
      <c r="I40" s="640" t="s">
        <v>958</v>
      </c>
      <c r="J40" s="641" t="s">
        <v>1151</v>
      </c>
      <c r="K40" s="641">
        <v>0</v>
      </c>
      <c r="L40" s="321">
        <v>60</v>
      </c>
      <c r="M40" s="321">
        <v>65</v>
      </c>
      <c r="N40" s="644">
        <v>125</v>
      </c>
      <c r="O40" s="645" t="s">
        <v>1196</v>
      </c>
    </row>
    <row r="41" spans="2:17" ht="18.600000000000001">
      <c r="B41" s="634" t="s">
        <v>790</v>
      </c>
      <c r="C41" s="319" t="s">
        <v>791</v>
      </c>
      <c r="D41" s="319" t="s">
        <v>792</v>
      </c>
      <c r="E41" s="320" t="s">
        <v>184</v>
      </c>
      <c r="F41" s="320" t="s">
        <v>179</v>
      </c>
      <c r="G41" s="359">
        <v>18970</v>
      </c>
      <c r="H41" s="619">
        <v>12</v>
      </c>
      <c r="I41" s="320" t="s">
        <v>958</v>
      </c>
      <c r="J41" s="319" t="s">
        <v>1151</v>
      </c>
      <c r="K41" s="319">
        <v>0</v>
      </c>
      <c r="L41" s="499">
        <v>63</v>
      </c>
      <c r="M41" s="499">
        <v>66</v>
      </c>
      <c r="N41" s="616">
        <v>129</v>
      </c>
      <c r="O41" s="629"/>
    </row>
    <row r="42" spans="2:17" ht="18.600000000000001">
      <c r="B42" s="634" t="s">
        <v>401</v>
      </c>
      <c r="C42" s="319" t="s">
        <v>402</v>
      </c>
      <c r="D42" s="319" t="s">
        <v>403</v>
      </c>
      <c r="E42" s="320" t="s">
        <v>184</v>
      </c>
      <c r="F42" s="320" t="s">
        <v>378</v>
      </c>
      <c r="G42" s="359">
        <v>17833</v>
      </c>
      <c r="H42" s="619">
        <v>12</v>
      </c>
      <c r="I42" s="320" t="s">
        <v>958</v>
      </c>
      <c r="J42" s="319" t="s">
        <v>1151</v>
      </c>
      <c r="K42" s="319">
        <v>0</v>
      </c>
      <c r="L42" s="499">
        <v>66</v>
      </c>
      <c r="M42" s="499">
        <v>67</v>
      </c>
      <c r="N42" s="616">
        <v>133</v>
      </c>
      <c r="O42" s="629"/>
    </row>
    <row r="43" spans="2:17" ht="18.600000000000001">
      <c r="B43" s="634" t="s">
        <v>572</v>
      </c>
      <c r="C43" s="319" t="s">
        <v>560</v>
      </c>
      <c r="D43" s="319" t="s">
        <v>573</v>
      </c>
      <c r="E43" s="320" t="s">
        <v>184</v>
      </c>
      <c r="F43" s="320" t="s">
        <v>504</v>
      </c>
      <c r="G43" s="359">
        <v>17947</v>
      </c>
      <c r="H43" s="619">
        <v>12</v>
      </c>
      <c r="I43" s="320" t="s">
        <v>958</v>
      </c>
      <c r="J43" s="319" t="s">
        <v>1151</v>
      </c>
      <c r="K43" s="319">
        <v>0</v>
      </c>
      <c r="L43" s="499">
        <v>66</v>
      </c>
      <c r="M43" s="499">
        <v>69</v>
      </c>
      <c r="N43" s="616">
        <v>135</v>
      </c>
      <c r="O43" s="629"/>
    </row>
    <row r="44" spans="2:17" ht="18.600000000000001">
      <c r="B44" s="634" t="s">
        <v>1014</v>
      </c>
      <c r="C44" s="319" t="s">
        <v>1015</v>
      </c>
      <c r="D44" s="319" t="s">
        <v>1016</v>
      </c>
      <c r="E44" s="320" t="s">
        <v>184</v>
      </c>
      <c r="F44" s="320" t="s">
        <v>378</v>
      </c>
      <c r="G44" s="359">
        <v>16988</v>
      </c>
      <c r="H44" s="619">
        <v>12</v>
      </c>
      <c r="I44" s="320" t="s">
        <v>958</v>
      </c>
      <c r="J44" s="319" t="s">
        <v>1151</v>
      </c>
      <c r="K44" s="319">
        <v>0</v>
      </c>
      <c r="L44" s="499">
        <v>68</v>
      </c>
      <c r="M44" s="499">
        <v>69</v>
      </c>
      <c r="N44" s="616">
        <v>137</v>
      </c>
      <c r="O44" s="629"/>
    </row>
    <row r="45" spans="2:17" ht="18.600000000000001">
      <c r="B45" s="634" t="s">
        <v>1022</v>
      </c>
      <c r="C45" s="319" t="s">
        <v>576</v>
      </c>
      <c r="D45" s="319" t="s">
        <v>1023</v>
      </c>
      <c r="E45" s="320" t="s">
        <v>184</v>
      </c>
      <c r="F45" s="320" t="s">
        <v>378</v>
      </c>
      <c r="G45" s="359">
        <v>18680</v>
      </c>
      <c r="H45" s="619">
        <v>12</v>
      </c>
      <c r="I45" s="320" t="s">
        <v>958</v>
      </c>
      <c r="J45" s="319" t="s">
        <v>1151</v>
      </c>
      <c r="K45" s="319">
        <v>0</v>
      </c>
      <c r="L45" s="499">
        <v>71</v>
      </c>
      <c r="M45" s="499">
        <v>78</v>
      </c>
      <c r="N45" s="616">
        <v>149</v>
      </c>
      <c r="O45" s="629"/>
    </row>
    <row r="46" spans="2:17" ht="18.600000000000001">
      <c r="B46" s="634" t="s">
        <v>1011</v>
      </c>
      <c r="C46" s="319" t="s">
        <v>1012</v>
      </c>
      <c r="D46" s="319" t="s">
        <v>1013</v>
      </c>
      <c r="E46" s="320" t="s">
        <v>184</v>
      </c>
      <c r="F46" s="320" t="s">
        <v>378</v>
      </c>
      <c r="G46" s="359">
        <v>18830</v>
      </c>
      <c r="H46" s="619">
        <v>12</v>
      </c>
      <c r="I46" s="320" t="s">
        <v>958</v>
      </c>
      <c r="J46" s="319" t="s">
        <v>1151</v>
      </c>
      <c r="K46" s="319">
        <v>0</v>
      </c>
      <c r="L46" s="499">
        <v>70</v>
      </c>
      <c r="M46" s="499">
        <v>80</v>
      </c>
      <c r="N46" s="616">
        <v>150</v>
      </c>
      <c r="O46" s="629"/>
    </row>
    <row r="47" spans="2:17" ht="23.4">
      <c r="B47" s="657" t="s">
        <v>1180</v>
      </c>
      <c r="C47" s="657"/>
      <c r="D47" s="657"/>
      <c r="E47" s="657"/>
      <c r="F47" s="657"/>
      <c r="G47" s="657"/>
      <c r="H47" s="657"/>
      <c r="I47" s="657"/>
      <c r="J47" s="657"/>
      <c r="K47" s="657"/>
      <c r="L47" s="657"/>
      <c r="M47" s="657"/>
      <c r="N47" s="657"/>
      <c r="O47" s="658"/>
    </row>
    <row r="48" spans="2:17" ht="18.600000000000001">
      <c r="B48" s="647" t="s">
        <v>1130</v>
      </c>
      <c r="C48" s="641" t="s">
        <v>1131</v>
      </c>
      <c r="D48" s="641" t="s">
        <v>931</v>
      </c>
      <c r="E48" s="640" t="s">
        <v>178</v>
      </c>
      <c r="F48" s="640" t="s">
        <v>708</v>
      </c>
      <c r="G48" s="642">
        <v>15468</v>
      </c>
      <c r="H48" s="643">
        <v>12</v>
      </c>
      <c r="I48" s="640" t="s">
        <v>958</v>
      </c>
      <c r="J48" s="641" t="s">
        <v>1151</v>
      </c>
      <c r="K48" s="641">
        <v>0</v>
      </c>
      <c r="L48" s="321">
        <v>65</v>
      </c>
      <c r="M48" s="321">
        <v>60</v>
      </c>
      <c r="N48" s="644">
        <v>125</v>
      </c>
      <c r="O48" s="645" t="s">
        <v>1194</v>
      </c>
    </row>
    <row r="49" spans="2:17" ht="18.600000000000001">
      <c r="B49" s="648" t="s">
        <v>986</v>
      </c>
      <c r="C49" s="641" t="s">
        <v>804</v>
      </c>
      <c r="D49" s="641" t="s">
        <v>987</v>
      </c>
      <c r="E49" s="640" t="s">
        <v>178</v>
      </c>
      <c r="F49" s="640" t="s">
        <v>294</v>
      </c>
      <c r="G49" s="642">
        <v>18515</v>
      </c>
      <c r="H49" s="643">
        <v>12</v>
      </c>
      <c r="I49" s="640" t="s">
        <v>958</v>
      </c>
      <c r="J49" s="641" t="s">
        <v>1151</v>
      </c>
      <c r="K49" s="641">
        <v>0</v>
      </c>
      <c r="L49" s="321">
        <v>68</v>
      </c>
      <c r="M49" s="321">
        <v>61</v>
      </c>
      <c r="N49" s="644">
        <v>129</v>
      </c>
      <c r="O49" s="645" t="s">
        <v>1195</v>
      </c>
    </row>
    <row r="50" spans="2:17" ht="18.600000000000001">
      <c r="B50" s="646" t="s">
        <v>896</v>
      </c>
      <c r="C50" s="641" t="s">
        <v>897</v>
      </c>
      <c r="D50" s="641" t="s">
        <v>898</v>
      </c>
      <c r="E50" s="640" t="s">
        <v>178</v>
      </c>
      <c r="F50" s="640" t="s">
        <v>294</v>
      </c>
      <c r="G50" s="642">
        <v>16671</v>
      </c>
      <c r="H50" s="643">
        <v>12</v>
      </c>
      <c r="I50" s="640" t="s">
        <v>958</v>
      </c>
      <c r="J50" s="641" t="s">
        <v>1151</v>
      </c>
      <c r="K50" s="641">
        <v>0</v>
      </c>
      <c r="L50" s="321">
        <v>62</v>
      </c>
      <c r="M50" s="321">
        <v>68</v>
      </c>
      <c r="N50" s="644">
        <v>130</v>
      </c>
      <c r="O50" s="645" t="s">
        <v>1196</v>
      </c>
    </row>
    <row r="51" spans="2:17" ht="18.600000000000001">
      <c r="B51" s="634">
        <v>479</v>
      </c>
      <c r="C51" s="319" t="s">
        <v>373</v>
      </c>
      <c r="D51" s="319" t="s">
        <v>568</v>
      </c>
      <c r="E51" s="320" t="s">
        <v>178</v>
      </c>
      <c r="F51" s="320" t="s">
        <v>504</v>
      </c>
      <c r="G51" s="359">
        <v>15912</v>
      </c>
      <c r="H51" s="619">
        <v>12</v>
      </c>
      <c r="I51" s="320" t="s">
        <v>958</v>
      </c>
      <c r="J51" s="319" t="s">
        <v>1151</v>
      </c>
      <c r="K51" s="319">
        <v>0</v>
      </c>
      <c r="L51" s="499">
        <v>70</v>
      </c>
      <c r="M51" s="499">
        <v>63</v>
      </c>
      <c r="N51" s="616">
        <v>133</v>
      </c>
      <c r="O51" s="629"/>
    </row>
    <row r="52" spans="2:17" ht="18.600000000000001">
      <c r="B52" s="634" t="s">
        <v>667</v>
      </c>
      <c r="C52" s="319" t="s">
        <v>668</v>
      </c>
      <c r="D52" s="319" t="s">
        <v>205</v>
      </c>
      <c r="E52" s="320" t="s">
        <v>178</v>
      </c>
      <c r="F52" s="320" t="s">
        <v>647</v>
      </c>
      <c r="G52" s="359">
        <v>17424</v>
      </c>
      <c r="H52" s="619">
        <v>12</v>
      </c>
      <c r="I52" s="320" t="s">
        <v>958</v>
      </c>
      <c r="J52" s="319" t="s">
        <v>1151</v>
      </c>
      <c r="K52" s="319">
        <v>0</v>
      </c>
      <c r="L52" s="499">
        <v>66</v>
      </c>
      <c r="M52" s="499">
        <v>68</v>
      </c>
      <c r="N52" s="616">
        <v>134</v>
      </c>
      <c r="O52" s="629"/>
    </row>
    <row r="53" spans="2:17" ht="18.600000000000001">
      <c r="B53" s="634" t="s">
        <v>669</v>
      </c>
      <c r="C53" s="319" t="s">
        <v>227</v>
      </c>
      <c r="D53" s="319" t="s">
        <v>670</v>
      </c>
      <c r="E53" s="320" t="s">
        <v>178</v>
      </c>
      <c r="F53" s="320" t="s">
        <v>647</v>
      </c>
      <c r="G53" s="359">
        <v>18875</v>
      </c>
      <c r="H53" s="619">
        <v>12</v>
      </c>
      <c r="I53" s="320" t="s">
        <v>958</v>
      </c>
      <c r="J53" s="319" t="s">
        <v>1151</v>
      </c>
      <c r="K53" s="319">
        <v>0</v>
      </c>
      <c r="L53" s="499">
        <v>70</v>
      </c>
      <c r="M53" s="499">
        <v>65</v>
      </c>
      <c r="N53" s="616">
        <v>135</v>
      </c>
      <c r="O53" s="629"/>
    </row>
    <row r="54" spans="2:17" ht="18.600000000000001">
      <c r="B54" s="634" t="s">
        <v>901</v>
      </c>
      <c r="C54" s="319" t="s">
        <v>902</v>
      </c>
      <c r="D54" s="319" t="s">
        <v>339</v>
      </c>
      <c r="E54" s="320" t="s">
        <v>178</v>
      </c>
      <c r="F54" s="320" t="s">
        <v>294</v>
      </c>
      <c r="G54" s="359">
        <v>17489</v>
      </c>
      <c r="H54" s="619">
        <v>12</v>
      </c>
      <c r="I54" s="320" t="s">
        <v>958</v>
      </c>
      <c r="J54" s="319" t="s">
        <v>1151</v>
      </c>
      <c r="K54" s="319">
        <v>0</v>
      </c>
      <c r="L54" s="499">
        <v>71</v>
      </c>
      <c r="M54" s="499">
        <v>68</v>
      </c>
      <c r="N54" s="616">
        <v>139</v>
      </c>
      <c r="O54" s="629"/>
    </row>
    <row r="55" spans="2:17" ht="18.600000000000001">
      <c r="B55" s="633" t="s">
        <v>991</v>
      </c>
      <c r="C55" s="319" t="s">
        <v>992</v>
      </c>
      <c r="D55" s="319" t="s">
        <v>235</v>
      </c>
      <c r="E55" s="320" t="s">
        <v>178</v>
      </c>
      <c r="F55" s="320" t="s">
        <v>294</v>
      </c>
      <c r="G55" s="359">
        <v>17410</v>
      </c>
      <c r="H55" s="619">
        <v>12</v>
      </c>
      <c r="I55" s="320" t="s">
        <v>958</v>
      </c>
      <c r="J55" s="319" t="s">
        <v>1151</v>
      </c>
      <c r="K55" s="319">
        <v>0</v>
      </c>
      <c r="L55" s="499">
        <v>73</v>
      </c>
      <c r="M55" s="499">
        <v>71</v>
      </c>
      <c r="N55" s="616">
        <v>144</v>
      </c>
      <c r="O55" s="629"/>
    </row>
    <row r="56" spans="2:17" ht="23.4">
      <c r="B56" s="659" t="s">
        <v>1181</v>
      </c>
      <c r="C56" s="659"/>
      <c r="D56" s="659"/>
      <c r="E56" s="659"/>
      <c r="F56" s="659"/>
      <c r="G56" s="659"/>
      <c r="H56" s="659"/>
      <c r="I56" s="659"/>
      <c r="J56" s="659"/>
      <c r="K56" s="659"/>
      <c r="L56" s="659"/>
      <c r="M56" s="659"/>
      <c r="N56" s="659"/>
      <c r="O56" s="660"/>
    </row>
    <row r="57" spans="2:17" ht="23.4">
      <c r="B57" s="646" t="s">
        <v>335</v>
      </c>
      <c r="C57" s="641" t="s">
        <v>333</v>
      </c>
      <c r="D57" s="641" t="s">
        <v>315</v>
      </c>
      <c r="E57" s="640" t="s">
        <v>184</v>
      </c>
      <c r="F57" s="640" t="s">
        <v>294</v>
      </c>
      <c r="G57" s="642">
        <v>15656</v>
      </c>
      <c r="H57" s="643">
        <v>7</v>
      </c>
      <c r="I57" s="640" t="s">
        <v>955</v>
      </c>
      <c r="J57" s="641" t="s">
        <v>1151</v>
      </c>
      <c r="K57" s="641">
        <v>0</v>
      </c>
      <c r="L57" s="321">
        <v>54</v>
      </c>
      <c r="M57" s="321">
        <v>54</v>
      </c>
      <c r="N57" s="644">
        <v>108</v>
      </c>
      <c r="O57" s="645" t="s">
        <v>1194</v>
      </c>
      <c r="Q57" s="614" t="s">
        <v>1186</v>
      </c>
    </row>
    <row r="58" spans="2:17" ht="18.600000000000001">
      <c r="B58" s="646" t="s">
        <v>317</v>
      </c>
      <c r="C58" s="641" t="s">
        <v>318</v>
      </c>
      <c r="D58" s="641" t="s">
        <v>319</v>
      </c>
      <c r="E58" s="640" t="s">
        <v>184</v>
      </c>
      <c r="F58" s="640" t="s">
        <v>294</v>
      </c>
      <c r="G58" s="642">
        <v>15498</v>
      </c>
      <c r="H58" s="643">
        <v>9</v>
      </c>
      <c r="I58" s="640" t="s">
        <v>955</v>
      </c>
      <c r="J58" s="641" t="s">
        <v>1153</v>
      </c>
      <c r="K58" s="641">
        <v>0</v>
      </c>
      <c r="L58" s="321">
        <v>54</v>
      </c>
      <c r="M58" s="321">
        <v>59</v>
      </c>
      <c r="N58" s="644">
        <v>113</v>
      </c>
      <c r="O58" s="645" t="s">
        <v>1195</v>
      </c>
    </row>
    <row r="59" spans="2:17" ht="23.4">
      <c r="B59" s="646" t="s">
        <v>342</v>
      </c>
      <c r="C59" s="641" t="s">
        <v>341</v>
      </c>
      <c r="D59" s="641" t="s">
        <v>242</v>
      </c>
      <c r="E59" s="640" t="s">
        <v>184</v>
      </c>
      <c r="F59" s="640" t="s">
        <v>294</v>
      </c>
      <c r="G59" s="642">
        <v>18129</v>
      </c>
      <c r="H59" s="643">
        <v>9</v>
      </c>
      <c r="I59" s="640" t="s">
        <v>955</v>
      </c>
      <c r="J59" s="641" t="s">
        <v>1151</v>
      </c>
      <c r="K59" s="641">
        <v>0</v>
      </c>
      <c r="L59" s="321">
        <v>54</v>
      </c>
      <c r="M59" s="321">
        <v>61</v>
      </c>
      <c r="N59" s="644">
        <v>115</v>
      </c>
      <c r="O59" s="645" t="s">
        <v>1196</v>
      </c>
      <c r="Q59" s="614" t="s">
        <v>1187</v>
      </c>
    </row>
    <row r="60" spans="2:17" ht="18.600000000000001">
      <c r="B60" s="634" t="s">
        <v>418</v>
      </c>
      <c r="C60" s="319" t="s">
        <v>419</v>
      </c>
      <c r="D60" s="319" t="s">
        <v>420</v>
      </c>
      <c r="E60" s="320" t="s">
        <v>184</v>
      </c>
      <c r="F60" s="320" t="s">
        <v>378</v>
      </c>
      <c r="G60" s="359">
        <v>16338</v>
      </c>
      <c r="H60" s="619">
        <v>9</v>
      </c>
      <c r="I60" s="320" t="s">
        <v>955</v>
      </c>
      <c r="J60" s="319" t="s">
        <v>1151</v>
      </c>
      <c r="K60" s="319">
        <v>0</v>
      </c>
      <c r="L60" s="499">
        <v>58</v>
      </c>
      <c r="M60" s="499">
        <v>60</v>
      </c>
      <c r="N60" s="616">
        <v>118</v>
      </c>
      <c r="O60" s="629"/>
    </row>
    <row r="61" spans="2:17" ht="23.4">
      <c r="B61" s="634" t="s">
        <v>793</v>
      </c>
      <c r="C61" s="319" t="s">
        <v>778</v>
      </c>
      <c r="D61" s="319" t="s">
        <v>794</v>
      </c>
      <c r="E61" s="320" t="s">
        <v>184</v>
      </c>
      <c r="F61" s="320" t="s">
        <v>229</v>
      </c>
      <c r="G61" s="359">
        <v>17336</v>
      </c>
      <c r="H61" s="619">
        <v>8</v>
      </c>
      <c r="I61" s="320" t="s">
        <v>955</v>
      </c>
      <c r="J61" s="319" t="s">
        <v>1151</v>
      </c>
      <c r="K61" s="319">
        <v>0</v>
      </c>
      <c r="L61" s="499">
        <v>60</v>
      </c>
      <c r="M61" s="499">
        <v>59</v>
      </c>
      <c r="N61" s="616">
        <v>119</v>
      </c>
      <c r="O61" s="629"/>
      <c r="Q61" s="614" t="s">
        <v>1188</v>
      </c>
    </row>
    <row r="62" spans="2:17" ht="18.600000000000001">
      <c r="B62" s="634">
        <v>794</v>
      </c>
      <c r="C62" s="319" t="s">
        <v>726</v>
      </c>
      <c r="D62" s="319" t="s">
        <v>727</v>
      </c>
      <c r="E62" s="320" t="s">
        <v>184</v>
      </c>
      <c r="F62" s="320" t="s">
        <v>708</v>
      </c>
      <c r="G62" s="359">
        <v>18222</v>
      </c>
      <c r="H62" s="619">
        <v>9</v>
      </c>
      <c r="I62" s="320" t="s">
        <v>955</v>
      </c>
      <c r="J62" s="319" t="s">
        <v>1151</v>
      </c>
      <c r="K62" s="319">
        <v>0</v>
      </c>
      <c r="L62" s="499">
        <v>61</v>
      </c>
      <c r="M62" s="499">
        <v>62</v>
      </c>
      <c r="N62" s="616">
        <v>123</v>
      </c>
      <c r="O62" s="629"/>
    </row>
    <row r="63" spans="2:17" ht="23.4">
      <c r="B63" s="634" t="s">
        <v>291</v>
      </c>
      <c r="C63" s="319" t="s">
        <v>285</v>
      </c>
      <c r="D63" s="319" t="s">
        <v>292</v>
      </c>
      <c r="E63" s="320" t="s">
        <v>184</v>
      </c>
      <c r="F63" s="320" t="s">
        <v>229</v>
      </c>
      <c r="G63" s="359">
        <v>18926</v>
      </c>
      <c r="H63" s="619">
        <v>9</v>
      </c>
      <c r="I63" s="320" t="s">
        <v>955</v>
      </c>
      <c r="J63" s="319" t="s">
        <v>1151</v>
      </c>
      <c r="K63" s="319">
        <v>0</v>
      </c>
      <c r="L63" s="499">
        <v>59</v>
      </c>
      <c r="M63" s="499">
        <v>66</v>
      </c>
      <c r="N63" s="616">
        <v>125</v>
      </c>
      <c r="O63" s="629"/>
      <c r="Q63" s="614" t="s">
        <v>1189</v>
      </c>
    </row>
    <row r="64" spans="2:17" ht="18.600000000000001">
      <c r="B64" s="634" t="s">
        <v>725</v>
      </c>
      <c r="C64" s="319" t="s">
        <v>718</v>
      </c>
      <c r="D64" s="319" t="s">
        <v>557</v>
      </c>
      <c r="E64" s="320" t="s">
        <v>184</v>
      </c>
      <c r="F64" s="320" t="s">
        <v>708</v>
      </c>
      <c r="G64" s="359">
        <v>18584</v>
      </c>
      <c r="H64" s="619">
        <v>7</v>
      </c>
      <c r="I64" s="320" t="s">
        <v>955</v>
      </c>
      <c r="J64" s="319" t="s">
        <v>1151</v>
      </c>
      <c r="K64" s="319">
        <v>0</v>
      </c>
      <c r="L64" s="499">
        <v>64</v>
      </c>
      <c r="M64" s="499">
        <v>61</v>
      </c>
      <c r="N64" s="616">
        <v>125</v>
      </c>
      <c r="O64" s="629"/>
    </row>
    <row r="65" spans="2:17" ht="23.4">
      <c r="B65" s="634" t="s">
        <v>444</v>
      </c>
      <c r="C65" s="319" t="s">
        <v>963</v>
      </c>
      <c r="D65" s="319" t="s">
        <v>964</v>
      </c>
      <c r="E65" s="320" t="s">
        <v>184</v>
      </c>
      <c r="F65" s="320" t="s">
        <v>378</v>
      </c>
      <c r="G65" s="359">
        <v>14124</v>
      </c>
      <c r="H65" s="619">
        <v>9</v>
      </c>
      <c r="I65" s="320" t="s">
        <v>955</v>
      </c>
      <c r="J65" s="319" t="s">
        <v>1151</v>
      </c>
      <c r="K65" s="319">
        <v>0</v>
      </c>
      <c r="L65" s="499">
        <v>65</v>
      </c>
      <c r="M65" s="499">
        <v>61</v>
      </c>
      <c r="N65" s="616">
        <v>126</v>
      </c>
      <c r="O65" s="629"/>
      <c r="Q65" s="614" t="s">
        <v>1190</v>
      </c>
    </row>
    <row r="66" spans="2:17" ht="18.600000000000001">
      <c r="B66" s="634" t="s">
        <v>266</v>
      </c>
      <c r="C66" s="319" t="s">
        <v>267</v>
      </c>
      <c r="D66" s="319" t="s">
        <v>268</v>
      </c>
      <c r="E66" s="320" t="s">
        <v>184</v>
      </c>
      <c r="F66" s="320" t="s">
        <v>229</v>
      </c>
      <c r="G66" s="359">
        <v>16772</v>
      </c>
      <c r="H66" s="619">
        <v>7</v>
      </c>
      <c r="I66" s="320" t="s">
        <v>955</v>
      </c>
      <c r="J66" s="319" t="s">
        <v>1151</v>
      </c>
      <c r="K66" s="319">
        <v>0</v>
      </c>
      <c r="L66" s="499">
        <v>66</v>
      </c>
      <c r="M66" s="499">
        <v>60</v>
      </c>
      <c r="N66" s="616">
        <v>126</v>
      </c>
      <c r="O66" s="629"/>
    </row>
    <row r="67" spans="2:17" ht="23.4">
      <c r="B67" s="634" t="s">
        <v>442</v>
      </c>
      <c r="C67" s="319" t="s">
        <v>196</v>
      </c>
      <c r="D67" s="319" t="s">
        <v>443</v>
      </c>
      <c r="E67" s="320" t="s">
        <v>184</v>
      </c>
      <c r="F67" s="320" t="s">
        <v>378</v>
      </c>
      <c r="G67" s="359">
        <v>16868</v>
      </c>
      <c r="H67" s="619">
        <v>8</v>
      </c>
      <c r="I67" s="320" t="s">
        <v>955</v>
      </c>
      <c r="J67" s="319" t="s">
        <v>1151</v>
      </c>
      <c r="K67" s="319">
        <v>0</v>
      </c>
      <c r="L67" s="499">
        <v>66</v>
      </c>
      <c r="M67" s="499">
        <v>62</v>
      </c>
      <c r="N67" s="616">
        <v>128</v>
      </c>
      <c r="O67" s="629"/>
      <c r="Q67" s="614" t="s">
        <v>1191</v>
      </c>
    </row>
    <row r="68" spans="2:17" ht="18.600000000000001">
      <c r="B68" s="634" t="s">
        <v>481</v>
      </c>
      <c r="C68" s="319" t="s">
        <v>482</v>
      </c>
      <c r="D68" s="319" t="s">
        <v>483</v>
      </c>
      <c r="E68" s="320" t="s">
        <v>184</v>
      </c>
      <c r="F68" s="320" t="s">
        <v>464</v>
      </c>
      <c r="G68" s="359">
        <v>18579</v>
      </c>
      <c r="H68" s="619">
        <v>9</v>
      </c>
      <c r="I68" s="320" t="s">
        <v>955</v>
      </c>
      <c r="J68" s="319" t="s">
        <v>1151</v>
      </c>
      <c r="K68" s="319">
        <v>0</v>
      </c>
      <c r="L68" s="499">
        <v>70</v>
      </c>
      <c r="M68" s="499">
        <v>61</v>
      </c>
      <c r="N68" s="616">
        <v>131</v>
      </c>
      <c r="O68" s="629"/>
    </row>
    <row r="69" spans="2:17" ht="18.600000000000001">
      <c r="B69" s="634" t="s">
        <v>729</v>
      </c>
      <c r="C69" s="319" t="s">
        <v>905</v>
      </c>
      <c r="D69" s="319" t="s">
        <v>906</v>
      </c>
      <c r="E69" s="320" t="s">
        <v>184</v>
      </c>
      <c r="F69" s="320" t="s">
        <v>378</v>
      </c>
      <c r="G69" s="359">
        <v>18191</v>
      </c>
      <c r="H69" s="619">
        <v>9</v>
      </c>
      <c r="I69" s="320" t="s">
        <v>955</v>
      </c>
      <c r="J69" s="319" t="s">
        <v>1151</v>
      </c>
      <c r="K69" s="319">
        <v>0</v>
      </c>
      <c r="L69" s="499">
        <v>67</v>
      </c>
      <c r="M69" s="499">
        <v>69</v>
      </c>
      <c r="N69" s="616">
        <v>136</v>
      </c>
      <c r="O69" s="629"/>
    </row>
    <row r="70" spans="2:17" ht="18.600000000000001">
      <c r="B70" s="634" t="s">
        <v>671</v>
      </c>
      <c r="C70" s="319" t="s">
        <v>672</v>
      </c>
      <c r="D70" s="319" t="s">
        <v>313</v>
      </c>
      <c r="E70" s="320" t="s">
        <v>184</v>
      </c>
      <c r="F70" s="320" t="s">
        <v>378</v>
      </c>
      <c r="G70" s="359">
        <v>18290</v>
      </c>
      <c r="H70" s="619">
        <v>9</v>
      </c>
      <c r="I70" s="320" t="s">
        <v>955</v>
      </c>
      <c r="J70" s="319" t="s">
        <v>1151</v>
      </c>
      <c r="K70" s="319">
        <v>0</v>
      </c>
      <c r="L70" s="499">
        <v>69</v>
      </c>
      <c r="M70" s="499">
        <v>68</v>
      </c>
      <c r="N70" s="616">
        <v>137</v>
      </c>
      <c r="O70" s="629"/>
    </row>
    <row r="71" spans="2:17" ht="18.600000000000001">
      <c r="B71" s="634" t="s">
        <v>520</v>
      </c>
      <c r="C71" s="319" t="s">
        <v>521</v>
      </c>
      <c r="D71" s="319" t="s">
        <v>522</v>
      </c>
      <c r="E71" s="320" t="s">
        <v>184</v>
      </c>
      <c r="F71" s="320" t="s">
        <v>504</v>
      </c>
      <c r="G71" s="359">
        <v>18702</v>
      </c>
      <c r="H71" s="619">
        <v>9</v>
      </c>
      <c r="I71" s="320" t="s">
        <v>955</v>
      </c>
      <c r="J71" s="319" t="s">
        <v>1151</v>
      </c>
      <c r="K71" s="319">
        <v>0</v>
      </c>
      <c r="L71" s="499">
        <v>70</v>
      </c>
      <c r="M71" s="499">
        <v>68</v>
      </c>
      <c r="N71" s="616">
        <v>138</v>
      </c>
      <c r="O71" s="629"/>
    </row>
    <row r="72" spans="2:17" ht="18.600000000000001">
      <c r="B72" s="634" t="s">
        <v>851</v>
      </c>
      <c r="C72" s="319" t="s">
        <v>329</v>
      </c>
      <c r="D72" s="319" t="s">
        <v>852</v>
      </c>
      <c r="E72" s="320" t="s">
        <v>184</v>
      </c>
      <c r="F72" s="320" t="s">
        <v>647</v>
      </c>
      <c r="G72" s="359">
        <v>16757</v>
      </c>
      <c r="H72" s="619">
        <v>9</v>
      </c>
      <c r="I72" s="320" t="s">
        <v>955</v>
      </c>
      <c r="J72" s="319" t="s">
        <v>1151</v>
      </c>
      <c r="K72" s="319">
        <v>0</v>
      </c>
      <c r="L72" s="499">
        <v>77</v>
      </c>
      <c r="M72" s="499">
        <v>68</v>
      </c>
      <c r="N72" s="616">
        <v>145</v>
      </c>
      <c r="O72" s="629"/>
    </row>
    <row r="73" spans="2:17" ht="18.600000000000001">
      <c r="B73" s="637" t="s">
        <v>1091</v>
      </c>
      <c r="C73" s="319" t="s">
        <v>1092</v>
      </c>
      <c r="D73" s="319" t="s">
        <v>1093</v>
      </c>
      <c r="E73" s="320" t="s">
        <v>184</v>
      </c>
      <c r="F73" s="320" t="s">
        <v>229</v>
      </c>
      <c r="G73" s="359">
        <v>18195</v>
      </c>
      <c r="H73" s="619">
        <v>9</v>
      </c>
      <c r="I73" s="320" t="s">
        <v>955</v>
      </c>
      <c r="J73" s="319" t="s">
        <v>1151</v>
      </c>
      <c r="K73" s="319">
        <v>0</v>
      </c>
      <c r="L73" s="499">
        <v>76</v>
      </c>
      <c r="M73" s="499">
        <v>77</v>
      </c>
      <c r="N73" s="616">
        <v>153</v>
      </c>
      <c r="O73" s="629"/>
    </row>
    <row r="74" spans="2:17" ht="23.4">
      <c r="B74" s="655" t="s">
        <v>1182</v>
      </c>
      <c r="C74" s="655"/>
      <c r="D74" s="655"/>
      <c r="E74" s="655"/>
      <c r="F74" s="655"/>
      <c r="G74" s="655"/>
      <c r="H74" s="655"/>
      <c r="I74" s="655"/>
      <c r="J74" s="655"/>
      <c r="K74" s="655"/>
      <c r="L74" s="655"/>
      <c r="M74" s="655"/>
      <c r="N74" s="655"/>
      <c r="O74" s="656"/>
    </row>
    <row r="75" spans="2:17" ht="18.600000000000001">
      <c r="B75" s="646" t="s">
        <v>748</v>
      </c>
      <c r="C75" s="641" t="s">
        <v>427</v>
      </c>
      <c r="D75" s="641" t="s">
        <v>931</v>
      </c>
      <c r="E75" s="640" t="s">
        <v>178</v>
      </c>
      <c r="F75" s="640" t="s">
        <v>647</v>
      </c>
      <c r="G75" s="642">
        <v>16971</v>
      </c>
      <c r="H75" s="643">
        <v>7</v>
      </c>
      <c r="I75" s="640" t="s">
        <v>955</v>
      </c>
      <c r="J75" s="641" t="s">
        <v>1151</v>
      </c>
      <c r="K75" s="641">
        <v>0</v>
      </c>
      <c r="L75" s="321">
        <v>56</v>
      </c>
      <c r="M75" s="321">
        <v>53</v>
      </c>
      <c r="N75" s="644">
        <v>109</v>
      </c>
      <c r="O75" s="645" t="s">
        <v>1194</v>
      </c>
    </row>
    <row r="76" spans="2:17" ht="18.600000000000001">
      <c r="B76" s="646" t="s">
        <v>735</v>
      </c>
      <c r="C76" s="641" t="s">
        <v>736</v>
      </c>
      <c r="D76" s="641" t="s">
        <v>273</v>
      </c>
      <c r="E76" s="640" t="s">
        <v>178</v>
      </c>
      <c r="F76" s="640" t="s">
        <v>708</v>
      </c>
      <c r="G76" s="642">
        <v>17335</v>
      </c>
      <c r="H76" s="643">
        <v>8</v>
      </c>
      <c r="I76" s="640" t="s">
        <v>955</v>
      </c>
      <c r="J76" s="641" t="s">
        <v>1151</v>
      </c>
      <c r="K76" s="641">
        <v>0</v>
      </c>
      <c r="L76" s="321">
        <v>54</v>
      </c>
      <c r="M76" s="321">
        <v>59</v>
      </c>
      <c r="N76" s="644">
        <v>113</v>
      </c>
      <c r="O76" s="645" t="s">
        <v>1195</v>
      </c>
    </row>
    <row r="77" spans="2:17" ht="18.600000000000001">
      <c r="B77" s="646" t="s">
        <v>709</v>
      </c>
      <c r="C77" s="641" t="s">
        <v>710</v>
      </c>
      <c r="D77" s="641" t="s">
        <v>711</v>
      </c>
      <c r="E77" s="640" t="s">
        <v>178</v>
      </c>
      <c r="F77" s="640" t="s">
        <v>708</v>
      </c>
      <c r="G77" s="642">
        <v>16355</v>
      </c>
      <c r="H77" s="643">
        <v>9</v>
      </c>
      <c r="I77" s="640" t="s">
        <v>955</v>
      </c>
      <c r="J77" s="641" t="s">
        <v>1151</v>
      </c>
      <c r="K77" s="641">
        <v>0</v>
      </c>
      <c r="L77" s="321">
        <v>61</v>
      </c>
      <c r="M77" s="321">
        <v>56</v>
      </c>
      <c r="N77" s="644">
        <v>117</v>
      </c>
      <c r="O77" s="645" t="s">
        <v>1196</v>
      </c>
    </row>
    <row r="78" spans="2:17" ht="18.600000000000001">
      <c r="B78" s="634" t="s">
        <v>1154</v>
      </c>
      <c r="C78" s="319" t="s">
        <v>1155</v>
      </c>
      <c r="D78" s="319" t="s">
        <v>1156</v>
      </c>
      <c r="E78" s="320" t="s">
        <v>178</v>
      </c>
      <c r="F78" s="320" t="s">
        <v>294</v>
      </c>
      <c r="G78" s="359">
        <v>17919</v>
      </c>
      <c r="H78" s="619">
        <v>9</v>
      </c>
      <c r="I78" s="320" t="s">
        <v>955</v>
      </c>
      <c r="J78" s="319" t="s">
        <v>1151</v>
      </c>
      <c r="K78" s="319">
        <v>0</v>
      </c>
      <c r="L78" s="499">
        <v>59</v>
      </c>
      <c r="M78" s="499">
        <v>58</v>
      </c>
      <c r="N78" s="616">
        <v>117</v>
      </c>
      <c r="O78" s="629"/>
    </row>
    <row r="79" spans="2:17" ht="18.600000000000001">
      <c r="B79" s="634" t="s">
        <v>819</v>
      </c>
      <c r="C79" s="319" t="s">
        <v>549</v>
      </c>
      <c r="D79" s="319" t="s">
        <v>574</v>
      </c>
      <c r="E79" s="320" t="s">
        <v>178</v>
      </c>
      <c r="F79" s="320" t="s">
        <v>504</v>
      </c>
      <c r="G79" s="359">
        <v>18155</v>
      </c>
      <c r="H79" s="619">
        <v>9</v>
      </c>
      <c r="I79" s="320" t="s">
        <v>955</v>
      </c>
      <c r="J79" s="319" t="s">
        <v>1151</v>
      </c>
      <c r="K79" s="319">
        <v>0</v>
      </c>
      <c r="L79" s="499">
        <v>61</v>
      </c>
      <c r="M79" s="499">
        <v>56</v>
      </c>
      <c r="N79" s="616">
        <v>117</v>
      </c>
      <c r="O79" s="629"/>
    </row>
    <row r="80" spans="2:17" ht="18.600000000000001">
      <c r="B80" s="634" t="s">
        <v>662</v>
      </c>
      <c r="C80" s="319" t="s">
        <v>416</v>
      </c>
      <c r="D80" s="319" t="s">
        <v>663</v>
      </c>
      <c r="E80" s="320" t="s">
        <v>178</v>
      </c>
      <c r="F80" s="320" t="s">
        <v>378</v>
      </c>
      <c r="G80" s="359">
        <v>18853</v>
      </c>
      <c r="H80" s="619">
        <v>8</v>
      </c>
      <c r="I80" s="320" t="s">
        <v>955</v>
      </c>
      <c r="J80" s="319" t="s">
        <v>1151</v>
      </c>
      <c r="K80" s="319">
        <v>0</v>
      </c>
      <c r="L80" s="499">
        <v>61</v>
      </c>
      <c r="M80" s="499">
        <v>56</v>
      </c>
      <c r="N80" s="616">
        <v>117</v>
      </c>
      <c r="O80" s="629"/>
    </row>
    <row r="81" spans="2:15" ht="18.600000000000001">
      <c r="B81" s="634">
        <v>891</v>
      </c>
      <c r="C81" s="319" t="s">
        <v>874</v>
      </c>
      <c r="D81" s="319" t="s">
        <v>875</v>
      </c>
      <c r="E81" s="320" t="s">
        <v>178</v>
      </c>
      <c r="F81" s="320" t="s">
        <v>750</v>
      </c>
      <c r="G81" s="359">
        <v>16918</v>
      </c>
      <c r="H81" s="619">
        <v>9</v>
      </c>
      <c r="I81" s="320" t="s">
        <v>955</v>
      </c>
      <c r="J81" s="319" t="s">
        <v>1151</v>
      </c>
      <c r="K81" s="319">
        <v>0</v>
      </c>
      <c r="L81" s="499">
        <v>59</v>
      </c>
      <c r="M81" s="499">
        <v>60</v>
      </c>
      <c r="N81" s="616">
        <v>119</v>
      </c>
      <c r="O81" s="629"/>
    </row>
    <row r="82" spans="2:15" ht="18.600000000000001">
      <c r="B82" s="634" t="s">
        <v>336</v>
      </c>
      <c r="C82" s="319" t="s">
        <v>337</v>
      </c>
      <c r="D82" s="319" t="s">
        <v>338</v>
      </c>
      <c r="E82" s="320" t="s">
        <v>178</v>
      </c>
      <c r="F82" s="320" t="s">
        <v>294</v>
      </c>
      <c r="G82" s="359">
        <v>15766</v>
      </c>
      <c r="H82" s="619">
        <v>9</v>
      </c>
      <c r="I82" s="320" t="s">
        <v>955</v>
      </c>
      <c r="J82" s="319" t="s">
        <v>1151</v>
      </c>
      <c r="K82" s="319">
        <v>0</v>
      </c>
      <c r="L82" s="499">
        <v>57</v>
      </c>
      <c r="M82" s="499">
        <v>63</v>
      </c>
      <c r="N82" s="616">
        <v>120</v>
      </c>
      <c r="O82" s="629"/>
    </row>
    <row r="83" spans="2:15" ht="18.600000000000001">
      <c r="B83" s="634" t="s">
        <v>372</v>
      </c>
      <c r="C83" s="319" t="s">
        <v>373</v>
      </c>
      <c r="D83" s="319" t="s">
        <v>296</v>
      </c>
      <c r="E83" s="320" t="s">
        <v>178</v>
      </c>
      <c r="F83" s="320" t="s">
        <v>294</v>
      </c>
      <c r="G83" s="359">
        <v>16524</v>
      </c>
      <c r="H83" s="619">
        <v>9</v>
      </c>
      <c r="I83" s="320" t="s">
        <v>955</v>
      </c>
      <c r="J83" s="319" t="s">
        <v>1151</v>
      </c>
      <c r="K83" s="319">
        <v>0</v>
      </c>
      <c r="L83" s="499">
        <v>61</v>
      </c>
      <c r="M83" s="499">
        <v>59</v>
      </c>
      <c r="N83" s="616">
        <v>120</v>
      </c>
      <c r="O83" s="629"/>
    </row>
    <row r="84" spans="2:15" ht="18.600000000000001">
      <c r="B84" s="634" t="s">
        <v>714</v>
      </c>
      <c r="C84" s="319" t="s">
        <v>715</v>
      </c>
      <c r="D84" s="319" t="s">
        <v>716</v>
      </c>
      <c r="E84" s="320" t="s">
        <v>178</v>
      </c>
      <c r="F84" s="320" t="s">
        <v>708</v>
      </c>
      <c r="G84" s="359">
        <v>16804</v>
      </c>
      <c r="H84" s="619">
        <v>8</v>
      </c>
      <c r="I84" s="320" t="s">
        <v>955</v>
      </c>
      <c r="J84" s="319" t="s">
        <v>1151</v>
      </c>
      <c r="K84" s="319">
        <v>0</v>
      </c>
      <c r="L84" s="499">
        <v>60</v>
      </c>
      <c r="M84" s="499">
        <v>60</v>
      </c>
      <c r="N84" s="616">
        <v>120</v>
      </c>
      <c r="O84" s="629"/>
    </row>
    <row r="85" spans="2:15" ht="18.600000000000001">
      <c r="B85" s="633" t="s">
        <v>217</v>
      </c>
      <c r="C85" s="319" t="s">
        <v>218</v>
      </c>
      <c r="D85" s="319" t="s">
        <v>219</v>
      </c>
      <c r="E85" s="320" t="s">
        <v>178</v>
      </c>
      <c r="F85" s="320" t="s">
        <v>179</v>
      </c>
      <c r="G85" s="359">
        <v>16893</v>
      </c>
      <c r="H85" s="619">
        <v>8</v>
      </c>
      <c r="I85" s="320" t="s">
        <v>955</v>
      </c>
      <c r="J85" s="319" t="s">
        <v>1151</v>
      </c>
      <c r="K85" s="319">
        <v>0</v>
      </c>
      <c r="L85" s="499">
        <v>60</v>
      </c>
      <c r="M85" s="499">
        <v>63</v>
      </c>
      <c r="N85" s="616">
        <v>123</v>
      </c>
      <c r="O85" s="629"/>
    </row>
    <row r="86" spans="2:15" ht="18.600000000000001">
      <c r="B86" s="634">
        <v>661</v>
      </c>
      <c r="C86" s="319" t="s">
        <v>295</v>
      </c>
      <c r="D86" s="319" t="s">
        <v>352</v>
      </c>
      <c r="E86" s="320" t="s">
        <v>178</v>
      </c>
      <c r="F86" s="320" t="s">
        <v>294</v>
      </c>
      <c r="G86" s="359">
        <v>16653</v>
      </c>
      <c r="H86" s="619">
        <v>9</v>
      </c>
      <c r="I86" s="320" t="s">
        <v>955</v>
      </c>
      <c r="J86" s="319" t="s">
        <v>1151</v>
      </c>
      <c r="K86" s="319">
        <v>0</v>
      </c>
      <c r="L86" s="499">
        <v>64</v>
      </c>
      <c r="M86" s="499">
        <v>61</v>
      </c>
      <c r="N86" s="616">
        <v>125</v>
      </c>
      <c r="O86" s="629"/>
    </row>
    <row r="87" spans="2:15" ht="18.600000000000001">
      <c r="B87" s="634">
        <v>568</v>
      </c>
      <c r="C87" s="319" t="s">
        <v>584</v>
      </c>
      <c r="D87" s="319" t="s">
        <v>585</v>
      </c>
      <c r="E87" s="320" t="s">
        <v>178</v>
      </c>
      <c r="F87" s="320" t="s">
        <v>504</v>
      </c>
      <c r="G87" s="359">
        <v>16190</v>
      </c>
      <c r="H87" s="619">
        <v>9</v>
      </c>
      <c r="I87" s="320" t="s">
        <v>955</v>
      </c>
      <c r="J87" s="319" t="s">
        <v>1151</v>
      </c>
      <c r="K87" s="319">
        <v>0</v>
      </c>
      <c r="L87" s="499">
        <v>61</v>
      </c>
      <c r="M87" s="499">
        <v>65</v>
      </c>
      <c r="N87" s="616">
        <v>126</v>
      </c>
      <c r="O87" s="629"/>
    </row>
    <row r="88" spans="2:15" ht="18.600000000000001">
      <c r="B88" s="634" t="s">
        <v>682</v>
      </c>
      <c r="C88" s="319" t="s">
        <v>683</v>
      </c>
      <c r="D88" s="319" t="s">
        <v>684</v>
      </c>
      <c r="E88" s="320" t="s">
        <v>178</v>
      </c>
      <c r="F88" s="320" t="s">
        <v>647</v>
      </c>
      <c r="G88" s="359">
        <v>17868</v>
      </c>
      <c r="H88" s="619">
        <v>9</v>
      </c>
      <c r="I88" s="320" t="s">
        <v>955</v>
      </c>
      <c r="J88" s="319" t="s">
        <v>1151</v>
      </c>
      <c r="K88" s="319">
        <v>0</v>
      </c>
      <c r="L88" s="499">
        <v>62</v>
      </c>
      <c r="M88" s="499">
        <v>66</v>
      </c>
      <c r="N88" s="616">
        <v>128</v>
      </c>
      <c r="O88" s="629"/>
    </row>
    <row r="89" spans="2:15" ht="18.600000000000001">
      <c r="B89" s="634" t="s">
        <v>826</v>
      </c>
      <c r="C89" s="319" t="s">
        <v>220</v>
      </c>
      <c r="D89" s="319" t="s">
        <v>205</v>
      </c>
      <c r="E89" s="320" t="s">
        <v>178</v>
      </c>
      <c r="F89" s="320" t="s">
        <v>504</v>
      </c>
      <c r="G89" s="359">
        <v>16850</v>
      </c>
      <c r="H89" s="619">
        <v>9</v>
      </c>
      <c r="I89" s="320" t="s">
        <v>955</v>
      </c>
      <c r="J89" s="319" t="s">
        <v>1151</v>
      </c>
      <c r="K89" s="319">
        <v>0</v>
      </c>
      <c r="L89" s="499">
        <v>69</v>
      </c>
      <c r="M89" s="499">
        <v>61</v>
      </c>
      <c r="N89" s="616">
        <v>130</v>
      </c>
      <c r="O89" s="629"/>
    </row>
    <row r="90" spans="2:15" ht="18.600000000000001">
      <c r="B90" s="633" t="s">
        <v>858</v>
      </c>
      <c r="C90" s="319" t="s">
        <v>427</v>
      </c>
      <c r="D90" s="319" t="s">
        <v>859</v>
      </c>
      <c r="E90" s="320" t="s">
        <v>178</v>
      </c>
      <c r="F90" s="320" t="s">
        <v>708</v>
      </c>
      <c r="G90" s="359">
        <v>17605</v>
      </c>
      <c r="H90" s="619">
        <v>9</v>
      </c>
      <c r="I90" s="320" t="s">
        <v>955</v>
      </c>
      <c r="J90" s="319" t="s">
        <v>1151</v>
      </c>
      <c r="K90" s="319">
        <v>0</v>
      </c>
      <c r="L90" s="499">
        <v>66</v>
      </c>
      <c r="M90" s="499">
        <v>64</v>
      </c>
      <c r="N90" s="616">
        <v>130</v>
      </c>
      <c r="O90" s="629"/>
    </row>
    <row r="91" spans="2:15" ht="18.600000000000001">
      <c r="B91" s="634">
        <v>719</v>
      </c>
      <c r="C91" s="319" t="s">
        <v>606</v>
      </c>
      <c r="D91" s="319" t="s">
        <v>607</v>
      </c>
      <c r="E91" s="320" t="s">
        <v>178</v>
      </c>
      <c r="F91" s="320" t="s">
        <v>504</v>
      </c>
      <c r="G91" s="359">
        <v>16509</v>
      </c>
      <c r="H91" s="619">
        <v>8</v>
      </c>
      <c r="I91" s="320" t="s">
        <v>955</v>
      </c>
      <c r="J91" s="319" t="s">
        <v>1151</v>
      </c>
      <c r="K91" s="319">
        <v>0</v>
      </c>
      <c r="L91" s="499">
        <v>68</v>
      </c>
      <c r="M91" s="499">
        <v>62</v>
      </c>
      <c r="N91" s="616">
        <v>130</v>
      </c>
      <c r="O91" s="629"/>
    </row>
    <row r="92" spans="2:15" ht="18.600000000000001">
      <c r="B92" s="635" t="s">
        <v>856</v>
      </c>
      <c r="C92" s="319" t="s">
        <v>857</v>
      </c>
      <c r="D92" s="319" t="s">
        <v>260</v>
      </c>
      <c r="E92" s="320" t="s">
        <v>178</v>
      </c>
      <c r="F92" s="320" t="s">
        <v>647</v>
      </c>
      <c r="G92" s="359">
        <v>16228</v>
      </c>
      <c r="H92" s="619">
        <v>7</v>
      </c>
      <c r="I92" s="320" t="s">
        <v>955</v>
      </c>
      <c r="J92" s="319" t="s">
        <v>1151</v>
      </c>
      <c r="K92" s="319">
        <v>0</v>
      </c>
      <c r="L92" s="499">
        <v>66</v>
      </c>
      <c r="M92" s="499">
        <v>65</v>
      </c>
      <c r="N92" s="616">
        <v>131</v>
      </c>
      <c r="O92" s="629"/>
    </row>
    <row r="93" spans="2:15" ht="18.600000000000001">
      <c r="B93" s="635">
        <v>804</v>
      </c>
      <c r="C93" s="319" t="s">
        <v>255</v>
      </c>
      <c r="D93" s="319" t="s">
        <v>301</v>
      </c>
      <c r="E93" s="320" t="s">
        <v>178</v>
      </c>
      <c r="F93" s="320" t="s">
        <v>378</v>
      </c>
      <c r="G93" s="359">
        <v>16200</v>
      </c>
      <c r="H93" s="619">
        <v>9</v>
      </c>
      <c r="I93" s="320" t="s">
        <v>955</v>
      </c>
      <c r="J93" s="319" t="s">
        <v>1151</v>
      </c>
      <c r="K93" s="319">
        <v>0</v>
      </c>
      <c r="L93" s="499">
        <v>69</v>
      </c>
      <c r="M93" s="499">
        <v>63</v>
      </c>
      <c r="N93" s="616">
        <v>132</v>
      </c>
      <c r="O93" s="629"/>
    </row>
    <row r="94" spans="2:15" ht="18.600000000000001">
      <c r="B94" s="634" t="s">
        <v>659</v>
      </c>
      <c r="C94" s="319" t="s">
        <v>660</v>
      </c>
      <c r="D94" s="319" t="s">
        <v>661</v>
      </c>
      <c r="E94" s="320" t="s">
        <v>178</v>
      </c>
      <c r="F94" s="320" t="s">
        <v>647</v>
      </c>
      <c r="G94" s="359">
        <v>18911</v>
      </c>
      <c r="H94" s="619">
        <v>9</v>
      </c>
      <c r="I94" s="320" t="s">
        <v>955</v>
      </c>
      <c r="J94" s="319" t="s">
        <v>1151</v>
      </c>
      <c r="K94" s="319">
        <v>0</v>
      </c>
      <c r="L94" s="499">
        <v>69</v>
      </c>
      <c r="M94" s="499">
        <v>63</v>
      </c>
      <c r="N94" s="616">
        <v>132</v>
      </c>
      <c r="O94" s="629"/>
    </row>
    <row r="95" spans="2:15" ht="18.600000000000001">
      <c r="B95" s="634" t="s">
        <v>454</v>
      </c>
      <c r="C95" s="319" t="s">
        <v>455</v>
      </c>
      <c r="D95" s="319" t="s">
        <v>456</v>
      </c>
      <c r="E95" s="320" t="s">
        <v>178</v>
      </c>
      <c r="F95" s="320" t="s">
        <v>378</v>
      </c>
      <c r="G95" s="359">
        <v>17453</v>
      </c>
      <c r="H95" s="619">
        <v>7</v>
      </c>
      <c r="I95" s="320" t="s">
        <v>955</v>
      </c>
      <c r="J95" s="319" t="s">
        <v>1151</v>
      </c>
      <c r="K95" s="319">
        <v>0</v>
      </c>
      <c r="L95" s="499">
        <v>67</v>
      </c>
      <c r="M95" s="499">
        <v>65</v>
      </c>
      <c r="N95" s="616">
        <v>132</v>
      </c>
      <c r="O95" s="629"/>
    </row>
    <row r="96" spans="2:15" ht="18.600000000000001">
      <c r="B96" s="634" t="s">
        <v>523</v>
      </c>
      <c r="C96" s="319" t="s">
        <v>521</v>
      </c>
      <c r="D96" s="319" t="s">
        <v>524</v>
      </c>
      <c r="E96" s="320" t="s">
        <v>178</v>
      </c>
      <c r="F96" s="320" t="s">
        <v>504</v>
      </c>
      <c r="G96" s="359">
        <v>18980</v>
      </c>
      <c r="H96" s="619">
        <v>9</v>
      </c>
      <c r="I96" s="320" t="s">
        <v>955</v>
      </c>
      <c r="J96" s="319" t="s">
        <v>1151</v>
      </c>
      <c r="K96" s="319">
        <v>0</v>
      </c>
      <c r="L96" s="499">
        <v>60</v>
      </c>
      <c r="M96" s="499">
        <v>73</v>
      </c>
      <c r="N96" s="616">
        <v>133</v>
      </c>
      <c r="O96" s="629"/>
    </row>
    <row r="97" spans="2:15" ht="23.4">
      <c r="B97" s="657" t="s">
        <v>1183</v>
      </c>
      <c r="C97" s="657"/>
      <c r="D97" s="657"/>
      <c r="E97" s="657"/>
      <c r="F97" s="657"/>
      <c r="G97" s="657"/>
      <c r="H97" s="657"/>
      <c r="I97" s="657"/>
      <c r="J97" s="657"/>
      <c r="K97" s="657"/>
      <c r="L97" s="657"/>
      <c r="M97" s="657"/>
      <c r="N97" s="657"/>
      <c r="O97" s="658"/>
    </row>
    <row r="98" spans="2:15" ht="18.600000000000001">
      <c r="B98" s="647" t="s">
        <v>392</v>
      </c>
      <c r="C98" s="641" t="s">
        <v>393</v>
      </c>
      <c r="D98" s="641" t="s">
        <v>394</v>
      </c>
      <c r="E98" s="640" t="s">
        <v>184</v>
      </c>
      <c r="F98" s="640" t="s">
        <v>378</v>
      </c>
      <c r="G98" s="642">
        <v>18327</v>
      </c>
      <c r="H98" s="643">
        <v>4</v>
      </c>
      <c r="I98" s="640" t="s">
        <v>956</v>
      </c>
      <c r="J98" s="641" t="s">
        <v>1151</v>
      </c>
      <c r="K98" s="641">
        <v>0</v>
      </c>
      <c r="L98" s="321">
        <v>57</v>
      </c>
      <c r="M98" s="321">
        <v>51</v>
      </c>
      <c r="N98" s="644">
        <v>108</v>
      </c>
      <c r="O98" s="645" t="s">
        <v>1194</v>
      </c>
    </row>
    <row r="99" spans="2:15" ht="18.600000000000001">
      <c r="B99" s="646" t="s">
        <v>421</v>
      </c>
      <c r="C99" s="641" t="s">
        <v>270</v>
      </c>
      <c r="D99" s="641" t="s">
        <v>422</v>
      </c>
      <c r="E99" s="640" t="s">
        <v>184</v>
      </c>
      <c r="F99" s="640" t="s">
        <v>378</v>
      </c>
      <c r="G99" s="642">
        <v>16580</v>
      </c>
      <c r="H99" s="643">
        <v>6</v>
      </c>
      <c r="I99" s="640" t="s">
        <v>956</v>
      </c>
      <c r="J99" s="641" t="s">
        <v>1151</v>
      </c>
      <c r="K99" s="641">
        <v>0</v>
      </c>
      <c r="L99" s="321">
        <v>56</v>
      </c>
      <c r="M99" s="321">
        <v>56</v>
      </c>
      <c r="N99" s="644">
        <v>112</v>
      </c>
      <c r="O99" s="645" t="s">
        <v>1195</v>
      </c>
    </row>
    <row r="100" spans="2:15" ht="18.600000000000001">
      <c r="B100" s="646" t="s">
        <v>380</v>
      </c>
      <c r="C100" s="641" t="s">
        <v>220</v>
      </c>
      <c r="D100" s="641" t="s">
        <v>381</v>
      </c>
      <c r="E100" s="640" t="s">
        <v>184</v>
      </c>
      <c r="F100" s="640" t="s">
        <v>378</v>
      </c>
      <c r="G100" s="642">
        <v>17241</v>
      </c>
      <c r="H100" s="643">
        <v>6</v>
      </c>
      <c r="I100" s="640" t="s">
        <v>956</v>
      </c>
      <c r="J100" s="641" t="s">
        <v>1151</v>
      </c>
      <c r="K100" s="641">
        <v>0</v>
      </c>
      <c r="L100" s="321">
        <v>59</v>
      </c>
      <c r="M100" s="321">
        <v>53</v>
      </c>
      <c r="N100" s="644">
        <v>112</v>
      </c>
      <c r="O100" s="645" t="s">
        <v>1196</v>
      </c>
    </row>
    <row r="101" spans="2:15" ht="18.600000000000001">
      <c r="B101" s="634" t="s">
        <v>559</v>
      </c>
      <c r="C101" s="319" t="s">
        <v>560</v>
      </c>
      <c r="D101" s="319" t="s">
        <v>561</v>
      </c>
      <c r="E101" s="320" t="s">
        <v>184</v>
      </c>
      <c r="F101" s="320" t="s">
        <v>504</v>
      </c>
      <c r="G101" s="359">
        <v>18638</v>
      </c>
      <c r="H101" s="619">
        <v>6</v>
      </c>
      <c r="I101" s="320" t="s">
        <v>956</v>
      </c>
      <c r="J101" s="319" t="s">
        <v>1151</v>
      </c>
      <c r="K101" s="319">
        <v>0</v>
      </c>
      <c r="L101" s="499">
        <v>61</v>
      </c>
      <c r="M101" s="499">
        <v>53</v>
      </c>
      <c r="N101" s="616">
        <v>114</v>
      </c>
      <c r="O101" s="629"/>
    </row>
    <row r="102" spans="2:15" ht="18.600000000000001">
      <c r="B102" s="637" t="s">
        <v>314</v>
      </c>
      <c r="C102" s="319" t="s">
        <v>300</v>
      </c>
      <c r="D102" s="319" t="s">
        <v>315</v>
      </c>
      <c r="E102" s="320" t="s">
        <v>184</v>
      </c>
      <c r="F102" s="320" t="s">
        <v>294</v>
      </c>
      <c r="G102" s="359">
        <v>18684</v>
      </c>
      <c r="H102" s="619">
        <v>6</v>
      </c>
      <c r="I102" s="320" t="s">
        <v>956</v>
      </c>
      <c r="J102" s="319" t="s">
        <v>1151</v>
      </c>
      <c r="K102" s="319">
        <v>0</v>
      </c>
      <c r="L102" s="499">
        <v>56</v>
      </c>
      <c r="M102" s="499">
        <v>61</v>
      </c>
      <c r="N102" s="616">
        <v>117</v>
      </c>
      <c r="O102" s="629"/>
    </row>
    <row r="103" spans="2:15" ht="18.600000000000001">
      <c r="B103" s="634" t="s">
        <v>458</v>
      </c>
      <c r="C103" s="319" t="s">
        <v>402</v>
      </c>
      <c r="D103" s="319" t="s">
        <v>459</v>
      </c>
      <c r="E103" s="320" t="s">
        <v>184</v>
      </c>
      <c r="F103" s="320" t="s">
        <v>378</v>
      </c>
      <c r="G103" s="359">
        <v>18296</v>
      </c>
      <c r="H103" s="619">
        <v>6</v>
      </c>
      <c r="I103" s="320" t="s">
        <v>956</v>
      </c>
      <c r="J103" s="319" t="s">
        <v>1151</v>
      </c>
      <c r="K103" s="319">
        <v>0</v>
      </c>
      <c r="L103" s="499">
        <v>63</v>
      </c>
      <c r="M103" s="499">
        <v>60</v>
      </c>
      <c r="N103" s="616">
        <v>123</v>
      </c>
      <c r="O103" s="629"/>
    </row>
    <row r="104" spans="2:15" ht="23.4">
      <c r="B104" s="655" t="s">
        <v>1184</v>
      </c>
      <c r="C104" s="655"/>
      <c r="D104" s="655"/>
      <c r="E104" s="655"/>
      <c r="F104" s="655"/>
      <c r="G104" s="655"/>
      <c r="H104" s="655"/>
      <c r="I104" s="655"/>
      <c r="J104" s="655"/>
      <c r="K104" s="655"/>
      <c r="L104" s="655"/>
      <c r="M104" s="655"/>
      <c r="N104" s="655"/>
      <c r="O104" s="656"/>
    </row>
    <row r="105" spans="2:15" ht="18.600000000000001">
      <c r="B105" s="646" t="s">
        <v>289</v>
      </c>
      <c r="C105" s="641" t="s">
        <v>285</v>
      </c>
      <c r="D105" s="641" t="s">
        <v>290</v>
      </c>
      <c r="E105" s="640" t="s">
        <v>178</v>
      </c>
      <c r="F105" s="640" t="s">
        <v>229</v>
      </c>
      <c r="G105" s="642">
        <v>16365</v>
      </c>
      <c r="H105" s="643">
        <v>5</v>
      </c>
      <c r="I105" s="640" t="s">
        <v>956</v>
      </c>
      <c r="J105" s="641" t="s">
        <v>1151</v>
      </c>
      <c r="K105" s="641">
        <v>0</v>
      </c>
      <c r="L105" s="321">
        <v>53</v>
      </c>
      <c r="M105" s="321">
        <v>54</v>
      </c>
      <c r="N105" s="644">
        <v>107</v>
      </c>
      <c r="O105" s="645" t="s">
        <v>1194</v>
      </c>
    </row>
    <row r="106" spans="2:15" ht="18.600000000000001">
      <c r="B106" s="646" t="s">
        <v>553</v>
      </c>
      <c r="C106" s="641" t="s">
        <v>554</v>
      </c>
      <c r="D106" s="641" t="s">
        <v>555</v>
      </c>
      <c r="E106" s="640" t="s">
        <v>178</v>
      </c>
      <c r="F106" s="640" t="s">
        <v>504</v>
      </c>
      <c r="G106" s="642">
        <v>16582</v>
      </c>
      <c r="H106" s="643">
        <v>4</v>
      </c>
      <c r="I106" s="640" t="s">
        <v>956</v>
      </c>
      <c r="J106" s="641" t="s">
        <v>1151</v>
      </c>
      <c r="K106" s="641">
        <v>0</v>
      </c>
      <c r="L106" s="321">
        <v>52</v>
      </c>
      <c r="M106" s="321">
        <v>61</v>
      </c>
      <c r="N106" s="644">
        <v>113</v>
      </c>
      <c r="O106" s="645" t="s">
        <v>1195</v>
      </c>
    </row>
    <row r="107" spans="2:15" ht="18.600000000000001">
      <c r="B107" s="646">
        <v>993</v>
      </c>
      <c r="C107" s="641" t="s">
        <v>772</v>
      </c>
      <c r="D107" s="641" t="s">
        <v>355</v>
      </c>
      <c r="E107" s="640" t="s">
        <v>178</v>
      </c>
      <c r="F107" s="640" t="s">
        <v>378</v>
      </c>
      <c r="G107" s="642">
        <v>17411</v>
      </c>
      <c r="H107" s="643">
        <v>5</v>
      </c>
      <c r="I107" s="640" t="s">
        <v>956</v>
      </c>
      <c r="J107" s="641" t="s">
        <v>1151</v>
      </c>
      <c r="K107" s="641">
        <v>0</v>
      </c>
      <c r="L107" s="321">
        <v>59</v>
      </c>
      <c r="M107" s="321">
        <v>55</v>
      </c>
      <c r="N107" s="644">
        <v>114</v>
      </c>
      <c r="O107" s="645" t="s">
        <v>1196</v>
      </c>
    </row>
    <row r="108" spans="2:15" ht="18.600000000000001">
      <c r="B108" s="634" t="s">
        <v>777</v>
      </c>
      <c r="C108" s="319" t="s">
        <v>778</v>
      </c>
      <c r="D108" s="319" t="s">
        <v>779</v>
      </c>
      <c r="E108" s="320" t="s">
        <v>178</v>
      </c>
      <c r="F108" s="320" t="s">
        <v>229</v>
      </c>
      <c r="G108" s="359">
        <v>16522</v>
      </c>
      <c r="H108" s="619">
        <v>6</v>
      </c>
      <c r="I108" s="320" t="s">
        <v>956</v>
      </c>
      <c r="J108" s="319" t="s">
        <v>1151</v>
      </c>
      <c r="K108" s="319">
        <v>0</v>
      </c>
      <c r="L108" s="499">
        <v>62</v>
      </c>
      <c r="M108" s="499">
        <v>53</v>
      </c>
      <c r="N108" s="616">
        <v>115</v>
      </c>
      <c r="O108" s="629"/>
    </row>
    <row r="109" spans="2:15" ht="18.600000000000001">
      <c r="B109" s="634" t="s">
        <v>299</v>
      </c>
      <c r="C109" s="319" t="s">
        <v>300</v>
      </c>
      <c r="D109" s="319" t="s">
        <v>301</v>
      </c>
      <c r="E109" s="320" t="s">
        <v>178</v>
      </c>
      <c r="F109" s="320" t="s">
        <v>294</v>
      </c>
      <c r="G109" s="359">
        <v>16851</v>
      </c>
      <c r="H109" s="619">
        <v>6</v>
      </c>
      <c r="I109" s="320" t="s">
        <v>956</v>
      </c>
      <c r="J109" s="319" t="s">
        <v>1151</v>
      </c>
      <c r="K109" s="319">
        <v>0</v>
      </c>
      <c r="L109" s="499">
        <v>57</v>
      </c>
      <c r="M109" s="499">
        <v>58</v>
      </c>
      <c r="N109" s="616">
        <v>115</v>
      </c>
      <c r="O109" s="629"/>
    </row>
    <row r="110" spans="2:15" ht="18.600000000000001">
      <c r="B110" s="634" t="s">
        <v>356</v>
      </c>
      <c r="C110" s="319" t="s">
        <v>357</v>
      </c>
      <c r="D110" s="319" t="s">
        <v>271</v>
      </c>
      <c r="E110" s="320" t="s">
        <v>178</v>
      </c>
      <c r="F110" s="320" t="s">
        <v>294</v>
      </c>
      <c r="G110" s="359">
        <v>18276</v>
      </c>
      <c r="H110" s="619">
        <v>6</v>
      </c>
      <c r="I110" s="320" t="s">
        <v>956</v>
      </c>
      <c r="J110" s="319" t="s">
        <v>1151</v>
      </c>
      <c r="K110" s="319">
        <v>0</v>
      </c>
      <c r="L110" s="499">
        <v>56</v>
      </c>
      <c r="M110" s="499">
        <v>59</v>
      </c>
      <c r="N110" s="616">
        <v>115</v>
      </c>
      <c r="O110" s="629"/>
    </row>
    <row r="111" spans="2:15" ht="18.600000000000001">
      <c r="B111" s="634" t="s">
        <v>562</v>
      </c>
      <c r="C111" s="319" t="s">
        <v>560</v>
      </c>
      <c r="D111" s="319" t="s">
        <v>563</v>
      </c>
      <c r="E111" s="320" t="s">
        <v>178</v>
      </c>
      <c r="F111" s="320" t="s">
        <v>504</v>
      </c>
      <c r="G111" s="359">
        <v>17547</v>
      </c>
      <c r="H111" s="619">
        <v>6</v>
      </c>
      <c r="I111" s="320" t="s">
        <v>956</v>
      </c>
      <c r="J111" s="319" t="s">
        <v>1151</v>
      </c>
      <c r="K111" s="319">
        <v>0</v>
      </c>
      <c r="L111" s="499">
        <v>54</v>
      </c>
      <c r="M111" s="499">
        <v>63</v>
      </c>
      <c r="N111" s="616">
        <v>117</v>
      </c>
      <c r="O111" s="629"/>
    </row>
    <row r="112" spans="2:15" ht="18.600000000000001">
      <c r="B112" s="634" t="s">
        <v>254</v>
      </c>
      <c r="C112" s="319" t="s">
        <v>255</v>
      </c>
      <c r="D112" s="319" t="s">
        <v>256</v>
      </c>
      <c r="E112" s="320" t="s">
        <v>178</v>
      </c>
      <c r="F112" s="320" t="s">
        <v>229</v>
      </c>
      <c r="G112" s="359">
        <v>16369</v>
      </c>
      <c r="H112" s="619">
        <v>6</v>
      </c>
      <c r="I112" s="320" t="s">
        <v>956</v>
      </c>
      <c r="J112" s="319" t="s">
        <v>1151</v>
      </c>
      <c r="K112" s="319">
        <v>0</v>
      </c>
      <c r="L112" s="499">
        <v>60</v>
      </c>
      <c r="M112" s="499">
        <v>60</v>
      </c>
      <c r="N112" s="616">
        <v>120</v>
      </c>
      <c r="O112" s="629"/>
    </row>
    <row r="113" spans="2:15" ht="18.600000000000001">
      <c r="B113" s="634" t="s">
        <v>717</v>
      </c>
      <c r="C113" s="319" t="s">
        <v>627</v>
      </c>
      <c r="D113" s="319" t="s">
        <v>619</v>
      </c>
      <c r="E113" s="320" t="s">
        <v>178</v>
      </c>
      <c r="F113" s="320" t="s">
        <v>708</v>
      </c>
      <c r="G113" s="359">
        <v>17710</v>
      </c>
      <c r="H113" s="619">
        <v>6</v>
      </c>
      <c r="I113" s="320" t="s">
        <v>956</v>
      </c>
      <c r="J113" s="319" t="s">
        <v>1151</v>
      </c>
      <c r="K113" s="319">
        <v>0</v>
      </c>
      <c r="L113" s="499">
        <v>61</v>
      </c>
      <c r="M113" s="499">
        <v>59</v>
      </c>
      <c r="N113" s="616">
        <v>120</v>
      </c>
      <c r="O113" s="629"/>
    </row>
    <row r="114" spans="2:15" ht="18.600000000000001">
      <c r="B114" s="634" t="s">
        <v>614</v>
      </c>
      <c r="C114" s="319" t="s">
        <v>560</v>
      </c>
      <c r="D114" s="319" t="s">
        <v>615</v>
      </c>
      <c r="E114" s="320" t="s">
        <v>178</v>
      </c>
      <c r="F114" s="320" t="s">
        <v>504</v>
      </c>
      <c r="G114" s="359">
        <v>18534</v>
      </c>
      <c r="H114" s="619">
        <v>5</v>
      </c>
      <c r="I114" s="320" t="s">
        <v>956</v>
      </c>
      <c r="J114" s="319" t="s">
        <v>1151</v>
      </c>
      <c r="K114" s="319">
        <v>0</v>
      </c>
      <c r="L114" s="499">
        <v>62</v>
      </c>
      <c r="M114" s="499">
        <v>59</v>
      </c>
      <c r="N114" s="616">
        <v>121</v>
      </c>
      <c r="O114" s="629"/>
    </row>
    <row r="115" spans="2:15" ht="18.600000000000001">
      <c r="B115" s="634" t="s">
        <v>548</v>
      </c>
      <c r="C115" s="319" t="s">
        <v>549</v>
      </c>
      <c r="D115" s="319" t="s">
        <v>550</v>
      </c>
      <c r="E115" s="320" t="s">
        <v>178</v>
      </c>
      <c r="F115" s="320" t="s">
        <v>504</v>
      </c>
      <c r="G115" s="359">
        <v>17495</v>
      </c>
      <c r="H115" s="619">
        <v>4</v>
      </c>
      <c r="I115" s="320" t="s">
        <v>956</v>
      </c>
      <c r="J115" s="319" t="s">
        <v>1151</v>
      </c>
      <c r="K115" s="319">
        <v>0</v>
      </c>
      <c r="L115" s="499">
        <v>65</v>
      </c>
      <c r="M115" s="499">
        <v>57</v>
      </c>
      <c r="N115" s="616">
        <v>122</v>
      </c>
      <c r="O115" s="629"/>
    </row>
    <row r="116" spans="2:15" ht="18.600000000000001">
      <c r="B116" s="633" t="s">
        <v>284</v>
      </c>
      <c r="C116" s="319" t="s">
        <v>285</v>
      </c>
      <c r="D116" s="319" t="s">
        <v>286</v>
      </c>
      <c r="E116" s="320" t="s">
        <v>178</v>
      </c>
      <c r="F116" s="320" t="s">
        <v>229</v>
      </c>
      <c r="G116" s="359">
        <v>17828</v>
      </c>
      <c r="H116" s="619">
        <v>6</v>
      </c>
      <c r="I116" s="320" t="s">
        <v>956</v>
      </c>
      <c r="J116" s="319" t="s">
        <v>1151</v>
      </c>
      <c r="K116" s="319">
        <v>0</v>
      </c>
      <c r="L116" s="499">
        <v>63</v>
      </c>
      <c r="M116" s="499">
        <v>60</v>
      </c>
      <c r="N116" s="616">
        <v>123</v>
      </c>
      <c r="O116" s="629"/>
    </row>
    <row r="117" spans="2:15" ht="18.600000000000001">
      <c r="B117" s="634" t="s">
        <v>542</v>
      </c>
      <c r="C117" s="319" t="s">
        <v>541</v>
      </c>
      <c r="D117" s="319" t="s">
        <v>352</v>
      </c>
      <c r="E117" s="320" t="s">
        <v>178</v>
      </c>
      <c r="F117" s="320" t="s">
        <v>504</v>
      </c>
      <c r="G117" s="359">
        <v>15516</v>
      </c>
      <c r="H117" s="619">
        <v>5</v>
      </c>
      <c r="I117" s="320" t="s">
        <v>956</v>
      </c>
      <c r="J117" s="319" t="s">
        <v>1151</v>
      </c>
      <c r="K117" s="319">
        <v>0</v>
      </c>
      <c r="L117" s="499">
        <v>57</v>
      </c>
      <c r="M117" s="499">
        <v>67</v>
      </c>
      <c r="N117" s="616">
        <v>124</v>
      </c>
      <c r="O117" s="629"/>
    </row>
    <row r="118" spans="2:15" ht="18.600000000000001">
      <c r="B118" s="634" t="s">
        <v>502</v>
      </c>
      <c r="C118" s="319" t="s">
        <v>503</v>
      </c>
      <c r="D118" s="319" t="s">
        <v>232</v>
      </c>
      <c r="E118" s="320" t="s">
        <v>178</v>
      </c>
      <c r="F118" s="320" t="s">
        <v>504</v>
      </c>
      <c r="G118" s="359">
        <v>16818</v>
      </c>
      <c r="H118" s="619">
        <v>6</v>
      </c>
      <c r="I118" s="320" t="s">
        <v>956</v>
      </c>
      <c r="J118" s="319" t="s">
        <v>1151</v>
      </c>
      <c r="K118" s="319">
        <v>0</v>
      </c>
      <c r="L118" s="499">
        <v>63</v>
      </c>
      <c r="M118" s="499">
        <v>70</v>
      </c>
      <c r="N118" s="616">
        <v>133</v>
      </c>
      <c r="O118" s="629"/>
    </row>
    <row r="119" spans="2:15" ht="23.4">
      <c r="B119" s="655" t="s">
        <v>1185</v>
      </c>
      <c r="C119" s="655"/>
      <c r="D119" s="655"/>
      <c r="E119" s="655"/>
      <c r="F119" s="655"/>
      <c r="G119" s="655"/>
      <c r="H119" s="655"/>
      <c r="I119" s="655"/>
      <c r="J119" s="655"/>
      <c r="K119" s="655"/>
      <c r="L119" s="655"/>
      <c r="M119" s="655"/>
      <c r="N119" s="655"/>
      <c r="O119" s="656"/>
    </row>
    <row r="120" spans="2:15" ht="18.600000000000001">
      <c r="B120" s="648" t="s">
        <v>469</v>
      </c>
      <c r="C120" s="641" t="s">
        <v>448</v>
      </c>
      <c r="D120" s="641" t="s">
        <v>384</v>
      </c>
      <c r="E120" s="640" t="s">
        <v>178</v>
      </c>
      <c r="F120" s="640" t="s">
        <v>464</v>
      </c>
      <c r="G120" s="642">
        <v>18070</v>
      </c>
      <c r="H120" s="643">
        <v>0</v>
      </c>
      <c r="I120" s="640" t="s">
        <v>957</v>
      </c>
      <c r="J120" s="641" t="s">
        <v>1151</v>
      </c>
      <c r="K120" s="641">
        <v>0</v>
      </c>
      <c r="L120" s="321">
        <v>49</v>
      </c>
      <c r="M120" s="321">
        <v>52</v>
      </c>
      <c r="N120" s="644">
        <v>101</v>
      </c>
      <c r="O120" s="645" t="s">
        <v>1194</v>
      </c>
    </row>
    <row r="121" spans="2:15" ht="18.600000000000001">
      <c r="B121" s="646" t="s">
        <v>893</v>
      </c>
      <c r="C121" s="641" t="s">
        <v>894</v>
      </c>
      <c r="D121" s="641" t="s">
        <v>895</v>
      </c>
      <c r="E121" s="640" t="s">
        <v>178</v>
      </c>
      <c r="F121" s="640" t="s">
        <v>294</v>
      </c>
      <c r="G121" s="642">
        <v>17774</v>
      </c>
      <c r="H121" s="643">
        <v>1</v>
      </c>
      <c r="I121" s="640" t="s">
        <v>957</v>
      </c>
      <c r="J121" s="641" t="s">
        <v>1151</v>
      </c>
      <c r="K121" s="641">
        <v>0</v>
      </c>
      <c r="L121" s="321">
        <v>53</v>
      </c>
      <c r="M121" s="321">
        <v>52</v>
      </c>
      <c r="N121" s="644">
        <v>105</v>
      </c>
      <c r="O121" s="645" t="s">
        <v>1195</v>
      </c>
    </row>
    <row r="122" spans="2:15" ht="18.600000000000001">
      <c r="B122" s="646" t="s">
        <v>551</v>
      </c>
      <c r="C122" s="641" t="s">
        <v>549</v>
      </c>
      <c r="D122" s="641" t="s">
        <v>552</v>
      </c>
      <c r="E122" s="640" t="s">
        <v>178</v>
      </c>
      <c r="F122" s="640" t="s">
        <v>504</v>
      </c>
      <c r="G122" s="642">
        <v>16676</v>
      </c>
      <c r="H122" s="643">
        <v>2</v>
      </c>
      <c r="I122" s="640" t="s">
        <v>957</v>
      </c>
      <c r="J122" s="641" t="s">
        <v>1151</v>
      </c>
      <c r="K122" s="641">
        <v>0</v>
      </c>
      <c r="L122" s="321">
        <v>53</v>
      </c>
      <c r="M122" s="321">
        <v>53</v>
      </c>
      <c r="N122" s="644">
        <v>106</v>
      </c>
      <c r="O122" s="645" t="s">
        <v>1196</v>
      </c>
    </row>
    <row r="123" spans="2:15" ht="18.600000000000001">
      <c r="B123" s="634" t="s">
        <v>575</v>
      </c>
      <c r="C123" s="319" t="s">
        <v>576</v>
      </c>
      <c r="D123" s="319" t="s">
        <v>222</v>
      </c>
      <c r="E123" s="320" t="s">
        <v>178</v>
      </c>
      <c r="F123" s="320" t="s">
        <v>647</v>
      </c>
      <c r="G123" s="359">
        <v>16542</v>
      </c>
      <c r="H123" s="619">
        <v>3</v>
      </c>
      <c r="I123" s="320" t="s">
        <v>957</v>
      </c>
      <c r="J123" s="319" t="s">
        <v>1151</v>
      </c>
      <c r="K123" s="319">
        <v>0</v>
      </c>
      <c r="L123" s="499">
        <v>55</v>
      </c>
      <c r="M123" s="499">
        <v>58</v>
      </c>
      <c r="N123" s="616">
        <v>113</v>
      </c>
      <c r="O123" s="629"/>
    </row>
    <row r="124" spans="2:15" ht="18.600000000000001">
      <c r="B124" s="633" t="s">
        <v>761</v>
      </c>
      <c r="C124" s="319" t="s">
        <v>455</v>
      </c>
      <c r="D124" s="319" t="s">
        <v>293</v>
      </c>
      <c r="E124" s="320" t="s">
        <v>178</v>
      </c>
      <c r="F124" s="320" t="s">
        <v>750</v>
      </c>
      <c r="G124" s="359">
        <v>16304</v>
      </c>
      <c r="H124" s="619">
        <v>3</v>
      </c>
      <c r="I124" s="320" t="s">
        <v>957</v>
      </c>
      <c r="J124" s="319" t="s">
        <v>1151</v>
      </c>
      <c r="K124" s="319">
        <v>0</v>
      </c>
      <c r="L124" s="499">
        <v>60</v>
      </c>
      <c r="M124" s="499">
        <v>57</v>
      </c>
      <c r="N124" s="616">
        <v>117</v>
      </c>
      <c r="O124" s="629"/>
    </row>
    <row r="125" spans="2:15" ht="18.600000000000001">
      <c r="B125" s="634" t="s">
        <v>508</v>
      </c>
      <c r="C125" s="319" t="s">
        <v>503</v>
      </c>
      <c r="D125" s="319" t="s">
        <v>509</v>
      </c>
      <c r="E125" s="320" t="s">
        <v>178</v>
      </c>
      <c r="F125" s="320" t="s">
        <v>504</v>
      </c>
      <c r="G125" s="359">
        <v>17962</v>
      </c>
      <c r="H125" s="619">
        <v>2</v>
      </c>
      <c r="I125" s="320" t="s">
        <v>957</v>
      </c>
      <c r="J125" s="319" t="s">
        <v>1151</v>
      </c>
      <c r="K125" s="319">
        <v>0</v>
      </c>
      <c r="L125" s="499">
        <v>61</v>
      </c>
      <c r="M125" s="499">
        <v>56</v>
      </c>
      <c r="N125" s="616">
        <v>117</v>
      </c>
      <c r="O125" s="629"/>
    </row>
    <row r="126" spans="2:15" ht="18.600000000000001">
      <c r="B126" s="634" t="s">
        <v>643</v>
      </c>
      <c r="C126" s="319" t="s">
        <v>558</v>
      </c>
      <c r="D126" s="319" t="s">
        <v>846</v>
      </c>
      <c r="E126" s="320" t="s">
        <v>178</v>
      </c>
      <c r="F126" s="320" t="s">
        <v>504</v>
      </c>
      <c r="G126" s="359">
        <v>16973</v>
      </c>
      <c r="H126" s="619">
        <v>1</v>
      </c>
      <c r="I126" s="320" t="s">
        <v>957</v>
      </c>
      <c r="J126" s="319" t="s">
        <v>1151</v>
      </c>
      <c r="K126" s="319">
        <v>0</v>
      </c>
      <c r="L126" s="499">
        <v>55</v>
      </c>
      <c r="M126" s="499">
        <v>64</v>
      </c>
      <c r="N126" s="616">
        <v>119</v>
      </c>
      <c r="O126" s="629"/>
    </row>
    <row r="127" spans="2:15" ht="23.4">
      <c r="B127" s="657" t="s">
        <v>1186</v>
      </c>
      <c r="C127" s="657"/>
      <c r="D127" s="657"/>
      <c r="E127" s="657"/>
      <c r="F127" s="657"/>
      <c r="G127" s="657"/>
      <c r="H127" s="657"/>
      <c r="I127" s="657"/>
      <c r="J127" s="657"/>
      <c r="K127" s="657"/>
      <c r="L127" s="657"/>
      <c r="M127" s="657"/>
      <c r="N127" s="657"/>
      <c r="O127" s="658"/>
    </row>
    <row r="128" spans="2:15" ht="18.600000000000001">
      <c r="B128" s="647" t="s">
        <v>988</v>
      </c>
      <c r="C128" s="641" t="s">
        <v>989</v>
      </c>
      <c r="D128" s="641" t="s">
        <v>990</v>
      </c>
      <c r="E128" s="640" t="s">
        <v>184</v>
      </c>
      <c r="F128" s="640" t="s">
        <v>294</v>
      </c>
      <c r="G128" s="642">
        <v>20443</v>
      </c>
      <c r="H128" s="643">
        <v>12</v>
      </c>
      <c r="I128" s="640" t="s">
        <v>1148</v>
      </c>
      <c r="J128" s="641" t="s">
        <v>1151</v>
      </c>
      <c r="K128" s="641">
        <v>0</v>
      </c>
      <c r="L128" s="321">
        <v>57</v>
      </c>
      <c r="M128" s="321">
        <v>56</v>
      </c>
      <c r="N128" s="644">
        <v>113</v>
      </c>
      <c r="O128" s="645" t="s">
        <v>1194</v>
      </c>
    </row>
    <row r="129" spans="2:15" ht="18.600000000000001">
      <c r="B129" s="646" t="s">
        <v>993</v>
      </c>
      <c r="C129" s="641" t="s">
        <v>994</v>
      </c>
      <c r="D129" s="641" t="s">
        <v>995</v>
      </c>
      <c r="E129" s="640" t="s">
        <v>184</v>
      </c>
      <c r="F129" s="640" t="s">
        <v>294</v>
      </c>
      <c r="G129" s="642">
        <v>19766</v>
      </c>
      <c r="H129" s="643">
        <v>12</v>
      </c>
      <c r="I129" s="640" t="s">
        <v>1148</v>
      </c>
      <c r="J129" s="641" t="s">
        <v>1151</v>
      </c>
      <c r="K129" s="641">
        <v>0</v>
      </c>
      <c r="L129" s="321">
        <v>59</v>
      </c>
      <c r="M129" s="321">
        <v>57</v>
      </c>
      <c r="N129" s="644">
        <v>116</v>
      </c>
      <c r="O129" s="645" t="s">
        <v>1195</v>
      </c>
    </row>
    <row r="130" spans="2:15" ht="18.600000000000001">
      <c r="B130" s="646" t="s">
        <v>1051</v>
      </c>
      <c r="C130" s="641" t="s">
        <v>1052</v>
      </c>
      <c r="D130" s="641" t="s">
        <v>1053</v>
      </c>
      <c r="E130" s="640" t="s">
        <v>184</v>
      </c>
      <c r="F130" s="640" t="s">
        <v>750</v>
      </c>
      <c r="G130" s="642">
        <v>25513</v>
      </c>
      <c r="H130" s="643">
        <v>12</v>
      </c>
      <c r="I130" s="640" t="s">
        <v>1148</v>
      </c>
      <c r="J130" s="641" t="s">
        <v>1151</v>
      </c>
      <c r="K130" s="641">
        <v>0</v>
      </c>
      <c r="L130" s="321">
        <v>59</v>
      </c>
      <c r="M130" s="321">
        <v>60</v>
      </c>
      <c r="N130" s="644">
        <v>119</v>
      </c>
      <c r="O130" s="645" t="s">
        <v>1196</v>
      </c>
    </row>
    <row r="131" spans="2:15" ht="18.600000000000001">
      <c r="B131" s="634" t="s">
        <v>1097</v>
      </c>
      <c r="C131" s="319" t="s">
        <v>1098</v>
      </c>
      <c r="D131" s="319" t="s">
        <v>1099</v>
      </c>
      <c r="E131" s="320" t="s">
        <v>184</v>
      </c>
      <c r="F131" s="320" t="s">
        <v>294</v>
      </c>
      <c r="G131" s="359">
        <v>21451</v>
      </c>
      <c r="H131" s="619">
        <v>12</v>
      </c>
      <c r="I131" s="320" t="s">
        <v>1148</v>
      </c>
      <c r="J131" s="319" t="s">
        <v>1151</v>
      </c>
      <c r="K131" s="319">
        <v>0</v>
      </c>
      <c r="L131" s="499">
        <v>61</v>
      </c>
      <c r="M131" s="499">
        <v>63</v>
      </c>
      <c r="N131" s="616">
        <v>124</v>
      </c>
      <c r="O131" s="629"/>
    </row>
    <row r="132" spans="2:15" ht="18.600000000000001">
      <c r="B132" s="634" t="s">
        <v>999</v>
      </c>
      <c r="C132" s="319" t="s">
        <v>1000</v>
      </c>
      <c r="D132" s="319" t="s">
        <v>1001</v>
      </c>
      <c r="E132" s="320" t="s">
        <v>184</v>
      </c>
      <c r="F132" s="320" t="s">
        <v>294</v>
      </c>
      <c r="G132" s="359">
        <v>28169</v>
      </c>
      <c r="H132" s="619">
        <v>12</v>
      </c>
      <c r="I132" s="320" t="s">
        <v>1148</v>
      </c>
      <c r="J132" s="319" t="s">
        <v>1151</v>
      </c>
      <c r="K132" s="319">
        <v>0</v>
      </c>
      <c r="L132" s="499">
        <v>63</v>
      </c>
      <c r="M132" s="499">
        <v>61</v>
      </c>
      <c r="N132" s="616">
        <v>124</v>
      </c>
      <c r="O132" s="629"/>
    </row>
    <row r="133" spans="2:15" ht="18.600000000000001">
      <c r="B133" s="634" t="s">
        <v>889</v>
      </c>
      <c r="C133" s="319" t="s">
        <v>883</v>
      </c>
      <c r="D133" s="319" t="s">
        <v>890</v>
      </c>
      <c r="E133" s="320" t="s">
        <v>184</v>
      </c>
      <c r="F133" s="320" t="s">
        <v>294</v>
      </c>
      <c r="G133" s="359">
        <v>23351</v>
      </c>
      <c r="H133" s="619">
        <v>12</v>
      </c>
      <c r="I133" s="320" t="s">
        <v>1148</v>
      </c>
      <c r="J133" s="319" t="s">
        <v>1151</v>
      </c>
      <c r="K133" s="319">
        <v>0</v>
      </c>
      <c r="L133" s="499">
        <v>68</v>
      </c>
      <c r="M133" s="499">
        <v>59</v>
      </c>
      <c r="N133" s="616">
        <v>127</v>
      </c>
      <c r="O133" s="629"/>
    </row>
    <row r="134" spans="2:15" ht="18.600000000000001">
      <c r="B134" s="634" t="s">
        <v>929</v>
      </c>
      <c r="C134" s="319" t="s">
        <v>821</v>
      </c>
      <c r="D134" s="319" t="s">
        <v>930</v>
      </c>
      <c r="E134" s="320" t="s">
        <v>184</v>
      </c>
      <c r="F134" s="320" t="s">
        <v>504</v>
      </c>
      <c r="G134" s="359">
        <v>23817</v>
      </c>
      <c r="H134" s="619">
        <v>12</v>
      </c>
      <c r="I134" s="320" t="s">
        <v>1148</v>
      </c>
      <c r="J134" s="319" t="s">
        <v>1151</v>
      </c>
      <c r="K134" s="319">
        <v>0</v>
      </c>
      <c r="L134" s="499">
        <v>62</v>
      </c>
      <c r="M134" s="499">
        <v>67</v>
      </c>
      <c r="N134" s="616">
        <v>129</v>
      </c>
      <c r="O134" s="629"/>
    </row>
    <row r="135" spans="2:15" ht="18.600000000000001">
      <c r="B135" s="634" t="s">
        <v>1064</v>
      </c>
      <c r="C135" s="319" t="s">
        <v>1065</v>
      </c>
      <c r="D135" s="319" t="s">
        <v>1066</v>
      </c>
      <c r="E135" s="320" t="s">
        <v>184</v>
      </c>
      <c r="F135" s="320" t="s">
        <v>179</v>
      </c>
      <c r="G135" s="359">
        <v>23092</v>
      </c>
      <c r="H135" s="619">
        <v>12</v>
      </c>
      <c r="I135" s="320" t="s">
        <v>1148</v>
      </c>
      <c r="J135" s="319" t="s">
        <v>1151</v>
      </c>
      <c r="K135" s="319">
        <v>0</v>
      </c>
      <c r="L135" s="499">
        <v>68</v>
      </c>
      <c r="M135" s="499">
        <v>63</v>
      </c>
      <c r="N135" s="616">
        <v>131</v>
      </c>
      <c r="O135" s="629"/>
    </row>
    <row r="136" spans="2:15" ht="18.600000000000001">
      <c r="B136" s="634" t="s">
        <v>878</v>
      </c>
      <c r="C136" s="319" t="s">
        <v>194</v>
      </c>
      <c r="D136" s="319" t="s">
        <v>879</v>
      </c>
      <c r="E136" s="320" t="s">
        <v>184</v>
      </c>
      <c r="F136" s="320" t="s">
        <v>179</v>
      </c>
      <c r="G136" s="359">
        <v>21828</v>
      </c>
      <c r="H136" s="619">
        <v>12</v>
      </c>
      <c r="I136" s="320" t="s">
        <v>1148</v>
      </c>
      <c r="J136" s="319" t="s">
        <v>1151</v>
      </c>
      <c r="K136" s="319">
        <v>0</v>
      </c>
      <c r="L136" s="499">
        <v>70</v>
      </c>
      <c r="M136" s="499">
        <v>66</v>
      </c>
      <c r="N136" s="616">
        <v>136</v>
      </c>
      <c r="O136" s="629"/>
    </row>
    <row r="137" spans="2:15" ht="18.600000000000001">
      <c r="B137" s="633" t="s">
        <v>1005</v>
      </c>
      <c r="C137" s="319" t="s">
        <v>1006</v>
      </c>
      <c r="D137" s="319" t="s">
        <v>1007</v>
      </c>
      <c r="E137" s="320" t="s">
        <v>184</v>
      </c>
      <c r="F137" s="320" t="s">
        <v>378</v>
      </c>
      <c r="G137" s="359">
        <v>26071</v>
      </c>
      <c r="H137" s="619">
        <v>12</v>
      </c>
      <c r="I137" s="320" t="s">
        <v>1148</v>
      </c>
      <c r="J137" s="319" t="s">
        <v>1151</v>
      </c>
      <c r="K137" s="319">
        <v>0</v>
      </c>
      <c r="L137" s="499">
        <v>71</v>
      </c>
      <c r="M137" s="499">
        <v>66</v>
      </c>
      <c r="N137" s="616">
        <v>137</v>
      </c>
      <c r="O137" s="629"/>
    </row>
    <row r="138" spans="2:15" ht="18.600000000000001">
      <c r="B138" s="634" t="s">
        <v>360</v>
      </c>
      <c r="C138" s="319" t="s">
        <v>185</v>
      </c>
      <c r="D138" s="319" t="s">
        <v>361</v>
      </c>
      <c r="E138" s="320" t="s">
        <v>184</v>
      </c>
      <c r="F138" s="320" t="s">
        <v>294</v>
      </c>
      <c r="G138" s="359">
        <v>20147</v>
      </c>
      <c r="H138" s="619">
        <v>12</v>
      </c>
      <c r="I138" s="320" t="s">
        <v>1148</v>
      </c>
      <c r="J138" s="319" t="s">
        <v>1151</v>
      </c>
      <c r="K138" s="319">
        <v>0</v>
      </c>
      <c r="L138" s="499">
        <v>70</v>
      </c>
      <c r="M138" s="499">
        <v>68</v>
      </c>
      <c r="N138" s="616">
        <v>138</v>
      </c>
      <c r="O138" s="629"/>
    </row>
    <row r="139" spans="2:15" ht="18.600000000000001">
      <c r="B139" s="634" t="s">
        <v>1089</v>
      </c>
      <c r="C139" s="319" t="s">
        <v>241</v>
      </c>
      <c r="D139" s="319" t="s">
        <v>1090</v>
      </c>
      <c r="E139" s="320" t="s">
        <v>184</v>
      </c>
      <c r="F139" s="320" t="s">
        <v>229</v>
      </c>
      <c r="G139" s="359">
        <v>25386</v>
      </c>
      <c r="H139" s="619">
        <v>12</v>
      </c>
      <c r="I139" s="320" t="s">
        <v>1148</v>
      </c>
      <c r="J139" s="319" t="s">
        <v>1151</v>
      </c>
      <c r="K139" s="319">
        <v>0</v>
      </c>
      <c r="L139" s="499">
        <v>65</v>
      </c>
      <c r="M139" s="499">
        <v>73</v>
      </c>
      <c r="N139" s="616">
        <v>138</v>
      </c>
      <c r="O139" s="629"/>
    </row>
    <row r="140" spans="2:15" ht="18.600000000000001">
      <c r="B140" s="635" t="s">
        <v>1100</v>
      </c>
      <c r="C140" s="319" t="s">
        <v>1101</v>
      </c>
      <c r="D140" s="319" t="s">
        <v>1102</v>
      </c>
      <c r="E140" s="320" t="s">
        <v>184</v>
      </c>
      <c r="F140" s="320" t="s">
        <v>294</v>
      </c>
      <c r="G140" s="359">
        <v>22444</v>
      </c>
      <c r="H140" s="619">
        <v>12</v>
      </c>
      <c r="I140" s="320" t="s">
        <v>1148</v>
      </c>
      <c r="J140" s="319" t="s">
        <v>1151</v>
      </c>
      <c r="K140" s="319">
        <v>0</v>
      </c>
      <c r="L140" s="499">
        <v>69</v>
      </c>
      <c r="M140" s="499">
        <v>73</v>
      </c>
      <c r="N140" s="616">
        <v>142</v>
      </c>
      <c r="O140" s="629"/>
    </row>
    <row r="141" spans="2:15" ht="18.600000000000001">
      <c r="B141" s="634" t="s">
        <v>1157</v>
      </c>
      <c r="C141" s="319" t="s">
        <v>1158</v>
      </c>
      <c r="D141" s="319" t="s">
        <v>1159</v>
      </c>
      <c r="E141" s="320" t="s">
        <v>184</v>
      </c>
      <c r="F141" s="320" t="s">
        <v>294</v>
      </c>
      <c r="G141" s="359">
        <v>23302</v>
      </c>
      <c r="H141" s="619">
        <v>12</v>
      </c>
      <c r="I141" s="320" t="s">
        <v>1148</v>
      </c>
      <c r="J141" s="319" t="s">
        <v>1151</v>
      </c>
      <c r="K141" s="319">
        <v>0</v>
      </c>
      <c r="L141" s="499">
        <v>71</v>
      </c>
      <c r="M141" s="499">
        <v>75</v>
      </c>
      <c r="N141" s="616">
        <v>146</v>
      </c>
      <c r="O141" s="629"/>
    </row>
    <row r="142" spans="2:15" ht="18.600000000000001">
      <c r="B142" s="634" t="s">
        <v>950</v>
      </c>
      <c r="C142" s="319" t="s">
        <v>951</v>
      </c>
      <c r="D142" s="319" t="s">
        <v>952</v>
      </c>
      <c r="E142" s="320" t="s">
        <v>184</v>
      </c>
      <c r="F142" s="320" t="s">
        <v>750</v>
      </c>
      <c r="G142" s="359">
        <v>19630</v>
      </c>
      <c r="H142" s="619">
        <v>12</v>
      </c>
      <c r="I142" s="320" t="s">
        <v>1148</v>
      </c>
      <c r="J142" s="319" t="s">
        <v>1151</v>
      </c>
      <c r="K142" s="319">
        <v>0</v>
      </c>
      <c r="L142" s="499">
        <v>88</v>
      </c>
      <c r="M142" s="499">
        <v>80</v>
      </c>
      <c r="N142" s="616">
        <v>168</v>
      </c>
      <c r="O142" s="629"/>
    </row>
    <row r="143" spans="2:15" ht="23.4">
      <c r="B143" s="655" t="s">
        <v>1187</v>
      </c>
      <c r="C143" s="655"/>
      <c r="D143" s="655"/>
      <c r="E143" s="655"/>
      <c r="F143" s="655"/>
      <c r="G143" s="655"/>
      <c r="H143" s="655"/>
      <c r="I143" s="655"/>
      <c r="J143" s="655"/>
      <c r="K143" s="655"/>
      <c r="L143" s="655"/>
      <c r="M143" s="655"/>
      <c r="N143" s="655"/>
      <c r="O143" s="656"/>
    </row>
    <row r="144" spans="2:15" ht="18.600000000000001">
      <c r="B144" s="646">
        <v>709</v>
      </c>
      <c r="C144" s="641" t="s">
        <v>997</v>
      </c>
      <c r="D144" s="641" t="s">
        <v>998</v>
      </c>
      <c r="E144" s="640" t="s">
        <v>178</v>
      </c>
      <c r="F144" s="640" t="s">
        <v>294</v>
      </c>
      <c r="G144" s="642">
        <v>19956</v>
      </c>
      <c r="H144" s="643">
        <v>12</v>
      </c>
      <c r="I144" s="640" t="s">
        <v>1148</v>
      </c>
      <c r="J144" s="641" t="s">
        <v>1151</v>
      </c>
      <c r="K144" s="641">
        <v>0</v>
      </c>
      <c r="L144" s="321">
        <v>57</v>
      </c>
      <c r="M144" s="321">
        <v>56</v>
      </c>
      <c r="N144" s="644">
        <v>113</v>
      </c>
      <c r="O144" s="645" t="s">
        <v>1194</v>
      </c>
    </row>
    <row r="145" spans="2:15" ht="18.600000000000001">
      <c r="B145" s="648" t="s">
        <v>1142</v>
      </c>
      <c r="C145" s="641" t="s">
        <v>1143</v>
      </c>
      <c r="D145" s="641" t="s">
        <v>1058</v>
      </c>
      <c r="E145" s="640" t="s">
        <v>178</v>
      </c>
      <c r="F145" s="640" t="s">
        <v>750</v>
      </c>
      <c r="G145" s="642">
        <v>24988</v>
      </c>
      <c r="H145" s="643">
        <v>12</v>
      </c>
      <c r="I145" s="640" t="s">
        <v>1148</v>
      </c>
      <c r="J145" s="641" t="s">
        <v>1151</v>
      </c>
      <c r="K145" s="641">
        <v>0</v>
      </c>
      <c r="L145" s="321">
        <v>59</v>
      </c>
      <c r="M145" s="321">
        <v>56</v>
      </c>
      <c r="N145" s="644">
        <v>115</v>
      </c>
      <c r="O145" s="645" t="s">
        <v>1195</v>
      </c>
    </row>
    <row r="146" spans="2:15" ht="18.600000000000001">
      <c r="B146" s="646" t="s">
        <v>1144</v>
      </c>
      <c r="C146" s="641" t="s">
        <v>1145</v>
      </c>
      <c r="D146" s="641" t="s">
        <v>1059</v>
      </c>
      <c r="E146" s="640" t="s">
        <v>178</v>
      </c>
      <c r="F146" s="640" t="s">
        <v>750</v>
      </c>
      <c r="G146" s="642">
        <v>32057</v>
      </c>
      <c r="H146" s="643">
        <v>11</v>
      </c>
      <c r="I146" s="640" t="s">
        <v>1148</v>
      </c>
      <c r="J146" s="641" t="s">
        <v>1151</v>
      </c>
      <c r="K146" s="641">
        <v>0</v>
      </c>
      <c r="L146" s="321">
        <v>63</v>
      </c>
      <c r="M146" s="321">
        <v>55</v>
      </c>
      <c r="N146" s="644">
        <v>118</v>
      </c>
      <c r="O146" s="645" t="s">
        <v>1196</v>
      </c>
    </row>
    <row r="147" spans="2:15" ht="18.600000000000001">
      <c r="B147" s="634" t="s">
        <v>1109</v>
      </c>
      <c r="C147" s="319" t="s">
        <v>1110</v>
      </c>
      <c r="D147" s="319" t="s">
        <v>1111</v>
      </c>
      <c r="E147" s="320" t="s">
        <v>178</v>
      </c>
      <c r="F147" s="320" t="s">
        <v>378</v>
      </c>
      <c r="G147" s="359">
        <v>21525</v>
      </c>
      <c r="H147" s="619">
        <v>12</v>
      </c>
      <c r="I147" s="320" t="s">
        <v>1148</v>
      </c>
      <c r="J147" s="319" t="s">
        <v>1151</v>
      </c>
      <c r="K147" s="319">
        <v>0</v>
      </c>
      <c r="L147" s="499">
        <v>62</v>
      </c>
      <c r="M147" s="499">
        <v>61</v>
      </c>
      <c r="N147" s="616">
        <v>123</v>
      </c>
      <c r="O147" s="629"/>
    </row>
    <row r="148" spans="2:15" ht="18.600000000000001">
      <c r="B148" s="634" t="s">
        <v>942</v>
      </c>
      <c r="C148" s="319" t="s">
        <v>723</v>
      </c>
      <c r="D148" s="319" t="s">
        <v>943</v>
      </c>
      <c r="E148" s="320" t="s">
        <v>178</v>
      </c>
      <c r="F148" s="320" t="s">
        <v>708</v>
      </c>
      <c r="G148" s="359">
        <v>21814</v>
      </c>
      <c r="H148" s="619">
        <v>10</v>
      </c>
      <c r="I148" s="320" t="s">
        <v>1148</v>
      </c>
      <c r="J148" s="319" t="s">
        <v>1151</v>
      </c>
      <c r="K148" s="319">
        <v>0</v>
      </c>
      <c r="L148" s="499">
        <v>65</v>
      </c>
      <c r="M148" s="499">
        <v>59</v>
      </c>
      <c r="N148" s="616">
        <v>124</v>
      </c>
      <c r="O148" s="629"/>
    </row>
    <row r="149" spans="2:15" ht="18.600000000000001">
      <c r="B149" s="634" t="s">
        <v>1082</v>
      </c>
      <c r="C149" s="319" t="s">
        <v>1075</v>
      </c>
      <c r="D149" s="319" t="s">
        <v>1083</v>
      </c>
      <c r="E149" s="320" t="s">
        <v>178</v>
      </c>
      <c r="F149" s="320" t="s">
        <v>179</v>
      </c>
      <c r="G149" s="359">
        <v>41116</v>
      </c>
      <c r="H149" s="619">
        <v>12</v>
      </c>
      <c r="I149" s="320" t="s">
        <v>1148</v>
      </c>
      <c r="J149" s="319" t="s">
        <v>1151</v>
      </c>
      <c r="K149" s="319">
        <v>0</v>
      </c>
      <c r="L149" s="499">
        <v>60</v>
      </c>
      <c r="M149" s="499">
        <v>66</v>
      </c>
      <c r="N149" s="616">
        <v>126</v>
      </c>
      <c r="O149" s="629"/>
    </row>
    <row r="150" spans="2:15" ht="18.600000000000001">
      <c r="B150" s="634" t="s">
        <v>1094</v>
      </c>
      <c r="C150" s="319" t="s">
        <v>1095</v>
      </c>
      <c r="D150" s="319" t="s">
        <v>1096</v>
      </c>
      <c r="E150" s="320" t="s">
        <v>178</v>
      </c>
      <c r="F150" s="320" t="s">
        <v>294</v>
      </c>
      <c r="G150" s="359">
        <v>32446</v>
      </c>
      <c r="H150" s="619">
        <v>12</v>
      </c>
      <c r="I150" s="320" t="s">
        <v>1148</v>
      </c>
      <c r="J150" s="319" t="s">
        <v>1151</v>
      </c>
      <c r="K150" s="319">
        <v>0</v>
      </c>
      <c r="L150" s="499">
        <v>62</v>
      </c>
      <c r="M150" s="499">
        <v>66</v>
      </c>
      <c r="N150" s="616">
        <v>128</v>
      </c>
      <c r="O150" s="629"/>
    </row>
    <row r="151" spans="2:15" ht="18.600000000000001">
      <c r="B151" s="634" t="s">
        <v>1103</v>
      </c>
      <c r="C151" s="319" t="s">
        <v>383</v>
      </c>
      <c r="D151" s="319" t="s">
        <v>1104</v>
      </c>
      <c r="E151" s="320" t="s">
        <v>178</v>
      </c>
      <c r="F151" s="320" t="s">
        <v>294</v>
      </c>
      <c r="G151" s="359">
        <v>20468</v>
      </c>
      <c r="H151" s="619">
        <v>12</v>
      </c>
      <c r="I151" s="320" t="s">
        <v>1148</v>
      </c>
      <c r="J151" s="319" t="s">
        <v>1151</v>
      </c>
      <c r="K151" s="319">
        <v>0</v>
      </c>
      <c r="L151" s="499">
        <v>59</v>
      </c>
      <c r="M151" s="499">
        <v>70</v>
      </c>
      <c r="N151" s="616">
        <v>129</v>
      </c>
      <c r="O151" s="629"/>
    </row>
    <row r="152" spans="2:15" ht="18.600000000000001">
      <c r="B152" s="634" t="s">
        <v>1120</v>
      </c>
      <c r="C152" s="319" t="s">
        <v>1121</v>
      </c>
      <c r="D152" s="319" t="s">
        <v>1122</v>
      </c>
      <c r="E152" s="320" t="s">
        <v>178</v>
      </c>
      <c r="F152" s="320" t="s">
        <v>504</v>
      </c>
      <c r="G152" s="359">
        <v>21607</v>
      </c>
      <c r="H152" s="619">
        <v>12</v>
      </c>
      <c r="I152" s="320" t="s">
        <v>1148</v>
      </c>
      <c r="J152" s="319" t="s">
        <v>1152</v>
      </c>
      <c r="K152" s="319">
        <v>0</v>
      </c>
      <c r="L152" s="499">
        <v>65</v>
      </c>
      <c r="M152" s="499">
        <v>65</v>
      </c>
      <c r="N152" s="616">
        <v>130</v>
      </c>
      <c r="O152" s="629"/>
    </row>
    <row r="153" spans="2:15" ht="18.600000000000001">
      <c r="B153" s="634" t="s">
        <v>1138</v>
      </c>
      <c r="C153" s="319" t="s">
        <v>1139</v>
      </c>
      <c r="D153" s="319" t="s">
        <v>1140</v>
      </c>
      <c r="E153" s="320" t="s">
        <v>178</v>
      </c>
      <c r="F153" s="320" t="s">
        <v>708</v>
      </c>
      <c r="G153" s="359">
        <v>21707</v>
      </c>
      <c r="H153" s="619">
        <v>12</v>
      </c>
      <c r="I153" s="320" t="s">
        <v>1148</v>
      </c>
      <c r="J153" s="319" t="s">
        <v>1151</v>
      </c>
      <c r="K153" s="319">
        <v>0</v>
      </c>
      <c r="L153" s="499">
        <v>64</v>
      </c>
      <c r="M153" s="499">
        <v>69</v>
      </c>
      <c r="N153" s="616">
        <v>133</v>
      </c>
      <c r="O153" s="629"/>
    </row>
    <row r="154" spans="2:15" ht="23.4">
      <c r="B154" s="655" t="s">
        <v>1188</v>
      </c>
      <c r="C154" s="655"/>
      <c r="D154" s="655"/>
      <c r="E154" s="655"/>
      <c r="F154" s="655"/>
      <c r="G154" s="655"/>
      <c r="H154" s="655"/>
      <c r="I154" s="655"/>
      <c r="J154" s="655"/>
      <c r="K154" s="655"/>
      <c r="L154" s="655"/>
      <c r="M154" s="655"/>
      <c r="N154" s="655"/>
      <c r="O154" s="656"/>
    </row>
    <row r="155" spans="2:15" ht="18.600000000000001">
      <c r="B155" s="646" t="s">
        <v>343</v>
      </c>
      <c r="C155" s="641" t="s">
        <v>344</v>
      </c>
      <c r="D155" s="641" t="s">
        <v>345</v>
      </c>
      <c r="E155" s="640" t="s">
        <v>184</v>
      </c>
      <c r="F155" s="640" t="s">
        <v>294</v>
      </c>
      <c r="G155" s="642">
        <v>19177</v>
      </c>
      <c r="H155" s="643">
        <v>9</v>
      </c>
      <c r="I155" s="640" t="s">
        <v>1149</v>
      </c>
      <c r="J155" s="641" t="s">
        <v>1151</v>
      </c>
      <c r="K155" s="641">
        <v>0</v>
      </c>
      <c r="L155" s="321">
        <v>53</v>
      </c>
      <c r="M155" s="321">
        <v>59</v>
      </c>
      <c r="N155" s="644">
        <v>112</v>
      </c>
      <c r="O155" s="645" t="s">
        <v>1194</v>
      </c>
    </row>
    <row r="156" spans="2:15" ht="18.600000000000001">
      <c r="B156" s="646" t="s">
        <v>809</v>
      </c>
      <c r="C156" s="641" t="s">
        <v>810</v>
      </c>
      <c r="D156" s="641" t="s">
        <v>811</v>
      </c>
      <c r="E156" s="640" t="s">
        <v>184</v>
      </c>
      <c r="F156" s="640" t="s">
        <v>378</v>
      </c>
      <c r="G156" s="642">
        <v>20981</v>
      </c>
      <c r="H156" s="643">
        <v>7</v>
      </c>
      <c r="I156" s="640" t="s">
        <v>1149</v>
      </c>
      <c r="J156" s="641" t="s">
        <v>1151</v>
      </c>
      <c r="K156" s="641">
        <v>0</v>
      </c>
      <c r="L156" s="321">
        <v>57</v>
      </c>
      <c r="M156" s="321">
        <v>58</v>
      </c>
      <c r="N156" s="644">
        <v>115</v>
      </c>
      <c r="O156" s="645" t="s">
        <v>1195</v>
      </c>
    </row>
    <row r="157" spans="2:15" ht="18.600000000000001">
      <c r="B157" s="646" t="s">
        <v>358</v>
      </c>
      <c r="C157" s="641" t="s">
        <v>357</v>
      </c>
      <c r="D157" s="641" t="s">
        <v>359</v>
      </c>
      <c r="E157" s="640" t="s">
        <v>184</v>
      </c>
      <c r="F157" s="640" t="s">
        <v>294</v>
      </c>
      <c r="G157" s="642">
        <v>19670</v>
      </c>
      <c r="H157" s="643">
        <v>8</v>
      </c>
      <c r="I157" s="640" t="s">
        <v>1149</v>
      </c>
      <c r="J157" s="641" t="s">
        <v>1151</v>
      </c>
      <c r="K157" s="641">
        <v>0</v>
      </c>
      <c r="L157" s="321">
        <v>57</v>
      </c>
      <c r="M157" s="321">
        <v>59</v>
      </c>
      <c r="N157" s="644">
        <v>116</v>
      </c>
      <c r="O157" s="645" t="s">
        <v>1196</v>
      </c>
    </row>
    <row r="158" spans="2:15" ht="18.600000000000001">
      <c r="B158" s="634" t="s">
        <v>287</v>
      </c>
      <c r="C158" s="319" t="s">
        <v>285</v>
      </c>
      <c r="D158" s="319" t="s">
        <v>288</v>
      </c>
      <c r="E158" s="320" t="s">
        <v>184</v>
      </c>
      <c r="F158" s="320" t="s">
        <v>229</v>
      </c>
      <c r="G158" s="359">
        <v>20212</v>
      </c>
      <c r="H158" s="619">
        <v>8</v>
      </c>
      <c r="I158" s="320" t="s">
        <v>1149</v>
      </c>
      <c r="J158" s="319" t="s">
        <v>1151</v>
      </c>
      <c r="K158" s="319">
        <v>0</v>
      </c>
      <c r="L158" s="499">
        <v>60</v>
      </c>
      <c r="M158" s="499">
        <v>65</v>
      </c>
      <c r="N158" s="616">
        <v>125</v>
      </c>
      <c r="O158" s="629"/>
    </row>
    <row r="159" spans="2:15" ht="18.600000000000001">
      <c r="B159" s="634">
        <v>900</v>
      </c>
      <c r="C159" s="319" t="s">
        <v>427</v>
      </c>
      <c r="D159" s="319" t="s">
        <v>199</v>
      </c>
      <c r="E159" s="320" t="s">
        <v>184</v>
      </c>
      <c r="F159" s="320" t="s">
        <v>647</v>
      </c>
      <c r="G159" s="359">
        <v>20316</v>
      </c>
      <c r="H159" s="619">
        <v>9</v>
      </c>
      <c r="I159" s="320" t="s">
        <v>1149</v>
      </c>
      <c r="J159" s="319" t="s">
        <v>1151</v>
      </c>
      <c r="K159" s="319">
        <v>0</v>
      </c>
      <c r="L159" s="499">
        <v>68</v>
      </c>
      <c r="M159" s="499">
        <v>60</v>
      </c>
      <c r="N159" s="616">
        <v>128</v>
      </c>
      <c r="O159" s="629"/>
    </row>
    <row r="160" spans="2:15" ht="18.600000000000001">
      <c r="B160" s="634" t="s">
        <v>262</v>
      </c>
      <c r="C160" s="319" t="s">
        <v>263</v>
      </c>
      <c r="D160" s="319" t="s">
        <v>264</v>
      </c>
      <c r="E160" s="320" t="s">
        <v>184</v>
      </c>
      <c r="F160" s="320" t="s">
        <v>229</v>
      </c>
      <c r="G160" s="359">
        <v>19188</v>
      </c>
      <c r="H160" s="619">
        <v>7</v>
      </c>
      <c r="I160" s="320" t="s">
        <v>1149</v>
      </c>
      <c r="J160" s="319" t="s">
        <v>1151</v>
      </c>
      <c r="K160" s="319">
        <v>0</v>
      </c>
      <c r="L160" s="499">
        <v>64</v>
      </c>
      <c r="M160" s="499">
        <v>65</v>
      </c>
      <c r="N160" s="616">
        <v>129</v>
      </c>
      <c r="O160" s="629"/>
    </row>
    <row r="161" spans="2:15" ht="18.600000000000001">
      <c r="B161" s="637">
        <v>604</v>
      </c>
      <c r="C161" s="319" t="s">
        <v>781</v>
      </c>
      <c r="D161" s="319" t="s">
        <v>374</v>
      </c>
      <c r="E161" s="320" t="s">
        <v>184</v>
      </c>
      <c r="F161" s="320" t="s">
        <v>750</v>
      </c>
      <c r="G161" s="359">
        <v>22044</v>
      </c>
      <c r="H161" s="619">
        <v>9</v>
      </c>
      <c r="I161" s="320" t="s">
        <v>1149</v>
      </c>
      <c r="J161" s="319" t="s">
        <v>1151</v>
      </c>
      <c r="K161" s="319">
        <v>0</v>
      </c>
      <c r="L161" s="499">
        <v>66</v>
      </c>
      <c r="M161" s="499">
        <v>64</v>
      </c>
      <c r="N161" s="616">
        <v>130</v>
      </c>
      <c r="O161" s="629"/>
    </row>
    <row r="162" spans="2:15" ht="18.600000000000001">
      <c r="B162" s="634" t="s">
        <v>1123</v>
      </c>
      <c r="C162" s="319" t="s">
        <v>1124</v>
      </c>
      <c r="D162" s="319" t="s">
        <v>1050</v>
      </c>
      <c r="E162" s="320" t="s">
        <v>184</v>
      </c>
      <c r="F162" s="320" t="s">
        <v>504</v>
      </c>
      <c r="G162" s="359">
        <v>22208</v>
      </c>
      <c r="H162" s="619">
        <v>9</v>
      </c>
      <c r="I162" s="320" t="s">
        <v>1149</v>
      </c>
      <c r="J162" s="319" t="s">
        <v>1151</v>
      </c>
      <c r="K162" s="319">
        <v>0</v>
      </c>
      <c r="L162" s="499">
        <v>61</v>
      </c>
      <c r="M162" s="499">
        <v>69</v>
      </c>
      <c r="N162" s="616">
        <v>130</v>
      </c>
      <c r="O162" s="629"/>
    </row>
    <row r="163" spans="2:15" ht="18.600000000000001">
      <c r="B163" s="634" t="s">
        <v>926</v>
      </c>
      <c r="C163" s="319" t="s">
        <v>927</v>
      </c>
      <c r="D163" s="319" t="s">
        <v>928</v>
      </c>
      <c r="E163" s="320" t="s">
        <v>184</v>
      </c>
      <c r="F163" s="320" t="s">
        <v>504</v>
      </c>
      <c r="G163" s="359">
        <v>23484</v>
      </c>
      <c r="H163" s="619">
        <v>9</v>
      </c>
      <c r="I163" s="320" t="s">
        <v>1149</v>
      </c>
      <c r="J163" s="319" t="s">
        <v>1151</v>
      </c>
      <c r="K163" s="319">
        <v>0</v>
      </c>
      <c r="L163" s="499">
        <v>73</v>
      </c>
      <c r="M163" s="499">
        <v>62</v>
      </c>
      <c r="N163" s="616">
        <v>135</v>
      </c>
      <c r="O163" s="629"/>
    </row>
    <row r="164" spans="2:15" ht="18.600000000000001">
      <c r="B164" s="634" t="s">
        <v>429</v>
      </c>
      <c r="C164" s="319" t="s">
        <v>427</v>
      </c>
      <c r="D164" s="319" t="s">
        <v>430</v>
      </c>
      <c r="E164" s="320" t="s">
        <v>184</v>
      </c>
      <c r="F164" s="320" t="s">
        <v>378</v>
      </c>
      <c r="G164" s="359">
        <v>19169</v>
      </c>
      <c r="H164" s="619">
        <v>9</v>
      </c>
      <c r="I164" s="320" t="s">
        <v>1149</v>
      </c>
      <c r="J164" s="319" t="s">
        <v>1151</v>
      </c>
      <c r="K164" s="319">
        <v>0</v>
      </c>
      <c r="L164" s="499">
        <v>66</v>
      </c>
      <c r="M164" s="499">
        <v>71</v>
      </c>
      <c r="N164" s="616">
        <v>137</v>
      </c>
      <c r="O164" s="629"/>
    </row>
    <row r="165" spans="2:15" ht="18.600000000000001">
      <c r="B165" s="634" t="s">
        <v>691</v>
      </c>
      <c r="C165" s="319" t="s">
        <v>692</v>
      </c>
      <c r="D165" s="319" t="s">
        <v>693</v>
      </c>
      <c r="E165" s="320" t="s">
        <v>184</v>
      </c>
      <c r="F165" s="320" t="s">
        <v>647</v>
      </c>
      <c r="G165" s="359">
        <v>19916</v>
      </c>
      <c r="H165" s="619">
        <v>9</v>
      </c>
      <c r="I165" s="320" t="s">
        <v>1149</v>
      </c>
      <c r="J165" s="319" t="s">
        <v>1151</v>
      </c>
      <c r="K165" s="319">
        <v>0</v>
      </c>
      <c r="L165" s="499">
        <v>68</v>
      </c>
      <c r="M165" s="499">
        <v>69</v>
      </c>
      <c r="N165" s="616">
        <v>137</v>
      </c>
      <c r="O165" s="629"/>
    </row>
    <row r="166" spans="2:15" ht="23.4">
      <c r="B166" s="655" t="s">
        <v>1189</v>
      </c>
      <c r="C166" s="655"/>
      <c r="D166" s="655"/>
      <c r="E166" s="655"/>
      <c r="F166" s="655"/>
      <c r="G166" s="655"/>
      <c r="H166" s="655"/>
      <c r="I166" s="655"/>
      <c r="J166" s="655"/>
      <c r="K166" s="655"/>
      <c r="L166" s="655"/>
      <c r="M166" s="655"/>
      <c r="N166" s="655"/>
      <c r="O166" s="656"/>
    </row>
    <row r="167" spans="2:15" ht="18.600000000000001">
      <c r="B167" s="646">
        <v>691</v>
      </c>
      <c r="C167" s="641" t="s">
        <v>672</v>
      </c>
      <c r="D167" s="641" t="s">
        <v>985</v>
      </c>
      <c r="E167" s="640" t="s">
        <v>178</v>
      </c>
      <c r="F167" s="640" t="s">
        <v>294</v>
      </c>
      <c r="G167" s="642">
        <v>24162</v>
      </c>
      <c r="H167" s="643">
        <v>8</v>
      </c>
      <c r="I167" s="640" t="s">
        <v>1149</v>
      </c>
      <c r="J167" s="641" t="s">
        <v>1151</v>
      </c>
      <c r="K167" s="641">
        <v>0</v>
      </c>
      <c r="L167" s="321">
        <v>56</v>
      </c>
      <c r="M167" s="321">
        <v>57</v>
      </c>
      <c r="N167" s="644">
        <v>113</v>
      </c>
      <c r="O167" s="645" t="s">
        <v>1194</v>
      </c>
    </row>
    <row r="168" spans="2:15" ht="18.600000000000001">
      <c r="B168" s="646" t="s">
        <v>741</v>
      </c>
      <c r="C168" s="641" t="s">
        <v>742</v>
      </c>
      <c r="D168" s="641" t="s">
        <v>743</v>
      </c>
      <c r="E168" s="640" t="s">
        <v>178</v>
      </c>
      <c r="F168" s="640" t="s">
        <v>738</v>
      </c>
      <c r="G168" s="642">
        <v>21818</v>
      </c>
      <c r="H168" s="643">
        <v>7</v>
      </c>
      <c r="I168" s="640" t="s">
        <v>1149</v>
      </c>
      <c r="J168" s="641" t="s">
        <v>1151</v>
      </c>
      <c r="K168" s="641">
        <v>0</v>
      </c>
      <c r="L168" s="321">
        <v>61</v>
      </c>
      <c r="M168" s="321">
        <v>52</v>
      </c>
      <c r="N168" s="644">
        <v>113</v>
      </c>
      <c r="O168" s="645" t="s">
        <v>1195</v>
      </c>
    </row>
    <row r="169" spans="2:15" ht="18.600000000000001">
      <c r="B169" s="646">
        <v>587</v>
      </c>
      <c r="C169" s="641" t="s">
        <v>410</v>
      </c>
      <c r="D169" s="641" t="s">
        <v>411</v>
      </c>
      <c r="E169" s="640" t="s">
        <v>178</v>
      </c>
      <c r="F169" s="640" t="s">
        <v>378</v>
      </c>
      <c r="G169" s="642">
        <v>20561</v>
      </c>
      <c r="H169" s="643">
        <v>9</v>
      </c>
      <c r="I169" s="640" t="s">
        <v>1149</v>
      </c>
      <c r="J169" s="641" t="s">
        <v>1151</v>
      </c>
      <c r="K169" s="641">
        <v>0</v>
      </c>
      <c r="L169" s="321">
        <v>58</v>
      </c>
      <c r="M169" s="321">
        <v>59</v>
      </c>
      <c r="N169" s="644">
        <v>117</v>
      </c>
      <c r="O169" s="645" t="s">
        <v>1196</v>
      </c>
    </row>
    <row r="170" spans="2:15" ht="18.600000000000001">
      <c r="B170" s="634" t="s">
        <v>630</v>
      </c>
      <c r="C170" s="319" t="s">
        <v>631</v>
      </c>
      <c r="D170" s="319" t="s">
        <v>632</v>
      </c>
      <c r="E170" s="320" t="s">
        <v>178</v>
      </c>
      <c r="F170" s="320" t="s">
        <v>504</v>
      </c>
      <c r="G170" s="359">
        <v>28815</v>
      </c>
      <c r="H170" s="619">
        <v>8</v>
      </c>
      <c r="I170" s="320" t="s">
        <v>1149</v>
      </c>
      <c r="J170" s="319" t="s">
        <v>1151</v>
      </c>
      <c r="K170" s="319">
        <v>0</v>
      </c>
      <c r="L170" s="499">
        <v>55</v>
      </c>
      <c r="M170" s="499">
        <v>62</v>
      </c>
      <c r="N170" s="616">
        <v>117</v>
      </c>
      <c r="O170" s="629"/>
    </row>
    <row r="171" spans="2:15" ht="18.600000000000001">
      <c r="B171" s="635" t="s">
        <v>980</v>
      </c>
      <c r="C171" s="319" t="s">
        <v>804</v>
      </c>
      <c r="D171" s="319" t="s">
        <v>981</v>
      </c>
      <c r="E171" s="320" t="s">
        <v>178</v>
      </c>
      <c r="F171" s="320" t="s">
        <v>229</v>
      </c>
      <c r="G171" s="359">
        <v>32498</v>
      </c>
      <c r="H171" s="619">
        <v>7</v>
      </c>
      <c r="I171" s="320" t="s">
        <v>1149</v>
      </c>
      <c r="J171" s="319" t="s">
        <v>1151</v>
      </c>
      <c r="K171" s="319">
        <v>0</v>
      </c>
      <c r="L171" s="499">
        <v>61</v>
      </c>
      <c r="M171" s="499">
        <v>56</v>
      </c>
      <c r="N171" s="616">
        <v>117</v>
      </c>
      <c r="O171" s="629"/>
    </row>
    <row r="172" spans="2:15" ht="18.600000000000001">
      <c r="B172" s="634" t="s">
        <v>885</v>
      </c>
      <c r="C172" s="319" t="s">
        <v>608</v>
      </c>
      <c r="D172" s="319" t="s">
        <v>886</v>
      </c>
      <c r="E172" s="320" t="s">
        <v>178</v>
      </c>
      <c r="F172" s="320" t="s">
        <v>294</v>
      </c>
      <c r="G172" s="359">
        <v>20205</v>
      </c>
      <c r="H172" s="619">
        <v>9</v>
      </c>
      <c r="I172" s="320" t="s">
        <v>1149</v>
      </c>
      <c r="J172" s="319" t="s">
        <v>1151</v>
      </c>
      <c r="K172" s="319">
        <v>0</v>
      </c>
      <c r="L172" s="499">
        <v>64</v>
      </c>
      <c r="M172" s="499">
        <v>55</v>
      </c>
      <c r="N172" s="616">
        <v>119</v>
      </c>
      <c r="O172" s="629"/>
    </row>
    <row r="173" spans="2:15" ht="18.600000000000001">
      <c r="B173" s="634" t="s">
        <v>719</v>
      </c>
      <c r="C173" s="319" t="s">
        <v>718</v>
      </c>
      <c r="D173" s="319" t="s">
        <v>349</v>
      </c>
      <c r="E173" s="320" t="s">
        <v>178</v>
      </c>
      <c r="F173" s="320" t="s">
        <v>708</v>
      </c>
      <c r="G173" s="359">
        <v>19440</v>
      </c>
      <c r="H173" s="619">
        <v>7</v>
      </c>
      <c r="I173" s="320" t="s">
        <v>1149</v>
      </c>
      <c r="J173" s="319" t="s">
        <v>1151</v>
      </c>
      <c r="K173" s="319">
        <v>0</v>
      </c>
      <c r="L173" s="499">
        <v>56</v>
      </c>
      <c r="M173" s="499">
        <v>64</v>
      </c>
      <c r="N173" s="616">
        <v>120</v>
      </c>
      <c r="O173" s="629"/>
    </row>
    <row r="174" spans="2:15" ht="18.600000000000001">
      <c r="B174" s="634" t="s">
        <v>758</v>
      </c>
      <c r="C174" s="319" t="s">
        <v>757</v>
      </c>
      <c r="D174" s="319" t="s">
        <v>222</v>
      </c>
      <c r="E174" s="320" t="s">
        <v>178</v>
      </c>
      <c r="F174" s="320" t="s">
        <v>750</v>
      </c>
      <c r="G174" s="359">
        <v>19445</v>
      </c>
      <c r="H174" s="619">
        <v>9</v>
      </c>
      <c r="I174" s="320" t="s">
        <v>1149</v>
      </c>
      <c r="J174" s="319" t="s">
        <v>1151</v>
      </c>
      <c r="K174" s="319">
        <v>0</v>
      </c>
      <c r="L174" s="499">
        <v>58</v>
      </c>
      <c r="M174" s="499">
        <v>64</v>
      </c>
      <c r="N174" s="616">
        <v>122</v>
      </c>
      <c r="O174" s="629"/>
    </row>
    <row r="175" spans="2:15" ht="18.600000000000001">
      <c r="B175" s="634" t="s">
        <v>899</v>
      </c>
      <c r="C175" s="319" t="s">
        <v>883</v>
      </c>
      <c r="D175" s="319" t="s">
        <v>900</v>
      </c>
      <c r="E175" s="320" t="s">
        <v>178</v>
      </c>
      <c r="F175" s="320" t="s">
        <v>294</v>
      </c>
      <c r="G175" s="359">
        <v>24027</v>
      </c>
      <c r="H175" s="619">
        <v>9</v>
      </c>
      <c r="I175" s="320" t="s">
        <v>1149</v>
      </c>
      <c r="J175" s="319" t="s">
        <v>1151</v>
      </c>
      <c r="K175" s="319">
        <v>0</v>
      </c>
      <c r="L175" s="499">
        <v>64</v>
      </c>
      <c r="M175" s="499">
        <v>61</v>
      </c>
      <c r="N175" s="616">
        <v>125</v>
      </c>
      <c r="O175" s="629"/>
    </row>
    <row r="176" spans="2:15" ht="18.600000000000001">
      <c r="B176" s="634" t="s">
        <v>913</v>
      </c>
      <c r="C176" s="319" t="s">
        <v>467</v>
      </c>
      <c r="D176" s="319" t="s">
        <v>425</v>
      </c>
      <c r="E176" s="320" t="s">
        <v>178</v>
      </c>
      <c r="F176" s="320" t="s">
        <v>179</v>
      </c>
      <c r="G176" s="359">
        <v>19729</v>
      </c>
      <c r="H176" s="619">
        <v>8</v>
      </c>
      <c r="I176" s="320" t="s">
        <v>1149</v>
      </c>
      <c r="J176" s="319" t="s">
        <v>1151</v>
      </c>
      <c r="K176" s="319">
        <v>0</v>
      </c>
      <c r="L176" s="499">
        <v>67</v>
      </c>
      <c r="M176" s="499">
        <v>59</v>
      </c>
      <c r="N176" s="616">
        <v>126</v>
      </c>
      <c r="O176" s="629"/>
    </row>
    <row r="177" spans="2:17" ht="18.600000000000001">
      <c r="B177" s="633" t="s">
        <v>546</v>
      </c>
      <c r="C177" s="319" t="s">
        <v>547</v>
      </c>
      <c r="D177" s="319" t="s">
        <v>259</v>
      </c>
      <c r="E177" s="320" t="s">
        <v>178</v>
      </c>
      <c r="F177" s="320" t="s">
        <v>504</v>
      </c>
      <c r="G177" s="359">
        <v>19890</v>
      </c>
      <c r="H177" s="619">
        <v>8</v>
      </c>
      <c r="I177" s="320" t="s">
        <v>1149</v>
      </c>
      <c r="J177" s="319" t="s">
        <v>1151</v>
      </c>
      <c r="K177" s="319">
        <v>0</v>
      </c>
      <c r="L177" s="499">
        <v>60</v>
      </c>
      <c r="M177" s="499">
        <v>67</v>
      </c>
      <c r="N177" s="616">
        <v>127</v>
      </c>
      <c r="O177" s="629"/>
    </row>
    <row r="178" spans="2:17" ht="18.600000000000001">
      <c r="B178" s="634" t="s">
        <v>221</v>
      </c>
      <c r="C178" s="319" t="s">
        <v>220</v>
      </c>
      <c r="D178" s="319" t="s">
        <v>222</v>
      </c>
      <c r="E178" s="320" t="s">
        <v>178</v>
      </c>
      <c r="F178" s="320" t="s">
        <v>179</v>
      </c>
      <c r="G178" s="359">
        <v>29247</v>
      </c>
      <c r="H178" s="619">
        <v>9</v>
      </c>
      <c r="I178" s="320" t="s">
        <v>1149</v>
      </c>
      <c r="J178" s="319" t="s">
        <v>1151</v>
      </c>
      <c r="K178" s="319">
        <v>0</v>
      </c>
      <c r="L178" s="499">
        <v>64</v>
      </c>
      <c r="M178" s="499">
        <v>65</v>
      </c>
      <c r="N178" s="616">
        <v>129</v>
      </c>
      <c r="O178" s="629"/>
    </row>
    <row r="179" spans="2:17" ht="18.600000000000001">
      <c r="B179" s="634" t="s">
        <v>1008</v>
      </c>
      <c r="C179" s="319" t="s">
        <v>1009</v>
      </c>
      <c r="D179" s="319" t="s">
        <v>1010</v>
      </c>
      <c r="E179" s="320" t="s">
        <v>178</v>
      </c>
      <c r="F179" s="320" t="s">
        <v>378</v>
      </c>
      <c r="G179" s="359">
        <v>23259</v>
      </c>
      <c r="H179" s="619">
        <v>9</v>
      </c>
      <c r="I179" s="320" t="s">
        <v>1149</v>
      </c>
      <c r="J179" s="319" t="s">
        <v>1151</v>
      </c>
      <c r="K179" s="319">
        <v>0</v>
      </c>
      <c r="L179" s="499">
        <v>60</v>
      </c>
      <c r="M179" s="499">
        <v>70</v>
      </c>
      <c r="N179" s="616">
        <v>130</v>
      </c>
      <c r="O179" s="629"/>
    </row>
    <row r="180" spans="2:17" ht="23.4">
      <c r="B180" s="655" t="s">
        <v>1190</v>
      </c>
      <c r="C180" s="655"/>
      <c r="D180" s="655"/>
      <c r="E180" s="655"/>
      <c r="F180" s="655"/>
      <c r="G180" s="655"/>
      <c r="H180" s="655"/>
      <c r="I180" s="655"/>
      <c r="J180" s="655"/>
      <c r="K180" s="655"/>
      <c r="L180" s="655"/>
      <c r="M180" s="655"/>
      <c r="N180" s="655"/>
      <c r="O180" s="656"/>
    </row>
    <row r="181" spans="2:17" ht="18.600000000000001">
      <c r="B181" s="646" t="s">
        <v>398</v>
      </c>
      <c r="C181" s="641" t="s">
        <v>399</v>
      </c>
      <c r="D181" s="641" t="s">
        <v>400</v>
      </c>
      <c r="E181" s="640" t="s">
        <v>184</v>
      </c>
      <c r="F181" s="640" t="s">
        <v>378</v>
      </c>
      <c r="G181" s="642">
        <v>19170</v>
      </c>
      <c r="H181" s="643">
        <v>4</v>
      </c>
      <c r="I181" s="640" t="s">
        <v>1147</v>
      </c>
      <c r="J181" s="641" t="s">
        <v>1151</v>
      </c>
      <c r="K181" s="641">
        <v>0</v>
      </c>
      <c r="L181" s="321">
        <v>57</v>
      </c>
      <c r="M181" s="321">
        <v>60</v>
      </c>
      <c r="N181" s="644">
        <v>117</v>
      </c>
      <c r="O181" s="645" t="s">
        <v>1194</v>
      </c>
    </row>
    <row r="182" spans="2:17" ht="18.600000000000001">
      <c r="B182" s="646" t="s">
        <v>486</v>
      </c>
      <c r="C182" s="641" t="s">
        <v>485</v>
      </c>
      <c r="D182" s="641" t="s">
        <v>487</v>
      </c>
      <c r="E182" s="640" t="s">
        <v>184</v>
      </c>
      <c r="F182" s="640" t="s">
        <v>464</v>
      </c>
      <c r="G182" s="642">
        <v>23722</v>
      </c>
      <c r="H182" s="643">
        <v>4</v>
      </c>
      <c r="I182" s="640" t="s">
        <v>1147</v>
      </c>
      <c r="J182" s="641" t="s">
        <v>1151</v>
      </c>
      <c r="K182" s="641">
        <v>0</v>
      </c>
      <c r="L182" s="321">
        <v>54</v>
      </c>
      <c r="M182" s="321">
        <v>63</v>
      </c>
      <c r="N182" s="644">
        <v>117</v>
      </c>
      <c r="O182" s="645" t="s">
        <v>1195</v>
      </c>
    </row>
    <row r="183" spans="2:17" ht="18.600000000000001">
      <c r="B183" s="646" t="s">
        <v>765</v>
      </c>
      <c r="C183" s="641" t="s">
        <v>255</v>
      </c>
      <c r="D183" s="641" t="s">
        <v>773</v>
      </c>
      <c r="E183" s="640" t="s">
        <v>184</v>
      </c>
      <c r="F183" s="640" t="s">
        <v>378</v>
      </c>
      <c r="G183" s="642">
        <v>19929</v>
      </c>
      <c r="H183" s="643">
        <v>6</v>
      </c>
      <c r="I183" s="640" t="s">
        <v>1147</v>
      </c>
      <c r="J183" s="641" t="s">
        <v>1151</v>
      </c>
      <c r="K183" s="641">
        <v>0</v>
      </c>
      <c r="L183" s="321">
        <v>59</v>
      </c>
      <c r="M183" s="321">
        <v>61</v>
      </c>
      <c r="N183" s="644">
        <v>120</v>
      </c>
      <c r="O183" s="645" t="s">
        <v>1196</v>
      </c>
    </row>
    <row r="184" spans="2:17" ht="18.600000000000001">
      <c r="B184" s="634" t="s">
        <v>569</v>
      </c>
      <c r="C184" s="319" t="s">
        <v>570</v>
      </c>
      <c r="D184" s="319" t="s">
        <v>571</v>
      </c>
      <c r="E184" s="320" t="s">
        <v>184</v>
      </c>
      <c r="F184" s="320" t="s">
        <v>504</v>
      </c>
      <c r="G184" s="359">
        <v>20585</v>
      </c>
      <c r="H184" s="619">
        <v>6</v>
      </c>
      <c r="I184" s="320" t="s">
        <v>1147</v>
      </c>
      <c r="J184" s="319" t="s">
        <v>1151</v>
      </c>
      <c r="K184" s="319">
        <v>0</v>
      </c>
      <c r="L184" s="499">
        <v>64</v>
      </c>
      <c r="M184" s="499">
        <v>60</v>
      </c>
      <c r="N184" s="616">
        <v>124</v>
      </c>
      <c r="O184" s="629"/>
    </row>
    <row r="185" spans="2:17" ht="23.4">
      <c r="B185" s="655" t="s">
        <v>1191</v>
      </c>
      <c r="C185" s="655"/>
      <c r="D185" s="655"/>
      <c r="E185" s="655"/>
      <c r="F185" s="655"/>
      <c r="G185" s="655"/>
      <c r="H185" s="655"/>
      <c r="I185" s="655"/>
      <c r="J185" s="655"/>
      <c r="K185" s="655"/>
      <c r="L185" s="655"/>
      <c r="M185" s="655"/>
      <c r="N185" s="655"/>
      <c r="O185" s="656"/>
    </row>
    <row r="186" spans="2:17" ht="18.600000000000001">
      <c r="B186" s="646" t="s">
        <v>545</v>
      </c>
      <c r="C186" s="641" t="s">
        <v>389</v>
      </c>
      <c r="D186" s="641" t="s">
        <v>537</v>
      </c>
      <c r="E186" s="640" t="s">
        <v>178</v>
      </c>
      <c r="F186" s="640" t="s">
        <v>504</v>
      </c>
      <c r="G186" s="642">
        <v>19545</v>
      </c>
      <c r="H186" s="643">
        <v>6</v>
      </c>
      <c r="I186" s="640" t="s">
        <v>1147</v>
      </c>
      <c r="J186" s="641" t="s">
        <v>1151</v>
      </c>
      <c r="K186" s="641">
        <v>0</v>
      </c>
      <c r="L186" s="321">
        <v>52</v>
      </c>
      <c r="M186" s="321">
        <v>52</v>
      </c>
      <c r="N186" s="644">
        <v>104</v>
      </c>
      <c r="O186" s="645" t="s">
        <v>1194</v>
      </c>
    </row>
    <row r="187" spans="2:17" ht="18.600000000000001">
      <c r="B187" s="647" t="s">
        <v>933</v>
      </c>
      <c r="C187" s="641" t="s">
        <v>652</v>
      </c>
      <c r="D187" s="641" t="s">
        <v>934</v>
      </c>
      <c r="E187" s="640" t="s">
        <v>178</v>
      </c>
      <c r="F187" s="640" t="s">
        <v>647</v>
      </c>
      <c r="G187" s="642">
        <v>27807</v>
      </c>
      <c r="H187" s="643">
        <v>5</v>
      </c>
      <c r="I187" s="640" t="s">
        <v>1147</v>
      </c>
      <c r="J187" s="641" t="s">
        <v>1151</v>
      </c>
      <c r="K187" s="641">
        <v>0</v>
      </c>
      <c r="L187" s="321">
        <v>52</v>
      </c>
      <c r="M187" s="321">
        <v>54</v>
      </c>
      <c r="N187" s="644">
        <v>106</v>
      </c>
      <c r="O187" s="645" t="s">
        <v>1195</v>
      </c>
    </row>
    <row r="188" spans="2:17" ht="18.600000000000001">
      <c r="B188" s="646" t="s">
        <v>871</v>
      </c>
      <c r="C188" s="641" t="s">
        <v>872</v>
      </c>
      <c r="D188" s="641" t="s">
        <v>873</v>
      </c>
      <c r="E188" s="640" t="s">
        <v>178</v>
      </c>
      <c r="F188" s="640" t="s">
        <v>738</v>
      </c>
      <c r="G188" s="642">
        <v>27041</v>
      </c>
      <c r="H188" s="643">
        <v>5</v>
      </c>
      <c r="I188" s="640" t="s">
        <v>1147</v>
      </c>
      <c r="J188" s="641" t="s">
        <v>1151</v>
      </c>
      <c r="K188" s="641">
        <v>0</v>
      </c>
      <c r="L188" s="321">
        <v>55</v>
      </c>
      <c r="M188" s="321">
        <v>54</v>
      </c>
      <c r="N188" s="644">
        <v>109</v>
      </c>
      <c r="O188" s="645" t="s">
        <v>1196</v>
      </c>
    </row>
    <row r="189" spans="2:17" ht="18.600000000000001">
      <c r="B189" s="634" t="s">
        <v>431</v>
      </c>
      <c r="C189" s="319" t="s">
        <v>432</v>
      </c>
      <c r="D189" s="319" t="s">
        <v>371</v>
      </c>
      <c r="E189" s="320" t="s">
        <v>178</v>
      </c>
      <c r="F189" s="320" t="s">
        <v>378</v>
      </c>
      <c r="G189" s="359">
        <v>19283</v>
      </c>
      <c r="H189" s="619">
        <v>5</v>
      </c>
      <c r="I189" s="320" t="s">
        <v>1147</v>
      </c>
      <c r="J189" s="319" t="s">
        <v>1151</v>
      </c>
      <c r="K189" s="319">
        <v>0</v>
      </c>
      <c r="L189" s="499">
        <v>55</v>
      </c>
      <c r="M189" s="499">
        <v>55</v>
      </c>
      <c r="N189" s="616">
        <v>110</v>
      </c>
      <c r="O189" s="629"/>
    </row>
    <row r="190" spans="2:17" ht="18.600000000000001">
      <c r="B190" s="634" t="s">
        <v>208</v>
      </c>
      <c r="C190" s="319" t="s">
        <v>209</v>
      </c>
      <c r="D190" s="319" t="s">
        <v>210</v>
      </c>
      <c r="E190" s="320" t="s">
        <v>178</v>
      </c>
      <c r="F190" s="320" t="s">
        <v>179</v>
      </c>
      <c r="G190" s="359" t="s">
        <v>211</v>
      </c>
      <c r="H190" s="619">
        <v>4</v>
      </c>
      <c r="I190" s="320" t="s">
        <v>1147</v>
      </c>
      <c r="J190" s="319" t="s">
        <v>1151</v>
      </c>
      <c r="K190" s="319">
        <v>0</v>
      </c>
      <c r="L190" s="499">
        <v>54</v>
      </c>
      <c r="M190" s="499">
        <v>58</v>
      </c>
      <c r="N190" s="616">
        <v>112</v>
      </c>
      <c r="O190" s="629"/>
    </row>
    <row r="191" spans="2:17" ht="18.600000000000001">
      <c r="B191" s="635" t="s">
        <v>445</v>
      </c>
      <c r="C191" s="319" t="s">
        <v>416</v>
      </c>
      <c r="D191" s="319" t="s">
        <v>446</v>
      </c>
      <c r="E191" s="320" t="s">
        <v>178</v>
      </c>
      <c r="F191" s="320" t="s">
        <v>378</v>
      </c>
      <c r="G191" s="359">
        <v>22876</v>
      </c>
      <c r="H191" s="619">
        <v>4</v>
      </c>
      <c r="I191" s="320" t="s">
        <v>1147</v>
      </c>
      <c r="J191" s="319" t="s">
        <v>1151</v>
      </c>
      <c r="K191" s="319">
        <v>0</v>
      </c>
      <c r="L191" s="499">
        <v>57</v>
      </c>
      <c r="M191" s="499">
        <v>59</v>
      </c>
      <c r="N191" s="616">
        <v>116</v>
      </c>
      <c r="O191" s="629"/>
    </row>
    <row r="192" spans="2:17" ht="23.4">
      <c r="B192" s="634" t="s">
        <v>212</v>
      </c>
      <c r="C192" s="319" t="s">
        <v>768</v>
      </c>
      <c r="D192" s="319" t="s">
        <v>213</v>
      </c>
      <c r="E192" s="320" t="s">
        <v>178</v>
      </c>
      <c r="F192" s="320" t="s">
        <v>179</v>
      </c>
      <c r="G192" s="359">
        <v>23045</v>
      </c>
      <c r="H192" s="619">
        <v>5</v>
      </c>
      <c r="I192" s="320" t="s">
        <v>1147</v>
      </c>
      <c r="J192" s="319" t="s">
        <v>1151</v>
      </c>
      <c r="K192" s="319">
        <v>0</v>
      </c>
      <c r="L192" s="499">
        <v>60</v>
      </c>
      <c r="M192" s="499">
        <v>57</v>
      </c>
      <c r="N192" s="616">
        <v>117</v>
      </c>
      <c r="O192" s="629"/>
      <c r="Q192" s="614" t="s">
        <v>1192</v>
      </c>
    </row>
    <row r="193" spans="2:17" ht="18.600000000000001">
      <c r="B193" s="634" t="s">
        <v>625</v>
      </c>
      <c r="C193" s="319" t="s">
        <v>626</v>
      </c>
      <c r="D193" s="319" t="s">
        <v>261</v>
      </c>
      <c r="E193" s="320" t="s">
        <v>178</v>
      </c>
      <c r="F193" s="320" t="s">
        <v>504</v>
      </c>
      <c r="G193" s="359">
        <v>20900</v>
      </c>
      <c r="H193" s="619">
        <v>6</v>
      </c>
      <c r="I193" s="320" t="s">
        <v>1147</v>
      </c>
      <c r="J193" s="319" t="s">
        <v>1151</v>
      </c>
      <c r="K193" s="319">
        <v>0</v>
      </c>
      <c r="L193" s="499">
        <v>62</v>
      </c>
      <c r="M193" s="499">
        <v>61</v>
      </c>
      <c r="N193" s="616">
        <v>123</v>
      </c>
      <c r="O193" s="629"/>
    </row>
    <row r="194" spans="2:17" ht="23.4">
      <c r="B194" s="634" t="s">
        <v>769</v>
      </c>
      <c r="C194" s="319" t="s">
        <v>770</v>
      </c>
      <c r="D194" s="319" t="s">
        <v>771</v>
      </c>
      <c r="E194" s="320" t="s">
        <v>178</v>
      </c>
      <c r="F194" s="320" t="s">
        <v>179</v>
      </c>
      <c r="G194" s="359">
        <v>22800</v>
      </c>
      <c r="H194" s="619">
        <v>4</v>
      </c>
      <c r="I194" s="320" t="s">
        <v>1147</v>
      </c>
      <c r="J194" s="319" t="s">
        <v>1151</v>
      </c>
      <c r="K194" s="319">
        <v>0</v>
      </c>
      <c r="L194" s="499">
        <v>67</v>
      </c>
      <c r="M194" s="499">
        <v>57</v>
      </c>
      <c r="N194" s="616">
        <v>124</v>
      </c>
      <c r="O194" s="629"/>
      <c r="Q194" s="614" t="s">
        <v>1193</v>
      </c>
    </row>
    <row r="195" spans="2:17" ht="18.600000000000001">
      <c r="B195" s="634" t="s">
        <v>439</v>
      </c>
      <c r="C195" s="319" t="s">
        <v>440</v>
      </c>
      <c r="D195" s="319" t="s">
        <v>441</v>
      </c>
      <c r="E195" s="320" t="s">
        <v>178</v>
      </c>
      <c r="F195" s="320" t="s">
        <v>504</v>
      </c>
      <c r="G195" s="359">
        <v>22073</v>
      </c>
      <c r="H195" s="619">
        <v>5</v>
      </c>
      <c r="I195" s="320" t="s">
        <v>1147</v>
      </c>
      <c r="J195" s="319" t="s">
        <v>1151</v>
      </c>
      <c r="K195" s="319">
        <v>0</v>
      </c>
      <c r="L195" s="499">
        <v>66</v>
      </c>
      <c r="M195" s="499">
        <v>59</v>
      </c>
      <c r="N195" s="616">
        <v>125</v>
      </c>
      <c r="O195" s="629"/>
    </row>
    <row r="196" spans="2:17" ht="18.600000000000001">
      <c r="B196" s="634" t="s">
        <v>876</v>
      </c>
      <c r="C196" s="319" t="s">
        <v>194</v>
      </c>
      <c r="D196" s="319" t="s">
        <v>877</v>
      </c>
      <c r="E196" s="320" t="s">
        <v>178</v>
      </c>
      <c r="F196" s="320" t="s">
        <v>179</v>
      </c>
      <c r="G196" s="359">
        <v>21525</v>
      </c>
      <c r="H196" s="619">
        <v>4</v>
      </c>
      <c r="I196" s="320" t="s">
        <v>1147</v>
      </c>
      <c r="J196" s="319" t="s">
        <v>1151</v>
      </c>
      <c r="K196" s="319">
        <v>0</v>
      </c>
      <c r="L196" s="499">
        <v>66</v>
      </c>
      <c r="M196" s="499">
        <v>61</v>
      </c>
      <c r="N196" s="616">
        <v>127</v>
      </c>
      <c r="O196" s="629"/>
    </row>
    <row r="197" spans="2:17" ht="18.600000000000001">
      <c r="B197" s="634" t="s">
        <v>754</v>
      </c>
      <c r="C197" s="319" t="s">
        <v>755</v>
      </c>
      <c r="D197" s="319" t="s">
        <v>756</v>
      </c>
      <c r="E197" s="320" t="s">
        <v>178</v>
      </c>
      <c r="F197" s="320" t="s">
        <v>750</v>
      </c>
      <c r="G197" s="359">
        <v>21411</v>
      </c>
      <c r="H197" s="619">
        <v>6</v>
      </c>
      <c r="I197" s="320" t="s">
        <v>1147</v>
      </c>
      <c r="J197" s="319" t="s">
        <v>1151</v>
      </c>
      <c r="K197" s="319">
        <v>0</v>
      </c>
      <c r="L197" s="499">
        <v>63</v>
      </c>
      <c r="M197" s="499">
        <v>66</v>
      </c>
      <c r="N197" s="616">
        <v>129</v>
      </c>
      <c r="O197" s="629"/>
    </row>
    <row r="198" spans="2:17" ht="23.4">
      <c r="B198" s="657" t="s">
        <v>1192</v>
      </c>
      <c r="C198" s="657"/>
      <c r="D198" s="657"/>
      <c r="E198" s="657"/>
      <c r="F198" s="657"/>
      <c r="G198" s="657"/>
      <c r="H198" s="657"/>
      <c r="I198" s="657"/>
      <c r="J198" s="657"/>
      <c r="K198" s="657"/>
      <c r="L198" s="657"/>
      <c r="M198" s="657"/>
      <c r="N198" s="657"/>
      <c r="O198" s="658"/>
    </row>
    <row r="200" spans="2:17" ht="18.600000000000001">
      <c r="B200" s="646" t="s">
        <v>612</v>
      </c>
      <c r="C200" s="641" t="s">
        <v>448</v>
      </c>
      <c r="D200" s="641" t="s">
        <v>613</v>
      </c>
      <c r="E200" s="640" t="s">
        <v>184</v>
      </c>
      <c r="F200" s="640" t="s">
        <v>504</v>
      </c>
      <c r="G200" s="642">
        <v>20589</v>
      </c>
      <c r="H200" s="643">
        <v>3</v>
      </c>
      <c r="I200" s="640" t="s">
        <v>1150</v>
      </c>
      <c r="J200" s="641" t="s">
        <v>1151</v>
      </c>
      <c r="K200" s="641">
        <v>0</v>
      </c>
      <c r="L200" s="321">
        <v>52</v>
      </c>
      <c r="M200" s="321">
        <v>54</v>
      </c>
      <c r="N200" s="644">
        <v>106</v>
      </c>
      <c r="O200" s="645" t="s">
        <v>1194</v>
      </c>
    </row>
    <row r="201" spans="2:17" ht="18.600000000000001">
      <c r="B201" s="646" t="s">
        <v>644</v>
      </c>
      <c r="C201" s="641" t="s">
        <v>645</v>
      </c>
      <c r="D201" s="641" t="s">
        <v>646</v>
      </c>
      <c r="E201" s="640" t="s">
        <v>184</v>
      </c>
      <c r="F201" s="640" t="s">
        <v>504</v>
      </c>
      <c r="G201" s="642">
        <v>22219</v>
      </c>
      <c r="H201" s="643">
        <v>1</v>
      </c>
      <c r="I201" s="640" t="s">
        <v>1150</v>
      </c>
      <c r="J201" s="641" t="s">
        <v>1151</v>
      </c>
      <c r="K201" s="641">
        <v>0</v>
      </c>
      <c r="L201" s="321">
        <v>54</v>
      </c>
      <c r="M201" s="321">
        <v>53</v>
      </c>
      <c r="N201" s="644">
        <v>107</v>
      </c>
      <c r="O201" s="645" t="s">
        <v>1195</v>
      </c>
    </row>
    <row r="202" spans="2:17" ht="18.600000000000001">
      <c r="B202" s="646">
        <v>626</v>
      </c>
      <c r="C202" s="641" t="s">
        <v>410</v>
      </c>
      <c r="D202" s="641" t="s">
        <v>434</v>
      </c>
      <c r="E202" s="640" t="s">
        <v>184</v>
      </c>
      <c r="F202" s="640" t="s">
        <v>378</v>
      </c>
      <c r="G202" s="642">
        <v>21468</v>
      </c>
      <c r="H202" s="643">
        <v>2</v>
      </c>
      <c r="I202" s="640" t="s">
        <v>1150</v>
      </c>
      <c r="J202" s="641" t="s">
        <v>1151</v>
      </c>
      <c r="K202" s="641">
        <v>0</v>
      </c>
      <c r="L202" s="321">
        <v>51</v>
      </c>
      <c r="M202" s="321">
        <v>57</v>
      </c>
      <c r="N202" s="644">
        <v>108</v>
      </c>
      <c r="O202" s="645" t="s">
        <v>1196</v>
      </c>
    </row>
    <row r="203" spans="2:17" ht="18.600000000000001">
      <c r="B203" s="634" t="s">
        <v>635</v>
      </c>
      <c r="C203" s="319" t="s">
        <v>281</v>
      </c>
      <c r="D203" s="319" t="s">
        <v>636</v>
      </c>
      <c r="E203" s="320" t="s">
        <v>184</v>
      </c>
      <c r="F203" s="320" t="s">
        <v>504</v>
      </c>
      <c r="G203" s="359">
        <v>26932</v>
      </c>
      <c r="H203" s="619">
        <v>3</v>
      </c>
      <c r="I203" s="320" t="s">
        <v>1150</v>
      </c>
      <c r="J203" s="319" t="s">
        <v>1151</v>
      </c>
      <c r="K203" s="319">
        <v>0</v>
      </c>
      <c r="L203" s="499">
        <v>60</v>
      </c>
      <c r="M203" s="499">
        <v>50</v>
      </c>
      <c r="N203" s="616">
        <v>110</v>
      </c>
      <c r="O203" s="629"/>
    </row>
    <row r="204" spans="2:17" ht="18.600000000000001">
      <c r="B204" s="634" t="s">
        <v>460</v>
      </c>
      <c r="C204" s="319" t="s">
        <v>461</v>
      </c>
      <c r="D204" s="319" t="s">
        <v>253</v>
      </c>
      <c r="E204" s="320" t="s">
        <v>184</v>
      </c>
      <c r="F204" s="320" t="s">
        <v>378</v>
      </c>
      <c r="G204" s="359">
        <v>19438</v>
      </c>
      <c r="H204" s="619">
        <v>3</v>
      </c>
      <c r="I204" s="320" t="s">
        <v>1150</v>
      </c>
      <c r="J204" s="319" t="s">
        <v>1151</v>
      </c>
      <c r="K204" s="319">
        <v>0</v>
      </c>
      <c r="L204" s="499">
        <v>55</v>
      </c>
      <c r="M204" s="499">
        <v>56</v>
      </c>
      <c r="N204" s="616">
        <v>111</v>
      </c>
      <c r="O204" s="629"/>
    </row>
    <row r="205" spans="2:17" ht="18.600000000000001">
      <c r="B205" s="637" t="s">
        <v>739</v>
      </c>
      <c r="C205" s="319" t="s">
        <v>1044</v>
      </c>
      <c r="D205" s="319" t="s">
        <v>466</v>
      </c>
      <c r="E205" s="320" t="s">
        <v>184</v>
      </c>
      <c r="F205" s="320" t="s">
        <v>738</v>
      </c>
      <c r="G205" s="359">
        <v>23431</v>
      </c>
      <c r="H205" s="619">
        <v>3</v>
      </c>
      <c r="I205" s="320" t="s">
        <v>1150</v>
      </c>
      <c r="J205" s="319" t="s">
        <v>1151</v>
      </c>
      <c r="K205" s="319">
        <v>0</v>
      </c>
      <c r="L205" s="499">
        <v>54</v>
      </c>
      <c r="M205" s="499">
        <v>59</v>
      </c>
      <c r="N205" s="616">
        <v>113</v>
      </c>
      <c r="O205" s="629" t="s">
        <v>7</v>
      </c>
    </row>
    <row r="206" spans="2:17" ht="18.600000000000001">
      <c r="B206" s="634" t="s">
        <v>186</v>
      </c>
      <c r="C206" s="319" t="s">
        <v>187</v>
      </c>
      <c r="D206" s="319" t="s">
        <v>188</v>
      </c>
      <c r="E206" s="320" t="s">
        <v>184</v>
      </c>
      <c r="F206" s="320" t="s">
        <v>464</v>
      </c>
      <c r="G206" s="359">
        <v>26516</v>
      </c>
      <c r="H206" s="619">
        <v>3</v>
      </c>
      <c r="I206" s="320" t="s">
        <v>1150</v>
      </c>
      <c r="J206" s="319" t="s">
        <v>1151</v>
      </c>
      <c r="K206" s="319">
        <v>0</v>
      </c>
      <c r="L206" s="499">
        <v>58</v>
      </c>
      <c r="M206" s="499">
        <v>58</v>
      </c>
      <c r="N206" s="616">
        <v>116</v>
      </c>
      <c r="O206" s="629"/>
    </row>
    <row r="207" spans="2:17" ht="23.4">
      <c r="B207" s="655" t="s">
        <v>1193</v>
      </c>
      <c r="C207" s="655"/>
      <c r="D207" s="655"/>
      <c r="E207" s="655"/>
      <c r="F207" s="655"/>
      <c r="G207" s="655"/>
      <c r="H207" s="655"/>
      <c r="I207" s="655"/>
      <c r="J207" s="655"/>
      <c r="K207" s="655"/>
      <c r="L207" s="655"/>
      <c r="M207" s="655"/>
      <c r="N207" s="655"/>
      <c r="O207" s="656"/>
    </row>
    <row r="208" spans="2:17" ht="18.600000000000001">
      <c r="B208" s="648" t="s">
        <v>798</v>
      </c>
      <c r="C208" s="641" t="s">
        <v>784</v>
      </c>
      <c r="D208" s="641" t="s">
        <v>799</v>
      </c>
      <c r="E208" s="640" t="s">
        <v>178</v>
      </c>
      <c r="F208" s="640" t="s">
        <v>294</v>
      </c>
      <c r="G208" s="642">
        <v>21124</v>
      </c>
      <c r="H208" s="643">
        <v>3</v>
      </c>
      <c r="I208" s="640" t="s">
        <v>1150</v>
      </c>
      <c r="J208" s="641" t="s">
        <v>1151</v>
      </c>
      <c r="K208" s="641">
        <v>0</v>
      </c>
      <c r="L208" s="321">
        <v>47</v>
      </c>
      <c r="M208" s="321">
        <v>46</v>
      </c>
      <c r="N208" s="644">
        <v>93</v>
      </c>
      <c r="O208" s="645" t="s">
        <v>1194</v>
      </c>
    </row>
    <row r="209" spans="2:15" ht="18.600000000000001">
      <c r="B209" s="646" t="s">
        <v>517</v>
      </c>
      <c r="C209" s="641" t="s">
        <v>518</v>
      </c>
      <c r="D209" s="641" t="s">
        <v>519</v>
      </c>
      <c r="E209" s="640" t="s">
        <v>178</v>
      </c>
      <c r="F209" s="640" t="s">
        <v>504</v>
      </c>
      <c r="G209" s="642">
        <v>19194</v>
      </c>
      <c r="H209" s="643">
        <v>0</v>
      </c>
      <c r="I209" s="640" t="s">
        <v>1150</v>
      </c>
      <c r="J209" s="641" t="s">
        <v>1151</v>
      </c>
      <c r="K209" s="641">
        <v>0</v>
      </c>
      <c r="L209" s="321">
        <v>51</v>
      </c>
      <c r="M209" s="321">
        <v>48</v>
      </c>
      <c r="N209" s="644">
        <v>99</v>
      </c>
      <c r="O209" s="645" t="s">
        <v>1195</v>
      </c>
    </row>
    <row r="210" spans="2:15" ht="18.600000000000001">
      <c r="B210" s="646" t="s">
        <v>820</v>
      </c>
      <c r="C210" s="641" t="s">
        <v>821</v>
      </c>
      <c r="D210" s="641" t="s">
        <v>822</v>
      </c>
      <c r="E210" s="640" t="s">
        <v>178</v>
      </c>
      <c r="F210" s="640" t="s">
        <v>504</v>
      </c>
      <c r="G210" s="642">
        <v>23165</v>
      </c>
      <c r="H210" s="643">
        <v>2</v>
      </c>
      <c r="I210" s="640" t="s">
        <v>1150</v>
      </c>
      <c r="J210" s="641" t="s">
        <v>1151</v>
      </c>
      <c r="K210" s="641">
        <v>0</v>
      </c>
      <c r="L210" s="321">
        <v>51</v>
      </c>
      <c r="M210" s="321">
        <v>51</v>
      </c>
      <c r="N210" s="644">
        <v>102</v>
      </c>
      <c r="O210" s="645" t="s">
        <v>1196</v>
      </c>
    </row>
    <row r="211" spans="2:15" ht="18.600000000000001">
      <c r="B211" s="634" t="s">
        <v>564</v>
      </c>
      <c r="C211" s="319" t="s">
        <v>565</v>
      </c>
      <c r="D211" s="319" t="s">
        <v>566</v>
      </c>
      <c r="E211" s="320" t="s">
        <v>178</v>
      </c>
      <c r="F211" s="320" t="s">
        <v>504</v>
      </c>
      <c r="G211" s="359">
        <v>19959</v>
      </c>
      <c r="H211" s="619">
        <v>3</v>
      </c>
      <c r="I211" s="320" t="s">
        <v>1150</v>
      </c>
      <c r="J211" s="319" t="s">
        <v>1151</v>
      </c>
      <c r="K211" s="319">
        <v>0</v>
      </c>
      <c r="L211" s="499">
        <v>51</v>
      </c>
      <c r="M211" s="499">
        <v>52</v>
      </c>
      <c r="N211" s="616">
        <v>103</v>
      </c>
      <c r="O211" s="629"/>
    </row>
    <row r="212" spans="2:15" ht="18.600000000000001">
      <c r="B212" s="634" t="s">
        <v>740</v>
      </c>
      <c r="C212" s="319" t="s">
        <v>1045</v>
      </c>
      <c r="D212" s="319" t="s">
        <v>1046</v>
      </c>
      <c r="E212" s="320" t="s">
        <v>178</v>
      </c>
      <c r="F212" s="320" t="s">
        <v>738</v>
      </c>
      <c r="G212" s="359">
        <v>19749</v>
      </c>
      <c r="H212" s="619">
        <v>1</v>
      </c>
      <c r="I212" s="320" t="s">
        <v>1150</v>
      </c>
      <c r="J212" s="319" t="s">
        <v>1151</v>
      </c>
      <c r="K212" s="319">
        <v>0</v>
      </c>
      <c r="L212" s="499">
        <v>51</v>
      </c>
      <c r="M212" s="499">
        <v>54</v>
      </c>
      <c r="N212" s="616">
        <v>105</v>
      </c>
      <c r="O212" s="629"/>
    </row>
    <row r="213" spans="2:15" ht="18.600000000000001">
      <c r="B213" s="634">
        <v>800</v>
      </c>
      <c r="C213" s="319" t="s">
        <v>796</v>
      </c>
      <c r="D213" s="319" t="s">
        <v>797</v>
      </c>
      <c r="E213" s="320" t="s">
        <v>178</v>
      </c>
      <c r="F213" s="320" t="s">
        <v>229</v>
      </c>
      <c r="G213" s="359">
        <v>29849</v>
      </c>
      <c r="H213" s="619">
        <v>2</v>
      </c>
      <c r="I213" s="320" t="s">
        <v>1150</v>
      </c>
      <c r="J213" s="319" t="s">
        <v>1151</v>
      </c>
      <c r="K213" s="319">
        <v>0</v>
      </c>
      <c r="L213" s="499">
        <v>54</v>
      </c>
      <c r="M213" s="499">
        <v>54</v>
      </c>
      <c r="N213" s="616">
        <v>108</v>
      </c>
      <c r="O213" s="629"/>
    </row>
    <row r="214" spans="2:15" ht="18.600000000000001">
      <c r="B214" s="634" t="s">
        <v>470</v>
      </c>
      <c r="C214" s="319" t="s">
        <v>471</v>
      </c>
      <c r="D214" s="319" t="s">
        <v>472</v>
      </c>
      <c r="E214" s="320" t="s">
        <v>178</v>
      </c>
      <c r="F214" s="320" t="s">
        <v>464</v>
      </c>
      <c r="G214" s="359">
        <v>25717</v>
      </c>
      <c r="H214" s="619">
        <v>3</v>
      </c>
      <c r="I214" s="320" t="s">
        <v>1150</v>
      </c>
      <c r="J214" s="319" t="s">
        <v>1151</v>
      </c>
      <c r="K214" s="319">
        <v>0</v>
      </c>
      <c r="L214" s="499">
        <v>54</v>
      </c>
      <c r="M214" s="499">
        <v>56</v>
      </c>
      <c r="N214" s="616">
        <v>110</v>
      </c>
      <c r="O214" s="629"/>
    </row>
    <row r="215" spans="2:15" ht="18.600000000000001">
      <c r="B215" s="633" t="s">
        <v>494</v>
      </c>
      <c r="C215" s="319" t="s">
        <v>480</v>
      </c>
      <c r="D215" s="319" t="s">
        <v>495</v>
      </c>
      <c r="E215" s="320" t="s">
        <v>178</v>
      </c>
      <c r="F215" s="320" t="s">
        <v>490</v>
      </c>
      <c r="G215" s="359">
        <v>21219</v>
      </c>
      <c r="H215" s="619">
        <v>2</v>
      </c>
      <c r="I215" s="320" t="s">
        <v>1150</v>
      </c>
      <c r="J215" s="319" t="s">
        <v>1151</v>
      </c>
      <c r="K215" s="319">
        <v>0</v>
      </c>
      <c r="L215" s="499">
        <v>58</v>
      </c>
      <c r="M215" s="499">
        <v>53</v>
      </c>
      <c r="N215" s="616">
        <v>111</v>
      </c>
      <c r="O215" s="629"/>
    </row>
    <row r="216" spans="2:15" ht="18.600000000000001">
      <c r="B216" s="634" t="s">
        <v>733</v>
      </c>
      <c r="C216" s="319" t="s">
        <v>467</v>
      </c>
      <c r="D216" s="319" t="s">
        <v>734</v>
      </c>
      <c r="E216" s="320" t="s">
        <v>178</v>
      </c>
      <c r="F216" s="320" t="s">
        <v>708</v>
      </c>
      <c r="G216" s="359">
        <v>22977</v>
      </c>
      <c r="H216" s="619">
        <v>2</v>
      </c>
      <c r="I216" s="320" t="s">
        <v>1150</v>
      </c>
      <c r="J216" s="319" t="s">
        <v>1151</v>
      </c>
      <c r="K216" s="319">
        <v>0</v>
      </c>
      <c r="L216" s="499">
        <v>57</v>
      </c>
      <c r="M216" s="499">
        <v>54</v>
      </c>
      <c r="N216" s="616">
        <v>111</v>
      </c>
      <c r="O216" s="629"/>
    </row>
    <row r="217" spans="2:15" ht="18.600000000000001">
      <c r="B217" s="634" t="s">
        <v>830</v>
      </c>
      <c r="C217" s="319" t="s">
        <v>831</v>
      </c>
      <c r="D217" s="319" t="s">
        <v>832</v>
      </c>
      <c r="E217" s="320" t="s">
        <v>178</v>
      </c>
      <c r="F217" s="320" t="s">
        <v>504</v>
      </c>
      <c r="G217" s="359">
        <v>21731</v>
      </c>
      <c r="H217" s="619">
        <v>3</v>
      </c>
      <c r="I217" s="320" t="s">
        <v>1150</v>
      </c>
      <c r="J217" s="319" t="s">
        <v>1151</v>
      </c>
      <c r="K217" s="319">
        <v>0</v>
      </c>
      <c r="L217" s="499">
        <v>62</v>
      </c>
      <c r="M217" s="499">
        <v>52</v>
      </c>
      <c r="N217" s="616">
        <v>114</v>
      </c>
      <c r="O217" s="629"/>
    </row>
    <row r="218" spans="2:15" ht="18.600000000000001">
      <c r="B218" s="634" t="s">
        <v>484</v>
      </c>
      <c r="C218" s="319" t="s">
        <v>485</v>
      </c>
      <c r="D218" s="319" t="s">
        <v>326</v>
      </c>
      <c r="E218" s="320" t="s">
        <v>178</v>
      </c>
      <c r="F218" s="320" t="s">
        <v>464</v>
      </c>
      <c r="G218" s="359">
        <v>24451</v>
      </c>
      <c r="H218" s="619">
        <v>2</v>
      </c>
      <c r="I218" s="320" t="s">
        <v>1150</v>
      </c>
      <c r="J218" s="319" t="s">
        <v>1151</v>
      </c>
      <c r="K218" s="319">
        <v>0</v>
      </c>
      <c r="L218" s="499">
        <v>52</v>
      </c>
      <c r="M218" s="499">
        <v>63</v>
      </c>
      <c r="N218" s="616">
        <v>115</v>
      </c>
      <c r="O218" s="629"/>
    </row>
    <row r="219" spans="2:15" ht="18.600000000000001">
      <c r="B219" s="634" t="s">
        <v>780</v>
      </c>
      <c r="C219" s="319" t="s">
        <v>329</v>
      </c>
      <c r="D219" s="319" t="s">
        <v>1141</v>
      </c>
      <c r="E219" s="320" t="s">
        <v>178</v>
      </c>
      <c r="F219" s="320" t="s">
        <v>750</v>
      </c>
      <c r="G219" s="359">
        <v>27163</v>
      </c>
      <c r="H219" s="619">
        <v>2</v>
      </c>
      <c r="I219" s="320" t="s">
        <v>1150</v>
      </c>
      <c r="J219" s="319" t="s">
        <v>1151</v>
      </c>
      <c r="K219" s="319">
        <v>0</v>
      </c>
      <c r="L219" s="499">
        <v>60</v>
      </c>
      <c r="M219" s="499">
        <v>61</v>
      </c>
      <c r="N219" s="616">
        <v>121</v>
      </c>
      <c r="O219" s="629"/>
    </row>
    <row r="220" spans="2:15" ht="18.600000000000001">
      <c r="B220" s="634" t="s">
        <v>426</v>
      </c>
      <c r="C220" s="319" t="s">
        <v>427</v>
      </c>
      <c r="D220" s="319" t="s">
        <v>428</v>
      </c>
      <c r="E220" s="320" t="s">
        <v>178</v>
      </c>
      <c r="F220" s="320" t="s">
        <v>378</v>
      </c>
      <c r="G220" s="359">
        <v>19753</v>
      </c>
      <c r="H220" s="619">
        <v>3</v>
      </c>
      <c r="I220" s="320" t="s">
        <v>1150</v>
      </c>
      <c r="J220" s="319" t="s">
        <v>1151</v>
      </c>
      <c r="K220" s="319">
        <v>0</v>
      </c>
      <c r="L220" s="499">
        <v>60</v>
      </c>
      <c r="M220" s="499">
        <v>62</v>
      </c>
      <c r="N220" s="616">
        <v>122</v>
      </c>
      <c r="O220" s="629"/>
    </row>
    <row r="221" spans="2:15" ht="18.600000000000001">
      <c r="B221" s="634">
        <v>0</v>
      </c>
      <c r="C221" s="319" t="s">
        <v>89</v>
      </c>
      <c r="D221" s="319" t="s">
        <v>89</v>
      </c>
      <c r="E221" s="320" t="s">
        <v>89</v>
      </c>
      <c r="F221" s="320" t="s">
        <v>89</v>
      </c>
      <c r="G221" s="359" t="s">
        <v>89</v>
      </c>
      <c r="H221" s="619" t="s">
        <v>89</v>
      </c>
      <c r="I221" s="320" t="s">
        <v>89</v>
      </c>
      <c r="J221" s="319" t="s">
        <v>89</v>
      </c>
      <c r="K221" s="319" t="s">
        <v>89</v>
      </c>
      <c r="L221" s="499">
        <v>0</v>
      </c>
      <c r="M221" s="499">
        <v>0</v>
      </c>
      <c r="N221" s="616">
        <v>0</v>
      </c>
      <c r="O221" s="629"/>
    </row>
    <row r="222" spans="2:15" ht="18.600000000000001">
      <c r="B222" s="634">
        <v>0</v>
      </c>
      <c r="C222" s="319" t="s">
        <v>89</v>
      </c>
      <c r="D222" s="319" t="s">
        <v>89</v>
      </c>
      <c r="E222" s="320" t="s">
        <v>89</v>
      </c>
      <c r="F222" s="320" t="s">
        <v>89</v>
      </c>
      <c r="G222" s="359" t="s">
        <v>89</v>
      </c>
      <c r="H222" s="619" t="s">
        <v>89</v>
      </c>
      <c r="I222" s="320" t="s">
        <v>89</v>
      </c>
      <c r="J222" s="319" t="s">
        <v>89</v>
      </c>
      <c r="K222" s="319" t="s">
        <v>89</v>
      </c>
      <c r="L222" s="499">
        <v>0</v>
      </c>
      <c r="M222" s="499">
        <v>0</v>
      </c>
      <c r="N222" s="616">
        <v>0</v>
      </c>
      <c r="O222" s="629"/>
    </row>
    <row r="223" spans="2:15" ht="18.600000000000001">
      <c r="B223" s="634"/>
      <c r="C223" s="319"/>
      <c r="D223" s="319"/>
      <c r="E223" s="320"/>
      <c r="F223" s="320"/>
      <c r="G223" s="359"/>
      <c r="H223" s="619"/>
      <c r="I223" s="320"/>
      <c r="J223" s="319"/>
      <c r="K223" s="319"/>
      <c r="L223" s="499"/>
      <c r="M223" s="499"/>
      <c r="N223" s="616"/>
      <c r="O223" s="629"/>
    </row>
    <row r="224" spans="2:15" ht="18.600000000000001">
      <c r="B224" s="634"/>
      <c r="C224" s="319"/>
      <c r="D224" s="319"/>
      <c r="E224" s="320"/>
      <c r="F224" s="320"/>
      <c r="G224" s="359"/>
      <c r="H224" s="619"/>
      <c r="I224" s="320"/>
      <c r="J224" s="319"/>
      <c r="K224" s="319"/>
      <c r="L224" s="499"/>
      <c r="M224" s="499"/>
      <c r="N224" s="616"/>
      <c r="O224" s="629"/>
    </row>
    <row r="225" spans="2:15" ht="18.600000000000001">
      <c r="B225" s="634"/>
      <c r="C225" s="319"/>
      <c r="D225" s="319"/>
      <c r="E225" s="320"/>
      <c r="F225" s="320"/>
      <c r="G225" s="359"/>
      <c r="H225" s="619"/>
      <c r="I225" s="320"/>
      <c r="J225" s="319"/>
      <c r="K225" s="319"/>
      <c r="L225" s="499"/>
      <c r="M225" s="499"/>
      <c r="N225" s="616"/>
      <c r="O225" s="629"/>
    </row>
    <row r="226" spans="2:15" ht="18.600000000000001">
      <c r="B226" s="634"/>
      <c r="C226" s="319"/>
      <c r="D226" s="319"/>
      <c r="E226" s="320"/>
      <c r="F226" s="320"/>
      <c r="G226" s="359"/>
      <c r="H226" s="619"/>
      <c r="I226" s="320"/>
      <c r="J226" s="319"/>
      <c r="K226" s="319"/>
      <c r="L226" s="499"/>
      <c r="M226" s="499"/>
      <c r="N226" s="616"/>
      <c r="O226" s="629"/>
    </row>
    <row r="227" spans="2:15" ht="18.600000000000001">
      <c r="B227" s="634"/>
      <c r="C227" s="319"/>
      <c r="D227" s="319"/>
      <c r="E227" s="320"/>
      <c r="F227" s="320"/>
      <c r="G227" s="359"/>
      <c r="H227" s="619"/>
      <c r="I227" s="320"/>
      <c r="J227" s="319"/>
      <c r="K227" s="319"/>
      <c r="L227" s="499"/>
      <c r="M227" s="499"/>
      <c r="N227" s="616"/>
      <c r="O227" s="629"/>
    </row>
    <row r="228" spans="2:15" ht="18.600000000000001">
      <c r="B228" s="634"/>
      <c r="C228" s="319"/>
      <c r="D228" s="319"/>
      <c r="E228" s="320"/>
      <c r="F228" s="320"/>
      <c r="G228" s="359"/>
      <c r="H228" s="619"/>
      <c r="I228" s="320"/>
      <c r="J228" s="319"/>
      <c r="K228" s="319"/>
      <c r="L228" s="499"/>
      <c r="M228" s="499"/>
      <c r="N228" s="616"/>
      <c r="O228" s="629"/>
    </row>
    <row r="229" spans="2:15" ht="18.600000000000001">
      <c r="B229" s="637"/>
      <c r="C229" s="319"/>
      <c r="D229" s="319"/>
      <c r="E229" s="320"/>
      <c r="F229" s="320"/>
      <c r="G229" s="359"/>
      <c r="H229" s="619"/>
      <c r="I229" s="320"/>
      <c r="J229" s="319"/>
      <c r="K229" s="319"/>
      <c r="L229" s="499"/>
      <c r="M229" s="499"/>
      <c r="N229" s="616"/>
      <c r="O229" s="629"/>
    </row>
    <row r="230" spans="2:15" ht="18.600000000000001">
      <c r="B230" s="634"/>
      <c r="C230" s="319"/>
      <c r="D230" s="319"/>
      <c r="E230" s="320"/>
      <c r="F230" s="320"/>
      <c r="G230" s="359"/>
      <c r="H230" s="619"/>
      <c r="I230" s="320"/>
      <c r="J230" s="319"/>
      <c r="K230" s="319"/>
      <c r="L230" s="499"/>
      <c r="M230" s="499"/>
      <c r="N230" s="616"/>
      <c r="O230" s="629"/>
    </row>
    <row r="231" spans="2:15" ht="18.600000000000001">
      <c r="B231" s="634"/>
      <c r="C231" s="319"/>
      <c r="D231" s="319"/>
      <c r="E231" s="320"/>
      <c r="F231" s="320"/>
      <c r="G231" s="359"/>
      <c r="H231" s="619"/>
      <c r="I231" s="320"/>
      <c r="J231" s="319"/>
      <c r="K231" s="319"/>
      <c r="L231" s="499"/>
      <c r="M231" s="499"/>
      <c r="N231" s="616"/>
      <c r="O231" s="629"/>
    </row>
    <row r="232" spans="2:15" ht="18.600000000000001">
      <c r="B232" s="634"/>
      <c r="C232" s="319"/>
      <c r="D232" s="319"/>
      <c r="E232" s="320"/>
      <c r="F232" s="320"/>
      <c r="G232" s="359"/>
      <c r="H232" s="619"/>
      <c r="I232" s="320"/>
      <c r="J232" s="319"/>
      <c r="K232" s="319"/>
      <c r="L232" s="499"/>
      <c r="M232" s="499"/>
      <c r="N232" s="616"/>
      <c r="O232" s="629"/>
    </row>
    <row r="233" spans="2:15" ht="18.600000000000001">
      <c r="B233" s="634"/>
      <c r="C233" s="319"/>
      <c r="D233" s="319"/>
      <c r="E233" s="320"/>
      <c r="F233" s="320"/>
      <c r="G233" s="359"/>
      <c r="H233" s="619"/>
      <c r="I233" s="320"/>
      <c r="J233" s="319"/>
      <c r="K233" s="319"/>
      <c r="L233" s="499"/>
      <c r="M233" s="499"/>
      <c r="N233" s="616"/>
      <c r="O233" s="629"/>
    </row>
    <row r="234" spans="2:15" ht="18.600000000000001">
      <c r="B234" s="634"/>
      <c r="C234" s="319"/>
      <c r="D234" s="319"/>
      <c r="E234" s="320"/>
      <c r="F234" s="320"/>
      <c r="G234" s="359"/>
      <c r="H234" s="619"/>
      <c r="I234" s="320"/>
      <c r="J234" s="319"/>
      <c r="K234" s="319"/>
      <c r="L234" s="499"/>
      <c r="M234" s="499"/>
      <c r="N234" s="616"/>
      <c r="O234" s="629"/>
    </row>
    <row r="235" spans="2:15" ht="18.600000000000001">
      <c r="B235" s="634"/>
      <c r="C235" s="319"/>
      <c r="D235" s="319"/>
      <c r="E235" s="320"/>
      <c r="F235" s="320"/>
      <c r="G235" s="359"/>
      <c r="H235" s="619"/>
      <c r="I235" s="320"/>
      <c r="J235" s="319"/>
      <c r="K235" s="319"/>
      <c r="L235" s="499"/>
      <c r="M235" s="499"/>
      <c r="N235" s="616"/>
      <c r="O235" s="629"/>
    </row>
    <row r="236" spans="2:15" ht="18.600000000000001">
      <c r="B236" s="634"/>
      <c r="C236" s="319"/>
      <c r="D236" s="319"/>
      <c r="E236" s="320"/>
      <c r="F236" s="320"/>
      <c r="G236" s="359"/>
      <c r="H236" s="619"/>
      <c r="I236" s="320"/>
      <c r="J236" s="319"/>
      <c r="K236" s="319"/>
      <c r="L236" s="499"/>
      <c r="M236" s="499"/>
      <c r="N236" s="616"/>
      <c r="O236" s="629"/>
    </row>
    <row r="237" spans="2:15" ht="18.600000000000001">
      <c r="B237" s="634"/>
      <c r="C237" s="319"/>
      <c r="D237" s="319"/>
      <c r="E237" s="320"/>
      <c r="F237" s="320"/>
      <c r="G237" s="359"/>
      <c r="H237" s="619"/>
      <c r="I237" s="320"/>
      <c r="J237" s="319"/>
      <c r="K237" s="319"/>
      <c r="L237" s="499"/>
      <c r="M237" s="499"/>
      <c r="N237" s="616"/>
      <c r="O237" s="629"/>
    </row>
    <row r="238" spans="2:15" ht="18.600000000000001">
      <c r="B238" s="634"/>
      <c r="C238" s="319"/>
      <c r="D238" s="319"/>
      <c r="E238" s="320"/>
      <c r="F238" s="320"/>
      <c r="G238" s="359"/>
      <c r="H238" s="619"/>
      <c r="I238" s="320"/>
      <c r="J238" s="319"/>
      <c r="K238" s="319"/>
      <c r="L238" s="499"/>
      <c r="M238" s="499"/>
      <c r="N238" s="616"/>
      <c r="O238" s="629"/>
    </row>
    <row r="239" spans="2:15" ht="18.600000000000001">
      <c r="B239" s="634"/>
      <c r="C239" s="319"/>
      <c r="D239" s="319"/>
      <c r="E239" s="320"/>
      <c r="F239" s="320"/>
      <c r="G239" s="359"/>
      <c r="H239" s="619"/>
      <c r="I239" s="320"/>
      <c r="J239" s="319"/>
      <c r="K239" s="319"/>
      <c r="L239" s="499"/>
      <c r="M239" s="499"/>
      <c r="N239" s="616"/>
      <c r="O239" s="629"/>
    </row>
    <row r="240" spans="2:15" ht="18.600000000000001">
      <c r="B240" s="634"/>
      <c r="C240" s="319"/>
      <c r="D240" s="319"/>
      <c r="E240" s="320"/>
      <c r="F240" s="320"/>
      <c r="G240" s="359"/>
      <c r="H240" s="619"/>
      <c r="I240" s="320"/>
      <c r="J240" s="319"/>
      <c r="K240" s="319"/>
      <c r="L240" s="499"/>
      <c r="M240" s="499"/>
      <c r="N240" s="616"/>
      <c r="O240" s="629"/>
    </row>
    <row r="241" spans="2:15" ht="18.600000000000001">
      <c r="B241" s="634"/>
      <c r="C241" s="319"/>
      <c r="D241" s="319"/>
      <c r="E241" s="320"/>
      <c r="F241" s="320"/>
      <c r="G241" s="359"/>
      <c r="H241" s="619"/>
      <c r="I241" s="320"/>
      <c r="J241" s="319"/>
      <c r="K241" s="319"/>
      <c r="L241" s="499"/>
      <c r="M241" s="499"/>
      <c r="N241" s="616"/>
      <c r="O241" s="629"/>
    </row>
    <row r="242" spans="2:15" ht="18.600000000000001">
      <c r="B242" s="634"/>
      <c r="C242" s="319"/>
      <c r="D242" s="319"/>
      <c r="E242" s="320"/>
      <c r="F242" s="320"/>
      <c r="G242" s="359"/>
      <c r="H242" s="619"/>
      <c r="I242" s="320"/>
      <c r="J242" s="319"/>
      <c r="K242" s="319"/>
      <c r="L242" s="499"/>
      <c r="M242" s="499"/>
      <c r="N242" s="616"/>
      <c r="O242" s="629"/>
    </row>
    <row r="243" spans="2:15" ht="18.600000000000001">
      <c r="B243" s="634"/>
      <c r="C243" s="319"/>
      <c r="D243" s="319"/>
      <c r="E243" s="320"/>
      <c r="F243" s="320"/>
      <c r="G243" s="359"/>
      <c r="H243" s="619"/>
      <c r="I243" s="320"/>
      <c r="J243" s="319"/>
      <c r="K243" s="319"/>
      <c r="L243" s="499"/>
      <c r="M243" s="499"/>
      <c r="N243" s="616"/>
      <c r="O243" s="629"/>
    </row>
    <row r="244" spans="2:15" ht="18.600000000000001">
      <c r="B244" s="634"/>
      <c r="C244" s="319"/>
      <c r="D244" s="319"/>
      <c r="E244" s="320"/>
      <c r="F244" s="320"/>
      <c r="G244" s="359"/>
      <c r="H244" s="619"/>
      <c r="I244" s="320"/>
      <c r="J244" s="319"/>
      <c r="K244" s="319"/>
      <c r="L244" s="499"/>
      <c r="M244" s="499"/>
      <c r="N244" s="616"/>
      <c r="O244" s="629"/>
    </row>
    <row r="245" spans="2:15" ht="18.600000000000001">
      <c r="B245" s="634"/>
      <c r="C245" s="319"/>
      <c r="D245" s="319"/>
      <c r="E245" s="320"/>
      <c r="F245" s="320"/>
      <c r="G245" s="359"/>
      <c r="H245" s="619"/>
      <c r="I245" s="320"/>
      <c r="J245" s="319"/>
      <c r="K245" s="319"/>
      <c r="L245" s="499"/>
      <c r="M245" s="499"/>
      <c r="N245" s="616"/>
      <c r="O245" s="629"/>
    </row>
    <row r="246" spans="2:15" ht="18.600000000000001">
      <c r="B246" s="634"/>
      <c r="C246" s="319"/>
      <c r="D246" s="319"/>
      <c r="E246" s="320"/>
      <c r="F246" s="320"/>
      <c r="G246" s="359"/>
      <c r="H246" s="619"/>
      <c r="I246" s="320"/>
      <c r="J246" s="319"/>
      <c r="K246" s="319"/>
      <c r="L246" s="499"/>
      <c r="M246" s="499"/>
      <c r="N246" s="616"/>
      <c r="O246" s="629"/>
    </row>
    <row r="247" spans="2:15" ht="18.600000000000001">
      <c r="B247" s="634"/>
      <c r="C247" s="319"/>
      <c r="D247" s="319"/>
      <c r="E247" s="320"/>
      <c r="F247" s="320"/>
      <c r="G247" s="359"/>
      <c r="H247" s="619"/>
      <c r="I247" s="320"/>
      <c r="J247" s="319"/>
      <c r="K247" s="319"/>
      <c r="L247" s="499"/>
      <c r="M247" s="499"/>
      <c r="N247" s="616"/>
      <c r="O247" s="629"/>
    </row>
    <row r="248" spans="2:15" ht="18.600000000000001">
      <c r="B248" s="634"/>
      <c r="C248" s="319"/>
      <c r="D248" s="319"/>
      <c r="E248" s="320"/>
      <c r="F248" s="320"/>
      <c r="G248" s="359"/>
      <c r="H248" s="619"/>
      <c r="I248" s="320"/>
      <c r="J248" s="319"/>
      <c r="K248" s="319"/>
      <c r="L248" s="499"/>
      <c r="M248" s="499"/>
      <c r="N248" s="616"/>
      <c r="O248" s="629"/>
    </row>
    <row r="249" spans="2:15" ht="18.600000000000001">
      <c r="B249" s="634"/>
      <c r="C249" s="319"/>
      <c r="D249" s="319"/>
      <c r="E249" s="320"/>
      <c r="F249" s="320"/>
      <c r="G249" s="359"/>
      <c r="H249" s="619"/>
      <c r="I249" s="320"/>
      <c r="J249" s="319"/>
      <c r="K249" s="319"/>
      <c r="L249" s="499"/>
      <c r="M249" s="499"/>
      <c r="N249" s="616"/>
      <c r="O249" s="629"/>
    </row>
    <row r="250" spans="2:15" ht="18.600000000000001">
      <c r="B250" s="634"/>
      <c r="C250" s="319"/>
      <c r="D250" s="319"/>
      <c r="E250" s="320"/>
      <c r="F250" s="320"/>
      <c r="G250" s="359"/>
      <c r="H250" s="619"/>
      <c r="I250" s="320"/>
      <c r="J250" s="319"/>
      <c r="K250" s="319"/>
      <c r="L250" s="499"/>
      <c r="M250" s="499"/>
      <c r="N250" s="616"/>
      <c r="O250" s="629"/>
    </row>
    <row r="251" spans="2:15" ht="18.600000000000001">
      <c r="B251" s="634"/>
      <c r="C251" s="319"/>
      <c r="D251" s="319"/>
      <c r="E251" s="320"/>
      <c r="F251" s="320"/>
      <c r="G251" s="359"/>
      <c r="H251" s="619"/>
      <c r="I251" s="320"/>
      <c r="J251" s="319"/>
      <c r="K251" s="319"/>
      <c r="L251" s="499"/>
      <c r="M251" s="499"/>
      <c r="N251" s="616"/>
      <c r="O251" s="629"/>
    </row>
    <row r="252" spans="2:15" ht="18.600000000000001">
      <c r="B252" s="634"/>
      <c r="C252" s="319"/>
      <c r="D252" s="319"/>
      <c r="E252" s="320"/>
      <c r="F252" s="320"/>
      <c r="G252" s="359"/>
      <c r="H252" s="619"/>
      <c r="I252" s="320"/>
      <c r="J252" s="319"/>
      <c r="K252" s="319"/>
      <c r="L252" s="499"/>
      <c r="M252" s="499"/>
      <c r="N252" s="616"/>
      <c r="O252" s="629"/>
    </row>
    <row r="253" spans="2:15" ht="18.600000000000001">
      <c r="B253" s="634"/>
      <c r="C253" s="319"/>
      <c r="D253" s="319"/>
      <c r="E253" s="320"/>
      <c r="F253" s="320"/>
      <c r="G253" s="359"/>
      <c r="H253" s="619"/>
      <c r="I253" s="320"/>
      <c r="J253" s="319"/>
      <c r="K253" s="319"/>
      <c r="L253" s="499"/>
      <c r="M253" s="499"/>
      <c r="N253" s="616"/>
      <c r="O253" s="495"/>
    </row>
    <row r="254" spans="2:15" ht="18.600000000000001">
      <c r="B254" s="634"/>
      <c r="C254" s="319"/>
      <c r="D254" s="319"/>
      <c r="E254" s="320"/>
      <c r="F254" s="320"/>
      <c r="G254" s="359"/>
      <c r="H254" s="619"/>
      <c r="I254" s="320"/>
      <c r="J254" s="319"/>
      <c r="K254" s="319"/>
      <c r="L254" s="499"/>
      <c r="M254" s="499"/>
      <c r="N254" s="616"/>
      <c r="O254" s="495"/>
    </row>
    <row r="255" spans="2:15" ht="18.600000000000001">
      <c r="B255" s="634"/>
      <c r="C255" s="319"/>
      <c r="D255" s="319"/>
      <c r="E255" s="320"/>
      <c r="F255" s="320"/>
      <c r="G255" s="359"/>
      <c r="H255" s="619"/>
      <c r="I255" s="320"/>
      <c r="J255" s="319"/>
      <c r="K255" s="319"/>
      <c r="L255" s="499"/>
      <c r="M255" s="499"/>
      <c r="N255" s="616"/>
      <c r="O255" s="495"/>
    </row>
    <row r="256" spans="2:15" ht="18.600000000000001">
      <c r="B256" s="634"/>
      <c r="C256" s="319"/>
      <c r="D256" s="319"/>
      <c r="E256" s="320"/>
      <c r="F256" s="320"/>
      <c r="G256" s="359"/>
      <c r="H256" s="619"/>
      <c r="I256" s="320"/>
      <c r="J256" s="319"/>
      <c r="K256" s="319"/>
      <c r="L256" s="499"/>
      <c r="M256" s="499"/>
      <c r="N256" s="616"/>
      <c r="O256" s="495"/>
    </row>
    <row r="257" spans="2:15" ht="18.600000000000001">
      <c r="B257" s="634"/>
      <c r="C257" s="319"/>
      <c r="D257" s="319"/>
      <c r="E257" s="320"/>
      <c r="F257" s="320"/>
      <c r="G257" s="359"/>
      <c r="H257" s="619"/>
      <c r="I257" s="320"/>
      <c r="J257" s="319"/>
      <c r="K257" s="319"/>
      <c r="L257" s="499"/>
      <c r="M257" s="499"/>
      <c r="N257" s="616"/>
      <c r="O257" s="495"/>
    </row>
    <row r="258" spans="2:15" ht="18.600000000000001">
      <c r="B258" s="634"/>
      <c r="C258" s="319"/>
      <c r="D258" s="319"/>
      <c r="E258" s="320"/>
      <c r="F258" s="320"/>
      <c r="G258" s="359"/>
      <c r="H258" s="619"/>
      <c r="I258" s="320"/>
      <c r="J258" s="319"/>
      <c r="K258" s="319"/>
      <c r="L258" s="499"/>
      <c r="M258" s="499"/>
      <c r="N258" s="616"/>
      <c r="O258" s="495"/>
    </row>
    <row r="259" spans="2:15" ht="18.600000000000001">
      <c r="B259" s="634"/>
      <c r="C259" s="319"/>
      <c r="D259" s="319"/>
      <c r="E259" s="320"/>
      <c r="F259" s="320"/>
      <c r="G259" s="359"/>
      <c r="H259" s="619"/>
      <c r="I259" s="320"/>
      <c r="J259" s="319"/>
      <c r="K259" s="319"/>
      <c r="L259" s="499"/>
      <c r="M259" s="499"/>
      <c r="N259" s="616"/>
      <c r="O259" s="495"/>
    </row>
    <row r="260" spans="2:15" ht="18.600000000000001">
      <c r="B260" s="634"/>
      <c r="C260" s="319"/>
      <c r="D260" s="319"/>
      <c r="E260" s="320"/>
      <c r="F260" s="320"/>
      <c r="G260" s="359"/>
      <c r="H260" s="619"/>
      <c r="I260" s="320"/>
      <c r="J260" s="319"/>
      <c r="K260" s="319"/>
      <c r="L260" s="499"/>
      <c r="M260" s="499"/>
      <c r="N260" s="616"/>
      <c r="O260" s="495"/>
    </row>
    <row r="261" spans="2:15" ht="18.600000000000001">
      <c r="B261" s="634"/>
      <c r="C261" s="319"/>
      <c r="D261" s="319"/>
      <c r="E261" s="320"/>
      <c r="F261" s="320"/>
      <c r="G261" s="359"/>
      <c r="H261" s="619"/>
      <c r="I261" s="320"/>
      <c r="J261" s="319"/>
      <c r="K261" s="319"/>
      <c r="L261" s="499"/>
      <c r="M261" s="499"/>
      <c r="N261" s="616"/>
      <c r="O261" s="495"/>
    </row>
    <row r="262" spans="2:15" ht="18.600000000000001">
      <c r="B262" s="634"/>
      <c r="C262" s="319"/>
      <c r="D262" s="319"/>
      <c r="E262" s="320"/>
      <c r="F262" s="320"/>
      <c r="G262" s="359"/>
      <c r="H262" s="619"/>
      <c r="I262" s="320"/>
      <c r="J262" s="319"/>
      <c r="K262" s="319"/>
      <c r="L262" s="499"/>
      <c r="M262" s="499"/>
      <c r="N262" s="616"/>
      <c r="O262" s="495"/>
    </row>
    <row r="263" spans="2:15" ht="18.600000000000001">
      <c r="B263" s="634"/>
      <c r="C263" s="319"/>
      <c r="D263" s="319"/>
      <c r="E263" s="320"/>
      <c r="F263" s="320"/>
      <c r="G263" s="359"/>
      <c r="H263" s="619"/>
      <c r="I263" s="320"/>
      <c r="J263" s="319"/>
      <c r="K263" s="319"/>
      <c r="L263" s="499"/>
      <c r="M263" s="499"/>
      <c r="N263" s="616"/>
      <c r="O263" s="495"/>
    </row>
    <row r="264" spans="2:15" ht="18.600000000000001">
      <c r="B264" s="634"/>
      <c r="C264" s="319"/>
      <c r="D264" s="319"/>
      <c r="E264" s="320"/>
      <c r="F264" s="320"/>
      <c r="G264" s="359"/>
      <c r="H264" s="619"/>
      <c r="I264" s="320"/>
      <c r="J264" s="319"/>
      <c r="K264" s="319"/>
      <c r="L264" s="499"/>
      <c r="M264" s="499"/>
      <c r="N264" s="616"/>
      <c r="O264" s="495"/>
    </row>
    <row r="265" spans="2:15" ht="18.600000000000001">
      <c r="B265" s="634"/>
      <c r="C265" s="319"/>
      <c r="D265" s="319"/>
      <c r="E265" s="320"/>
      <c r="F265" s="320"/>
      <c r="G265" s="359"/>
      <c r="H265" s="619"/>
      <c r="I265" s="320"/>
      <c r="J265" s="319"/>
      <c r="K265" s="319"/>
      <c r="L265" s="499"/>
      <c r="M265" s="499"/>
      <c r="N265" s="616"/>
      <c r="O265" s="495"/>
    </row>
    <row r="266" spans="2:15" ht="18.600000000000001">
      <c r="B266" s="634"/>
      <c r="C266" s="319"/>
      <c r="D266" s="319"/>
      <c r="E266" s="320"/>
      <c r="F266" s="320"/>
      <c r="G266" s="359"/>
      <c r="H266" s="619"/>
      <c r="I266" s="320"/>
      <c r="J266" s="319"/>
      <c r="K266" s="319"/>
      <c r="L266" s="499"/>
      <c r="M266" s="499"/>
      <c r="N266" s="616"/>
      <c r="O266" s="495"/>
    </row>
    <row r="267" spans="2:15" ht="18.600000000000001">
      <c r="B267" s="634"/>
      <c r="C267" s="319"/>
      <c r="D267" s="319"/>
      <c r="E267" s="320"/>
      <c r="F267" s="320"/>
      <c r="G267" s="359"/>
      <c r="H267" s="619"/>
      <c r="I267" s="320"/>
      <c r="J267" s="319"/>
      <c r="K267" s="319"/>
      <c r="L267" s="499"/>
      <c r="M267" s="499"/>
      <c r="N267" s="616"/>
      <c r="O267" s="495"/>
    </row>
    <row r="268" spans="2:15" ht="18.600000000000001">
      <c r="B268" s="634"/>
      <c r="C268" s="319"/>
      <c r="D268" s="319"/>
      <c r="E268" s="320"/>
      <c r="F268" s="320"/>
      <c r="G268" s="359"/>
      <c r="H268" s="619"/>
      <c r="I268" s="320"/>
      <c r="J268" s="319"/>
      <c r="K268" s="319"/>
      <c r="L268" s="499"/>
      <c r="M268" s="499"/>
      <c r="N268" s="616"/>
      <c r="O268" s="495"/>
    </row>
    <row r="269" spans="2:15" ht="18.600000000000001">
      <c r="B269" s="634"/>
      <c r="C269" s="319"/>
      <c r="D269" s="319"/>
      <c r="E269" s="320"/>
      <c r="F269" s="320"/>
      <c r="G269" s="359"/>
      <c r="H269" s="619"/>
      <c r="I269" s="320"/>
      <c r="J269" s="319"/>
      <c r="K269" s="319"/>
      <c r="L269" s="499"/>
      <c r="M269" s="499"/>
      <c r="N269" s="616"/>
      <c r="O269" s="495"/>
    </row>
    <row r="270" spans="2:15" ht="18.600000000000001">
      <c r="B270" s="634"/>
      <c r="C270" s="319"/>
      <c r="D270" s="319"/>
      <c r="E270" s="320"/>
      <c r="F270" s="320"/>
      <c r="G270" s="359"/>
      <c r="H270" s="619"/>
      <c r="I270" s="320"/>
      <c r="J270" s="319"/>
      <c r="K270" s="319"/>
      <c r="L270" s="499"/>
      <c r="M270" s="499"/>
      <c r="N270" s="616"/>
      <c r="O270" s="496"/>
    </row>
    <row r="271" spans="2:15" ht="18.600000000000001">
      <c r="B271" s="634"/>
      <c r="C271" s="319"/>
      <c r="D271" s="319"/>
      <c r="E271" s="320"/>
      <c r="F271" s="320"/>
      <c r="G271" s="359"/>
      <c r="H271" s="619"/>
      <c r="I271" s="320"/>
      <c r="J271" s="319"/>
      <c r="K271" s="319"/>
      <c r="L271" s="499"/>
      <c r="M271" s="499"/>
      <c r="N271" s="616"/>
      <c r="O271" s="496"/>
    </row>
    <row r="272" spans="2:15" ht="18.600000000000001">
      <c r="B272" s="634"/>
      <c r="C272" s="319"/>
      <c r="D272" s="319"/>
      <c r="E272" s="320"/>
      <c r="F272" s="320"/>
      <c r="G272" s="359"/>
      <c r="H272" s="619"/>
      <c r="I272" s="320"/>
      <c r="J272" s="319"/>
      <c r="K272" s="319"/>
      <c r="L272" s="499"/>
      <c r="M272" s="499"/>
      <c r="N272" s="616"/>
      <c r="O272" s="496"/>
    </row>
    <row r="273" spans="2:15" ht="18.600000000000001">
      <c r="B273" s="634"/>
      <c r="C273" s="319"/>
      <c r="D273" s="319"/>
      <c r="E273" s="320"/>
      <c r="F273" s="320"/>
      <c r="G273" s="359"/>
      <c r="H273" s="619"/>
      <c r="I273" s="320"/>
      <c r="J273" s="319"/>
      <c r="K273" s="319"/>
      <c r="L273" s="499"/>
      <c r="M273" s="499"/>
      <c r="N273" s="616"/>
      <c r="O273" s="496"/>
    </row>
    <row r="274" spans="2:15" ht="18.600000000000001">
      <c r="B274" s="634"/>
      <c r="C274" s="319"/>
      <c r="D274" s="319"/>
      <c r="E274" s="320"/>
      <c r="F274" s="320"/>
      <c r="G274" s="359"/>
      <c r="H274" s="619"/>
      <c r="I274" s="320"/>
      <c r="J274" s="319"/>
      <c r="K274" s="319"/>
      <c r="L274" s="499"/>
      <c r="M274" s="499"/>
      <c r="N274" s="616"/>
      <c r="O274" s="496"/>
    </row>
    <row r="275" spans="2:15" ht="18.600000000000001">
      <c r="B275" s="634"/>
      <c r="C275" s="319"/>
      <c r="D275" s="319"/>
      <c r="E275" s="320"/>
      <c r="F275" s="320"/>
      <c r="G275" s="359"/>
      <c r="H275" s="619"/>
      <c r="I275" s="320"/>
      <c r="J275" s="319"/>
      <c r="K275" s="319"/>
      <c r="L275" s="499"/>
      <c r="M275" s="499"/>
      <c r="N275" s="616"/>
      <c r="O275" s="496"/>
    </row>
    <row r="276" spans="2:15" ht="18.600000000000001">
      <c r="B276" s="634"/>
      <c r="C276" s="319"/>
      <c r="D276" s="319"/>
      <c r="E276" s="320"/>
      <c r="F276" s="320"/>
      <c r="G276" s="359"/>
      <c r="H276" s="619"/>
      <c r="I276" s="320"/>
      <c r="J276" s="319"/>
      <c r="K276" s="319"/>
      <c r="L276" s="499"/>
      <c r="M276" s="499"/>
      <c r="N276" s="616"/>
      <c r="O276" s="496"/>
    </row>
    <row r="277" spans="2:15" ht="18.600000000000001">
      <c r="B277" s="634"/>
      <c r="C277" s="319"/>
      <c r="D277" s="319"/>
      <c r="E277" s="320"/>
      <c r="F277" s="320"/>
      <c r="G277" s="359"/>
      <c r="H277" s="619"/>
      <c r="I277" s="320"/>
      <c r="J277" s="319"/>
      <c r="K277" s="319"/>
      <c r="L277" s="499"/>
      <c r="M277" s="499"/>
      <c r="N277" s="616"/>
      <c r="O277" s="496"/>
    </row>
    <row r="278" spans="2:15" ht="18.600000000000001">
      <c r="B278" s="634"/>
      <c r="C278" s="319"/>
      <c r="D278" s="319"/>
      <c r="E278" s="320"/>
      <c r="F278" s="320"/>
      <c r="G278" s="359"/>
      <c r="H278" s="619"/>
      <c r="I278" s="320"/>
      <c r="J278" s="319"/>
      <c r="K278" s="319"/>
      <c r="L278" s="499"/>
      <c r="M278" s="499"/>
      <c r="N278" s="616"/>
      <c r="O278" s="496"/>
    </row>
    <row r="279" spans="2:15" ht="18.600000000000001">
      <c r="B279" s="634"/>
      <c r="C279" s="319"/>
      <c r="D279" s="319"/>
      <c r="E279" s="320"/>
      <c r="F279" s="320"/>
      <c r="G279" s="359"/>
      <c r="H279" s="619"/>
      <c r="I279" s="320"/>
      <c r="J279" s="319"/>
      <c r="K279" s="319"/>
      <c r="L279" s="499"/>
      <c r="M279" s="499"/>
      <c r="N279" s="616"/>
      <c r="O279" s="496"/>
    </row>
    <row r="280" spans="2:15" ht="18.600000000000001">
      <c r="B280" s="634"/>
      <c r="C280" s="319"/>
      <c r="D280" s="319"/>
      <c r="E280" s="320"/>
      <c r="F280" s="320"/>
      <c r="G280" s="359"/>
      <c r="H280" s="619"/>
      <c r="I280" s="320"/>
      <c r="J280" s="319"/>
      <c r="K280" s="319"/>
      <c r="L280" s="499"/>
      <c r="M280" s="499"/>
      <c r="N280" s="616"/>
      <c r="O280" s="496"/>
    </row>
    <row r="281" spans="2:15" ht="18.600000000000001">
      <c r="B281" s="634"/>
      <c r="C281" s="319"/>
      <c r="D281" s="319"/>
      <c r="E281" s="320"/>
      <c r="F281" s="320"/>
      <c r="G281" s="359"/>
      <c r="H281" s="619"/>
      <c r="I281" s="320"/>
      <c r="J281" s="319"/>
      <c r="K281" s="319"/>
      <c r="L281" s="499"/>
      <c r="M281" s="499"/>
      <c r="N281" s="616"/>
      <c r="O281" s="496"/>
    </row>
    <row r="282" spans="2:15" ht="18.600000000000001">
      <c r="B282" s="634"/>
      <c r="C282" s="319"/>
      <c r="D282" s="319"/>
      <c r="E282" s="320"/>
      <c r="F282" s="320"/>
      <c r="G282" s="359"/>
      <c r="H282" s="619"/>
      <c r="I282" s="320"/>
      <c r="J282" s="319"/>
      <c r="K282" s="319"/>
      <c r="L282" s="499"/>
      <c r="M282" s="499"/>
      <c r="N282" s="616"/>
      <c r="O282" s="496"/>
    </row>
    <row r="283" spans="2:15" ht="18.600000000000001">
      <c r="B283" s="634"/>
      <c r="C283" s="319"/>
      <c r="D283" s="319"/>
      <c r="E283" s="320"/>
      <c r="F283" s="320"/>
      <c r="G283" s="359"/>
      <c r="H283" s="619"/>
      <c r="I283" s="320"/>
      <c r="J283" s="319"/>
      <c r="K283" s="319"/>
      <c r="L283" s="499"/>
      <c r="M283" s="499"/>
      <c r="N283" s="616"/>
      <c r="O283" s="496"/>
    </row>
    <row r="284" spans="2:15" ht="18.600000000000001">
      <c r="B284" s="634"/>
      <c r="C284" s="319"/>
      <c r="D284" s="319"/>
      <c r="E284" s="320"/>
      <c r="F284" s="320"/>
      <c r="G284" s="359"/>
      <c r="H284" s="619"/>
      <c r="I284" s="320"/>
      <c r="J284" s="319"/>
      <c r="K284" s="319"/>
      <c r="L284" s="499"/>
      <c r="M284" s="499"/>
      <c r="N284" s="616"/>
      <c r="O284" s="496"/>
    </row>
    <row r="285" spans="2:15" ht="18.600000000000001">
      <c r="B285" s="634"/>
      <c r="C285" s="319"/>
      <c r="D285" s="319"/>
      <c r="E285" s="320"/>
      <c r="F285" s="320"/>
      <c r="G285" s="359"/>
      <c r="H285" s="619"/>
      <c r="I285" s="320"/>
      <c r="J285" s="319"/>
      <c r="K285" s="319"/>
      <c r="L285" s="499"/>
      <c r="M285" s="499"/>
      <c r="N285" s="616"/>
      <c r="O285" s="496"/>
    </row>
    <row r="286" spans="2:15" ht="18.600000000000001">
      <c r="B286" s="634"/>
      <c r="C286" s="319"/>
      <c r="D286" s="319"/>
      <c r="E286" s="320"/>
      <c r="F286" s="320"/>
      <c r="G286" s="359"/>
      <c r="H286" s="619"/>
      <c r="I286" s="320"/>
      <c r="J286" s="319"/>
      <c r="K286" s="319"/>
      <c r="L286" s="499"/>
      <c r="M286" s="499"/>
      <c r="N286" s="616"/>
      <c r="O286" s="496"/>
    </row>
    <row r="287" spans="2:15" ht="18.600000000000001">
      <c r="B287" s="634"/>
      <c r="C287" s="319"/>
      <c r="D287" s="319"/>
      <c r="E287" s="320"/>
      <c r="F287" s="320"/>
      <c r="G287" s="359"/>
      <c r="H287" s="619"/>
      <c r="I287" s="320"/>
      <c r="J287" s="319"/>
      <c r="K287" s="319"/>
      <c r="L287" s="499"/>
      <c r="M287" s="499"/>
      <c r="N287" s="616"/>
      <c r="O287" s="496"/>
    </row>
    <row r="288" spans="2:15" ht="18.600000000000001">
      <c r="B288" s="634"/>
      <c r="C288" s="319"/>
      <c r="D288" s="319"/>
      <c r="E288" s="320"/>
      <c r="F288" s="320"/>
      <c r="G288" s="359"/>
      <c r="H288" s="619"/>
      <c r="I288" s="320"/>
      <c r="J288" s="319"/>
      <c r="K288" s="319"/>
      <c r="L288" s="499"/>
      <c r="M288" s="499"/>
      <c r="N288" s="616"/>
      <c r="O288" s="496"/>
    </row>
    <row r="289" spans="2:15" ht="18.600000000000001">
      <c r="B289" s="634"/>
      <c r="C289" s="319"/>
      <c r="D289" s="319"/>
      <c r="E289" s="320"/>
      <c r="F289" s="320"/>
      <c r="G289" s="359"/>
      <c r="H289" s="619"/>
      <c r="I289" s="320"/>
      <c r="J289" s="319"/>
      <c r="K289" s="319"/>
      <c r="L289" s="499"/>
      <c r="M289" s="499"/>
      <c r="N289" s="616"/>
      <c r="O289" s="496"/>
    </row>
    <row r="290" spans="2:15" ht="18.600000000000001">
      <c r="B290" s="634"/>
      <c r="C290" s="319"/>
      <c r="D290" s="319"/>
      <c r="E290" s="320"/>
      <c r="F290" s="320"/>
      <c r="G290" s="359"/>
      <c r="H290" s="619"/>
      <c r="I290" s="320"/>
      <c r="J290" s="319"/>
      <c r="K290" s="319"/>
      <c r="L290" s="499"/>
      <c r="M290" s="499"/>
      <c r="N290" s="616"/>
      <c r="O290" s="496"/>
    </row>
    <row r="291" spans="2:15" ht="18.600000000000001">
      <c r="B291" s="634"/>
      <c r="C291" s="319"/>
      <c r="D291" s="319"/>
      <c r="E291" s="320"/>
      <c r="F291" s="320"/>
      <c r="G291" s="359"/>
      <c r="H291" s="619"/>
      <c r="I291" s="320"/>
      <c r="J291" s="319"/>
      <c r="K291" s="319"/>
      <c r="L291" s="499"/>
      <c r="M291" s="499"/>
      <c r="N291" s="616"/>
      <c r="O291" s="496"/>
    </row>
    <row r="292" spans="2:15" ht="18.600000000000001">
      <c r="B292" s="634"/>
      <c r="C292" s="319"/>
      <c r="D292" s="319"/>
      <c r="E292" s="320"/>
      <c r="F292" s="320"/>
      <c r="G292" s="359"/>
      <c r="H292" s="619"/>
      <c r="I292" s="320"/>
      <c r="J292" s="319"/>
      <c r="K292" s="319"/>
      <c r="L292" s="499"/>
      <c r="M292" s="499"/>
      <c r="N292" s="616"/>
      <c r="O292" s="496"/>
    </row>
    <row r="293" spans="2:15" ht="18.600000000000001">
      <c r="B293" s="634"/>
      <c r="C293" s="319"/>
      <c r="D293" s="319"/>
      <c r="E293" s="320"/>
      <c r="F293" s="320"/>
      <c r="G293" s="359"/>
      <c r="H293" s="619"/>
      <c r="I293" s="320"/>
      <c r="J293" s="319"/>
      <c r="K293" s="319"/>
      <c r="L293" s="499"/>
      <c r="M293" s="499"/>
      <c r="N293" s="616"/>
      <c r="O293" s="496"/>
    </row>
    <row r="294" spans="2:15" ht="18.600000000000001">
      <c r="B294" s="634"/>
      <c r="C294" s="319"/>
      <c r="D294" s="319"/>
      <c r="E294" s="320"/>
      <c r="F294" s="320"/>
      <c r="G294" s="359"/>
      <c r="H294" s="619"/>
      <c r="I294" s="320"/>
      <c r="J294" s="319"/>
      <c r="K294" s="319"/>
      <c r="L294" s="499"/>
      <c r="M294" s="499"/>
      <c r="N294" s="616"/>
      <c r="O294" s="496"/>
    </row>
    <row r="295" spans="2:15" ht="19.2" thickBot="1">
      <c r="B295" s="638"/>
      <c r="C295" s="487"/>
      <c r="D295" s="487"/>
      <c r="E295" s="489"/>
      <c r="F295" s="489"/>
      <c r="G295" s="639"/>
      <c r="H295" s="620"/>
      <c r="I295" s="489"/>
      <c r="J295" s="487"/>
      <c r="K295" s="487"/>
      <c r="L295" s="500"/>
      <c r="M295" s="500"/>
      <c r="N295" s="617"/>
      <c r="O295" s="497"/>
    </row>
  </sheetData>
  <sortState xmlns:xlrd2="http://schemas.microsoft.com/office/spreadsheetml/2017/richdata2" ref="B3:O222">
    <sortCondition ref="I3:I222" customList="C-MR,B-MR,A-MR,EX-MR,C-SR,B-SR,A-SR,EX-SR,C-NSR,B-NSR,A-NSR,EX-NSR"/>
    <sortCondition ref="E3:E222" customList="F,M"/>
    <sortCondition ref="N3:N222"/>
    <sortCondition descending="1" ref="H3:H222"/>
    <sortCondition ref="G3:G222"/>
  </sortState>
  <mergeCells count="21">
    <mergeCell ref="B104:O104"/>
    <mergeCell ref="B2:O2"/>
    <mergeCell ref="B7:O7"/>
    <mergeCell ref="B11:O11"/>
    <mergeCell ref="B16:O16"/>
    <mergeCell ref="B29:O29"/>
    <mergeCell ref="B34:O34"/>
    <mergeCell ref="B37:O37"/>
    <mergeCell ref="B47:O47"/>
    <mergeCell ref="B56:O56"/>
    <mergeCell ref="B74:O74"/>
    <mergeCell ref="B97:O97"/>
    <mergeCell ref="B185:O185"/>
    <mergeCell ref="B198:O198"/>
    <mergeCell ref="B207:O207"/>
    <mergeCell ref="B119:O119"/>
    <mergeCell ref="B127:O127"/>
    <mergeCell ref="B143:O143"/>
    <mergeCell ref="B154:O154"/>
    <mergeCell ref="B166:O166"/>
    <mergeCell ref="B180:O180"/>
  </mergeCells>
  <phoneticPr fontId="186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C238-7CE6-4E40-8797-495FD910F84B}">
  <sheetPr>
    <pageSetUpPr fitToPage="1"/>
  </sheetPr>
  <dimension ref="A1:XFD707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13"/>
    </sheetView>
  </sheetViews>
  <sheetFormatPr defaultColWidth="9.33203125" defaultRowHeight="18.75" customHeight="1"/>
  <cols>
    <col min="1" max="1" width="4" style="595" bestFit="1" customWidth="1"/>
    <col min="2" max="2" width="22.33203125" style="603" bestFit="1" customWidth="1"/>
    <col min="3" max="3" width="18.88671875" style="603" bestFit="1" customWidth="1"/>
    <col min="4" max="4" width="5" style="595" bestFit="1" customWidth="1"/>
    <col min="5" max="5" width="8" style="595" bestFit="1" customWidth="1"/>
    <col min="6" max="6" width="11" style="604" bestFit="1" customWidth="1"/>
    <col min="7" max="7" width="3.33203125" style="595" bestFit="1" customWidth="1"/>
    <col min="8" max="8" width="7.5546875" style="595" bestFit="1" customWidth="1"/>
    <col min="9" max="9" width="8.5546875" style="595" hidden="1" customWidth="1"/>
    <col min="10" max="10" width="4.5546875" style="595" hidden="1" customWidth="1"/>
    <col min="11" max="12" width="4.6640625" style="595" customWidth="1"/>
    <col min="13" max="13" width="6.33203125" style="595" bestFit="1" customWidth="1"/>
    <col min="14" max="17" width="5.109375" style="595" customWidth="1"/>
    <col min="18" max="21" width="4.6640625" style="595" hidden="1" customWidth="1"/>
    <col min="22" max="22" width="12.6640625" style="613" customWidth="1"/>
    <col min="23" max="23" width="13.109375" style="613" customWidth="1"/>
    <col min="24" max="24" width="12.6640625" style="613" bestFit="1" customWidth="1"/>
    <col min="25" max="199" width="9.33203125" style="595"/>
    <col min="200" max="16383" width="2" style="595" bestFit="1" customWidth="1"/>
    <col min="16384" max="16384" width="6" style="595" bestFit="1" customWidth="1"/>
  </cols>
  <sheetData>
    <row r="1" spans="1:24" s="606" customFormat="1" ht="24" customHeight="1">
      <c r="A1" s="311" t="s">
        <v>5</v>
      </c>
      <c r="B1" s="311" t="s">
        <v>91</v>
      </c>
      <c r="C1" s="311" t="s">
        <v>58</v>
      </c>
      <c r="D1" s="311" t="s">
        <v>93</v>
      </c>
      <c r="E1" s="311" t="s">
        <v>94</v>
      </c>
      <c r="F1" s="607" t="s">
        <v>95</v>
      </c>
      <c r="G1" s="608" t="s">
        <v>1162</v>
      </c>
      <c r="H1" s="311" t="s">
        <v>75</v>
      </c>
      <c r="I1" s="609" t="s">
        <v>1163</v>
      </c>
      <c r="J1" s="311" t="s">
        <v>99</v>
      </c>
      <c r="K1" s="311" t="s">
        <v>1164</v>
      </c>
      <c r="L1" s="311" t="s">
        <v>1165</v>
      </c>
      <c r="M1" s="311" t="s">
        <v>1166</v>
      </c>
      <c r="N1" s="1135" t="s">
        <v>1167</v>
      </c>
      <c r="O1" s="1135"/>
      <c r="P1" s="1135"/>
      <c r="Q1" s="1135"/>
      <c r="R1" s="1133" t="s">
        <v>1170</v>
      </c>
      <c r="S1" s="1133"/>
      <c r="T1" s="1133"/>
      <c r="U1" s="1133"/>
      <c r="V1" s="609" t="s">
        <v>1171</v>
      </c>
      <c r="W1" s="609" t="s">
        <v>1172</v>
      </c>
      <c r="X1" s="311" t="s">
        <v>1169</v>
      </c>
    </row>
    <row r="2" spans="1:24" ht="18.75" customHeight="1">
      <c r="A2" s="649" t="str">
        <f>apuração!B160</f>
        <v>705</v>
      </c>
      <c r="B2" s="650" t="str">
        <f>apuração!C160</f>
        <v>IWAMOTO MAEDA</v>
      </c>
      <c r="C2" s="650" t="str">
        <f>apuração!D160</f>
        <v>IOSHIMI</v>
      </c>
      <c r="D2" s="651" t="str">
        <f>apuração!E160</f>
        <v>F</v>
      </c>
      <c r="E2" s="651" t="str">
        <f>apuração!F160</f>
        <v>06. KOK</v>
      </c>
      <c r="F2" s="652">
        <f>apuração!G160</f>
        <v>20443</v>
      </c>
      <c r="G2" s="653">
        <f>apuração!H160</f>
        <v>12</v>
      </c>
      <c r="H2" s="654" t="str">
        <f>apuração!I160</f>
        <v>C-NSR</v>
      </c>
      <c r="I2" s="654" t="str">
        <f>apuração!J160</f>
        <v>LIB2026</v>
      </c>
      <c r="J2" s="654">
        <f>apuração!K160</f>
        <v>0</v>
      </c>
      <c r="K2" s="654">
        <f>apuração!L160</f>
        <v>57</v>
      </c>
      <c r="L2" s="654">
        <f>apuração!M160</f>
        <v>56</v>
      </c>
      <c r="M2" s="654">
        <f>apuração!N160</f>
        <v>113</v>
      </c>
      <c r="N2" s="651" t="str">
        <f>IF(apuração!$O160&gt;0, IF(apuração!$O160="", "", apuração!$O160), "")</f>
        <v>2-10</v>
      </c>
      <c r="O2" s="651" t="str">
        <f>IF(apuração!$O160&gt;0, IF(apuração!$P160="", "", apuração!$P160), "")</f>
        <v/>
      </c>
      <c r="P2" s="651" t="str">
        <f>IF(apuração!$O160&gt;0, IF(apuração!$Q160="", "", apuração!$Q160), "")</f>
        <v/>
      </c>
      <c r="Q2" s="651" t="str">
        <f>IF(apuração!$O160&gt;0, IF(apuração!$R160="", "", apuração!$R160), "")</f>
        <v/>
      </c>
      <c r="R2" s="654">
        <f>apuração!S160</f>
        <v>20</v>
      </c>
      <c r="S2" s="654" t="str">
        <f>apuração!T160</f>
        <v/>
      </c>
      <c r="T2" s="654" t="str">
        <f>apuração!U160</f>
        <v/>
      </c>
      <c r="U2" s="654" t="str">
        <f>apuração!V160</f>
        <v/>
      </c>
      <c r="V2" s="651">
        <f>IF(apuração!$O160&gt;0, IF(apuração!$W160="", 0, apuração!$W160), 0)</f>
        <v>20</v>
      </c>
      <c r="W2" s="651">
        <f t="shared" ref="W2:W65" si="0">IF(N2&gt;0,COUNT(R2:U2),"")</f>
        <v>1</v>
      </c>
      <c r="X2" s="651">
        <v>1</v>
      </c>
    </row>
    <row r="3" spans="1:24" ht="19.5" customHeight="1">
      <c r="A3" s="649" t="str">
        <f>apuração!B60</f>
        <v>276</v>
      </c>
      <c r="B3" s="650" t="str">
        <f>apuração!C60</f>
        <v>KUDO</v>
      </c>
      <c r="C3" s="650" t="str">
        <f>apuração!D60</f>
        <v>SHOJI</v>
      </c>
      <c r="D3" s="651" t="str">
        <f>apuração!E60</f>
        <v>M</v>
      </c>
      <c r="E3" s="651" t="str">
        <f>apuração!F60</f>
        <v>06. KOK</v>
      </c>
      <c r="F3" s="652">
        <f>apuração!G60</f>
        <v>13665</v>
      </c>
      <c r="G3" s="653">
        <f>apuração!H60</f>
        <v>6</v>
      </c>
      <c r="H3" s="654" t="str">
        <f>apuração!I60</f>
        <v>A-MR</v>
      </c>
      <c r="I3" s="654" t="str">
        <f>apuração!J60</f>
        <v>LIB2026</v>
      </c>
      <c r="J3" s="654">
        <f>apuração!K60</f>
        <v>0</v>
      </c>
      <c r="K3" s="654">
        <f>apuração!L60</f>
        <v>53</v>
      </c>
      <c r="L3" s="654">
        <f>apuração!M60</f>
        <v>53</v>
      </c>
      <c r="M3" s="654">
        <f>apuração!N60</f>
        <v>106</v>
      </c>
      <c r="N3" s="651" t="str">
        <f>IF(apuração!$O60&gt;0, IF(apuração!$O60="", "", apuração!$O60), "")</f>
        <v>2-13</v>
      </c>
      <c r="O3" s="651" t="str">
        <f>IF(apuração!$O60&gt;0, IF(apuração!$P60="", "", apuração!$P60), "")</f>
        <v/>
      </c>
      <c r="P3" s="651" t="str">
        <f>IF(apuração!$O60&gt;0, IF(apuração!$Q60="", "", apuração!$Q60), "")</f>
        <v/>
      </c>
      <c r="Q3" s="651" t="str">
        <f>IF(apuração!$O60&gt;0, IF(apuração!$R60="", "", apuração!$R60), "")</f>
        <v/>
      </c>
      <c r="R3" s="654">
        <f>apuração!S60</f>
        <v>19</v>
      </c>
      <c r="S3" s="654" t="str">
        <f>apuração!T60</f>
        <v/>
      </c>
      <c r="T3" s="654" t="str">
        <f>apuração!U60</f>
        <v/>
      </c>
      <c r="U3" s="654" t="str">
        <f>apuração!V60</f>
        <v/>
      </c>
      <c r="V3" s="651">
        <f>IF(apuração!$O60&gt;0, IF(apuração!$W60="", 0, apuração!$W60), 0)</f>
        <v>19</v>
      </c>
      <c r="W3" s="651">
        <f t="shared" si="0"/>
        <v>1</v>
      </c>
      <c r="X3" s="651">
        <v>2</v>
      </c>
    </row>
    <row r="4" spans="1:24" ht="19.5" customHeight="1">
      <c r="A4" s="649" t="str">
        <f>apuração!B36</f>
        <v>326</v>
      </c>
      <c r="B4" s="650" t="str">
        <f>apuração!C36</f>
        <v>ISHII</v>
      </c>
      <c r="C4" s="650" t="str">
        <f>apuração!D36</f>
        <v>ROBERTO</v>
      </c>
      <c r="D4" s="651" t="str">
        <f>apuração!E36</f>
        <v>M</v>
      </c>
      <c r="E4" s="651" t="str">
        <f>apuração!F36</f>
        <v>11. NCC</v>
      </c>
      <c r="F4" s="652">
        <f>apuração!G36</f>
        <v>19545</v>
      </c>
      <c r="G4" s="653">
        <f>apuração!H36</f>
        <v>6</v>
      </c>
      <c r="H4" s="654" t="str">
        <f>apuração!I36</f>
        <v>A-NSR</v>
      </c>
      <c r="I4" s="654" t="str">
        <f>apuração!J36</f>
        <v>LIB2026</v>
      </c>
      <c r="J4" s="654">
        <f>apuração!K36</f>
        <v>0</v>
      </c>
      <c r="K4" s="654">
        <f>apuração!L36</f>
        <v>52</v>
      </c>
      <c r="L4" s="654">
        <f>apuração!M36</f>
        <v>52</v>
      </c>
      <c r="M4" s="654">
        <f>apuração!N36</f>
        <v>104</v>
      </c>
      <c r="N4" s="651" t="str">
        <f>IF(apuração!$O36&gt;0, IF(apuração!$O36="", "", apuração!$O36), "")</f>
        <v>2-12</v>
      </c>
      <c r="O4" s="651" t="str">
        <f>IF(apuração!$O36&gt;0, IF(apuração!$P36="", "", apuração!$P36), "")</f>
        <v/>
      </c>
      <c r="P4" s="651" t="str">
        <f>IF(apuração!$O36&gt;0, IF(apuração!$Q36="", "", apuração!$Q36), "")</f>
        <v/>
      </c>
      <c r="Q4" s="651" t="str">
        <f>IF(apuração!$O36&gt;0, IF(apuração!$R36="", "", apuração!$R36), "")</f>
        <v/>
      </c>
      <c r="R4" s="654">
        <f>apuração!S36</f>
        <v>13</v>
      </c>
      <c r="S4" s="654" t="str">
        <f>apuração!T36</f>
        <v/>
      </c>
      <c r="T4" s="654" t="str">
        <f>apuração!U36</f>
        <v/>
      </c>
      <c r="U4" s="654" t="str">
        <f>apuração!V36</f>
        <v/>
      </c>
      <c r="V4" s="651">
        <f>IF(apuração!$O36&gt;0, IF(apuração!$W36="", 0, apuração!$W36), 0)</f>
        <v>13</v>
      </c>
      <c r="W4" s="651">
        <f t="shared" si="0"/>
        <v>1</v>
      </c>
      <c r="X4" s="651">
        <v>3</v>
      </c>
    </row>
    <row r="5" spans="1:24" ht="19.5" customHeight="1">
      <c r="A5" s="649" t="str">
        <f>apuração!B75</f>
        <v>855</v>
      </c>
      <c r="B5" s="650" t="str">
        <f>apuração!C75</f>
        <v>YAMANO</v>
      </c>
      <c r="C5" s="650" t="str">
        <f>apuração!D75</f>
        <v>MASSAKATSU</v>
      </c>
      <c r="D5" s="651" t="str">
        <f>apuração!E75</f>
        <v>M</v>
      </c>
      <c r="E5" s="651" t="str">
        <f>apuração!F75</f>
        <v>03. IBI</v>
      </c>
      <c r="F5" s="652">
        <f>apuração!G75</f>
        <v>16365</v>
      </c>
      <c r="G5" s="653">
        <f>apuração!H75</f>
        <v>5</v>
      </c>
      <c r="H5" s="654" t="str">
        <f>apuração!I75</f>
        <v>A-SR</v>
      </c>
      <c r="I5" s="654" t="str">
        <f>apuração!J75</f>
        <v>LIB2026</v>
      </c>
      <c r="J5" s="654">
        <f>apuração!K75</f>
        <v>0</v>
      </c>
      <c r="K5" s="654">
        <f>apuração!L75</f>
        <v>53</v>
      </c>
      <c r="L5" s="654">
        <f>apuração!M75</f>
        <v>54</v>
      </c>
      <c r="M5" s="654">
        <f>apuração!N75</f>
        <v>107</v>
      </c>
      <c r="N5" s="651" t="str">
        <f>IF(apuração!$O75&gt;0, IF(apuração!$O75="", "", apuração!$O75), "")</f>
        <v>2-12</v>
      </c>
      <c r="O5" s="651" t="str">
        <f>IF(apuração!$O75&gt;0, IF(apuração!$P75="", "", apuração!$P75), "")</f>
        <v/>
      </c>
      <c r="P5" s="651" t="str">
        <f>IF(apuração!$O75&gt;0, IF(apuração!$Q75="", "", apuração!$Q75), "")</f>
        <v/>
      </c>
      <c r="Q5" s="651" t="str">
        <f>IF(apuração!$O75&gt;0, IF(apuração!$R75="", "", apuração!$R75), "")</f>
        <v/>
      </c>
      <c r="R5" s="654">
        <f>apuração!S75</f>
        <v>13</v>
      </c>
      <c r="S5" s="654" t="str">
        <f>apuração!T75</f>
        <v/>
      </c>
      <c r="T5" s="654" t="str">
        <f>apuração!U75</f>
        <v/>
      </c>
      <c r="U5" s="654" t="str">
        <f>apuração!V75</f>
        <v/>
      </c>
      <c r="V5" s="651">
        <f>IF(apuração!$O75&gt;0, IF(apuração!$W75="", 0, apuração!$W75), 0)</f>
        <v>13</v>
      </c>
      <c r="W5" s="651">
        <f t="shared" si="0"/>
        <v>1</v>
      </c>
      <c r="X5" s="651">
        <v>4</v>
      </c>
    </row>
    <row r="6" spans="1:24" ht="19.5" customHeight="1">
      <c r="A6" s="649" t="str">
        <f>apuração!B67</f>
        <v>617</v>
      </c>
      <c r="B6" s="650" t="str">
        <f>apuração!C67</f>
        <v>DOKAN</v>
      </c>
      <c r="C6" s="650" t="str">
        <f>apuração!D67</f>
        <v>CARLOS EIITI</v>
      </c>
      <c r="D6" s="651" t="str">
        <f>apuração!E67</f>
        <v>M</v>
      </c>
      <c r="E6" s="651" t="str">
        <f>apuração!F67</f>
        <v>01. PIE</v>
      </c>
      <c r="F6" s="652">
        <f>apuração!G67</f>
        <v>22800</v>
      </c>
      <c r="G6" s="653">
        <f>apuração!H67</f>
        <v>4</v>
      </c>
      <c r="H6" s="654" t="str">
        <f>apuração!I67</f>
        <v>A-NSR</v>
      </c>
      <c r="I6" s="654" t="str">
        <f>apuração!J67</f>
        <v>LIB2026</v>
      </c>
      <c r="J6" s="654">
        <f>apuração!K67</f>
        <v>0</v>
      </c>
      <c r="K6" s="654">
        <f>apuração!L67</f>
        <v>67</v>
      </c>
      <c r="L6" s="654">
        <f>apuração!M67</f>
        <v>57</v>
      </c>
      <c r="M6" s="654">
        <f>apuração!N67</f>
        <v>124</v>
      </c>
      <c r="N6" s="651" t="str">
        <f>IF(apuração!$O67&gt;0, IF(apuração!$O67="", "", apuração!$O67), "")</f>
        <v>1-18</v>
      </c>
      <c r="O6" s="651" t="str">
        <f>IF(apuração!$O67&gt;0, IF(apuração!$P67="", "", apuração!$P67), "")</f>
        <v/>
      </c>
      <c r="P6" s="651" t="str">
        <f>IF(apuração!$O67&gt;0, IF(apuração!$Q67="", "", apuração!$Q67), "")</f>
        <v/>
      </c>
      <c r="Q6" s="651" t="str">
        <f>IF(apuração!$O67&gt;0, IF(apuração!$R67="", "", apuração!$R67), "")</f>
        <v/>
      </c>
      <c r="R6" s="654">
        <f>apuração!S67</f>
        <v>10</v>
      </c>
      <c r="S6" s="654" t="str">
        <f>apuração!T67</f>
        <v/>
      </c>
      <c r="T6" s="654" t="str">
        <f>apuração!U67</f>
        <v/>
      </c>
      <c r="U6" s="654" t="str">
        <f>apuração!V67</f>
        <v/>
      </c>
      <c r="V6" s="651">
        <f>IF(apuração!$O67&gt;0, IF(apuração!$W67="", 0, apuração!$W67), 0)</f>
        <v>10</v>
      </c>
      <c r="W6" s="651">
        <f t="shared" si="0"/>
        <v>1</v>
      </c>
      <c r="X6" s="651">
        <v>5</v>
      </c>
    </row>
    <row r="7" spans="1:24" ht="19.5" customHeight="1">
      <c r="A7" s="601" t="str">
        <f>apuração!B6</f>
        <v>271</v>
      </c>
      <c r="B7" s="600" t="str">
        <f>apuração!C6</f>
        <v>WATANABE</v>
      </c>
      <c r="C7" s="600" t="str">
        <f>apuração!D6</f>
        <v>HIROMI</v>
      </c>
      <c r="D7" s="601" t="str">
        <f>apuração!E6</f>
        <v>M</v>
      </c>
      <c r="E7" s="601" t="str">
        <f>apuração!F6</f>
        <v>08. SMA</v>
      </c>
      <c r="F7" s="597">
        <f>apuração!G6</f>
        <v>18070</v>
      </c>
      <c r="G7" s="596">
        <f>apuração!H6</f>
        <v>0</v>
      </c>
      <c r="H7" s="596" t="str">
        <f>apuração!I6</f>
        <v>EX-SR</v>
      </c>
      <c r="I7" s="596" t="str">
        <f>apuração!J6</f>
        <v>LIB2026</v>
      </c>
      <c r="J7" s="596">
        <f>apuração!K6</f>
        <v>0</v>
      </c>
      <c r="K7" s="596">
        <f>apuração!L6</f>
        <v>49</v>
      </c>
      <c r="L7" s="596">
        <f>apuração!M6</f>
        <v>52</v>
      </c>
      <c r="M7" s="596">
        <f>apuração!N6</f>
        <v>101</v>
      </c>
      <c r="N7" s="601" t="str">
        <f>IF(apuração!$O6&gt;0, IF(apuração!$O6="", "", apuração!$O6), "")</f>
        <v>1-9</v>
      </c>
      <c r="O7" s="601" t="str">
        <f>IF(apuração!$O6&gt;0, IF(apuração!$P6="", "", apuração!$P6), "")</f>
        <v/>
      </c>
      <c r="P7" s="601" t="str">
        <f>IF(apuração!$O6&gt;0, IF(apuração!$Q6="", "", apuração!$Q6), "")</f>
        <v/>
      </c>
      <c r="Q7" s="601" t="str">
        <f>IF(apuração!$O6&gt;0, IF(apuração!$R6="", "", apuração!$R6), "")</f>
        <v/>
      </c>
      <c r="R7" s="596">
        <f>apuração!S6</f>
        <v>9</v>
      </c>
      <c r="S7" s="596" t="str">
        <f>apuração!T6</f>
        <v/>
      </c>
      <c r="T7" s="596" t="str">
        <f>apuração!U6</f>
        <v/>
      </c>
      <c r="U7" s="596" t="str">
        <f>apuração!V6</f>
        <v/>
      </c>
      <c r="V7" s="601">
        <f>IF(apuração!$O6&gt;0, IF(apuração!$W6="", 0, apuração!$W6), 0)</f>
        <v>9</v>
      </c>
      <c r="W7" s="601">
        <f t="shared" si="0"/>
        <v>1</v>
      </c>
      <c r="X7" s="601"/>
    </row>
    <row r="8" spans="1:24" ht="19.5" customHeight="1">
      <c r="A8" s="599" t="str">
        <f>apuração!B31</f>
        <v>434</v>
      </c>
      <c r="B8" s="600" t="str">
        <f>apuração!C31</f>
        <v>KATO</v>
      </c>
      <c r="C8" s="600" t="str">
        <f>apuração!D31</f>
        <v>MASSAKAZU</v>
      </c>
      <c r="D8" s="601" t="str">
        <f>apuração!E31</f>
        <v>M</v>
      </c>
      <c r="E8" s="601" t="str">
        <f>apuração!F31</f>
        <v>01. PIE</v>
      </c>
      <c r="F8" s="597" t="str">
        <f>apuração!G31</f>
        <v>15/07/1960</v>
      </c>
      <c r="G8" s="598">
        <f>apuração!H31</f>
        <v>4</v>
      </c>
      <c r="H8" s="596" t="str">
        <f>apuração!I31</f>
        <v>A-NSR</v>
      </c>
      <c r="I8" s="596" t="str">
        <f>apuração!J31</f>
        <v>LIB2026</v>
      </c>
      <c r="J8" s="596">
        <f>apuração!K31</f>
        <v>0</v>
      </c>
      <c r="K8" s="596">
        <f>apuração!L31</f>
        <v>54</v>
      </c>
      <c r="L8" s="596">
        <f>apuração!M31</f>
        <v>58</v>
      </c>
      <c r="M8" s="596">
        <f>apuração!N31</f>
        <v>112</v>
      </c>
      <c r="N8" s="601" t="str">
        <f>IF(apuração!$O31&gt;0, IF(apuração!$O31="", "", apuração!$O31), "")</f>
        <v>1-8</v>
      </c>
      <c r="O8" s="601" t="str">
        <f>IF(apuração!$O31&gt;0, IF(apuração!$P31="", "", apuração!$P31), "")</f>
        <v/>
      </c>
      <c r="P8" s="601" t="str">
        <f>IF(apuração!$O31&gt;0, IF(apuração!$Q31="", "", apuração!$Q31), "")</f>
        <v/>
      </c>
      <c r="Q8" s="601" t="str">
        <f>IF(apuração!$O31&gt;0, IF(apuração!$R31="", "", apuração!$R31), "")</f>
        <v/>
      </c>
      <c r="R8" s="596">
        <f>apuração!S31</f>
        <v>7</v>
      </c>
      <c r="S8" s="596" t="str">
        <f>apuração!T31</f>
        <v/>
      </c>
      <c r="T8" s="596" t="str">
        <f>apuração!U31</f>
        <v/>
      </c>
      <c r="U8" s="596" t="str">
        <f>apuração!V31</f>
        <v/>
      </c>
      <c r="V8" s="601">
        <f>IF(apuração!$O31&gt;0, IF(apuração!$W31="", 0, apuração!$W31), 0)</f>
        <v>7</v>
      </c>
      <c r="W8" s="601">
        <f t="shared" si="0"/>
        <v>1</v>
      </c>
      <c r="X8" s="601"/>
    </row>
    <row r="9" spans="1:24" ht="19.5" customHeight="1">
      <c r="A9" s="599" t="str">
        <f>apuração!B52</f>
        <v>250</v>
      </c>
      <c r="B9" s="600" t="str">
        <f>apuração!C52</f>
        <v>OSADA</v>
      </c>
      <c r="C9" s="600" t="str">
        <f>apuração!D52</f>
        <v>ASAO</v>
      </c>
      <c r="D9" s="601" t="str">
        <f>apuração!E52</f>
        <v>M</v>
      </c>
      <c r="E9" s="601" t="str">
        <f>apuração!F52</f>
        <v>18. SOR</v>
      </c>
      <c r="F9" s="597">
        <f>apuração!G52</f>
        <v>13681</v>
      </c>
      <c r="G9" s="598">
        <f>apuração!H52</f>
        <v>6</v>
      </c>
      <c r="H9" s="596" t="str">
        <f>apuração!I52</f>
        <v>A-MR</v>
      </c>
      <c r="I9" s="596" t="str">
        <f>apuração!J52</f>
        <v>LIB2026</v>
      </c>
      <c r="J9" s="596">
        <f>apuração!K52</f>
        <v>0</v>
      </c>
      <c r="K9" s="596">
        <f>apuração!L52</f>
        <v>63</v>
      </c>
      <c r="L9" s="596">
        <f>apuração!M52</f>
        <v>62</v>
      </c>
      <c r="M9" s="596">
        <f>apuração!N52</f>
        <v>125</v>
      </c>
      <c r="N9" s="601" t="str">
        <f>IF(apuração!$O52&gt;0, IF(apuração!$O52="", "", apuração!$O52), "")</f>
        <v>1-17</v>
      </c>
      <c r="O9" s="601" t="str">
        <f>IF(apuração!$O52&gt;0, IF(apuração!$P52="", "", apuração!$P52), "")</f>
        <v/>
      </c>
      <c r="P9" s="601" t="str">
        <f>IF(apuração!$O52&gt;0, IF(apuração!$Q52="", "", apuração!$Q52), "")</f>
        <v/>
      </c>
      <c r="Q9" s="601" t="str">
        <f>IF(apuração!$O52&gt;0, IF(apuração!$R52="", "", apuração!$R52), "")</f>
        <v/>
      </c>
      <c r="R9" s="596">
        <f>apuração!S52</f>
        <v>4</v>
      </c>
      <c r="S9" s="596" t="str">
        <f>apuração!T52</f>
        <v/>
      </c>
      <c r="T9" s="596" t="str">
        <f>apuração!U52</f>
        <v/>
      </c>
      <c r="U9" s="596" t="str">
        <f>apuração!V52</f>
        <v/>
      </c>
      <c r="V9" s="601">
        <f>IF(apuração!$O52&gt;0, IF(apuração!$W52="", 0, apuração!$W52), 0)</f>
        <v>4</v>
      </c>
      <c r="W9" s="601">
        <f t="shared" si="0"/>
        <v>1</v>
      </c>
      <c r="X9" s="601"/>
    </row>
    <row r="10" spans="1:24" ht="19.5" customHeight="1">
      <c r="A10" s="599" t="str">
        <f>apuração!B40</f>
        <v>770</v>
      </c>
      <c r="B10" s="600" t="str">
        <f>apuração!C40</f>
        <v>MATSUI</v>
      </c>
      <c r="C10" s="600" t="str">
        <f>apuração!D40</f>
        <v>SERGIO KIYOSHI</v>
      </c>
      <c r="D10" s="601" t="str">
        <f>apuração!E40</f>
        <v>M</v>
      </c>
      <c r="E10" s="601" t="str">
        <f>apuração!F40</f>
        <v>07. GSP</v>
      </c>
      <c r="F10" s="597">
        <f>apuração!G40</f>
        <v>21525</v>
      </c>
      <c r="G10" s="598">
        <f>apuração!H40</f>
        <v>12</v>
      </c>
      <c r="H10" s="596" t="str">
        <f>apuração!I40</f>
        <v>C-NSR</v>
      </c>
      <c r="I10" s="596" t="str">
        <f>apuração!J40</f>
        <v>LIB2026</v>
      </c>
      <c r="J10" s="596">
        <f>apuração!K40</f>
        <v>0</v>
      </c>
      <c r="K10" s="596">
        <f>apuração!L40</f>
        <v>62</v>
      </c>
      <c r="L10" s="596">
        <f>apuração!M40</f>
        <v>61</v>
      </c>
      <c r="M10" s="596">
        <f>apuração!N40</f>
        <v>123</v>
      </c>
      <c r="N10" s="601" t="str">
        <f>IF(apuração!$O40&gt;0, IF(apuração!$O40="", "", apuração!$O40), "")</f>
        <v>2-11</v>
      </c>
      <c r="O10" s="601" t="str">
        <f>IF(apuração!$O40&gt;0, IF(apuração!$P40="", "", apuração!$P40), "")</f>
        <v/>
      </c>
      <c r="P10" s="601" t="str">
        <f>IF(apuração!$O40&gt;0, IF(apuração!$Q40="", "", apuração!$Q40), "")</f>
        <v/>
      </c>
      <c r="Q10" s="601" t="str">
        <f>IF(apuração!$O40&gt;0, IF(apuração!$R40="", "", apuração!$R40), "")</f>
        <v/>
      </c>
      <c r="R10" s="596">
        <f>apuração!S40</f>
        <v>3</v>
      </c>
      <c r="S10" s="596" t="str">
        <f>apuração!T40</f>
        <v/>
      </c>
      <c r="T10" s="596" t="str">
        <f>apuração!U40</f>
        <v/>
      </c>
      <c r="U10" s="596" t="str">
        <f>apuração!V40</f>
        <v/>
      </c>
      <c r="V10" s="601">
        <f>IF(apuração!$O40&gt;0, IF(apuração!$W40="", 0, apuração!$W40), 0)</f>
        <v>3</v>
      </c>
      <c r="W10" s="601">
        <f t="shared" si="0"/>
        <v>1</v>
      </c>
      <c r="X10" s="601"/>
    </row>
    <row r="11" spans="1:24" ht="19.5" customHeight="1">
      <c r="A11" s="601" t="str">
        <f>apuração!B22</f>
        <v>878</v>
      </c>
      <c r="B11" s="600" t="str">
        <f>apuração!C22</f>
        <v>TANIGUTI</v>
      </c>
      <c r="C11" s="600" t="str">
        <f>apuração!D22</f>
        <v>PAULO HIDEAKI</v>
      </c>
      <c r="D11" s="601" t="str">
        <f>apuração!E22</f>
        <v>M</v>
      </c>
      <c r="E11" s="601" t="str">
        <f>apuração!F22</f>
        <v>16. SUM</v>
      </c>
      <c r="F11" s="597">
        <f>apuração!G22</f>
        <v>19749</v>
      </c>
      <c r="G11" s="598">
        <f>apuração!H22</f>
        <v>1</v>
      </c>
      <c r="H11" s="596" t="str">
        <f>apuração!I22</f>
        <v>EX-NSR</v>
      </c>
      <c r="I11" s="596" t="str">
        <f>apuração!J22</f>
        <v>LIB2026</v>
      </c>
      <c r="J11" s="596">
        <f>apuração!K22</f>
        <v>0</v>
      </c>
      <c r="K11" s="596">
        <f>apuração!L22</f>
        <v>51</v>
      </c>
      <c r="L11" s="596">
        <f>apuração!M22</f>
        <v>54</v>
      </c>
      <c r="M11" s="596">
        <f>apuração!N22</f>
        <v>105</v>
      </c>
      <c r="N11" s="601" t="str">
        <f>IF(apuração!$O22&gt;0, IF(apuração!$O22="", "", apuração!$O22), "")</f>
        <v>1-4</v>
      </c>
      <c r="O11" s="601" t="str">
        <f>IF(apuração!$O22&gt;0, IF(apuração!$P22="", "", apuração!$P22), "")</f>
        <v/>
      </c>
      <c r="P11" s="601" t="str">
        <f>IF(apuração!$O22&gt;0, IF(apuração!$Q22="", "", apuração!$Q22), "")</f>
        <v/>
      </c>
      <c r="Q11" s="601" t="str">
        <f>IF(apuração!$O22&gt;0, IF(apuração!$R22="", "", apuração!$R22), "")</f>
        <v/>
      </c>
      <c r="R11" s="596">
        <f>apuração!S22</f>
        <v>2</v>
      </c>
      <c r="S11" s="596" t="str">
        <f>apuração!T22</f>
        <v/>
      </c>
      <c r="T11" s="596" t="str">
        <f>apuração!U22</f>
        <v/>
      </c>
      <c r="U11" s="596" t="str">
        <f>apuração!V22</f>
        <v/>
      </c>
      <c r="V11" s="601">
        <f>IF(apuração!$O22&gt;0, IF(apuração!$W22="", 0, apuração!$W22), 0)</f>
        <v>2</v>
      </c>
      <c r="W11" s="601">
        <f t="shared" si="0"/>
        <v>1</v>
      </c>
      <c r="X11" s="601"/>
    </row>
    <row r="12" spans="1:24" ht="19.5" customHeight="1">
      <c r="A12" s="599" t="str">
        <f>apuração!B79</f>
        <v>873</v>
      </c>
      <c r="B12" s="600" t="str">
        <f>apuração!C79</f>
        <v>M. TANIGUTI</v>
      </c>
      <c r="C12" s="600" t="str">
        <f>apuração!D79</f>
        <v>MARINA JUNKO</v>
      </c>
      <c r="D12" s="601" t="str">
        <f>apuração!E79</f>
        <v>F</v>
      </c>
      <c r="E12" s="601" t="str">
        <f>apuração!F79</f>
        <v>16. SUM</v>
      </c>
      <c r="F12" s="597">
        <f>apuração!G79</f>
        <v>23431</v>
      </c>
      <c r="G12" s="598">
        <f>apuração!H79</f>
        <v>3</v>
      </c>
      <c r="H12" s="596" t="str">
        <f>apuração!I79</f>
        <v>EX-NSR</v>
      </c>
      <c r="I12" s="596" t="str">
        <f>apuração!J79</f>
        <v>LIB2026</v>
      </c>
      <c r="J12" s="596">
        <f>apuração!K79</f>
        <v>0</v>
      </c>
      <c r="K12" s="596">
        <f>apuração!L79</f>
        <v>54</v>
      </c>
      <c r="L12" s="596">
        <f>apuração!M79</f>
        <v>59</v>
      </c>
      <c r="M12" s="596">
        <f>apuração!N79</f>
        <v>113</v>
      </c>
      <c r="N12" s="601" t="str">
        <f>IF(apuração!$O79&gt;0, IF(apuração!$O79="", "", apuração!$O79), "")</f>
        <v>1-4</v>
      </c>
      <c r="O12" s="601" t="str">
        <f>IF(apuração!$O79&gt;0, IF(apuração!$P79="", "", apuração!$P79), "")</f>
        <v/>
      </c>
      <c r="P12" s="601" t="str">
        <f>IF(apuração!$O79&gt;0, IF(apuração!$Q79="", "", apuração!$Q79), "")</f>
        <v/>
      </c>
      <c r="Q12" s="601" t="str">
        <f>IF(apuração!$O79&gt;0, IF(apuração!$R79="", "", apuração!$R79), "")</f>
        <v/>
      </c>
      <c r="R12" s="596">
        <f>apuração!S79</f>
        <v>2</v>
      </c>
      <c r="S12" s="596" t="str">
        <f>apuração!T79</f>
        <v/>
      </c>
      <c r="T12" s="596" t="str">
        <f>apuração!U79</f>
        <v/>
      </c>
      <c r="U12" s="596" t="str">
        <f>apuração!V79</f>
        <v/>
      </c>
      <c r="V12" s="601">
        <f>IF(apuração!$O79&gt;0, IF(apuração!$W79="", 0, apuração!$W79), 0)</f>
        <v>2</v>
      </c>
      <c r="W12" s="601">
        <f t="shared" si="0"/>
        <v>1</v>
      </c>
      <c r="X12" s="601"/>
    </row>
    <row r="13" spans="1:24" ht="19.5" customHeight="1">
      <c r="A13" s="599">
        <f>apuração!B57</f>
        <v>0</v>
      </c>
      <c r="B13" s="600" t="str">
        <f>apuração!C57</f>
        <v/>
      </c>
      <c r="C13" s="600" t="str">
        <f>apuração!D57</f>
        <v/>
      </c>
      <c r="D13" s="601" t="str">
        <f>apuração!E57</f>
        <v/>
      </c>
      <c r="E13" s="601" t="str">
        <f>apuração!F57</f>
        <v/>
      </c>
      <c r="F13" s="597" t="str">
        <f>apuração!G57</f>
        <v/>
      </c>
      <c r="G13" s="598" t="str">
        <f>apuração!H57</f>
        <v/>
      </c>
      <c r="H13" s="596" t="str">
        <f>apuração!I57</f>
        <v/>
      </c>
      <c r="I13" s="596" t="str">
        <f>apuração!J57</f>
        <v/>
      </c>
      <c r="J13" s="596" t="str">
        <f>apuração!K57</f>
        <v/>
      </c>
      <c r="K13" s="596">
        <f>apuração!L57</f>
        <v>0</v>
      </c>
      <c r="L13" s="596">
        <f>apuração!M57</f>
        <v>0</v>
      </c>
      <c r="M13" s="596">
        <f>apuração!N57</f>
        <v>0</v>
      </c>
      <c r="N13" s="601" t="str">
        <f>IF(apuração!$O57&gt;0, IF(apuração!$O57="", "", apuração!$O57), "")</f>
        <v/>
      </c>
      <c r="O13" s="601" t="str">
        <f>IF(apuração!$O57&gt;0, IF(apuração!$P57="", "", apuração!$P57), "")</f>
        <v/>
      </c>
      <c r="P13" s="601" t="str">
        <f>IF(apuração!$O57&gt;0, IF(apuração!$Q57="", "", apuração!$Q57), "")</f>
        <v/>
      </c>
      <c r="Q13" s="601" t="str">
        <f>IF(apuração!$O57&gt;0, IF(apuração!$R57="", "", apuração!$R57), "")</f>
        <v/>
      </c>
      <c r="R13" s="596" t="str">
        <f>apuração!S57</f>
        <v/>
      </c>
      <c r="S13" s="596" t="str">
        <f>apuração!T57</f>
        <v/>
      </c>
      <c r="T13" s="596" t="str">
        <f>apuração!U57</f>
        <v/>
      </c>
      <c r="U13" s="596" t="str">
        <f>apuração!V57</f>
        <v/>
      </c>
      <c r="V13" s="601">
        <f>IF(apuração!$O57&gt;0, IF(apuração!$W57="", 0, apuração!$W57), 0)</f>
        <v>0</v>
      </c>
      <c r="W13" s="601">
        <f t="shared" si="0"/>
        <v>0</v>
      </c>
      <c r="X13" s="601"/>
    </row>
    <row r="14" spans="1:24" ht="19.5" customHeight="1">
      <c r="A14" s="599">
        <f>apuração!B53</f>
        <v>0</v>
      </c>
      <c r="B14" s="600" t="str">
        <f>apuração!C53</f>
        <v/>
      </c>
      <c r="C14" s="600" t="str">
        <f>apuração!D53</f>
        <v/>
      </c>
      <c r="D14" s="601" t="str">
        <f>apuração!E53</f>
        <v/>
      </c>
      <c r="E14" s="601" t="str">
        <f>apuração!F53</f>
        <v/>
      </c>
      <c r="F14" s="597" t="str">
        <f>apuração!G53</f>
        <v/>
      </c>
      <c r="G14" s="598" t="str">
        <f>apuração!H53</f>
        <v/>
      </c>
      <c r="H14" s="596" t="str">
        <f>apuração!I53</f>
        <v/>
      </c>
      <c r="I14" s="596" t="str">
        <f>apuração!J53</f>
        <v/>
      </c>
      <c r="J14" s="596" t="str">
        <f>apuração!K53</f>
        <v/>
      </c>
      <c r="K14" s="596">
        <f>apuração!L53</f>
        <v>0</v>
      </c>
      <c r="L14" s="596">
        <f>apuração!M53</f>
        <v>0</v>
      </c>
      <c r="M14" s="596">
        <f>apuração!N53</f>
        <v>0</v>
      </c>
      <c r="N14" s="601" t="str">
        <f>IF(apuração!$O53&gt;0, IF(apuração!$O53="", "", apuração!$O53), "")</f>
        <v/>
      </c>
      <c r="O14" s="601" t="str">
        <f>IF(apuração!$O53&gt;0, IF(apuração!$P53="", "", apuração!$P53), "")</f>
        <v/>
      </c>
      <c r="P14" s="601" t="str">
        <f>IF(apuração!$O53&gt;0, IF(apuração!$Q53="", "", apuração!$Q53), "")</f>
        <v/>
      </c>
      <c r="Q14" s="601" t="str">
        <f>IF(apuração!$O53&gt;0, IF(apuração!$R53="", "", apuração!$R53), "")</f>
        <v/>
      </c>
      <c r="R14" s="596" t="str">
        <f>apuração!S53</f>
        <v/>
      </c>
      <c r="S14" s="596" t="str">
        <f>apuração!T53</f>
        <v/>
      </c>
      <c r="T14" s="596" t="str">
        <f>apuração!U53</f>
        <v/>
      </c>
      <c r="U14" s="596" t="str">
        <f>apuração!V53</f>
        <v/>
      </c>
      <c r="V14" s="601">
        <f>IF(apuração!$O53&gt;0, IF(apuração!$W53="", 0, apuração!$W53), 0)</f>
        <v>0</v>
      </c>
      <c r="W14" s="601">
        <f t="shared" si="0"/>
        <v>0</v>
      </c>
      <c r="X14" s="601"/>
    </row>
    <row r="15" spans="1:24" ht="19.5" customHeight="1">
      <c r="A15" s="601" t="str">
        <f>apuração!B14</f>
        <v>635</v>
      </c>
      <c r="B15" s="600" t="str">
        <f>apuração!C14</f>
        <v>BABATA</v>
      </c>
      <c r="C15" s="600" t="str">
        <f>apuração!D14</f>
        <v>JORGE TOSHIO</v>
      </c>
      <c r="D15" s="601" t="str">
        <f>apuração!E14</f>
        <v>M</v>
      </c>
      <c r="E15" s="601" t="str">
        <f>apuração!F14</f>
        <v>06. KOK</v>
      </c>
      <c r="F15" s="597">
        <f>apuração!G14</f>
        <v>21124</v>
      </c>
      <c r="G15" s="598">
        <f>apuração!H14</f>
        <v>3</v>
      </c>
      <c r="H15" s="596" t="str">
        <f>apuração!I14</f>
        <v>EX-NSR</v>
      </c>
      <c r="I15" s="596" t="str">
        <f>apuração!J14</f>
        <v>LIB2026</v>
      </c>
      <c r="J15" s="596">
        <f>apuração!K14</f>
        <v>0</v>
      </c>
      <c r="K15" s="596">
        <f>apuração!L14</f>
        <v>47</v>
      </c>
      <c r="L15" s="596">
        <f>apuração!M14</f>
        <v>46</v>
      </c>
      <c r="M15" s="596">
        <f>apuração!N14</f>
        <v>93</v>
      </c>
      <c r="N15" s="601" t="str">
        <f>IF(apuração!$O14&gt;0, IF(apuração!$O14="", "", apuração!$O14), "")</f>
        <v/>
      </c>
      <c r="O15" s="601" t="str">
        <f>IF(apuração!$O14&gt;0, IF(apuração!$P14="", "", apuração!$P14), "")</f>
        <v/>
      </c>
      <c r="P15" s="601" t="str">
        <f>IF(apuração!$O14&gt;0, IF(apuração!$Q14="", "", apuração!$Q14), "")</f>
        <v/>
      </c>
      <c r="Q15" s="601" t="str">
        <f>IF(apuração!$O14&gt;0, IF(apuração!$R14="", "", apuração!$R14), "")</f>
        <v/>
      </c>
      <c r="R15" s="596" t="str">
        <f>apuração!S14</f>
        <v/>
      </c>
      <c r="S15" s="596" t="str">
        <f>apuração!T14</f>
        <v/>
      </c>
      <c r="T15" s="596" t="str">
        <f>apuração!U14</f>
        <v/>
      </c>
      <c r="U15" s="596" t="str">
        <f>apuração!V14</f>
        <v/>
      </c>
      <c r="V15" s="601">
        <f>IF(apuração!$O14&gt;0, IF(apuração!$W14="", 0, apuração!$W14), 0)</f>
        <v>0</v>
      </c>
      <c r="W15" s="601">
        <f t="shared" si="0"/>
        <v>0</v>
      </c>
      <c r="X15" s="601"/>
    </row>
    <row r="16" spans="1:24" ht="19.5" customHeight="1">
      <c r="A16" s="599" t="str">
        <f>apuração!B46</f>
        <v>292</v>
      </c>
      <c r="B16" s="600" t="str">
        <f>apuração!C46</f>
        <v>OKADA</v>
      </c>
      <c r="C16" s="600" t="str">
        <f>apuração!D46</f>
        <v>OLIMPIO</v>
      </c>
      <c r="D16" s="601" t="str">
        <f>apuração!E46</f>
        <v>M</v>
      </c>
      <c r="E16" s="601" t="str">
        <f>apuração!F46</f>
        <v>11. NCC</v>
      </c>
      <c r="F16" s="597">
        <f>apuração!G46</f>
        <v>19194</v>
      </c>
      <c r="G16" s="598">
        <f>apuração!H46</f>
        <v>0</v>
      </c>
      <c r="H16" s="596" t="str">
        <f>apuração!I46</f>
        <v>EX-NSR</v>
      </c>
      <c r="I16" s="596" t="str">
        <f>apuração!J46</f>
        <v>LIB2026</v>
      </c>
      <c r="J16" s="596">
        <f>apuração!K46</f>
        <v>0</v>
      </c>
      <c r="K16" s="596">
        <f>apuração!L46</f>
        <v>51</v>
      </c>
      <c r="L16" s="596">
        <f>apuração!M46</f>
        <v>48</v>
      </c>
      <c r="M16" s="596">
        <f>apuração!N46</f>
        <v>99</v>
      </c>
      <c r="N16" s="601" t="str">
        <f>IF(apuração!$O46&gt;0, IF(apuração!$O46="", "", apuração!$O46), "")</f>
        <v/>
      </c>
      <c r="O16" s="601" t="str">
        <f>IF(apuração!$O46&gt;0, IF(apuração!$P46="", "", apuração!$P46), "")</f>
        <v/>
      </c>
      <c r="P16" s="601" t="str">
        <f>IF(apuração!$O46&gt;0, IF(apuração!$Q46="", "", apuração!$Q46), "")</f>
        <v/>
      </c>
      <c r="Q16" s="601" t="str">
        <f>IF(apuração!$O46&gt;0, IF(apuração!$R46="", "", apuração!$R46), "")</f>
        <v/>
      </c>
      <c r="R16" s="596" t="str">
        <f>apuração!S46</f>
        <v/>
      </c>
      <c r="S16" s="596" t="str">
        <f>apuração!T46</f>
        <v/>
      </c>
      <c r="T16" s="596" t="str">
        <f>apuração!U46</f>
        <v/>
      </c>
      <c r="U16" s="596" t="str">
        <f>apuração!V46</f>
        <v/>
      </c>
      <c r="V16" s="601">
        <f>IF(apuração!$O46&gt;0, IF(apuração!$W46="", 0, apuração!$W46), 0)</f>
        <v>0</v>
      </c>
      <c r="W16" s="601">
        <f t="shared" si="0"/>
        <v>0</v>
      </c>
      <c r="X16" s="601"/>
    </row>
    <row r="17" spans="1:24" ht="19.5" customHeight="1">
      <c r="A17" s="601" t="str">
        <f>apuração!B23</f>
        <v>786</v>
      </c>
      <c r="B17" s="600" t="str">
        <f>apuração!C23</f>
        <v>KAMIMURA</v>
      </c>
      <c r="C17" s="600" t="str">
        <f>apuração!D23</f>
        <v>PAULO Y.</v>
      </c>
      <c r="D17" s="601" t="str">
        <f>apuração!E23</f>
        <v>M</v>
      </c>
      <c r="E17" s="601" t="str">
        <f>apuração!F23</f>
        <v>11. NCC</v>
      </c>
      <c r="F17" s="597">
        <f>apuração!G23</f>
        <v>23165</v>
      </c>
      <c r="G17" s="598">
        <f>apuração!H23</f>
        <v>2</v>
      </c>
      <c r="H17" s="596" t="str">
        <f>apuração!I23</f>
        <v>EX-NSR</v>
      </c>
      <c r="I17" s="596" t="str">
        <f>apuração!J23</f>
        <v>LIB2026</v>
      </c>
      <c r="J17" s="596">
        <f>apuração!K23</f>
        <v>0</v>
      </c>
      <c r="K17" s="596">
        <f>apuração!L23</f>
        <v>51</v>
      </c>
      <c r="L17" s="596">
        <f>apuração!M23</f>
        <v>51</v>
      </c>
      <c r="M17" s="596">
        <f>apuração!N23</f>
        <v>102</v>
      </c>
      <c r="N17" s="601" t="str">
        <f>IF(apuração!$O23&gt;0, IF(apuração!$O23="", "", apuração!$O23), "")</f>
        <v/>
      </c>
      <c r="O17" s="601" t="str">
        <f>IF(apuração!$O23&gt;0, IF(apuração!$P23="", "", apuração!$P23), "")</f>
        <v/>
      </c>
      <c r="P17" s="601" t="str">
        <f>IF(apuração!$O23&gt;0, IF(apuração!$Q23="", "", apuração!$Q23), "")</f>
        <v/>
      </c>
      <c r="Q17" s="601" t="str">
        <f>IF(apuração!$O23&gt;0, IF(apuração!$R23="", "", apuração!$R23), "")</f>
        <v/>
      </c>
      <c r="R17" s="596" t="str">
        <f>apuração!S23</f>
        <v/>
      </c>
      <c r="S17" s="596" t="str">
        <f>apuração!T23</f>
        <v/>
      </c>
      <c r="T17" s="596" t="str">
        <f>apuração!U23</f>
        <v/>
      </c>
      <c r="U17" s="596" t="str">
        <f>apuração!V23</f>
        <v/>
      </c>
      <c r="V17" s="601">
        <f>IF(apuração!$O23&gt;0, IF(apuração!$W23="", 0, apuração!$W23), 0)</f>
        <v>0</v>
      </c>
      <c r="W17" s="601">
        <f t="shared" si="0"/>
        <v>0</v>
      </c>
      <c r="X17" s="601"/>
    </row>
    <row r="18" spans="1:24" ht="19.5" customHeight="1">
      <c r="A18" s="599" t="str">
        <f>apuração!B63</f>
        <v>478</v>
      </c>
      <c r="B18" s="600" t="str">
        <f>apuração!C63</f>
        <v>HIGUCHI</v>
      </c>
      <c r="C18" s="600" t="str">
        <f>apuração!D63</f>
        <v>ARTUR KEN</v>
      </c>
      <c r="D18" s="601" t="str">
        <f>apuração!E63</f>
        <v>M</v>
      </c>
      <c r="E18" s="601" t="str">
        <f>apuração!F63</f>
        <v>11. NCC</v>
      </c>
      <c r="F18" s="597">
        <f>apuração!G63</f>
        <v>19959</v>
      </c>
      <c r="G18" s="598">
        <f>apuração!H63</f>
        <v>3</v>
      </c>
      <c r="H18" s="596" t="str">
        <f>apuração!I63</f>
        <v>EX-NSR</v>
      </c>
      <c r="I18" s="596" t="str">
        <f>apuração!J63</f>
        <v>LIB2026</v>
      </c>
      <c r="J18" s="596">
        <f>apuração!K63</f>
        <v>0</v>
      </c>
      <c r="K18" s="596">
        <f>apuração!L63</f>
        <v>51</v>
      </c>
      <c r="L18" s="596">
        <f>apuração!M63</f>
        <v>52</v>
      </c>
      <c r="M18" s="596">
        <f>apuração!N63</f>
        <v>103</v>
      </c>
      <c r="N18" s="601" t="str">
        <f>IF(apuração!$O63&gt;0, IF(apuração!$O63="", "", apuração!$O63), "")</f>
        <v/>
      </c>
      <c r="O18" s="601" t="str">
        <f>IF(apuração!$O63&gt;0, IF(apuração!$P63="", "", apuração!$P63), "")</f>
        <v/>
      </c>
      <c r="P18" s="601" t="str">
        <f>IF(apuração!$O63&gt;0, IF(apuração!$Q63="", "", apuração!$Q63), "")</f>
        <v/>
      </c>
      <c r="Q18" s="601" t="str">
        <f>IF(apuração!$O63&gt;0, IF(apuração!$R63="", "", apuração!$R63), "")</f>
        <v/>
      </c>
      <c r="R18" s="596" t="str">
        <f>apuração!S63</f>
        <v/>
      </c>
      <c r="S18" s="596" t="str">
        <f>apuração!T63</f>
        <v/>
      </c>
      <c r="T18" s="596" t="str">
        <f>apuração!U63</f>
        <v/>
      </c>
      <c r="U18" s="596" t="str">
        <f>apuração!V63</f>
        <v/>
      </c>
      <c r="V18" s="601">
        <f>IF(apuração!$O63&gt;0, IF(apuração!$W63="", 0, apuração!$W63), 0)</f>
        <v>0</v>
      </c>
      <c r="W18" s="601">
        <f t="shared" si="0"/>
        <v>0</v>
      </c>
      <c r="X18" s="601"/>
    </row>
    <row r="19" spans="1:24" ht="19.5" customHeight="1">
      <c r="A19" s="601" t="str">
        <f>apuração!B13</f>
        <v>767</v>
      </c>
      <c r="B19" s="600" t="str">
        <f>apuração!C13</f>
        <v>FURUKAWA</v>
      </c>
      <c r="C19" s="600" t="str">
        <f>apuração!D13</f>
        <v>HIROSHI</v>
      </c>
      <c r="D19" s="601" t="str">
        <f>apuração!E13</f>
        <v>M</v>
      </c>
      <c r="E19" s="601" t="str">
        <f>apuração!F13</f>
        <v>06. KOK</v>
      </c>
      <c r="F19" s="597">
        <f>apuração!G13</f>
        <v>14567</v>
      </c>
      <c r="G19" s="598">
        <f>apuração!H13</f>
        <v>6</v>
      </c>
      <c r="H19" s="596" t="str">
        <f>apuração!I13</f>
        <v>A-MR</v>
      </c>
      <c r="I19" s="596" t="str">
        <f>apuração!J13</f>
        <v>LIB2026</v>
      </c>
      <c r="J19" s="596">
        <f>apuração!K13</f>
        <v>0</v>
      </c>
      <c r="K19" s="596">
        <f>apuração!L13</f>
        <v>51</v>
      </c>
      <c r="L19" s="596">
        <f>apuração!M13</f>
        <v>53</v>
      </c>
      <c r="M19" s="596">
        <f>apuração!N13</f>
        <v>104</v>
      </c>
      <c r="N19" s="601" t="str">
        <f>IF(apuração!$O13&gt;0, IF(apuração!$O13="", "", apuração!$O13), "")</f>
        <v/>
      </c>
      <c r="O19" s="601" t="str">
        <f>IF(apuração!$O13&gt;0, IF(apuração!$P13="", "", apuração!$P13), "")</f>
        <v/>
      </c>
      <c r="P19" s="601" t="str">
        <f>IF(apuração!$O13&gt;0, IF(apuração!$Q13="", "", apuração!$Q13), "")</f>
        <v/>
      </c>
      <c r="Q19" s="601" t="str">
        <f>IF(apuração!$O13&gt;0, IF(apuração!$R13="", "", apuração!$R13), "")</f>
        <v/>
      </c>
      <c r="R19" s="596" t="str">
        <f>apuração!S13</f>
        <v/>
      </c>
      <c r="S19" s="596" t="str">
        <f>apuração!T13</f>
        <v/>
      </c>
      <c r="T19" s="596" t="str">
        <f>apuração!U13</f>
        <v/>
      </c>
      <c r="U19" s="596" t="str">
        <f>apuração!V13</f>
        <v/>
      </c>
      <c r="V19" s="601">
        <f>IF(apuração!$O13&gt;0, IF(apuração!$W13="", 0, apuração!$W13), 0)</f>
        <v>0</v>
      </c>
      <c r="W19" s="601">
        <f t="shared" si="0"/>
        <v>0</v>
      </c>
      <c r="X19" s="601"/>
    </row>
    <row r="20" spans="1:24" ht="19.5" customHeight="1">
      <c r="A20" s="601" t="str">
        <f>apuração!B2</f>
        <v>342</v>
      </c>
      <c r="B20" s="600" t="str">
        <f>apuração!C2</f>
        <v>TOBIMATSU</v>
      </c>
      <c r="C20" s="600" t="str">
        <f>apuração!D2</f>
        <v>SHINYA</v>
      </c>
      <c r="D20" s="601" t="str">
        <f>apuração!E2</f>
        <v>M</v>
      </c>
      <c r="E20" s="601" t="str">
        <f>apuração!F2</f>
        <v>06. KOK</v>
      </c>
      <c r="F20" s="597">
        <f>apuração!G2</f>
        <v>17774</v>
      </c>
      <c r="G20" s="596">
        <f>apuração!H2</f>
        <v>1</v>
      </c>
      <c r="H20" s="596" t="str">
        <f>apuração!I2</f>
        <v>EX-SR</v>
      </c>
      <c r="I20" s="596" t="str">
        <f>apuração!J2</f>
        <v>LIB2026</v>
      </c>
      <c r="J20" s="596">
        <f>apuração!K2</f>
        <v>0</v>
      </c>
      <c r="K20" s="596">
        <f>apuração!L2</f>
        <v>53</v>
      </c>
      <c r="L20" s="596">
        <f>apuração!M2</f>
        <v>52</v>
      </c>
      <c r="M20" s="596">
        <f>apuração!N2</f>
        <v>105</v>
      </c>
      <c r="N20" s="601" t="str">
        <f>IF(apuração!$O2&gt;0, IF(apuração!$O2="", "", apuração!$O2), "")</f>
        <v/>
      </c>
      <c r="O20" s="601" t="str">
        <f>IF(apuração!$O2&gt;0, IF(apuração!$P2="", "", apuração!$P2), "")</f>
        <v/>
      </c>
      <c r="P20" s="601" t="str">
        <f>IF(apuração!$O2&gt;0, IF(apuração!$Q2="", "", apuração!$Q2), "")</f>
        <v/>
      </c>
      <c r="Q20" s="601" t="str">
        <f>IF(apuração!$O2&gt;0, IF(apuração!$R2="", "", apuração!$R2), "")</f>
        <v/>
      </c>
      <c r="R20" s="596" t="str">
        <f>apuração!S2</f>
        <v/>
      </c>
      <c r="S20" s="596" t="str">
        <f>apuração!T2</f>
        <v/>
      </c>
      <c r="T20" s="596" t="str">
        <f>apuração!U2</f>
        <v/>
      </c>
      <c r="U20" s="596" t="str">
        <f>apuração!V2</f>
        <v/>
      </c>
      <c r="V20" s="601">
        <f>IF(apuração!$O2&gt;0, IF(apuração!$W2="", 0, apuração!$W2), 0)</f>
        <v>0</v>
      </c>
      <c r="W20" s="601">
        <f t="shared" si="0"/>
        <v>0</v>
      </c>
      <c r="X20" s="601"/>
    </row>
    <row r="21" spans="1:24" ht="19.5" customHeight="1">
      <c r="A21" s="599" t="str">
        <f>apuração!B54</f>
        <v>375</v>
      </c>
      <c r="B21" s="600" t="str">
        <f>apuração!C54</f>
        <v>KOJA</v>
      </c>
      <c r="C21" s="600" t="str">
        <f>apuração!D54</f>
        <v>J. JORGE</v>
      </c>
      <c r="D21" s="601" t="str">
        <f>apuração!E54</f>
        <v>M</v>
      </c>
      <c r="E21" s="601" t="str">
        <f>apuração!F54</f>
        <v>11. NCC</v>
      </c>
      <c r="F21" s="597">
        <f>apuração!G54</f>
        <v>16676</v>
      </c>
      <c r="G21" s="598">
        <f>apuração!H54</f>
        <v>2</v>
      </c>
      <c r="H21" s="596" t="str">
        <f>apuração!I54</f>
        <v>EX-SR</v>
      </c>
      <c r="I21" s="596" t="str">
        <f>apuração!J54</f>
        <v>LIB2026</v>
      </c>
      <c r="J21" s="596">
        <f>apuração!K54</f>
        <v>0</v>
      </c>
      <c r="K21" s="596">
        <f>apuração!L54</f>
        <v>53</v>
      </c>
      <c r="L21" s="596">
        <f>apuração!M54</f>
        <v>53</v>
      </c>
      <c r="M21" s="596">
        <f>apuração!N54</f>
        <v>106</v>
      </c>
      <c r="N21" s="601" t="str">
        <f>IF(apuração!$O54&gt;0, IF(apuração!$O54="", "", apuração!$O54), "")</f>
        <v/>
      </c>
      <c r="O21" s="601" t="str">
        <f>IF(apuração!$O54&gt;0, IF(apuração!$P54="", "", apuração!$P54), "")</f>
        <v/>
      </c>
      <c r="P21" s="601" t="str">
        <f>IF(apuração!$O54&gt;0, IF(apuração!$Q54="", "", apuração!$Q54), "")</f>
        <v/>
      </c>
      <c r="Q21" s="601" t="str">
        <f>IF(apuração!$O54&gt;0, IF(apuração!$R54="", "", apuração!$R54), "")</f>
        <v/>
      </c>
      <c r="R21" s="596" t="str">
        <f>apuração!S54</f>
        <v/>
      </c>
      <c r="S21" s="596" t="str">
        <f>apuração!T54</f>
        <v/>
      </c>
      <c r="T21" s="596" t="str">
        <f>apuração!U54</f>
        <v/>
      </c>
      <c r="U21" s="596" t="str">
        <f>apuração!V54</f>
        <v/>
      </c>
      <c r="V21" s="601">
        <f>IF(apuração!$O54&gt;0, IF(apuração!$W54="", 0, apuração!$W54), 0)</f>
        <v>0</v>
      </c>
      <c r="W21" s="601">
        <f t="shared" si="0"/>
        <v>0</v>
      </c>
      <c r="X21" s="601"/>
    </row>
    <row r="22" spans="1:24" ht="19.5" customHeight="1">
      <c r="A22" s="599" t="str">
        <f>apuração!B74</f>
        <v>733</v>
      </c>
      <c r="B22" s="600" t="str">
        <f>apuração!C74</f>
        <v>WATANABE</v>
      </c>
      <c r="C22" s="600" t="str">
        <f>apuração!D74</f>
        <v>EMILIA</v>
      </c>
      <c r="D22" s="601" t="str">
        <f>apuração!E74</f>
        <v>F</v>
      </c>
      <c r="E22" s="601" t="str">
        <f>apuração!F74</f>
        <v>11. NCC</v>
      </c>
      <c r="F22" s="597">
        <f>apuração!G74</f>
        <v>20589</v>
      </c>
      <c r="G22" s="598">
        <f>apuração!H74</f>
        <v>3</v>
      </c>
      <c r="H22" s="596" t="str">
        <f>apuração!I74</f>
        <v>EX-NSR</v>
      </c>
      <c r="I22" s="596" t="str">
        <f>apuração!J74</f>
        <v>LIB2026</v>
      </c>
      <c r="J22" s="596">
        <f>apuração!K74</f>
        <v>0</v>
      </c>
      <c r="K22" s="596">
        <f>apuração!L74</f>
        <v>52</v>
      </c>
      <c r="L22" s="596">
        <f>apuração!M74</f>
        <v>54</v>
      </c>
      <c r="M22" s="596">
        <f>apuração!N74</f>
        <v>106</v>
      </c>
      <c r="N22" s="601" t="str">
        <f>IF(apuração!$O74&gt;0, IF(apuração!$O74="", "", apuração!$O74), "")</f>
        <v/>
      </c>
      <c r="O22" s="601" t="str">
        <f>IF(apuração!$O74&gt;0, IF(apuração!$P74="", "", apuração!$P74), "")</f>
        <v/>
      </c>
      <c r="P22" s="601" t="str">
        <f>IF(apuração!$O74&gt;0, IF(apuração!$Q74="", "", apuração!$Q74), "")</f>
        <v/>
      </c>
      <c r="Q22" s="601" t="str">
        <f>IF(apuração!$O74&gt;0, IF(apuração!$R74="", "", apuração!$R74), "")</f>
        <v/>
      </c>
      <c r="R22" s="596" t="str">
        <f>apuração!S74</f>
        <v/>
      </c>
      <c r="S22" s="596" t="str">
        <f>apuração!T74</f>
        <v/>
      </c>
      <c r="T22" s="596" t="str">
        <f>apuração!U74</f>
        <v/>
      </c>
      <c r="U22" s="596" t="str">
        <f>apuração!V74</f>
        <v/>
      </c>
      <c r="V22" s="601">
        <f>IF(apuração!$O74&gt;0, IF(apuração!$W74="", 0, apuração!$W74), 0)</f>
        <v>0</v>
      </c>
      <c r="W22" s="601">
        <f t="shared" si="0"/>
        <v>0</v>
      </c>
      <c r="X22" s="601"/>
    </row>
    <row r="23" spans="1:24" ht="19.5" customHeight="1">
      <c r="A23" s="599" t="str">
        <f>apuração!B68</f>
        <v>903</v>
      </c>
      <c r="B23" s="600" t="str">
        <f>apuração!C68</f>
        <v>NAGATA</v>
      </c>
      <c r="C23" s="600" t="str">
        <f>apuração!D68</f>
        <v>AROLDO KOJI</v>
      </c>
      <c r="D23" s="601" t="str">
        <f>apuração!E68</f>
        <v>M</v>
      </c>
      <c r="E23" s="601" t="str">
        <f>apuração!F68</f>
        <v>12. COO</v>
      </c>
      <c r="F23" s="597">
        <f>apuração!G68</f>
        <v>27807</v>
      </c>
      <c r="G23" s="598">
        <f>apuração!H68</f>
        <v>5</v>
      </c>
      <c r="H23" s="596" t="str">
        <f>apuração!I68</f>
        <v>A-NSR</v>
      </c>
      <c r="I23" s="596" t="str">
        <f>apuração!J68</f>
        <v>LIB2026</v>
      </c>
      <c r="J23" s="596">
        <f>apuração!K68</f>
        <v>0</v>
      </c>
      <c r="K23" s="596">
        <f>apuração!L68</f>
        <v>52</v>
      </c>
      <c r="L23" s="596">
        <f>apuração!M68</f>
        <v>54</v>
      </c>
      <c r="M23" s="596">
        <f>apuração!N68</f>
        <v>106</v>
      </c>
      <c r="N23" s="601" t="str">
        <f>IF(apuração!$O68&gt;0, IF(apuração!$O68="", "", apuração!$O68), "")</f>
        <v/>
      </c>
      <c r="O23" s="601" t="str">
        <f>IF(apuração!$O68&gt;0, IF(apuração!$P68="", "", apuração!$P68), "")</f>
        <v/>
      </c>
      <c r="P23" s="601" t="str">
        <f>IF(apuração!$O68&gt;0, IF(apuração!$Q68="", "", apuração!$Q68), "")</f>
        <v/>
      </c>
      <c r="Q23" s="601" t="str">
        <f>IF(apuração!$O68&gt;0, IF(apuração!$R68="", "", apuração!$R68), "")</f>
        <v/>
      </c>
      <c r="R23" s="596" t="str">
        <f>apuração!S68</f>
        <v/>
      </c>
      <c r="S23" s="596" t="str">
        <f>apuração!T68</f>
        <v/>
      </c>
      <c r="T23" s="596" t="str">
        <f>apuração!U68</f>
        <v/>
      </c>
      <c r="U23" s="596" t="str">
        <f>apuração!V68</f>
        <v/>
      </c>
      <c r="V23" s="601">
        <f>IF(apuração!$O68&gt;0, IF(apuração!$W68="", 0, apuração!$W68), 0)</f>
        <v>0</v>
      </c>
      <c r="W23" s="601">
        <f t="shared" si="0"/>
        <v>0</v>
      </c>
      <c r="X23" s="601"/>
    </row>
    <row r="24" spans="1:24" ht="19.5" customHeight="1">
      <c r="A24" s="601" t="str">
        <f>apuração!B10</f>
        <v>952</v>
      </c>
      <c r="B24" s="600" t="str">
        <f>apuração!C10</f>
        <v>HAYASI ARIMORI</v>
      </c>
      <c r="C24" s="600" t="str">
        <f>apuração!D10</f>
        <v>IZAURA KAZUE</v>
      </c>
      <c r="D24" s="601" t="str">
        <f>apuração!E10</f>
        <v>F</v>
      </c>
      <c r="E24" s="601" t="str">
        <f>apuração!F10</f>
        <v>11. NCC</v>
      </c>
      <c r="F24" s="597">
        <f>apuração!G10</f>
        <v>22219</v>
      </c>
      <c r="G24" s="598">
        <f>apuração!H10</f>
        <v>1</v>
      </c>
      <c r="H24" s="596" t="str">
        <f>apuração!I10</f>
        <v>EX-NSR</v>
      </c>
      <c r="I24" s="596" t="str">
        <f>apuração!J10</f>
        <v>LIB2026</v>
      </c>
      <c r="J24" s="596">
        <f>apuração!K10</f>
        <v>0</v>
      </c>
      <c r="K24" s="596">
        <f>apuração!L10</f>
        <v>54</v>
      </c>
      <c r="L24" s="596">
        <f>apuração!M10</f>
        <v>53</v>
      </c>
      <c r="M24" s="596">
        <f>apuração!N10</f>
        <v>107</v>
      </c>
      <c r="N24" s="601" t="str">
        <f>IF(apuração!$O10&gt;0, IF(apuração!$O10="", "", apuração!$O10), "")</f>
        <v/>
      </c>
      <c r="O24" s="601" t="str">
        <f>IF(apuração!$O10&gt;0, IF(apuração!$P10="", "", apuração!$P10), "")</f>
        <v/>
      </c>
      <c r="P24" s="601" t="str">
        <f>IF(apuração!$O10&gt;0, IF(apuração!$Q10="", "", apuração!$Q10), "")</f>
        <v/>
      </c>
      <c r="Q24" s="601" t="str">
        <f>IF(apuração!$O10&gt;0, IF(apuração!$R10="", "", apuração!$R10), "")</f>
        <v/>
      </c>
      <c r="R24" s="596" t="str">
        <f>apuração!S10</f>
        <v/>
      </c>
      <c r="S24" s="596" t="str">
        <f>apuração!T10</f>
        <v/>
      </c>
      <c r="T24" s="596" t="str">
        <f>apuração!U10</f>
        <v/>
      </c>
      <c r="U24" s="596" t="str">
        <f>apuração!V10</f>
        <v/>
      </c>
      <c r="V24" s="601">
        <f>IF(apuração!$O10&gt;0, IF(apuração!$W10="", 0, apuração!$W10), 0)</f>
        <v>0</v>
      </c>
      <c r="W24" s="601">
        <f t="shared" si="0"/>
        <v>0</v>
      </c>
      <c r="X24" s="601"/>
    </row>
    <row r="25" spans="1:24" ht="19.5" customHeight="1">
      <c r="A25" s="601">
        <f>apuração!B18</f>
        <v>626</v>
      </c>
      <c r="B25" s="600" t="str">
        <f>apuração!C18</f>
        <v>SHIMURA</v>
      </c>
      <c r="C25" s="600" t="str">
        <f>apuração!D18</f>
        <v>ALICE MIWAKO</v>
      </c>
      <c r="D25" s="601" t="str">
        <f>apuração!E18</f>
        <v>F</v>
      </c>
      <c r="E25" s="601" t="str">
        <f>apuração!F18</f>
        <v>07. GSP</v>
      </c>
      <c r="F25" s="597">
        <f>apuração!G18</f>
        <v>21468</v>
      </c>
      <c r="G25" s="598">
        <f>apuração!H18</f>
        <v>2</v>
      </c>
      <c r="H25" s="596" t="str">
        <f>apuração!I18</f>
        <v>EX-NSR</v>
      </c>
      <c r="I25" s="596" t="str">
        <f>apuração!J18</f>
        <v>LIB2026</v>
      </c>
      <c r="J25" s="596">
        <f>apuração!K18</f>
        <v>0</v>
      </c>
      <c r="K25" s="596">
        <f>apuração!L18</f>
        <v>51</v>
      </c>
      <c r="L25" s="596">
        <f>apuração!M18</f>
        <v>57</v>
      </c>
      <c r="M25" s="596">
        <f>apuração!N18</f>
        <v>108</v>
      </c>
      <c r="N25" s="601" t="str">
        <f>IF(apuração!$O18&gt;0, IF(apuração!$O18="", "", apuração!$O18), "")</f>
        <v/>
      </c>
      <c r="O25" s="601" t="str">
        <f>IF(apuração!$O18&gt;0, IF(apuração!$P18="", "", apuração!$P18), "")</f>
        <v/>
      </c>
      <c r="P25" s="601" t="str">
        <f>IF(apuração!$O18&gt;0, IF(apuração!$Q18="", "", apuração!$Q18), "")</f>
        <v/>
      </c>
      <c r="Q25" s="601" t="str">
        <f>IF(apuração!$O18&gt;0, IF(apuração!$R18="", "", apuração!$R18), "")</f>
        <v/>
      </c>
      <c r="R25" s="596" t="str">
        <f>apuração!S18</f>
        <v/>
      </c>
      <c r="S25" s="596" t="str">
        <f>apuração!T18</f>
        <v/>
      </c>
      <c r="T25" s="596" t="str">
        <f>apuração!U18</f>
        <v/>
      </c>
      <c r="U25" s="596" t="str">
        <f>apuração!V18</f>
        <v/>
      </c>
      <c r="V25" s="601">
        <f>IF(apuração!$O18&gt;0, IF(apuração!$W18="", 0, apuração!$W18), 0)</f>
        <v>0</v>
      </c>
      <c r="W25" s="601">
        <f t="shared" si="0"/>
        <v>0</v>
      </c>
      <c r="X25" s="601"/>
    </row>
    <row r="26" spans="1:24" ht="19.5" customHeight="1">
      <c r="A26" s="601">
        <f>apuração!B11</f>
        <v>800</v>
      </c>
      <c r="B26" s="600" t="str">
        <f>apuração!C11</f>
        <v>FIUZA DE OLIVEIRA</v>
      </c>
      <c r="C26" s="600" t="str">
        <f>apuração!D11</f>
        <v>IVAN</v>
      </c>
      <c r="D26" s="601" t="str">
        <f>apuração!E11</f>
        <v>M</v>
      </c>
      <c r="E26" s="601" t="str">
        <f>apuração!F11</f>
        <v>03. IBI</v>
      </c>
      <c r="F26" s="597">
        <f>apuração!G11</f>
        <v>29849</v>
      </c>
      <c r="G26" s="598">
        <f>apuração!H11</f>
        <v>2</v>
      </c>
      <c r="H26" s="596" t="str">
        <f>apuração!I11</f>
        <v>EX-NSR</v>
      </c>
      <c r="I26" s="596" t="str">
        <f>apuração!J11</f>
        <v>LIB2026</v>
      </c>
      <c r="J26" s="596">
        <f>apuração!K11</f>
        <v>0</v>
      </c>
      <c r="K26" s="596">
        <f>apuração!L11</f>
        <v>54</v>
      </c>
      <c r="L26" s="596">
        <f>apuração!M11</f>
        <v>54</v>
      </c>
      <c r="M26" s="596">
        <f>apuração!N11</f>
        <v>108</v>
      </c>
      <c r="N26" s="601" t="str">
        <f>IF(apuração!$O11&gt;0, IF(apuração!$O11="", "", apuração!$O11), "")</f>
        <v/>
      </c>
      <c r="O26" s="601" t="str">
        <f>IF(apuração!$O11&gt;0, IF(apuração!$P11="", "", apuração!$P11), "")</f>
        <v/>
      </c>
      <c r="P26" s="601" t="str">
        <f>IF(apuração!$O11&gt;0, IF(apuração!$Q11="", "", apuração!$Q11), "")</f>
        <v/>
      </c>
      <c r="Q26" s="601" t="str">
        <f>IF(apuração!$O11&gt;0, IF(apuração!$R11="", "", apuração!$R11), "")</f>
        <v/>
      </c>
      <c r="R26" s="596" t="str">
        <f>apuração!S11</f>
        <v/>
      </c>
      <c r="S26" s="596" t="str">
        <f>apuração!T11</f>
        <v/>
      </c>
      <c r="T26" s="596" t="str">
        <f>apuração!U11</f>
        <v/>
      </c>
      <c r="U26" s="596" t="str">
        <f>apuração!V11</f>
        <v/>
      </c>
      <c r="V26" s="601">
        <f>IF(apuração!$O11&gt;0, IF(apuração!$W11="", 0, apuração!$W11), 0)</f>
        <v>0</v>
      </c>
      <c r="W26" s="601">
        <f t="shared" si="0"/>
        <v>0</v>
      </c>
      <c r="X26" s="601"/>
    </row>
    <row r="27" spans="1:24" ht="19.5" customHeight="1">
      <c r="A27" s="601" t="str">
        <f>apuração!B24</f>
        <v>489</v>
      </c>
      <c r="B27" s="600" t="str">
        <f>apuração!C24</f>
        <v>TOGO</v>
      </c>
      <c r="C27" s="600" t="str">
        <f>apuração!D24</f>
        <v>NARIKO</v>
      </c>
      <c r="D27" s="601" t="str">
        <f>apuração!E24</f>
        <v>F</v>
      </c>
      <c r="E27" s="601" t="str">
        <f>apuração!F24</f>
        <v>07. GSP</v>
      </c>
      <c r="F27" s="597">
        <f>apuração!G24</f>
        <v>18327</v>
      </c>
      <c r="G27" s="596">
        <f>apuração!H24</f>
        <v>4</v>
      </c>
      <c r="H27" s="596" t="str">
        <f>apuração!I24</f>
        <v>A-SR</v>
      </c>
      <c r="I27" s="596" t="str">
        <f>apuração!J24</f>
        <v>LIB2026</v>
      </c>
      <c r="J27" s="596">
        <f>apuração!K24</f>
        <v>0</v>
      </c>
      <c r="K27" s="596">
        <f>apuração!L24</f>
        <v>57</v>
      </c>
      <c r="L27" s="596">
        <f>apuração!M24</f>
        <v>51</v>
      </c>
      <c r="M27" s="596">
        <f>apuração!N24</f>
        <v>108</v>
      </c>
      <c r="N27" s="601" t="str">
        <f>IF(apuração!$O24&gt;0, IF(apuração!$O24="", "", apuração!$O24), "")</f>
        <v/>
      </c>
      <c r="O27" s="601" t="str">
        <f>IF(apuração!$O24&gt;0, IF(apuração!$P24="", "", apuração!$P24), "")</f>
        <v/>
      </c>
      <c r="P27" s="601" t="str">
        <f>IF(apuração!$O24&gt;0, IF(apuração!$Q24="", "", apuração!$Q24), "")</f>
        <v/>
      </c>
      <c r="Q27" s="601" t="str">
        <f>IF(apuração!$O24&gt;0, IF(apuração!$R24="", "", apuração!$R24), "")</f>
        <v/>
      </c>
      <c r="R27" s="596" t="str">
        <f>apuração!S24</f>
        <v/>
      </c>
      <c r="S27" s="596" t="str">
        <f>apuração!T24</f>
        <v/>
      </c>
      <c r="T27" s="596" t="str">
        <f>apuração!U24</f>
        <v/>
      </c>
      <c r="U27" s="596" t="str">
        <f>apuração!V24</f>
        <v/>
      </c>
      <c r="V27" s="601">
        <f>IF(apuração!$O24&gt;0, IF(apuração!$W24="", 0, apuração!$W24), 0)</f>
        <v>0</v>
      </c>
      <c r="W27" s="601">
        <f t="shared" si="0"/>
        <v>0</v>
      </c>
      <c r="X27" s="601"/>
    </row>
    <row r="28" spans="1:24" ht="13.8">
      <c r="A28" s="599" t="str">
        <f>apuração!B83</f>
        <v>278</v>
      </c>
      <c r="B28" s="600" t="str">
        <f>apuração!C83</f>
        <v>KUDO</v>
      </c>
      <c r="C28" s="600" t="str">
        <f>apuração!D83</f>
        <v>AKIKO</v>
      </c>
      <c r="D28" s="601" t="str">
        <f>apuração!E83</f>
        <v>F</v>
      </c>
      <c r="E28" s="601" t="str">
        <f>apuração!F83</f>
        <v>06. KOK</v>
      </c>
      <c r="F28" s="597">
        <f>apuração!G83</f>
        <v>15656</v>
      </c>
      <c r="G28" s="598">
        <f>apuração!H83</f>
        <v>7</v>
      </c>
      <c r="H28" s="596" t="str">
        <f>apuração!I83</f>
        <v>B-SR</v>
      </c>
      <c r="I28" s="596" t="str">
        <f>apuração!J83</f>
        <v>LIB2026</v>
      </c>
      <c r="J28" s="596">
        <f>apuração!K83</f>
        <v>0</v>
      </c>
      <c r="K28" s="596">
        <f>apuração!L83</f>
        <v>54</v>
      </c>
      <c r="L28" s="596">
        <f>apuração!M83</f>
        <v>54</v>
      </c>
      <c r="M28" s="596">
        <f>apuração!N83</f>
        <v>108</v>
      </c>
      <c r="N28" s="601" t="str">
        <f>IF(apuração!$O83&gt;0, IF(apuração!$O83="", "", apuração!$O83), "")</f>
        <v/>
      </c>
      <c r="O28" s="601" t="str">
        <f>IF(apuração!$O83&gt;0, IF(apuração!$P83="", "", apuração!$P83), "")</f>
        <v/>
      </c>
      <c r="P28" s="601" t="str">
        <f>IF(apuração!$O83&gt;0, IF(apuração!$Q83="", "", apuração!$Q83), "")</f>
        <v/>
      </c>
      <c r="Q28" s="601" t="str">
        <f>IF(apuração!$O83&gt;0, IF(apuração!$R83="", "", apuração!$R83), "")</f>
        <v/>
      </c>
      <c r="R28" s="596" t="str">
        <f>apuração!S83</f>
        <v/>
      </c>
      <c r="S28" s="596" t="str">
        <f>apuração!T83</f>
        <v/>
      </c>
      <c r="T28" s="596" t="str">
        <f>apuração!U83</f>
        <v/>
      </c>
      <c r="U28" s="596" t="str">
        <f>apuração!V83</f>
        <v/>
      </c>
      <c r="V28" s="601">
        <f>IF(apuração!$O83&gt;0, IF(apuração!$W83="", 0, apuração!$W83), 0)</f>
        <v>0</v>
      </c>
      <c r="W28" s="601">
        <f t="shared" si="0"/>
        <v>0</v>
      </c>
      <c r="X28" s="601"/>
    </row>
    <row r="29" spans="1:24" ht="13.8">
      <c r="A29" s="599" t="str">
        <f>apuração!B65</f>
        <v>892</v>
      </c>
      <c r="B29" s="600" t="str">
        <f>apuração!C65</f>
        <v>FERREIRA SOUTO</v>
      </c>
      <c r="C29" s="600" t="str">
        <f>apuração!D65</f>
        <v>JOVENILIO</v>
      </c>
      <c r="D29" s="601" t="str">
        <f>apuração!E65</f>
        <v>M</v>
      </c>
      <c r="E29" s="601" t="str">
        <f>apuração!F65</f>
        <v>16. SUM</v>
      </c>
      <c r="F29" s="597">
        <f>apuração!G65</f>
        <v>27041</v>
      </c>
      <c r="G29" s="598">
        <f>apuração!H65</f>
        <v>5</v>
      </c>
      <c r="H29" s="596" t="str">
        <f>apuração!I65</f>
        <v>A-NSR</v>
      </c>
      <c r="I29" s="596" t="str">
        <f>apuração!J65</f>
        <v>LIB2026</v>
      </c>
      <c r="J29" s="596">
        <f>apuração!K65</f>
        <v>0</v>
      </c>
      <c r="K29" s="596">
        <f>apuração!L65</f>
        <v>55</v>
      </c>
      <c r="L29" s="596">
        <f>apuração!M65</f>
        <v>54</v>
      </c>
      <c r="M29" s="596">
        <f>apuração!N65</f>
        <v>109</v>
      </c>
      <c r="N29" s="601" t="str">
        <f>IF(apuração!$O65&gt;0, IF(apuração!$O65="", "", apuração!$O65), "")</f>
        <v/>
      </c>
      <c r="O29" s="601" t="str">
        <f>IF(apuração!$O65&gt;0, IF(apuração!$P65="", "", apuração!$P65), "")</f>
        <v/>
      </c>
      <c r="P29" s="601" t="str">
        <f>IF(apuração!$O65&gt;0, IF(apuração!$Q65="", "", apuração!$Q65), "")</f>
        <v/>
      </c>
      <c r="Q29" s="601" t="str">
        <f>IF(apuração!$O65&gt;0, IF(apuração!$R65="", "", apuração!$R65), "")</f>
        <v/>
      </c>
      <c r="R29" s="596" t="str">
        <f>apuração!S65</f>
        <v/>
      </c>
      <c r="S29" s="596" t="str">
        <f>apuração!T65</f>
        <v/>
      </c>
      <c r="T29" s="596" t="str">
        <f>apuração!U65</f>
        <v/>
      </c>
      <c r="U29" s="596" t="str">
        <f>apuração!V65</f>
        <v/>
      </c>
      <c r="V29" s="601">
        <f>IF(apuração!$O65&gt;0, IF(apuração!$W65="", 0, apuração!$W65), 0)</f>
        <v>0</v>
      </c>
      <c r="W29" s="601">
        <f t="shared" si="0"/>
        <v>0</v>
      </c>
      <c r="X29" s="601"/>
    </row>
    <row r="30" spans="1:24" ht="13.8">
      <c r="A30" s="599" t="str">
        <f>apuração!B130</f>
        <v>899</v>
      </c>
      <c r="B30" s="600" t="str">
        <f>apuração!C130</f>
        <v>OGATA</v>
      </c>
      <c r="C30" s="600" t="str">
        <f>apuração!D130</f>
        <v>YOSHITAKA</v>
      </c>
      <c r="D30" s="601" t="str">
        <f>apuração!E130</f>
        <v>M</v>
      </c>
      <c r="E30" s="601" t="str">
        <f>apuração!F130</f>
        <v>12. COO</v>
      </c>
      <c r="F30" s="597">
        <f>apuração!G130</f>
        <v>16971</v>
      </c>
      <c r="G30" s="598">
        <f>apuração!H130</f>
        <v>7</v>
      </c>
      <c r="H30" s="596" t="str">
        <f>apuração!I130</f>
        <v>B-SR</v>
      </c>
      <c r="I30" s="596" t="str">
        <f>apuração!J130</f>
        <v>LIB2026</v>
      </c>
      <c r="J30" s="596">
        <f>apuração!K130</f>
        <v>0</v>
      </c>
      <c r="K30" s="596">
        <f>apuração!L130</f>
        <v>56</v>
      </c>
      <c r="L30" s="596">
        <f>apuração!M130</f>
        <v>53</v>
      </c>
      <c r="M30" s="596">
        <f>apuração!N130</f>
        <v>109</v>
      </c>
      <c r="N30" s="601" t="str">
        <f>IF(apuração!$O130&gt;0, IF(apuração!$O130="", "", apuração!$O130), "")</f>
        <v/>
      </c>
      <c r="O30" s="601" t="str">
        <f>IF(apuração!$O130&gt;0, IF(apuração!$P130="", "", apuração!$P130), "")</f>
        <v/>
      </c>
      <c r="P30" s="601" t="str">
        <f>IF(apuração!$O130&gt;0, IF(apuração!$Q130="", "", apuração!$Q130), "")</f>
        <v/>
      </c>
      <c r="Q30" s="601" t="str">
        <f>IF(apuração!$O130&gt;0, IF(apuração!$R130="", "", apuração!$R130), "")</f>
        <v/>
      </c>
      <c r="R30" s="596" t="str">
        <f>apuração!S130</f>
        <v/>
      </c>
      <c r="S30" s="596" t="str">
        <f>apuração!T130</f>
        <v/>
      </c>
      <c r="T30" s="596" t="str">
        <f>apuração!U130</f>
        <v/>
      </c>
      <c r="U30" s="596" t="str">
        <f>apuração!V130</f>
        <v/>
      </c>
      <c r="V30" s="601">
        <f>IF(apuração!$O130&gt;0, IF(apuração!$W130="", 0, apuração!$W130), 0)</f>
        <v>0</v>
      </c>
      <c r="W30" s="601">
        <f t="shared" si="0"/>
        <v>0</v>
      </c>
      <c r="X30" s="601"/>
    </row>
    <row r="31" spans="1:24" ht="13.8">
      <c r="A31" s="599">
        <f>apuração!B58</f>
        <v>256</v>
      </c>
      <c r="B31" s="600" t="str">
        <f>apuração!C58</f>
        <v>UEMURA</v>
      </c>
      <c r="C31" s="600" t="str">
        <f>apuração!D58</f>
        <v>YASUGI</v>
      </c>
      <c r="D31" s="601" t="str">
        <f>apuração!E58</f>
        <v>M</v>
      </c>
      <c r="E31" s="601" t="str">
        <f>apuração!F58</f>
        <v>07. GSP</v>
      </c>
      <c r="F31" s="597">
        <f>apuração!G58</f>
        <v>15220</v>
      </c>
      <c r="G31" s="598">
        <f>apuração!H58</f>
        <v>3</v>
      </c>
      <c r="H31" s="596" t="str">
        <f>apuração!I58</f>
        <v>EX-MR</v>
      </c>
      <c r="I31" s="596" t="str">
        <f>apuração!J58</f>
        <v>LIB2026</v>
      </c>
      <c r="J31" s="596">
        <f>apuração!K58</f>
        <v>0</v>
      </c>
      <c r="K31" s="596">
        <f>apuração!L58</f>
        <v>58</v>
      </c>
      <c r="L31" s="596">
        <f>apuração!M58</f>
        <v>52</v>
      </c>
      <c r="M31" s="596">
        <f>apuração!N58</f>
        <v>110</v>
      </c>
      <c r="N31" s="601" t="str">
        <f>IF(apuração!$O58&gt;0, IF(apuração!$O58="", "", apuração!$O58), "")</f>
        <v/>
      </c>
      <c r="O31" s="601" t="str">
        <f>IF(apuração!$O58&gt;0, IF(apuração!$P58="", "", apuração!$P58), "")</f>
        <v/>
      </c>
      <c r="P31" s="601" t="str">
        <f>IF(apuração!$O58&gt;0, IF(apuração!$Q58="", "", apuração!$Q58), "")</f>
        <v/>
      </c>
      <c r="Q31" s="601" t="str">
        <f>IF(apuração!$O58&gt;0, IF(apuração!$R58="", "", apuração!$R58), "")</f>
        <v/>
      </c>
      <c r="R31" s="596" t="str">
        <f>apuração!S58</f>
        <v/>
      </c>
      <c r="S31" s="596" t="str">
        <f>apuração!T58</f>
        <v/>
      </c>
      <c r="T31" s="596" t="str">
        <f>apuração!U58</f>
        <v/>
      </c>
      <c r="U31" s="596" t="str">
        <f>apuração!V58</f>
        <v/>
      </c>
      <c r="V31" s="601">
        <f>IF(apuração!$O58&gt;0, IF(apuração!$W58="", 0, apuração!$W58), 0)</f>
        <v>0</v>
      </c>
      <c r="W31" s="601">
        <f t="shared" si="0"/>
        <v>0</v>
      </c>
      <c r="X31" s="601"/>
    </row>
    <row r="32" spans="1:24" ht="13.8">
      <c r="A32" s="599" t="str">
        <f>apuração!B55</f>
        <v>552</v>
      </c>
      <c r="B32" s="600" t="str">
        <f>apuração!C55</f>
        <v>NISHIOKA</v>
      </c>
      <c r="C32" s="600" t="str">
        <f>apuração!D55</f>
        <v>LAYUDO</v>
      </c>
      <c r="D32" s="601" t="str">
        <f>apuração!E55</f>
        <v>M</v>
      </c>
      <c r="E32" s="601" t="str">
        <f>apuração!F55</f>
        <v>08. SMA</v>
      </c>
      <c r="F32" s="597">
        <f>apuração!G55</f>
        <v>25717</v>
      </c>
      <c r="G32" s="598">
        <f>apuração!H55</f>
        <v>3</v>
      </c>
      <c r="H32" s="596" t="str">
        <f>apuração!I55</f>
        <v>EX-NSR</v>
      </c>
      <c r="I32" s="596" t="str">
        <f>apuração!J55</f>
        <v>LIB2026</v>
      </c>
      <c r="J32" s="596">
        <f>apuração!K55</f>
        <v>0</v>
      </c>
      <c r="K32" s="596">
        <f>apuração!L55</f>
        <v>54</v>
      </c>
      <c r="L32" s="596">
        <f>apuração!M55</f>
        <v>56</v>
      </c>
      <c r="M32" s="596">
        <f>apuração!N55</f>
        <v>110</v>
      </c>
      <c r="N32" s="601" t="str">
        <f>IF(apuração!$O55&gt;0, IF(apuração!$O55="", "", apuração!$O55), "")</f>
        <v/>
      </c>
      <c r="O32" s="601" t="str">
        <f>IF(apuração!$O55&gt;0, IF(apuração!$P55="", "", apuração!$P55), "")</f>
        <v/>
      </c>
      <c r="P32" s="601" t="str">
        <f>IF(apuração!$O55&gt;0, IF(apuração!$Q55="", "", apuração!$Q55), "")</f>
        <v/>
      </c>
      <c r="Q32" s="601" t="str">
        <f>IF(apuração!$O55&gt;0, IF(apuração!$R55="", "", apuração!$R55), "")</f>
        <v/>
      </c>
      <c r="R32" s="596" t="str">
        <f>apuração!S55</f>
        <v/>
      </c>
      <c r="S32" s="596" t="str">
        <f>apuração!T55</f>
        <v/>
      </c>
      <c r="T32" s="596" t="str">
        <f>apuração!U55</f>
        <v/>
      </c>
      <c r="U32" s="596" t="str">
        <f>apuração!V55</f>
        <v/>
      </c>
      <c r="V32" s="601">
        <f>IF(apuração!$O55&gt;0, IF(apuração!$W55="", 0, apuração!$W55), 0)</f>
        <v>0</v>
      </c>
      <c r="W32" s="601">
        <f t="shared" si="0"/>
        <v>0</v>
      </c>
      <c r="X32" s="601"/>
    </row>
    <row r="33" spans="1:24" ht="13.8">
      <c r="A33" s="599" t="str">
        <f>apuração!B70</f>
        <v>929</v>
      </c>
      <c r="B33" s="600" t="str">
        <f>apuração!C70</f>
        <v>MATSUMOTO</v>
      </c>
      <c r="C33" s="600" t="str">
        <f>apuração!D70</f>
        <v>ALESSANDRA A.</v>
      </c>
      <c r="D33" s="601" t="str">
        <f>apuração!E70</f>
        <v>F</v>
      </c>
      <c r="E33" s="601" t="str">
        <f>apuração!F70</f>
        <v>11. NCC</v>
      </c>
      <c r="F33" s="597">
        <f>apuração!G70</f>
        <v>26932</v>
      </c>
      <c r="G33" s="598">
        <f>apuração!H70</f>
        <v>3</v>
      </c>
      <c r="H33" s="596" t="str">
        <f>apuração!I70</f>
        <v>EX-NSR</v>
      </c>
      <c r="I33" s="596" t="str">
        <f>apuração!J70</f>
        <v>LIB2026</v>
      </c>
      <c r="J33" s="596">
        <f>apuração!K70</f>
        <v>0</v>
      </c>
      <c r="K33" s="596">
        <f>apuração!L70</f>
        <v>60</v>
      </c>
      <c r="L33" s="596">
        <f>apuração!M70</f>
        <v>50</v>
      </c>
      <c r="M33" s="596">
        <f>apuração!N70</f>
        <v>110</v>
      </c>
      <c r="N33" s="601" t="str">
        <f>IF(apuração!$O70&gt;0, IF(apuração!$O70="", "", apuração!$O70), "")</f>
        <v/>
      </c>
      <c r="O33" s="601" t="str">
        <f>IF(apuração!$O70&gt;0, IF(apuração!$P70="", "", apuração!$P70), "")</f>
        <v/>
      </c>
      <c r="P33" s="601" t="str">
        <f>IF(apuração!$O70&gt;0, IF(apuração!$Q70="", "", apuração!$Q70), "")</f>
        <v/>
      </c>
      <c r="Q33" s="601" t="str">
        <f>IF(apuração!$O70&gt;0, IF(apuração!$R70="", "", apuração!$R70), "")</f>
        <v/>
      </c>
      <c r="R33" s="596" t="str">
        <f>apuração!S70</f>
        <v/>
      </c>
      <c r="S33" s="596" t="str">
        <f>apuração!T70</f>
        <v/>
      </c>
      <c r="T33" s="596" t="str">
        <f>apuração!U70</f>
        <v/>
      </c>
      <c r="U33" s="596" t="str">
        <f>apuração!V70</f>
        <v/>
      </c>
      <c r="V33" s="601">
        <f>IF(apuração!$O70&gt;0, IF(apuração!$W70="", 0, apuração!$W70), 0)</f>
        <v>0</v>
      </c>
      <c r="W33" s="601">
        <f t="shared" si="0"/>
        <v>0</v>
      </c>
      <c r="X33" s="601"/>
    </row>
    <row r="34" spans="1:24" ht="13.8">
      <c r="A34" s="599" t="str">
        <f>apuração!B64</f>
        <v>624</v>
      </c>
      <c r="B34" s="600" t="str">
        <f>apuração!C64</f>
        <v>YOKOYAMA</v>
      </c>
      <c r="C34" s="600" t="str">
        <f>apuração!D64</f>
        <v>HIROSHI</v>
      </c>
      <c r="D34" s="601" t="str">
        <f>apuração!E64</f>
        <v>M</v>
      </c>
      <c r="E34" s="601" t="str">
        <f>apuração!F64</f>
        <v>07. GSP</v>
      </c>
      <c r="F34" s="597">
        <f>apuração!G64</f>
        <v>19283</v>
      </c>
      <c r="G34" s="598">
        <f>apuração!H64</f>
        <v>5</v>
      </c>
      <c r="H34" s="596" t="str">
        <f>apuração!I64</f>
        <v>A-NSR</v>
      </c>
      <c r="I34" s="596" t="str">
        <f>apuração!J64</f>
        <v>LIB2026</v>
      </c>
      <c r="J34" s="596">
        <f>apuração!K64</f>
        <v>0</v>
      </c>
      <c r="K34" s="596">
        <f>apuração!L64</f>
        <v>55</v>
      </c>
      <c r="L34" s="596">
        <f>apuração!M64</f>
        <v>55</v>
      </c>
      <c r="M34" s="596">
        <f>apuração!N64</f>
        <v>110</v>
      </c>
      <c r="N34" s="601" t="str">
        <f>IF(apuração!$O64&gt;0, IF(apuração!$O64="", "", apuração!$O64), "")</f>
        <v/>
      </c>
      <c r="O34" s="601" t="str">
        <f>IF(apuração!$O64&gt;0, IF(apuração!$P64="", "", apuração!$P64), "")</f>
        <v/>
      </c>
      <c r="P34" s="601" t="str">
        <f>IF(apuração!$O64&gt;0, IF(apuração!$Q64="", "", apuração!$Q64), "")</f>
        <v/>
      </c>
      <c r="Q34" s="601" t="str">
        <f>IF(apuração!$O64&gt;0, IF(apuração!$R64="", "", apuração!$R64), "")</f>
        <v/>
      </c>
      <c r="R34" s="596" t="str">
        <f>apuração!S64</f>
        <v/>
      </c>
      <c r="S34" s="596" t="str">
        <f>apuração!T64</f>
        <v/>
      </c>
      <c r="T34" s="596" t="str">
        <f>apuração!U64</f>
        <v/>
      </c>
      <c r="U34" s="596" t="str">
        <f>apuração!V64</f>
        <v/>
      </c>
      <c r="V34" s="601">
        <f>IF(apuração!$O64&gt;0, IF(apuração!$W64="", 0, apuração!$W64), 0)</f>
        <v>0</v>
      </c>
      <c r="W34" s="601">
        <f t="shared" si="0"/>
        <v>0</v>
      </c>
      <c r="X34" s="601"/>
    </row>
    <row r="35" spans="1:24" ht="13.8">
      <c r="A35" s="599" t="str">
        <f>apuração!B35</f>
        <v>216</v>
      </c>
      <c r="B35" s="600" t="str">
        <f>apuração!C35</f>
        <v>ADATI</v>
      </c>
      <c r="C35" s="600" t="str">
        <f>apuração!D35</f>
        <v>MARCIO SHIGUEO</v>
      </c>
      <c r="D35" s="601" t="str">
        <f>apuração!E35</f>
        <v>M</v>
      </c>
      <c r="E35" s="601" t="str">
        <f>apuração!F35</f>
        <v>10. ITA</v>
      </c>
      <c r="F35" s="597">
        <f>apuração!G35</f>
        <v>21219</v>
      </c>
      <c r="G35" s="598">
        <f>apuração!H35</f>
        <v>2</v>
      </c>
      <c r="H35" s="596" t="str">
        <f>apuração!I35</f>
        <v>EX-NSR</v>
      </c>
      <c r="I35" s="596" t="str">
        <f>apuração!J35</f>
        <v>LIB2026</v>
      </c>
      <c r="J35" s="596">
        <f>apuração!K35</f>
        <v>0</v>
      </c>
      <c r="K35" s="596">
        <f>apuração!L35</f>
        <v>58</v>
      </c>
      <c r="L35" s="596">
        <f>apuração!M35</f>
        <v>53</v>
      </c>
      <c r="M35" s="596">
        <f>apuração!N35</f>
        <v>111</v>
      </c>
      <c r="N35" s="601" t="str">
        <f>IF(apuração!$O35&gt;0, IF(apuração!$O35="", "", apuração!$O35), "")</f>
        <v/>
      </c>
      <c r="O35" s="601" t="str">
        <f>IF(apuração!$O35&gt;0, IF(apuração!$P35="", "", apuração!$P35), "")</f>
        <v/>
      </c>
      <c r="P35" s="601" t="str">
        <f>IF(apuração!$O35&gt;0, IF(apuração!$Q35="", "", apuração!$Q35), "")</f>
        <v/>
      </c>
      <c r="Q35" s="601" t="str">
        <f>IF(apuração!$O35&gt;0, IF(apuração!$R35="", "", apuração!$R35), "")</f>
        <v/>
      </c>
      <c r="R35" s="596" t="str">
        <f>apuração!S35</f>
        <v/>
      </c>
      <c r="S35" s="596" t="str">
        <f>apuração!T35</f>
        <v/>
      </c>
      <c r="T35" s="596" t="str">
        <f>apuração!U35</f>
        <v/>
      </c>
      <c r="U35" s="596" t="str">
        <f>apuração!V35</f>
        <v/>
      </c>
      <c r="V35" s="601">
        <f>IF(apuração!$O35&gt;0, IF(apuração!$W35="", 0, apuração!$W35), 0)</f>
        <v>0</v>
      </c>
      <c r="W35" s="601">
        <f t="shared" si="0"/>
        <v>0</v>
      </c>
      <c r="X35" s="601"/>
    </row>
    <row r="36" spans="1:24" ht="13.8">
      <c r="A36" s="601" t="str">
        <f>apuração!B26</f>
        <v>860</v>
      </c>
      <c r="B36" s="600" t="str">
        <f>apuração!C26</f>
        <v>MORI</v>
      </c>
      <c r="C36" s="600" t="str">
        <f>apuração!D26</f>
        <v>TORAO</v>
      </c>
      <c r="D36" s="601" t="str">
        <f>apuração!E26</f>
        <v>M</v>
      </c>
      <c r="E36" s="601" t="str">
        <f>apuração!F26</f>
        <v>15. BIR</v>
      </c>
      <c r="F36" s="597">
        <f>apuração!G26</f>
        <v>22977</v>
      </c>
      <c r="G36" s="598">
        <f>apuração!H26</f>
        <v>2</v>
      </c>
      <c r="H36" s="596" t="str">
        <f>apuração!I26</f>
        <v>EX-NSR</v>
      </c>
      <c r="I36" s="596" t="str">
        <f>apuração!J26</f>
        <v>LIB2026</v>
      </c>
      <c r="J36" s="596">
        <f>apuração!K26</f>
        <v>0</v>
      </c>
      <c r="K36" s="596">
        <f>apuração!L26</f>
        <v>57</v>
      </c>
      <c r="L36" s="596">
        <f>apuração!M26</f>
        <v>54</v>
      </c>
      <c r="M36" s="596">
        <f>apuração!N26</f>
        <v>111</v>
      </c>
      <c r="N36" s="601" t="str">
        <f>IF(apuração!$O26&gt;0, IF(apuração!$O26="", "", apuração!$O26), "")</f>
        <v/>
      </c>
      <c r="O36" s="601" t="str">
        <f>IF(apuração!$O26&gt;0, IF(apuração!$P26="", "", apuração!$P26), "")</f>
        <v/>
      </c>
      <c r="P36" s="601" t="str">
        <f>IF(apuração!$O26&gt;0, IF(apuração!$Q26="", "", apuração!$Q26), "")</f>
        <v/>
      </c>
      <c r="Q36" s="601" t="str">
        <f>IF(apuração!$O26&gt;0, IF(apuração!$R26="", "", apuração!$R26), "")</f>
        <v/>
      </c>
      <c r="R36" s="596" t="str">
        <f>apuração!S26</f>
        <v/>
      </c>
      <c r="S36" s="596" t="str">
        <f>apuração!T26</f>
        <v/>
      </c>
      <c r="T36" s="596" t="str">
        <f>apuração!U26</f>
        <v/>
      </c>
      <c r="U36" s="596" t="str">
        <f>apuração!V26</f>
        <v/>
      </c>
      <c r="V36" s="601">
        <f>IF(apuração!$O26&gt;0, IF(apuração!$W26="", 0, apuração!$W26), 0)</f>
        <v>0</v>
      </c>
      <c r="W36" s="601">
        <f t="shared" si="0"/>
        <v>0</v>
      </c>
      <c r="X36" s="601"/>
    </row>
    <row r="37" spans="1:24" ht="13.8">
      <c r="A37" s="599" t="str">
        <f>apuração!B78</f>
        <v>914</v>
      </c>
      <c r="B37" s="600" t="str">
        <f>apuração!C78</f>
        <v>ODA</v>
      </c>
      <c r="C37" s="600" t="str">
        <f>apuração!D78</f>
        <v>TOMIKO</v>
      </c>
      <c r="D37" s="601" t="str">
        <f>apuração!E78</f>
        <v>F</v>
      </c>
      <c r="E37" s="601" t="str">
        <f>apuração!F78</f>
        <v>07. GSP</v>
      </c>
      <c r="F37" s="597">
        <f>apuração!G78</f>
        <v>19438</v>
      </c>
      <c r="G37" s="598">
        <f>apuração!H78</f>
        <v>3</v>
      </c>
      <c r="H37" s="596" t="str">
        <f>apuração!I78</f>
        <v>EX-NSR</v>
      </c>
      <c r="I37" s="596" t="str">
        <f>apuração!J78</f>
        <v>LIB2026</v>
      </c>
      <c r="J37" s="596">
        <f>apuração!K78</f>
        <v>0</v>
      </c>
      <c r="K37" s="596">
        <f>apuração!L78</f>
        <v>55</v>
      </c>
      <c r="L37" s="596">
        <f>apuração!M78</f>
        <v>56</v>
      </c>
      <c r="M37" s="596">
        <f>apuração!N78</f>
        <v>111</v>
      </c>
      <c r="N37" s="601" t="str">
        <f>IF(apuração!$O78&gt;0, IF(apuração!$O78="", "", apuração!$O78), "")</f>
        <v/>
      </c>
      <c r="O37" s="601" t="str">
        <f>IF(apuração!$O78&gt;0, IF(apuração!$P78="", "", apuração!$P78), "")</f>
        <v/>
      </c>
      <c r="P37" s="601" t="str">
        <f>IF(apuração!$O78&gt;0, IF(apuração!$Q78="", "", apuração!$Q78), "")</f>
        <v/>
      </c>
      <c r="Q37" s="601" t="str">
        <f>IF(apuração!$O78&gt;0, IF(apuração!$R78="", "", apuração!$R78), "")</f>
        <v/>
      </c>
      <c r="R37" s="596" t="str">
        <f>apuração!S78</f>
        <v/>
      </c>
      <c r="S37" s="596" t="str">
        <f>apuração!T78</f>
        <v/>
      </c>
      <c r="T37" s="596" t="str">
        <f>apuração!U78</f>
        <v/>
      </c>
      <c r="U37" s="596" t="str">
        <f>apuração!V78</f>
        <v/>
      </c>
      <c r="V37" s="601">
        <f>IF(apuração!$O78&gt;0, IF(apuração!$W78="", 0, apuração!$W78), 0)</f>
        <v>0</v>
      </c>
      <c r="W37" s="601">
        <f t="shared" si="0"/>
        <v>0</v>
      </c>
      <c r="X37" s="601"/>
    </row>
    <row r="38" spans="1:24" ht="13.8">
      <c r="A38" s="599" t="str">
        <f>apuração!B81</f>
        <v>669</v>
      </c>
      <c r="B38" s="600" t="str">
        <f>apuração!C81</f>
        <v>NISHIJIMA</v>
      </c>
      <c r="C38" s="600" t="str">
        <f>apuração!D81</f>
        <v>KATSUYUKI</v>
      </c>
      <c r="D38" s="601" t="str">
        <f>apuração!E81</f>
        <v>M</v>
      </c>
      <c r="E38" s="601" t="str">
        <f>apuração!F81</f>
        <v>11. NCC</v>
      </c>
      <c r="F38" s="597">
        <f>apuração!G81</f>
        <v>15321</v>
      </c>
      <c r="G38" s="598">
        <f>apuração!H81</f>
        <v>6</v>
      </c>
      <c r="H38" s="596" t="str">
        <f>apuração!I81</f>
        <v>A-MR</v>
      </c>
      <c r="I38" s="596" t="str">
        <f>apuração!J81</f>
        <v>LIB2026</v>
      </c>
      <c r="J38" s="596">
        <f>apuração!K81</f>
        <v>0</v>
      </c>
      <c r="K38" s="596">
        <f>apuração!L81</f>
        <v>56</v>
      </c>
      <c r="L38" s="596">
        <f>apuração!M81</f>
        <v>55</v>
      </c>
      <c r="M38" s="596">
        <f>apuração!N81</f>
        <v>111</v>
      </c>
      <c r="N38" s="601" t="str">
        <f>IF(apuração!$O81&gt;0, IF(apuração!$O81="", "", apuração!$O81), "")</f>
        <v/>
      </c>
      <c r="O38" s="601" t="str">
        <f>IF(apuração!$O81&gt;0, IF(apuração!$P81="", "", apuração!$P81), "")</f>
        <v/>
      </c>
      <c r="P38" s="601" t="str">
        <f>IF(apuração!$O81&gt;0, IF(apuração!$Q81="", "", apuração!$Q81), "")</f>
        <v/>
      </c>
      <c r="Q38" s="601" t="str">
        <f>IF(apuração!$O81&gt;0, IF(apuração!$R81="", "", apuração!$R81), "")</f>
        <v/>
      </c>
      <c r="R38" s="596" t="str">
        <f>apuração!S81</f>
        <v/>
      </c>
      <c r="S38" s="596" t="str">
        <f>apuração!T81</f>
        <v/>
      </c>
      <c r="T38" s="596" t="str">
        <f>apuração!U81</f>
        <v/>
      </c>
      <c r="U38" s="596" t="str">
        <f>apuração!V81</f>
        <v/>
      </c>
      <c r="V38" s="601">
        <f>IF(apuração!$O81&gt;0, IF(apuração!$W81="", 0, apuração!$W81), 0)</f>
        <v>0</v>
      </c>
      <c r="W38" s="601">
        <f t="shared" si="0"/>
        <v>0</v>
      </c>
      <c r="X38" s="601"/>
    </row>
    <row r="39" spans="1:24" ht="13.8">
      <c r="A39" s="599" t="str">
        <f>apuração!B69</f>
        <v>616</v>
      </c>
      <c r="B39" s="600" t="str">
        <f>apuração!C69</f>
        <v>MORITA</v>
      </c>
      <c r="C39" s="600" t="str">
        <f>apuração!D69</f>
        <v>IROKO</v>
      </c>
      <c r="D39" s="601" t="str">
        <f>apuração!E69</f>
        <v>F</v>
      </c>
      <c r="E39" s="601" t="str">
        <f>apuração!F69</f>
        <v>07. GSP</v>
      </c>
      <c r="F39" s="597">
        <f>apuração!G69</f>
        <v>16580</v>
      </c>
      <c r="G39" s="598">
        <f>apuração!H69</f>
        <v>6</v>
      </c>
      <c r="H39" s="596" t="str">
        <f>apuração!I69</f>
        <v>A-SR</v>
      </c>
      <c r="I39" s="596" t="str">
        <f>apuração!J69</f>
        <v>LIB2026</v>
      </c>
      <c r="J39" s="596">
        <f>apuração!K69</f>
        <v>0</v>
      </c>
      <c r="K39" s="596">
        <f>apuração!L69</f>
        <v>56</v>
      </c>
      <c r="L39" s="596">
        <f>apuração!M69</f>
        <v>56</v>
      </c>
      <c r="M39" s="596">
        <f>apuração!N69</f>
        <v>112</v>
      </c>
      <c r="N39" s="601" t="str">
        <f>IF(apuração!$O69&gt;0, IF(apuração!$O69="", "", apuração!$O69), "")</f>
        <v/>
      </c>
      <c r="O39" s="601" t="str">
        <f>IF(apuração!$O69&gt;0, IF(apuração!$P69="", "", apuração!$P69), "")</f>
        <v/>
      </c>
      <c r="P39" s="601" t="str">
        <f>IF(apuração!$O69&gt;0, IF(apuração!$Q69="", "", apuração!$Q69), "")</f>
        <v/>
      </c>
      <c r="Q39" s="601" t="str">
        <f>IF(apuração!$O69&gt;0, IF(apuração!$R69="", "", apuração!$R69), "")</f>
        <v/>
      </c>
      <c r="R39" s="596" t="str">
        <f>apuração!S69</f>
        <v/>
      </c>
      <c r="S39" s="596" t="str">
        <f>apuração!T69</f>
        <v/>
      </c>
      <c r="T39" s="596" t="str">
        <f>apuração!U69</f>
        <v/>
      </c>
      <c r="U39" s="596" t="str">
        <f>apuração!V69</f>
        <v/>
      </c>
      <c r="V39" s="601">
        <f>IF(apuração!$O69&gt;0, IF(apuração!$W69="", 0, apuração!$W69), 0)</f>
        <v>0</v>
      </c>
      <c r="W39" s="601">
        <f t="shared" si="0"/>
        <v>0</v>
      </c>
      <c r="X39" s="601"/>
    </row>
    <row r="40" spans="1:24" ht="13.8">
      <c r="A40" s="599" t="str">
        <f>apuração!B77</f>
        <v>395</v>
      </c>
      <c r="B40" s="600" t="str">
        <f>apuração!C77</f>
        <v>UEMURA</v>
      </c>
      <c r="C40" s="600" t="str">
        <f>apuração!D77</f>
        <v>LUCIA</v>
      </c>
      <c r="D40" s="601" t="str">
        <f>apuração!E77</f>
        <v>F</v>
      </c>
      <c r="E40" s="601" t="str">
        <f>apuração!F77</f>
        <v>07. GSP</v>
      </c>
      <c r="F40" s="597">
        <f>apuração!G77</f>
        <v>17241</v>
      </c>
      <c r="G40" s="598">
        <f>apuração!H77</f>
        <v>6</v>
      </c>
      <c r="H40" s="596" t="str">
        <f>apuração!I77</f>
        <v>A-SR</v>
      </c>
      <c r="I40" s="596" t="str">
        <f>apuração!J77</f>
        <v>LIB2026</v>
      </c>
      <c r="J40" s="596">
        <f>apuração!K77</f>
        <v>0</v>
      </c>
      <c r="K40" s="596">
        <f>apuração!L77</f>
        <v>59</v>
      </c>
      <c r="L40" s="596">
        <f>apuração!M77</f>
        <v>53</v>
      </c>
      <c r="M40" s="596">
        <f>apuração!N77</f>
        <v>112</v>
      </c>
      <c r="N40" s="601" t="str">
        <f>IF(apuração!$O77&gt;0, IF(apuração!$O77="", "", apuração!$O77), "")</f>
        <v/>
      </c>
      <c r="O40" s="601" t="str">
        <f>IF(apuração!$O77&gt;0, IF(apuração!$P77="", "", apuração!$P77), "")</f>
        <v/>
      </c>
      <c r="P40" s="601" t="str">
        <f>IF(apuração!$O77&gt;0, IF(apuração!$Q77="", "", apuração!$Q77), "")</f>
        <v/>
      </c>
      <c r="Q40" s="601" t="str">
        <f>IF(apuração!$O77&gt;0, IF(apuração!$R77="", "", apuração!$R77), "")</f>
        <v/>
      </c>
      <c r="R40" s="596" t="str">
        <f>apuração!S77</f>
        <v/>
      </c>
      <c r="S40" s="596" t="str">
        <f>apuração!T77</f>
        <v/>
      </c>
      <c r="T40" s="596" t="str">
        <f>apuração!U77</f>
        <v/>
      </c>
      <c r="U40" s="596" t="str">
        <f>apuração!V77</f>
        <v/>
      </c>
      <c r="V40" s="601">
        <f>IF(apuração!$O77&gt;0, IF(apuração!$W77="", 0, apuração!$W77), 0)</f>
        <v>0</v>
      </c>
      <c r="W40" s="601">
        <f t="shared" si="0"/>
        <v>0</v>
      </c>
      <c r="X40" s="601"/>
    </row>
    <row r="41" spans="1:24" ht="13.8">
      <c r="A41" s="599" t="str">
        <f>apuração!B87</f>
        <v>605</v>
      </c>
      <c r="B41" s="600" t="str">
        <f>apuração!C87</f>
        <v>ABE</v>
      </c>
      <c r="C41" s="600" t="str">
        <f>apuração!D87</f>
        <v>TETSUO</v>
      </c>
      <c r="D41" s="601" t="str">
        <f>apuração!E87</f>
        <v>M</v>
      </c>
      <c r="E41" s="601" t="str">
        <f>apuração!F87</f>
        <v>06. KOK</v>
      </c>
      <c r="F41" s="597">
        <f>apuração!G87</f>
        <v>12082</v>
      </c>
      <c r="G41" s="598">
        <f>apuração!H87</f>
        <v>8</v>
      </c>
      <c r="H41" s="596" t="str">
        <f>apuração!I87</f>
        <v>B-MR</v>
      </c>
      <c r="I41" s="596" t="str">
        <f>apuração!J87</f>
        <v>LIB2026i</v>
      </c>
      <c r="J41" s="596">
        <f>apuração!K87</f>
        <v>0</v>
      </c>
      <c r="K41" s="596">
        <f>apuração!L87</f>
        <v>54</v>
      </c>
      <c r="L41" s="596">
        <f>apuração!M87</f>
        <v>58</v>
      </c>
      <c r="M41" s="596">
        <f>apuração!N87</f>
        <v>112</v>
      </c>
      <c r="N41" s="601" t="str">
        <f>IF(apuração!$O87&gt;0, IF(apuração!$O87="", "", apuração!$O87), "")</f>
        <v/>
      </c>
      <c r="O41" s="601" t="str">
        <f>IF(apuração!$O87&gt;0, IF(apuração!$P87="", "", apuração!$P87), "")</f>
        <v/>
      </c>
      <c r="P41" s="601" t="str">
        <f>IF(apuração!$O87&gt;0, IF(apuração!$Q87="", "", apuração!$Q87), "")</f>
        <v/>
      </c>
      <c r="Q41" s="601" t="str">
        <f>IF(apuração!$O87&gt;0, IF(apuração!$R87="", "", apuração!$R87), "")</f>
        <v/>
      </c>
      <c r="R41" s="596" t="str">
        <f>apuração!S87</f>
        <v/>
      </c>
      <c r="S41" s="596" t="str">
        <f>apuração!T87</f>
        <v/>
      </c>
      <c r="T41" s="596" t="str">
        <f>apuração!U87</f>
        <v/>
      </c>
      <c r="U41" s="596" t="str">
        <f>apuração!V87</f>
        <v/>
      </c>
      <c r="V41" s="601">
        <f>IF(apuração!$O87&gt;0, IF(apuração!$W87="", 0, apuração!$W87), 0)</f>
        <v>0</v>
      </c>
      <c r="W41" s="601">
        <f t="shared" si="0"/>
        <v>0</v>
      </c>
      <c r="X41" s="601"/>
    </row>
    <row r="42" spans="1:24" ht="13.8">
      <c r="A42" s="599" t="str">
        <f>apuração!B118</f>
        <v>609</v>
      </c>
      <c r="B42" s="600" t="str">
        <f>apuração!C118</f>
        <v>NAKASHIMA</v>
      </c>
      <c r="C42" s="600" t="str">
        <f>apuração!D118</f>
        <v>MITSUKO</v>
      </c>
      <c r="D42" s="601" t="str">
        <f>apuração!E118</f>
        <v>F</v>
      </c>
      <c r="E42" s="601" t="str">
        <f>apuração!F118</f>
        <v>06. KOK</v>
      </c>
      <c r="F42" s="597">
        <f>apuração!G118</f>
        <v>19177</v>
      </c>
      <c r="G42" s="598">
        <f>apuração!H118</f>
        <v>9</v>
      </c>
      <c r="H42" s="596" t="str">
        <f>apuração!I118</f>
        <v>B-NSR</v>
      </c>
      <c r="I42" s="596" t="str">
        <f>apuração!J118</f>
        <v>LIB2026</v>
      </c>
      <c r="J42" s="596">
        <f>apuração!K118</f>
        <v>0</v>
      </c>
      <c r="K42" s="596">
        <f>apuração!L118</f>
        <v>53</v>
      </c>
      <c r="L42" s="596">
        <f>apuração!M118</f>
        <v>59</v>
      </c>
      <c r="M42" s="596">
        <f>apuração!N118</f>
        <v>112</v>
      </c>
      <c r="N42" s="601" t="str">
        <f>IF(apuração!$O118&gt;0, IF(apuração!$O118="", "", apuração!$O118), "")</f>
        <v/>
      </c>
      <c r="O42" s="601" t="str">
        <f>IF(apuração!$O118&gt;0, IF(apuração!$P118="", "", apuração!$P118), "")</f>
        <v/>
      </c>
      <c r="P42" s="601" t="str">
        <f>IF(apuração!$O118&gt;0, IF(apuração!$Q118="", "", apuração!$Q118), "")</f>
        <v/>
      </c>
      <c r="Q42" s="601" t="str">
        <f>IF(apuração!$O118&gt;0, IF(apuração!$R118="", "", apuração!$R118), "")</f>
        <v/>
      </c>
      <c r="R42" s="596" t="str">
        <f>apuração!S118</f>
        <v/>
      </c>
      <c r="S42" s="596" t="str">
        <f>apuração!T118</f>
        <v/>
      </c>
      <c r="T42" s="596" t="str">
        <f>apuração!U118</f>
        <v/>
      </c>
      <c r="U42" s="596" t="str">
        <f>apuração!V118</f>
        <v/>
      </c>
      <c r="V42" s="601">
        <f>IF(apuração!$O118&gt;0, IF(apuração!$W118="", 0, apuração!$W118), 0)</f>
        <v>0</v>
      </c>
      <c r="W42" s="601">
        <f t="shared" si="0"/>
        <v>0</v>
      </c>
      <c r="X42" s="601"/>
    </row>
    <row r="43" spans="1:24" ht="13.8">
      <c r="A43" s="601" t="str">
        <f>apuração!B27</f>
        <v>527</v>
      </c>
      <c r="B43" s="600" t="str">
        <f>apuração!C27</f>
        <v>KONDO</v>
      </c>
      <c r="C43" s="600" t="str">
        <f>apuração!D27</f>
        <v>JORGE</v>
      </c>
      <c r="D43" s="601" t="str">
        <f>apuração!E27</f>
        <v>M</v>
      </c>
      <c r="E43" s="601" t="str">
        <f>apuração!F27</f>
        <v>12. COO</v>
      </c>
      <c r="F43" s="597">
        <f>apuração!G27</f>
        <v>16542</v>
      </c>
      <c r="G43" s="596">
        <f>apuração!H27</f>
        <v>3</v>
      </c>
      <c r="H43" s="596" t="str">
        <f>apuração!I27</f>
        <v>EX-SR</v>
      </c>
      <c r="I43" s="596" t="str">
        <f>apuração!J27</f>
        <v>LIB2026</v>
      </c>
      <c r="J43" s="596">
        <f>apuração!K27</f>
        <v>0</v>
      </c>
      <c r="K43" s="596">
        <f>apuração!L27</f>
        <v>55</v>
      </c>
      <c r="L43" s="596">
        <f>apuração!M27</f>
        <v>58</v>
      </c>
      <c r="M43" s="596">
        <f>apuração!N27</f>
        <v>113</v>
      </c>
      <c r="N43" s="601" t="str">
        <f>IF(apuração!$O27&gt;0, IF(apuração!$O27="", "", apuração!$O27), "")</f>
        <v/>
      </c>
      <c r="O43" s="601" t="str">
        <f>IF(apuração!$O27&gt;0, IF(apuração!$P27="", "", apuração!$P27), "")</f>
        <v/>
      </c>
      <c r="P43" s="601" t="str">
        <f>IF(apuração!$O27&gt;0, IF(apuração!$Q27="", "", apuração!$Q27), "")</f>
        <v/>
      </c>
      <c r="Q43" s="601" t="str">
        <f>IF(apuração!$O27&gt;0, IF(apuração!$R27="", "", apuração!$R27), "")</f>
        <v/>
      </c>
      <c r="R43" s="596" t="str">
        <f>apuração!S27</f>
        <v/>
      </c>
      <c r="S43" s="596" t="str">
        <f>apuração!T27</f>
        <v/>
      </c>
      <c r="T43" s="596" t="str">
        <f>apuração!U27</f>
        <v/>
      </c>
      <c r="U43" s="596" t="str">
        <f>apuração!V27</f>
        <v/>
      </c>
      <c r="V43" s="601">
        <f>IF(apuração!$O27&gt;0, IF(apuração!$W27="", 0, apuração!$W27), 0)</f>
        <v>0</v>
      </c>
      <c r="W43" s="601">
        <f t="shared" si="0"/>
        <v>0</v>
      </c>
      <c r="X43" s="601"/>
    </row>
    <row r="44" spans="1:24" ht="13.8">
      <c r="A44" s="599" t="str">
        <f>apuração!B29</f>
        <v>427</v>
      </c>
      <c r="B44" s="600" t="str">
        <f>apuração!C29</f>
        <v>HORITA</v>
      </c>
      <c r="C44" s="600" t="str">
        <f>apuração!D29</f>
        <v>SETSUOMI</v>
      </c>
      <c r="D44" s="601" t="str">
        <f>apuração!E29</f>
        <v>M</v>
      </c>
      <c r="E44" s="601" t="str">
        <f>apuração!F29</f>
        <v>11. NCC</v>
      </c>
      <c r="F44" s="597">
        <f>apuração!G29</f>
        <v>16582</v>
      </c>
      <c r="G44" s="598">
        <f>apuração!H29</f>
        <v>4</v>
      </c>
      <c r="H44" s="596" t="str">
        <f>apuração!I29</f>
        <v>A-SR</v>
      </c>
      <c r="I44" s="596" t="str">
        <f>apuração!J29</f>
        <v>LIB2026</v>
      </c>
      <c r="J44" s="596">
        <f>apuração!K29</f>
        <v>0</v>
      </c>
      <c r="K44" s="596">
        <f>apuração!L29</f>
        <v>52</v>
      </c>
      <c r="L44" s="596">
        <f>apuração!M29</f>
        <v>61</v>
      </c>
      <c r="M44" s="596">
        <f>apuração!N29</f>
        <v>113</v>
      </c>
      <c r="N44" s="601" t="str">
        <f>IF(apuração!$O29&gt;0, IF(apuração!$O29="", "", apuração!$O29), "")</f>
        <v/>
      </c>
      <c r="O44" s="601" t="str">
        <f>IF(apuração!$O29&gt;0, IF(apuração!$P29="", "", apuração!$P29), "")</f>
        <v/>
      </c>
      <c r="P44" s="601" t="str">
        <f>IF(apuração!$O29&gt;0, IF(apuração!$Q29="", "", apuração!$Q29), "")</f>
        <v/>
      </c>
      <c r="Q44" s="601" t="str">
        <f>IF(apuração!$O29&gt;0, IF(apuração!$R29="", "", apuração!$R29), "")</f>
        <v/>
      </c>
      <c r="R44" s="596" t="str">
        <f>apuração!S29</f>
        <v/>
      </c>
      <c r="S44" s="596" t="str">
        <f>apuração!T29</f>
        <v/>
      </c>
      <c r="T44" s="596" t="str">
        <f>apuração!U29</f>
        <v/>
      </c>
      <c r="U44" s="596" t="str">
        <f>apuração!V29</f>
        <v/>
      </c>
      <c r="V44" s="601">
        <f>IF(apuração!$O29&gt;0, IF(apuração!$W29="", 0, apuração!$W29), 0)</f>
        <v>0</v>
      </c>
      <c r="W44" s="601">
        <f t="shared" si="0"/>
        <v>0</v>
      </c>
      <c r="X44" s="601"/>
    </row>
    <row r="45" spans="1:24" ht="13.8">
      <c r="A45" s="599" t="str">
        <f>apuração!B154</f>
        <v>889</v>
      </c>
      <c r="B45" s="600" t="str">
        <f>apuração!C154</f>
        <v>BAPTISTA</v>
      </c>
      <c r="C45" s="600" t="str">
        <f>apuração!D154</f>
        <v>LUIZ CARLOS</v>
      </c>
      <c r="D45" s="601" t="str">
        <f>apuração!E154</f>
        <v>M</v>
      </c>
      <c r="E45" s="601" t="str">
        <f>apuração!F154</f>
        <v>16. SUM</v>
      </c>
      <c r="F45" s="597">
        <f>apuração!G154</f>
        <v>21818</v>
      </c>
      <c r="G45" s="598">
        <f>apuração!H154</f>
        <v>7</v>
      </c>
      <c r="H45" s="596" t="str">
        <f>apuração!I154</f>
        <v>B-NSR</v>
      </c>
      <c r="I45" s="596" t="str">
        <f>apuração!J154</f>
        <v>LIB2026</v>
      </c>
      <c r="J45" s="596">
        <f>apuração!K154</f>
        <v>0</v>
      </c>
      <c r="K45" s="596">
        <f>apuração!L154</f>
        <v>61</v>
      </c>
      <c r="L45" s="596">
        <f>apuração!M154</f>
        <v>52</v>
      </c>
      <c r="M45" s="596">
        <f>apuração!N154</f>
        <v>113</v>
      </c>
      <c r="N45" s="601" t="str">
        <f>IF(apuração!$O154&gt;0, IF(apuração!$O154="", "", apuração!$O154), "")</f>
        <v/>
      </c>
      <c r="O45" s="601" t="str">
        <f>IF(apuração!$O154&gt;0, IF(apuração!$P154="", "", apuração!$P154), "")</f>
        <v/>
      </c>
      <c r="P45" s="601" t="str">
        <f>IF(apuração!$O154&gt;0, IF(apuração!$Q154="", "", apuração!$Q154), "")</f>
        <v/>
      </c>
      <c r="Q45" s="601" t="str">
        <f>IF(apuração!$O154&gt;0, IF(apuração!$R154="", "", apuração!$R154), "")</f>
        <v/>
      </c>
      <c r="R45" s="596" t="str">
        <f>apuração!S154</f>
        <v/>
      </c>
      <c r="S45" s="596" t="str">
        <f>apuração!T154</f>
        <v/>
      </c>
      <c r="T45" s="596" t="str">
        <f>apuração!U154</f>
        <v/>
      </c>
      <c r="U45" s="596" t="str">
        <f>apuração!V154</f>
        <v/>
      </c>
      <c r="V45" s="601">
        <f>IF(apuração!$O154&gt;0, IF(apuração!$W154="", 0, apuração!$W154), 0)</f>
        <v>0</v>
      </c>
      <c r="W45" s="601">
        <f t="shared" si="0"/>
        <v>0</v>
      </c>
      <c r="X45" s="601"/>
    </row>
    <row r="46" spans="1:24" ht="13.8">
      <c r="A46" s="599" t="str">
        <f>apuração!B157</f>
        <v>907</v>
      </c>
      <c r="B46" s="600" t="str">
        <f>apuração!C157</f>
        <v>MUKAI</v>
      </c>
      <c r="C46" s="600" t="str">
        <f>apuração!D157</f>
        <v>MASAAKI</v>
      </c>
      <c r="D46" s="601" t="str">
        <f>apuração!E157</f>
        <v>M</v>
      </c>
      <c r="E46" s="601" t="str">
        <f>apuração!F157</f>
        <v>15. BIR</v>
      </c>
      <c r="F46" s="597">
        <f>apuração!G157</f>
        <v>17335</v>
      </c>
      <c r="G46" s="598">
        <f>apuração!H157</f>
        <v>8</v>
      </c>
      <c r="H46" s="596" t="str">
        <f>apuração!I157</f>
        <v>B-SR</v>
      </c>
      <c r="I46" s="596" t="str">
        <f>apuração!J157</f>
        <v>LIB2026</v>
      </c>
      <c r="J46" s="596">
        <f>apuração!K157</f>
        <v>0</v>
      </c>
      <c r="K46" s="596">
        <f>apuração!L157</f>
        <v>54</v>
      </c>
      <c r="L46" s="596">
        <f>apuração!M157</f>
        <v>59</v>
      </c>
      <c r="M46" s="596">
        <f>apuração!N157</f>
        <v>113</v>
      </c>
      <c r="N46" s="601" t="str">
        <f>IF(apuração!$O157&gt;0, IF(apuração!$O157="", "", apuração!$O157), "")</f>
        <v/>
      </c>
      <c r="O46" s="601" t="str">
        <f>IF(apuração!$O157&gt;0, IF(apuração!$P157="", "", apuração!$P157), "")</f>
        <v/>
      </c>
      <c r="P46" s="601" t="str">
        <f>IF(apuração!$O157&gt;0, IF(apuração!$Q157="", "", apuração!$Q157), "")</f>
        <v/>
      </c>
      <c r="Q46" s="601" t="str">
        <f>IF(apuração!$O157&gt;0, IF(apuração!$R157="", "", apuração!$R157), "")</f>
        <v/>
      </c>
      <c r="R46" s="596" t="str">
        <f>apuração!S157</f>
        <v/>
      </c>
      <c r="S46" s="596" t="str">
        <f>apuração!T157</f>
        <v/>
      </c>
      <c r="T46" s="596" t="str">
        <f>apuração!U157</f>
        <v/>
      </c>
      <c r="U46" s="596" t="str">
        <f>apuração!V157</f>
        <v/>
      </c>
      <c r="V46" s="601">
        <f>IF(apuração!$O157&gt;0, IF(apuração!$W157="", 0, apuração!$W157), 0)</f>
        <v>0</v>
      </c>
      <c r="W46" s="601">
        <f t="shared" si="0"/>
        <v>0</v>
      </c>
      <c r="X46" s="601"/>
    </row>
    <row r="47" spans="1:24" ht="13.8">
      <c r="A47" s="599">
        <f>apuração!B122</f>
        <v>691</v>
      </c>
      <c r="B47" s="600" t="str">
        <f>apuração!C122</f>
        <v>HIRATA</v>
      </c>
      <c r="C47" s="600" t="str">
        <f>apuração!D122</f>
        <v>IRINEU YASSAYUKI</v>
      </c>
      <c r="D47" s="601" t="str">
        <f>apuração!E122</f>
        <v>M</v>
      </c>
      <c r="E47" s="601" t="str">
        <f>apuração!F122</f>
        <v>06. KOK</v>
      </c>
      <c r="F47" s="597">
        <f>apuração!G122</f>
        <v>24162</v>
      </c>
      <c r="G47" s="598">
        <f>apuração!H122</f>
        <v>8</v>
      </c>
      <c r="H47" s="596" t="str">
        <f>apuração!I122</f>
        <v>B-NSR</v>
      </c>
      <c r="I47" s="596" t="str">
        <f>apuração!J122</f>
        <v>LIB2026</v>
      </c>
      <c r="J47" s="596">
        <f>apuração!K122</f>
        <v>0</v>
      </c>
      <c r="K47" s="596">
        <f>apuração!L122</f>
        <v>56</v>
      </c>
      <c r="L47" s="596">
        <f>apuração!M122</f>
        <v>57</v>
      </c>
      <c r="M47" s="596">
        <f>apuração!N122</f>
        <v>113</v>
      </c>
      <c r="N47" s="601" t="str">
        <f>IF(apuração!$O122&gt;0, IF(apuração!$O122="", "", apuração!$O122), "")</f>
        <v/>
      </c>
      <c r="O47" s="601" t="str">
        <f>IF(apuração!$O122&gt;0, IF(apuração!$P122="", "", apuração!$P122), "")</f>
        <v/>
      </c>
      <c r="P47" s="601" t="str">
        <f>IF(apuração!$O122&gt;0, IF(apuração!$Q122="", "", apuração!$Q122), "")</f>
        <v/>
      </c>
      <c r="Q47" s="601" t="str">
        <f>IF(apuração!$O122&gt;0, IF(apuração!$R122="", "", apuração!$R122), "")</f>
        <v/>
      </c>
      <c r="R47" s="596" t="str">
        <f>apuração!S122</f>
        <v/>
      </c>
      <c r="S47" s="596" t="str">
        <f>apuração!T122</f>
        <v/>
      </c>
      <c r="T47" s="596" t="str">
        <f>apuração!U122</f>
        <v/>
      </c>
      <c r="U47" s="596" t="str">
        <f>apuração!V122</f>
        <v/>
      </c>
      <c r="V47" s="601">
        <f>IF(apuração!$O122&gt;0, IF(apuração!$W122="", 0, apuração!$W122), 0)</f>
        <v>0</v>
      </c>
      <c r="W47" s="601">
        <f t="shared" si="0"/>
        <v>0</v>
      </c>
      <c r="X47" s="601"/>
    </row>
    <row r="48" spans="1:24" ht="13.8">
      <c r="A48" s="599" t="str">
        <f>apuração!B131</f>
        <v>182</v>
      </c>
      <c r="B48" s="600" t="str">
        <f>apuração!C131</f>
        <v>NISHIDA</v>
      </c>
      <c r="C48" s="600" t="str">
        <f>apuração!D131</f>
        <v>UTAKO</v>
      </c>
      <c r="D48" s="601" t="str">
        <f>apuração!E131</f>
        <v>F</v>
      </c>
      <c r="E48" s="601" t="str">
        <f>apuração!F131</f>
        <v>06. KOK</v>
      </c>
      <c r="F48" s="597">
        <f>apuração!G131</f>
        <v>15498</v>
      </c>
      <c r="G48" s="598">
        <f>apuração!H131</f>
        <v>9</v>
      </c>
      <c r="H48" s="596" t="str">
        <f>apuração!I131</f>
        <v>B-SR</v>
      </c>
      <c r="I48" s="596" t="str">
        <f>apuração!J131</f>
        <v>LIB2027</v>
      </c>
      <c r="J48" s="596">
        <f>apuração!K131</f>
        <v>0</v>
      </c>
      <c r="K48" s="596">
        <f>apuração!L131</f>
        <v>54</v>
      </c>
      <c r="L48" s="596">
        <f>apuração!M131</f>
        <v>59</v>
      </c>
      <c r="M48" s="596">
        <f>apuração!N131</f>
        <v>113</v>
      </c>
      <c r="N48" s="601" t="str">
        <f>IF(apuração!$O131&gt;0, IF(apuração!$O131="", "", apuração!$O131), "")</f>
        <v/>
      </c>
      <c r="O48" s="601" t="str">
        <f>IF(apuração!$O131&gt;0, IF(apuração!$P131="", "", apuração!$P131), "")</f>
        <v/>
      </c>
      <c r="P48" s="601" t="str">
        <f>IF(apuração!$O131&gt;0, IF(apuração!$Q131="", "", apuração!$Q131), "")</f>
        <v/>
      </c>
      <c r="Q48" s="601" t="str">
        <f>IF(apuração!$O131&gt;0, IF(apuração!$R131="", "", apuração!$R131), "")</f>
        <v/>
      </c>
      <c r="R48" s="596" t="str">
        <f>apuração!S131</f>
        <v/>
      </c>
      <c r="S48" s="596" t="str">
        <f>apuração!T131</f>
        <v/>
      </c>
      <c r="T48" s="596" t="str">
        <f>apuração!U131</f>
        <v/>
      </c>
      <c r="U48" s="596" t="str">
        <f>apuração!V131</f>
        <v/>
      </c>
      <c r="V48" s="601">
        <f>IF(apuração!$O131&gt;0, IF(apuração!$W131="", 0, apuração!$W131), 0)</f>
        <v>0</v>
      </c>
      <c r="W48" s="601">
        <f t="shared" si="0"/>
        <v>0</v>
      </c>
      <c r="X48" s="601"/>
    </row>
    <row r="49" spans="1:24" ht="13.8">
      <c r="A49" s="599">
        <f>apuração!B203</f>
        <v>709</v>
      </c>
      <c r="B49" s="600" t="str">
        <f>apuração!C203</f>
        <v>MADUREIRA</v>
      </c>
      <c r="C49" s="600" t="str">
        <f>apuração!D203</f>
        <v>CESAR AUGUSTO</v>
      </c>
      <c r="D49" s="601" t="str">
        <f>apuração!E203</f>
        <v>M</v>
      </c>
      <c r="E49" s="601" t="str">
        <f>apuração!F203</f>
        <v>06. KOK</v>
      </c>
      <c r="F49" s="597">
        <f>apuração!G203</f>
        <v>19956</v>
      </c>
      <c r="G49" s="598">
        <f>apuração!H203</f>
        <v>12</v>
      </c>
      <c r="H49" s="596" t="str">
        <f>apuração!I203</f>
        <v>C-NSR</v>
      </c>
      <c r="I49" s="596" t="str">
        <f>apuração!J203</f>
        <v>LIB2026</v>
      </c>
      <c r="J49" s="596">
        <f>apuração!K203</f>
        <v>0</v>
      </c>
      <c r="K49" s="596">
        <f>apuração!L203</f>
        <v>57</v>
      </c>
      <c r="L49" s="596">
        <f>apuração!M203</f>
        <v>56</v>
      </c>
      <c r="M49" s="596">
        <f>apuração!N203</f>
        <v>113</v>
      </c>
      <c r="N49" s="601" t="str">
        <f>IF(apuração!$O203&gt;0, IF(apuração!$O203="", "", apuração!$O203), "")</f>
        <v/>
      </c>
      <c r="O49" s="601" t="str">
        <f>IF(apuração!$O203&gt;0, IF(apuração!$P203="", "", apuração!$P203), "")</f>
        <v/>
      </c>
      <c r="P49" s="601" t="str">
        <f>IF(apuração!$O203&gt;0, IF(apuração!$Q203="", "", apuração!$Q203), "")</f>
        <v/>
      </c>
      <c r="Q49" s="601" t="str">
        <f>IF(apuração!$O203&gt;0, IF(apuração!$R203="", "", apuração!$R203), "")</f>
        <v/>
      </c>
      <c r="R49" s="596" t="str">
        <f>apuração!S203</f>
        <v/>
      </c>
      <c r="S49" s="596" t="str">
        <f>apuração!T203</f>
        <v/>
      </c>
      <c r="T49" s="596" t="str">
        <f>apuração!U203</f>
        <v/>
      </c>
      <c r="U49" s="596" t="str">
        <f>apuração!V203</f>
        <v/>
      </c>
      <c r="V49" s="601">
        <f>IF(apuração!$O203&gt;0, IF(apuração!$W203="", 0, apuração!$W203), 0)</f>
        <v>0</v>
      </c>
      <c r="W49" s="601">
        <f t="shared" si="0"/>
        <v>0</v>
      </c>
      <c r="X49" s="601"/>
    </row>
    <row r="50" spans="1:24" ht="13.8">
      <c r="A50" s="599" t="str">
        <f>apuração!B66</f>
        <v>842</v>
      </c>
      <c r="B50" s="600" t="str">
        <f>apuração!C66</f>
        <v>T. NISHIKAWA</v>
      </c>
      <c r="C50" s="600" t="str">
        <f>apuração!D66</f>
        <v>RUI</v>
      </c>
      <c r="D50" s="601" t="str">
        <f>apuração!E66</f>
        <v>M</v>
      </c>
      <c r="E50" s="601" t="str">
        <f>apuração!F66</f>
        <v>11. NCC</v>
      </c>
      <c r="F50" s="597">
        <f>apuração!G66</f>
        <v>21731</v>
      </c>
      <c r="G50" s="598">
        <f>apuração!H66</f>
        <v>3</v>
      </c>
      <c r="H50" s="596" t="str">
        <f>apuração!I66</f>
        <v>EX-NSR</v>
      </c>
      <c r="I50" s="596" t="str">
        <f>apuração!J66</f>
        <v>LIB2026</v>
      </c>
      <c r="J50" s="596">
        <f>apuração!K66</f>
        <v>0</v>
      </c>
      <c r="K50" s="596">
        <f>apuração!L66</f>
        <v>62</v>
      </c>
      <c r="L50" s="596">
        <f>apuração!M66</f>
        <v>52</v>
      </c>
      <c r="M50" s="596">
        <f>apuração!N66</f>
        <v>114</v>
      </c>
      <c r="N50" s="601" t="str">
        <f>IF(apuração!$O66&gt;0, IF(apuração!$O66="", "", apuração!$O66), "")</f>
        <v/>
      </c>
      <c r="O50" s="601" t="str">
        <f>IF(apuração!$O66&gt;0, IF(apuração!$P66="", "", apuração!$P66), "")</f>
        <v/>
      </c>
      <c r="P50" s="601" t="str">
        <f>IF(apuração!$O66&gt;0, IF(apuração!$Q66="", "", apuração!$Q66), "")</f>
        <v/>
      </c>
      <c r="Q50" s="601" t="str">
        <f>IF(apuração!$O66&gt;0, IF(apuração!$R66="", "", apuração!$R66), "")</f>
        <v/>
      </c>
      <c r="R50" s="596" t="str">
        <f>apuração!S66</f>
        <v/>
      </c>
      <c r="S50" s="596" t="str">
        <f>apuração!T66</f>
        <v/>
      </c>
      <c r="T50" s="596" t="str">
        <f>apuração!U66</f>
        <v/>
      </c>
      <c r="U50" s="596" t="str">
        <f>apuração!V66</f>
        <v/>
      </c>
      <c r="V50" s="601">
        <f>IF(apuração!$O66&gt;0, IF(apuração!$W66="", 0, apuração!$W66), 0)</f>
        <v>0</v>
      </c>
      <c r="W50" s="601">
        <f t="shared" si="0"/>
        <v>0</v>
      </c>
      <c r="X50" s="601"/>
    </row>
    <row r="51" spans="1:24" ht="13.8">
      <c r="A51" s="599">
        <f>apuração!B28</f>
        <v>993</v>
      </c>
      <c r="B51" s="600" t="str">
        <f>apuração!C28</f>
        <v>ABEMATSU</v>
      </c>
      <c r="C51" s="600" t="str">
        <f>apuração!D28</f>
        <v>KATSUYUKI</v>
      </c>
      <c r="D51" s="601" t="str">
        <f>apuração!E28</f>
        <v>M</v>
      </c>
      <c r="E51" s="601" t="str">
        <f>apuração!F28</f>
        <v>07. GSP</v>
      </c>
      <c r="F51" s="597">
        <f>apuração!G28</f>
        <v>17411</v>
      </c>
      <c r="G51" s="598">
        <f>apuração!H28</f>
        <v>5</v>
      </c>
      <c r="H51" s="596" t="str">
        <f>apuração!I28</f>
        <v>A-SR</v>
      </c>
      <c r="I51" s="596" t="str">
        <f>apuração!J28</f>
        <v>LIB2026</v>
      </c>
      <c r="J51" s="596">
        <f>apuração!K28</f>
        <v>0</v>
      </c>
      <c r="K51" s="596">
        <f>apuração!L28</f>
        <v>59</v>
      </c>
      <c r="L51" s="596">
        <f>apuração!M28</f>
        <v>55</v>
      </c>
      <c r="M51" s="596">
        <f>apuração!N28</f>
        <v>114</v>
      </c>
      <c r="N51" s="601" t="str">
        <f>IF(apuração!$O28&gt;0, IF(apuração!$O28="", "", apuração!$O28), "")</f>
        <v/>
      </c>
      <c r="O51" s="601" t="str">
        <f>IF(apuração!$O28&gt;0, IF(apuração!$P28="", "", apuração!$P28), "")</f>
        <v/>
      </c>
      <c r="P51" s="601" t="str">
        <f>IF(apuração!$O28&gt;0, IF(apuração!$Q28="", "", apuração!$Q28), "")</f>
        <v/>
      </c>
      <c r="Q51" s="601" t="str">
        <f>IF(apuração!$O28&gt;0, IF(apuração!$R28="", "", apuração!$R28), "")</f>
        <v/>
      </c>
      <c r="R51" s="596" t="str">
        <f>apuração!S28</f>
        <v/>
      </c>
      <c r="S51" s="596" t="str">
        <f>apuração!T28</f>
        <v/>
      </c>
      <c r="T51" s="596" t="str">
        <f>apuração!U28</f>
        <v/>
      </c>
      <c r="U51" s="596" t="str">
        <f>apuração!V28</f>
        <v/>
      </c>
      <c r="V51" s="601">
        <f>IF(apuração!$O28&gt;0, IF(apuração!$W28="", 0, apuração!$W28), 0)</f>
        <v>0</v>
      </c>
      <c r="W51" s="601">
        <f t="shared" si="0"/>
        <v>0</v>
      </c>
      <c r="X51" s="601"/>
    </row>
    <row r="52" spans="1:24" ht="13.8">
      <c r="A52" s="601" t="str">
        <f>apuração!B25</f>
        <v>472</v>
      </c>
      <c r="B52" s="600" t="str">
        <f>apuração!C25</f>
        <v>NAKANO</v>
      </c>
      <c r="C52" s="600" t="str">
        <f>apuração!D25</f>
        <v>MARIA LUCIA</v>
      </c>
      <c r="D52" s="601" t="str">
        <f>apuração!E25</f>
        <v>F</v>
      </c>
      <c r="E52" s="601" t="str">
        <f>apuração!F25</f>
        <v>11. NCC</v>
      </c>
      <c r="F52" s="597">
        <f>apuração!G25</f>
        <v>18638</v>
      </c>
      <c r="G52" s="596">
        <f>apuração!H25</f>
        <v>6</v>
      </c>
      <c r="H52" s="596" t="str">
        <f>apuração!I25</f>
        <v>A-SR</v>
      </c>
      <c r="I52" s="596" t="str">
        <f>apuração!J25</f>
        <v>LIB2026</v>
      </c>
      <c r="J52" s="596">
        <f>apuração!K25</f>
        <v>0</v>
      </c>
      <c r="K52" s="596">
        <f>apuração!L25</f>
        <v>61</v>
      </c>
      <c r="L52" s="596">
        <f>apuração!M25</f>
        <v>53</v>
      </c>
      <c r="M52" s="596">
        <f>apuração!N25</f>
        <v>114</v>
      </c>
      <c r="N52" s="601" t="str">
        <f>IF(apuração!$O25&gt;0, IF(apuração!$O25="", "", apuração!$O25), "")</f>
        <v/>
      </c>
      <c r="O52" s="601" t="str">
        <f>IF(apuração!$O25&gt;0, IF(apuração!$P25="", "", apuração!$P25), "")</f>
        <v/>
      </c>
      <c r="P52" s="601" t="str">
        <f>IF(apuração!$O25&gt;0, IF(apuração!$Q25="", "", apuração!$Q25), "")</f>
        <v/>
      </c>
      <c r="Q52" s="601" t="str">
        <f>IF(apuração!$O25&gt;0, IF(apuração!$R25="", "", apuração!$R25), "")</f>
        <v/>
      </c>
      <c r="R52" s="596" t="str">
        <f>apuração!S25</f>
        <v/>
      </c>
      <c r="S52" s="596" t="str">
        <f>apuração!T25</f>
        <v/>
      </c>
      <c r="T52" s="596" t="str">
        <f>apuração!U25</f>
        <v/>
      </c>
      <c r="U52" s="596" t="str">
        <f>apuração!V25</f>
        <v/>
      </c>
      <c r="V52" s="601">
        <f>IF(apuração!$O25&gt;0, IF(apuração!$W25="", 0, apuração!$W25), 0)</f>
        <v>0</v>
      </c>
      <c r="W52" s="601">
        <f t="shared" si="0"/>
        <v>0</v>
      </c>
      <c r="X52" s="601"/>
    </row>
    <row r="53" spans="1:24" ht="13.8">
      <c r="A53" s="599" t="str">
        <f>apuração!B30</f>
        <v>671</v>
      </c>
      <c r="B53" s="600" t="str">
        <f>apuração!C30</f>
        <v>OKAWARA</v>
      </c>
      <c r="C53" s="600" t="str">
        <f>apuração!D30</f>
        <v>TOSHIO</v>
      </c>
      <c r="D53" s="601" t="str">
        <f>apuração!E30</f>
        <v>M</v>
      </c>
      <c r="E53" s="601" t="str">
        <f>apuração!F30</f>
        <v>08. SMA</v>
      </c>
      <c r="F53" s="597">
        <f>apuração!G30</f>
        <v>24451</v>
      </c>
      <c r="G53" s="598">
        <f>apuração!H30</f>
        <v>2</v>
      </c>
      <c r="H53" s="596" t="str">
        <f>apuração!I30</f>
        <v>EX-NSR</v>
      </c>
      <c r="I53" s="596" t="str">
        <f>apuração!J30</f>
        <v>LIB2026</v>
      </c>
      <c r="J53" s="596">
        <f>apuração!K30</f>
        <v>0</v>
      </c>
      <c r="K53" s="596">
        <f>apuração!L30</f>
        <v>52</v>
      </c>
      <c r="L53" s="596">
        <f>apuração!M30</f>
        <v>63</v>
      </c>
      <c r="M53" s="596">
        <f>apuração!N30</f>
        <v>115</v>
      </c>
      <c r="N53" s="601" t="str">
        <f>IF(apuração!$O30&gt;0, IF(apuração!$O30="", "", apuração!$O30), "")</f>
        <v/>
      </c>
      <c r="O53" s="601" t="str">
        <f>IF(apuração!$O30&gt;0, IF(apuração!$P30="", "", apuração!$P30), "")</f>
        <v/>
      </c>
      <c r="P53" s="601" t="str">
        <f>IF(apuração!$O30&gt;0, IF(apuração!$Q30="", "", apuração!$Q30), "")</f>
        <v/>
      </c>
      <c r="Q53" s="601" t="str">
        <f>IF(apuração!$O30&gt;0, IF(apuração!$R30="", "", apuração!$R30), "")</f>
        <v/>
      </c>
      <c r="R53" s="596" t="str">
        <f>apuração!S30</f>
        <v/>
      </c>
      <c r="S53" s="596" t="str">
        <f>apuração!T30</f>
        <v/>
      </c>
      <c r="T53" s="596" t="str">
        <f>apuração!U30</f>
        <v/>
      </c>
      <c r="U53" s="596" t="str">
        <f>apuração!V30</f>
        <v/>
      </c>
      <c r="V53" s="601">
        <f>IF(apuração!$O30&gt;0, IF(apuração!$W30="", 0, apuração!$W30), 0)</f>
        <v>0</v>
      </c>
      <c r="W53" s="601">
        <f t="shared" si="0"/>
        <v>0</v>
      </c>
      <c r="X53" s="601"/>
    </row>
    <row r="54" spans="1:24" ht="13.8">
      <c r="A54" s="599" t="str">
        <f>apuração!B48</f>
        <v>579</v>
      </c>
      <c r="B54" s="600" t="str">
        <f>apuração!C48</f>
        <v>HITOMI</v>
      </c>
      <c r="C54" s="600" t="str">
        <f>apuração!D48</f>
        <v>ITIRO</v>
      </c>
      <c r="D54" s="601" t="str">
        <f>apuração!E48</f>
        <v>M</v>
      </c>
      <c r="E54" s="601" t="str">
        <f>apuração!F48</f>
        <v>03. IBI</v>
      </c>
      <c r="F54" s="597">
        <f>apuração!G48</f>
        <v>16522</v>
      </c>
      <c r="G54" s="598">
        <f>apuração!H48</f>
        <v>6</v>
      </c>
      <c r="H54" s="596" t="str">
        <f>apuração!I48</f>
        <v>A-SR</v>
      </c>
      <c r="I54" s="596" t="str">
        <f>apuração!J48</f>
        <v>LIB2026</v>
      </c>
      <c r="J54" s="596">
        <f>apuração!K48</f>
        <v>0</v>
      </c>
      <c r="K54" s="596">
        <f>apuração!L48</f>
        <v>62</v>
      </c>
      <c r="L54" s="596">
        <f>apuração!M48</f>
        <v>53</v>
      </c>
      <c r="M54" s="596">
        <f>apuração!N48</f>
        <v>115</v>
      </c>
      <c r="N54" s="601" t="str">
        <f>IF(apuração!$O48&gt;0, IF(apuração!$O48="", "", apuração!$O48), "")</f>
        <v/>
      </c>
      <c r="O54" s="601" t="str">
        <f>IF(apuração!$O48&gt;0, IF(apuração!$P48="", "", apuração!$P48), "")</f>
        <v/>
      </c>
      <c r="P54" s="601" t="str">
        <f>IF(apuração!$O48&gt;0, IF(apuração!$Q48="", "", apuração!$Q48), "")</f>
        <v/>
      </c>
      <c r="Q54" s="601" t="str">
        <f>IF(apuração!$O48&gt;0, IF(apuração!$R48="", "", apuração!$R48), "")</f>
        <v/>
      </c>
      <c r="R54" s="596" t="str">
        <f>apuração!S48</f>
        <v/>
      </c>
      <c r="S54" s="596" t="str">
        <f>apuração!T48</f>
        <v/>
      </c>
      <c r="T54" s="596" t="str">
        <f>apuração!U48</f>
        <v/>
      </c>
      <c r="U54" s="596" t="str">
        <f>apuração!V48</f>
        <v/>
      </c>
      <c r="V54" s="601">
        <f>IF(apuração!$O48&gt;0, IF(apuração!$W48="", 0, apuração!$W48), 0)</f>
        <v>0</v>
      </c>
      <c r="W54" s="601">
        <f t="shared" si="0"/>
        <v>0</v>
      </c>
      <c r="X54" s="601"/>
    </row>
    <row r="55" spans="1:24" ht="13.8">
      <c r="A55" s="599" t="str">
        <f>apuração!B50</f>
        <v>141</v>
      </c>
      <c r="B55" s="600" t="str">
        <f>apuração!C50</f>
        <v>HASHIZUME</v>
      </c>
      <c r="C55" s="600" t="str">
        <f>apuração!D50</f>
        <v>AKIO</v>
      </c>
      <c r="D55" s="601" t="str">
        <f>apuração!E50</f>
        <v>M</v>
      </c>
      <c r="E55" s="601" t="str">
        <f>apuração!F50</f>
        <v>06. KOK</v>
      </c>
      <c r="F55" s="597">
        <f>apuração!G50</f>
        <v>16851</v>
      </c>
      <c r="G55" s="598">
        <f>apuração!H50</f>
        <v>6</v>
      </c>
      <c r="H55" s="596" t="str">
        <f>apuração!I50</f>
        <v>A-SR</v>
      </c>
      <c r="I55" s="596" t="str">
        <f>apuração!J50</f>
        <v>LIB2026</v>
      </c>
      <c r="J55" s="596">
        <f>apuração!K50</f>
        <v>0</v>
      </c>
      <c r="K55" s="596">
        <f>apuração!L50</f>
        <v>57</v>
      </c>
      <c r="L55" s="596">
        <f>apuração!M50</f>
        <v>58</v>
      </c>
      <c r="M55" s="596">
        <f>apuração!N50</f>
        <v>115</v>
      </c>
      <c r="N55" s="601" t="str">
        <f>IF(apuração!$O50&gt;0, IF(apuração!$O50="", "", apuração!$O50), "")</f>
        <v/>
      </c>
      <c r="O55" s="601" t="str">
        <f>IF(apuração!$O50&gt;0, IF(apuração!$P50="", "", apuração!$P50), "")</f>
        <v/>
      </c>
      <c r="P55" s="601" t="str">
        <f>IF(apuração!$O50&gt;0, IF(apuração!$Q50="", "", apuração!$Q50), "")</f>
        <v/>
      </c>
      <c r="Q55" s="601" t="str">
        <f>IF(apuração!$O50&gt;0, IF(apuração!$R50="", "", apuração!$R50), "")</f>
        <v/>
      </c>
      <c r="R55" s="596" t="str">
        <f>apuração!S50</f>
        <v/>
      </c>
      <c r="S55" s="596" t="str">
        <f>apuração!T50</f>
        <v/>
      </c>
      <c r="T55" s="596" t="str">
        <f>apuração!U50</f>
        <v/>
      </c>
      <c r="U55" s="596" t="str">
        <f>apuração!V50</f>
        <v/>
      </c>
      <c r="V55" s="601">
        <f>IF(apuração!$O50&gt;0, IF(apuração!$W50="", 0, apuração!$W50), 0)</f>
        <v>0</v>
      </c>
      <c r="W55" s="601">
        <f t="shared" si="0"/>
        <v>0</v>
      </c>
      <c r="X55" s="601"/>
    </row>
    <row r="56" spans="1:24" ht="13.8">
      <c r="A56" s="601" t="str">
        <f>apuração!B21</f>
        <v>670</v>
      </c>
      <c r="B56" s="600" t="str">
        <f>apuração!C21</f>
        <v>FUKUZAWA</v>
      </c>
      <c r="C56" s="600" t="str">
        <f>apuração!D21</f>
        <v>AKIRA</v>
      </c>
      <c r="D56" s="601" t="str">
        <f>apuração!E21</f>
        <v>M</v>
      </c>
      <c r="E56" s="601" t="str">
        <f>apuração!F21</f>
        <v>06. KOK</v>
      </c>
      <c r="F56" s="597">
        <f>apuração!G21</f>
        <v>18276</v>
      </c>
      <c r="G56" s="598">
        <f>apuração!H21</f>
        <v>6</v>
      </c>
      <c r="H56" s="596" t="str">
        <f>apuração!I21</f>
        <v>A-SR</v>
      </c>
      <c r="I56" s="596" t="str">
        <f>apuração!J21</f>
        <v>LIB2026</v>
      </c>
      <c r="J56" s="596">
        <f>apuração!K21</f>
        <v>0</v>
      </c>
      <c r="K56" s="596">
        <f>apuração!L21</f>
        <v>56</v>
      </c>
      <c r="L56" s="596">
        <f>apuração!M21</f>
        <v>59</v>
      </c>
      <c r="M56" s="596">
        <f>apuração!N21</f>
        <v>115</v>
      </c>
      <c r="N56" s="601" t="str">
        <f>IF(apuração!$O21&gt;0, IF(apuração!$O21="", "", apuração!$O21), "")</f>
        <v/>
      </c>
      <c r="O56" s="601" t="str">
        <f>IF(apuração!$O21&gt;0, IF(apuração!$P21="", "", apuração!$P21), "")</f>
        <v/>
      </c>
      <c r="P56" s="601" t="str">
        <f>IF(apuração!$O21&gt;0, IF(apuração!$Q21="", "", apuração!$Q21), "")</f>
        <v/>
      </c>
      <c r="Q56" s="601" t="str">
        <f>IF(apuração!$O21&gt;0, IF(apuração!$R21="", "", apuração!$R21), "")</f>
        <v/>
      </c>
      <c r="R56" s="596" t="str">
        <f>apuração!S21</f>
        <v/>
      </c>
      <c r="S56" s="596" t="str">
        <f>apuração!T21</f>
        <v/>
      </c>
      <c r="T56" s="596" t="str">
        <f>apuração!U21</f>
        <v/>
      </c>
      <c r="U56" s="596" t="str">
        <f>apuração!V21</f>
        <v/>
      </c>
      <c r="V56" s="601">
        <f>IF(apuração!$O21&gt;0, IF(apuração!$W21="", 0, apuração!$W21), 0)</f>
        <v>0</v>
      </c>
      <c r="W56" s="601">
        <f t="shared" si="0"/>
        <v>0</v>
      </c>
      <c r="X56" s="601"/>
    </row>
    <row r="57" spans="1:24" ht="13.8">
      <c r="A57" s="599" t="str">
        <f>apuração!B110</f>
        <v>888</v>
      </c>
      <c r="B57" s="600" t="str">
        <f>apuração!C110</f>
        <v>I. YOKOYAMA</v>
      </c>
      <c r="C57" s="600" t="str">
        <f>apuração!D110</f>
        <v>ELISA MASSAE</v>
      </c>
      <c r="D57" s="601" t="str">
        <f>apuração!E110</f>
        <v>F</v>
      </c>
      <c r="E57" s="601" t="str">
        <f>apuração!F110</f>
        <v>07. GSP</v>
      </c>
      <c r="F57" s="597">
        <f>apuração!G110</f>
        <v>20981</v>
      </c>
      <c r="G57" s="598">
        <f>apuração!H110</f>
        <v>7</v>
      </c>
      <c r="H57" s="596" t="str">
        <f>apuração!I110</f>
        <v>B-NSR</v>
      </c>
      <c r="I57" s="596" t="str">
        <f>apuração!J110</f>
        <v>LIB2026</v>
      </c>
      <c r="J57" s="596">
        <f>apuração!K110</f>
        <v>0</v>
      </c>
      <c r="K57" s="596">
        <f>apuração!L110</f>
        <v>57</v>
      </c>
      <c r="L57" s="596">
        <f>apuração!M110</f>
        <v>58</v>
      </c>
      <c r="M57" s="596">
        <f>apuração!N110</f>
        <v>115</v>
      </c>
      <c r="N57" s="601" t="str">
        <f>IF(apuração!$O110&gt;0, IF(apuração!$O110="", "", apuração!$O110), "")</f>
        <v/>
      </c>
      <c r="O57" s="601" t="str">
        <f>IF(apuração!$O110&gt;0, IF(apuração!$P110="", "", apuração!$P110), "")</f>
        <v/>
      </c>
      <c r="P57" s="601" t="str">
        <f>IF(apuração!$O110&gt;0, IF(apuração!$Q110="", "", apuração!$Q110), "")</f>
        <v/>
      </c>
      <c r="Q57" s="601" t="str">
        <f>IF(apuração!$O110&gt;0, IF(apuração!$R110="", "", apuração!$R110), "")</f>
        <v/>
      </c>
      <c r="R57" s="596" t="str">
        <f>apuração!S110</f>
        <v/>
      </c>
      <c r="S57" s="596" t="str">
        <f>apuração!T110</f>
        <v/>
      </c>
      <c r="T57" s="596" t="str">
        <f>apuração!U110</f>
        <v/>
      </c>
      <c r="U57" s="596" t="str">
        <f>apuração!V110</f>
        <v/>
      </c>
      <c r="V57" s="601">
        <f>IF(apuração!$O110&gt;0, IF(apuração!$W110="", 0, apuração!$W110), 0)</f>
        <v>0</v>
      </c>
      <c r="W57" s="601">
        <f t="shared" si="0"/>
        <v>0</v>
      </c>
      <c r="X57" s="601"/>
    </row>
    <row r="58" spans="1:24" ht="13.8">
      <c r="A58" s="599" t="str">
        <f>apuração!B91</f>
        <v>607</v>
      </c>
      <c r="B58" s="600" t="str">
        <f>apuração!C91</f>
        <v>ABE</v>
      </c>
      <c r="C58" s="600" t="str">
        <f>apuração!D91</f>
        <v>KAZUKO</v>
      </c>
      <c r="D58" s="601" t="str">
        <f>apuração!E91</f>
        <v>F</v>
      </c>
      <c r="E58" s="601" t="str">
        <f>apuração!F91</f>
        <v>06. KOK</v>
      </c>
      <c r="F58" s="597">
        <f>apuração!G91</f>
        <v>18129</v>
      </c>
      <c r="G58" s="598">
        <f>apuração!H91</f>
        <v>9</v>
      </c>
      <c r="H58" s="596" t="str">
        <f>apuração!I91</f>
        <v>B-SR</v>
      </c>
      <c r="I58" s="596" t="str">
        <f>apuração!J91</f>
        <v>LIB2026</v>
      </c>
      <c r="J58" s="596">
        <f>apuração!K91</f>
        <v>0</v>
      </c>
      <c r="K58" s="596">
        <f>apuração!L91</f>
        <v>54</v>
      </c>
      <c r="L58" s="596">
        <f>apuração!M91</f>
        <v>61</v>
      </c>
      <c r="M58" s="596">
        <f>apuração!N91</f>
        <v>115</v>
      </c>
      <c r="N58" s="601" t="str">
        <f>IF(apuração!$O91&gt;0, IF(apuração!$O91="", "", apuração!$O91), "")</f>
        <v/>
      </c>
      <c r="O58" s="601" t="str">
        <f>IF(apuração!$O91&gt;0, IF(apuração!$P91="", "", apuração!$P91), "")</f>
        <v/>
      </c>
      <c r="P58" s="601" t="str">
        <f>IF(apuração!$O91&gt;0, IF(apuração!$Q91="", "", apuração!$Q91), "")</f>
        <v/>
      </c>
      <c r="Q58" s="601" t="str">
        <f>IF(apuração!$O91&gt;0, IF(apuração!$R91="", "", apuração!$R91), "")</f>
        <v/>
      </c>
      <c r="R58" s="596" t="str">
        <f>apuração!S91</f>
        <v/>
      </c>
      <c r="S58" s="596" t="str">
        <f>apuração!T91</f>
        <v/>
      </c>
      <c r="T58" s="596" t="str">
        <f>apuração!U91</f>
        <v/>
      </c>
      <c r="U58" s="596" t="str">
        <f>apuração!V91</f>
        <v/>
      </c>
      <c r="V58" s="601">
        <f>IF(apuração!$O91&gt;0, IF(apuração!$W91="", 0, apuração!$W91), 0)</f>
        <v>0</v>
      </c>
      <c r="W58" s="601">
        <f t="shared" si="0"/>
        <v>0</v>
      </c>
      <c r="X58" s="601"/>
    </row>
    <row r="59" spans="1:24" ht="13.8">
      <c r="A59" s="599" t="str">
        <f>apuração!B45</f>
        <v>735</v>
      </c>
      <c r="B59" s="600" t="str">
        <f>apuração!C45</f>
        <v>BARBOSA DE LIMA</v>
      </c>
      <c r="C59" s="600" t="str">
        <f>apuração!D45</f>
        <v>JOSE HILTON</v>
      </c>
      <c r="D59" s="601" t="str">
        <f>apuração!E45</f>
        <v>M</v>
      </c>
      <c r="E59" s="601" t="str">
        <f>apuração!F45</f>
        <v>18. SOR</v>
      </c>
      <c r="F59" s="597">
        <f>apuração!G45</f>
        <v>24988</v>
      </c>
      <c r="G59" s="598">
        <f>apuração!H45</f>
        <v>12</v>
      </c>
      <c r="H59" s="596" t="str">
        <f>apuração!I45</f>
        <v>C-NSR</v>
      </c>
      <c r="I59" s="596" t="str">
        <f>apuração!J45</f>
        <v>LIB2026</v>
      </c>
      <c r="J59" s="596">
        <f>apuração!K45</f>
        <v>0</v>
      </c>
      <c r="K59" s="596">
        <f>apuração!L45</f>
        <v>59</v>
      </c>
      <c r="L59" s="596">
        <f>apuração!M45</f>
        <v>56</v>
      </c>
      <c r="M59" s="596">
        <f>apuração!N45</f>
        <v>115</v>
      </c>
      <c r="N59" s="601" t="str">
        <f>IF(apuração!$O45&gt;0, IF(apuração!$O45="", "", apuração!$O45), "")</f>
        <v/>
      </c>
      <c r="O59" s="601" t="str">
        <f>IF(apuração!$O45&gt;0, IF(apuração!$P45="", "", apuração!$P45), "")</f>
        <v/>
      </c>
      <c r="P59" s="601" t="str">
        <f>IF(apuração!$O45&gt;0, IF(apuração!$Q45="", "", apuração!$Q45), "")</f>
        <v/>
      </c>
      <c r="Q59" s="601" t="str">
        <f>IF(apuração!$O45&gt;0, IF(apuração!$R45="", "", apuração!$R45), "")</f>
        <v/>
      </c>
      <c r="R59" s="596" t="str">
        <f>apuração!S45</f>
        <v/>
      </c>
      <c r="S59" s="596" t="str">
        <f>apuração!T45</f>
        <v/>
      </c>
      <c r="T59" s="596" t="str">
        <f>apuração!U45</f>
        <v/>
      </c>
      <c r="U59" s="596" t="str">
        <f>apuração!V45</f>
        <v/>
      </c>
      <c r="V59" s="601">
        <f>IF(apuração!$O45&gt;0, IF(apuração!$W45="", 0, apuração!$W45), 0)</f>
        <v>0</v>
      </c>
      <c r="W59" s="601">
        <f t="shared" si="0"/>
        <v>0</v>
      </c>
      <c r="X59" s="601"/>
    </row>
    <row r="60" spans="1:24" ht="13.8">
      <c r="A60" s="601" t="str">
        <f>apuração!B15</f>
        <v>177</v>
      </c>
      <c r="B60" s="600" t="str">
        <f>apuração!C15</f>
        <v>KAWAKAMI</v>
      </c>
      <c r="C60" s="600" t="str">
        <f>apuração!D15</f>
        <v>LIKA</v>
      </c>
      <c r="D60" s="601" t="str">
        <f>apuração!E15</f>
        <v>F</v>
      </c>
      <c r="E60" s="601" t="str">
        <f>apuração!F15</f>
        <v>08. SMA</v>
      </c>
      <c r="F60" s="597">
        <f>apuração!G15</f>
        <v>26516</v>
      </c>
      <c r="G60" s="598">
        <f>apuração!H15</f>
        <v>3</v>
      </c>
      <c r="H60" s="596" t="str">
        <f>apuração!I15</f>
        <v>EX-NSR</v>
      </c>
      <c r="I60" s="596" t="str">
        <f>apuração!J15</f>
        <v>LIB2026</v>
      </c>
      <c r="J60" s="596">
        <f>apuração!K15</f>
        <v>0</v>
      </c>
      <c r="K60" s="596">
        <f>apuração!L15</f>
        <v>58</v>
      </c>
      <c r="L60" s="596">
        <f>apuração!M15</f>
        <v>58</v>
      </c>
      <c r="M60" s="596">
        <f>apuração!N15</f>
        <v>116</v>
      </c>
      <c r="N60" s="601" t="str">
        <f>IF(apuração!$O15&gt;0, IF(apuração!$O15="", "", apuração!$O15), "")</f>
        <v/>
      </c>
      <c r="O60" s="601" t="str">
        <f>IF(apuração!$O15&gt;0, IF(apuração!$P15="", "", apuração!$P15), "")</f>
        <v/>
      </c>
      <c r="P60" s="601" t="str">
        <f>IF(apuração!$O15&gt;0, IF(apuração!$Q15="", "", apuração!$Q15), "")</f>
        <v/>
      </c>
      <c r="Q60" s="601" t="str">
        <f>IF(apuração!$O15&gt;0, IF(apuração!$R15="", "", apuração!$R15), "")</f>
        <v/>
      </c>
      <c r="R60" s="596" t="str">
        <f>apuração!S15</f>
        <v/>
      </c>
      <c r="S60" s="596" t="str">
        <f>apuração!T15</f>
        <v/>
      </c>
      <c r="T60" s="596" t="str">
        <f>apuração!U15</f>
        <v/>
      </c>
      <c r="U60" s="596" t="str">
        <f>apuração!V15</f>
        <v/>
      </c>
      <c r="V60" s="601">
        <f>IF(apuração!$O15&gt;0, IF(apuração!$W15="", 0, apuração!$W15), 0)</f>
        <v>0</v>
      </c>
      <c r="W60" s="601">
        <f t="shared" si="0"/>
        <v>0</v>
      </c>
      <c r="X60" s="601"/>
    </row>
    <row r="61" spans="1:24" ht="13.8">
      <c r="A61" s="601" t="str">
        <f>apuração!B4</f>
        <v>756</v>
      </c>
      <c r="B61" s="600" t="str">
        <f>apuração!C4</f>
        <v>TABATA</v>
      </c>
      <c r="C61" s="600" t="str">
        <f>apuração!D4</f>
        <v>PAULO YUKIHARU</v>
      </c>
      <c r="D61" s="601" t="str">
        <f>apuração!E4</f>
        <v>M</v>
      </c>
      <c r="E61" s="601" t="str">
        <f>apuração!F4</f>
        <v>07. GSP</v>
      </c>
      <c r="F61" s="597">
        <f>apuração!G4</f>
        <v>22876</v>
      </c>
      <c r="G61" s="596">
        <f>apuração!H4</f>
        <v>4</v>
      </c>
      <c r="H61" s="596" t="str">
        <f>apuração!I4</f>
        <v>A-NSR</v>
      </c>
      <c r="I61" s="596" t="str">
        <f>apuração!J4</f>
        <v>LIB2026</v>
      </c>
      <c r="J61" s="596">
        <f>apuração!K4</f>
        <v>0</v>
      </c>
      <c r="K61" s="596">
        <f>apuração!L4</f>
        <v>57</v>
      </c>
      <c r="L61" s="596">
        <f>apuração!M4</f>
        <v>59</v>
      </c>
      <c r="M61" s="596">
        <f>apuração!N4</f>
        <v>116</v>
      </c>
      <c r="N61" s="601" t="str">
        <f>IF(apuração!$O4&gt;0, IF(apuração!$O4="", "", apuração!$O4), "")</f>
        <v/>
      </c>
      <c r="O61" s="601" t="str">
        <f>IF(apuração!$O4&gt;0, IF(apuração!$P4="", "", apuração!$P4), "")</f>
        <v/>
      </c>
      <c r="P61" s="601" t="str">
        <f>IF(apuração!$O4&gt;0, IF(apuração!$Q4="", "", apuração!$Q4), "")</f>
        <v/>
      </c>
      <c r="Q61" s="601" t="str">
        <f>IF(apuração!$O4&gt;0, IF(apuração!$R4="", "", apuração!$R4), "")</f>
        <v/>
      </c>
      <c r="R61" s="596" t="str">
        <f>apuração!S4</f>
        <v/>
      </c>
      <c r="S61" s="596" t="str">
        <f>apuração!T4</f>
        <v/>
      </c>
      <c r="T61" s="596" t="str">
        <f>apuração!U4</f>
        <v/>
      </c>
      <c r="U61" s="596" t="str">
        <f>apuração!V4</f>
        <v/>
      </c>
      <c r="V61" s="601">
        <f>IF(apuração!$O4&gt;0, IF(apuração!$W4="", 0, apuração!$W4), 0)</f>
        <v>0</v>
      </c>
      <c r="W61" s="601">
        <f t="shared" si="0"/>
        <v>0</v>
      </c>
      <c r="X61" s="601"/>
    </row>
    <row r="62" spans="1:24" ht="13.8">
      <c r="A62" s="599" t="str">
        <f>apuração!B106</f>
        <v>672</v>
      </c>
      <c r="B62" s="600" t="str">
        <f>apuração!C106</f>
        <v>FUKUZAWA</v>
      </c>
      <c r="C62" s="600" t="str">
        <f>apuração!D106</f>
        <v>ISAURA</v>
      </c>
      <c r="D62" s="601" t="str">
        <f>apuração!E106</f>
        <v>F</v>
      </c>
      <c r="E62" s="601" t="str">
        <f>apuração!F106</f>
        <v>06. KOK</v>
      </c>
      <c r="F62" s="597">
        <f>apuração!G106</f>
        <v>19670</v>
      </c>
      <c r="G62" s="598">
        <f>apuração!H106</f>
        <v>8</v>
      </c>
      <c r="H62" s="596" t="str">
        <f>apuração!I106</f>
        <v>B-NSR</v>
      </c>
      <c r="I62" s="596" t="str">
        <f>apuração!J106</f>
        <v>LIB2026</v>
      </c>
      <c r="J62" s="596">
        <f>apuração!K106</f>
        <v>0</v>
      </c>
      <c r="K62" s="596">
        <f>apuração!L106</f>
        <v>57</v>
      </c>
      <c r="L62" s="596">
        <f>apuração!M106</f>
        <v>59</v>
      </c>
      <c r="M62" s="596">
        <f>apuração!N106</f>
        <v>116</v>
      </c>
      <c r="N62" s="601" t="str">
        <f>IF(apuração!$O106&gt;0, IF(apuração!$O106="", "", apuração!$O106), "")</f>
        <v/>
      </c>
      <c r="O62" s="601" t="str">
        <f>IF(apuração!$O106&gt;0, IF(apuração!$P106="", "", apuração!$P106), "")</f>
        <v/>
      </c>
      <c r="P62" s="601" t="str">
        <f>IF(apuração!$O106&gt;0, IF(apuração!$Q106="", "", apuração!$Q106), "")</f>
        <v/>
      </c>
      <c r="Q62" s="601" t="str">
        <f>IF(apuração!$O106&gt;0, IF(apuração!$R106="", "", apuração!$R106), "")</f>
        <v/>
      </c>
      <c r="R62" s="596" t="str">
        <f>apuração!S106</f>
        <v/>
      </c>
      <c r="S62" s="596" t="str">
        <f>apuração!T106</f>
        <v/>
      </c>
      <c r="T62" s="596" t="str">
        <f>apuração!U106</f>
        <v/>
      </c>
      <c r="U62" s="596" t="str">
        <f>apuração!V106</f>
        <v/>
      </c>
      <c r="V62" s="601">
        <f>IF(apuração!$O106&gt;0, IF(apuração!$W106="", 0, apuração!$W106), 0)</f>
        <v>0</v>
      </c>
      <c r="W62" s="601">
        <f t="shared" si="0"/>
        <v>0</v>
      </c>
      <c r="X62" s="601"/>
    </row>
    <row r="63" spans="1:24" ht="13.8">
      <c r="A63" s="599" t="str">
        <f>apuração!B196</f>
        <v>707</v>
      </c>
      <c r="B63" s="600" t="str">
        <f>apuração!C196</f>
        <v>IWAMOTO HIRAKAWA</v>
      </c>
      <c r="C63" s="600" t="str">
        <f>apuração!D196</f>
        <v>NORIE</v>
      </c>
      <c r="D63" s="601" t="str">
        <f>apuração!E196</f>
        <v>F</v>
      </c>
      <c r="E63" s="601" t="str">
        <f>apuração!F196</f>
        <v>06. KOK</v>
      </c>
      <c r="F63" s="597">
        <f>apuração!G196</f>
        <v>19766</v>
      </c>
      <c r="G63" s="598">
        <f>apuração!H196</f>
        <v>12</v>
      </c>
      <c r="H63" s="596" t="str">
        <f>apuração!I196</f>
        <v>C-NSR</v>
      </c>
      <c r="I63" s="596" t="str">
        <f>apuração!J196</f>
        <v>LIB2026</v>
      </c>
      <c r="J63" s="596">
        <f>apuração!K196</f>
        <v>0</v>
      </c>
      <c r="K63" s="596">
        <f>apuração!L196</f>
        <v>59</v>
      </c>
      <c r="L63" s="596">
        <f>apuração!M196</f>
        <v>57</v>
      </c>
      <c r="M63" s="596">
        <f>apuração!N196</f>
        <v>116</v>
      </c>
      <c r="N63" s="601" t="str">
        <f>IF(apuração!$O196&gt;0, IF(apuração!$O196="", "", apuração!$O196), "")</f>
        <v/>
      </c>
      <c r="O63" s="601" t="str">
        <f>IF(apuração!$O196&gt;0, IF(apuração!$P196="", "", apuração!$P196), "")</f>
        <v/>
      </c>
      <c r="P63" s="601" t="str">
        <f>IF(apuração!$O196&gt;0, IF(apuração!$Q196="", "", apuração!$Q196), "")</f>
        <v/>
      </c>
      <c r="Q63" s="601" t="str">
        <f>IF(apuração!$O196&gt;0, IF(apuração!$R196="", "", apuração!$R196), "")</f>
        <v/>
      </c>
      <c r="R63" s="596" t="str">
        <f>apuração!S196</f>
        <v/>
      </c>
      <c r="S63" s="596" t="str">
        <f>apuração!T196</f>
        <v/>
      </c>
      <c r="T63" s="596" t="str">
        <f>apuração!U196</f>
        <v/>
      </c>
      <c r="U63" s="596" t="str">
        <f>apuração!V196</f>
        <v/>
      </c>
      <c r="V63" s="601">
        <f>IF(apuração!$O196&gt;0, IF(apuração!$W196="", 0, apuração!$W196), 0)</f>
        <v>0</v>
      </c>
      <c r="W63" s="601">
        <f t="shared" si="0"/>
        <v>0</v>
      </c>
      <c r="X63" s="601"/>
    </row>
    <row r="64" spans="1:24" ht="13.8">
      <c r="A64" s="599" t="str">
        <f>apuração!B34</f>
        <v>170</v>
      </c>
      <c r="B64" s="600" t="str">
        <f>apuração!C34</f>
        <v>YAMAKAWA</v>
      </c>
      <c r="C64" s="600" t="str">
        <f>apuração!D34</f>
        <v>YOCHINOBU</v>
      </c>
      <c r="D64" s="601" t="str">
        <f>apuração!E34</f>
        <v>M</v>
      </c>
      <c r="E64" s="601" t="str">
        <f>apuração!F34</f>
        <v>11. NCC</v>
      </c>
      <c r="F64" s="597">
        <f>apuração!G34</f>
        <v>17962</v>
      </c>
      <c r="G64" s="598">
        <f>apuração!H34</f>
        <v>2</v>
      </c>
      <c r="H64" s="596" t="str">
        <f>apuração!I34</f>
        <v>EX-SR</v>
      </c>
      <c r="I64" s="596" t="str">
        <f>apuração!J34</f>
        <v>LIB2026</v>
      </c>
      <c r="J64" s="596">
        <f>apuração!K34</f>
        <v>0</v>
      </c>
      <c r="K64" s="596">
        <f>apuração!L34</f>
        <v>61</v>
      </c>
      <c r="L64" s="596">
        <f>apuração!M34</f>
        <v>56</v>
      </c>
      <c r="M64" s="596">
        <f>apuração!N34</f>
        <v>117</v>
      </c>
      <c r="N64" s="601" t="str">
        <f>IF(apuração!$O34&gt;0, IF(apuração!$O34="", "", apuração!$O34), "")</f>
        <v/>
      </c>
      <c r="O64" s="601" t="str">
        <f>IF(apuração!$O34&gt;0, IF(apuração!$P34="", "", apuração!$P34), "")</f>
        <v/>
      </c>
      <c r="P64" s="601" t="str">
        <f>IF(apuração!$O34&gt;0, IF(apuração!$Q34="", "", apuração!$Q34), "")</f>
        <v/>
      </c>
      <c r="Q64" s="601" t="str">
        <f>IF(apuração!$O34&gt;0, IF(apuração!$R34="", "", apuração!$R34), "")</f>
        <v/>
      </c>
      <c r="R64" s="596" t="str">
        <f>apuração!S34</f>
        <v/>
      </c>
      <c r="S64" s="596" t="str">
        <f>apuração!T34</f>
        <v/>
      </c>
      <c r="T64" s="596" t="str">
        <f>apuração!U34</f>
        <v/>
      </c>
      <c r="U64" s="596" t="str">
        <f>apuração!V34</f>
        <v/>
      </c>
      <c r="V64" s="601">
        <f>IF(apuração!$O34&gt;0, IF(apuração!$W34="", 0, apuração!$W34), 0)</f>
        <v>0</v>
      </c>
      <c r="W64" s="601">
        <f t="shared" si="0"/>
        <v>0</v>
      </c>
      <c r="X64" s="601"/>
    </row>
    <row r="65" spans="1:24" ht="13.8">
      <c r="A65" s="601" t="str">
        <f>apuração!B19</f>
        <v>983</v>
      </c>
      <c r="B65" s="600" t="str">
        <f>apuração!C19</f>
        <v>OSAKO</v>
      </c>
      <c r="C65" s="600" t="str">
        <f>apuração!D19</f>
        <v>SERGIO</v>
      </c>
      <c r="D65" s="601" t="str">
        <f>apuração!E19</f>
        <v>M</v>
      </c>
      <c r="E65" s="601" t="str">
        <f>apuração!F19</f>
        <v>18. SOR</v>
      </c>
      <c r="F65" s="597">
        <f>apuração!G19</f>
        <v>16304</v>
      </c>
      <c r="G65" s="598">
        <f>apuração!H19</f>
        <v>3</v>
      </c>
      <c r="H65" s="596" t="str">
        <f>apuração!I19</f>
        <v>EX-SR</v>
      </c>
      <c r="I65" s="596" t="str">
        <f>apuração!J19</f>
        <v>LIB2026</v>
      </c>
      <c r="J65" s="596">
        <f>apuração!K19</f>
        <v>0</v>
      </c>
      <c r="K65" s="596">
        <f>apuração!L19</f>
        <v>60</v>
      </c>
      <c r="L65" s="596">
        <f>apuração!M19</f>
        <v>57</v>
      </c>
      <c r="M65" s="596">
        <f>apuração!N19</f>
        <v>117</v>
      </c>
      <c r="N65" s="601" t="str">
        <f>IF(apuração!$O19&gt;0, IF(apuração!$O19="", "", apuração!$O19), "")</f>
        <v/>
      </c>
      <c r="O65" s="601" t="str">
        <f>IF(apuração!$O19&gt;0, IF(apuração!$P19="", "", apuração!$P19), "")</f>
        <v/>
      </c>
      <c r="P65" s="601" t="str">
        <f>IF(apuração!$O19&gt;0, IF(apuração!$Q19="", "", apuração!$Q19), "")</f>
        <v/>
      </c>
      <c r="Q65" s="601" t="str">
        <f>IF(apuração!$O19&gt;0, IF(apuração!$R19="", "", apuração!$R19), "")</f>
        <v/>
      </c>
      <c r="R65" s="596" t="str">
        <f>apuração!S19</f>
        <v/>
      </c>
      <c r="S65" s="596" t="str">
        <f>apuração!T19</f>
        <v/>
      </c>
      <c r="T65" s="596" t="str">
        <f>apuração!U19</f>
        <v/>
      </c>
      <c r="U65" s="596" t="str">
        <f>apuração!V19</f>
        <v/>
      </c>
      <c r="V65" s="601">
        <f>IF(apuração!$O19&gt;0, IF(apuração!$W19="", 0, apuração!$W19), 0)</f>
        <v>0</v>
      </c>
      <c r="W65" s="601">
        <f t="shared" si="0"/>
        <v>0</v>
      </c>
      <c r="X65" s="601"/>
    </row>
    <row r="66" spans="1:24" ht="13.8">
      <c r="A66" s="601" t="str">
        <f>apuração!B7</f>
        <v>513</v>
      </c>
      <c r="B66" s="600" t="str">
        <f>apuração!C7</f>
        <v>TIZUKA</v>
      </c>
      <c r="C66" s="600" t="str">
        <f>apuração!D7</f>
        <v>SACHIKO</v>
      </c>
      <c r="D66" s="601" t="str">
        <f>apuração!E7</f>
        <v>F</v>
      </c>
      <c r="E66" s="601" t="str">
        <f>apuração!F7</f>
        <v>07. GSP</v>
      </c>
      <c r="F66" s="597">
        <f>apuração!G7</f>
        <v>19170</v>
      </c>
      <c r="G66" s="596">
        <f>apuração!H7</f>
        <v>4</v>
      </c>
      <c r="H66" s="596" t="str">
        <f>apuração!I7</f>
        <v>A-NSR</v>
      </c>
      <c r="I66" s="596" t="str">
        <f>apuração!J7</f>
        <v>LIB2026</v>
      </c>
      <c r="J66" s="596">
        <f>apuração!K7</f>
        <v>0</v>
      </c>
      <c r="K66" s="596">
        <f>apuração!L7</f>
        <v>57</v>
      </c>
      <c r="L66" s="596">
        <f>apuração!M7</f>
        <v>60</v>
      </c>
      <c r="M66" s="596">
        <f>apuração!N7</f>
        <v>117</v>
      </c>
      <c r="N66" s="601" t="str">
        <f>IF(apuração!$O7&gt;0, IF(apuração!$O7="", "", apuração!$O7), "")</f>
        <v/>
      </c>
      <c r="O66" s="601" t="str">
        <f>IF(apuração!$O7&gt;0, IF(apuração!$P7="", "", apuração!$P7), "")</f>
        <v/>
      </c>
      <c r="P66" s="601" t="str">
        <f>IF(apuração!$O7&gt;0, IF(apuração!$Q7="", "", apuração!$Q7), "")</f>
        <v/>
      </c>
      <c r="Q66" s="601" t="str">
        <f>IF(apuração!$O7&gt;0, IF(apuração!$R7="", "", apuração!$R7), "")</f>
        <v/>
      </c>
      <c r="R66" s="596" t="str">
        <f>apuração!S7</f>
        <v/>
      </c>
      <c r="S66" s="596" t="str">
        <f>apuração!T7</f>
        <v/>
      </c>
      <c r="T66" s="596" t="str">
        <f>apuração!U7</f>
        <v/>
      </c>
      <c r="U66" s="596" t="str">
        <f>apuração!V7</f>
        <v/>
      </c>
      <c r="V66" s="601">
        <f>IF(apuração!$O7&gt;0, IF(apuração!$W7="", 0, apuração!$W7), 0)</f>
        <v>0</v>
      </c>
      <c r="W66" s="601">
        <f t="shared" ref="W66:W129" si="1">IF(N66&gt;0,COUNT(R66:U66),"")</f>
        <v>0</v>
      </c>
      <c r="X66" s="601"/>
    </row>
    <row r="67" spans="1:24" ht="13.8">
      <c r="A67" s="599" t="str">
        <f>apuração!B47</f>
        <v>676</v>
      </c>
      <c r="B67" s="600" t="str">
        <f>apuração!C47</f>
        <v>OKAWARA</v>
      </c>
      <c r="C67" s="600" t="str">
        <f>apuração!D47</f>
        <v>SUMIRE</v>
      </c>
      <c r="D67" s="601" t="str">
        <f>apuração!E47</f>
        <v>F</v>
      </c>
      <c r="E67" s="601" t="str">
        <f>apuração!F47</f>
        <v>08. SMA</v>
      </c>
      <c r="F67" s="597">
        <f>apuração!G47</f>
        <v>23722</v>
      </c>
      <c r="G67" s="598">
        <f>apuração!H47</f>
        <v>4</v>
      </c>
      <c r="H67" s="596" t="str">
        <f>apuração!I47</f>
        <v>A-NSR</v>
      </c>
      <c r="I67" s="596" t="str">
        <f>apuração!J47</f>
        <v>LIB2026</v>
      </c>
      <c r="J67" s="596">
        <f>apuração!K47</f>
        <v>0</v>
      </c>
      <c r="K67" s="596">
        <f>apuração!L47</f>
        <v>54</v>
      </c>
      <c r="L67" s="596">
        <f>apuração!M47</f>
        <v>63</v>
      </c>
      <c r="M67" s="596">
        <f>apuração!N47</f>
        <v>117</v>
      </c>
      <c r="N67" s="601" t="str">
        <f>IF(apuração!$O47&gt;0, IF(apuração!$O47="", "", apuração!$O47), "")</f>
        <v/>
      </c>
      <c r="O67" s="601" t="str">
        <f>IF(apuração!$O47&gt;0, IF(apuração!$P47="", "", apuração!$P47), "")</f>
        <v/>
      </c>
      <c r="P67" s="601" t="str">
        <f>IF(apuração!$O47&gt;0, IF(apuração!$Q47="", "", apuração!$Q47), "")</f>
        <v/>
      </c>
      <c r="Q67" s="601" t="str">
        <f>IF(apuração!$O47&gt;0, IF(apuração!$R47="", "", apuração!$R47), "")</f>
        <v/>
      </c>
      <c r="R67" s="596" t="str">
        <f>apuração!S47</f>
        <v/>
      </c>
      <c r="S67" s="596" t="str">
        <f>apuração!T47</f>
        <v/>
      </c>
      <c r="T67" s="596" t="str">
        <f>apuração!U47</f>
        <v/>
      </c>
      <c r="U67" s="596" t="str">
        <f>apuração!V47</f>
        <v/>
      </c>
      <c r="V67" s="601">
        <f>IF(apuração!$O47&gt;0, IF(apuração!$W47="", 0, apuração!$W47), 0)</f>
        <v>0</v>
      </c>
      <c r="W67" s="601">
        <f t="shared" si="1"/>
        <v>0</v>
      </c>
      <c r="X67" s="601"/>
    </row>
    <row r="68" spans="1:24" ht="13.8">
      <c r="A68" s="599" t="str">
        <f>apuração!B76</f>
        <v>437</v>
      </c>
      <c r="B68" s="600" t="str">
        <f>apuração!C76</f>
        <v>SACAMOTO</v>
      </c>
      <c r="C68" s="600" t="str">
        <f>apuração!D76</f>
        <v>MORIO</v>
      </c>
      <c r="D68" s="601" t="str">
        <f>apuração!E76</f>
        <v>M</v>
      </c>
      <c r="E68" s="601" t="str">
        <f>apuração!F76</f>
        <v>01. PIE</v>
      </c>
      <c r="F68" s="597">
        <f>apuração!G76</f>
        <v>23045</v>
      </c>
      <c r="G68" s="598">
        <f>apuração!H76</f>
        <v>5</v>
      </c>
      <c r="H68" s="596" t="str">
        <f>apuração!I76</f>
        <v>A-NSR</v>
      </c>
      <c r="I68" s="596" t="str">
        <f>apuração!J76</f>
        <v>LIB2026</v>
      </c>
      <c r="J68" s="596">
        <f>apuração!K76</f>
        <v>0</v>
      </c>
      <c r="K68" s="596">
        <f>apuração!L76</f>
        <v>60</v>
      </c>
      <c r="L68" s="596">
        <f>apuração!M76</f>
        <v>57</v>
      </c>
      <c r="M68" s="596">
        <f>apuração!N76</f>
        <v>117</v>
      </c>
      <c r="N68" s="601" t="str">
        <f>IF(apuração!$O76&gt;0, IF(apuração!$O76="", "", apuração!$O76), "")</f>
        <v/>
      </c>
      <c r="O68" s="601" t="str">
        <f>IF(apuração!$O76&gt;0, IF(apuração!$P76="", "", apuração!$P76), "")</f>
        <v/>
      </c>
      <c r="P68" s="601" t="str">
        <f>IF(apuração!$O76&gt;0, IF(apuração!$Q76="", "", apuração!$Q76), "")</f>
        <v/>
      </c>
      <c r="Q68" s="601" t="str">
        <f>IF(apuração!$O76&gt;0, IF(apuração!$R76="", "", apuração!$R76), "")</f>
        <v/>
      </c>
      <c r="R68" s="596" t="str">
        <f>apuração!S76</f>
        <v/>
      </c>
      <c r="S68" s="596" t="str">
        <f>apuração!T76</f>
        <v/>
      </c>
      <c r="T68" s="596" t="str">
        <f>apuração!U76</f>
        <v/>
      </c>
      <c r="U68" s="596" t="str">
        <f>apuração!V76</f>
        <v/>
      </c>
      <c r="V68" s="601">
        <f>IF(apuração!$O76&gt;0, IF(apuração!$W76="", 0, apuração!$W76), 0)</f>
        <v>0</v>
      </c>
      <c r="W68" s="601">
        <f t="shared" si="1"/>
        <v>0</v>
      </c>
      <c r="X68" s="601"/>
    </row>
    <row r="69" spans="1:24" ht="13.8">
      <c r="A69" s="601" t="str">
        <f>apuração!B17</f>
        <v>473</v>
      </c>
      <c r="B69" s="600" t="str">
        <f>apuração!C17</f>
        <v>NAKANO</v>
      </c>
      <c r="C69" s="600" t="str">
        <f>apuração!D17</f>
        <v>RUBENS SHOZI</v>
      </c>
      <c r="D69" s="601" t="str">
        <f>apuração!E17</f>
        <v>M</v>
      </c>
      <c r="E69" s="601" t="str">
        <f>apuração!F17</f>
        <v>11. NCC</v>
      </c>
      <c r="F69" s="597">
        <f>apuração!G17</f>
        <v>17547</v>
      </c>
      <c r="G69" s="598">
        <f>apuração!H17</f>
        <v>6</v>
      </c>
      <c r="H69" s="596" t="str">
        <f>apuração!I17</f>
        <v>A-SR</v>
      </c>
      <c r="I69" s="596" t="str">
        <f>apuração!J17</f>
        <v>LIB2026</v>
      </c>
      <c r="J69" s="596">
        <f>apuração!K17</f>
        <v>0</v>
      </c>
      <c r="K69" s="596">
        <f>apuração!L17</f>
        <v>54</v>
      </c>
      <c r="L69" s="596">
        <f>apuração!M17</f>
        <v>63</v>
      </c>
      <c r="M69" s="596">
        <f>apuração!N17</f>
        <v>117</v>
      </c>
      <c r="N69" s="601" t="str">
        <f>IF(apuração!$O17&gt;0, IF(apuração!$O17="", "", apuração!$O17), "")</f>
        <v/>
      </c>
      <c r="O69" s="601" t="str">
        <f>IF(apuração!$O17&gt;0, IF(apuração!$P17="", "", apuração!$P17), "")</f>
        <v/>
      </c>
      <c r="P69" s="601" t="str">
        <f>IF(apuração!$O17&gt;0, IF(apuração!$Q17="", "", apuração!$Q17), "")</f>
        <v/>
      </c>
      <c r="Q69" s="601" t="str">
        <f>IF(apuração!$O17&gt;0, IF(apuração!$R17="", "", apuração!$R17), "")</f>
        <v/>
      </c>
      <c r="R69" s="596" t="str">
        <f>apuração!S17</f>
        <v/>
      </c>
      <c r="S69" s="596" t="str">
        <f>apuração!T17</f>
        <v/>
      </c>
      <c r="T69" s="596" t="str">
        <f>apuração!U17</f>
        <v/>
      </c>
      <c r="U69" s="596" t="str">
        <f>apuração!V17</f>
        <v/>
      </c>
      <c r="V69" s="601">
        <f>IF(apuração!$O17&gt;0, IF(apuração!$W17="", 0, apuração!$W17), 0)</f>
        <v>0</v>
      </c>
      <c r="W69" s="601">
        <f t="shared" si="1"/>
        <v>0</v>
      </c>
      <c r="X69" s="601"/>
    </row>
    <row r="70" spans="1:24" ht="13.8">
      <c r="A70" s="599" t="str">
        <f>apuração!B49</f>
        <v>155</v>
      </c>
      <c r="B70" s="600" t="str">
        <f>apuração!C49</f>
        <v>HASHIZUME</v>
      </c>
      <c r="C70" s="600" t="str">
        <f>apuração!D49</f>
        <v>AKIKO</v>
      </c>
      <c r="D70" s="601" t="str">
        <f>apuração!E49</f>
        <v>F</v>
      </c>
      <c r="E70" s="601" t="str">
        <f>apuração!F49</f>
        <v>06. KOK</v>
      </c>
      <c r="F70" s="597">
        <f>apuração!G49</f>
        <v>18684</v>
      </c>
      <c r="G70" s="598">
        <f>apuração!H49</f>
        <v>6</v>
      </c>
      <c r="H70" s="596" t="str">
        <f>apuração!I49</f>
        <v>A-SR</v>
      </c>
      <c r="I70" s="596" t="str">
        <f>apuração!J49</f>
        <v>LIB2026</v>
      </c>
      <c r="J70" s="596">
        <f>apuração!K49</f>
        <v>0</v>
      </c>
      <c r="K70" s="596">
        <f>apuração!L49</f>
        <v>56</v>
      </c>
      <c r="L70" s="596">
        <f>apuração!M49</f>
        <v>61</v>
      </c>
      <c r="M70" s="596">
        <f>apuração!N49</f>
        <v>117</v>
      </c>
      <c r="N70" s="601" t="str">
        <f>IF(apuração!$O49&gt;0, IF(apuração!$O49="", "", apuração!$O49), "")</f>
        <v/>
      </c>
      <c r="O70" s="601" t="str">
        <f>IF(apuração!$O49&gt;0, IF(apuração!$P49="", "", apuração!$P49), "")</f>
        <v/>
      </c>
      <c r="P70" s="601" t="str">
        <f>IF(apuração!$O49&gt;0, IF(apuração!$Q49="", "", apuração!$Q49), "")</f>
        <v/>
      </c>
      <c r="Q70" s="601" t="str">
        <f>IF(apuração!$O49&gt;0, IF(apuração!$R49="", "", apuração!$R49), "")</f>
        <v/>
      </c>
      <c r="R70" s="596" t="str">
        <f>apuração!S49</f>
        <v/>
      </c>
      <c r="S70" s="596" t="str">
        <f>apuração!T49</f>
        <v/>
      </c>
      <c r="T70" s="596" t="str">
        <f>apuração!U49</f>
        <v/>
      </c>
      <c r="U70" s="596" t="str">
        <f>apuração!V49</f>
        <v/>
      </c>
      <c r="V70" s="601">
        <f>IF(apuração!$O49&gt;0, IF(apuração!$W49="", 0, apuração!$W49), 0)</f>
        <v>0</v>
      </c>
      <c r="W70" s="601">
        <f t="shared" si="1"/>
        <v>0</v>
      </c>
      <c r="X70" s="601"/>
    </row>
    <row r="71" spans="1:24" ht="13.8">
      <c r="A71" s="599" t="str">
        <f>apuração!B134</f>
        <v>715</v>
      </c>
      <c r="B71" s="600" t="str">
        <f>apuração!C134</f>
        <v>MAEDA</v>
      </c>
      <c r="C71" s="600" t="str">
        <f>apuração!D134</f>
        <v>ALLAN YUJI</v>
      </c>
      <c r="D71" s="601" t="str">
        <f>apuração!E134</f>
        <v>M</v>
      </c>
      <c r="E71" s="601" t="str">
        <f>apuração!F134</f>
        <v>03. IBI</v>
      </c>
      <c r="F71" s="597">
        <f>apuração!G134</f>
        <v>32498</v>
      </c>
      <c r="G71" s="598">
        <f>apuração!H134</f>
        <v>7</v>
      </c>
      <c r="H71" s="596" t="str">
        <f>apuração!I134</f>
        <v>B-NSR</v>
      </c>
      <c r="I71" s="596" t="str">
        <f>apuração!J134</f>
        <v>LIB2026</v>
      </c>
      <c r="J71" s="596">
        <f>apuração!K134</f>
        <v>0</v>
      </c>
      <c r="K71" s="596">
        <f>apuração!L134</f>
        <v>61</v>
      </c>
      <c r="L71" s="596">
        <f>apuração!M134</f>
        <v>56</v>
      </c>
      <c r="M71" s="596">
        <f>apuração!N134</f>
        <v>117</v>
      </c>
      <c r="N71" s="601" t="str">
        <f>IF(apuração!$O134&gt;0, IF(apuração!$O134="", "", apuração!$O134), "")</f>
        <v/>
      </c>
      <c r="O71" s="601" t="str">
        <f>IF(apuração!$O134&gt;0, IF(apuração!$P134="", "", apuração!$P134), "")</f>
        <v/>
      </c>
      <c r="P71" s="601" t="str">
        <f>IF(apuração!$O134&gt;0, IF(apuração!$Q134="", "", apuração!$Q134), "")</f>
        <v/>
      </c>
      <c r="Q71" s="601" t="str">
        <f>IF(apuração!$O134&gt;0, IF(apuração!$R134="", "", apuração!$R134), "")</f>
        <v/>
      </c>
      <c r="R71" s="596" t="str">
        <f>apuração!S134</f>
        <v/>
      </c>
      <c r="S71" s="596" t="str">
        <f>apuração!T134</f>
        <v/>
      </c>
      <c r="T71" s="596" t="str">
        <f>apuração!U134</f>
        <v/>
      </c>
      <c r="U71" s="596" t="str">
        <f>apuração!V134</f>
        <v/>
      </c>
      <c r="V71" s="601">
        <f>IF(apuração!$O134&gt;0, IF(apuração!$W134="", 0, apuração!$W134), 0)</f>
        <v>0</v>
      </c>
      <c r="W71" s="601">
        <f t="shared" si="1"/>
        <v>0</v>
      </c>
      <c r="X71" s="601"/>
    </row>
    <row r="72" spans="1:24" ht="13.8">
      <c r="A72" s="599" t="str">
        <f>apuração!B138</f>
        <v>522</v>
      </c>
      <c r="B72" s="600" t="str">
        <f>apuração!C138</f>
        <v>TABATA</v>
      </c>
      <c r="C72" s="600" t="str">
        <f>apuração!D138</f>
        <v>MARIO KAZUNORI</v>
      </c>
      <c r="D72" s="601" t="str">
        <f>apuração!E138</f>
        <v>M</v>
      </c>
      <c r="E72" s="601" t="str">
        <f>apuração!F138</f>
        <v>07. GSP</v>
      </c>
      <c r="F72" s="597">
        <f>apuração!G138</f>
        <v>18853</v>
      </c>
      <c r="G72" s="598">
        <f>apuração!H138</f>
        <v>8</v>
      </c>
      <c r="H72" s="596" t="str">
        <f>apuração!I138</f>
        <v>B-SR</v>
      </c>
      <c r="I72" s="596" t="str">
        <f>apuração!J138</f>
        <v>LIB2026</v>
      </c>
      <c r="J72" s="596">
        <f>apuração!K138</f>
        <v>0</v>
      </c>
      <c r="K72" s="596">
        <f>apuração!L138</f>
        <v>61</v>
      </c>
      <c r="L72" s="596">
        <f>apuração!M138</f>
        <v>56</v>
      </c>
      <c r="M72" s="596">
        <f>apuração!N138</f>
        <v>117</v>
      </c>
      <c r="N72" s="601" t="str">
        <f>IF(apuração!$O138&gt;0, IF(apuração!$O138="", "", apuração!$O138), "")</f>
        <v/>
      </c>
      <c r="O72" s="601" t="str">
        <f>IF(apuração!$O138&gt;0, IF(apuração!$P138="", "", apuração!$P138), "")</f>
        <v/>
      </c>
      <c r="P72" s="601" t="str">
        <f>IF(apuração!$O138&gt;0, IF(apuração!$Q138="", "", apuração!$Q138), "")</f>
        <v/>
      </c>
      <c r="Q72" s="601" t="str">
        <f>IF(apuração!$O138&gt;0, IF(apuração!$R138="", "", apuração!$R138), "")</f>
        <v/>
      </c>
      <c r="R72" s="596" t="str">
        <f>apuração!S138</f>
        <v/>
      </c>
      <c r="S72" s="596" t="str">
        <f>apuração!T138</f>
        <v/>
      </c>
      <c r="T72" s="596" t="str">
        <f>apuração!U138</f>
        <v/>
      </c>
      <c r="U72" s="596" t="str">
        <f>apuração!V138</f>
        <v/>
      </c>
      <c r="V72" s="601">
        <f>IF(apuração!$O138&gt;0, IF(apuração!$W138="", 0, apuração!$W138), 0)</f>
        <v>0</v>
      </c>
      <c r="W72" s="601">
        <f t="shared" si="1"/>
        <v>0</v>
      </c>
      <c r="X72" s="601"/>
    </row>
    <row r="73" spans="1:24" ht="13.8">
      <c r="A73" s="599" t="str">
        <f>apuração!B90</f>
        <v>887</v>
      </c>
      <c r="B73" s="600" t="str">
        <f>apuração!C90</f>
        <v>A. GOMES</v>
      </c>
      <c r="C73" s="600" t="str">
        <f>apuração!D90</f>
        <v>CLAUDEMIR</v>
      </c>
      <c r="D73" s="601" t="str">
        <f>apuração!E90</f>
        <v>M</v>
      </c>
      <c r="E73" s="601" t="str">
        <f>apuração!F90</f>
        <v>11. NCC</v>
      </c>
      <c r="F73" s="597">
        <f>apuração!G90</f>
        <v>28815</v>
      </c>
      <c r="G73" s="598">
        <f>apuração!H90</f>
        <v>8</v>
      </c>
      <c r="H73" s="596" t="str">
        <f>apuração!I90</f>
        <v>B-NSR</v>
      </c>
      <c r="I73" s="596" t="str">
        <f>apuração!J90</f>
        <v>LIB2026</v>
      </c>
      <c r="J73" s="596">
        <f>apuração!K90</f>
        <v>0</v>
      </c>
      <c r="K73" s="596">
        <f>apuração!L90</f>
        <v>55</v>
      </c>
      <c r="L73" s="596">
        <f>apuração!M90</f>
        <v>62</v>
      </c>
      <c r="M73" s="596">
        <f>apuração!N90</f>
        <v>117</v>
      </c>
      <c r="N73" s="601" t="str">
        <f>IF(apuração!$O90&gt;0, IF(apuração!$O90="", "", apuração!$O90), "")</f>
        <v/>
      </c>
      <c r="O73" s="601" t="str">
        <f>IF(apuração!$O90&gt;0, IF(apuração!$P90="", "", apuração!$P90), "")</f>
        <v/>
      </c>
      <c r="P73" s="601" t="str">
        <f>IF(apuração!$O90&gt;0, IF(apuração!$Q90="", "", apuração!$Q90), "")</f>
        <v/>
      </c>
      <c r="Q73" s="601" t="str">
        <f>IF(apuração!$O90&gt;0, IF(apuração!$R90="", "", apuração!$R90), "")</f>
        <v/>
      </c>
      <c r="R73" s="596" t="str">
        <f>apuração!S90</f>
        <v/>
      </c>
      <c r="S73" s="596" t="str">
        <f>apuração!T90</f>
        <v/>
      </c>
      <c r="T73" s="596" t="str">
        <f>apuração!U90</f>
        <v/>
      </c>
      <c r="U73" s="596" t="str">
        <f>apuração!V90</f>
        <v/>
      </c>
      <c r="V73" s="601">
        <f>IF(apuração!$O90&gt;0, IF(apuração!$W90="", 0, apuração!$W90), 0)</f>
        <v>0</v>
      </c>
      <c r="W73" s="601">
        <f t="shared" si="1"/>
        <v>0</v>
      </c>
      <c r="X73" s="601"/>
    </row>
    <row r="74" spans="1:24" ht="13.8">
      <c r="A74" s="599" t="str">
        <f>apuração!B182</f>
        <v>162</v>
      </c>
      <c r="B74" s="600" t="str">
        <f>apuração!C182</f>
        <v>KANEGANE</v>
      </c>
      <c r="C74" s="600" t="str">
        <f>apuração!D182</f>
        <v>FUMIYOSHI</v>
      </c>
      <c r="D74" s="601" t="str">
        <f>apuração!E182</f>
        <v>M</v>
      </c>
      <c r="E74" s="601" t="str">
        <f>apuração!F182</f>
        <v>08. SMA</v>
      </c>
      <c r="F74" s="597">
        <f>apuração!G182</f>
        <v>14528</v>
      </c>
      <c r="G74" s="598">
        <f>apuração!H182</f>
        <v>9</v>
      </c>
      <c r="H74" s="596" t="str">
        <f>apuração!I182</f>
        <v>B-MR</v>
      </c>
      <c r="I74" s="596" t="str">
        <f>apuração!J182</f>
        <v>LIB2026</v>
      </c>
      <c r="J74" s="596">
        <f>apuração!K182</f>
        <v>0</v>
      </c>
      <c r="K74" s="596">
        <f>apuração!L182</f>
        <v>58</v>
      </c>
      <c r="L74" s="596">
        <f>apuração!M182</f>
        <v>59</v>
      </c>
      <c r="M74" s="596">
        <f>apuração!N182</f>
        <v>117</v>
      </c>
      <c r="N74" s="601" t="str">
        <f>IF(apuração!$O182&gt;0, IF(apuração!$O182="", "", apuração!$O182), "")</f>
        <v/>
      </c>
      <c r="O74" s="601" t="str">
        <f>IF(apuração!$O182&gt;0, IF(apuração!$P182="", "", apuração!$P182), "")</f>
        <v/>
      </c>
      <c r="P74" s="601" t="str">
        <f>IF(apuração!$O182&gt;0, IF(apuração!$Q182="", "", apuração!$Q182), "")</f>
        <v/>
      </c>
      <c r="Q74" s="601" t="str">
        <f>IF(apuração!$O182&gt;0, IF(apuração!$R182="", "", apuração!$R182), "")</f>
        <v/>
      </c>
      <c r="R74" s="596" t="str">
        <f>apuração!S182</f>
        <v/>
      </c>
      <c r="S74" s="596" t="str">
        <f>apuração!T182</f>
        <v/>
      </c>
      <c r="T74" s="596" t="str">
        <f>apuração!U182</f>
        <v/>
      </c>
      <c r="U74" s="596" t="str">
        <f>apuração!V182</f>
        <v/>
      </c>
      <c r="V74" s="601">
        <f>IF(apuração!$O182&gt;0, IF(apuração!$W182="", 0, apuração!$W182), 0)</f>
        <v>0</v>
      </c>
      <c r="W74" s="601">
        <f t="shared" si="1"/>
        <v>0</v>
      </c>
      <c r="X74" s="601"/>
    </row>
    <row r="75" spans="1:24" ht="13.8">
      <c r="A75" s="599" t="str">
        <f>apuração!B120</f>
        <v>382</v>
      </c>
      <c r="B75" s="600" t="str">
        <f>apuração!C120</f>
        <v>AKITA</v>
      </c>
      <c r="C75" s="600" t="str">
        <f>apuração!D120</f>
        <v>KUNIAKI</v>
      </c>
      <c r="D75" s="601" t="str">
        <f>apuração!E120</f>
        <v>M</v>
      </c>
      <c r="E75" s="601" t="str">
        <f>apuração!F120</f>
        <v>15. BIR</v>
      </c>
      <c r="F75" s="597">
        <f>apuração!G120</f>
        <v>16355</v>
      </c>
      <c r="G75" s="598">
        <f>apuração!H120</f>
        <v>9</v>
      </c>
      <c r="H75" s="596" t="str">
        <f>apuração!I120</f>
        <v>B-SR</v>
      </c>
      <c r="I75" s="596" t="str">
        <f>apuração!J120</f>
        <v>LIB2026</v>
      </c>
      <c r="J75" s="596">
        <f>apuração!K120</f>
        <v>0</v>
      </c>
      <c r="K75" s="596">
        <f>apuração!L120</f>
        <v>61</v>
      </c>
      <c r="L75" s="596">
        <f>apuração!M120</f>
        <v>56</v>
      </c>
      <c r="M75" s="596">
        <f>apuração!N120</f>
        <v>117</v>
      </c>
      <c r="N75" s="601" t="str">
        <f>IF(apuração!$O120&gt;0, IF(apuração!$O120="", "", apuração!$O120), "")</f>
        <v/>
      </c>
      <c r="O75" s="601" t="str">
        <f>IF(apuração!$O120&gt;0, IF(apuração!$P120="", "", apuração!$P120), "")</f>
        <v/>
      </c>
      <c r="P75" s="601" t="str">
        <f>IF(apuração!$O120&gt;0, IF(apuração!$Q120="", "", apuração!$Q120), "")</f>
        <v/>
      </c>
      <c r="Q75" s="601" t="str">
        <f>IF(apuração!$O120&gt;0, IF(apuração!$R120="", "", apuração!$R120), "")</f>
        <v/>
      </c>
      <c r="R75" s="596" t="str">
        <f>apuração!S120</f>
        <v/>
      </c>
      <c r="S75" s="596" t="str">
        <f>apuração!T120</f>
        <v/>
      </c>
      <c r="T75" s="596" t="str">
        <f>apuração!U120</f>
        <v/>
      </c>
      <c r="U75" s="596" t="str">
        <f>apuração!V120</f>
        <v/>
      </c>
      <c r="V75" s="601">
        <f>IF(apuração!$O120&gt;0, IF(apuração!$W120="", 0, apuração!$W120), 0)</f>
        <v>0</v>
      </c>
      <c r="W75" s="601">
        <f t="shared" si="1"/>
        <v>0</v>
      </c>
      <c r="X75" s="601"/>
    </row>
    <row r="76" spans="1:24" ht="13.8">
      <c r="A76" s="599" t="str">
        <f>apuração!B139</f>
        <v>630</v>
      </c>
      <c r="B76" s="600" t="str">
        <f>apuração!C139</f>
        <v>YAMAZAKI</v>
      </c>
      <c r="C76" s="600" t="str">
        <f>apuração!D139</f>
        <v>TERUYUKI</v>
      </c>
      <c r="D76" s="601" t="str">
        <f>apuração!E139</f>
        <v>M</v>
      </c>
      <c r="E76" s="601" t="str">
        <f>apuração!F139</f>
        <v>06. KOK</v>
      </c>
      <c r="F76" s="597">
        <f>apuração!G139</f>
        <v>17919</v>
      </c>
      <c r="G76" s="598">
        <f>apuração!H139</f>
        <v>9</v>
      </c>
      <c r="H76" s="596" t="str">
        <f>apuração!I139</f>
        <v>B-SR</v>
      </c>
      <c r="I76" s="596" t="str">
        <f>apuração!J139</f>
        <v>LIB2026</v>
      </c>
      <c r="J76" s="596">
        <f>apuração!K139</f>
        <v>0</v>
      </c>
      <c r="K76" s="596">
        <f>apuração!L139</f>
        <v>59</v>
      </c>
      <c r="L76" s="596">
        <f>apuração!M139</f>
        <v>58</v>
      </c>
      <c r="M76" s="596">
        <f>apuração!N139</f>
        <v>117</v>
      </c>
      <c r="N76" s="601" t="str">
        <f>IF(apuração!$O139&gt;0, IF(apuração!$O139="", "", apuração!$O139), "")</f>
        <v/>
      </c>
      <c r="O76" s="601" t="str">
        <f>IF(apuração!$O139&gt;0, IF(apuração!$P139="", "", apuração!$P139), "")</f>
        <v/>
      </c>
      <c r="P76" s="601" t="str">
        <f>IF(apuração!$O139&gt;0, IF(apuração!$Q139="", "", apuração!$Q139), "")</f>
        <v/>
      </c>
      <c r="Q76" s="601" t="str">
        <f>IF(apuração!$O139&gt;0, IF(apuração!$R139="", "", apuração!$R139), "")</f>
        <v/>
      </c>
      <c r="R76" s="596" t="str">
        <f>apuração!S139</f>
        <v/>
      </c>
      <c r="S76" s="596" t="str">
        <f>apuração!T139</f>
        <v/>
      </c>
      <c r="T76" s="596" t="str">
        <f>apuração!U139</f>
        <v/>
      </c>
      <c r="U76" s="596" t="str">
        <f>apuração!V139</f>
        <v/>
      </c>
      <c r="V76" s="601">
        <f>IF(apuração!$O139&gt;0, IF(apuração!$W139="", 0, apuração!$W139), 0)</f>
        <v>0</v>
      </c>
      <c r="W76" s="601">
        <f t="shared" si="1"/>
        <v>0</v>
      </c>
      <c r="X76" s="601"/>
    </row>
    <row r="77" spans="1:24" ht="13.8">
      <c r="A77" s="599" t="str">
        <f>apuração!B166</f>
        <v>781</v>
      </c>
      <c r="B77" s="600" t="str">
        <f>apuração!C166</f>
        <v>KOJA</v>
      </c>
      <c r="C77" s="600" t="str">
        <f>apuração!D166</f>
        <v>MARIO</v>
      </c>
      <c r="D77" s="601" t="str">
        <f>apuração!E166</f>
        <v>M</v>
      </c>
      <c r="E77" s="601" t="str">
        <f>apuração!F166</f>
        <v>11. NCC</v>
      </c>
      <c r="F77" s="597">
        <f>apuração!G166</f>
        <v>18155</v>
      </c>
      <c r="G77" s="598">
        <f>apuração!H166</f>
        <v>9</v>
      </c>
      <c r="H77" s="596" t="str">
        <f>apuração!I166</f>
        <v>B-SR</v>
      </c>
      <c r="I77" s="596" t="str">
        <f>apuração!J166</f>
        <v>LIB2026</v>
      </c>
      <c r="J77" s="596">
        <f>apuração!K166</f>
        <v>0</v>
      </c>
      <c r="K77" s="596">
        <f>apuração!L166</f>
        <v>61</v>
      </c>
      <c r="L77" s="596">
        <f>apuração!M166</f>
        <v>56</v>
      </c>
      <c r="M77" s="596">
        <f>apuração!N166</f>
        <v>117</v>
      </c>
      <c r="N77" s="601" t="str">
        <f>IF(apuração!$O166&gt;0, IF(apuração!$O166="", "", apuração!$O166), "")</f>
        <v/>
      </c>
      <c r="O77" s="601" t="str">
        <f>IF(apuração!$O166&gt;0, IF(apuração!$P166="", "", apuração!$P166), "")</f>
        <v/>
      </c>
      <c r="P77" s="601" t="str">
        <f>IF(apuração!$O166&gt;0, IF(apuração!$Q166="", "", apuração!$Q166), "")</f>
        <v/>
      </c>
      <c r="Q77" s="601" t="str">
        <f>IF(apuração!$O166&gt;0, IF(apuração!$R166="", "", apuração!$R166), "")</f>
        <v/>
      </c>
      <c r="R77" s="596" t="str">
        <f>apuração!S166</f>
        <v/>
      </c>
      <c r="S77" s="596" t="str">
        <f>apuração!T166</f>
        <v/>
      </c>
      <c r="T77" s="596" t="str">
        <f>apuração!U166</f>
        <v/>
      </c>
      <c r="U77" s="596" t="str">
        <f>apuração!V166</f>
        <v/>
      </c>
      <c r="V77" s="601">
        <f>IF(apuração!$O166&gt;0, IF(apuração!$W166="", 0, apuração!$W166), 0)</f>
        <v>0</v>
      </c>
      <c r="W77" s="601">
        <f t="shared" si="1"/>
        <v>0</v>
      </c>
      <c r="X77" s="601"/>
    </row>
    <row r="78" spans="1:24" ht="13.8">
      <c r="A78" s="599">
        <f>apuração!B165</f>
        <v>587</v>
      </c>
      <c r="B78" s="600" t="str">
        <f>apuração!C165</f>
        <v>SHIMURA</v>
      </c>
      <c r="C78" s="600" t="str">
        <f>apuração!D165</f>
        <v>JUSCELINO</v>
      </c>
      <c r="D78" s="601" t="str">
        <f>apuração!E165</f>
        <v>M</v>
      </c>
      <c r="E78" s="601" t="str">
        <f>apuração!F165</f>
        <v>07. GSP</v>
      </c>
      <c r="F78" s="597">
        <f>apuração!G165</f>
        <v>20561</v>
      </c>
      <c r="G78" s="598">
        <f>apuração!H165</f>
        <v>9</v>
      </c>
      <c r="H78" s="596" t="str">
        <f>apuração!I165</f>
        <v>B-NSR</v>
      </c>
      <c r="I78" s="596" t="str">
        <f>apuração!J165</f>
        <v>LIB2026</v>
      </c>
      <c r="J78" s="596">
        <f>apuração!K165</f>
        <v>0</v>
      </c>
      <c r="K78" s="596">
        <f>apuração!L165</f>
        <v>58</v>
      </c>
      <c r="L78" s="596">
        <f>apuração!M165</f>
        <v>59</v>
      </c>
      <c r="M78" s="596">
        <f>apuração!N165</f>
        <v>117</v>
      </c>
      <c r="N78" s="601" t="str">
        <f>IF(apuração!$O165&gt;0, IF(apuração!$O165="", "", apuração!$O165), "")</f>
        <v/>
      </c>
      <c r="O78" s="601" t="str">
        <f>IF(apuração!$O165&gt;0, IF(apuração!$P165="", "", apuração!$P165), "")</f>
        <v/>
      </c>
      <c r="P78" s="601" t="str">
        <f>IF(apuração!$O165&gt;0, IF(apuração!$Q165="", "", apuração!$Q165), "")</f>
        <v/>
      </c>
      <c r="Q78" s="601" t="str">
        <f>IF(apuração!$O165&gt;0, IF(apuração!$R165="", "", apuração!$R165), "")</f>
        <v/>
      </c>
      <c r="R78" s="596" t="str">
        <f>apuração!S165</f>
        <v/>
      </c>
      <c r="S78" s="596" t="str">
        <f>apuração!T165</f>
        <v/>
      </c>
      <c r="T78" s="596" t="str">
        <f>apuração!U165</f>
        <v/>
      </c>
      <c r="U78" s="596" t="str">
        <f>apuração!V165</f>
        <v/>
      </c>
      <c r="V78" s="601">
        <f>IF(apuração!$O165&gt;0, IF(apuração!$W165="", 0, apuração!$W165), 0)</f>
        <v>0</v>
      </c>
      <c r="W78" s="601">
        <f t="shared" si="1"/>
        <v>0</v>
      </c>
      <c r="X78" s="601"/>
    </row>
    <row r="79" spans="1:24" ht="13.8">
      <c r="A79" s="599" t="str">
        <f>apuração!B119</f>
        <v>615</v>
      </c>
      <c r="B79" s="600" t="str">
        <f>apuração!C119</f>
        <v>NISHIWAKI</v>
      </c>
      <c r="C79" s="600" t="str">
        <f>apuração!D119</f>
        <v>TERUKO</v>
      </c>
      <c r="D79" s="601" t="str">
        <f>apuração!E119</f>
        <v>F</v>
      </c>
      <c r="E79" s="601" t="str">
        <f>apuração!F119</f>
        <v>07. GSP</v>
      </c>
      <c r="F79" s="597">
        <f>apuração!G119</f>
        <v>16338</v>
      </c>
      <c r="G79" s="598">
        <f>apuração!H119</f>
        <v>9</v>
      </c>
      <c r="H79" s="596" t="str">
        <f>apuração!I119</f>
        <v>B-SR</v>
      </c>
      <c r="I79" s="596" t="str">
        <f>apuração!J119</f>
        <v>LIB2026</v>
      </c>
      <c r="J79" s="596">
        <f>apuração!K119</f>
        <v>0</v>
      </c>
      <c r="K79" s="596">
        <f>apuração!L119</f>
        <v>58</v>
      </c>
      <c r="L79" s="596">
        <f>apuração!M119</f>
        <v>60</v>
      </c>
      <c r="M79" s="596">
        <f>apuração!N119</f>
        <v>118</v>
      </c>
      <c r="N79" s="601" t="str">
        <f>IF(apuração!$O119&gt;0, IF(apuração!$O119="", "", apuração!$O119), "")</f>
        <v/>
      </c>
      <c r="O79" s="601" t="str">
        <f>IF(apuração!$O119&gt;0, IF(apuração!$P119="", "", apuração!$P119), "")</f>
        <v/>
      </c>
      <c r="P79" s="601" t="str">
        <f>IF(apuração!$O119&gt;0, IF(apuração!$Q119="", "", apuração!$Q119), "")</f>
        <v/>
      </c>
      <c r="Q79" s="601" t="str">
        <f>IF(apuração!$O119&gt;0, IF(apuração!$R119="", "", apuração!$R119), "")</f>
        <v/>
      </c>
      <c r="R79" s="596" t="str">
        <f>apuração!S119</f>
        <v/>
      </c>
      <c r="S79" s="596" t="str">
        <f>apuração!T119</f>
        <v/>
      </c>
      <c r="T79" s="596" t="str">
        <f>apuração!U119</f>
        <v/>
      </c>
      <c r="U79" s="596" t="str">
        <f>apuração!V119</f>
        <v/>
      </c>
      <c r="V79" s="601">
        <f>IF(apuração!$O119&gt;0, IF(apuração!$W119="", 0, apuração!$W119), 0)</f>
        <v>0</v>
      </c>
      <c r="W79" s="601">
        <f t="shared" si="1"/>
        <v>0</v>
      </c>
      <c r="X79" s="601"/>
    </row>
    <row r="80" spans="1:24" ht="13.8">
      <c r="A80" s="599" t="str">
        <f>apuração!B136</f>
        <v>736</v>
      </c>
      <c r="B80" s="600" t="str">
        <f>apuração!C136</f>
        <v>ANTUNES DE SOUZA</v>
      </c>
      <c r="C80" s="600" t="str">
        <f>apuração!D136</f>
        <v>BRUNO RAFAEL</v>
      </c>
      <c r="D80" s="601" t="str">
        <f>apuração!E136</f>
        <v>M</v>
      </c>
      <c r="E80" s="601" t="str">
        <f>apuração!F136</f>
        <v>18. SOR</v>
      </c>
      <c r="F80" s="597">
        <f>apuração!G136</f>
        <v>32057</v>
      </c>
      <c r="G80" s="598">
        <f>apuração!H136</f>
        <v>11</v>
      </c>
      <c r="H80" s="596" t="str">
        <f>apuração!I136</f>
        <v>C-NSR</v>
      </c>
      <c r="I80" s="596" t="str">
        <f>apuração!J136</f>
        <v>LIB2026</v>
      </c>
      <c r="J80" s="596">
        <f>apuração!K136</f>
        <v>0</v>
      </c>
      <c r="K80" s="596">
        <f>apuração!L136</f>
        <v>63</v>
      </c>
      <c r="L80" s="596">
        <f>apuração!M136</f>
        <v>55</v>
      </c>
      <c r="M80" s="596">
        <f>apuração!N136</f>
        <v>118</v>
      </c>
      <c r="N80" s="601" t="str">
        <f>IF(apuração!$O136&gt;0, IF(apuração!$O136="", "", apuração!$O136), "")</f>
        <v/>
      </c>
      <c r="O80" s="601" t="str">
        <f>IF(apuração!$O136&gt;0, IF(apuração!$P136="", "", apuração!$P136), "")</f>
        <v/>
      </c>
      <c r="P80" s="601" t="str">
        <f>IF(apuração!$O136&gt;0, IF(apuração!$Q136="", "", apuração!$Q136), "")</f>
        <v/>
      </c>
      <c r="Q80" s="601" t="str">
        <f>IF(apuração!$O136&gt;0, IF(apuração!$R136="", "", apuração!$R136), "")</f>
        <v/>
      </c>
      <c r="R80" s="596" t="str">
        <f>apuração!S136</f>
        <v/>
      </c>
      <c r="S80" s="596" t="str">
        <f>apuração!T136</f>
        <v/>
      </c>
      <c r="T80" s="596" t="str">
        <f>apuração!U136</f>
        <v/>
      </c>
      <c r="U80" s="596" t="str">
        <f>apuração!V136</f>
        <v/>
      </c>
      <c r="V80" s="601">
        <f>IF(apuração!$O136&gt;0, IF(apuração!$W136="", 0, apuração!$W136), 0)</f>
        <v>0</v>
      </c>
      <c r="W80" s="601">
        <f t="shared" si="1"/>
        <v>0</v>
      </c>
      <c r="X80" s="601"/>
    </row>
    <row r="81" spans="1:24" ht="13.8">
      <c r="A81" s="601" t="str">
        <f>apuração!B3</f>
        <v>951</v>
      </c>
      <c r="B81" s="600" t="str">
        <f>apuração!C3</f>
        <v>YOSHIDA</v>
      </c>
      <c r="C81" s="600" t="str">
        <f>apuração!D3</f>
        <v>AKIMITSU</v>
      </c>
      <c r="D81" s="601" t="str">
        <f>apuração!E3</f>
        <v>M</v>
      </c>
      <c r="E81" s="601" t="str">
        <f>apuração!F3</f>
        <v>11. NCC</v>
      </c>
      <c r="F81" s="597">
        <f>apuração!G3</f>
        <v>16973</v>
      </c>
      <c r="G81" s="598">
        <f>apuração!H3</f>
        <v>1</v>
      </c>
      <c r="H81" s="596" t="str">
        <f>apuração!I3</f>
        <v>EX-SR</v>
      </c>
      <c r="I81" s="596" t="str">
        <f>apuração!J3</f>
        <v>LIB2026</v>
      </c>
      <c r="J81" s="596">
        <f>apuração!K3</f>
        <v>0</v>
      </c>
      <c r="K81" s="596">
        <f>apuração!L3</f>
        <v>55</v>
      </c>
      <c r="L81" s="596">
        <f>apuração!M3</f>
        <v>64</v>
      </c>
      <c r="M81" s="596">
        <f>apuração!N3</f>
        <v>119</v>
      </c>
      <c r="N81" s="601" t="str">
        <f>IF(apuração!$O3&gt;0, IF(apuração!$O3="", "", apuração!$O3), "")</f>
        <v/>
      </c>
      <c r="O81" s="601" t="str">
        <f>IF(apuração!$O3&gt;0, IF(apuração!$P3="", "", apuração!$P3), "")</f>
        <v/>
      </c>
      <c r="P81" s="601" t="str">
        <f>IF(apuração!$O3&gt;0, IF(apuração!$Q3="", "", apuração!$Q3), "")</f>
        <v/>
      </c>
      <c r="Q81" s="601" t="str">
        <f>IF(apuração!$O3&gt;0, IF(apuração!$R3="", "", apuração!$R3), "")</f>
        <v/>
      </c>
      <c r="R81" s="596" t="str">
        <f>apuração!S3</f>
        <v/>
      </c>
      <c r="S81" s="596" t="str">
        <f>apuração!T3</f>
        <v/>
      </c>
      <c r="T81" s="596" t="str">
        <f>apuração!U3</f>
        <v/>
      </c>
      <c r="U81" s="596" t="str">
        <f>apuração!V3</f>
        <v/>
      </c>
      <c r="V81" s="601">
        <f>IF(apuração!$O3&gt;0, IF(apuração!$W3="", 0, apuração!$W3), 0)</f>
        <v>0</v>
      </c>
      <c r="W81" s="601">
        <f t="shared" si="1"/>
        <v>0</v>
      </c>
      <c r="X81" s="601"/>
    </row>
    <row r="82" spans="1:24" ht="13.8">
      <c r="A82" s="599" t="str">
        <f>apuração!B150</f>
        <v>639</v>
      </c>
      <c r="B82" s="600" t="str">
        <f>apuração!C150</f>
        <v>HITOMI</v>
      </c>
      <c r="C82" s="600" t="str">
        <f>apuração!D150</f>
        <v>HATSUE</v>
      </c>
      <c r="D82" s="601" t="str">
        <f>apuração!E150</f>
        <v>F</v>
      </c>
      <c r="E82" s="601" t="str">
        <f>apuração!F150</f>
        <v>03. IBI</v>
      </c>
      <c r="F82" s="597">
        <f>apuração!G150</f>
        <v>17336</v>
      </c>
      <c r="G82" s="598">
        <f>apuração!H150</f>
        <v>8</v>
      </c>
      <c r="H82" s="596" t="str">
        <f>apuração!I150</f>
        <v>B-SR</v>
      </c>
      <c r="I82" s="596" t="str">
        <f>apuração!J150</f>
        <v>LIB2026</v>
      </c>
      <c r="J82" s="596">
        <f>apuração!K150</f>
        <v>0</v>
      </c>
      <c r="K82" s="596">
        <f>apuração!L150</f>
        <v>60</v>
      </c>
      <c r="L82" s="596">
        <f>apuração!M150</f>
        <v>59</v>
      </c>
      <c r="M82" s="596">
        <f>apuração!N150</f>
        <v>119</v>
      </c>
      <c r="N82" s="601" t="str">
        <f>IF(apuração!$O150&gt;0, IF(apuração!$O150="", "", apuração!$O150), "")</f>
        <v/>
      </c>
      <c r="O82" s="601" t="str">
        <f>IF(apuração!$O150&gt;0, IF(apuração!$P150="", "", apuração!$P150), "")</f>
        <v/>
      </c>
      <c r="P82" s="601" t="str">
        <f>IF(apuração!$O150&gt;0, IF(apuração!$Q150="", "", apuração!$Q150), "")</f>
        <v/>
      </c>
      <c r="Q82" s="601" t="str">
        <f>IF(apuração!$O150&gt;0, IF(apuração!$R150="", "", apuração!$R150), "")</f>
        <v/>
      </c>
      <c r="R82" s="596" t="str">
        <f>apuração!S150</f>
        <v/>
      </c>
      <c r="S82" s="596" t="str">
        <f>apuração!T150</f>
        <v/>
      </c>
      <c r="T82" s="596" t="str">
        <f>apuração!U150</f>
        <v/>
      </c>
      <c r="U82" s="596" t="str">
        <f>apuração!V150</f>
        <v/>
      </c>
      <c r="V82" s="601">
        <f>IF(apuração!$O150&gt;0, IF(apuração!$W150="", 0, apuração!$W150), 0)</f>
        <v>0</v>
      </c>
      <c r="W82" s="601">
        <f t="shared" si="1"/>
        <v>0</v>
      </c>
      <c r="X82" s="601"/>
    </row>
    <row r="83" spans="1:24" ht="13.8">
      <c r="A83" s="599" t="str">
        <f>apuração!B135</f>
        <v>152</v>
      </c>
      <c r="B83" s="600" t="str">
        <f>apuração!C135</f>
        <v>SHIRAHATA</v>
      </c>
      <c r="C83" s="600" t="str">
        <f>apuração!D135</f>
        <v>MAKOTO</v>
      </c>
      <c r="D83" s="601" t="str">
        <f>apuração!E135</f>
        <v>M</v>
      </c>
      <c r="E83" s="601" t="str">
        <f>apuração!F135</f>
        <v>06. KOK</v>
      </c>
      <c r="F83" s="597">
        <f>apuração!G135</f>
        <v>13189</v>
      </c>
      <c r="G83" s="598">
        <f>apuração!H135</f>
        <v>9</v>
      </c>
      <c r="H83" s="596" t="str">
        <f>apuração!I135</f>
        <v>B-MR</v>
      </c>
      <c r="I83" s="596" t="str">
        <f>apuração!J135</f>
        <v>LIB2026i</v>
      </c>
      <c r="J83" s="596">
        <f>apuração!K135</f>
        <v>0</v>
      </c>
      <c r="K83" s="596">
        <f>apuração!L135</f>
        <v>53</v>
      </c>
      <c r="L83" s="596">
        <f>apuração!M135</f>
        <v>66</v>
      </c>
      <c r="M83" s="596">
        <f>apuração!N135</f>
        <v>119</v>
      </c>
      <c r="N83" s="601" t="str">
        <f>IF(apuração!$O135&gt;0, IF(apuração!$O135="", "", apuração!$O135), "")</f>
        <v/>
      </c>
      <c r="O83" s="601" t="str">
        <f>IF(apuração!$O135&gt;0, IF(apuração!$P135="", "", apuração!$P135), "")</f>
        <v/>
      </c>
      <c r="P83" s="601" t="str">
        <f>IF(apuração!$O135&gt;0, IF(apuração!$Q135="", "", apuração!$Q135), "")</f>
        <v/>
      </c>
      <c r="Q83" s="601" t="str">
        <f>IF(apuração!$O135&gt;0, IF(apuração!$R135="", "", apuração!$R135), "")</f>
        <v/>
      </c>
      <c r="R83" s="596" t="str">
        <f>apuração!S135</f>
        <v/>
      </c>
      <c r="S83" s="596" t="str">
        <f>apuração!T135</f>
        <v/>
      </c>
      <c r="T83" s="596" t="str">
        <f>apuração!U135</f>
        <v/>
      </c>
      <c r="U83" s="596" t="str">
        <f>apuração!V135</f>
        <v/>
      </c>
      <c r="V83" s="601">
        <f>IF(apuração!$O135&gt;0, IF(apuração!$W135="", 0, apuração!$W135), 0)</f>
        <v>0</v>
      </c>
      <c r="W83" s="601">
        <f t="shared" si="1"/>
        <v>0</v>
      </c>
      <c r="X83" s="601"/>
    </row>
    <row r="84" spans="1:24" ht="13.8">
      <c r="A84" s="599">
        <f>apuração!B127</f>
        <v>891</v>
      </c>
      <c r="B84" s="600" t="str">
        <f>apuração!C127</f>
        <v>LAFAIETE</v>
      </c>
      <c r="C84" s="600" t="str">
        <f>apuração!D127</f>
        <v>CELSO APARECIDO</v>
      </c>
      <c r="D84" s="601" t="str">
        <f>apuração!E127</f>
        <v>M</v>
      </c>
      <c r="E84" s="601" t="str">
        <f>apuração!F127</f>
        <v>18. SOR</v>
      </c>
      <c r="F84" s="597">
        <f>apuração!G127</f>
        <v>16918</v>
      </c>
      <c r="G84" s="598">
        <f>apuração!H127</f>
        <v>9</v>
      </c>
      <c r="H84" s="596" t="str">
        <f>apuração!I127</f>
        <v>B-SR</v>
      </c>
      <c r="I84" s="596" t="str">
        <f>apuração!J127</f>
        <v>LIB2026</v>
      </c>
      <c r="J84" s="596">
        <f>apuração!K127</f>
        <v>0</v>
      </c>
      <c r="K84" s="596">
        <f>apuração!L127</f>
        <v>59</v>
      </c>
      <c r="L84" s="596">
        <f>apuração!M127</f>
        <v>60</v>
      </c>
      <c r="M84" s="596">
        <f>apuração!N127</f>
        <v>119</v>
      </c>
      <c r="N84" s="601" t="str">
        <f>IF(apuração!$O127&gt;0, IF(apuração!$O127="", "", apuração!$O127), "")</f>
        <v/>
      </c>
      <c r="O84" s="601" t="str">
        <f>IF(apuração!$O127&gt;0, IF(apuração!$P127="", "", apuração!$P127), "")</f>
        <v/>
      </c>
      <c r="P84" s="601" t="str">
        <f>IF(apuração!$O127&gt;0, IF(apuração!$Q127="", "", apuração!$Q127), "")</f>
        <v/>
      </c>
      <c r="Q84" s="601" t="str">
        <f>IF(apuração!$O127&gt;0, IF(apuração!$R127="", "", apuração!$R127), "")</f>
        <v/>
      </c>
      <c r="R84" s="596" t="str">
        <f>apuração!S127</f>
        <v/>
      </c>
      <c r="S84" s="596" t="str">
        <f>apuração!T127</f>
        <v/>
      </c>
      <c r="T84" s="596" t="str">
        <f>apuração!U127</f>
        <v/>
      </c>
      <c r="U84" s="596" t="str">
        <f>apuração!V127</f>
        <v/>
      </c>
      <c r="V84" s="601">
        <f>IF(apuração!$O127&gt;0, IF(apuração!$W127="", 0, apuração!$W127), 0)</f>
        <v>0</v>
      </c>
      <c r="W84" s="601">
        <f t="shared" si="1"/>
        <v>0</v>
      </c>
      <c r="X84" s="601"/>
    </row>
    <row r="85" spans="1:24" ht="13.8">
      <c r="A85" s="599" t="str">
        <f>apuração!B149</f>
        <v>169</v>
      </c>
      <c r="B85" s="600" t="str">
        <f>apuração!C149</f>
        <v>SILVA</v>
      </c>
      <c r="C85" s="600" t="str">
        <f>apuração!D149</f>
        <v>MANOEL</v>
      </c>
      <c r="D85" s="601" t="str">
        <f>apuração!E149</f>
        <v>M</v>
      </c>
      <c r="E85" s="601" t="str">
        <f>apuração!F149</f>
        <v>06. KOK</v>
      </c>
      <c r="F85" s="597">
        <f>apuração!G149</f>
        <v>20205</v>
      </c>
      <c r="G85" s="598">
        <f>apuração!H149</f>
        <v>9</v>
      </c>
      <c r="H85" s="596" t="str">
        <f>apuração!I149</f>
        <v>B-NSR</v>
      </c>
      <c r="I85" s="596" t="str">
        <f>apuração!J149</f>
        <v>LIB2026</v>
      </c>
      <c r="J85" s="596">
        <f>apuração!K149</f>
        <v>0</v>
      </c>
      <c r="K85" s="596">
        <f>apuração!L149</f>
        <v>64</v>
      </c>
      <c r="L85" s="596">
        <f>apuração!M149</f>
        <v>55</v>
      </c>
      <c r="M85" s="596">
        <f>apuração!N149</f>
        <v>119</v>
      </c>
      <c r="N85" s="601" t="str">
        <f>IF(apuração!$O149&gt;0, IF(apuração!$O149="", "", apuração!$O149), "")</f>
        <v/>
      </c>
      <c r="O85" s="601" t="str">
        <f>IF(apuração!$O149&gt;0, IF(apuração!$P149="", "", apuração!$P149), "")</f>
        <v/>
      </c>
      <c r="P85" s="601" t="str">
        <f>IF(apuração!$O149&gt;0, IF(apuração!$Q149="", "", apuração!$Q149), "")</f>
        <v/>
      </c>
      <c r="Q85" s="601" t="str">
        <f>IF(apuração!$O149&gt;0, IF(apuração!$R149="", "", apuração!$R149), "")</f>
        <v/>
      </c>
      <c r="R85" s="596" t="str">
        <f>apuração!S149</f>
        <v/>
      </c>
      <c r="S85" s="596" t="str">
        <f>apuração!T149</f>
        <v/>
      </c>
      <c r="T85" s="596" t="str">
        <f>apuração!U149</f>
        <v/>
      </c>
      <c r="U85" s="596" t="str">
        <f>apuração!V149</f>
        <v/>
      </c>
      <c r="V85" s="601">
        <f>IF(apuração!$O149&gt;0, IF(apuração!$W149="", 0, apuração!$W149), 0)</f>
        <v>0</v>
      </c>
      <c r="W85" s="601">
        <f t="shared" si="1"/>
        <v>0</v>
      </c>
      <c r="X85" s="601"/>
    </row>
    <row r="86" spans="1:24" ht="13.8">
      <c r="A86" s="599" t="str">
        <f>apuração!B164</f>
        <v>728</v>
      </c>
      <c r="B86" s="600" t="str">
        <f>apuração!C164</f>
        <v>DOS SANTOS LUZ LIMA</v>
      </c>
      <c r="C86" s="600" t="str">
        <f>apuração!D164</f>
        <v>LUCILENA</v>
      </c>
      <c r="D86" s="601" t="str">
        <f>apuração!E164</f>
        <v>F</v>
      </c>
      <c r="E86" s="601" t="str">
        <f>apuração!F164</f>
        <v>18. SOR</v>
      </c>
      <c r="F86" s="597">
        <f>apuração!G164</f>
        <v>25513</v>
      </c>
      <c r="G86" s="598">
        <f>apuração!H164</f>
        <v>12</v>
      </c>
      <c r="H86" s="596" t="str">
        <f>apuração!I164</f>
        <v>C-NSR</v>
      </c>
      <c r="I86" s="596" t="str">
        <f>apuração!J164</f>
        <v>LIB2026</v>
      </c>
      <c r="J86" s="596">
        <f>apuração!K164</f>
        <v>0</v>
      </c>
      <c r="K86" s="596">
        <f>apuração!L164</f>
        <v>59</v>
      </c>
      <c r="L86" s="596">
        <f>apuração!M164</f>
        <v>60</v>
      </c>
      <c r="M86" s="596">
        <f>apuração!N164</f>
        <v>119</v>
      </c>
      <c r="N86" s="601" t="str">
        <f>IF(apuração!$O164&gt;0, IF(apuração!$O164="", "", apuração!$O164), "")</f>
        <v/>
      </c>
      <c r="O86" s="601" t="str">
        <f>IF(apuração!$O164&gt;0, IF(apuração!$P164="", "", apuração!$P164), "")</f>
        <v/>
      </c>
      <c r="P86" s="601" t="str">
        <f>IF(apuração!$O164&gt;0, IF(apuração!$Q164="", "", apuração!$Q164), "")</f>
        <v/>
      </c>
      <c r="Q86" s="601" t="str">
        <f>IF(apuração!$O164&gt;0, IF(apuração!$R164="", "", apuração!$R164), "")</f>
        <v/>
      </c>
      <c r="R86" s="596" t="str">
        <f>apuração!S164</f>
        <v/>
      </c>
      <c r="S86" s="596" t="str">
        <f>apuração!T164</f>
        <v/>
      </c>
      <c r="T86" s="596" t="str">
        <f>apuração!U164</f>
        <v/>
      </c>
      <c r="U86" s="596" t="str">
        <f>apuração!V164</f>
        <v/>
      </c>
      <c r="V86" s="601">
        <f>IF(apuração!$O164&gt;0, IF(apuração!$W164="", 0, apuração!$W164), 0)</f>
        <v>0</v>
      </c>
      <c r="W86" s="601">
        <f t="shared" si="1"/>
        <v>0</v>
      </c>
      <c r="X86" s="601"/>
    </row>
    <row r="87" spans="1:24" ht="13.8">
      <c r="A87" s="601" t="str">
        <f>apuração!B5</f>
        <v>073</v>
      </c>
      <c r="B87" s="600" t="str">
        <f>apuração!C5</f>
        <v>TAKANO</v>
      </c>
      <c r="C87" s="600" t="str">
        <f>apuração!D5</f>
        <v>YASUO</v>
      </c>
      <c r="D87" s="601" t="str">
        <f>apuração!E5</f>
        <v>M</v>
      </c>
      <c r="E87" s="601" t="str">
        <f>apuração!F5</f>
        <v>03. IBI</v>
      </c>
      <c r="F87" s="597">
        <f>apuração!G5</f>
        <v>16369</v>
      </c>
      <c r="G87" s="596">
        <f>apuração!H5</f>
        <v>6</v>
      </c>
      <c r="H87" s="596" t="str">
        <f>apuração!I5</f>
        <v>A-SR</v>
      </c>
      <c r="I87" s="596" t="str">
        <f>apuração!J5</f>
        <v>LIB2026</v>
      </c>
      <c r="J87" s="596">
        <f>apuração!K5</f>
        <v>0</v>
      </c>
      <c r="K87" s="596">
        <f>apuração!L5</f>
        <v>60</v>
      </c>
      <c r="L87" s="596">
        <f>apuração!M5</f>
        <v>60</v>
      </c>
      <c r="M87" s="596">
        <f>apuração!N5</f>
        <v>120</v>
      </c>
      <c r="N87" s="601" t="str">
        <f>IF(apuração!$O5&gt;0, IF(apuração!$O5="", "", apuração!$O5), "")</f>
        <v/>
      </c>
      <c r="O87" s="601" t="str">
        <f>IF(apuração!$O5&gt;0, IF(apuração!$P5="", "", apuração!$P5), "")</f>
        <v/>
      </c>
      <c r="P87" s="601" t="str">
        <f>IF(apuração!$O5&gt;0, IF(apuração!$Q5="", "", apuração!$Q5), "")</f>
        <v/>
      </c>
      <c r="Q87" s="601" t="str">
        <f>IF(apuração!$O5&gt;0, IF(apuração!$R5="", "", apuração!$R5), "")</f>
        <v/>
      </c>
      <c r="R87" s="596" t="str">
        <f>apuração!S5</f>
        <v/>
      </c>
      <c r="S87" s="596" t="str">
        <f>apuração!T5</f>
        <v/>
      </c>
      <c r="T87" s="596" t="str">
        <f>apuração!U5</f>
        <v/>
      </c>
      <c r="U87" s="596" t="str">
        <f>apuração!V5</f>
        <v/>
      </c>
      <c r="V87" s="601">
        <f>IF(apuração!$O5&gt;0, IF(apuração!$W5="", 0, apuração!$W5), 0)</f>
        <v>0</v>
      </c>
      <c r="W87" s="601">
        <f t="shared" si="1"/>
        <v>0</v>
      </c>
      <c r="X87" s="601"/>
    </row>
    <row r="88" spans="1:24" ht="13.8">
      <c r="A88" s="599" t="str">
        <f>apuração!B61</f>
        <v>780</v>
      </c>
      <c r="B88" s="600" t="str">
        <f>apuração!C61</f>
        <v>TOMITA</v>
      </c>
      <c r="C88" s="600" t="str">
        <f>apuração!D61</f>
        <v>LUIZ</v>
      </c>
      <c r="D88" s="601" t="str">
        <f>apuração!E61</f>
        <v>M</v>
      </c>
      <c r="E88" s="601" t="str">
        <f>apuração!F61</f>
        <v>15. BIR</v>
      </c>
      <c r="F88" s="597">
        <f>apuração!G61</f>
        <v>17710</v>
      </c>
      <c r="G88" s="598">
        <f>apuração!H61</f>
        <v>6</v>
      </c>
      <c r="H88" s="596" t="str">
        <f>apuração!I61</f>
        <v>A-SR</v>
      </c>
      <c r="I88" s="596" t="str">
        <f>apuração!J61</f>
        <v>LIB2026</v>
      </c>
      <c r="J88" s="596">
        <f>apuração!K61</f>
        <v>0</v>
      </c>
      <c r="K88" s="596">
        <f>apuração!L61</f>
        <v>61</v>
      </c>
      <c r="L88" s="596">
        <f>apuração!M61</f>
        <v>59</v>
      </c>
      <c r="M88" s="596">
        <f>apuração!N61</f>
        <v>120</v>
      </c>
      <c r="N88" s="601" t="str">
        <f>IF(apuração!$O61&gt;0, IF(apuração!$O61="", "", apuração!$O61), "")</f>
        <v/>
      </c>
      <c r="O88" s="601" t="str">
        <f>IF(apuração!$O61&gt;0, IF(apuração!$P61="", "", apuração!$P61), "")</f>
        <v/>
      </c>
      <c r="P88" s="601" t="str">
        <f>IF(apuração!$O61&gt;0, IF(apuração!$Q61="", "", apuração!$Q61), "")</f>
        <v/>
      </c>
      <c r="Q88" s="601" t="str">
        <f>IF(apuração!$O61&gt;0, IF(apuração!$R61="", "", apuração!$R61), "")</f>
        <v/>
      </c>
      <c r="R88" s="596" t="str">
        <f>apuração!S61</f>
        <v/>
      </c>
      <c r="S88" s="596" t="str">
        <f>apuração!T61</f>
        <v/>
      </c>
      <c r="T88" s="596" t="str">
        <f>apuração!U61</f>
        <v/>
      </c>
      <c r="U88" s="596" t="str">
        <f>apuração!V61</f>
        <v/>
      </c>
      <c r="V88" s="601">
        <f>IF(apuração!$O61&gt;0, IF(apuração!$W61="", 0, apuração!$W61), 0)</f>
        <v>0</v>
      </c>
      <c r="W88" s="601">
        <f t="shared" si="1"/>
        <v>0</v>
      </c>
      <c r="X88" s="601"/>
    </row>
    <row r="89" spans="1:24" ht="13.8">
      <c r="A89" s="599" t="str">
        <f>apuração!B73</f>
        <v>572</v>
      </c>
      <c r="B89" s="600" t="str">
        <f>apuração!C73</f>
        <v>TAKANO</v>
      </c>
      <c r="C89" s="600" t="str">
        <f>apuração!D73</f>
        <v>ELZA FARUYO</v>
      </c>
      <c r="D89" s="601" t="str">
        <f>apuração!E73</f>
        <v>F</v>
      </c>
      <c r="E89" s="601" t="str">
        <f>apuração!F73</f>
        <v>07. GSP</v>
      </c>
      <c r="F89" s="597">
        <f>apuração!G73</f>
        <v>19929</v>
      </c>
      <c r="G89" s="598">
        <f>apuração!H73</f>
        <v>6</v>
      </c>
      <c r="H89" s="596" t="str">
        <f>apuração!I73</f>
        <v>A-NSR</v>
      </c>
      <c r="I89" s="596" t="str">
        <f>apuração!J73</f>
        <v>LIB2026</v>
      </c>
      <c r="J89" s="596">
        <f>apuração!K73</f>
        <v>0</v>
      </c>
      <c r="K89" s="596">
        <f>apuração!L73</f>
        <v>59</v>
      </c>
      <c r="L89" s="596">
        <f>apuração!M73</f>
        <v>61</v>
      </c>
      <c r="M89" s="596">
        <f>apuração!N73</f>
        <v>120</v>
      </c>
      <c r="N89" s="601" t="str">
        <f>IF(apuração!$O73&gt;0, IF(apuração!$O73="", "", apuração!$O73), "")</f>
        <v/>
      </c>
      <c r="O89" s="601" t="str">
        <f>IF(apuração!$O73&gt;0, IF(apuração!$P73="", "", apuração!$P73), "")</f>
        <v/>
      </c>
      <c r="P89" s="601" t="str">
        <f>IF(apuração!$O73&gt;0, IF(apuração!$Q73="", "", apuração!$Q73), "")</f>
        <v/>
      </c>
      <c r="Q89" s="601" t="str">
        <f>IF(apuração!$O73&gt;0, IF(apuração!$R73="", "", apuração!$R73), "")</f>
        <v/>
      </c>
      <c r="R89" s="596" t="str">
        <f>apuração!S73</f>
        <v/>
      </c>
      <c r="S89" s="596" t="str">
        <f>apuração!T73</f>
        <v/>
      </c>
      <c r="T89" s="596" t="str">
        <f>apuração!U73</f>
        <v/>
      </c>
      <c r="U89" s="596" t="str">
        <f>apuração!V73</f>
        <v/>
      </c>
      <c r="V89" s="601">
        <f>IF(apuração!$O73&gt;0, IF(apuração!$W73="", 0, apuração!$W73), 0)</f>
        <v>0</v>
      </c>
      <c r="W89" s="601">
        <f t="shared" si="1"/>
        <v>0</v>
      </c>
      <c r="X89" s="601"/>
    </row>
    <row r="90" spans="1:24" ht="13.8">
      <c r="A90" s="599" t="str">
        <f>apuração!B82</f>
        <v>784</v>
      </c>
      <c r="B90" s="600" t="str">
        <f>apuração!C82</f>
        <v>MINAMI</v>
      </c>
      <c r="C90" s="600" t="str">
        <f>apuração!D82</f>
        <v>TADAHIRO</v>
      </c>
      <c r="D90" s="601" t="str">
        <f>apuração!E82</f>
        <v>M</v>
      </c>
      <c r="E90" s="601" t="str">
        <f>apuração!F82</f>
        <v>15. BIR</v>
      </c>
      <c r="F90" s="597">
        <f>apuração!G82</f>
        <v>19440</v>
      </c>
      <c r="G90" s="598">
        <f>apuração!H82</f>
        <v>7</v>
      </c>
      <c r="H90" s="596" t="str">
        <f>apuração!I82</f>
        <v>B-NSR</v>
      </c>
      <c r="I90" s="596" t="str">
        <f>apuração!J82</f>
        <v>LIB2026</v>
      </c>
      <c r="J90" s="596">
        <f>apuração!K82</f>
        <v>0</v>
      </c>
      <c r="K90" s="596">
        <f>apuração!L82</f>
        <v>56</v>
      </c>
      <c r="L90" s="596">
        <f>apuração!M82</f>
        <v>64</v>
      </c>
      <c r="M90" s="596">
        <f>apuração!N82</f>
        <v>120</v>
      </c>
      <c r="N90" s="601" t="str">
        <f>IF(apuração!$O82&gt;0, IF(apuração!$O82="", "", apuração!$O82), "")</f>
        <v/>
      </c>
      <c r="O90" s="601" t="str">
        <f>IF(apuração!$O82&gt;0, IF(apuração!$P82="", "", apuração!$P82), "")</f>
        <v/>
      </c>
      <c r="P90" s="601" t="str">
        <f>IF(apuração!$O82&gt;0, IF(apuração!$Q82="", "", apuração!$Q82), "")</f>
        <v/>
      </c>
      <c r="Q90" s="601" t="str">
        <f>IF(apuração!$O82&gt;0, IF(apuração!$R82="", "", apuração!$R82), "")</f>
        <v/>
      </c>
      <c r="R90" s="596" t="str">
        <f>apuração!S82</f>
        <v/>
      </c>
      <c r="S90" s="596" t="str">
        <f>apuração!T82</f>
        <v/>
      </c>
      <c r="T90" s="596" t="str">
        <f>apuração!U82</f>
        <v/>
      </c>
      <c r="U90" s="596" t="str">
        <f>apuração!V82</f>
        <v/>
      </c>
      <c r="V90" s="601">
        <f>IF(apuração!$O82&gt;0, IF(apuração!$W82="", 0, apuração!$W82), 0)</f>
        <v>0</v>
      </c>
      <c r="W90" s="601">
        <f t="shared" si="1"/>
        <v>0</v>
      </c>
      <c r="X90" s="601"/>
    </row>
    <row r="91" spans="1:24" ht="13.8">
      <c r="A91" s="599" t="str">
        <f>apuração!B39</f>
        <v>749</v>
      </c>
      <c r="B91" s="600" t="str">
        <f>apuração!C39</f>
        <v>HIRANO</v>
      </c>
      <c r="C91" s="600" t="str">
        <f>apuração!D39</f>
        <v>KAZUNORI</v>
      </c>
      <c r="D91" s="601" t="str">
        <f>apuração!E39</f>
        <v>M</v>
      </c>
      <c r="E91" s="601" t="str">
        <f>apuração!F39</f>
        <v>15. BIR</v>
      </c>
      <c r="F91" s="597">
        <f>apuração!G39</f>
        <v>16804</v>
      </c>
      <c r="G91" s="598">
        <f>apuração!H39</f>
        <v>8</v>
      </c>
      <c r="H91" s="596" t="str">
        <f>apuração!I39</f>
        <v>B-SR</v>
      </c>
      <c r="I91" s="596" t="str">
        <f>apuração!J39</f>
        <v>LIB2026</v>
      </c>
      <c r="J91" s="596">
        <f>apuração!K39</f>
        <v>0</v>
      </c>
      <c r="K91" s="596">
        <f>apuração!L39</f>
        <v>60</v>
      </c>
      <c r="L91" s="596">
        <f>apuração!M39</f>
        <v>60</v>
      </c>
      <c r="M91" s="596">
        <f>apuração!N39</f>
        <v>120</v>
      </c>
      <c r="N91" s="601" t="str">
        <f>IF(apuração!$O39&gt;0, IF(apuração!$O39="", "", apuração!$O39), "")</f>
        <v/>
      </c>
      <c r="O91" s="601" t="str">
        <f>IF(apuração!$O39&gt;0, IF(apuração!$P39="", "", apuração!$P39), "")</f>
        <v/>
      </c>
      <c r="P91" s="601" t="str">
        <f>IF(apuração!$O39&gt;0, IF(apuração!$Q39="", "", apuração!$Q39), "")</f>
        <v/>
      </c>
      <c r="Q91" s="601" t="str">
        <f>IF(apuração!$O39&gt;0, IF(apuração!$R39="", "", apuração!$R39), "")</f>
        <v/>
      </c>
      <c r="R91" s="596" t="str">
        <f>apuração!S39</f>
        <v/>
      </c>
      <c r="S91" s="596" t="str">
        <f>apuração!T39</f>
        <v/>
      </c>
      <c r="T91" s="596" t="str">
        <f>apuração!U39</f>
        <v/>
      </c>
      <c r="U91" s="596" t="str">
        <f>apuração!V39</f>
        <v/>
      </c>
      <c r="V91" s="601">
        <f>IF(apuração!$O39&gt;0, IF(apuração!$W39="", 0, apuração!$W39), 0)</f>
        <v>0</v>
      </c>
      <c r="W91" s="601">
        <f t="shared" si="1"/>
        <v>0</v>
      </c>
      <c r="X91" s="601"/>
    </row>
    <row r="92" spans="1:24" ht="13.8">
      <c r="A92" s="599" t="str">
        <f>apuração!B115</f>
        <v>512</v>
      </c>
      <c r="B92" s="600" t="str">
        <f>apuração!C115</f>
        <v>MATSUMURA</v>
      </c>
      <c r="C92" s="600" t="str">
        <f>apuração!D115</f>
        <v>TERUAKI</v>
      </c>
      <c r="D92" s="601" t="str">
        <f>apuração!E115</f>
        <v>M</v>
      </c>
      <c r="E92" s="601" t="str">
        <f>apuração!F115</f>
        <v>06. KOK</v>
      </c>
      <c r="F92" s="597">
        <f>apuração!G115</f>
        <v>15766</v>
      </c>
      <c r="G92" s="598">
        <f>apuração!H115</f>
        <v>9</v>
      </c>
      <c r="H92" s="596" t="str">
        <f>apuração!I115</f>
        <v>B-SR</v>
      </c>
      <c r="I92" s="596" t="str">
        <f>apuração!J115</f>
        <v>LIB2026</v>
      </c>
      <c r="J92" s="596">
        <f>apuração!K115</f>
        <v>0</v>
      </c>
      <c r="K92" s="596">
        <f>apuração!L115</f>
        <v>57</v>
      </c>
      <c r="L92" s="596">
        <f>apuração!M115</f>
        <v>63</v>
      </c>
      <c r="M92" s="596">
        <f>apuração!N115</f>
        <v>120</v>
      </c>
      <c r="N92" s="601" t="str">
        <f>IF(apuração!$O115&gt;0, IF(apuração!$O115="", "", apuração!$O115), "")</f>
        <v/>
      </c>
      <c r="O92" s="601" t="str">
        <f>IF(apuração!$O115&gt;0, IF(apuração!$P115="", "", apuração!$P115), "")</f>
        <v/>
      </c>
      <c r="P92" s="601" t="str">
        <f>IF(apuração!$O115&gt;0, IF(apuração!$Q115="", "", apuração!$Q115), "")</f>
        <v/>
      </c>
      <c r="Q92" s="601" t="str">
        <f>IF(apuração!$O115&gt;0, IF(apuração!$R115="", "", apuração!$R115), "")</f>
        <v/>
      </c>
      <c r="R92" s="596" t="str">
        <f>apuração!S115</f>
        <v/>
      </c>
      <c r="S92" s="596" t="str">
        <f>apuração!T115</f>
        <v/>
      </c>
      <c r="T92" s="596" t="str">
        <f>apuração!U115</f>
        <v/>
      </c>
      <c r="U92" s="596" t="str">
        <f>apuração!V115</f>
        <v/>
      </c>
      <c r="V92" s="601">
        <f>IF(apuração!$O115&gt;0, IF(apuração!$W115="", 0, apuração!$W115), 0)</f>
        <v>0</v>
      </c>
      <c r="W92" s="601">
        <f t="shared" si="1"/>
        <v>0</v>
      </c>
      <c r="X92" s="601"/>
    </row>
    <row r="93" spans="1:24" ht="13.8">
      <c r="A93" s="599" t="str">
        <f>apuração!B42</f>
        <v>768</v>
      </c>
      <c r="B93" s="600" t="str">
        <f>apuração!C42</f>
        <v>SATO</v>
      </c>
      <c r="C93" s="600" t="str">
        <f>apuração!D42</f>
        <v>NOBUO</v>
      </c>
      <c r="D93" s="601" t="str">
        <f>apuração!E42</f>
        <v>M</v>
      </c>
      <c r="E93" s="601" t="str">
        <f>apuração!F42</f>
        <v>06. KOK</v>
      </c>
      <c r="F93" s="597">
        <f>apuração!G42</f>
        <v>16524</v>
      </c>
      <c r="G93" s="598">
        <f>apuração!H42</f>
        <v>9</v>
      </c>
      <c r="H93" s="596" t="str">
        <f>apuração!I42</f>
        <v>B-SR</v>
      </c>
      <c r="I93" s="596" t="str">
        <f>apuração!J42</f>
        <v>LIB2026</v>
      </c>
      <c r="J93" s="596">
        <f>apuração!K42</f>
        <v>0</v>
      </c>
      <c r="K93" s="596">
        <f>apuração!L42</f>
        <v>61</v>
      </c>
      <c r="L93" s="596">
        <f>apuração!M42</f>
        <v>59</v>
      </c>
      <c r="M93" s="596">
        <f>apuração!N42</f>
        <v>120</v>
      </c>
      <c r="N93" s="601" t="str">
        <f>IF(apuração!$O42&gt;0, IF(apuração!$O42="", "", apuração!$O42), "")</f>
        <v/>
      </c>
      <c r="O93" s="601" t="str">
        <f>IF(apuração!$O42&gt;0, IF(apuração!$P42="", "", apuração!$P42), "")</f>
        <v/>
      </c>
      <c r="P93" s="601" t="str">
        <f>IF(apuração!$O42&gt;0, IF(apuração!$Q42="", "", apuração!$Q42), "")</f>
        <v/>
      </c>
      <c r="Q93" s="601" t="str">
        <f>IF(apuração!$O42&gt;0, IF(apuração!$R42="", "", apuração!$R42), "")</f>
        <v/>
      </c>
      <c r="R93" s="596" t="str">
        <f>apuração!S42</f>
        <v/>
      </c>
      <c r="S93" s="596" t="str">
        <f>apuração!T42</f>
        <v/>
      </c>
      <c r="T93" s="596" t="str">
        <f>apuração!U42</f>
        <v/>
      </c>
      <c r="U93" s="596" t="str">
        <f>apuração!V42</f>
        <v/>
      </c>
      <c r="V93" s="601">
        <f>IF(apuração!$O42&gt;0, IF(apuração!$W42="", 0, apuração!$W42), 0)</f>
        <v>0</v>
      </c>
      <c r="W93" s="601">
        <f t="shared" si="1"/>
        <v>0</v>
      </c>
      <c r="X93" s="601"/>
    </row>
    <row r="94" spans="1:24" ht="13.8">
      <c r="A94" s="599" t="str">
        <f>apuração!B140</f>
        <v>958</v>
      </c>
      <c r="B94" s="600" t="str">
        <f>apuração!C140</f>
        <v>NUNES</v>
      </c>
      <c r="C94" s="600" t="str">
        <f>apuração!D140</f>
        <v>MARIA HELENA</v>
      </c>
      <c r="D94" s="601" t="str">
        <f>apuração!E140</f>
        <v>F</v>
      </c>
      <c r="E94" s="601" t="str">
        <f>apuração!F140</f>
        <v>01. PIE</v>
      </c>
      <c r="F94" s="597">
        <f>apuração!G140</f>
        <v>16884</v>
      </c>
      <c r="G94" s="598">
        <f>apuração!H140</f>
        <v>12</v>
      </c>
      <c r="H94" s="596" t="str">
        <f>apuração!I140</f>
        <v>C-SR</v>
      </c>
      <c r="I94" s="596" t="str">
        <f>apuração!J140</f>
        <v>LIB2026</v>
      </c>
      <c r="J94" s="596">
        <f>apuração!K140</f>
        <v>0</v>
      </c>
      <c r="K94" s="596">
        <f>apuração!L140</f>
        <v>62</v>
      </c>
      <c r="L94" s="596">
        <f>apuração!M140</f>
        <v>58</v>
      </c>
      <c r="M94" s="596">
        <f>apuração!N140</f>
        <v>120</v>
      </c>
      <c r="N94" s="601" t="str">
        <f>IF(apuração!$O140&gt;0, IF(apuração!$O140="", "", apuração!$O140), "")</f>
        <v/>
      </c>
      <c r="O94" s="601" t="str">
        <f>IF(apuração!$O140&gt;0, IF(apuração!$P140="", "", apuração!$P140), "")</f>
        <v/>
      </c>
      <c r="P94" s="601" t="str">
        <f>IF(apuração!$O140&gt;0, IF(apuração!$Q140="", "", apuração!$Q140), "")</f>
        <v/>
      </c>
      <c r="Q94" s="601" t="str">
        <f>IF(apuração!$O140&gt;0, IF(apuração!$R140="", "", apuração!$R140), "")</f>
        <v/>
      </c>
      <c r="R94" s="596" t="str">
        <f>apuração!S140</f>
        <v/>
      </c>
      <c r="S94" s="596" t="str">
        <f>apuração!T140</f>
        <v/>
      </c>
      <c r="T94" s="596" t="str">
        <f>apuração!U140</f>
        <v/>
      </c>
      <c r="U94" s="596" t="str">
        <f>apuração!V140</f>
        <v/>
      </c>
      <c r="V94" s="601">
        <f>IF(apuração!$O140&gt;0, IF(apuração!$W140="", 0, apuração!$W140), 0)</f>
        <v>0</v>
      </c>
      <c r="W94" s="601">
        <f t="shared" si="1"/>
        <v>0</v>
      </c>
      <c r="X94" s="601"/>
    </row>
    <row r="95" spans="1:24" ht="13.8">
      <c r="A95" s="599" t="str">
        <f>apuração!B62</f>
        <v>578</v>
      </c>
      <c r="B95" s="600" t="str">
        <f>apuração!C62</f>
        <v>TAKAHASHI</v>
      </c>
      <c r="C95" s="600" t="str">
        <f>apuração!D62</f>
        <v>EDSON SHOJI</v>
      </c>
      <c r="D95" s="601" t="str">
        <f>apuração!E62</f>
        <v>M</v>
      </c>
      <c r="E95" s="601" t="str">
        <f>apuração!F62</f>
        <v>18. SOR</v>
      </c>
      <c r="F95" s="597">
        <f>apuração!G62</f>
        <v>27163</v>
      </c>
      <c r="G95" s="598">
        <f>apuração!H62</f>
        <v>2</v>
      </c>
      <c r="H95" s="596" t="str">
        <f>apuração!I62</f>
        <v>EX-NSR</v>
      </c>
      <c r="I95" s="596" t="str">
        <f>apuração!J62</f>
        <v>LIB2026</v>
      </c>
      <c r="J95" s="596">
        <f>apuração!K62</f>
        <v>0</v>
      </c>
      <c r="K95" s="596">
        <f>apuração!L62</f>
        <v>60</v>
      </c>
      <c r="L95" s="596">
        <f>apuração!M62</f>
        <v>61</v>
      </c>
      <c r="M95" s="596">
        <f>apuração!N62</f>
        <v>121</v>
      </c>
      <c r="N95" s="601" t="str">
        <f>IF(apuração!$O62&gt;0, IF(apuração!$O62="", "", apuração!$O62), "")</f>
        <v/>
      </c>
      <c r="O95" s="601" t="str">
        <f>IF(apuração!$O62&gt;0, IF(apuração!$P62="", "", apuração!$P62), "")</f>
        <v/>
      </c>
      <c r="P95" s="601" t="str">
        <f>IF(apuração!$O62&gt;0, IF(apuração!$Q62="", "", apuração!$Q62), "")</f>
        <v/>
      </c>
      <c r="Q95" s="601" t="str">
        <f>IF(apuração!$O62&gt;0, IF(apuração!$R62="", "", apuração!$R62), "")</f>
        <v/>
      </c>
      <c r="R95" s="596" t="str">
        <f>apuração!S62</f>
        <v/>
      </c>
      <c r="S95" s="596" t="str">
        <f>apuração!T62</f>
        <v/>
      </c>
      <c r="T95" s="596" t="str">
        <f>apuração!U62</f>
        <v/>
      </c>
      <c r="U95" s="596" t="str">
        <f>apuração!V62</f>
        <v/>
      </c>
      <c r="V95" s="601">
        <f>IF(apuração!$O62&gt;0, IF(apuração!$W62="", 0, apuração!$W62), 0)</f>
        <v>0</v>
      </c>
      <c r="W95" s="601">
        <f t="shared" si="1"/>
        <v>0</v>
      </c>
      <c r="X95" s="601"/>
    </row>
    <row r="96" spans="1:24" ht="13.8">
      <c r="A96" s="599" t="str">
        <f>apuração!B33</f>
        <v>734</v>
      </c>
      <c r="B96" s="600" t="str">
        <f>apuração!C33</f>
        <v>NAKANO</v>
      </c>
      <c r="C96" s="600" t="str">
        <f>apuração!D33</f>
        <v>MARIO K.</v>
      </c>
      <c r="D96" s="601" t="str">
        <f>apuração!E33</f>
        <v>M</v>
      </c>
      <c r="E96" s="601" t="str">
        <f>apuração!F33</f>
        <v>11. NCC</v>
      </c>
      <c r="F96" s="597">
        <f>apuração!G33</f>
        <v>18534</v>
      </c>
      <c r="G96" s="598">
        <f>apuração!H33</f>
        <v>5</v>
      </c>
      <c r="H96" s="596" t="str">
        <f>apuração!I33</f>
        <v>A-SR</v>
      </c>
      <c r="I96" s="596" t="str">
        <f>apuração!J33</f>
        <v>LIB2026</v>
      </c>
      <c r="J96" s="596">
        <f>apuração!K33</f>
        <v>0</v>
      </c>
      <c r="K96" s="596">
        <f>apuração!L33</f>
        <v>62</v>
      </c>
      <c r="L96" s="596">
        <f>apuração!M33</f>
        <v>59</v>
      </c>
      <c r="M96" s="596">
        <f>apuração!N33</f>
        <v>121</v>
      </c>
      <c r="N96" s="601" t="str">
        <f>IF(apuração!$O33&gt;0, IF(apuração!$O33="", "", apuração!$O33), "")</f>
        <v/>
      </c>
      <c r="O96" s="601" t="str">
        <f>IF(apuração!$O33&gt;0, IF(apuração!$P33="", "", apuração!$P33), "")</f>
        <v/>
      </c>
      <c r="P96" s="601" t="str">
        <f>IF(apuração!$O33&gt;0, IF(apuração!$Q33="", "", apuração!$Q33), "")</f>
        <v/>
      </c>
      <c r="Q96" s="601" t="str">
        <f>IF(apuração!$O33&gt;0, IF(apuração!$R33="", "", apuração!$R33), "")</f>
        <v/>
      </c>
      <c r="R96" s="596" t="str">
        <f>apuração!S33</f>
        <v/>
      </c>
      <c r="S96" s="596" t="str">
        <f>apuração!T33</f>
        <v/>
      </c>
      <c r="T96" s="596" t="str">
        <f>apuração!U33</f>
        <v/>
      </c>
      <c r="U96" s="596" t="str">
        <f>apuração!V33</f>
        <v/>
      </c>
      <c r="V96" s="601">
        <f>IF(apuração!$O33&gt;0, IF(apuração!$W33="", 0, apuração!$W33), 0)</f>
        <v>0</v>
      </c>
      <c r="W96" s="601">
        <f t="shared" si="1"/>
        <v>0</v>
      </c>
      <c r="X96" s="601"/>
    </row>
    <row r="97" spans="1:24" ht="13.8">
      <c r="A97" s="599" t="str">
        <f>apuração!B201</f>
        <v>675</v>
      </c>
      <c r="B97" s="600" t="str">
        <f>apuração!C201</f>
        <v>NISHIJIMA</v>
      </c>
      <c r="C97" s="600" t="str">
        <f>apuração!D201</f>
        <v>KIMIKO</v>
      </c>
      <c r="D97" s="601" t="str">
        <f>apuração!E201</f>
        <v>F</v>
      </c>
      <c r="E97" s="601" t="str">
        <f>apuração!F201</f>
        <v>11. NCC</v>
      </c>
      <c r="F97" s="597">
        <f>apuração!G201</f>
        <v>15141</v>
      </c>
      <c r="G97" s="598">
        <f>apuração!H201</f>
        <v>9</v>
      </c>
      <c r="H97" s="596" t="str">
        <f>apuração!I201</f>
        <v>B-MR</v>
      </c>
      <c r="I97" s="596" t="str">
        <f>apuração!J201</f>
        <v>LIB2026</v>
      </c>
      <c r="J97" s="596">
        <f>apuração!K201</f>
        <v>0</v>
      </c>
      <c r="K97" s="596">
        <f>apuração!L201</f>
        <v>64</v>
      </c>
      <c r="L97" s="596">
        <f>apuração!M201</f>
        <v>57</v>
      </c>
      <c r="M97" s="596">
        <f>apuração!N201</f>
        <v>121</v>
      </c>
      <c r="N97" s="601" t="str">
        <f>IF(apuração!$O201&gt;0, IF(apuração!$O201="", "", apuração!$O201), "")</f>
        <v/>
      </c>
      <c r="O97" s="601" t="str">
        <f>IF(apuração!$O201&gt;0, IF(apuração!$P201="", "", apuração!$P201), "")</f>
        <v/>
      </c>
      <c r="P97" s="601" t="str">
        <f>IF(apuração!$O201&gt;0, IF(apuração!$Q201="", "", apuração!$Q201), "")</f>
        <v/>
      </c>
      <c r="Q97" s="601" t="str">
        <f>IF(apuração!$O201&gt;0, IF(apuração!$R201="", "", apuração!$R201), "")</f>
        <v/>
      </c>
      <c r="R97" s="596" t="str">
        <f>apuração!S201</f>
        <v/>
      </c>
      <c r="S97" s="596" t="str">
        <f>apuração!T201</f>
        <v/>
      </c>
      <c r="T97" s="596" t="str">
        <f>apuração!U201</f>
        <v/>
      </c>
      <c r="U97" s="596" t="str">
        <f>apuração!V201</f>
        <v/>
      </c>
      <c r="V97" s="601">
        <f>IF(apuração!$O201&gt;0, IF(apuração!$W201="", 0, apuração!$W201), 0)</f>
        <v>0</v>
      </c>
      <c r="W97" s="601">
        <f t="shared" si="1"/>
        <v>0</v>
      </c>
      <c r="X97" s="601"/>
    </row>
    <row r="98" spans="1:24" ht="13.8">
      <c r="A98" s="599" t="str">
        <f>apuração!B175</f>
        <v>647</v>
      </c>
      <c r="B98" s="600" t="str">
        <f>apuração!C175</f>
        <v>YOKOCHI</v>
      </c>
      <c r="C98" s="600" t="str">
        <f>apuração!D175</f>
        <v>MINORU</v>
      </c>
      <c r="D98" s="601" t="str">
        <f>apuração!E175</f>
        <v>M</v>
      </c>
      <c r="E98" s="601" t="str">
        <f>apuração!F175</f>
        <v>07. GSP</v>
      </c>
      <c r="F98" s="597">
        <f>apuração!G175</f>
        <v>11642</v>
      </c>
      <c r="G98" s="598">
        <f>apuração!H175</f>
        <v>10</v>
      </c>
      <c r="H98" s="596" t="str">
        <f>apuração!I175</f>
        <v>C-MR</v>
      </c>
      <c r="I98" s="596" t="str">
        <f>apuração!J175</f>
        <v>LIB2026i</v>
      </c>
      <c r="J98" s="596">
        <f>apuração!K175</f>
        <v>0</v>
      </c>
      <c r="K98" s="596">
        <f>apuração!L175</f>
        <v>60</v>
      </c>
      <c r="L98" s="596">
        <f>apuração!M175</f>
        <v>61</v>
      </c>
      <c r="M98" s="596">
        <f>apuração!N175</f>
        <v>121</v>
      </c>
      <c r="N98" s="601" t="str">
        <f>IF(apuração!$O175&gt;0, IF(apuração!$O175="", "", apuração!$O175), "")</f>
        <v/>
      </c>
      <c r="O98" s="601" t="str">
        <f>IF(apuração!$O175&gt;0, IF(apuração!$P175="", "", apuração!$P175), "")</f>
        <v/>
      </c>
      <c r="P98" s="601" t="str">
        <f>IF(apuração!$O175&gt;0, IF(apuração!$Q175="", "", apuração!$Q175), "")</f>
        <v/>
      </c>
      <c r="Q98" s="601" t="str">
        <f>IF(apuração!$O175&gt;0, IF(apuração!$R175="", "", apuração!$R175), "")</f>
        <v/>
      </c>
      <c r="R98" s="596" t="str">
        <f>apuração!S175</f>
        <v/>
      </c>
      <c r="S98" s="596" t="str">
        <f>apuração!T175</f>
        <v/>
      </c>
      <c r="T98" s="596" t="str">
        <f>apuração!U175</f>
        <v/>
      </c>
      <c r="U98" s="596" t="str">
        <f>apuração!V175</f>
        <v/>
      </c>
      <c r="V98" s="601">
        <f>IF(apuração!$O175&gt;0, IF(apuração!$W175="", 0, apuração!$W175), 0)</f>
        <v>0</v>
      </c>
      <c r="W98" s="601">
        <f t="shared" si="1"/>
        <v>0</v>
      </c>
      <c r="X98" s="601"/>
    </row>
    <row r="99" spans="1:24" ht="13.8">
      <c r="A99" s="599" t="str">
        <f>apuração!B125</f>
        <v>814</v>
      </c>
      <c r="B99" s="600" t="str">
        <f>apuração!C125</f>
        <v>ABEMATSU</v>
      </c>
      <c r="C99" s="600" t="str">
        <f>apuração!D125</f>
        <v>EMILIA TERUKO</v>
      </c>
      <c r="D99" s="601" t="str">
        <f>apuração!E125</f>
        <v>F</v>
      </c>
      <c r="E99" s="601" t="str">
        <f>apuração!F125</f>
        <v>07. GSP</v>
      </c>
      <c r="F99" s="597">
        <f>apuração!G125</f>
        <v>18352</v>
      </c>
      <c r="G99" s="598">
        <f>apuração!H125</f>
        <v>12</v>
      </c>
      <c r="H99" s="596" t="str">
        <f>apuração!I125</f>
        <v>C-SR</v>
      </c>
      <c r="I99" s="596" t="str">
        <f>apuração!J125</f>
        <v>LIB2026</v>
      </c>
      <c r="J99" s="596">
        <f>apuração!K125</f>
        <v>0</v>
      </c>
      <c r="K99" s="596">
        <f>apuração!L125</f>
        <v>58</v>
      </c>
      <c r="L99" s="596">
        <f>apuração!M125</f>
        <v>63</v>
      </c>
      <c r="M99" s="596">
        <f>apuração!N125</f>
        <v>121</v>
      </c>
      <c r="N99" s="601" t="str">
        <f>IF(apuração!$O125&gt;0, IF(apuração!$O125="", "", apuração!$O125), "")</f>
        <v/>
      </c>
      <c r="O99" s="601" t="str">
        <f>IF(apuração!$O125&gt;0, IF(apuração!$P125="", "", apuração!$P125), "")</f>
        <v/>
      </c>
      <c r="P99" s="601" t="str">
        <f>IF(apuração!$O125&gt;0, IF(apuração!$Q125="", "", apuração!$Q125), "")</f>
        <v/>
      </c>
      <c r="Q99" s="601" t="str">
        <f>IF(apuração!$O125&gt;0, IF(apuração!$R125="", "", apuração!$R125), "")</f>
        <v/>
      </c>
      <c r="R99" s="596" t="str">
        <f>apuração!S125</f>
        <v/>
      </c>
      <c r="S99" s="596" t="str">
        <f>apuração!T125</f>
        <v/>
      </c>
      <c r="T99" s="596" t="str">
        <f>apuração!U125</f>
        <v/>
      </c>
      <c r="U99" s="596" t="str">
        <f>apuração!V125</f>
        <v/>
      </c>
      <c r="V99" s="601">
        <f>IF(apuração!$O125&gt;0, IF(apuração!$W125="", 0, apuração!$W125), 0)</f>
        <v>0</v>
      </c>
      <c r="W99" s="601">
        <f t="shared" si="1"/>
        <v>0</v>
      </c>
      <c r="X99" s="601"/>
    </row>
    <row r="100" spans="1:24" ht="13.8">
      <c r="A100" s="601" t="str">
        <f>apuração!B16</f>
        <v>619</v>
      </c>
      <c r="B100" s="600" t="str">
        <f>apuração!C16</f>
        <v>TOMABECHI</v>
      </c>
      <c r="C100" s="600" t="str">
        <f>apuração!D16</f>
        <v>SADAO</v>
      </c>
      <c r="D100" s="601" t="str">
        <f>apuração!E16</f>
        <v>M</v>
      </c>
      <c r="E100" s="601" t="str">
        <f>apuração!F16</f>
        <v>07. GSP</v>
      </c>
      <c r="F100" s="597">
        <f>apuração!G16</f>
        <v>12932</v>
      </c>
      <c r="G100" s="598">
        <f>apuração!H16</f>
        <v>3</v>
      </c>
      <c r="H100" s="596" t="str">
        <f>apuração!I16</f>
        <v>EX-MR</v>
      </c>
      <c r="I100" s="596" t="str">
        <f>apuração!J16</f>
        <v>LIB2026i</v>
      </c>
      <c r="J100" s="596">
        <f>apuração!K16</f>
        <v>0</v>
      </c>
      <c r="K100" s="596">
        <f>apuração!L16</f>
        <v>55</v>
      </c>
      <c r="L100" s="596">
        <f>apuração!M16</f>
        <v>67</v>
      </c>
      <c r="M100" s="596">
        <f>apuração!N16</f>
        <v>122</v>
      </c>
      <c r="N100" s="601" t="str">
        <f>IF(apuração!$O16&gt;0, IF(apuração!$O16="", "", apuração!$O16), "")</f>
        <v/>
      </c>
      <c r="O100" s="601" t="str">
        <f>IF(apuração!$O16&gt;0, IF(apuração!$P16="", "", apuração!$P16), "")</f>
        <v/>
      </c>
      <c r="P100" s="601" t="str">
        <f>IF(apuração!$O16&gt;0, IF(apuração!$Q16="", "", apuração!$Q16), "")</f>
        <v/>
      </c>
      <c r="Q100" s="601" t="str">
        <f>IF(apuração!$O16&gt;0, IF(apuração!$R16="", "", apuração!$R16), "")</f>
        <v/>
      </c>
      <c r="R100" s="596" t="str">
        <f>apuração!S16</f>
        <v/>
      </c>
      <c r="S100" s="596" t="str">
        <f>apuração!T16</f>
        <v/>
      </c>
      <c r="T100" s="596" t="str">
        <f>apuração!U16</f>
        <v/>
      </c>
      <c r="U100" s="596" t="str">
        <f>apuração!V16</f>
        <v/>
      </c>
      <c r="V100" s="601">
        <f>IF(apuração!$O16&gt;0, IF(apuração!$W16="", 0, apuração!$W16), 0)</f>
        <v>0</v>
      </c>
      <c r="W100" s="601">
        <f t="shared" si="1"/>
        <v>0</v>
      </c>
      <c r="X100" s="601"/>
    </row>
    <row r="101" spans="1:24" ht="13.8">
      <c r="A101" s="601" t="str">
        <f>apuração!B12</f>
        <v>620</v>
      </c>
      <c r="B101" s="600" t="str">
        <f>apuração!C12</f>
        <v>OGATA</v>
      </c>
      <c r="C101" s="600" t="str">
        <f>apuração!D12</f>
        <v>NELSON</v>
      </c>
      <c r="D101" s="601" t="str">
        <f>apuração!E12</f>
        <v>M</v>
      </c>
      <c r="E101" s="601" t="str">
        <f>apuração!F12</f>
        <v>07. GSP</v>
      </c>
      <c r="F101" s="597">
        <f>apuração!G12</f>
        <v>19753</v>
      </c>
      <c r="G101" s="598">
        <f>apuração!H12</f>
        <v>3</v>
      </c>
      <c r="H101" s="596" t="str">
        <f>apuração!I12</f>
        <v>EX-NSR</v>
      </c>
      <c r="I101" s="596" t="str">
        <f>apuração!J12</f>
        <v>LIB2026</v>
      </c>
      <c r="J101" s="596">
        <f>apuração!K12</f>
        <v>0</v>
      </c>
      <c r="K101" s="596">
        <f>apuração!L12</f>
        <v>60</v>
      </c>
      <c r="L101" s="596">
        <f>apuração!M12</f>
        <v>62</v>
      </c>
      <c r="M101" s="596">
        <f>apuração!N12</f>
        <v>122</v>
      </c>
      <c r="N101" s="601" t="str">
        <f>IF(apuração!$O12&gt;0, IF(apuração!$O12="", "", apuração!$O12), "")</f>
        <v/>
      </c>
      <c r="O101" s="601" t="str">
        <f>IF(apuração!$O12&gt;0, IF(apuração!$P12="", "", apuração!$P12), "")</f>
        <v/>
      </c>
      <c r="P101" s="601" t="str">
        <f>IF(apuração!$O12&gt;0, IF(apuração!$Q12="", "", apuração!$Q12), "")</f>
        <v/>
      </c>
      <c r="Q101" s="601" t="str">
        <f>IF(apuração!$O12&gt;0, IF(apuração!$R12="", "", apuração!$R12), "")</f>
        <v/>
      </c>
      <c r="R101" s="596" t="str">
        <f>apuração!S12</f>
        <v/>
      </c>
      <c r="S101" s="596" t="str">
        <f>apuração!T12</f>
        <v/>
      </c>
      <c r="T101" s="596" t="str">
        <f>apuração!U12</f>
        <v/>
      </c>
      <c r="U101" s="596" t="str">
        <f>apuração!V12</f>
        <v/>
      </c>
      <c r="V101" s="601">
        <f>IF(apuração!$O12&gt;0, IF(apuração!$W12="", 0, apuração!$W12), 0)</f>
        <v>0</v>
      </c>
      <c r="W101" s="601">
        <f t="shared" si="1"/>
        <v>0</v>
      </c>
      <c r="X101" s="601"/>
    </row>
    <row r="102" spans="1:24" ht="13.8">
      <c r="A102" s="599" t="str">
        <f>apuração!B59</f>
        <v>366</v>
      </c>
      <c r="B102" s="600" t="str">
        <f>apuração!C59</f>
        <v>KOJA</v>
      </c>
      <c r="C102" s="600" t="str">
        <f>apuração!D59</f>
        <v>T.EDISON</v>
      </c>
      <c r="D102" s="601" t="str">
        <f>apuração!E59</f>
        <v>M</v>
      </c>
      <c r="E102" s="601" t="str">
        <f>apuração!F59</f>
        <v>11. NCC</v>
      </c>
      <c r="F102" s="597">
        <f>apuração!G59</f>
        <v>17495</v>
      </c>
      <c r="G102" s="598">
        <f>apuração!H59</f>
        <v>4</v>
      </c>
      <c r="H102" s="596" t="str">
        <f>apuração!I59</f>
        <v>A-SR</v>
      </c>
      <c r="I102" s="596" t="str">
        <f>apuração!J59</f>
        <v>LIB2026</v>
      </c>
      <c r="J102" s="596">
        <f>apuração!K59</f>
        <v>0</v>
      </c>
      <c r="K102" s="596">
        <f>apuração!L59</f>
        <v>65</v>
      </c>
      <c r="L102" s="596">
        <f>apuração!M59</f>
        <v>57</v>
      </c>
      <c r="M102" s="596">
        <f>apuração!N59</f>
        <v>122</v>
      </c>
      <c r="N102" s="601" t="str">
        <f>IF(apuração!$O59&gt;0, IF(apuração!$O59="", "", apuração!$O59), "")</f>
        <v/>
      </c>
      <c r="O102" s="601" t="str">
        <f>IF(apuração!$O59&gt;0, IF(apuração!$P59="", "", apuração!$P59), "")</f>
        <v/>
      </c>
      <c r="P102" s="601" t="str">
        <f>IF(apuração!$O59&gt;0, IF(apuração!$Q59="", "", apuração!$Q59), "")</f>
        <v/>
      </c>
      <c r="Q102" s="601" t="str">
        <f>IF(apuração!$O59&gt;0, IF(apuração!$R59="", "", apuração!$R59), "")</f>
        <v/>
      </c>
      <c r="R102" s="596" t="str">
        <f>apuração!S59</f>
        <v/>
      </c>
      <c r="S102" s="596" t="str">
        <f>apuração!T59</f>
        <v/>
      </c>
      <c r="T102" s="596" t="str">
        <f>apuração!U59</f>
        <v/>
      </c>
      <c r="U102" s="596" t="str">
        <f>apuração!V59</f>
        <v/>
      </c>
      <c r="V102" s="601">
        <f>IF(apuração!$O59&gt;0, IF(apuração!$W59="", 0, apuração!$W59), 0)</f>
        <v>0</v>
      </c>
      <c r="W102" s="601">
        <f t="shared" si="1"/>
        <v>0</v>
      </c>
      <c r="X102" s="601"/>
    </row>
    <row r="103" spans="1:24" ht="13.8">
      <c r="A103" s="599" t="str">
        <f>apuração!B103</f>
        <v>817</v>
      </c>
      <c r="B103" s="600" t="str">
        <f>apuração!C103</f>
        <v>KAWASAKI</v>
      </c>
      <c r="C103" s="600" t="str">
        <f>apuração!D103</f>
        <v>TOSHIO</v>
      </c>
      <c r="D103" s="601" t="str">
        <f>apuração!E103</f>
        <v>M</v>
      </c>
      <c r="E103" s="601" t="str">
        <f>apuração!F103</f>
        <v>06. KOK</v>
      </c>
      <c r="F103" s="597">
        <f>apuração!G103</f>
        <v>14865</v>
      </c>
      <c r="G103" s="598">
        <f>apuração!H103</f>
        <v>9</v>
      </c>
      <c r="H103" s="596" t="str">
        <f>apuração!I103</f>
        <v>B-MR</v>
      </c>
      <c r="I103" s="596" t="str">
        <f>apuração!J103</f>
        <v>LIB2026</v>
      </c>
      <c r="J103" s="596">
        <f>apuração!K103</f>
        <v>0</v>
      </c>
      <c r="K103" s="596">
        <f>apuração!L103</f>
        <v>63</v>
      </c>
      <c r="L103" s="596">
        <f>apuração!M103</f>
        <v>59</v>
      </c>
      <c r="M103" s="596">
        <f>apuração!N103</f>
        <v>122</v>
      </c>
      <c r="N103" s="601" t="str">
        <f>IF(apuração!$O103&gt;0, IF(apuração!$O103="", "", apuração!$O103), "")</f>
        <v/>
      </c>
      <c r="O103" s="601" t="str">
        <f>IF(apuração!$O103&gt;0, IF(apuração!$P103="", "", apuração!$P103), "")</f>
        <v/>
      </c>
      <c r="P103" s="601" t="str">
        <f>IF(apuração!$O103&gt;0, IF(apuração!$Q103="", "", apuração!$Q103), "")</f>
        <v/>
      </c>
      <c r="Q103" s="601" t="str">
        <f>IF(apuração!$O103&gt;0, IF(apuração!$R103="", "", apuração!$R103), "")</f>
        <v/>
      </c>
      <c r="R103" s="596" t="str">
        <f>apuração!S103</f>
        <v/>
      </c>
      <c r="S103" s="596" t="str">
        <f>apuração!T103</f>
        <v/>
      </c>
      <c r="T103" s="596" t="str">
        <f>apuração!U103</f>
        <v/>
      </c>
      <c r="U103" s="596" t="str">
        <f>apuração!V103</f>
        <v/>
      </c>
      <c r="V103" s="601">
        <f>IF(apuração!$O103&gt;0, IF(apuração!$W103="", 0, apuração!$W103), 0)</f>
        <v>0</v>
      </c>
      <c r="W103" s="601">
        <f t="shared" si="1"/>
        <v>0</v>
      </c>
      <c r="X103" s="601"/>
    </row>
    <row r="104" spans="1:24" ht="13.8">
      <c r="A104" s="599" t="str">
        <f>apuração!B170</f>
        <v>737</v>
      </c>
      <c r="B104" s="600" t="str">
        <f>apuração!C170</f>
        <v>SAKATA</v>
      </c>
      <c r="C104" s="600" t="str">
        <f>apuração!D170</f>
        <v>JORGE</v>
      </c>
      <c r="D104" s="601" t="str">
        <f>apuração!E170</f>
        <v>M</v>
      </c>
      <c r="E104" s="601" t="str">
        <f>apuração!F170</f>
        <v>18. SOR</v>
      </c>
      <c r="F104" s="597">
        <f>apuração!G170</f>
        <v>19445</v>
      </c>
      <c r="G104" s="598">
        <f>apuração!H170</f>
        <v>9</v>
      </c>
      <c r="H104" s="596" t="str">
        <f>apuração!I170</f>
        <v>B-NSR</v>
      </c>
      <c r="I104" s="596" t="str">
        <f>apuração!J170</f>
        <v>LIB2026</v>
      </c>
      <c r="J104" s="596">
        <f>apuração!K170</f>
        <v>0</v>
      </c>
      <c r="K104" s="596">
        <f>apuração!L170</f>
        <v>58</v>
      </c>
      <c r="L104" s="596">
        <f>apuração!M170</f>
        <v>64</v>
      </c>
      <c r="M104" s="596">
        <f>apuração!N170</f>
        <v>122</v>
      </c>
      <c r="N104" s="601" t="str">
        <f>IF(apuração!$O170&gt;0, IF(apuração!$O170="", "", apuração!$O170), "")</f>
        <v/>
      </c>
      <c r="O104" s="601" t="str">
        <f>IF(apuração!$O170&gt;0, IF(apuração!$P170="", "", apuração!$P170), "")</f>
        <v/>
      </c>
      <c r="P104" s="601" t="str">
        <f>IF(apuração!$O170&gt;0, IF(apuração!$Q170="", "", apuração!$Q170), "")</f>
        <v/>
      </c>
      <c r="Q104" s="601" t="str">
        <f>IF(apuração!$O170&gt;0, IF(apuração!$R170="", "", apuração!$R170), "")</f>
        <v/>
      </c>
      <c r="R104" s="596" t="str">
        <f>apuração!S170</f>
        <v/>
      </c>
      <c r="S104" s="596" t="str">
        <f>apuração!T170</f>
        <v/>
      </c>
      <c r="T104" s="596" t="str">
        <f>apuração!U170</f>
        <v/>
      </c>
      <c r="U104" s="596" t="str">
        <f>apuração!V170</f>
        <v/>
      </c>
      <c r="V104" s="601">
        <f>IF(apuração!$O170&gt;0, IF(apuração!$W170="", 0, apuração!$W170), 0)</f>
        <v>0</v>
      </c>
      <c r="W104" s="601">
        <f t="shared" si="1"/>
        <v>0</v>
      </c>
      <c r="X104" s="601"/>
    </row>
    <row r="105" spans="1:24" ht="13.8">
      <c r="A105" s="599" t="str">
        <f>apuração!B56</f>
        <v>834</v>
      </c>
      <c r="B105" s="600" t="str">
        <f>apuração!C56</f>
        <v>YAMANO</v>
      </c>
      <c r="C105" s="600" t="str">
        <f>apuração!D56</f>
        <v>PAULO</v>
      </c>
      <c r="D105" s="601" t="str">
        <f>apuração!E56</f>
        <v>M</v>
      </c>
      <c r="E105" s="601" t="str">
        <f>apuração!F56</f>
        <v>03. IBI</v>
      </c>
      <c r="F105" s="597">
        <f>apuração!G56</f>
        <v>17828</v>
      </c>
      <c r="G105" s="598">
        <f>apuração!H56</f>
        <v>6</v>
      </c>
      <c r="H105" s="596" t="str">
        <f>apuração!I56</f>
        <v>A-SR</v>
      </c>
      <c r="I105" s="596" t="str">
        <f>apuração!J56</f>
        <v>LIB2026</v>
      </c>
      <c r="J105" s="596">
        <f>apuração!K56</f>
        <v>0</v>
      </c>
      <c r="K105" s="596">
        <f>apuração!L56</f>
        <v>63</v>
      </c>
      <c r="L105" s="596">
        <f>apuração!M56</f>
        <v>60</v>
      </c>
      <c r="M105" s="596">
        <f>apuração!N56</f>
        <v>123</v>
      </c>
      <c r="N105" s="601" t="str">
        <f>IF(apuração!$O56&gt;0, IF(apuração!$O56="", "", apuração!$O56), "")</f>
        <v/>
      </c>
      <c r="O105" s="601" t="str">
        <f>IF(apuração!$O56&gt;0, IF(apuração!$P56="", "", apuração!$P56), "")</f>
        <v/>
      </c>
      <c r="P105" s="601" t="str">
        <f>IF(apuração!$O56&gt;0, IF(apuração!$Q56="", "", apuração!$Q56), "")</f>
        <v/>
      </c>
      <c r="Q105" s="601" t="str">
        <f>IF(apuração!$O56&gt;0, IF(apuração!$R56="", "", apuração!$R56), "")</f>
        <v/>
      </c>
      <c r="R105" s="596" t="str">
        <f>apuração!S56</f>
        <v/>
      </c>
      <c r="S105" s="596" t="str">
        <f>apuração!T56</f>
        <v/>
      </c>
      <c r="T105" s="596" t="str">
        <f>apuração!U56</f>
        <v/>
      </c>
      <c r="U105" s="596" t="str">
        <f>apuração!V56</f>
        <v/>
      </c>
      <c r="V105" s="601">
        <f>IF(apuração!$O56&gt;0, IF(apuração!$W56="", 0, apuração!$W56), 0)</f>
        <v>0</v>
      </c>
      <c r="W105" s="601">
        <f t="shared" si="1"/>
        <v>0</v>
      </c>
      <c r="X105" s="601"/>
    </row>
    <row r="106" spans="1:24" ht="13.8">
      <c r="A106" s="599" t="str">
        <f>apuração!B37</f>
        <v>875</v>
      </c>
      <c r="B106" s="600" t="str">
        <f>apuração!C37</f>
        <v>KAWASAKA</v>
      </c>
      <c r="C106" s="600" t="str">
        <f>apuração!D37</f>
        <v>M. INES KINUKO</v>
      </c>
      <c r="D106" s="601" t="str">
        <f>apuração!E37</f>
        <v>F</v>
      </c>
      <c r="E106" s="601" t="str">
        <f>apuração!F37</f>
        <v>07. GSP</v>
      </c>
      <c r="F106" s="597">
        <f>apuração!G37</f>
        <v>18296</v>
      </c>
      <c r="G106" s="598">
        <f>apuração!H37</f>
        <v>6</v>
      </c>
      <c r="H106" s="596" t="str">
        <f>apuração!I37</f>
        <v>A-SR</v>
      </c>
      <c r="I106" s="596" t="str">
        <f>apuração!J37</f>
        <v>LIB2026</v>
      </c>
      <c r="J106" s="596">
        <f>apuração!K37</f>
        <v>0</v>
      </c>
      <c r="K106" s="596">
        <f>apuração!L37</f>
        <v>63</v>
      </c>
      <c r="L106" s="596">
        <f>apuração!M37</f>
        <v>60</v>
      </c>
      <c r="M106" s="596">
        <f>apuração!N37</f>
        <v>123</v>
      </c>
      <c r="N106" s="601" t="str">
        <f>IF(apuração!$O37&gt;0, IF(apuração!$O37="", "", apuração!$O37), "")</f>
        <v/>
      </c>
      <c r="O106" s="601" t="str">
        <f>IF(apuração!$O37&gt;0, IF(apuração!$P37="", "", apuração!$P37), "")</f>
        <v/>
      </c>
      <c r="P106" s="601" t="str">
        <f>IF(apuração!$O37&gt;0, IF(apuração!$Q37="", "", apuração!$Q37), "")</f>
        <v/>
      </c>
      <c r="Q106" s="601" t="str">
        <f>IF(apuração!$O37&gt;0, IF(apuração!$R37="", "", apuração!$R37), "")</f>
        <v/>
      </c>
      <c r="R106" s="596" t="str">
        <f>apuração!S37</f>
        <v/>
      </c>
      <c r="S106" s="596" t="str">
        <f>apuração!T37</f>
        <v/>
      </c>
      <c r="T106" s="596" t="str">
        <f>apuração!U37</f>
        <v/>
      </c>
      <c r="U106" s="596" t="str">
        <f>apuração!V37</f>
        <v/>
      </c>
      <c r="V106" s="601">
        <f>IF(apuração!$O37&gt;0, IF(apuração!$W37="", 0, apuração!$W37), 0)</f>
        <v>0</v>
      </c>
      <c r="W106" s="601">
        <f t="shared" si="1"/>
        <v>0</v>
      </c>
      <c r="X106" s="601"/>
    </row>
    <row r="107" spans="1:24" ht="13.8">
      <c r="A107" s="599" t="str">
        <f>apuração!B72</f>
        <v>850</v>
      </c>
      <c r="B107" s="600" t="str">
        <f>apuração!C72</f>
        <v>OSHIRO</v>
      </c>
      <c r="C107" s="600" t="str">
        <f>apuração!D72</f>
        <v>TSUTOMU</v>
      </c>
      <c r="D107" s="601" t="str">
        <f>apuração!E72</f>
        <v>M</v>
      </c>
      <c r="E107" s="601" t="str">
        <f>apuração!F72</f>
        <v>11. NCC</v>
      </c>
      <c r="F107" s="597">
        <f>apuração!G72</f>
        <v>20900</v>
      </c>
      <c r="G107" s="598">
        <f>apuração!H72</f>
        <v>6</v>
      </c>
      <c r="H107" s="596" t="str">
        <f>apuração!I72</f>
        <v>A-NSR</v>
      </c>
      <c r="I107" s="596" t="str">
        <f>apuração!J72</f>
        <v>LIB2026</v>
      </c>
      <c r="J107" s="596">
        <f>apuração!K72</f>
        <v>0</v>
      </c>
      <c r="K107" s="596">
        <f>apuração!L72</f>
        <v>62</v>
      </c>
      <c r="L107" s="596">
        <f>apuração!M72</f>
        <v>61</v>
      </c>
      <c r="M107" s="596">
        <f>apuração!N72</f>
        <v>123</v>
      </c>
      <c r="N107" s="601" t="str">
        <f>IF(apuração!$O72&gt;0, IF(apuração!$O72="", "", apuração!$O72), "")</f>
        <v/>
      </c>
      <c r="O107" s="601" t="str">
        <f>IF(apuração!$O72&gt;0, IF(apuração!$P72="", "", apuração!$P72), "")</f>
        <v/>
      </c>
      <c r="P107" s="601" t="str">
        <f>IF(apuração!$O72&gt;0, IF(apuração!$Q72="", "", apuração!$Q72), "")</f>
        <v/>
      </c>
      <c r="Q107" s="601" t="str">
        <f>IF(apuração!$O72&gt;0, IF(apuração!$R72="", "", apuração!$R72), "")</f>
        <v/>
      </c>
      <c r="R107" s="596" t="str">
        <f>apuração!S72</f>
        <v/>
      </c>
      <c r="S107" s="596" t="str">
        <f>apuração!T72</f>
        <v/>
      </c>
      <c r="T107" s="596" t="str">
        <f>apuração!U72</f>
        <v/>
      </c>
      <c r="U107" s="596" t="str">
        <f>apuração!V72</f>
        <v/>
      </c>
      <c r="V107" s="601">
        <f>IF(apuração!$O72&gt;0, IF(apuração!$W72="", 0, apuração!$W72), 0)</f>
        <v>0</v>
      </c>
      <c r="W107" s="601">
        <f t="shared" si="1"/>
        <v>0</v>
      </c>
      <c r="X107" s="601"/>
    </row>
    <row r="108" spans="1:24" ht="13.8">
      <c r="A108" s="599" t="str">
        <f>apuração!B181</f>
        <v>653</v>
      </c>
      <c r="B108" s="600" t="str">
        <f>apuração!C181</f>
        <v>TAKAMUNE</v>
      </c>
      <c r="C108" s="600" t="str">
        <f>apuração!D181</f>
        <v>ATSUSHI</v>
      </c>
      <c r="D108" s="601" t="str">
        <f>apuração!E181</f>
        <v>M</v>
      </c>
      <c r="E108" s="601" t="str">
        <f>apuração!F181</f>
        <v>01. PIE</v>
      </c>
      <c r="F108" s="597">
        <f>apuração!G181</f>
        <v>16893</v>
      </c>
      <c r="G108" s="598">
        <f>apuração!H181</f>
        <v>8</v>
      </c>
      <c r="H108" s="596" t="str">
        <f>apuração!I181</f>
        <v>B-SR</v>
      </c>
      <c r="I108" s="596" t="str">
        <f>apuração!J181</f>
        <v>LIB2026</v>
      </c>
      <c r="J108" s="596">
        <f>apuração!K181</f>
        <v>0</v>
      </c>
      <c r="K108" s="596">
        <f>apuração!L181</f>
        <v>60</v>
      </c>
      <c r="L108" s="596">
        <f>apuração!M181</f>
        <v>63</v>
      </c>
      <c r="M108" s="596">
        <f>apuração!N181</f>
        <v>123</v>
      </c>
      <c r="N108" s="601" t="str">
        <f>IF(apuração!$O181&gt;0, IF(apuração!$O181="", "", apuração!$O181), "")</f>
        <v/>
      </c>
      <c r="O108" s="601" t="str">
        <f>IF(apuração!$O181&gt;0, IF(apuração!$P181="", "", apuração!$P181), "")</f>
        <v/>
      </c>
      <c r="P108" s="601" t="str">
        <f>IF(apuração!$O181&gt;0, IF(apuração!$Q181="", "", apuração!$Q181), "")</f>
        <v/>
      </c>
      <c r="Q108" s="601" t="str">
        <f>IF(apuração!$O181&gt;0, IF(apuração!$R181="", "", apuração!$R181), "")</f>
        <v/>
      </c>
      <c r="R108" s="596" t="str">
        <f>apuração!S181</f>
        <v/>
      </c>
      <c r="S108" s="596" t="str">
        <f>apuração!T181</f>
        <v/>
      </c>
      <c r="T108" s="596" t="str">
        <f>apuração!U181</f>
        <v/>
      </c>
      <c r="U108" s="596" t="str">
        <f>apuração!V181</f>
        <v/>
      </c>
      <c r="V108" s="601">
        <f>IF(apuração!$O181&gt;0, IF(apuração!$W181="", 0, apuração!$W181), 0)</f>
        <v>0</v>
      </c>
      <c r="W108" s="601">
        <f t="shared" si="1"/>
        <v>0</v>
      </c>
      <c r="X108" s="601"/>
    </row>
    <row r="109" spans="1:24" ht="13.8">
      <c r="A109" s="599" t="str">
        <f>apuração!B171</f>
        <v>215</v>
      </c>
      <c r="B109" s="600" t="str">
        <f>apuração!C171</f>
        <v>ITO</v>
      </c>
      <c r="C109" s="600" t="str">
        <f>apuração!D171</f>
        <v>MINORU</v>
      </c>
      <c r="D109" s="601" t="str">
        <f>apuração!E171</f>
        <v>M</v>
      </c>
      <c r="E109" s="601" t="str">
        <f>apuração!F171</f>
        <v>10. ITA</v>
      </c>
      <c r="F109" s="597">
        <f>apuração!G171</f>
        <v>14704</v>
      </c>
      <c r="G109" s="598">
        <f>apuração!H171</f>
        <v>9</v>
      </c>
      <c r="H109" s="596" t="str">
        <f>apuração!I171</f>
        <v>B-MR</v>
      </c>
      <c r="I109" s="596" t="str">
        <f>apuração!J171</f>
        <v>LIB2026</v>
      </c>
      <c r="J109" s="596">
        <f>apuração!K171</f>
        <v>0</v>
      </c>
      <c r="K109" s="596">
        <v>74</v>
      </c>
      <c r="L109" s="596">
        <f>apuração!M171</f>
        <v>63</v>
      </c>
      <c r="M109" s="596">
        <f>apuração!N171</f>
        <v>123</v>
      </c>
      <c r="N109" s="601" t="str">
        <f>IF(apuração!$O171&gt;0, IF(apuração!$O171="", "", apuração!$O171), "")</f>
        <v/>
      </c>
      <c r="O109" s="601" t="str">
        <f>IF(apuração!$O171&gt;0, IF(apuração!$P171="", "", apuração!$P171), "")</f>
        <v/>
      </c>
      <c r="P109" s="601" t="str">
        <f>IF(apuração!$O171&gt;0, IF(apuração!$Q171="", "", apuração!$Q171), "")</f>
        <v/>
      </c>
      <c r="Q109" s="601" t="str">
        <f>IF(apuração!$O171&gt;0, IF(apuração!$R171="", "", apuração!$R171), "")</f>
        <v/>
      </c>
      <c r="R109" s="596" t="str">
        <f>apuração!S171</f>
        <v/>
      </c>
      <c r="S109" s="596" t="str">
        <f>apuração!T171</f>
        <v/>
      </c>
      <c r="T109" s="596" t="str">
        <f>apuração!U171</f>
        <v/>
      </c>
      <c r="U109" s="596" t="str">
        <f>apuração!V171</f>
        <v/>
      </c>
      <c r="V109" s="601">
        <f>IF(apuração!$O171&gt;0, IF(apuração!$W171="", 0, apuração!$W171), 0)</f>
        <v>0</v>
      </c>
      <c r="W109" s="601">
        <f t="shared" si="1"/>
        <v>0</v>
      </c>
      <c r="X109" s="601"/>
    </row>
    <row r="110" spans="1:24" ht="13.8">
      <c r="A110" s="599">
        <f>apuração!B186</f>
        <v>794</v>
      </c>
      <c r="B110" s="600" t="str">
        <f>apuração!C186</f>
        <v>GUNJI</v>
      </c>
      <c r="C110" s="600" t="str">
        <f>apuração!D186</f>
        <v>YOSHIE</v>
      </c>
      <c r="D110" s="601" t="str">
        <f>apuração!E186</f>
        <v>F</v>
      </c>
      <c r="E110" s="601" t="str">
        <f>apuração!F186</f>
        <v>15. BIR</v>
      </c>
      <c r="F110" s="597">
        <f>apuração!G186</f>
        <v>18222</v>
      </c>
      <c r="G110" s="598">
        <f>apuração!H186</f>
        <v>9</v>
      </c>
      <c r="H110" s="596" t="str">
        <f>apuração!I186</f>
        <v>B-SR</v>
      </c>
      <c r="I110" s="596" t="str">
        <f>apuração!J186</f>
        <v>LIB2026</v>
      </c>
      <c r="J110" s="596">
        <f>apuração!K186</f>
        <v>0</v>
      </c>
      <c r="K110" s="596">
        <f>apuração!L186</f>
        <v>61</v>
      </c>
      <c r="L110" s="596">
        <f>apuração!M186</f>
        <v>62</v>
      </c>
      <c r="M110" s="596">
        <f>apuração!N186</f>
        <v>123</v>
      </c>
      <c r="N110" s="601" t="str">
        <f>IF(apuração!$O186&gt;0, IF(apuração!$O186="", "", apuração!$O186), "")</f>
        <v/>
      </c>
      <c r="O110" s="601" t="str">
        <f>IF(apuração!$O186&gt;0, IF(apuração!$P186="", "", apuração!$P186), "")</f>
        <v/>
      </c>
      <c r="P110" s="601" t="str">
        <f>IF(apuração!$O186&gt;0, IF(apuração!$Q186="", "", apuração!$Q186), "")</f>
        <v/>
      </c>
      <c r="Q110" s="601" t="str">
        <f>IF(apuração!$O186&gt;0, IF(apuração!$R186="", "", apuração!$R186), "")</f>
        <v/>
      </c>
      <c r="R110" s="596" t="str">
        <f>apuração!S186</f>
        <v/>
      </c>
      <c r="S110" s="596" t="str">
        <f>apuração!T186</f>
        <v/>
      </c>
      <c r="T110" s="596" t="str">
        <f>apuração!U186</f>
        <v/>
      </c>
      <c r="U110" s="596" t="str">
        <f>apuração!V186</f>
        <v/>
      </c>
      <c r="V110" s="601">
        <f>IF(apuração!$O186&gt;0, IF(apuração!$W186="", 0, apuração!$W186), 0)</f>
        <v>0</v>
      </c>
      <c r="W110" s="601">
        <f t="shared" si="1"/>
        <v>0</v>
      </c>
      <c r="X110" s="601"/>
    </row>
    <row r="111" spans="1:24" ht="13.8">
      <c r="A111" s="601" t="str">
        <f>apuração!B20</f>
        <v>320</v>
      </c>
      <c r="B111" s="600" t="str">
        <f>apuração!C20</f>
        <v>WAKABAYASHI</v>
      </c>
      <c r="C111" s="600" t="str">
        <f>apuração!D20</f>
        <v>KOITI</v>
      </c>
      <c r="D111" s="601" t="str">
        <f>apuração!E20</f>
        <v>M</v>
      </c>
      <c r="E111" s="601" t="str">
        <f>apuração!F20</f>
        <v>11. NCC</v>
      </c>
      <c r="F111" s="597">
        <f>apuração!G20</f>
        <v>15516</v>
      </c>
      <c r="G111" s="598">
        <f>apuração!H20</f>
        <v>5</v>
      </c>
      <c r="H111" s="596" t="str">
        <f>apuração!I20</f>
        <v>A-SR</v>
      </c>
      <c r="I111" s="596" t="str">
        <f>apuração!J20</f>
        <v>LIB2026</v>
      </c>
      <c r="J111" s="596">
        <f>apuração!K20</f>
        <v>0</v>
      </c>
      <c r="K111" s="596">
        <f>apuração!L20</f>
        <v>57</v>
      </c>
      <c r="L111" s="596">
        <f>apuração!M20</f>
        <v>67</v>
      </c>
      <c r="M111" s="596">
        <f>apuração!N20</f>
        <v>124</v>
      </c>
      <c r="N111" s="601" t="str">
        <f>IF(apuração!$O20&gt;0, IF(apuração!$O20="", "", apuração!$O20), "")</f>
        <v/>
      </c>
      <c r="O111" s="601" t="str">
        <f>IF(apuração!$O20&gt;0, IF(apuração!$P20="", "", apuração!$P20), "")</f>
        <v/>
      </c>
      <c r="P111" s="601" t="str">
        <f>IF(apuração!$O20&gt;0, IF(apuração!$Q20="", "", apuração!$Q20), "")</f>
        <v/>
      </c>
      <c r="Q111" s="601" t="str">
        <f>IF(apuração!$O20&gt;0, IF(apuração!$R20="", "", apuração!$R20), "")</f>
        <v/>
      </c>
      <c r="R111" s="596" t="str">
        <f>apuração!S20</f>
        <v/>
      </c>
      <c r="S111" s="596" t="str">
        <f>apuração!T20</f>
        <v/>
      </c>
      <c r="T111" s="596" t="str">
        <f>apuração!U20</f>
        <v/>
      </c>
      <c r="U111" s="596" t="str">
        <f>apuração!V20</f>
        <v/>
      </c>
      <c r="V111" s="601">
        <f>IF(apuração!$O20&gt;0, IF(apuração!$W20="", 0, apuração!$W20), 0)</f>
        <v>0</v>
      </c>
      <c r="W111" s="601">
        <f t="shared" si="1"/>
        <v>0</v>
      </c>
      <c r="X111" s="601"/>
    </row>
    <row r="112" spans="1:24" ht="13.8">
      <c r="A112" s="601" t="str">
        <f>apuração!B9</f>
        <v>480</v>
      </c>
      <c r="B112" s="600" t="str">
        <f>apuração!C9</f>
        <v>SIGAKI HIGUCHI</v>
      </c>
      <c r="C112" s="600" t="str">
        <f>apuração!D9</f>
        <v>LOURDES YASSUKO</v>
      </c>
      <c r="D112" s="601" t="str">
        <f>apuração!E9</f>
        <v>F</v>
      </c>
      <c r="E112" s="601" t="str">
        <f>apuração!F9</f>
        <v>11. NCC</v>
      </c>
      <c r="F112" s="597">
        <f>apuração!G9</f>
        <v>20585</v>
      </c>
      <c r="G112" s="598">
        <f>apuração!H9</f>
        <v>6</v>
      </c>
      <c r="H112" s="596" t="str">
        <f>apuração!I9</f>
        <v>A-NSR</v>
      </c>
      <c r="I112" s="596" t="str">
        <f>apuração!J9</f>
        <v>LIB2026</v>
      </c>
      <c r="J112" s="596">
        <f>apuração!K9</f>
        <v>0</v>
      </c>
      <c r="K112" s="596">
        <f>apuração!L9</f>
        <v>64</v>
      </c>
      <c r="L112" s="596">
        <f>apuração!M9</f>
        <v>60</v>
      </c>
      <c r="M112" s="596">
        <f>apuração!N9</f>
        <v>124</v>
      </c>
      <c r="N112" s="601" t="str">
        <f>IF(apuração!$O9&gt;0, IF(apuração!$O9="", "", apuração!$O9), "")</f>
        <v/>
      </c>
      <c r="O112" s="601" t="str">
        <f>IF(apuração!$O9&gt;0, IF(apuração!$P9="", "", apuração!$P9), "")</f>
        <v/>
      </c>
      <c r="P112" s="601" t="str">
        <f>IF(apuração!$O9&gt;0, IF(apuração!$Q9="", "", apuração!$Q9), "")</f>
        <v/>
      </c>
      <c r="Q112" s="601" t="str">
        <f>IF(apuração!$O9&gt;0, IF(apuração!$R9="", "", apuração!$R9), "")</f>
        <v/>
      </c>
      <c r="R112" s="596" t="str">
        <f>apuração!S9</f>
        <v/>
      </c>
      <c r="S112" s="596" t="str">
        <f>apuração!T9</f>
        <v/>
      </c>
      <c r="T112" s="596" t="str">
        <f>apuração!U9</f>
        <v/>
      </c>
      <c r="U112" s="596" t="str">
        <f>apuração!V9</f>
        <v/>
      </c>
      <c r="V112" s="601">
        <f>IF(apuração!$O9&gt;0, IF(apuração!$W9="", 0, apuração!$W9), 0)</f>
        <v>0</v>
      </c>
      <c r="W112" s="601">
        <f t="shared" si="1"/>
        <v>0</v>
      </c>
      <c r="X112" s="601"/>
    </row>
    <row r="113" spans="1:24" ht="13.8">
      <c r="A113" s="599" t="str">
        <f>apuração!B187</f>
        <v>308</v>
      </c>
      <c r="B113" s="600" t="str">
        <f>apuração!C187</f>
        <v>SATO</v>
      </c>
      <c r="C113" s="600" t="str">
        <f>apuração!D187</f>
        <v>HIROYUKI</v>
      </c>
      <c r="D113" s="601" t="str">
        <f>apuração!E187</f>
        <v>M</v>
      </c>
      <c r="E113" s="601" t="str">
        <f>apuração!F187</f>
        <v>11. NCC</v>
      </c>
      <c r="F113" s="597">
        <f>apuração!G187</f>
        <v>13814</v>
      </c>
      <c r="G113" s="598">
        <f>apuração!H187</f>
        <v>9</v>
      </c>
      <c r="H113" s="596" t="str">
        <f>apuração!I187</f>
        <v>B-MR</v>
      </c>
      <c r="I113" s="596" t="str">
        <f>apuração!J187</f>
        <v>LIB2026</v>
      </c>
      <c r="J113" s="596">
        <f>apuração!K187</f>
        <v>0</v>
      </c>
      <c r="K113" s="596">
        <f>apuração!L187</f>
        <v>64</v>
      </c>
      <c r="L113" s="596">
        <f>apuração!M187</f>
        <v>60</v>
      </c>
      <c r="M113" s="596">
        <f>apuração!N187</f>
        <v>124</v>
      </c>
      <c r="N113" s="601" t="str">
        <f>IF(apuração!$O187&gt;0, IF(apuração!$O187="", "", apuração!$O187), "")</f>
        <v/>
      </c>
      <c r="O113" s="601" t="str">
        <f>IF(apuração!$O187&gt;0, IF(apuração!$P187="", "", apuração!$P187), "")</f>
        <v/>
      </c>
      <c r="P113" s="601" t="str">
        <f>IF(apuração!$O187&gt;0, IF(apuração!$Q187="", "", apuração!$Q187), "")</f>
        <v/>
      </c>
      <c r="Q113" s="601" t="str">
        <f>IF(apuração!$O187&gt;0, IF(apuração!$R187="", "", apuração!$R187), "")</f>
        <v/>
      </c>
      <c r="R113" s="596" t="str">
        <f>apuração!S187</f>
        <v/>
      </c>
      <c r="S113" s="596" t="str">
        <f>apuração!T187</f>
        <v/>
      </c>
      <c r="T113" s="596" t="str">
        <f>apuração!U187</f>
        <v/>
      </c>
      <c r="U113" s="596" t="str">
        <f>apuração!V187</f>
        <v/>
      </c>
      <c r="V113" s="601">
        <f>IF(apuração!$O187&gt;0, IF(apuração!$W187="", 0, apuração!$W187), 0)</f>
        <v>0</v>
      </c>
      <c r="W113" s="601">
        <f t="shared" si="1"/>
        <v>0</v>
      </c>
      <c r="X113" s="601"/>
    </row>
    <row r="114" spans="1:24" ht="13.8">
      <c r="A114" s="599" t="str">
        <f>apuração!B152</f>
        <v>975</v>
      </c>
      <c r="B114" s="600" t="str">
        <f>apuração!C152</f>
        <v>OGAWA</v>
      </c>
      <c r="C114" s="600" t="str">
        <f>apuração!D152</f>
        <v>ARNALDO</v>
      </c>
      <c r="D114" s="601" t="str">
        <f>apuração!E152</f>
        <v>M</v>
      </c>
      <c r="E114" s="601" t="str">
        <f>apuração!F152</f>
        <v>15. BIR</v>
      </c>
      <c r="F114" s="597">
        <f>apuração!G152</f>
        <v>21814</v>
      </c>
      <c r="G114" s="598">
        <f>apuração!H152</f>
        <v>10</v>
      </c>
      <c r="H114" s="596" t="str">
        <f>apuração!I152</f>
        <v>C-NSR</v>
      </c>
      <c r="I114" s="596" t="str">
        <f>apuração!J152</f>
        <v>LIB2026</v>
      </c>
      <c r="J114" s="596">
        <f>apuração!K152</f>
        <v>0</v>
      </c>
      <c r="K114" s="596">
        <f>apuração!L152</f>
        <v>65</v>
      </c>
      <c r="L114" s="596">
        <f>apuração!M152</f>
        <v>59</v>
      </c>
      <c r="M114" s="596">
        <f>apuração!N152</f>
        <v>124</v>
      </c>
      <c r="N114" s="601" t="str">
        <f>IF(apuração!$O152&gt;0, IF(apuração!$O152="", "", apuração!$O152), "")</f>
        <v/>
      </c>
      <c r="O114" s="601" t="str">
        <f>IF(apuração!$O152&gt;0, IF(apuração!$P152="", "", apuração!$P152), "")</f>
        <v/>
      </c>
      <c r="P114" s="601" t="str">
        <f>IF(apuração!$O152&gt;0, IF(apuração!$Q152="", "", apuração!$Q152), "")</f>
        <v/>
      </c>
      <c r="Q114" s="601" t="str">
        <f>IF(apuração!$O152&gt;0, IF(apuração!$R152="", "", apuração!$R152), "")</f>
        <v/>
      </c>
      <c r="R114" s="596" t="str">
        <f>apuração!S152</f>
        <v/>
      </c>
      <c r="S114" s="596" t="str">
        <f>apuração!T152</f>
        <v/>
      </c>
      <c r="T114" s="596" t="str">
        <f>apuração!U152</f>
        <v/>
      </c>
      <c r="U114" s="596" t="str">
        <f>apuração!V152</f>
        <v/>
      </c>
      <c r="V114" s="601">
        <f>IF(apuração!$O152&gt;0, IF(apuração!$W152="", 0, apuração!$W152), 0)</f>
        <v>0</v>
      </c>
      <c r="W114" s="601">
        <f t="shared" si="1"/>
        <v>0</v>
      </c>
      <c r="X114" s="601"/>
    </row>
    <row r="115" spans="1:24" ht="13.8">
      <c r="A115" s="599" t="str">
        <f>apuração!B191</f>
        <v>406</v>
      </c>
      <c r="B115" s="600" t="str">
        <f>apuração!C191</f>
        <v>VALERO ARIAS</v>
      </c>
      <c r="C115" s="600" t="str">
        <f>apuração!D191</f>
        <v>CARMEN</v>
      </c>
      <c r="D115" s="601" t="str">
        <f>apuração!E191</f>
        <v>F</v>
      </c>
      <c r="E115" s="601" t="str">
        <f>apuração!F191</f>
        <v>06. KOK</v>
      </c>
      <c r="F115" s="597">
        <f>apuração!G191</f>
        <v>21451</v>
      </c>
      <c r="G115" s="598">
        <f>apuração!H191</f>
        <v>12</v>
      </c>
      <c r="H115" s="596" t="str">
        <f>apuração!I191</f>
        <v>C-NSR</v>
      </c>
      <c r="I115" s="596" t="str">
        <f>apuração!J191</f>
        <v>LIB2026</v>
      </c>
      <c r="J115" s="596">
        <f>apuração!K191</f>
        <v>0</v>
      </c>
      <c r="K115" s="596">
        <f>apuração!L191</f>
        <v>61</v>
      </c>
      <c r="L115" s="596">
        <f>apuração!M191</f>
        <v>63</v>
      </c>
      <c r="M115" s="596">
        <f>apuração!N191</f>
        <v>124</v>
      </c>
      <c r="N115" s="601" t="str">
        <f>IF(apuração!$O191&gt;0, IF(apuração!$O191="", "", apuração!$O191), "")</f>
        <v/>
      </c>
      <c r="O115" s="601" t="str">
        <f>IF(apuração!$O191&gt;0, IF(apuração!$P191="", "", apuração!$P191), "")</f>
        <v/>
      </c>
      <c r="P115" s="601" t="str">
        <f>IF(apuração!$O191&gt;0, IF(apuração!$Q191="", "", apuração!$Q191), "")</f>
        <v/>
      </c>
      <c r="Q115" s="601" t="str">
        <f>IF(apuração!$O191&gt;0, IF(apuração!$R191="", "", apuração!$R191), "")</f>
        <v/>
      </c>
      <c r="R115" s="596" t="str">
        <f>apuração!S191</f>
        <v/>
      </c>
      <c r="S115" s="596" t="str">
        <f>apuração!T191</f>
        <v/>
      </c>
      <c r="T115" s="596" t="str">
        <f>apuração!U191</f>
        <v/>
      </c>
      <c r="U115" s="596" t="str">
        <f>apuração!V191</f>
        <v/>
      </c>
      <c r="V115" s="601">
        <f>IF(apuração!$O191&gt;0, IF(apuração!$W191="", 0, apuração!$W191), 0)</f>
        <v>0</v>
      </c>
      <c r="W115" s="601">
        <f t="shared" si="1"/>
        <v>0</v>
      </c>
      <c r="X115" s="601"/>
    </row>
    <row r="116" spans="1:24" ht="13.8">
      <c r="A116" s="599" t="str">
        <f>apuração!B41</f>
        <v>714</v>
      </c>
      <c r="B116" s="600" t="str">
        <f>apuração!C41</f>
        <v>MARTINS DE MELLO</v>
      </c>
      <c r="C116" s="600" t="str">
        <f>apuração!D41</f>
        <v>VANESSA</v>
      </c>
      <c r="D116" s="601" t="str">
        <f>apuração!E41</f>
        <v>F</v>
      </c>
      <c r="E116" s="601" t="str">
        <f>apuração!F41</f>
        <v>06. KOK</v>
      </c>
      <c r="F116" s="597">
        <f>apuração!G41</f>
        <v>28169</v>
      </c>
      <c r="G116" s="598">
        <f>apuração!H41</f>
        <v>12</v>
      </c>
      <c r="H116" s="596" t="str">
        <f>apuração!I41</f>
        <v>C-NSR</v>
      </c>
      <c r="I116" s="596" t="str">
        <f>apuração!J41</f>
        <v>LIB2026</v>
      </c>
      <c r="J116" s="596">
        <f>apuração!K41</f>
        <v>0</v>
      </c>
      <c r="K116" s="596">
        <f>apuração!L41</f>
        <v>63</v>
      </c>
      <c r="L116" s="596">
        <f>apuração!M41</f>
        <v>61</v>
      </c>
      <c r="M116" s="596">
        <f>apuração!N41</f>
        <v>124</v>
      </c>
      <c r="N116" s="601" t="str">
        <f>IF(apuração!$O41&gt;0, IF(apuração!$O41="", "", apuração!$O41), "")</f>
        <v/>
      </c>
      <c r="O116" s="601" t="str">
        <f>IF(apuração!$O41&gt;0, IF(apuração!$P41="", "", apuração!$P41), "")</f>
        <v/>
      </c>
      <c r="P116" s="601" t="str">
        <f>IF(apuração!$O41&gt;0, IF(apuração!$Q41="", "", apuração!$Q41), "")</f>
        <v/>
      </c>
      <c r="Q116" s="601" t="str">
        <f>IF(apuração!$O41&gt;0, IF(apuração!$R41="", "", apuração!$R41), "")</f>
        <v/>
      </c>
      <c r="R116" s="596" t="str">
        <f>apuração!S41</f>
        <v/>
      </c>
      <c r="S116" s="596" t="str">
        <f>apuração!T41</f>
        <v/>
      </c>
      <c r="T116" s="596" t="str">
        <f>apuração!U41</f>
        <v/>
      </c>
      <c r="U116" s="596" t="str">
        <f>apuração!V41</f>
        <v/>
      </c>
      <c r="V116" s="601">
        <f>IF(apuração!$O41&gt;0, IF(apuração!$W41="", 0, apuração!$W41), 0)</f>
        <v>0</v>
      </c>
      <c r="W116" s="601">
        <f t="shared" si="1"/>
        <v>0</v>
      </c>
      <c r="X116" s="601"/>
    </row>
    <row r="117" spans="1:24" ht="13.8">
      <c r="A117" s="599" t="str">
        <f>apuração!B32</f>
        <v>690</v>
      </c>
      <c r="B117" s="600" t="str">
        <f>apuração!C32</f>
        <v>ITAGAKI</v>
      </c>
      <c r="C117" s="600" t="str">
        <f>apuração!D32</f>
        <v>MILTON NOBUHIRO</v>
      </c>
      <c r="D117" s="601" t="str">
        <f>apuração!E32</f>
        <v>M</v>
      </c>
      <c r="E117" s="601" t="str">
        <f>apuração!F32</f>
        <v>11. NCC</v>
      </c>
      <c r="F117" s="597">
        <f>apuração!G32</f>
        <v>22073</v>
      </c>
      <c r="G117" s="598">
        <f>apuração!H32</f>
        <v>5</v>
      </c>
      <c r="H117" s="596" t="str">
        <f>apuração!I32</f>
        <v>A-NSR</v>
      </c>
      <c r="I117" s="596" t="str">
        <f>apuração!J32</f>
        <v>LIB2026</v>
      </c>
      <c r="J117" s="596">
        <f>apuração!K32</f>
        <v>0</v>
      </c>
      <c r="K117" s="596">
        <f>apuração!L32</f>
        <v>66</v>
      </c>
      <c r="L117" s="596">
        <f>apuração!M32</f>
        <v>59</v>
      </c>
      <c r="M117" s="596">
        <f>apuração!N32</f>
        <v>125</v>
      </c>
      <c r="N117" s="601" t="str">
        <f>IF(apuração!$O32&gt;0, IF(apuração!$O32="", "", apuração!$O32), "")</f>
        <v/>
      </c>
      <c r="O117" s="601" t="str">
        <f>IF(apuração!$O32&gt;0, IF(apuração!$P32="", "", apuração!$P32), "")</f>
        <v/>
      </c>
      <c r="P117" s="601" t="str">
        <f>IF(apuração!$O32&gt;0, IF(apuração!$Q32="", "", apuração!$Q32), "")</f>
        <v/>
      </c>
      <c r="Q117" s="601" t="str">
        <f>IF(apuração!$O32&gt;0, IF(apuração!$R32="", "", apuração!$R32), "")</f>
        <v/>
      </c>
      <c r="R117" s="596" t="str">
        <f>apuração!S32</f>
        <v/>
      </c>
      <c r="S117" s="596" t="str">
        <f>apuração!T32</f>
        <v/>
      </c>
      <c r="T117" s="596" t="str">
        <f>apuração!U32</f>
        <v/>
      </c>
      <c r="U117" s="596" t="str">
        <f>apuração!V32</f>
        <v/>
      </c>
      <c r="V117" s="601">
        <f>IF(apuração!$O32&gt;0, IF(apuração!$W32="", 0, apuração!$W32), 0)</f>
        <v>0</v>
      </c>
      <c r="W117" s="601">
        <f t="shared" si="1"/>
        <v>0</v>
      </c>
      <c r="X117" s="601"/>
    </row>
    <row r="118" spans="1:24" ht="13.8">
      <c r="A118" s="599" t="str">
        <f>apuração!B98</f>
        <v>793</v>
      </c>
      <c r="B118" s="600" t="str">
        <f>apuração!C98</f>
        <v>MINAMI</v>
      </c>
      <c r="C118" s="600" t="str">
        <f>apuração!D98</f>
        <v>TEREZA</v>
      </c>
      <c r="D118" s="601" t="str">
        <f>apuração!E98</f>
        <v>F</v>
      </c>
      <c r="E118" s="601" t="str">
        <f>apuração!F98</f>
        <v>15. BIR</v>
      </c>
      <c r="F118" s="597">
        <f>apuração!G98</f>
        <v>18584</v>
      </c>
      <c r="G118" s="598">
        <f>apuração!H98</f>
        <v>7</v>
      </c>
      <c r="H118" s="596" t="str">
        <f>apuração!I98</f>
        <v>B-SR</v>
      </c>
      <c r="I118" s="596" t="str">
        <f>apuração!J98</f>
        <v>LIB2026</v>
      </c>
      <c r="J118" s="596">
        <f>apuração!K98</f>
        <v>0</v>
      </c>
      <c r="K118" s="596">
        <f>apuração!L98</f>
        <v>64</v>
      </c>
      <c r="L118" s="596">
        <f>apuração!M98</f>
        <v>61</v>
      </c>
      <c r="M118" s="596">
        <f>apuração!N98</f>
        <v>125</v>
      </c>
      <c r="N118" s="601" t="str">
        <f>IF(apuração!$O98&gt;0, IF(apuração!$O98="", "", apuração!$O98), "")</f>
        <v/>
      </c>
      <c r="O118" s="601" t="str">
        <f>IF(apuração!$O98&gt;0, IF(apuração!$P98="", "", apuração!$P98), "")</f>
        <v/>
      </c>
      <c r="P118" s="601" t="str">
        <f>IF(apuração!$O98&gt;0, IF(apuração!$Q98="", "", apuração!$Q98), "")</f>
        <v/>
      </c>
      <c r="Q118" s="601" t="str">
        <f>IF(apuração!$O98&gt;0, IF(apuração!$R98="", "", apuração!$R98), "")</f>
        <v/>
      </c>
      <c r="R118" s="596" t="str">
        <f>apuração!S98</f>
        <v/>
      </c>
      <c r="S118" s="596" t="str">
        <f>apuração!T98</f>
        <v/>
      </c>
      <c r="T118" s="596" t="str">
        <f>apuração!U98</f>
        <v/>
      </c>
      <c r="U118" s="596" t="str">
        <f>apuração!V98</f>
        <v/>
      </c>
      <c r="V118" s="601">
        <f>IF(apuração!$O98&gt;0, IF(apuração!$W98="", 0, apuração!$W98), 0)</f>
        <v>0</v>
      </c>
      <c r="W118" s="601">
        <f t="shared" si="1"/>
        <v>0</v>
      </c>
      <c r="X118" s="601"/>
    </row>
    <row r="119" spans="1:24" ht="13.8">
      <c r="A119" s="599" t="str">
        <f>apuração!B86</f>
        <v>835</v>
      </c>
      <c r="B119" s="600" t="str">
        <f>apuração!C86</f>
        <v>YAMANO</v>
      </c>
      <c r="C119" s="600" t="str">
        <f>apuração!D86</f>
        <v>ROSA</v>
      </c>
      <c r="D119" s="601" t="str">
        <f>apuração!E86</f>
        <v>F</v>
      </c>
      <c r="E119" s="601" t="str">
        <f>apuração!F86</f>
        <v>03. IBI</v>
      </c>
      <c r="F119" s="597">
        <f>apuração!G86</f>
        <v>20212</v>
      </c>
      <c r="G119" s="598">
        <f>apuração!H86</f>
        <v>8</v>
      </c>
      <c r="H119" s="596" t="str">
        <f>apuração!I86</f>
        <v>B-NSR</v>
      </c>
      <c r="I119" s="596" t="str">
        <f>apuração!J86</f>
        <v>LIB2026</v>
      </c>
      <c r="J119" s="596">
        <f>apuração!K86</f>
        <v>0</v>
      </c>
      <c r="K119" s="596">
        <f>apuração!L86</f>
        <v>60</v>
      </c>
      <c r="L119" s="596">
        <f>apuração!M86</f>
        <v>65</v>
      </c>
      <c r="M119" s="596">
        <f>apuração!N86</f>
        <v>125</v>
      </c>
      <c r="N119" s="601" t="str">
        <f>IF(apuração!$O86&gt;0, IF(apuração!$O86="", "", apuração!$O86), "")</f>
        <v/>
      </c>
      <c r="O119" s="601" t="str">
        <f>IF(apuração!$O86&gt;0, IF(apuração!$P86="", "", apuração!$P86), "")</f>
        <v/>
      </c>
      <c r="P119" s="601" t="str">
        <f>IF(apuração!$O86&gt;0, IF(apuração!$Q86="", "", apuração!$Q86), "")</f>
        <v/>
      </c>
      <c r="Q119" s="601" t="str">
        <f>IF(apuração!$O86&gt;0, IF(apuração!$R86="", "", apuração!$R86), "")</f>
        <v/>
      </c>
      <c r="R119" s="596" t="str">
        <f>apuração!S86</f>
        <v/>
      </c>
      <c r="S119" s="596" t="str">
        <f>apuração!T86</f>
        <v/>
      </c>
      <c r="T119" s="596" t="str">
        <f>apuração!U86</f>
        <v/>
      </c>
      <c r="U119" s="596" t="str">
        <f>apuração!V86</f>
        <v/>
      </c>
      <c r="V119" s="601">
        <f>IF(apuração!$O86&gt;0, IF(apuração!$W86="", 0, apuração!$W86), 0)</f>
        <v>0</v>
      </c>
      <c r="W119" s="601">
        <f t="shared" si="1"/>
        <v>0</v>
      </c>
      <c r="X119" s="601"/>
    </row>
    <row r="120" spans="1:24" ht="13.8">
      <c r="A120" s="599">
        <f>apuração!B95</f>
        <v>661</v>
      </c>
      <c r="B120" s="600" t="str">
        <f>apuração!C95</f>
        <v>FURUKAWA</v>
      </c>
      <c r="C120" s="600" t="str">
        <f>apuração!D95</f>
        <v>KOITI</v>
      </c>
      <c r="D120" s="601" t="str">
        <f>apuração!E95</f>
        <v>M</v>
      </c>
      <c r="E120" s="601" t="str">
        <f>apuração!F95</f>
        <v>06. KOK</v>
      </c>
      <c r="F120" s="597">
        <f>apuração!G95</f>
        <v>16653</v>
      </c>
      <c r="G120" s="598">
        <f>apuração!H95</f>
        <v>9</v>
      </c>
      <c r="H120" s="596" t="str">
        <f>apuração!I95</f>
        <v>B-SR</v>
      </c>
      <c r="I120" s="596" t="str">
        <f>apuração!J95</f>
        <v>LIB2026</v>
      </c>
      <c r="J120" s="596">
        <f>apuração!K95</f>
        <v>0</v>
      </c>
      <c r="K120" s="596">
        <f>apuração!L95</f>
        <v>64</v>
      </c>
      <c r="L120" s="596">
        <f>apuração!M95</f>
        <v>61</v>
      </c>
      <c r="M120" s="596">
        <f>apuração!N95</f>
        <v>125</v>
      </c>
      <c r="N120" s="601" t="str">
        <f>IF(apuração!$O95&gt;0, IF(apuração!$O95="", "", apuração!$O95), "")</f>
        <v/>
      </c>
      <c r="O120" s="601" t="str">
        <f>IF(apuração!$O95&gt;0, IF(apuração!$P95="", "", apuração!$P95), "")</f>
        <v/>
      </c>
      <c r="P120" s="601" t="str">
        <f>IF(apuração!$O95&gt;0, IF(apuração!$Q95="", "", apuração!$Q95), "")</f>
        <v/>
      </c>
      <c r="Q120" s="601" t="str">
        <f>IF(apuração!$O95&gt;0, IF(apuração!$R95="", "", apuração!$R95), "")</f>
        <v/>
      </c>
      <c r="R120" s="596" t="str">
        <f>apuração!S95</f>
        <v/>
      </c>
      <c r="S120" s="596" t="str">
        <f>apuração!T95</f>
        <v/>
      </c>
      <c r="T120" s="596" t="str">
        <f>apuração!U95</f>
        <v/>
      </c>
      <c r="U120" s="596" t="str">
        <f>apuração!V95</f>
        <v/>
      </c>
      <c r="V120" s="601">
        <f>IF(apuração!$O95&gt;0, IF(apuração!$W95="", 0, apuração!$W95), 0)</f>
        <v>0</v>
      </c>
      <c r="W120" s="601">
        <f t="shared" si="1"/>
        <v>0</v>
      </c>
      <c r="X120" s="601"/>
    </row>
    <row r="121" spans="1:24" ht="13.8">
      <c r="A121" s="599" t="str">
        <f>apuração!B143</f>
        <v>856</v>
      </c>
      <c r="B121" s="600" t="str">
        <f>apuração!C143</f>
        <v>YAMANO</v>
      </c>
      <c r="C121" s="600" t="str">
        <f>apuração!D143</f>
        <v>ISABEL TIYOKO</v>
      </c>
      <c r="D121" s="601" t="str">
        <f>apuração!E143</f>
        <v>F</v>
      </c>
      <c r="E121" s="601" t="str">
        <f>apuração!F143</f>
        <v>03. IBI</v>
      </c>
      <c r="F121" s="597">
        <f>apuração!G143</f>
        <v>18926</v>
      </c>
      <c r="G121" s="598">
        <f>apuração!H143</f>
        <v>9</v>
      </c>
      <c r="H121" s="596" t="str">
        <f>apuração!I143</f>
        <v>B-SR</v>
      </c>
      <c r="I121" s="596" t="str">
        <f>apuração!J143</f>
        <v>LIB2026</v>
      </c>
      <c r="J121" s="596">
        <f>apuração!K143</f>
        <v>0</v>
      </c>
      <c r="K121" s="596">
        <f>apuração!L143</f>
        <v>59</v>
      </c>
      <c r="L121" s="596">
        <f>apuração!M143</f>
        <v>66</v>
      </c>
      <c r="M121" s="596">
        <f>apuração!N143</f>
        <v>125</v>
      </c>
      <c r="N121" s="601" t="str">
        <f>IF(apuração!$O143&gt;0, IF(apuração!$O143="", "", apuração!$O143), "")</f>
        <v/>
      </c>
      <c r="O121" s="601" t="str">
        <f>IF(apuração!$O143&gt;0, IF(apuração!$P143="", "", apuração!$P143), "")</f>
        <v/>
      </c>
      <c r="P121" s="601" t="str">
        <f>IF(apuração!$O143&gt;0, IF(apuração!$Q143="", "", apuração!$Q143), "")</f>
        <v/>
      </c>
      <c r="Q121" s="601" t="str">
        <f>IF(apuração!$O143&gt;0, IF(apuração!$R143="", "", apuração!$R143), "")</f>
        <v/>
      </c>
      <c r="R121" s="596" t="str">
        <f>apuração!S143</f>
        <v/>
      </c>
      <c r="S121" s="596" t="str">
        <f>apuração!T143</f>
        <v/>
      </c>
      <c r="T121" s="596" t="str">
        <f>apuração!U143</f>
        <v/>
      </c>
      <c r="U121" s="596" t="str">
        <f>apuração!V143</f>
        <v/>
      </c>
      <c r="V121" s="601">
        <f>IF(apuração!$O143&gt;0, IF(apuração!$W143="", 0, apuração!$W143), 0)</f>
        <v>0</v>
      </c>
      <c r="W121" s="601">
        <f t="shared" si="1"/>
        <v>0</v>
      </c>
      <c r="X121" s="601"/>
    </row>
    <row r="122" spans="1:24" ht="13.8">
      <c r="A122" s="599" t="str">
        <f>apuração!B126</f>
        <v>848</v>
      </c>
      <c r="B122" s="600" t="str">
        <f>apuração!C126</f>
        <v>NOZAWA</v>
      </c>
      <c r="C122" s="600" t="str">
        <f>apuração!D126</f>
        <v>CARLOS MASAYUKI</v>
      </c>
      <c r="D122" s="601" t="str">
        <f>apuração!E126</f>
        <v>M</v>
      </c>
      <c r="E122" s="601" t="str">
        <f>apuração!F126</f>
        <v>06. KOK</v>
      </c>
      <c r="F122" s="597">
        <f>apuração!G126</f>
        <v>24027</v>
      </c>
      <c r="G122" s="598">
        <f>apuração!H126</f>
        <v>9</v>
      </c>
      <c r="H122" s="596" t="str">
        <f>apuração!I126</f>
        <v>B-NSR</v>
      </c>
      <c r="I122" s="596" t="str">
        <f>apuração!J126</f>
        <v>LIB2026</v>
      </c>
      <c r="J122" s="596">
        <f>apuração!K126</f>
        <v>0</v>
      </c>
      <c r="K122" s="596">
        <f>apuração!L126</f>
        <v>64</v>
      </c>
      <c r="L122" s="596">
        <f>apuração!M126</f>
        <v>61</v>
      </c>
      <c r="M122" s="596">
        <f>apuração!N126</f>
        <v>125</v>
      </c>
      <c r="N122" s="601" t="str">
        <f>IF(apuração!$O126&gt;0, IF(apuração!$O126="", "", apuração!$O126), "")</f>
        <v/>
      </c>
      <c r="O122" s="601" t="str">
        <f>IF(apuração!$O126&gt;0, IF(apuração!$P126="", "", apuração!$P126), "")</f>
        <v/>
      </c>
      <c r="P122" s="601" t="str">
        <f>IF(apuração!$O126&gt;0, IF(apuração!$Q126="", "", apuração!$Q126), "")</f>
        <v/>
      </c>
      <c r="Q122" s="601" t="str">
        <f>IF(apuração!$O126&gt;0, IF(apuração!$R126="", "", apuração!$R126), "")</f>
        <v/>
      </c>
      <c r="R122" s="596" t="str">
        <f>apuração!S126</f>
        <v/>
      </c>
      <c r="S122" s="596" t="str">
        <f>apuração!T126</f>
        <v/>
      </c>
      <c r="T122" s="596" t="str">
        <f>apuração!U126</f>
        <v/>
      </c>
      <c r="U122" s="596" t="str">
        <f>apuração!V126</f>
        <v/>
      </c>
      <c r="V122" s="601">
        <f>IF(apuração!$O126&gt;0, IF(apuração!$W126="", 0, apuração!$W126), 0)</f>
        <v>0</v>
      </c>
      <c r="W122" s="601">
        <f t="shared" si="1"/>
        <v>0</v>
      </c>
      <c r="X122" s="601"/>
    </row>
    <row r="123" spans="1:24" ht="13.8">
      <c r="A123" s="599" t="str">
        <f>apuração!B202</f>
        <v>752</v>
      </c>
      <c r="B123" s="600" t="str">
        <f>apuração!C202</f>
        <v>TSUKADA</v>
      </c>
      <c r="C123" s="600" t="str">
        <f>apuração!D202</f>
        <v>YOSHITAKA</v>
      </c>
      <c r="D123" s="601" t="str">
        <f>apuração!E202</f>
        <v>M</v>
      </c>
      <c r="E123" s="601" t="str">
        <f>apuração!F202</f>
        <v>15. BIR</v>
      </c>
      <c r="F123" s="597">
        <f>apuração!G202</f>
        <v>15468</v>
      </c>
      <c r="G123" s="598">
        <f>apuração!H202</f>
        <v>12</v>
      </c>
      <c r="H123" s="596" t="str">
        <f>apuração!I202</f>
        <v>C-SR</v>
      </c>
      <c r="I123" s="596" t="str">
        <f>apuração!J202</f>
        <v>LIB2026</v>
      </c>
      <c r="J123" s="596">
        <f>apuração!K202</f>
        <v>0</v>
      </c>
      <c r="K123" s="596">
        <f>apuração!L202</f>
        <v>65</v>
      </c>
      <c r="L123" s="596">
        <f>apuração!M202</f>
        <v>60</v>
      </c>
      <c r="M123" s="596">
        <f>apuração!N202</f>
        <v>125</v>
      </c>
      <c r="N123" s="601" t="str">
        <f>IF(apuração!$O202&gt;0, IF(apuração!$O202="", "", apuração!$O202), "")</f>
        <v/>
      </c>
      <c r="O123" s="601" t="str">
        <f>IF(apuração!$O202&gt;0, IF(apuração!$P202="", "", apuração!$P202), "")</f>
        <v/>
      </c>
      <c r="P123" s="601" t="str">
        <f>IF(apuração!$O202&gt;0, IF(apuração!$Q202="", "", apuração!$Q202), "")</f>
        <v/>
      </c>
      <c r="Q123" s="601" t="str">
        <f>IF(apuração!$O202&gt;0, IF(apuração!$R202="", "", apuração!$R202), "")</f>
        <v/>
      </c>
      <c r="R123" s="596" t="str">
        <f>apuração!S202</f>
        <v/>
      </c>
      <c r="S123" s="596" t="str">
        <f>apuração!T202</f>
        <v/>
      </c>
      <c r="T123" s="596" t="str">
        <f>apuração!U202</f>
        <v/>
      </c>
      <c r="U123" s="596" t="str">
        <f>apuração!V202</f>
        <v/>
      </c>
      <c r="V123" s="601">
        <f>IF(apuração!$O202&gt;0, IF(apuração!$W202="", 0, apuração!$W202), 0)</f>
        <v>0</v>
      </c>
      <c r="W123" s="601">
        <f t="shared" si="1"/>
        <v>0</v>
      </c>
      <c r="X123" s="601"/>
    </row>
    <row r="124" spans="1:24" ht="13.8">
      <c r="A124" s="599" t="str">
        <f>apuração!B197</f>
        <v>163</v>
      </c>
      <c r="B124" s="600" t="str">
        <f>apuração!C197</f>
        <v>KANEGANE</v>
      </c>
      <c r="C124" s="600" t="str">
        <f>apuração!D197</f>
        <v>MINEKO</v>
      </c>
      <c r="D124" s="601" t="str">
        <f>apuração!E197</f>
        <v>F</v>
      </c>
      <c r="E124" s="601" t="str">
        <f>apuração!F197</f>
        <v>08. SMA</v>
      </c>
      <c r="F124" s="597">
        <f>apuração!G197</f>
        <v>15760</v>
      </c>
      <c r="G124" s="598">
        <f>apuração!H197</f>
        <v>12</v>
      </c>
      <c r="H124" s="596" t="str">
        <f>apuração!I197</f>
        <v>C-SR</v>
      </c>
      <c r="I124" s="596" t="str">
        <f>apuração!J197</f>
        <v>LIB2026</v>
      </c>
      <c r="J124" s="596">
        <f>apuração!K197</f>
        <v>0</v>
      </c>
      <c r="K124" s="596">
        <f>apuração!L197</f>
        <v>60</v>
      </c>
      <c r="L124" s="596">
        <f>apuração!M197</f>
        <v>65</v>
      </c>
      <c r="M124" s="596">
        <f>apuração!N197</f>
        <v>125</v>
      </c>
      <c r="N124" s="601" t="str">
        <f>IF(apuração!$O197&gt;0, IF(apuração!$O197="", "", apuração!$O197), "")</f>
        <v/>
      </c>
      <c r="O124" s="601" t="str">
        <f>IF(apuração!$O197&gt;0, IF(apuração!$P197="", "", apuração!$P197), "")</f>
        <v/>
      </c>
      <c r="P124" s="601" t="str">
        <f>IF(apuração!$O197&gt;0, IF(apuração!$Q197="", "", apuração!$Q197), "")</f>
        <v/>
      </c>
      <c r="Q124" s="601" t="str">
        <f>IF(apuração!$O197&gt;0, IF(apuração!$R197="", "", apuração!$R197), "")</f>
        <v/>
      </c>
      <c r="R124" s="596" t="str">
        <f>apuração!S197</f>
        <v/>
      </c>
      <c r="S124" s="596" t="str">
        <f>apuração!T197</f>
        <v/>
      </c>
      <c r="T124" s="596" t="str">
        <f>apuração!U197</f>
        <v/>
      </c>
      <c r="U124" s="596" t="str">
        <f>apuração!V197</f>
        <v/>
      </c>
      <c r="V124" s="601">
        <f>IF(apuração!$O197&gt;0, IF(apuração!$W197="", 0, apuração!$W197), 0)</f>
        <v>0</v>
      </c>
      <c r="W124" s="601">
        <f t="shared" si="1"/>
        <v>0</v>
      </c>
      <c r="X124" s="601"/>
    </row>
    <row r="125" spans="1:24" ht="13.8">
      <c r="A125" s="599" t="str">
        <f>apuração!B99</f>
        <v>108</v>
      </c>
      <c r="B125" s="600" t="str">
        <f>apuração!C99</f>
        <v>KAWANO</v>
      </c>
      <c r="C125" s="600" t="str">
        <f>apuração!D99</f>
        <v>KIYOKO</v>
      </c>
      <c r="D125" s="601" t="str">
        <f>apuração!E99</f>
        <v>F</v>
      </c>
      <c r="E125" s="601" t="str">
        <f>apuração!F99</f>
        <v>03. IBI</v>
      </c>
      <c r="F125" s="597">
        <f>apuração!G99</f>
        <v>16772</v>
      </c>
      <c r="G125" s="598">
        <f>apuração!H99</f>
        <v>7</v>
      </c>
      <c r="H125" s="596" t="str">
        <f>apuração!I99</f>
        <v>B-SR</v>
      </c>
      <c r="I125" s="596" t="str">
        <f>apuração!J99</f>
        <v>LIB2026</v>
      </c>
      <c r="J125" s="596">
        <f>apuração!K99</f>
        <v>0</v>
      </c>
      <c r="K125" s="596">
        <f>apuração!L99</f>
        <v>66</v>
      </c>
      <c r="L125" s="596">
        <f>apuração!M99</f>
        <v>60</v>
      </c>
      <c r="M125" s="596">
        <f>apuração!N99</f>
        <v>126</v>
      </c>
      <c r="N125" s="601" t="str">
        <f>IF(apuração!$O99&gt;0, IF(apuração!$O99="", "", apuração!$O99), "")</f>
        <v/>
      </c>
      <c r="O125" s="601" t="str">
        <f>IF(apuração!$O99&gt;0, IF(apuração!$P99="", "", apuração!$P99), "")</f>
        <v/>
      </c>
      <c r="P125" s="601" t="str">
        <f>IF(apuração!$O99&gt;0, IF(apuração!$Q99="", "", apuração!$Q99), "")</f>
        <v/>
      </c>
      <c r="Q125" s="601" t="str">
        <f>IF(apuração!$O99&gt;0, IF(apuração!$R99="", "", apuração!$R99), "")</f>
        <v/>
      </c>
      <c r="R125" s="596" t="str">
        <f>apuração!S99</f>
        <v/>
      </c>
      <c r="S125" s="596" t="str">
        <f>apuração!T99</f>
        <v/>
      </c>
      <c r="T125" s="596" t="str">
        <f>apuração!U99</f>
        <v/>
      </c>
      <c r="U125" s="596" t="str">
        <f>apuração!V99</f>
        <v/>
      </c>
      <c r="V125" s="601">
        <f>IF(apuração!$O99&gt;0, IF(apuração!$W99="", 0, apuração!$W99), 0)</f>
        <v>0</v>
      </c>
      <c r="W125" s="601">
        <f t="shared" si="1"/>
        <v>0</v>
      </c>
      <c r="X125" s="601"/>
    </row>
    <row r="126" spans="1:24" ht="13.8">
      <c r="A126" s="599" t="str">
        <f>apuração!B94</f>
        <v>976</v>
      </c>
      <c r="B126" s="600" t="str">
        <f>apuração!C94</f>
        <v>MORI</v>
      </c>
      <c r="C126" s="600" t="str">
        <f>apuração!D94</f>
        <v>SADAO</v>
      </c>
      <c r="D126" s="601" t="str">
        <f>apuração!E94</f>
        <v>M</v>
      </c>
      <c r="E126" s="601" t="str">
        <f>apuração!F94</f>
        <v>01. PIE</v>
      </c>
      <c r="F126" s="597">
        <f>apuração!G94</f>
        <v>19729</v>
      </c>
      <c r="G126" s="598">
        <f>apuração!H94</f>
        <v>8</v>
      </c>
      <c r="H126" s="596" t="str">
        <f>apuração!I94</f>
        <v>B-NSR</v>
      </c>
      <c r="I126" s="596" t="str">
        <f>apuração!J94</f>
        <v>LIB2026</v>
      </c>
      <c r="J126" s="596">
        <f>apuração!K94</f>
        <v>0</v>
      </c>
      <c r="K126" s="596">
        <f>apuração!L94</f>
        <v>67</v>
      </c>
      <c r="L126" s="596">
        <f>apuração!M94</f>
        <v>59</v>
      </c>
      <c r="M126" s="596">
        <f>apuração!N94</f>
        <v>126</v>
      </c>
      <c r="N126" s="601" t="str">
        <f>IF(apuração!$O94&gt;0, IF(apuração!$O94="", "", apuração!$O94), "")</f>
        <v/>
      </c>
      <c r="O126" s="601" t="str">
        <f>IF(apuração!$O94&gt;0, IF(apuração!$P94="", "", apuração!$P94), "")</f>
        <v/>
      </c>
      <c r="P126" s="601" t="str">
        <f>IF(apuração!$O94&gt;0, IF(apuração!$Q94="", "", apuração!$Q94), "")</f>
        <v/>
      </c>
      <c r="Q126" s="601" t="str">
        <f>IF(apuração!$O94&gt;0, IF(apuração!$R94="", "", apuração!$R94), "")</f>
        <v/>
      </c>
      <c r="R126" s="596" t="str">
        <f>apuração!S94</f>
        <v/>
      </c>
      <c r="S126" s="596" t="str">
        <f>apuração!T94</f>
        <v/>
      </c>
      <c r="T126" s="596" t="str">
        <f>apuração!U94</f>
        <v/>
      </c>
      <c r="U126" s="596" t="str">
        <f>apuração!V94</f>
        <v/>
      </c>
      <c r="V126" s="601">
        <f>IF(apuração!$O94&gt;0, IF(apuração!$W94="", 0, apuração!$W94), 0)</f>
        <v>0</v>
      </c>
      <c r="W126" s="601">
        <f t="shared" si="1"/>
        <v>0</v>
      </c>
      <c r="X126" s="601"/>
    </row>
    <row r="127" spans="1:24" ht="13.8">
      <c r="A127" s="599" t="str">
        <f>apuração!B100</f>
        <v>463</v>
      </c>
      <c r="B127" s="600" t="str">
        <f>apuração!C100</f>
        <v>ISHII</v>
      </c>
      <c r="C127" s="600" t="str">
        <f>apuração!D100</f>
        <v>HISANOBU</v>
      </c>
      <c r="D127" s="601" t="str">
        <f>apuração!E100</f>
        <v>M</v>
      </c>
      <c r="E127" s="601" t="str">
        <f>apuração!F100</f>
        <v>06. KOK</v>
      </c>
      <c r="F127" s="597">
        <f>apuração!G100</f>
        <v>14088</v>
      </c>
      <c r="G127" s="598">
        <f>apuração!H100</f>
        <v>9</v>
      </c>
      <c r="H127" s="596" t="str">
        <f>apuração!I100</f>
        <v>B-MR</v>
      </c>
      <c r="I127" s="596" t="str">
        <f>apuração!J100</f>
        <v>LIB2026</v>
      </c>
      <c r="J127" s="596">
        <f>apuração!K100</f>
        <v>0</v>
      </c>
      <c r="K127" s="596">
        <f>apuração!L100</f>
        <v>64</v>
      </c>
      <c r="L127" s="596">
        <f>apuração!M100</f>
        <v>62</v>
      </c>
      <c r="M127" s="596">
        <f>apuração!N100</f>
        <v>126</v>
      </c>
      <c r="N127" s="601" t="str">
        <f>IF(apuração!$O100&gt;0, IF(apuração!$O100="", "", apuração!$O100), "")</f>
        <v/>
      </c>
      <c r="O127" s="601" t="str">
        <f>IF(apuração!$O100&gt;0, IF(apuração!$P100="", "", apuração!$P100), "")</f>
        <v/>
      </c>
      <c r="P127" s="601" t="str">
        <f>IF(apuração!$O100&gt;0, IF(apuração!$Q100="", "", apuração!$Q100), "")</f>
        <v/>
      </c>
      <c r="Q127" s="601" t="str">
        <f>IF(apuração!$O100&gt;0, IF(apuração!$R100="", "", apuração!$R100), "")</f>
        <v/>
      </c>
      <c r="R127" s="596" t="str">
        <f>apuração!S100</f>
        <v/>
      </c>
      <c r="S127" s="596" t="str">
        <f>apuração!T100</f>
        <v/>
      </c>
      <c r="T127" s="596" t="str">
        <f>apuração!U100</f>
        <v/>
      </c>
      <c r="U127" s="596" t="str">
        <f>apuração!V100</f>
        <v/>
      </c>
      <c r="V127" s="601">
        <f>IF(apuração!$O100&gt;0, IF(apuração!$W100="", 0, apuração!$W100), 0)</f>
        <v>0</v>
      </c>
      <c r="W127" s="601">
        <f t="shared" si="1"/>
        <v>0</v>
      </c>
      <c r="X127" s="601"/>
    </row>
    <row r="128" spans="1:24" ht="13.8">
      <c r="A128" s="599" t="str">
        <f>apuração!B107</f>
        <v>725</v>
      </c>
      <c r="B128" s="600" t="str">
        <f>apuração!C107</f>
        <v>KUNII</v>
      </c>
      <c r="C128" s="600" t="str">
        <f>apuração!D107</f>
        <v>EMIKO</v>
      </c>
      <c r="D128" s="601" t="str">
        <f>apuração!E107</f>
        <v>F</v>
      </c>
      <c r="E128" s="601" t="str">
        <f>apuração!F107</f>
        <v>07. GSP</v>
      </c>
      <c r="F128" s="597">
        <f>apuração!G107</f>
        <v>14124</v>
      </c>
      <c r="G128" s="598">
        <f>apuração!H107</f>
        <v>9</v>
      </c>
      <c r="H128" s="596" t="str">
        <f>apuração!I107</f>
        <v>B-SR</v>
      </c>
      <c r="I128" s="596" t="str">
        <f>apuração!J107</f>
        <v>LIB2026</v>
      </c>
      <c r="J128" s="596">
        <f>apuração!K107</f>
        <v>0</v>
      </c>
      <c r="K128" s="596">
        <f>apuração!L107</f>
        <v>65</v>
      </c>
      <c r="L128" s="596">
        <f>apuração!M107</f>
        <v>61</v>
      </c>
      <c r="M128" s="596">
        <f>apuração!N107</f>
        <v>126</v>
      </c>
      <c r="N128" s="601" t="str">
        <f>IF(apuração!$O107&gt;0, IF(apuração!$O107="", "", apuração!$O107), "")</f>
        <v/>
      </c>
      <c r="O128" s="601" t="str">
        <f>IF(apuração!$O107&gt;0, IF(apuração!$P107="", "", apuração!$P107), "")</f>
        <v/>
      </c>
      <c r="P128" s="601" t="str">
        <f>IF(apuração!$O107&gt;0, IF(apuração!$Q107="", "", apuração!$Q107), "")</f>
        <v/>
      </c>
      <c r="Q128" s="601" t="str">
        <f>IF(apuração!$O107&gt;0, IF(apuração!$R107="", "", apuração!$R107), "")</f>
        <v/>
      </c>
      <c r="R128" s="596" t="str">
        <f>apuração!S107</f>
        <v/>
      </c>
      <c r="S128" s="596" t="str">
        <f>apuração!T107</f>
        <v/>
      </c>
      <c r="T128" s="596" t="str">
        <f>apuração!U107</f>
        <v/>
      </c>
      <c r="U128" s="596" t="str">
        <f>apuração!V107</f>
        <v/>
      </c>
      <c r="V128" s="601">
        <f>IF(apuração!$O107&gt;0, IF(apuração!$W107="", 0, apuração!$W107), 0)</f>
        <v>0</v>
      </c>
      <c r="W128" s="601">
        <f t="shared" si="1"/>
        <v>0</v>
      </c>
      <c r="X128" s="601"/>
    </row>
    <row r="129" spans="1:24" ht="13.8">
      <c r="A129" s="599">
        <f>apuração!B146</f>
        <v>568</v>
      </c>
      <c r="B129" s="600" t="str">
        <f>apuração!C146</f>
        <v>FGE VENTURIM</v>
      </c>
      <c r="C129" s="600" t="str">
        <f>apuração!D146</f>
        <v>ARISTEU</v>
      </c>
      <c r="D129" s="601" t="str">
        <f>apuração!E146</f>
        <v>M</v>
      </c>
      <c r="E129" s="601" t="str">
        <f>apuração!F146</f>
        <v>11. NCC</v>
      </c>
      <c r="F129" s="597">
        <f>apuração!G146</f>
        <v>16190</v>
      </c>
      <c r="G129" s="598">
        <f>apuração!H146</f>
        <v>9</v>
      </c>
      <c r="H129" s="596" t="str">
        <f>apuração!I146</f>
        <v>B-SR</v>
      </c>
      <c r="I129" s="596" t="str">
        <f>apuração!J146</f>
        <v>LIB2026</v>
      </c>
      <c r="J129" s="596">
        <f>apuração!K146</f>
        <v>0</v>
      </c>
      <c r="K129" s="596">
        <f>apuração!L146</f>
        <v>61</v>
      </c>
      <c r="L129" s="596">
        <f>apuração!M146</f>
        <v>65</v>
      </c>
      <c r="M129" s="596">
        <f>apuração!N146</f>
        <v>126</v>
      </c>
      <c r="N129" s="601" t="str">
        <f>IF(apuração!$O146&gt;0, IF(apuração!$O146="", "", apuração!$O146), "")</f>
        <v/>
      </c>
      <c r="O129" s="601" t="str">
        <f>IF(apuração!$O146&gt;0, IF(apuração!$P146="", "", apuração!$P146), "")</f>
        <v/>
      </c>
      <c r="P129" s="601" t="str">
        <f>IF(apuração!$O146&gt;0, IF(apuração!$Q146="", "", apuração!$Q146), "")</f>
        <v/>
      </c>
      <c r="Q129" s="601" t="str">
        <f>IF(apuração!$O146&gt;0, IF(apuração!$R146="", "", apuração!$R146), "")</f>
        <v/>
      </c>
      <c r="R129" s="596" t="str">
        <f>apuração!S146</f>
        <v/>
      </c>
      <c r="S129" s="596" t="str">
        <f>apuração!T146</f>
        <v/>
      </c>
      <c r="T129" s="596" t="str">
        <f>apuração!U146</f>
        <v/>
      </c>
      <c r="U129" s="596" t="str">
        <f>apuração!V146</f>
        <v/>
      </c>
      <c r="V129" s="601">
        <f>IF(apuração!$O146&gt;0, IF(apuração!$W146="", 0, apuração!$W146), 0)</f>
        <v>0</v>
      </c>
      <c r="W129" s="601">
        <f t="shared" si="1"/>
        <v>0</v>
      </c>
      <c r="X129" s="601"/>
    </row>
    <row r="130" spans="1:24" ht="13.8">
      <c r="A130" s="599" t="str">
        <f>apuração!B124</f>
        <v>764</v>
      </c>
      <c r="B130" s="600" t="str">
        <f>apuração!C124</f>
        <v>ISHIHARA</v>
      </c>
      <c r="C130" s="600" t="str">
        <f>apuração!D124</f>
        <v>HILTON HARUAKI</v>
      </c>
      <c r="D130" s="601" t="str">
        <f>apuração!E124</f>
        <v>M</v>
      </c>
      <c r="E130" s="601" t="str">
        <f>apuração!F124</f>
        <v>01. PIE</v>
      </c>
      <c r="F130" s="597">
        <f>apuração!G124</f>
        <v>41116</v>
      </c>
      <c r="G130" s="598">
        <f>apuração!H124</f>
        <v>12</v>
      </c>
      <c r="H130" s="596" t="str">
        <f>apuração!I124</f>
        <v>C-NSR</v>
      </c>
      <c r="I130" s="596" t="str">
        <f>apuração!J124</f>
        <v>LIB2026</v>
      </c>
      <c r="J130" s="596">
        <f>apuração!K124</f>
        <v>0</v>
      </c>
      <c r="K130" s="596">
        <f>apuração!L124</f>
        <v>60</v>
      </c>
      <c r="L130" s="596">
        <f>apuração!M124</f>
        <v>66</v>
      </c>
      <c r="M130" s="596">
        <f>apuração!N124</f>
        <v>126</v>
      </c>
      <c r="N130" s="601" t="str">
        <f>IF(apuração!$O124&gt;0, IF(apuração!$O124="", "", apuração!$O124), "")</f>
        <v/>
      </c>
      <c r="O130" s="601" t="str">
        <f>IF(apuração!$O124&gt;0, IF(apuração!$P124="", "", apuração!$P124), "")</f>
        <v/>
      </c>
      <c r="P130" s="601" t="str">
        <f>IF(apuração!$O124&gt;0, IF(apuração!$Q124="", "", apuração!$Q124), "")</f>
        <v/>
      </c>
      <c r="Q130" s="601" t="str">
        <f>IF(apuração!$O124&gt;0, IF(apuração!$R124="", "", apuração!$R124), "")</f>
        <v/>
      </c>
      <c r="R130" s="596" t="str">
        <f>apuração!S124</f>
        <v/>
      </c>
      <c r="S130" s="596" t="str">
        <f>apuração!T124</f>
        <v/>
      </c>
      <c r="T130" s="596" t="str">
        <f>apuração!U124</f>
        <v/>
      </c>
      <c r="U130" s="596" t="str">
        <f>apuração!V124</f>
        <v/>
      </c>
      <c r="V130" s="601">
        <f>IF(apuração!$O124&gt;0, IF(apuração!$W124="", 0, apuração!$W124), 0)</f>
        <v>0</v>
      </c>
      <c r="W130" s="601">
        <f t="shared" ref="W130:W193" si="2">IF(N130&gt;0,COUNT(R130:U130),"")</f>
        <v>0</v>
      </c>
      <c r="X130" s="601"/>
    </row>
    <row r="131" spans="1:24" ht="13.8">
      <c r="A131" s="599" t="str">
        <f>apuração!B80</f>
        <v>203</v>
      </c>
      <c r="B131" s="600" t="str">
        <f>apuração!C80</f>
        <v>NAKAMURA</v>
      </c>
      <c r="C131" s="600" t="str">
        <f>apuração!D80</f>
        <v>EDSON</v>
      </c>
      <c r="D131" s="601" t="str">
        <f>apuração!E80</f>
        <v>M</v>
      </c>
      <c r="E131" s="601" t="str">
        <f>apuração!F80</f>
        <v>01. PIE</v>
      </c>
      <c r="F131" s="597">
        <f>apuração!G80</f>
        <v>21525</v>
      </c>
      <c r="G131" s="598">
        <f>apuração!H80</f>
        <v>4</v>
      </c>
      <c r="H131" s="596" t="str">
        <f>apuração!I80</f>
        <v>A-NSR</v>
      </c>
      <c r="I131" s="596" t="str">
        <f>apuração!J80</f>
        <v>LIB2026</v>
      </c>
      <c r="J131" s="596">
        <f>apuração!K80</f>
        <v>0</v>
      </c>
      <c r="K131" s="596">
        <f>apuração!L80</f>
        <v>66</v>
      </c>
      <c r="L131" s="596">
        <f>apuração!M80</f>
        <v>61</v>
      </c>
      <c r="M131" s="596">
        <f>apuração!N80</f>
        <v>127</v>
      </c>
      <c r="N131" s="601" t="str">
        <f>IF(apuração!$O80&gt;0, IF(apuração!$O80="", "", apuração!$O80), "")</f>
        <v/>
      </c>
      <c r="O131" s="601" t="str">
        <f>IF(apuração!$O80&gt;0, IF(apuração!$P80="", "", apuração!$P80), "")</f>
        <v/>
      </c>
      <c r="P131" s="601" t="str">
        <f>IF(apuração!$O80&gt;0, IF(apuração!$Q80="", "", apuração!$Q80), "")</f>
        <v/>
      </c>
      <c r="Q131" s="601" t="str">
        <f>IF(apuração!$O80&gt;0, IF(apuração!$R80="", "", apuração!$R80), "")</f>
        <v/>
      </c>
      <c r="R131" s="596" t="str">
        <f>apuração!S80</f>
        <v/>
      </c>
      <c r="S131" s="596" t="str">
        <f>apuração!T80</f>
        <v/>
      </c>
      <c r="T131" s="596" t="str">
        <f>apuração!U80</f>
        <v/>
      </c>
      <c r="U131" s="596" t="str">
        <f>apuração!V80</f>
        <v/>
      </c>
      <c r="V131" s="601">
        <f>IF(apuração!$O80&gt;0, IF(apuração!$W80="", 0, apuração!$W80), 0)</f>
        <v>0</v>
      </c>
      <c r="W131" s="601">
        <f t="shared" si="2"/>
        <v>0</v>
      </c>
      <c r="X131" s="601"/>
    </row>
    <row r="132" spans="1:24" ht="13.8">
      <c r="A132" s="599" t="str">
        <f>apuração!B142</f>
        <v>335</v>
      </c>
      <c r="B132" s="600" t="str">
        <f>apuração!C142</f>
        <v>KITANO</v>
      </c>
      <c r="C132" s="600" t="str">
        <f>apuração!D142</f>
        <v>KAZUO</v>
      </c>
      <c r="D132" s="601" t="str">
        <f>apuração!E142</f>
        <v>M</v>
      </c>
      <c r="E132" s="601" t="str">
        <f>apuração!F142</f>
        <v>11. NCC</v>
      </c>
      <c r="F132" s="597">
        <f>apuração!G142</f>
        <v>19890</v>
      </c>
      <c r="G132" s="598">
        <f>apuração!H142</f>
        <v>8</v>
      </c>
      <c r="H132" s="596" t="str">
        <f>apuração!I142</f>
        <v>B-NSR</v>
      </c>
      <c r="I132" s="596" t="str">
        <f>apuração!J142</f>
        <v>LIB2026</v>
      </c>
      <c r="J132" s="596">
        <f>apuração!K142</f>
        <v>0</v>
      </c>
      <c r="K132" s="596">
        <f>apuração!L142</f>
        <v>60</v>
      </c>
      <c r="L132" s="596">
        <f>apuração!M142</f>
        <v>67</v>
      </c>
      <c r="M132" s="596">
        <f>apuração!N142</f>
        <v>127</v>
      </c>
      <c r="N132" s="601" t="str">
        <f>IF(apuração!$O142&gt;0, IF(apuração!$O142="", "", apuração!$O142), "")</f>
        <v/>
      </c>
      <c r="O132" s="601" t="str">
        <f>IF(apuração!$O142&gt;0, IF(apuração!$P142="", "", apuração!$P142), "")</f>
        <v/>
      </c>
      <c r="P132" s="601" t="str">
        <f>IF(apuração!$O142&gt;0, IF(apuração!$Q142="", "", apuração!$Q142), "")</f>
        <v/>
      </c>
      <c r="Q132" s="601" t="str">
        <f>IF(apuração!$O142&gt;0, IF(apuração!$R142="", "", apuração!$R142), "")</f>
        <v/>
      </c>
      <c r="R132" s="596" t="str">
        <f>apuração!S142</f>
        <v/>
      </c>
      <c r="S132" s="596" t="str">
        <f>apuração!T142</f>
        <v/>
      </c>
      <c r="T132" s="596" t="str">
        <f>apuração!U142</f>
        <v/>
      </c>
      <c r="U132" s="596" t="str">
        <f>apuração!V142</f>
        <v/>
      </c>
      <c r="V132" s="601">
        <f>IF(apuração!$O142&gt;0, IF(apuração!$W142="", 0, apuração!$W142), 0)</f>
        <v>0</v>
      </c>
      <c r="W132" s="601">
        <f t="shared" si="2"/>
        <v>0</v>
      </c>
      <c r="X132" s="601"/>
    </row>
    <row r="133" spans="1:24" ht="13.8">
      <c r="A133" s="599" t="str">
        <f>apuração!B38</f>
        <v>270</v>
      </c>
      <c r="B133" s="600" t="str">
        <f>apuração!C38</f>
        <v>NOZAWA</v>
      </c>
      <c r="C133" s="600" t="str">
        <f>apuração!D38</f>
        <v>ASSAMI</v>
      </c>
      <c r="D133" s="601" t="str">
        <f>apuração!E38</f>
        <v>F</v>
      </c>
      <c r="E133" s="601" t="str">
        <f>apuração!F38</f>
        <v>06. KOK</v>
      </c>
      <c r="F133" s="597">
        <f>apuração!G38</f>
        <v>23351</v>
      </c>
      <c r="G133" s="598">
        <f>apuração!H38</f>
        <v>12</v>
      </c>
      <c r="H133" s="596" t="str">
        <f>apuração!I38</f>
        <v>C-NSR</v>
      </c>
      <c r="I133" s="596" t="str">
        <f>apuração!J38</f>
        <v>LIB2026</v>
      </c>
      <c r="J133" s="596">
        <f>apuração!K38</f>
        <v>0</v>
      </c>
      <c r="K133" s="596">
        <f>apuração!L38</f>
        <v>68</v>
      </c>
      <c r="L133" s="596">
        <f>apuração!M38</f>
        <v>59</v>
      </c>
      <c r="M133" s="596">
        <f>apuração!N38</f>
        <v>127</v>
      </c>
      <c r="N133" s="601" t="str">
        <f>IF(apuração!$O38&gt;0, IF(apuração!$O38="", "", apuração!$O38), "")</f>
        <v/>
      </c>
      <c r="O133" s="601" t="str">
        <f>IF(apuração!$O38&gt;0, IF(apuração!$P38="", "", apuração!$P38), "")</f>
        <v/>
      </c>
      <c r="P133" s="601" t="str">
        <f>IF(apuração!$O38&gt;0, IF(apuração!$Q38="", "", apuração!$Q38), "")</f>
        <v/>
      </c>
      <c r="Q133" s="601" t="str">
        <f>IF(apuração!$O38&gt;0, IF(apuração!$R38="", "", apuração!$R38), "")</f>
        <v/>
      </c>
      <c r="R133" s="596" t="str">
        <f>apuração!S38</f>
        <v/>
      </c>
      <c r="S133" s="596" t="str">
        <f>apuração!T38</f>
        <v/>
      </c>
      <c r="T133" s="596" t="str">
        <f>apuração!U38</f>
        <v/>
      </c>
      <c r="U133" s="596" t="str">
        <f>apuração!V38</f>
        <v/>
      </c>
      <c r="V133" s="601">
        <f>IF(apuração!$O38&gt;0, IF(apuração!$W38="", 0, apuração!$W38), 0)</f>
        <v>0</v>
      </c>
      <c r="W133" s="601">
        <f t="shared" si="2"/>
        <v>0</v>
      </c>
      <c r="X133" s="601"/>
    </row>
    <row r="134" spans="1:24" ht="13.8">
      <c r="A134" s="599" t="str">
        <f>apuração!B84</f>
        <v>711</v>
      </c>
      <c r="B134" s="600" t="str">
        <f>apuração!C84</f>
        <v>NISHIMURA</v>
      </c>
      <c r="C134" s="600" t="str">
        <f>apuração!D84</f>
        <v>ELENA</v>
      </c>
      <c r="D134" s="601" t="str">
        <f>apuração!E84</f>
        <v>F</v>
      </c>
      <c r="E134" s="601" t="str">
        <f>apuração!F84</f>
        <v>07. GSP</v>
      </c>
      <c r="F134" s="597">
        <f>apuração!G84</f>
        <v>16868</v>
      </c>
      <c r="G134" s="598">
        <f>apuração!H84</f>
        <v>8</v>
      </c>
      <c r="H134" s="596" t="str">
        <f>apuração!I84</f>
        <v>B-SR</v>
      </c>
      <c r="I134" s="596" t="str">
        <f>apuração!J84</f>
        <v>LIB2026</v>
      </c>
      <c r="J134" s="596">
        <f>apuração!K84</f>
        <v>0</v>
      </c>
      <c r="K134" s="596">
        <f>apuração!L84</f>
        <v>66</v>
      </c>
      <c r="L134" s="596">
        <f>apuração!M84</f>
        <v>62</v>
      </c>
      <c r="M134" s="596">
        <f>apuração!N84</f>
        <v>128</v>
      </c>
      <c r="N134" s="601" t="str">
        <f>IF(apuração!$O84&gt;0, IF(apuração!$O84="", "", apuração!$O84), "")</f>
        <v/>
      </c>
      <c r="O134" s="601" t="str">
        <f>IF(apuração!$O84&gt;0, IF(apuração!$P84="", "", apuração!$P84), "")</f>
        <v/>
      </c>
      <c r="P134" s="601" t="str">
        <f>IF(apuração!$O84&gt;0, IF(apuração!$Q84="", "", apuração!$Q84), "")</f>
        <v/>
      </c>
      <c r="Q134" s="601" t="str">
        <f>IF(apuração!$O84&gt;0, IF(apuração!$R84="", "", apuração!$R84), "")</f>
        <v/>
      </c>
      <c r="R134" s="596" t="str">
        <f>apuração!S84</f>
        <v/>
      </c>
      <c r="S134" s="596" t="str">
        <f>apuração!T84</f>
        <v/>
      </c>
      <c r="T134" s="596" t="str">
        <f>apuração!U84</f>
        <v/>
      </c>
      <c r="U134" s="596" t="str">
        <f>apuração!V84</f>
        <v/>
      </c>
      <c r="V134" s="601">
        <f>IF(apuração!$O84&gt;0, IF(apuração!$W84="", 0, apuração!$W84), 0)</f>
        <v>0</v>
      </c>
      <c r="W134" s="601">
        <f t="shared" si="2"/>
        <v>0</v>
      </c>
      <c r="X134" s="601"/>
    </row>
    <row r="135" spans="1:24" ht="13.8">
      <c r="A135" s="599" t="str">
        <f>apuração!B112</f>
        <v>769</v>
      </c>
      <c r="B135" s="600" t="str">
        <f>apuração!C112</f>
        <v>SOTOTUKA</v>
      </c>
      <c r="C135" s="600" t="str">
        <f>apuração!D112</f>
        <v>MASSAHIKO</v>
      </c>
      <c r="D135" s="601" t="str">
        <f>apuração!E112</f>
        <v>M</v>
      </c>
      <c r="E135" s="601" t="str">
        <f>apuração!F112</f>
        <v>12. COO</v>
      </c>
      <c r="F135" s="597">
        <f>apuração!G112</f>
        <v>17868</v>
      </c>
      <c r="G135" s="598">
        <f>apuração!H112</f>
        <v>9</v>
      </c>
      <c r="H135" s="596" t="str">
        <f>apuração!I112</f>
        <v>B-SR</v>
      </c>
      <c r="I135" s="596" t="str">
        <f>apuração!J112</f>
        <v>LIB2026</v>
      </c>
      <c r="J135" s="596">
        <f>apuração!K112</f>
        <v>0</v>
      </c>
      <c r="K135" s="596">
        <f>apuração!L112</f>
        <v>62</v>
      </c>
      <c r="L135" s="596">
        <f>apuração!M112</f>
        <v>66</v>
      </c>
      <c r="M135" s="596">
        <f>apuração!N112</f>
        <v>128</v>
      </c>
      <c r="N135" s="601" t="str">
        <f>IF(apuração!$O112&gt;0, IF(apuração!$O112="", "", apuração!$O112), "")</f>
        <v/>
      </c>
      <c r="O135" s="601" t="str">
        <f>IF(apuração!$O112&gt;0, IF(apuração!$P112="", "", apuração!$P112), "")</f>
        <v/>
      </c>
      <c r="P135" s="601" t="str">
        <f>IF(apuração!$O112&gt;0, IF(apuração!$Q112="", "", apuração!$Q112), "")</f>
        <v/>
      </c>
      <c r="Q135" s="601" t="str">
        <f>IF(apuração!$O112&gt;0, IF(apuração!$R112="", "", apuração!$R112), "")</f>
        <v/>
      </c>
      <c r="R135" s="596" t="str">
        <f>apuração!S112</f>
        <v/>
      </c>
      <c r="S135" s="596" t="str">
        <f>apuração!T112</f>
        <v/>
      </c>
      <c r="T135" s="596" t="str">
        <f>apuração!U112</f>
        <v/>
      </c>
      <c r="U135" s="596" t="str">
        <f>apuração!V112</f>
        <v/>
      </c>
      <c r="V135" s="601">
        <f>IF(apuração!$O112&gt;0, IF(apuração!$W112="", 0, apuração!$W112), 0)</f>
        <v>0</v>
      </c>
      <c r="W135" s="601">
        <f t="shared" si="2"/>
        <v>0</v>
      </c>
      <c r="X135" s="601"/>
    </row>
    <row r="136" spans="1:24" ht="13.8">
      <c r="A136" s="599">
        <f>apuração!B145</f>
        <v>900</v>
      </c>
      <c r="B136" s="600" t="str">
        <f>apuração!C145</f>
        <v>OGATA</v>
      </c>
      <c r="C136" s="600" t="str">
        <f>apuração!D145</f>
        <v>MITIKO</v>
      </c>
      <c r="D136" s="601" t="str">
        <f>apuração!E145</f>
        <v>F</v>
      </c>
      <c r="E136" s="601" t="str">
        <f>apuração!F145</f>
        <v>12. COO</v>
      </c>
      <c r="F136" s="597">
        <f>apuração!G145</f>
        <v>20316</v>
      </c>
      <c r="G136" s="598">
        <f>apuração!H145</f>
        <v>9</v>
      </c>
      <c r="H136" s="596" t="str">
        <f>apuração!I145</f>
        <v>B-NSR</v>
      </c>
      <c r="I136" s="596" t="str">
        <f>apuração!J145</f>
        <v>LIB2026</v>
      </c>
      <c r="J136" s="596">
        <f>apuração!K145</f>
        <v>0</v>
      </c>
      <c r="K136" s="596">
        <f>apuração!L145</f>
        <v>68</v>
      </c>
      <c r="L136" s="596">
        <f>apuração!M145</f>
        <v>60</v>
      </c>
      <c r="M136" s="596">
        <f>apuração!N145</f>
        <v>128</v>
      </c>
      <c r="N136" s="601" t="str">
        <f>IF(apuração!$O145&gt;0, IF(apuração!$O145="", "", apuração!$O145), "")</f>
        <v/>
      </c>
      <c r="O136" s="601" t="str">
        <f>IF(apuração!$O145&gt;0, IF(apuração!$P145="", "", apuração!$P145), "")</f>
        <v/>
      </c>
      <c r="P136" s="601" t="str">
        <f>IF(apuração!$O145&gt;0, IF(apuração!$Q145="", "", apuração!$Q145), "")</f>
        <v/>
      </c>
      <c r="Q136" s="601" t="str">
        <f>IF(apuração!$O145&gt;0, IF(apuração!$R145="", "", apuração!$R145), "")</f>
        <v/>
      </c>
      <c r="R136" s="596" t="str">
        <f>apuração!S145</f>
        <v/>
      </c>
      <c r="S136" s="596" t="str">
        <f>apuração!T145</f>
        <v/>
      </c>
      <c r="T136" s="596" t="str">
        <f>apuração!U145</f>
        <v/>
      </c>
      <c r="U136" s="596" t="str">
        <f>apuração!V145</f>
        <v/>
      </c>
      <c r="V136" s="601">
        <f>IF(apuração!$O145&gt;0, IF(apuração!$W145="", 0, apuração!$W145), 0)</f>
        <v>0</v>
      </c>
      <c r="W136" s="601">
        <f t="shared" si="2"/>
        <v>0</v>
      </c>
      <c r="X136" s="601"/>
    </row>
    <row r="137" spans="1:24" ht="13.8">
      <c r="A137" s="599" t="str">
        <f>apuração!B180</f>
        <v>404</v>
      </c>
      <c r="B137" s="600" t="str">
        <f>apuração!C180</f>
        <v>0ZAKI</v>
      </c>
      <c r="C137" s="600" t="str">
        <f>apuração!D180</f>
        <v>RAPHAEL M.</v>
      </c>
      <c r="D137" s="601" t="str">
        <f>apuração!E180</f>
        <v>M</v>
      </c>
      <c r="E137" s="601" t="str">
        <f>apuração!F180</f>
        <v>06. KOK</v>
      </c>
      <c r="F137" s="597">
        <f>apuração!G180</f>
        <v>32446</v>
      </c>
      <c r="G137" s="598">
        <f>apuração!H180</f>
        <v>12</v>
      </c>
      <c r="H137" s="596" t="str">
        <f>apuração!I180</f>
        <v>C-NSR</v>
      </c>
      <c r="I137" s="596" t="str">
        <f>apuração!J180</f>
        <v>LIB2026</v>
      </c>
      <c r="J137" s="596">
        <f>apuração!K180</f>
        <v>0</v>
      </c>
      <c r="K137" s="596">
        <f>apuração!L180</f>
        <v>62</v>
      </c>
      <c r="L137" s="596">
        <f>apuração!M180</f>
        <v>66</v>
      </c>
      <c r="M137" s="596">
        <f>apuração!N180</f>
        <v>128</v>
      </c>
      <c r="N137" s="601" t="str">
        <f>IF(apuração!$O180&gt;0, IF(apuração!$O180="", "", apuração!$O180), "")</f>
        <v/>
      </c>
      <c r="O137" s="601" t="str">
        <f>IF(apuração!$O180&gt;0, IF(apuração!$P180="", "", apuração!$P180), "")</f>
        <v/>
      </c>
      <c r="P137" s="601" t="str">
        <f>IF(apuração!$O180&gt;0, IF(apuração!$Q180="", "", apuração!$Q180), "")</f>
        <v/>
      </c>
      <c r="Q137" s="601" t="str">
        <f>IF(apuração!$O180&gt;0, IF(apuração!$R180="", "", apuração!$R180), "")</f>
        <v/>
      </c>
      <c r="R137" s="596" t="str">
        <f>apuração!S180</f>
        <v/>
      </c>
      <c r="S137" s="596" t="str">
        <f>apuração!T180</f>
        <v/>
      </c>
      <c r="T137" s="596" t="str">
        <f>apuração!U180</f>
        <v/>
      </c>
      <c r="U137" s="596" t="str">
        <f>apuração!V180</f>
        <v/>
      </c>
      <c r="V137" s="601">
        <f>IF(apuração!$O180&gt;0, IF(apuração!$W180="", 0, apuração!$W180), 0)</f>
        <v>0</v>
      </c>
      <c r="W137" s="601">
        <f t="shared" si="2"/>
        <v>0</v>
      </c>
      <c r="X137" s="601"/>
    </row>
    <row r="138" spans="1:24" ht="13.8">
      <c r="A138" s="601" t="str">
        <f>apuração!B8</f>
        <v>555</v>
      </c>
      <c r="B138" s="600" t="str">
        <f>apuração!C8</f>
        <v>SIQUEIRA OLIVEIRA</v>
      </c>
      <c r="C138" s="600" t="str">
        <f>apuração!D8</f>
        <v>HELVECIO</v>
      </c>
      <c r="D138" s="601" t="str">
        <f>apuração!E8</f>
        <v>M</v>
      </c>
      <c r="E138" s="601" t="str">
        <f>apuração!F8</f>
        <v>18. SOR</v>
      </c>
      <c r="F138" s="597">
        <f>apuração!G8</f>
        <v>21411</v>
      </c>
      <c r="G138" s="596">
        <f>apuração!H8</f>
        <v>6</v>
      </c>
      <c r="H138" s="596" t="str">
        <f>apuração!I8</f>
        <v>A-NSR</v>
      </c>
      <c r="I138" s="596" t="str">
        <f>apuração!J8</f>
        <v>LIB2026</v>
      </c>
      <c r="J138" s="596">
        <f>apuração!K8</f>
        <v>0</v>
      </c>
      <c r="K138" s="596">
        <f>apuração!L8</f>
        <v>63</v>
      </c>
      <c r="L138" s="596">
        <f>apuração!M8</f>
        <v>66</v>
      </c>
      <c r="M138" s="596">
        <f>apuração!N8</f>
        <v>129</v>
      </c>
      <c r="N138" s="601" t="str">
        <f>IF(apuração!$O8&gt;0, IF(apuração!$O8="", "", apuração!$O8), "")</f>
        <v/>
      </c>
      <c r="O138" s="601" t="str">
        <f>IF(apuração!$O8&gt;0, IF(apuração!$P8="", "", apuração!$P8), "")</f>
        <v/>
      </c>
      <c r="P138" s="601" t="str">
        <f>IF(apuração!$O8&gt;0, IF(apuração!$Q8="", "", apuração!$Q8), "")</f>
        <v/>
      </c>
      <c r="Q138" s="601" t="str">
        <f>IF(apuração!$O8&gt;0, IF(apuração!$R8="", "", apuração!$R8), "")</f>
        <v/>
      </c>
      <c r="R138" s="596" t="str">
        <f>apuração!S8</f>
        <v/>
      </c>
      <c r="S138" s="596" t="str">
        <f>apuração!T8</f>
        <v/>
      </c>
      <c r="T138" s="596" t="str">
        <f>apuração!U8</f>
        <v/>
      </c>
      <c r="U138" s="596" t="str">
        <f>apuração!V8</f>
        <v/>
      </c>
      <c r="V138" s="601">
        <f>IF(apuração!$O8&gt;0, IF(apuração!$W8="", 0, apuração!$W8), 0)</f>
        <v>0</v>
      </c>
      <c r="W138" s="601">
        <f t="shared" si="2"/>
        <v>0</v>
      </c>
      <c r="X138" s="601"/>
    </row>
    <row r="139" spans="1:24" ht="13.8">
      <c r="A139" s="599" t="str">
        <f>apuração!B169</f>
        <v>097</v>
      </c>
      <c r="B139" s="600" t="str">
        <f>apuração!C169</f>
        <v>MUKAYAMA</v>
      </c>
      <c r="C139" s="600" t="str">
        <f>apuração!D169</f>
        <v>AMELIA</v>
      </c>
      <c r="D139" s="601" t="str">
        <f>apuração!E169</f>
        <v>F</v>
      </c>
      <c r="E139" s="601" t="str">
        <f>apuração!F169</f>
        <v>03. IBI</v>
      </c>
      <c r="F139" s="597">
        <f>apuração!G169</f>
        <v>19188</v>
      </c>
      <c r="G139" s="598">
        <f>apuração!H169</f>
        <v>7</v>
      </c>
      <c r="H139" s="596" t="str">
        <f>apuração!I169</f>
        <v>B-NSR</v>
      </c>
      <c r="I139" s="596" t="str">
        <f>apuração!J169</f>
        <v>LIB2026</v>
      </c>
      <c r="J139" s="596">
        <f>apuração!K169</f>
        <v>0</v>
      </c>
      <c r="K139" s="596">
        <f>apuração!L169</f>
        <v>64</v>
      </c>
      <c r="L139" s="596">
        <f>apuração!M169</f>
        <v>65</v>
      </c>
      <c r="M139" s="596">
        <f>apuração!N169</f>
        <v>129</v>
      </c>
      <c r="N139" s="601" t="str">
        <f>IF(apuração!$O169&gt;0, IF(apuração!$O169="", "", apuração!$O169), "")</f>
        <v/>
      </c>
      <c r="O139" s="601" t="str">
        <f>IF(apuração!$O169&gt;0, IF(apuração!$P169="", "", apuração!$P169), "")</f>
        <v/>
      </c>
      <c r="P139" s="601" t="str">
        <f>IF(apuração!$O169&gt;0, IF(apuração!$Q169="", "", apuração!$Q169), "")</f>
        <v/>
      </c>
      <c r="Q139" s="601" t="str">
        <f>IF(apuração!$O169&gt;0, IF(apuração!$R169="", "", apuração!$R169), "")</f>
        <v/>
      </c>
      <c r="R139" s="596" t="str">
        <f>apuração!S169</f>
        <v/>
      </c>
      <c r="S139" s="596" t="str">
        <f>apuração!T169</f>
        <v/>
      </c>
      <c r="T139" s="596" t="str">
        <f>apuração!U169</f>
        <v/>
      </c>
      <c r="U139" s="596" t="str">
        <f>apuração!V169</f>
        <v/>
      </c>
      <c r="V139" s="601">
        <f>IF(apuração!$O169&gt;0, IF(apuração!$W169="", 0, apuração!$W169), 0)</f>
        <v>0</v>
      </c>
      <c r="W139" s="601">
        <f t="shared" si="2"/>
        <v>0</v>
      </c>
      <c r="X139" s="601"/>
    </row>
    <row r="140" spans="1:24" ht="13.8">
      <c r="A140" s="599" t="str">
        <f>apuração!B173</f>
        <v>744</v>
      </c>
      <c r="B140" s="600" t="str">
        <f>apuração!C173</f>
        <v>UEMURA</v>
      </c>
      <c r="C140" s="600" t="str">
        <f>apuração!D173</f>
        <v>JORGE</v>
      </c>
      <c r="D140" s="601" t="str">
        <f>apuração!E173</f>
        <v>M</v>
      </c>
      <c r="E140" s="601" t="str">
        <f>apuração!F173</f>
        <v>01. PIE</v>
      </c>
      <c r="F140" s="597">
        <f>apuração!G173</f>
        <v>29247</v>
      </c>
      <c r="G140" s="598">
        <f>apuração!H173</f>
        <v>9</v>
      </c>
      <c r="H140" s="596" t="str">
        <f>apuração!I173</f>
        <v>B-NSR</v>
      </c>
      <c r="I140" s="596" t="str">
        <f>apuração!J173</f>
        <v>LIB2026</v>
      </c>
      <c r="J140" s="596">
        <f>apuração!K173</f>
        <v>0</v>
      </c>
      <c r="K140" s="596">
        <f>apuração!L173</f>
        <v>64</v>
      </c>
      <c r="L140" s="596">
        <f>apuração!M173</f>
        <v>65</v>
      </c>
      <c r="M140" s="596">
        <f>apuração!N173</f>
        <v>129</v>
      </c>
      <c r="N140" s="601" t="str">
        <f>IF(apuração!$O173&gt;0, IF(apuração!$O173="", "", apuração!$O173), "")</f>
        <v/>
      </c>
      <c r="O140" s="601" t="str">
        <f>IF(apuração!$O173&gt;0, IF(apuração!$P173="", "", apuração!$P173), "")</f>
        <v/>
      </c>
      <c r="P140" s="601" t="str">
        <f>IF(apuração!$O173&gt;0, IF(apuração!$Q173="", "", apuração!$Q173), "")</f>
        <v/>
      </c>
      <c r="Q140" s="601" t="str">
        <f>IF(apuração!$O173&gt;0, IF(apuração!$R173="", "", apuração!$R173), "")</f>
        <v/>
      </c>
      <c r="R140" s="596" t="str">
        <f>apuração!S173</f>
        <v/>
      </c>
      <c r="S140" s="596" t="str">
        <f>apuração!T173</f>
        <v/>
      </c>
      <c r="T140" s="596" t="str">
        <f>apuração!U173</f>
        <v/>
      </c>
      <c r="U140" s="596" t="str">
        <f>apuração!V173</f>
        <v/>
      </c>
      <c r="V140" s="601">
        <f>IF(apuração!$O173&gt;0, IF(apuração!$W173="", 0, apuração!$W173), 0)</f>
        <v>0</v>
      </c>
      <c r="W140" s="601">
        <f t="shared" si="2"/>
        <v>0</v>
      </c>
      <c r="X140" s="601"/>
    </row>
    <row r="141" spans="1:24" ht="13.8">
      <c r="A141" s="599" t="str">
        <f>apuração!B163</f>
        <v>704</v>
      </c>
      <c r="B141" s="600" t="str">
        <f>apuração!C163</f>
        <v>MAEDA</v>
      </c>
      <c r="C141" s="600" t="str">
        <f>apuração!D163</f>
        <v>KAUSSEI</v>
      </c>
      <c r="D141" s="601" t="str">
        <f>apuração!E163</f>
        <v>M</v>
      </c>
      <c r="E141" s="601" t="str">
        <f>apuração!F163</f>
        <v>06. KOK</v>
      </c>
      <c r="F141" s="597">
        <f>apuração!G163</f>
        <v>18515</v>
      </c>
      <c r="G141" s="598">
        <f>apuração!H163</f>
        <v>12</v>
      </c>
      <c r="H141" s="596" t="str">
        <f>apuração!I163</f>
        <v>C-SR</v>
      </c>
      <c r="I141" s="596" t="str">
        <f>apuração!J163</f>
        <v>LIB2026</v>
      </c>
      <c r="J141" s="596">
        <f>apuração!K163</f>
        <v>0</v>
      </c>
      <c r="K141" s="596">
        <f>apuração!L163</f>
        <v>68</v>
      </c>
      <c r="L141" s="596">
        <f>apuração!M163</f>
        <v>61</v>
      </c>
      <c r="M141" s="596">
        <f>apuração!N163</f>
        <v>129</v>
      </c>
      <c r="N141" s="601" t="str">
        <f>IF(apuração!$O163&gt;0, IF(apuração!$O163="", "", apuração!$O163), "")</f>
        <v/>
      </c>
      <c r="O141" s="601" t="str">
        <f>IF(apuração!$O163&gt;0, IF(apuração!$P163="", "", apuração!$P163), "")</f>
        <v/>
      </c>
      <c r="P141" s="601" t="str">
        <f>IF(apuração!$O163&gt;0, IF(apuração!$Q163="", "", apuração!$Q163), "")</f>
        <v/>
      </c>
      <c r="Q141" s="601" t="str">
        <f>IF(apuração!$O163&gt;0, IF(apuração!$R163="", "", apuração!$R163), "")</f>
        <v/>
      </c>
      <c r="R141" s="596" t="str">
        <f>apuração!S163</f>
        <v/>
      </c>
      <c r="S141" s="596" t="str">
        <f>apuração!T163</f>
        <v/>
      </c>
      <c r="T141" s="596" t="str">
        <f>apuração!U163</f>
        <v/>
      </c>
      <c r="U141" s="596" t="str">
        <f>apuração!V163</f>
        <v/>
      </c>
      <c r="V141" s="601">
        <f>IF(apuração!$O163&gt;0, IF(apuração!$W163="", 0, apuração!$W163), 0)</f>
        <v>0</v>
      </c>
      <c r="W141" s="601">
        <f t="shared" si="2"/>
        <v>0</v>
      </c>
      <c r="X141" s="601"/>
    </row>
    <row r="142" spans="1:24" ht="13.8">
      <c r="A142" s="599" t="str">
        <f>apuração!B132</f>
        <v>917</v>
      </c>
      <c r="B142" s="600" t="str">
        <f>apuração!C132</f>
        <v>SAKAGUTI KAWANAKA</v>
      </c>
      <c r="C142" s="600" t="str">
        <f>apuração!D132</f>
        <v>YOUKO</v>
      </c>
      <c r="D142" s="601" t="str">
        <f>apuração!E132</f>
        <v>F</v>
      </c>
      <c r="E142" s="601" t="str">
        <f>apuração!F132</f>
        <v>01. PIE</v>
      </c>
      <c r="F142" s="597">
        <f>apuração!G132</f>
        <v>18970</v>
      </c>
      <c r="G142" s="598">
        <f>apuração!H132</f>
        <v>12</v>
      </c>
      <c r="H142" s="596" t="str">
        <f>apuração!I132</f>
        <v>C-SR</v>
      </c>
      <c r="I142" s="596" t="str">
        <f>apuração!J132</f>
        <v>LIB2026</v>
      </c>
      <c r="J142" s="596">
        <f>apuração!K132</f>
        <v>0</v>
      </c>
      <c r="K142" s="596">
        <f>apuração!L132</f>
        <v>63</v>
      </c>
      <c r="L142" s="596">
        <f>apuração!M132</f>
        <v>66</v>
      </c>
      <c r="M142" s="596">
        <f>apuração!N132</f>
        <v>129</v>
      </c>
      <c r="N142" s="601" t="str">
        <f>IF(apuração!$O132&gt;0, IF(apuração!$O132="", "", apuração!$O132), "")</f>
        <v/>
      </c>
      <c r="O142" s="601" t="str">
        <f>IF(apuração!$O132&gt;0, IF(apuração!$P132="", "", apuração!$P132), "")</f>
        <v/>
      </c>
      <c r="P142" s="601" t="str">
        <f>IF(apuração!$O132&gt;0, IF(apuração!$Q132="", "", apuração!$Q132), "")</f>
        <v/>
      </c>
      <c r="Q142" s="601" t="str">
        <f>IF(apuração!$O132&gt;0, IF(apuração!$R132="", "", apuração!$R132), "")</f>
        <v/>
      </c>
      <c r="R142" s="596" t="str">
        <f>apuração!S132</f>
        <v/>
      </c>
      <c r="S142" s="596" t="str">
        <f>apuração!T132</f>
        <v/>
      </c>
      <c r="T142" s="596" t="str">
        <f>apuração!U132</f>
        <v/>
      </c>
      <c r="U142" s="596" t="str">
        <f>apuração!V132</f>
        <v/>
      </c>
      <c r="V142" s="601">
        <f>IF(apuração!$O132&gt;0, IF(apuração!$W132="", 0, apuração!$W132), 0)</f>
        <v>0</v>
      </c>
      <c r="W142" s="601">
        <f t="shared" si="2"/>
        <v>0</v>
      </c>
      <c r="X142" s="601"/>
    </row>
    <row r="143" spans="1:24" ht="13.8">
      <c r="A143" s="599" t="str">
        <f>apuração!B194</f>
        <v>408</v>
      </c>
      <c r="B143" s="600" t="str">
        <f>apuração!C194</f>
        <v>YOKOTA</v>
      </c>
      <c r="C143" s="600" t="str">
        <f>apuração!D194</f>
        <v>NELSON AKIRA</v>
      </c>
      <c r="D143" s="601" t="str">
        <f>apuração!E194</f>
        <v>M</v>
      </c>
      <c r="E143" s="601" t="str">
        <f>apuração!F194</f>
        <v>06. KOK</v>
      </c>
      <c r="F143" s="597">
        <f>apuração!G194</f>
        <v>20468</v>
      </c>
      <c r="G143" s="598">
        <f>apuração!H194</f>
        <v>12</v>
      </c>
      <c r="H143" s="596" t="str">
        <f>apuração!I194</f>
        <v>C-NSR</v>
      </c>
      <c r="I143" s="596" t="str">
        <f>apuração!J194</f>
        <v>LIB2026</v>
      </c>
      <c r="J143" s="596">
        <f>apuração!K194</f>
        <v>0</v>
      </c>
      <c r="K143" s="596">
        <f>apuração!L194</f>
        <v>59</v>
      </c>
      <c r="L143" s="596">
        <f>apuração!M194</f>
        <v>70</v>
      </c>
      <c r="M143" s="596">
        <f>apuração!N194</f>
        <v>129</v>
      </c>
      <c r="N143" s="601" t="str">
        <f>IF(apuração!$O194&gt;0, IF(apuração!$O194="", "", apuração!$O194), "")</f>
        <v/>
      </c>
      <c r="O143" s="601" t="str">
        <f>IF(apuração!$O194&gt;0, IF(apuração!$P194="", "", apuração!$P194), "")</f>
        <v/>
      </c>
      <c r="P143" s="601" t="str">
        <f>IF(apuração!$O194&gt;0, IF(apuração!$Q194="", "", apuração!$Q194), "")</f>
        <v/>
      </c>
      <c r="Q143" s="601" t="str">
        <f>IF(apuração!$O194&gt;0, IF(apuração!$R194="", "", apuração!$R194), "")</f>
        <v/>
      </c>
      <c r="R143" s="596" t="str">
        <f>apuração!S194</f>
        <v/>
      </c>
      <c r="S143" s="596" t="str">
        <f>apuração!T194</f>
        <v/>
      </c>
      <c r="T143" s="596" t="str">
        <f>apuração!U194</f>
        <v/>
      </c>
      <c r="U143" s="596" t="str">
        <f>apuração!V194</f>
        <v/>
      </c>
      <c r="V143" s="601">
        <f>IF(apuração!$O194&gt;0, IF(apuração!$W194="", 0, apuração!$W194), 0)</f>
        <v>0</v>
      </c>
      <c r="W143" s="601">
        <f t="shared" si="2"/>
        <v>0</v>
      </c>
      <c r="X143" s="601"/>
    </row>
    <row r="144" spans="1:24" ht="13.8">
      <c r="A144" s="599" t="str">
        <f>apuração!B101</f>
        <v>979</v>
      </c>
      <c r="B144" s="600" t="str">
        <f>apuração!C101</f>
        <v>KAMIMURA</v>
      </c>
      <c r="C144" s="600" t="str">
        <f>apuração!D101</f>
        <v>MERCIA KIMIE</v>
      </c>
      <c r="D144" s="601" t="str">
        <f>apuração!E101</f>
        <v>F</v>
      </c>
      <c r="E144" s="601" t="str">
        <f>apuração!F101</f>
        <v>11. NCC</v>
      </c>
      <c r="F144" s="597">
        <f>apuração!G101</f>
        <v>23817</v>
      </c>
      <c r="G144" s="598">
        <f>apuração!H101</f>
        <v>12</v>
      </c>
      <c r="H144" s="596" t="str">
        <f>apuração!I101</f>
        <v>C-NSR</v>
      </c>
      <c r="I144" s="596" t="str">
        <f>apuração!J101</f>
        <v>LIB2026</v>
      </c>
      <c r="J144" s="596">
        <f>apuração!K101</f>
        <v>0</v>
      </c>
      <c r="K144" s="596">
        <f>apuração!L101</f>
        <v>62</v>
      </c>
      <c r="L144" s="596">
        <f>apuração!M101</f>
        <v>67</v>
      </c>
      <c r="M144" s="596">
        <f>apuração!N101</f>
        <v>129</v>
      </c>
      <c r="N144" s="601" t="str">
        <f>IF(apuração!$O101&gt;0, IF(apuração!$O101="", "", apuração!$O101), "")</f>
        <v/>
      </c>
      <c r="O144" s="601" t="str">
        <f>IF(apuração!$O101&gt;0, IF(apuração!$P101="", "", apuração!$P101), "")</f>
        <v/>
      </c>
      <c r="P144" s="601" t="str">
        <f>IF(apuração!$O101&gt;0, IF(apuração!$Q101="", "", apuração!$Q101), "")</f>
        <v/>
      </c>
      <c r="Q144" s="601" t="str">
        <f>IF(apuração!$O101&gt;0, IF(apuração!$R101="", "", apuração!$R101), "")</f>
        <v/>
      </c>
      <c r="R144" s="596" t="str">
        <f>apuração!S101</f>
        <v/>
      </c>
      <c r="S144" s="596" t="str">
        <f>apuração!T101</f>
        <v/>
      </c>
      <c r="T144" s="596" t="str">
        <f>apuração!U101</f>
        <v/>
      </c>
      <c r="U144" s="596" t="str">
        <f>apuração!V101</f>
        <v/>
      </c>
      <c r="V144" s="601">
        <f>IF(apuração!$O101&gt;0, IF(apuração!$W101="", 0, apuração!$W101), 0)</f>
        <v>0</v>
      </c>
      <c r="W144" s="601">
        <f t="shared" si="2"/>
        <v>0</v>
      </c>
      <c r="X144" s="601"/>
    </row>
    <row r="145" spans="1:24" ht="13.8">
      <c r="A145" s="599">
        <f>apuração!B161</f>
        <v>719</v>
      </c>
      <c r="B145" s="600" t="str">
        <f>apuração!C161</f>
        <v>AZEVEDO</v>
      </c>
      <c r="C145" s="600" t="str">
        <f>apuração!D161</f>
        <v>IDELSON</v>
      </c>
      <c r="D145" s="601" t="str">
        <f>apuração!E161</f>
        <v>M</v>
      </c>
      <c r="E145" s="601" t="str">
        <f>apuração!F161</f>
        <v>11. NCC</v>
      </c>
      <c r="F145" s="597">
        <f>apuração!G161</f>
        <v>16509</v>
      </c>
      <c r="G145" s="598">
        <f>apuração!H161</f>
        <v>8</v>
      </c>
      <c r="H145" s="596" t="str">
        <f>apuração!I161</f>
        <v>B-SR</v>
      </c>
      <c r="I145" s="596" t="str">
        <f>apuração!J161</f>
        <v>LIB2026</v>
      </c>
      <c r="J145" s="596">
        <f>apuração!K161</f>
        <v>0</v>
      </c>
      <c r="K145" s="596">
        <f>apuração!L161</f>
        <v>68</v>
      </c>
      <c r="L145" s="596">
        <f>apuração!M161</f>
        <v>62</v>
      </c>
      <c r="M145" s="596">
        <f>apuração!N161</f>
        <v>130</v>
      </c>
      <c r="N145" s="601" t="str">
        <f>IF(apuração!$O161&gt;0, IF(apuração!$O161="", "", apuração!$O161), "")</f>
        <v/>
      </c>
      <c r="O145" s="601" t="str">
        <f>IF(apuração!$O161&gt;0, IF(apuração!$P161="", "", apuração!$P161), "")</f>
        <v/>
      </c>
      <c r="P145" s="601" t="str">
        <f>IF(apuração!$O161&gt;0, IF(apuração!$Q161="", "", apuração!$Q161), "")</f>
        <v/>
      </c>
      <c r="Q145" s="601" t="str">
        <f>IF(apuração!$O161&gt;0, IF(apuração!$R161="", "", apuração!$R161), "")</f>
        <v/>
      </c>
      <c r="R145" s="596" t="str">
        <f>apuração!S161</f>
        <v/>
      </c>
      <c r="S145" s="596" t="str">
        <f>apuração!T161</f>
        <v/>
      </c>
      <c r="T145" s="596" t="str">
        <f>apuração!U161</f>
        <v/>
      </c>
      <c r="U145" s="596" t="str">
        <f>apuração!V161</f>
        <v/>
      </c>
      <c r="V145" s="601">
        <f>IF(apuração!$O161&gt;0, IF(apuração!$W161="", 0, apuração!$W161), 0)</f>
        <v>0</v>
      </c>
      <c r="W145" s="601">
        <f t="shared" si="2"/>
        <v>0</v>
      </c>
      <c r="X145" s="601"/>
    </row>
    <row r="146" spans="1:24" ht="13.8">
      <c r="A146" s="599" t="str">
        <f>apuração!B179</f>
        <v>836</v>
      </c>
      <c r="B146" s="600" t="str">
        <f>apuração!C179</f>
        <v>UEMURA</v>
      </c>
      <c r="C146" s="600" t="str">
        <f>apuração!D179</f>
        <v>YOSHIO</v>
      </c>
      <c r="D146" s="601" t="str">
        <f>apuração!E179</f>
        <v>M</v>
      </c>
      <c r="E146" s="601" t="str">
        <f>apuração!F179</f>
        <v>11. NCC</v>
      </c>
      <c r="F146" s="597">
        <f>apuração!G179</f>
        <v>16850</v>
      </c>
      <c r="G146" s="598">
        <f>apuração!H179</f>
        <v>9</v>
      </c>
      <c r="H146" s="596" t="str">
        <f>apuração!I179</f>
        <v>B-SR</v>
      </c>
      <c r="I146" s="596" t="str">
        <f>apuração!J179</f>
        <v>LIB2026</v>
      </c>
      <c r="J146" s="596">
        <f>apuração!K179</f>
        <v>0</v>
      </c>
      <c r="K146" s="596">
        <f>apuração!L179</f>
        <v>69</v>
      </c>
      <c r="L146" s="596">
        <f>apuração!M179</f>
        <v>61</v>
      </c>
      <c r="M146" s="596">
        <f>apuração!N179</f>
        <v>130</v>
      </c>
      <c r="N146" s="601" t="str">
        <f>IF(apuração!$O179&gt;0, IF(apuração!$O179="", "", apuração!$O179), "")</f>
        <v/>
      </c>
      <c r="O146" s="601" t="str">
        <f>IF(apuração!$O179&gt;0, IF(apuração!$P179="", "", apuração!$P179), "")</f>
        <v/>
      </c>
      <c r="P146" s="601" t="str">
        <f>IF(apuração!$O179&gt;0, IF(apuração!$Q179="", "", apuração!$Q179), "")</f>
        <v/>
      </c>
      <c r="Q146" s="601" t="str">
        <f>IF(apuração!$O179&gt;0, IF(apuração!$R179="", "", apuração!$R179), "")</f>
        <v/>
      </c>
      <c r="R146" s="596" t="str">
        <f>apuração!S179</f>
        <v/>
      </c>
      <c r="S146" s="596" t="str">
        <f>apuração!T179</f>
        <v/>
      </c>
      <c r="T146" s="596" t="str">
        <f>apuração!U179</f>
        <v/>
      </c>
      <c r="U146" s="596" t="str">
        <f>apuração!V179</f>
        <v/>
      </c>
      <c r="V146" s="601">
        <f>IF(apuração!$O179&gt;0, IF(apuração!$W179="", 0, apuração!$W179), 0)</f>
        <v>0</v>
      </c>
      <c r="W146" s="601">
        <f t="shared" si="2"/>
        <v>0</v>
      </c>
      <c r="X146" s="601"/>
    </row>
    <row r="147" spans="1:24" ht="13.8">
      <c r="A147" s="599" t="str">
        <f>apuração!B116</f>
        <v>646</v>
      </c>
      <c r="B147" s="600" t="str">
        <f>apuração!C116</f>
        <v>OGATA</v>
      </c>
      <c r="C147" s="600" t="str">
        <f>apuração!D116</f>
        <v>SEISHI</v>
      </c>
      <c r="D147" s="601" t="str">
        <f>apuração!E116</f>
        <v>M</v>
      </c>
      <c r="E147" s="601" t="str">
        <f>apuração!F116</f>
        <v>15. BIR</v>
      </c>
      <c r="F147" s="597">
        <f>apuração!G116</f>
        <v>17605</v>
      </c>
      <c r="G147" s="598">
        <f>apuração!H116</f>
        <v>9</v>
      </c>
      <c r="H147" s="596" t="str">
        <f>apuração!I116</f>
        <v>B-SR</v>
      </c>
      <c r="I147" s="596" t="str">
        <f>apuração!J116</f>
        <v>LIB2026</v>
      </c>
      <c r="J147" s="596">
        <f>apuração!K116</f>
        <v>0</v>
      </c>
      <c r="K147" s="596">
        <f>apuração!L116</f>
        <v>66</v>
      </c>
      <c r="L147" s="596">
        <f>apuração!M116</f>
        <v>64</v>
      </c>
      <c r="M147" s="596">
        <f>apuração!N116</f>
        <v>130</v>
      </c>
      <c r="N147" s="601" t="str">
        <f>IF(apuração!$O116&gt;0, IF(apuração!$O116="", "", apuração!$O116), "")</f>
        <v/>
      </c>
      <c r="O147" s="601" t="str">
        <f>IF(apuração!$O116&gt;0, IF(apuração!$P116="", "", apuração!$P116), "")</f>
        <v/>
      </c>
      <c r="P147" s="601" t="str">
        <f>IF(apuração!$O116&gt;0, IF(apuração!$Q116="", "", apuração!$Q116), "")</f>
        <v/>
      </c>
      <c r="Q147" s="601" t="str">
        <f>IF(apuração!$O116&gt;0, IF(apuração!$R116="", "", apuração!$R116), "")</f>
        <v/>
      </c>
      <c r="R147" s="596" t="str">
        <f>apuração!S116</f>
        <v/>
      </c>
      <c r="S147" s="596" t="str">
        <f>apuração!T116</f>
        <v/>
      </c>
      <c r="T147" s="596" t="str">
        <f>apuração!U116</f>
        <v/>
      </c>
      <c r="U147" s="596" t="str">
        <f>apuração!V116</f>
        <v/>
      </c>
      <c r="V147" s="601">
        <f>IF(apuração!$O116&gt;0, IF(apuração!$W116="", 0, apuração!$W116), 0)</f>
        <v>0</v>
      </c>
      <c r="W147" s="601">
        <f t="shared" si="2"/>
        <v>0</v>
      </c>
      <c r="X147" s="601"/>
    </row>
    <row r="148" spans="1:24" ht="13.8">
      <c r="A148" s="599">
        <f>apuração!B158</f>
        <v>604</v>
      </c>
      <c r="B148" s="600" t="str">
        <f>apuração!C158</f>
        <v>P. DA S. DE OLIVEIRA</v>
      </c>
      <c r="C148" s="600" t="str">
        <f>apuração!D158</f>
        <v>MARIA APARECIDA</v>
      </c>
      <c r="D148" s="601" t="str">
        <f>apuração!E158</f>
        <v>F</v>
      </c>
      <c r="E148" s="601" t="str">
        <f>apuração!F158</f>
        <v>18. SOR</v>
      </c>
      <c r="F148" s="597">
        <f>apuração!G158</f>
        <v>22044</v>
      </c>
      <c r="G148" s="598">
        <f>apuração!H158</f>
        <v>9</v>
      </c>
      <c r="H148" s="596" t="str">
        <f>apuração!I158</f>
        <v>B-NSR</v>
      </c>
      <c r="I148" s="596" t="str">
        <f>apuração!J158</f>
        <v>LIB2026</v>
      </c>
      <c r="J148" s="596">
        <f>apuração!K158</f>
        <v>0</v>
      </c>
      <c r="K148" s="596">
        <f>apuração!L158</f>
        <v>66</v>
      </c>
      <c r="L148" s="596">
        <f>apuração!M158</f>
        <v>64</v>
      </c>
      <c r="M148" s="596">
        <f>apuração!N158</f>
        <v>130</v>
      </c>
      <c r="N148" s="601" t="str">
        <f>IF(apuração!$O158&gt;0, IF(apuração!$O158="", "", apuração!$O158), "")</f>
        <v/>
      </c>
      <c r="O148" s="601" t="str">
        <f>IF(apuração!$O158&gt;0, IF(apuração!$P158="", "", apuração!$P158), "")</f>
        <v/>
      </c>
      <c r="P148" s="601" t="str">
        <f>IF(apuração!$O158&gt;0, IF(apuração!$Q158="", "", apuração!$Q158), "")</f>
        <v/>
      </c>
      <c r="Q148" s="601" t="str">
        <f>IF(apuração!$O158&gt;0, IF(apuração!$R158="", "", apuração!$R158), "")</f>
        <v/>
      </c>
      <c r="R148" s="596" t="str">
        <f>apuração!S158</f>
        <v/>
      </c>
      <c r="S148" s="596" t="str">
        <f>apuração!T158</f>
        <v/>
      </c>
      <c r="T148" s="596" t="str">
        <f>apuração!U158</f>
        <v/>
      </c>
      <c r="U148" s="596" t="str">
        <f>apuração!V158</f>
        <v/>
      </c>
      <c r="V148" s="601">
        <f>IF(apuração!$O158&gt;0, IF(apuração!$W158="", 0, apuração!$W158), 0)</f>
        <v>0</v>
      </c>
      <c r="W148" s="601">
        <f t="shared" si="2"/>
        <v>0</v>
      </c>
      <c r="X148" s="601"/>
    </row>
    <row r="149" spans="1:24" ht="13.8">
      <c r="A149" s="599" t="str">
        <f>apuração!B128</f>
        <v>411</v>
      </c>
      <c r="B149" s="600" t="str">
        <f>apuração!C128</f>
        <v>SATO YOSHINO</v>
      </c>
      <c r="C149" s="600" t="str">
        <f>apuração!D128</f>
        <v>MARLI</v>
      </c>
      <c r="D149" s="601" t="str">
        <f>apuração!E128</f>
        <v>F</v>
      </c>
      <c r="E149" s="601" t="str">
        <f>apuração!F128</f>
        <v>11. NCC</v>
      </c>
      <c r="F149" s="597">
        <f>apuração!G128</f>
        <v>22208</v>
      </c>
      <c r="G149" s="598">
        <f>apuração!H128</f>
        <v>9</v>
      </c>
      <c r="H149" s="596" t="str">
        <f>apuração!I128</f>
        <v>B-NSR</v>
      </c>
      <c r="I149" s="596" t="str">
        <f>apuração!J128</f>
        <v>LIB2026</v>
      </c>
      <c r="J149" s="596">
        <f>apuração!K128</f>
        <v>0</v>
      </c>
      <c r="K149" s="596">
        <f>apuração!L128</f>
        <v>61</v>
      </c>
      <c r="L149" s="596">
        <f>apuração!M128</f>
        <v>69</v>
      </c>
      <c r="M149" s="596">
        <f>apuração!N128</f>
        <v>130</v>
      </c>
      <c r="N149" s="601" t="str">
        <f>IF(apuração!$O128&gt;0, IF(apuração!$O128="", "", apuração!$O128), "")</f>
        <v/>
      </c>
      <c r="O149" s="601" t="str">
        <f>IF(apuração!$O128&gt;0, IF(apuração!$P128="", "", apuração!$P128), "")</f>
        <v/>
      </c>
      <c r="P149" s="601" t="str">
        <f>IF(apuração!$O128&gt;0, IF(apuração!$Q128="", "", apuração!$Q128), "")</f>
        <v/>
      </c>
      <c r="Q149" s="601" t="str">
        <f>IF(apuração!$O128&gt;0, IF(apuração!$R128="", "", apuração!$R128), "")</f>
        <v/>
      </c>
      <c r="R149" s="596" t="str">
        <f>apuração!S128</f>
        <v/>
      </c>
      <c r="S149" s="596" t="str">
        <f>apuração!T128</f>
        <v/>
      </c>
      <c r="T149" s="596" t="str">
        <f>apuração!U128</f>
        <v/>
      </c>
      <c r="U149" s="596" t="str">
        <f>apuração!V128</f>
        <v/>
      </c>
      <c r="V149" s="601">
        <f>IF(apuração!$O128&gt;0, IF(apuração!$W128="", 0, apuração!$W128), 0)</f>
        <v>0</v>
      </c>
      <c r="W149" s="601">
        <f t="shared" si="2"/>
        <v>0</v>
      </c>
      <c r="X149" s="601"/>
    </row>
    <row r="150" spans="1:24" ht="13.8">
      <c r="A150" s="599" t="str">
        <f>apuração!B114</f>
        <v>697</v>
      </c>
      <c r="B150" s="600" t="str">
        <f>apuração!C114</f>
        <v>YADOYA</v>
      </c>
      <c r="C150" s="600" t="str">
        <f>apuração!D114</f>
        <v>KITARO</v>
      </c>
      <c r="D150" s="601" t="str">
        <f>apuração!E114</f>
        <v>M</v>
      </c>
      <c r="E150" s="601" t="str">
        <f>apuração!F114</f>
        <v>07. GSP</v>
      </c>
      <c r="F150" s="597">
        <f>apuração!G114</f>
        <v>23259</v>
      </c>
      <c r="G150" s="598">
        <f>apuração!H114</f>
        <v>9</v>
      </c>
      <c r="H150" s="596" t="str">
        <f>apuração!I114</f>
        <v>B-NSR</v>
      </c>
      <c r="I150" s="596" t="str">
        <f>apuração!J114</f>
        <v>LIB2026</v>
      </c>
      <c r="J150" s="596">
        <f>apuração!K114</f>
        <v>0</v>
      </c>
      <c r="K150" s="596">
        <f>apuração!L114</f>
        <v>60</v>
      </c>
      <c r="L150" s="596">
        <f>apuração!M114</f>
        <v>70</v>
      </c>
      <c r="M150" s="596">
        <f>apuração!N114</f>
        <v>130</v>
      </c>
      <c r="N150" s="601" t="str">
        <f>IF(apuração!$O114&gt;0, IF(apuração!$O114="", "", apuração!$O114), "")</f>
        <v/>
      </c>
      <c r="O150" s="601" t="str">
        <f>IF(apuração!$O114&gt;0, IF(apuração!$P114="", "", apuração!$P114), "")</f>
        <v/>
      </c>
      <c r="P150" s="601" t="str">
        <f>IF(apuração!$O114&gt;0, IF(apuração!$Q114="", "", apuração!$Q114), "")</f>
        <v/>
      </c>
      <c r="Q150" s="601" t="str">
        <f>IF(apuração!$O114&gt;0, IF(apuração!$R114="", "", apuração!$R114), "")</f>
        <v/>
      </c>
      <c r="R150" s="596" t="str">
        <f>apuração!S114</f>
        <v/>
      </c>
      <c r="S150" s="596" t="str">
        <f>apuração!T114</f>
        <v/>
      </c>
      <c r="T150" s="596" t="str">
        <f>apuração!U114</f>
        <v/>
      </c>
      <c r="U150" s="596" t="str">
        <f>apuração!V114</f>
        <v/>
      </c>
      <c r="V150" s="601">
        <f>IF(apuração!$O114&gt;0, IF(apuração!$W114="", 0, apuração!$W114), 0)</f>
        <v>0</v>
      </c>
      <c r="W150" s="601">
        <f t="shared" si="2"/>
        <v>0</v>
      </c>
      <c r="X150" s="601"/>
    </row>
    <row r="151" spans="1:24" ht="13.8">
      <c r="A151" s="599" t="str">
        <f>apuração!B183</f>
        <v>632</v>
      </c>
      <c r="B151" s="600" t="str">
        <f>apuração!C183</f>
        <v>U. MORIOKA</v>
      </c>
      <c r="C151" s="600" t="str">
        <f>apuração!D183</f>
        <v>YOMEI</v>
      </c>
      <c r="D151" s="601" t="str">
        <f>apuração!E183</f>
        <v>M</v>
      </c>
      <c r="E151" s="601" t="str">
        <f>apuração!F183</f>
        <v>06. KOK</v>
      </c>
      <c r="F151" s="597">
        <f>apuração!G183</f>
        <v>16671</v>
      </c>
      <c r="G151" s="598">
        <f>apuração!H183</f>
        <v>12</v>
      </c>
      <c r="H151" s="596" t="str">
        <f>apuração!I183</f>
        <v>C-SR</v>
      </c>
      <c r="I151" s="596" t="str">
        <f>apuração!J183</f>
        <v>LIB2026</v>
      </c>
      <c r="J151" s="596">
        <f>apuração!K183</f>
        <v>0</v>
      </c>
      <c r="K151" s="596">
        <f>apuração!L183</f>
        <v>62</v>
      </c>
      <c r="L151" s="596">
        <f>apuração!M183</f>
        <v>68</v>
      </c>
      <c r="M151" s="596">
        <f>apuração!N183</f>
        <v>130</v>
      </c>
      <c r="N151" s="601" t="str">
        <f>IF(apuração!$O183&gt;0, IF(apuração!$O183="", "", apuração!$O183), "")</f>
        <v/>
      </c>
      <c r="O151" s="601" t="str">
        <f>IF(apuração!$O183&gt;0, IF(apuração!$P183="", "", apuração!$P183), "")</f>
        <v/>
      </c>
      <c r="P151" s="601" t="str">
        <f>IF(apuração!$O183&gt;0, IF(apuração!$Q183="", "", apuração!$Q183), "")</f>
        <v/>
      </c>
      <c r="Q151" s="601" t="str">
        <f>IF(apuração!$O183&gt;0, IF(apuração!$R183="", "", apuração!$R183), "")</f>
        <v/>
      </c>
      <c r="R151" s="596" t="str">
        <f>apuração!S183</f>
        <v/>
      </c>
      <c r="S151" s="596" t="str">
        <f>apuração!T183</f>
        <v/>
      </c>
      <c r="T151" s="596" t="str">
        <f>apuração!U183</f>
        <v/>
      </c>
      <c r="U151" s="596" t="str">
        <f>apuração!V183</f>
        <v/>
      </c>
      <c r="V151" s="601">
        <f>IF(apuração!$O183&gt;0, IF(apuração!$W183="", 0, apuração!$W183), 0)</f>
        <v>0</v>
      </c>
      <c r="W151" s="601">
        <f t="shared" si="2"/>
        <v>0</v>
      </c>
      <c r="X151" s="601"/>
    </row>
    <row r="152" spans="1:24" ht="13.8">
      <c r="A152" s="599" t="str">
        <f>apuração!B206</f>
        <v>410</v>
      </c>
      <c r="B152" s="600" t="str">
        <f>apuração!C206</f>
        <v>YOSHINO</v>
      </c>
      <c r="C152" s="600" t="str">
        <f>apuração!D206</f>
        <v>GUIDO YOSHIAKI</v>
      </c>
      <c r="D152" s="601" t="str">
        <f>apuração!E206</f>
        <v>M</v>
      </c>
      <c r="E152" s="601" t="str">
        <f>apuração!F206</f>
        <v>11. NCC</v>
      </c>
      <c r="F152" s="597">
        <f>apuração!G206</f>
        <v>21607</v>
      </c>
      <c r="G152" s="598">
        <f>apuração!H206</f>
        <v>12</v>
      </c>
      <c r="H152" s="596" t="str">
        <f>apuração!I206</f>
        <v>C-NSR</v>
      </c>
      <c r="I152" s="596" t="str">
        <f>apuração!J206</f>
        <v>LIB2026i</v>
      </c>
      <c r="J152" s="596">
        <f>apuração!K206</f>
        <v>0</v>
      </c>
      <c r="K152" s="596">
        <f>apuração!L206</f>
        <v>65</v>
      </c>
      <c r="L152" s="596">
        <f>apuração!M206</f>
        <v>65</v>
      </c>
      <c r="M152" s="596">
        <f>apuração!N206</f>
        <v>130</v>
      </c>
      <c r="N152" s="601" t="str">
        <f>IF(apuração!$O206&gt;0, IF(apuração!$O206="", "", apuração!$O206), "")</f>
        <v/>
      </c>
      <c r="O152" s="601" t="str">
        <f>IF(apuração!$O206&gt;0, IF(apuração!$P206="", "", apuração!$P206), "")</f>
        <v/>
      </c>
      <c r="P152" s="601" t="str">
        <f>IF(apuração!$O206&gt;0, IF(apuração!$Q206="", "", apuração!$Q206), "")</f>
        <v/>
      </c>
      <c r="Q152" s="601" t="str">
        <f>IF(apuração!$O206&gt;0, IF(apuração!$R206="", "", apuração!$R206), "")</f>
        <v/>
      </c>
      <c r="R152" s="596" t="str">
        <f>apuração!S206</f>
        <v/>
      </c>
      <c r="S152" s="596" t="str">
        <f>apuração!T206</f>
        <v/>
      </c>
      <c r="T152" s="596" t="str">
        <f>apuração!U206</f>
        <v/>
      </c>
      <c r="U152" s="596" t="str">
        <f>apuração!V206</f>
        <v/>
      </c>
      <c r="V152" s="601">
        <f>IF(apuração!$O206&gt;0, IF(apuração!$W206="", 0, apuração!$W206), 0)</f>
        <v>0</v>
      </c>
      <c r="W152" s="601">
        <f t="shared" si="2"/>
        <v>0</v>
      </c>
      <c r="X152" s="601"/>
    </row>
    <row r="153" spans="1:24" ht="13.8">
      <c r="A153" s="599" t="str">
        <f>apuração!B153</f>
        <v>884</v>
      </c>
      <c r="B153" s="600" t="str">
        <f>apuração!C153</f>
        <v xml:space="preserve">KODA </v>
      </c>
      <c r="C153" s="600" t="str">
        <f>apuração!D153</f>
        <v>MASAO</v>
      </c>
      <c r="D153" s="601" t="str">
        <f>apuração!E153</f>
        <v>M</v>
      </c>
      <c r="E153" s="601" t="str">
        <f>apuração!F153</f>
        <v>12. COO</v>
      </c>
      <c r="F153" s="597">
        <f>apuração!G153</f>
        <v>16228</v>
      </c>
      <c r="G153" s="598">
        <f>apuração!H153</f>
        <v>7</v>
      </c>
      <c r="H153" s="596" t="str">
        <f>apuração!I153</f>
        <v>B-SR</v>
      </c>
      <c r="I153" s="596" t="str">
        <f>apuração!J153</f>
        <v>LIB2026</v>
      </c>
      <c r="J153" s="596">
        <f>apuração!K153</f>
        <v>0</v>
      </c>
      <c r="K153" s="596">
        <f>apuração!L153</f>
        <v>66</v>
      </c>
      <c r="L153" s="596">
        <f>apuração!M153</f>
        <v>65</v>
      </c>
      <c r="M153" s="596">
        <f>apuração!N153</f>
        <v>131</v>
      </c>
      <c r="N153" s="601" t="str">
        <f>IF(apuração!$O153&gt;0, IF(apuração!$O153="", "", apuração!$O153), "")</f>
        <v/>
      </c>
      <c r="O153" s="601" t="str">
        <f>IF(apuração!$O153&gt;0, IF(apuração!$P153="", "", apuração!$P153), "")</f>
        <v/>
      </c>
      <c r="P153" s="601" t="str">
        <f>IF(apuração!$O153&gt;0, IF(apuração!$Q153="", "", apuração!$Q153), "")</f>
        <v/>
      </c>
      <c r="Q153" s="601" t="str">
        <f>IF(apuração!$O153&gt;0, IF(apuração!$R153="", "", apuração!$R153), "")</f>
        <v/>
      </c>
      <c r="R153" s="596" t="str">
        <f>apuração!S153</f>
        <v/>
      </c>
      <c r="S153" s="596" t="str">
        <f>apuração!T153</f>
        <v/>
      </c>
      <c r="T153" s="596" t="str">
        <f>apuração!U153</f>
        <v/>
      </c>
      <c r="U153" s="596" t="str">
        <f>apuração!V153</f>
        <v/>
      </c>
      <c r="V153" s="601">
        <f>IF(apuração!$O153&gt;0, IF(apuração!$W153="", 0, apuração!$W153), 0)</f>
        <v>0</v>
      </c>
      <c r="W153" s="601">
        <f t="shared" si="2"/>
        <v>0</v>
      </c>
      <c r="X153" s="601"/>
    </row>
    <row r="154" spans="1:24" ht="13.8">
      <c r="A154" s="599" t="str">
        <f>apuração!B151</f>
        <v>247</v>
      </c>
      <c r="B154" s="600" t="str">
        <f>apuração!C151</f>
        <v>PINTO</v>
      </c>
      <c r="C154" s="600" t="str">
        <f>apuração!D151</f>
        <v>JOSE GONCALVES</v>
      </c>
      <c r="D154" s="601" t="str">
        <f>apuração!E151</f>
        <v>M</v>
      </c>
      <c r="E154" s="601" t="str">
        <f>apuração!F151</f>
        <v>10. ITA</v>
      </c>
      <c r="F154" s="597">
        <f>apuração!G151</f>
        <v>12745</v>
      </c>
      <c r="G154" s="598">
        <f>apuração!H151</f>
        <v>9</v>
      </c>
      <c r="H154" s="596" t="str">
        <f>apuração!I151</f>
        <v>B-MR</v>
      </c>
      <c r="I154" s="596" t="str">
        <f>apuração!J151</f>
        <v>LIB2026i</v>
      </c>
      <c r="J154" s="596">
        <f>apuração!K151</f>
        <v>0</v>
      </c>
      <c r="K154" s="596">
        <f>apuração!L151</f>
        <v>65</v>
      </c>
      <c r="L154" s="596">
        <f>apuração!M151</f>
        <v>66</v>
      </c>
      <c r="M154" s="596">
        <f>apuração!N151</f>
        <v>131</v>
      </c>
      <c r="N154" s="601" t="str">
        <f>IF(apuração!$O151&gt;0, IF(apuração!$O151="", "", apuração!$O151), "")</f>
        <v/>
      </c>
      <c r="O154" s="601" t="str">
        <f>IF(apuração!$O151&gt;0, IF(apuração!$P151="", "", apuração!$P151), "")</f>
        <v/>
      </c>
      <c r="P154" s="601" t="str">
        <f>IF(apuração!$O151&gt;0, IF(apuração!$Q151="", "", apuração!$Q151), "")</f>
        <v/>
      </c>
      <c r="Q154" s="601" t="str">
        <f>IF(apuração!$O151&gt;0, IF(apuração!$R151="", "", apuração!$R151), "")</f>
        <v/>
      </c>
      <c r="R154" s="596" t="str">
        <f>apuração!S151</f>
        <v/>
      </c>
      <c r="S154" s="596" t="str">
        <f>apuração!T151</f>
        <v/>
      </c>
      <c r="T154" s="596" t="str">
        <f>apuração!U151</f>
        <v/>
      </c>
      <c r="U154" s="596" t="str">
        <f>apuração!V151</f>
        <v/>
      </c>
      <c r="V154" s="601">
        <f>IF(apuração!$O151&gt;0, IF(apuração!$W151="", 0, apuração!$W151), 0)</f>
        <v>0</v>
      </c>
      <c r="W154" s="601">
        <f t="shared" si="2"/>
        <v>0</v>
      </c>
      <c r="X154" s="601"/>
    </row>
    <row r="155" spans="1:24" ht="13.8">
      <c r="A155" s="599" t="str">
        <f>apuração!B123</f>
        <v>782</v>
      </c>
      <c r="B155" s="600" t="str">
        <f>apuração!C123</f>
        <v>MATSUMOTO</v>
      </c>
      <c r="C155" s="600" t="str">
        <f>apuração!D123</f>
        <v>KAZUKO</v>
      </c>
      <c r="D155" s="601" t="str">
        <f>apuração!E123</f>
        <v>F</v>
      </c>
      <c r="E155" s="601" t="str">
        <f>apuração!F123</f>
        <v>03. IBI</v>
      </c>
      <c r="F155" s="597">
        <f>apuração!G123</f>
        <v>13623</v>
      </c>
      <c r="G155" s="598">
        <f>apuração!H123</f>
        <v>9</v>
      </c>
      <c r="H155" s="596" t="str">
        <f>apuração!I123</f>
        <v>B-MR</v>
      </c>
      <c r="I155" s="596" t="str">
        <f>apuração!J123</f>
        <v>LIB2026</v>
      </c>
      <c r="J155" s="596">
        <f>apuração!K123</f>
        <v>0</v>
      </c>
      <c r="K155" s="596">
        <f>apuração!L123</f>
        <v>70</v>
      </c>
      <c r="L155" s="596">
        <f>apuração!M123</f>
        <v>61</v>
      </c>
      <c r="M155" s="596">
        <f>apuração!N123</f>
        <v>131</v>
      </c>
      <c r="N155" s="601" t="str">
        <f>IF(apuração!$O123&gt;0, IF(apuração!$O123="", "", apuração!$O123), "")</f>
        <v/>
      </c>
      <c r="O155" s="601" t="str">
        <f>IF(apuração!$O123&gt;0, IF(apuração!$P123="", "", apuração!$P123), "")</f>
        <v/>
      </c>
      <c r="P155" s="601" t="str">
        <f>IF(apuração!$O123&gt;0, IF(apuração!$Q123="", "", apuração!$Q123), "")</f>
        <v/>
      </c>
      <c r="Q155" s="601" t="str">
        <f>IF(apuração!$O123&gt;0, IF(apuração!$R123="", "", apuração!$R123), "")</f>
        <v/>
      </c>
      <c r="R155" s="596" t="str">
        <f>apuração!S123</f>
        <v/>
      </c>
      <c r="S155" s="596" t="str">
        <f>apuração!T123</f>
        <v/>
      </c>
      <c r="T155" s="596" t="str">
        <f>apuração!U123</f>
        <v/>
      </c>
      <c r="U155" s="596" t="str">
        <f>apuração!V123</f>
        <v/>
      </c>
      <c r="V155" s="601">
        <f>IF(apuração!$O123&gt;0, IF(apuração!$W123="", 0, apuração!$W123), 0)</f>
        <v>0</v>
      </c>
      <c r="W155" s="601">
        <f t="shared" si="2"/>
        <v>0</v>
      </c>
      <c r="X155" s="601"/>
    </row>
    <row r="156" spans="1:24" ht="13.8">
      <c r="A156" s="599">
        <f>apuração!B174</f>
        <v>643</v>
      </c>
      <c r="B156" s="600" t="str">
        <f>apuração!C174</f>
        <v>GUNJI</v>
      </c>
      <c r="C156" s="600" t="str">
        <f>apuração!D174</f>
        <v>TOSHIO</v>
      </c>
      <c r="D156" s="601" t="str">
        <f>apuração!E174</f>
        <v>M</v>
      </c>
      <c r="E156" s="601" t="str">
        <f>apuração!F174</f>
        <v>15. BIR</v>
      </c>
      <c r="F156" s="597">
        <f>apuração!G174</f>
        <v>13888</v>
      </c>
      <c r="G156" s="598">
        <f>apuração!H174</f>
        <v>9</v>
      </c>
      <c r="H156" s="596" t="str">
        <f>apuração!I174</f>
        <v>B-MR</v>
      </c>
      <c r="I156" s="596" t="str">
        <f>apuração!J174</f>
        <v>LIB2026</v>
      </c>
      <c r="J156" s="596">
        <f>apuração!K174</f>
        <v>0</v>
      </c>
      <c r="K156" s="596">
        <f>apuração!L174</f>
        <v>68</v>
      </c>
      <c r="L156" s="596">
        <f>apuração!M174</f>
        <v>63</v>
      </c>
      <c r="M156" s="596">
        <f>apuração!N174</f>
        <v>131</v>
      </c>
      <c r="N156" s="601" t="str">
        <f>IF(apuração!$O174&gt;0, IF(apuração!$O174="", "", apuração!$O174), "")</f>
        <v/>
      </c>
      <c r="O156" s="601" t="str">
        <f>IF(apuração!$O174&gt;0, IF(apuração!$P174="", "", apuração!$P174), "")</f>
        <v/>
      </c>
      <c r="P156" s="601" t="str">
        <f>IF(apuração!$O174&gt;0, IF(apuração!$Q174="", "", apuração!$Q174), "")</f>
        <v/>
      </c>
      <c r="Q156" s="601" t="str">
        <f>IF(apuração!$O174&gt;0, IF(apuração!$R174="", "", apuração!$R174), "")</f>
        <v/>
      </c>
      <c r="R156" s="596" t="str">
        <f>apuração!S174</f>
        <v/>
      </c>
      <c r="S156" s="596" t="str">
        <f>apuração!T174</f>
        <v/>
      </c>
      <c r="T156" s="596" t="str">
        <f>apuração!U174</f>
        <v/>
      </c>
      <c r="U156" s="596" t="str">
        <f>apuração!V174</f>
        <v/>
      </c>
      <c r="V156" s="601">
        <f>IF(apuração!$O174&gt;0, IF(apuração!$W174="", 0, apuração!$W174), 0)</f>
        <v>0</v>
      </c>
      <c r="W156" s="601">
        <f t="shared" si="2"/>
        <v>0</v>
      </c>
      <c r="X156" s="601"/>
    </row>
    <row r="157" spans="1:24" ht="13.8">
      <c r="A157" s="599" t="str">
        <f>apuração!B104</f>
        <v>446</v>
      </c>
      <c r="B157" s="600" t="str">
        <f>apuração!C104</f>
        <v>NAGATA</v>
      </c>
      <c r="C157" s="600" t="str">
        <f>apuração!D104</f>
        <v>MASARU</v>
      </c>
      <c r="D157" s="601" t="str">
        <f>apuração!E104</f>
        <v>M</v>
      </c>
      <c r="E157" s="601" t="str">
        <f>apuração!F104</f>
        <v>12. COO</v>
      </c>
      <c r="F157" s="597">
        <f>apuração!G104</f>
        <v>14590</v>
      </c>
      <c r="G157" s="598">
        <f>apuração!H104</f>
        <v>9</v>
      </c>
      <c r="H157" s="596" t="str">
        <f>apuração!I104</f>
        <v>B-MR</v>
      </c>
      <c r="I157" s="596" t="str">
        <f>apuração!J104</f>
        <v>LIB2026</v>
      </c>
      <c r="J157" s="596">
        <f>apuração!K104</f>
        <v>0</v>
      </c>
      <c r="K157" s="596">
        <f>apuração!L104</f>
        <v>67</v>
      </c>
      <c r="L157" s="596">
        <f>apuração!M104</f>
        <v>64</v>
      </c>
      <c r="M157" s="596">
        <f>apuração!N104</f>
        <v>131</v>
      </c>
      <c r="N157" s="601" t="str">
        <f>IF(apuração!$O104&gt;0, IF(apuração!$O104="", "", apuração!$O104), "")</f>
        <v/>
      </c>
      <c r="O157" s="601" t="str">
        <f>IF(apuração!$O104&gt;0, IF(apuração!$P104="", "", apuração!$P104), "")</f>
        <v/>
      </c>
      <c r="P157" s="601" t="str">
        <f>IF(apuração!$O104&gt;0, IF(apuração!$Q104="", "", apuração!$Q104), "")</f>
        <v/>
      </c>
      <c r="Q157" s="601" t="str">
        <f>IF(apuração!$O104&gt;0, IF(apuração!$R104="", "", apuração!$R104), "")</f>
        <v/>
      </c>
      <c r="R157" s="596" t="str">
        <f>apuração!S104</f>
        <v/>
      </c>
      <c r="S157" s="596" t="str">
        <f>apuração!T104</f>
        <v/>
      </c>
      <c r="T157" s="596" t="str">
        <f>apuração!U104</f>
        <v/>
      </c>
      <c r="U157" s="596" t="str">
        <f>apuração!V104</f>
        <v/>
      </c>
      <c r="V157" s="601">
        <f>IF(apuração!$O104&gt;0, IF(apuração!$W104="", 0, apuração!$W104), 0)</f>
        <v>0</v>
      </c>
      <c r="W157" s="601">
        <f t="shared" si="2"/>
        <v>0</v>
      </c>
      <c r="X157" s="601"/>
    </row>
    <row r="158" spans="1:24" ht="13.8">
      <c r="A158" s="599" t="str">
        <f>apuração!B162</f>
        <v>785</v>
      </c>
      <c r="B158" s="600" t="str">
        <f>apuração!C162</f>
        <v>MORIYA</v>
      </c>
      <c r="C158" s="600" t="str">
        <f>apuração!D162</f>
        <v>KAZUO</v>
      </c>
      <c r="D158" s="601" t="str">
        <f>apuração!E162</f>
        <v>M</v>
      </c>
      <c r="E158" s="601" t="str">
        <f>apuração!F162</f>
        <v>15. BIR</v>
      </c>
      <c r="F158" s="597">
        <f>apuração!G162</f>
        <v>15211</v>
      </c>
      <c r="G158" s="598">
        <f>apuração!H162</f>
        <v>9</v>
      </c>
      <c r="H158" s="596" t="str">
        <f>apuração!I162</f>
        <v>B-MR</v>
      </c>
      <c r="I158" s="596" t="str">
        <f>apuração!J162</f>
        <v>LIB2026</v>
      </c>
      <c r="J158" s="596">
        <f>apuração!K162</f>
        <v>0</v>
      </c>
      <c r="K158" s="596">
        <f>apuração!L162</f>
        <v>67</v>
      </c>
      <c r="L158" s="596">
        <f>apuração!M162</f>
        <v>64</v>
      </c>
      <c r="M158" s="596">
        <f>apuração!N162</f>
        <v>131</v>
      </c>
      <c r="N158" s="601" t="str">
        <f>IF(apuração!$O162&gt;0, IF(apuração!$O162="", "", apuração!$O162), "")</f>
        <v/>
      </c>
      <c r="O158" s="601" t="str">
        <f>IF(apuração!$O162&gt;0, IF(apuração!$P162="", "", apuração!$P162), "")</f>
        <v/>
      </c>
      <c r="P158" s="601" t="str">
        <f>IF(apuração!$O162&gt;0, IF(apuração!$Q162="", "", apuração!$Q162), "")</f>
        <v/>
      </c>
      <c r="Q158" s="601" t="str">
        <f>IF(apuração!$O162&gt;0, IF(apuração!$R162="", "", apuração!$R162), "")</f>
        <v/>
      </c>
      <c r="R158" s="596" t="str">
        <f>apuração!S162</f>
        <v/>
      </c>
      <c r="S158" s="596" t="str">
        <f>apuração!T162</f>
        <v/>
      </c>
      <c r="T158" s="596" t="str">
        <f>apuração!U162</f>
        <v/>
      </c>
      <c r="U158" s="596" t="str">
        <f>apuração!V162</f>
        <v/>
      </c>
      <c r="V158" s="601">
        <f>IF(apuração!$O162&gt;0, IF(apuração!$W162="", 0, apuração!$W162), 0)</f>
        <v>0</v>
      </c>
      <c r="W158" s="601">
        <f t="shared" si="2"/>
        <v>0</v>
      </c>
      <c r="X158" s="601"/>
    </row>
    <row r="159" spans="1:24" ht="13.8">
      <c r="A159" s="599" t="str">
        <f>apuração!B193</f>
        <v>453</v>
      </c>
      <c r="B159" s="600" t="str">
        <f>apuração!C193</f>
        <v>SHINOZAKI</v>
      </c>
      <c r="C159" s="600" t="str">
        <f>apuração!D193</f>
        <v>TERUMI</v>
      </c>
      <c r="D159" s="601" t="str">
        <f>apuração!E193</f>
        <v>F</v>
      </c>
      <c r="E159" s="601" t="str">
        <f>apuração!F193</f>
        <v>08. SMA</v>
      </c>
      <c r="F159" s="597">
        <f>apuração!G193</f>
        <v>18579</v>
      </c>
      <c r="G159" s="598">
        <f>apuração!H193</f>
        <v>9</v>
      </c>
      <c r="H159" s="596" t="str">
        <f>apuração!I193</f>
        <v>B-SR</v>
      </c>
      <c r="I159" s="596" t="str">
        <f>apuração!J193</f>
        <v>LIB2026</v>
      </c>
      <c r="J159" s="596">
        <f>apuração!K193</f>
        <v>0</v>
      </c>
      <c r="K159" s="596">
        <f>apuração!L193</f>
        <v>70</v>
      </c>
      <c r="L159" s="596">
        <f>apuração!M193</f>
        <v>61</v>
      </c>
      <c r="M159" s="596">
        <f>apuração!N193</f>
        <v>131</v>
      </c>
      <c r="N159" s="601" t="str">
        <f>IF(apuração!$O193&gt;0, IF(apuração!$O193="", "", apuração!$O193), "")</f>
        <v/>
      </c>
      <c r="O159" s="601" t="str">
        <f>IF(apuração!$O193&gt;0, IF(apuração!$P193="", "", apuração!$P193), "")</f>
        <v/>
      </c>
      <c r="P159" s="601" t="str">
        <f>IF(apuração!$O193&gt;0, IF(apuração!$Q193="", "", apuração!$Q193), "")</f>
        <v/>
      </c>
      <c r="Q159" s="601" t="str">
        <f>IF(apuração!$O193&gt;0, IF(apuração!$R193="", "", apuração!$R193), "")</f>
        <v/>
      </c>
      <c r="R159" s="596" t="str">
        <f>apuração!S193</f>
        <v/>
      </c>
      <c r="S159" s="596" t="str">
        <f>apuração!T193</f>
        <v/>
      </c>
      <c r="T159" s="596" t="str">
        <f>apuração!U193</f>
        <v/>
      </c>
      <c r="U159" s="596" t="str">
        <f>apuração!V193</f>
        <v/>
      </c>
      <c r="V159" s="601">
        <f>IF(apuração!$O193&gt;0, IF(apuração!$W193="", 0, apuração!$W193), 0)</f>
        <v>0</v>
      </c>
      <c r="W159" s="601">
        <f t="shared" si="2"/>
        <v>0</v>
      </c>
      <c r="X159" s="601"/>
    </row>
    <row r="160" spans="1:24" ht="13.8">
      <c r="A160" s="599" t="str">
        <f>apuração!B188</f>
        <v>184</v>
      </c>
      <c r="B160" s="600" t="str">
        <f>apuração!C188</f>
        <v>UTSUMI</v>
      </c>
      <c r="C160" s="600" t="str">
        <f>apuração!D188</f>
        <v>CHIOMI</v>
      </c>
      <c r="D160" s="601" t="str">
        <f>apuração!E188</f>
        <v>F</v>
      </c>
      <c r="E160" s="601" t="str">
        <f>apuração!F188</f>
        <v>06. KOK</v>
      </c>
      <c r="F160" s="597">
        <f>apuração!G188</f>
        <v>14740</v>
      </c>
      <c r="G160" s="598">
        <f>apuração!H188</f>
        <v>12</v>
      </c>
      <c r="H160" s="596" t="str">
        <f>apuração!I188</f>
        <v>C-MR</v>
      </c>
      <c r="I160" s="596" t="str">
        <f>apuração!J188</f>
        <v>LIB2026</v>
      </c>
      <c r="J160" s="596">
        <f>apuração!K188</f>
        <v>0</v>
      </c>
      <c r="K160" s="596">
        <f>apuração!L188</f>
        <v>67</v>
      </c>
      <c r="L160" s="596">
        <f>apuração!M188</f>
        <v>64</v>
      </c>
      <c r="M160" s="596">
        <f>apuração!N188</f>
        <v>131</v>
      </c>
      <c r="N160" s="601" t="str">
        <f>IF(apuração!$O188&gt;0, IF(apuração!$O188="", "", apuração!$O188), "")</f>
        <v/>
      </c>
      <c r="O160" s="601" t="str">
        <f>IF(apuração!$O188&gt;0, IF(apuração!$P188="", "", apuração!$P188), "")</f>
        <v/>
      </c>
      <c r="P160" s="601" t="str">
        <f>IF(apuração!$O188&gt;0, IF(apuração!$Q188="", "", apuração!$Q188), "")</f>
        <v/>
      </c>
      <c r="Q160" s="601" t="str">
        <f>IF(apuração!$O188&gt;0, IF(apuração!$R188="", "", apuração!$R188), "")</f>
        <v/>
      </c>
      <c r="R160" s="596" t="str">
        <f>apuração!S188</f>
        <v/>
      </c>
      <c r="S160" s="596" t="str">
        <f>apuração!T188</f>
        <v/>
      </c>
      <c r="T160" s="596" t="str">
        <f>apuração!U188</f>
        <v/>
      </c>
      <c r="U160" s="596" t="str">
        <f>apuração!V188</f>
        <v/>
      </c>
      <c r="V160" s="601">
        <f>IF(apuração!$O188&gt;0, IF(apuração!$W188="", 0, apuração!$W188), 0)</f>
        <v>0</v>
      </c>
      <c r="W160" s="601">
        <f t="shared" si="2"/>
        <v>0</v>
      </c>
      <c r="X160" s="601"/>
    </row>
    <row r="161" spans="1:24" ht="13.8">
      <c r="A161" s="599" t="str">
        <f>apuração!B117</f>
        <v>398</v>
      </c>
      <c r="B161" s="600" t="str">
        <f>apuração!C117</f>
        <v>MURAKAMI DOKAN</v>
      </c>
      <c r="C161" s="600" t="str">
        <f>apuração!D117</f>
        <v>RUMI</v>
      </c>
      <c r="D161" s="601" t="str">
        <f>apuração!E117</f>
        <v>F</v>
      </c>
      <c r="E161" s="601" t="str">
        <f>apuração!F117</f>
        <v>01. PIE</v>
      </c>
      <c r="F161" s="597">
        <f>apuração!G117</f>
        <v>23092</v>
      </c>
      <c r="G161" s="598">
        <f>apuração!H117</f>
        <v>12</v>
      </c>
      <c r="H161" s="596" t="str">
        <f>apuração!I117</f>
        <v>C-NSR</v>
      </c>
      <c r="I161" s="596" t="str">
        <f>apuração!J117</f>
        <v>LIB2026</v>
      </c>
      <c r="J161" s="596">
        <f>apuração!K117</f>
        <v>0</v>
      </c>
      <c r="K161" s="596">
        <f>apuração!L117</f>
        <v>68</v>
      </c>
      <c r="L161" s="596">
        <f>apuração!M117</f>
        <v>63</v>
      </c>
      <c r="M161" s="596">
        <f>apuração!N117</f>
        <v>131</v>
      </c>
      <c r="N161" s="601" t="str">
        <f>IF(apuração!$O117&gt;0, IF(apuração!$O117="", "", apuração!$O117), "")</f>
        <v/>
      </c>
      <c r="O161" s="601" t="str">
        <f>IF(apuração!$O117&gt;0, IF(apuração!$P117="", "", apuração!$P117), "")</f>
        <v/>
      </c>
      <c r="P161" s="601" t="str">
        <f>IF(apuração!$O117&gt;0, IF(apuração!$Q117="", "", apuração!$Q117), "")</f>
        <v/>
      </c>
      <c r="Q161" s="601" t="str">
        <f>IF(apuração!$O117&gt;0, IF(apuração!$R117="", "", apuração!$R117), "")</f>
        <v/>
      </c>
      <c r="R161" s="596" t="str">
        <f>apuração!S117</f>
        <v/>
      </c>
      <c r="S161" s="596" t="str">
        <f>apuração!T117</f>
        <v/>
      </c>
      <c r="T161" s="596" t="str">
        <f>apuração!U117</f>
        <v/>
      </c>
      <c r="U161" s="596" t="str">
        <f>apuração!V117</f>
        <v/>
      </c>
      <c r="V161" s="601">
        <f>IF(apuração!$O117&gt;0, IF(apuração!$W117="", 0, apuração!$W117), 0)</f>
        <v>0</v>
      </c>
      <c r="W161" s="601">
        <f t="shared" si="2"/>
        <v>0</v>
      </c>
      <c r="X161" s="601"/>
    </row>
    <row r="162" spans="1:24" ht="13.8">
      <c r="A162" s="599" t="str">
        <f>apuração!B177</f>
        <v>859</v>
      </c>
      <c r="B162" s="600" t="str">
        <f>apuração!C177</f>
        <v>OSAKO</v>
      </c>
      <c r="C162" s="600" t="str">
        <f>apuração!D177</f>
        <v>EURICO MINORU</v>
      </c>
      <c r="D162" s="601" t="str">
        <f>apuração!E177</f>
        <v>M</v>
      </c>
      <c r="E162" s="601" t="str">
        <f>apuração!F177</f>
        <v>07. GSP</v>
      </c>
      <c r="F162" s="597">
        <f>apuração!G177</f>
        <v>17453</v>
      </c>
      <c r="G162" s="598">
        <f>apuração!H177</f>
        <v>7</v>
      </c>
      <c r="H162" s="596" t="str">
        <f>apuração!I177</f>
        <v>B-SR</v>
      </c>
      <c r="I162" s="596" t="str">
        <f>apuração!J177</f>
        <v>LIB2026</v>
      </c>
      <c r="J162" s="596">
        <f>apuração!K177</f>
        <v>0</v>
      </c>
      <c r="K162" s="596">
        <f>apuração!L177</f>
        <v>67</v>
      </c>
      <c r="L162" s="596">
        <f>apuração!M177</f>
        <v>65</v>
      </c>
      <c r="M162" s="596">
        <f>apuração!N177</f>
        <v>132</v>
      </c>
      <c r="N162" s="601" t="str">
        <f>IF(apuração!$O177&gt;0, IF(apuração!$O177="", "", apuração!$O177), "")</f>
        <v/>
      </c>
      <c r="O162" s="601" t="str">
        <f>IF(apuração!$O177&gt;0, IF(apuração!$P177="", "", apuração!$P177), "")</f>
        <v/>
      </c>
      <c r="P162" s="601" t="str">
        <f>IF(apuração!$O177&gt;0, IF(apuração!$Q177="", "", apuração!$Q177), "")</f>
        <v/>
      </c>
      <c r="Q162" s="601" t="str">
        <f>IF(apuração!$O177&gt;0, IF(apuração!$R177="", "", apuração!$R177), "")</f>
        <v/>
      </c>
      <c r="R162" s="596" t="str">
        <f>apuração!S177</f>
        <v/>
      </c>
      <c r="S162" s="596" t="str">
        <f>apuração!T177</f>
        <v/>
      </c>
      <c r="T162" s="596" t="str">
        <f>apuração!U177</f>
        <v/>
      </c>
      <c r="U162" s="596" t="str">
        <f>apuração!V177</f>
        <v/>
      </c>
      <c r="V162" s="601">
        <f>IF(apuração!$O177&gt;0, IF(apuração!$W177="", 0, apuração!$W177), 0)</f>
        <v>0</v>
      </c>
      <c r="W162" s="601">
        <f t="shared" si="2"/>
        <v>0</v>
      </c>
      <c r="X162" s="601"/>
    </row>
    <row r="163" spans="1:24" ht="13.8">
      <c r="A163" s="599">
        <f>apuração!B200</f>
        <v>804</v>
      </c>
      <c r="B163" s="600" t="str">
        <f>apuração!C200</f>
        <v>TAKANO</v>
      </c>
      <c r="C163" s="600" t="str">
        <f>apuração!D200</f>
        <v>AKIO</v>
      </c>
      <c r="D163" s="601" t="str">
        <f>apuração!E200</f>
        <v>M</v>
      </c>
      <c r="E163" s="601" t="str">
        <f>apuração!F200</f>
        <v>07. GSP</v>
      </c>
      <c r="F163" s="597">
        <f>apuração!G200</f>
        <v>16200</v>
      </c>
      <c r="G163" s="598">
        <f>apuração!H200</f>
        <v>9</v>
      </c>
      <c r="H163" s="596" t="str">
        <f>apuração!I200</f>
        <v>B-SR</v>
      </c>
      <c r="I163" s="596" t="str">
        <f>apuração!J200</f>
        <v>LIB2026</v>
      </c>
      <c r="J163" s="596">
        <f>apuração!K200</f>
        <v>0</v>
      </c>
      <c r="K163" s="596">
        <f>apuração!L200</f>
        <v>69</v>
      </c>
      <c r="L163" s="596">
        <f>apuração!M200</f>
        <v>63</v>
      </c>
      <c r="M163" s="596">
        <f>apuração!N200</f>
        <v>132</v>
      </c>
      <c r="N163" s="601" t="str">
        <f>IF(apuração!$O200&gt;0, IF(apuração!$O200="", "", apuração!$O200), "")</f>
        <v/>
      </c>
      <c r="O163" s="601" t="str">
        <f>IF(apuração!$O200&gt;0, IF(apuração!$P200="", "", apuração!$P200), "")</f>
        <v/>
      </c>
      <c r="P163" s="601" t="str">
        <f>IF(apuração!$O200&gt;0, IF(apuração!$Q200="", "", apuração!$Q200), "")</f>
        <v/>
      </c>
      <c r="Q163" s="601" t="str">
        <f>IF(apuração!$O200&gt;0, IF(apuração!$R200="", "", apuração!$R200), "")</f>
        <v/>
      </c>
      <c r="R163" s="596" t="str">
        <f>apuração!S200</f>
        <v/>
      </c>
      <c r="S163" s="596" t="str">
        <f>apuração!T200</f>
        <v/>
      </c>
      <c r="T163" s="596" t="str">
        <f>apuração!U200</f>
        <v/>
      </c>
      <c r="U163" s="596" t="str">
        <f>apuração!V200</f>
        <v/>
      </c>
      <c r="V163" s="601">
        <f>IF(apuração!$O200&gt;0, IF(apuração!$W200="", 0, apuração!$W200), 0)</f>
        <v>0</v>
      </c>
      <c r="W163" s="601">
        <f t="shared" si="2"/>
        <v>0</v>
      </c>
      <c r="X163" s="601"/>
    </row>
    <row r="164" spans="1:24" ht="13.8">
      <c r="A164" s="599" t="str">
        <f>apuração!B185</f>
        <v>495</v>
      </c>
      <c r="B164" s="600" t="str">
        <f>apuração!C185</f>
        <v>SHIMANOE</v>
      </c>
      <c r="C164" s="600" t="str">
        <f>apuração!D185</f>
        <v>PAULO MASSATO</v>
      </c>
      <c r="D164" s="601" t="str">
        <f>apuração!E185</f>
        <v>M</v>
      </c>
      <c r="E164" s="601" t="str">
        <f>apuração!F185</f>
        <v>12. COO</v>
      </c>
      <c r="F164" s="597">
        <f>apuração!G185</f>
        <v>18911</v>
      </c>
      <c r="G164" s="598">
        <f>apuração!H185</f>
        <v>9</v>
      </c>
      <c r="H164" s="596" t="str">
        <f>apuração!I185</f>
        <v>B-SR</v>
      </c>
      <c r="I164" s="596" t="str">
        <f>apuração!J185</f>
        <v>LIB2026</v>
      </c>
      <c r="J164" s="596">
        <f>apuração!K185</f>
        <v>0</v>
      </c>
      <c r="K164" s="596">
        <f>apuração!L185</f>
        <v>69</v>
      </c>
      <c r="L164" s="596">
        <f>apuração!M185</f>
        <v>63</v>
      </c>
      <c r="M164" s="596">
        <f>apuração!N185</f>
        <v>132</v>
      </c>
      <c r="N164" s="601" t="str">
        <f>IF(apuração!$O185&gt;0, IF(apuração!$O185="", "", apuração!$O185), "")</f>
        <v/>
      </c>
      <c r="O164" s="601" t="str">
        <f>IF(apuração!$O185&gt;0, IF(apuração!$P185="", "", apuração!$P185), "")</f>
        <v/>
      </c>
      <c r="P164" s="601" t="str">
        <f>IF(apuração!$O185&gt;0, IF(apuração!$Q185="", "", apuração!$Q185), "")</f>
        <v/>
      </c>
      <c r="Q164" s="601" t="str">
        <f>IF(apuração!$O185&gt;0, IF(apuração!$R185="", "", apuração!$R185), "")</f>
        <v/>
      </c>
      <c r="R164" s="596" t="str">
        <f>apuração!S185</f>
        <v/>
      </c>
      <c r="S164" s="596" t="str">
        <f>apuração!T185</f>
        <v/>
      </c>
      <c r="T164" s="596" t="str">
        <f>apuração!U185</f>
        <v/>
      </c>
      <c r="U164" s="596" t="str">
        <f>apuração!V185</f>
        <v/>
      </c>
      <c r="V164" s="601">
        <f>IF(apuração!$O185&gt;0, IF(apuração!$W185="", 0, apuração!$W185), 0)</f>
        <v>0</v>
      </c>
      <c r="W164" s="601">
        <f t="shared" si="2"/>
        <v>0</v>
      </c>
      <c r="X164" s="601"/>
    </row>
    <row r="165" spans="1:24" ht="13.8">
      <c r="A165" s="599" t="str">
        <f>apuração!B51</f>
        <v>129</v>
      </c>
      <c r="B165" s="600" t="str">
        <f>apuração!C51</f>
        <v>YAMAKAWA</v>
      </c>
      <c r="C165" s="600" t="str">
        <f>apuração!D51</f>
        <v>TAKAO</v>
      </c>
      <c r="D165" s="601" t="str">
        <f>apuração!E51</f>
        <v>M</v>
      </c>
      <c r="E165" s="601" t="str">
        <f>apuração!F51</f>
        <v>11. NCC</v>
      </c>
      <c r="F165" s="597">
        <f>apuração!G51</f>
        <v>16818</v>
      </c>
      <c r="G165" s="598">
        <f>apuração!H51</f>
        <v>6</v>
      </c>
      <c r="H165" s="596" t="str">
        <f>apuração!I51</f>
        <v>A-SR</v>
      </c>
      <c r="I165" s="596" t="str">
        <f>apuração!J51</f>
        <v>LIB2026</v>
      </c>
      <c r="J165" s="596">
        <f>apuração!K51</f>
        <v>0</v>
      </c>
      <c r="K165" s="596">
        <f>apuração!L51</f>
        <v>63</v>
      </c>
      <c r="L165" s="596">
        <f>apuração!M51</f>
        <v>70</v>
      </c>
      <c r="M165" s="596">
        <f>apuração!N51</f>
        <v>133</v>
      </c>
      <c r="N165" s="601" t="str">
        <f>IF(apuração!$O51&gt;0, IF(apuração!$O51="", "", apuração!$O51), "")</f>
        <v/>
      </c>
      <c r="O165" s="601" t="str">
        <f>IF(apuração!$O51&gt;0, IF(apuração!$P51="", "", apuração!$P51), "")</f>
        <v/>
      </c>
      <c r="P165" s="601" t="str">
        <f>IF(apuração!$O51&gt;0, IF(apuração!$Q51="", "", apuração!$Q51), "")</f>
        <v/>
      </c>
      <c r="Q165" s="601" t="str">
        <f>IF(apuração!$O51&gt;0, IF(apuração!$R51="", "", apuração!$R51), "")</f>
        <v/>
      </c>
      <c r="R165" s="596" t="str">
        <f>apuração!S51</f>
        <v/>
      </c>
      <c r="S165" s="596" t="str">
        <f>apuração!T51</f>
        <v/>
      </c>
      <c r="T165" s="596" t="str">
        <f>apuração!U51</f>
        <v/>
      </c>
      <c r="U165" s="596" t="str">
        <f>apuração!V51</f>
        <v/>
      </c>
      <c r="V165" s="601">
        <f>IF(apuração!$O51&gt;0, IF(apuração!$W51="", 0, apuração!$W51), 0)</f>
        <v>0</v>
      </c>
      <c r="W165" s="601">
        <f t="shared" si="2"/>
        <v>0</v>
      </c>
      <c r="X165" s="601"/>
    </row>
    <row r="166" spans="1:24" ht="13.8">
      <c r="A166" s="599" t="str">
        <f>apuração!B155</f>
        <v>986</v>
      </c>
      <c r="B166" s="600" t="str">
        <f>apuração!C155</f>
        <v>NAGAE</v>
      </c>
      <c r="C166" s="600" t="str">
        <f>apuração!D155</f>
        <v>TOMIKO</v>
      </c>
      <c r="D166" s="601" t="str">
        <f>apuração!E155</f>
        <v>F</v>
      </c>
      <c r="E166" s="601" t="str">
        <f>apuração!F155</f>
        <v>18. SOR</v>
      </c>
      <c r="F166" s="597">
        <f>apuração!G155</f>
        <v>14991</v>
      </c>
      <c r="G166" s="598">
        <f>apuração!H155</f>
        <v>9</v>
      </c>
      <c r="H166" s="596" t="str">
        <f>apuração!I155</f>
        <v>B-MR</v>
      </c>
      <c r="I166" s="596" t="str">
        <f>apuração!J155</f>
        <v>LIB2026</v>
      </c>
      <c r="J166" s="596">
        <f>apuração!K155</f>
        <v>0</v>
      </c>
      <c r="K166" s="596">
        <f>apuração!L155</f>
        <v>70</v>
      </c>
      <c r="L166" s="596">
        <f>apuração!M155</f>
        <v>63</v>
      </c>
      <c r="M166" s="596">
        <f>apuração!N155</f>
        <v>133</v>
      </c>
      <c r="N166" s="601" t="str">
        <f>IF(apuração!$O155&gt;0, IF(apuração!$O155="", "", apuração!$O155), "")</f>
        <v/>
      </c>
      <c r="O166" s="601" t="str">
        <f>IF(apuração!$O155&gt;0, IF(apuração!$P155="", "", apuração!$P155), "")</f>
        <v/>
      </c>
      <c r="P166" s="601" t="str">
        <f>IF(apuração!$O155&gt;0, IF(apuração!$Q155="", "", apuração!$Q155), "")</f>
        <v/>
      </c>
      <c r="Q166" s="601" t="str">
        <f>IF(apuração!$O155&gt;0, IF(apuração!$R155="", "", apuração!$R155), "")</f>
        <v/>
      </c>
      <c r="R166" s="596" t="str">
        <f>apuração!S155</f>
        <v/>
      </c>
      <c r="S166" s="596" t="str">
        <f>apuração!T155</f>
        <v/>
      </c>
      <c r="T166" s="596" t="str">
        <f>apuração!U155</f>
        <v/>
      </c>
      <c r="U166" s="596" t="str">
        <f>apuração!V155</f>
        <v/>
      </c>
      <c r="V166" s="601">
        <f>IF(apuração!$O155&gt;0, IF(apuração!$W155="", 0, apuração!$W155), 0)</f>
        <v>0</v>
      </c>
      <c r="W166" s="601">
        <f t="shared" si="2"/>
        <v>0</v>
      </c>
      <c r="X166" s="601"/>
    </row>
    <row r="167" spans="1:24" ht="13.8">
      <c r="A167" s="599" t="str">
        <f>apuração!B102</f>
        <v>296</v>
      </c>
      <c r="B167" s="600" t="str">
        <f>apuração!C102</f>
        <v>UTSUNOMIYA</v>
      </c>
      <c r="C167" s="600" t="str">
        <f>apuração!D102</f>
        <v>YUKIO</v>
      </c>
      <c r="D167" s="601" t="str">
        <f>apuração!E102</f>
        <v>M</v>
      </c>
      <c r="E167" s="601" t="str">
        <f>apuração!F102</f>
        <v>11. NCC</v>
      </c>
      <c r="F167" s="597">
        <f>apuração!G102</f>
        <v>18980</v>
      </c>
      <c r="G167" s="598">
        <f>apuração!H102</f>
        <v>9</v>
      </c>
      <c r="H167" s="596" t="str">
        <f>apuração!I102</f>
        <v>B-SR</v>
      </c>
      <c r="I167" s="596" t="str">
        <f>apuração!J102</f>
        <v>LIB2026</v>
      </c>
      <c r="J167" s="596">
        <f>apuração!K102</f>
        <v>0</v>
      </c>
      <c r="K167" s="596">
        <f>apuração!L102</f>
        <v>60</v>
      </c>
      <c r="L167" s="596">
        <f>apuração!M102</f>
        <v>73</v>
      </c>
      <c r="M167" s="596">
        <f>apuração!N102</f>
        <v>133</v>
      </c>
      <c r="N167" s="601" t="str">
        <f>IF(apuração!$O102&gt;0, IF(apuração!$O102="", "", apuração!$O102), "")</f>
        <v/>
      </c>
      <c r="O167" s="601" t="str">
        <f>IF(apuração!$O102&gt;0, IF(apuração!$P102="", "", apuração!$P102), "")</f>
        <v/>
      </c>
      <c r="P167" s="601" t="str">
        <f>IF(apuração!$O102&gt;0, IF(apuração!$Q102="", "", apuração!$Q102), "")</f>
        <v/>
      </c>
      <c r="Q167" s="601" t="str">
        <f>IF(apuração!$O102&gt;0, IF(apuração!$R102="", "", apuração!$R102), "")</f>
        <v/>
      </c>
      <c r="R167" s="596" t="str">
        <f>apuração!S102</f>
        <v/>
      </c>
      <c r="S167" s="596" t="str">
        <f>apuração!T102</f>
        <v/>
      </c>
      <c r="T167" s="596" t="str">
        <f>apuração!U102</f>
        <v/>
      </c>
      <c r="U167" s="596" t="str">
        <f>apuração!V102</f>
        <v/>
      </c>
      <c r="V167" s="601">
        <f>IF(apuração!$O102&gt;0, IF(apuração!$W102="", 0, apuração!$W102), 0)</f>
        <v>0</v>
      </c>
      <c r="W167" s="601">
        <f t="shared" si="2"/>
        <v>0</v>
      </c>
      <c r="X167" s="601"/>
    </row>
    <row r="168" spans="1:24" ht="13.8">
      <c r="A168" s="599">
        <f>apuração!B198</f>
        <v>479</v>
      </c>
      <c r="B168" s="600" t="str">
        <f>apuração!C198</f>
        <v>SATO</v>
      </c>
      <c r="C168" s="600" t="str">
        <f>apuração!D198</f>
        <v>EDSON ATUSHI</v>
      </c>
      <c r="D168" s="601" t="str">
        <f>apuração!E198</f>
        <v>M</v>
      </c>
      <c r="E168" s="601" t="str">
        <f>apuração!F198</f>
        <v>11. NCC</v>
      </c>
      <c r="F168" s="597">
        <f>apuração!G198</f>
        <v>15912</v>
      </c>
      <c r="G168" s="598">
        <f>apuração!H198</f>
        <v>12</v>
      </c>
      <c r="H168" s="596" t="str">
        <f>apuração!I198</f>
        <v>C-SR</v>
      </c>
      <c r="I168" s="596" t="str">
        <f>apuração!J198</f>
        <v>LIB2026</v>
      </c>
      <c r="J168" s="596">
        <f>apuração!K198</f>
        <v>0</v>
      </c>
      <c r="K168" s="596">
        <f>apuração!L198</f>
        <v>70</v>
      </c>
      <c r="L168" s="596">
        <f>apuração!M198</f>
        <v>63</v>
      </c>
      <c r="M168" s="596">
        <f>apuração!N198</f>
        <v>133</v>
      </c>
      <c r="N168" s="601" t="str">
        <f>IF(apuração!$O198&gt;0, IF(apuração!$O198="", "", apuração!$O198), "")</f>
        <v/>
      </c>
      <c r="O168" s="601" t="str">
        <f>IF(apuração!$O198&gt;0, IF(apuração!$P198="", "", apuração!$P198), "")</f>
        <v/>
      </c>
      <c r="P168" s="601" t="str">
        <f>IF(apuração!$O198&gt;0, IF(apuração!$Q198="", "", apuração!$Q198), "")</f>
        <v/>
      </c>
      <c r="Q168" s="601" t="str">
        <f>IF(apuração!$O198&gt;0, IF(apuração!$R198="", "", apuração!$R198), "")</f>
        <v/>
      </c>
      <c r="R168" s="596" t="str">
        <f>apuração!S198</f>
        <v/>
      </c>
      <c r="S168" s="596" t="str">
        <f>apuração!T198</f>
        <v/>
      </c>
      <c r="T168" s="596" t="str">
        <f>apuração!U198</f>
        <v/>
      </c>
      <c r="U168" s="596" t="str">
        <f>apuração!V198</f>
        <v/>
      </c>
      <c r="V168" s="601">
        <f>IF(apuração!$O198&gt;0, IF(apuração!$W198="", 0, apuração!$W198), 0)</f>
        <v>0</v>
      </c>
      <c r="W168" s="601">
        <f t="shared" si="2"/>
        <v>0</v>
      </c>
      <c r="X168" s="601"/>
    </row>
    <row r="169" spans="1:24" ht="13.8">
      <c r="A169" s="599" t="str">
        <f>apuração!B137</f>
        <v>523</v>
      </c>
      <c r="B169" s="600" t="str">
        <f>apuração!C137</f>
        <v>KAWASAKA</v>
      </c>
      <c r="C169" s="600" t="str">
        <f>apuração!D137</f>
        <v>MAKICO</v>
      </c>
      <c r="D169" s="601" t="str">
        <f>apuração!E137</f>
        <v>F</v>
      </c>
      <c r="E169" s="601" t="str">
        <f>apuração!F137</f>
        <v>07. GSP</v>
      </c>
      <c r="F169" s="597">
        <f>apuração!G137</f>
        <v>17833</v>
      </c>
      <c r="G169" s="598">
        <f>apuração!H137</f>
        <v>12</v>
      </c>
      <c r="H169" s="596" t="str">
        <f>apuração!I137</f>
        <v>C-SR</v>
      </c>
      <c r="I169" s="596" t="str">
        <f>apuração!J137</f>
        <v>LIB2026</v>
      </c>
      <c r="J169" s="596">
        <f>apuração!K137</f>
        <v>0</v>
      </c>
      <c r="K169" s="596">
        <f>apuração!L137</f>
        <v>66</v>
      </c>
      <c r="L169" s="596">
        <f>apuração!M137</f>
        <v>67</v>
      </c>
      <c r="M169" s="596">
        <f>apuração!N137</f>
        <v>133</v>
      </c>
      <c r="N169" s="601" t="str">
        <f>IF(apuração!$O137&gt;0, IF(apuração!$O137="", "", apuração!$O137), "")</f>
        <v/>
      </c>
      <c r="O169" s="601" t="str">
        <f>IF(apuração!$O137&gt;0, IF(apuração!$P137="", "", apuração!$P137), "")</f>
        <v/>
      </c>
      <c r="P169" s="601" t="str">
        <f>IF(apuração!$O137&gt;0, IF(apuração!$Q137="", "", apuração!$Q137), "")</f>
        <v/>
      </c>
      <c r="Q169" s="601" t="str">
        <f>IF(apuração!$O137&gt;0, IF(apuração!$R137="", "", apuração!$R137), "")</f>
        <v/>
      </c>
      <c r="R169" s="596" t="str">
        <f>apuração!S137</f>
        <v/>
      </c>
      <c r="S169" s="596" t="str">
        <f>apuração!T137</f>
        <v/>
      </c>
      <c r="T169" s="596" t="str">
        <f>apuração!U137</f>
        <v/>
      </c>
      <c r="U169" s="596" t="str">
        <f>apuração!V137</f>
        <v/>
      </c>
      <c r="V169" s="601">
        <f>IF(apuração!$O137&gt;0, IF(apuração!$W137="", 0, apuração!$W137), 0)</f>
        <v>0</v>
      </c>
      <c r="W169" s="601">
        <f t="shared" si="2"/>
        <v>0</v>
      </c>
      <c r="X169" s="601"/>
    </row>
    <row r="170" spans="1:24" ht="13.8">
      <c r="A170" s="599" t="str">
        <f>apuração!B205</f>
        <v>766</v>
      </c>
      <c r="B170" s="600" t="str">
        <f>apuração!C205</f>
        <v>MINAMIGATA</v>
      </c>
      <c r="C170" s="600" t="str">
        <f>apuração!D205</f>
        <v>JOAO YASUHIRO</v>
      </c>
      <c r="D170" s="601" t="str">
        <f>apuração!E205</f>
        <v>M</v>
      </c>
      <c r="E170" s="601" t="str">
        <f>apuração!F205</f>
        <v>15. BIR</v>
      </c>
      <c r="F170" s="597">
        <f>apuração!G205</f>
        <v>21707</v>
      </c>
      <c r="G170" s="598">
        <f>apuração!H205</f>
        <v>12</v>
      </c>
      <c r="H170" s="596" t="str">
        <f>apuração!I205</f>
        <v>C-NSR</v>
      </c>
      <c r="I170" s="596" t="str">
        <f>apuração!J205</f>
        <v>LIB2026</v>
      </c>
      <c r="J170" s="596">
        <f>apuração!K205</f>
        <v>0</v>
      </c>
      <c r="K170" s="596">
        <f>apuração!L205</f>
        <v>64</v>
      </c>
      <c r="L170" s="596">
        <f>apuração!M205</f>
        <v>69</v>
      </c>
      <c r="M170" s="596">
        <f>apuração!N205</f>
        <v>133</v>
      </c>
      <c r="N170" s="601" t="str">
        <f>IF(apuração!$O205&gt;0, IF(apuração!$O205="", "", apuração!$O205), "")</f>
        <v/>
      </c>
      <c r="O170" s="601" t="str">
        <f>IF(apuração!$O205&gt;0, IF(apuração!$P205="", "", apuração!$P205), "")</f>
        <v/>
      </c>
      <c r="P170" s="601" t="str">
        <f>IF(apuração!$O205&gt;0, IF(apuração!$Q205="", "", apuração!$Q205), "")</f>
        <v/>
      </c>
      <c r="Q170" s="601" t="str">
        <f>IF(apuração!$O205&gt;0, IF(apuração!$R205="", "", apuração!$R205), "")</f>
        <v/>
      </c>
      <c r="R170" s="596" t="str">
        <f>apuração!S205</f>
        <v/>
      </c>
      <c r="S170" s="596" t="str">
        <f>apuração!T205</f>
        <v/>
      </c>
      <c r="T170" s="596" t="str">
        <f>apuração!U205</f>
        <v/>
      </c>
      <c r="U170" s="596" t="str">
        <f>apuração!V205</f>
        <v/>
      </c>
      <c r="V170" s="601">
        <f>IF(apuração!$O205&gt;0, IF(apuração!$W205="", 0, apuração!$W205), 0)</f>
        <v>0</v>
      </c>
      <c r="W170" s="601">
        <f t="shared" si="2"/>
        <v>0</v>
      </c>
      <c r="X170" s="601"/>
    </row>
    <row r="171" spans="1:24" ht="13.8">
      <c r="A171" s="599" t="str">
        <f>apuração!B108</f>
        <v>506</v>
      </c>
      <c r="B171" s="600" t="str">
        <f>apuração!C108</f>
        <v>KIYOHARA</v>
      </c>
      <c r="C171" s="600" t="str">
        <f>apuração!D108</f>
        <v>IKUO</v>
      </c>
      <c r="D171" s="601" t="str">
        <f>apuração!E108</f>
        <v>M</v>
      </c>
      <c r="E171" s="601" t="str">
        <f>apuração!F108</f>
        <v>11. NCC</v>
      </c>
      <c r="F171" s="597">
        <f>apuração!G108</f>
        <v>14496</v>
      </c>
      <c r="G171" s="598">
        <f>apuração!H108</f>
        <v>9</v>
      </c>
      <c r="H171" s="596" t="str">
        <f>apuração!I108</f>
        <v>B-MR</v>
      </c>
      <c r="I171" s="596" t="str">
        <f>apuração!J108</f>
        <v>LIB2026</v>
      </c>
      <c r="J171" s="596">
        <f>apuração!K108</f>
        <v>0</v>
      </c>
      <c r="K171" s="596">
        <f>apuração!L108</f>
        <v>63</v>
      </c>
      <c r="L171" s="596">
        <f>apuração!M108</f>
        <v>71</v>
      </c>
      <c r="M171" s="596">
        <f>apuração!N108</f>
        <v>134</v>
      </c>
      <c r="N171" s="601" t="str">
        <f>IF(apuração!$O108&gt;0, IF(apuração!$O108="", "", apuração!$O108), "")</f>
        <v/>
      </c>
      <c r="O171" s="601" t="str">
        <f>IF(apuração!$O108&gt;0, IF(apuração!$P108="", "", apuração!$P108), "")</f>
        <v/>
      </c>
      <c r="P171" s="601" t="str">
        <f>IF(apuração!$O108&gt;0, IF(apuração!$Q108="", "", apuração!$Q108), "")</f>
        <v/>
      </c>
      <c r="Q171" s="601" t="str">
        <f>IF(apuração!$O108&gt;0, IF(apuração!$R108="", "", apuração!$R108), "")</f>
        <v/>
      </c>
      <c r="R171" s="596" t="str">
        <f>apuração!S108</f>
        <v/>
      </c>
      <c r="S171" s="596" t="str">
        <f>apuração!T108</f>
        <v/>
      </c>
      <c r="T171" s="596" t="str">
        <f>apuração!U108</f>
        <v/>
      </c>
      <c r="U171" s="596" t="str">
        <f>apuração!V108</f>
        <v/>
      </c>
      <c r="V171" s="601">
        <f>IF(apuração!$O108&gt;0, IF(apuração!$W108="", 0, apuração!$W108), 0)</f>
        <v>0</v>
      </c>
      <c r="W171" s="601">
        <f t="shared" si="2"/>
        <v>0</v>
      </c>
      <c r="X171" s="601"/>
    </row>
    <row r="172" spans="1:24" ht="13.8">
      <c r="A172" s="599" t="str">
        <f>apuração!B109</f>
        <v>540</v>
      </c>
      <c r="B172" s="600" t="str">
        <f>apuração!C109</f>
        <v>ANZAI</v>
      </c>
      <c r="C172" s="600" t="str">
        <f>apuração!D109</f>
        <v>YOSHIO</v>
      </c>
      <c r="D172" s="601" t="str">
        <f>apuração!E109</f>
        <v>M</v>
      </c>
      <c r="E172" s="601" t="str">
        <f>apuração!F109</f>
        <v>12. COO</v>
      </c>
      <c r="F172" s="597">
        <f>apuração!G109</f>
        <v>17424</v>
      </c>
      <c r="G172" s="598">
        <f>apuração!H109</f>
        <v>12</v>
      </c>
      <c r="H172" s="596" t="str">
        <f>apuração!I109</f>
        <v>C-SR</v>
      </c>
      <c r="I172" s="596" t="str">
        <f>apuração!J109</f>
        <v>LIB2026</v>
      </c>
      <c r="J172" s="596">
        <f>apuração!K109</f>
        <v>0</v>
      </c>
      <c r="K172" s="596">
        <f>apuração!L109</f>
        <v>66</v>
      </c>
      <c r="L172" s="596">
        <f>apuração!M109</f>
        <v>68</v>
      </c>
      <c r="M172" s="596">
        <f>apuração!N109</f>
        <v>134</v>
      </c>
      <c r="N172" s="601" t="str">
        <f>IF(apuração!$O109&gt;0, IF(apuração!$O109="", "", apuração!$O109), "")</f>
        <v/>
      </c>
      <c r="O172" s="601" t="str">
        <f>IF(apuração!$O109&gt;0, IF(apuração!$P109="", "", apuração!$P109), "")</f>
        <v/>
      </c>
      <c r="P172" s="601" t="str">
        <f>IF(apuração!$O109&gt;0, IF(apuração!$Q109="", "", apuração!$Q109), "")</f>
        <v/>
      </c>
      <c r="Q172" s="601" t="str">
        <f>IF(apuração!$O109&gt;0, IF(apuração!$R109="", "", apuração!$R109), "")</f>
        <v/>
      </c>
      <c r="R172" s="596" t="str">
        <f>apuração!S109</f>
        <v/>
      </c>
      <c r="S172" s="596" t="str">
        <f>apuração!T109</f>
        <v/>
      </c>
      <c r="T172" s="596" t="str">
        <f>apuração!U109</f>
        <v/>
      </c>
      <c r="U172" s="596" t="str">
        <f>apuração!V109</f>
        <v/>
      </c>
      <c r="V172" s="601">
        <f>IF(apuração!$O109&gt;0, IF(apuração!$W109="", 0, apuração!$W109), 0)</f>
        <v>0</v>
      </c>
      <c r="W172" s="601">
        <f t="shared" si="2"/>
        <v>0</v>
      </c>
      <c r="X172" s="601"/>
    </row>
    <row r="173" spans="1:24" ht="13.8">
      <c r="A173" s="599" t="str">
        <f>apuração!B190</f>
        <v>977</v>
      </c>
      <c r="B173" s="600" t="str">
        <f>apuração!C190</f>
        <v>DE ARAUJO A. GOMES</v>
      </c>
      <c r="C173" s="600" t="str">
        <f>apuração!D190</f>
        <v>ROSIMAR</v>
      </c>
      <c r="D173" s="601" t="str">
        <f>apuração!E190</f>
        <v>F</v>
      </c>
      <c r="E173" s="601" t="str">
        <f>apuração!F190</f>
        <v>11. NCC</v>
      </c>
      <c r="F173" s="597">
        <f>apuração!G190</f>
        <v>23484</v>
      </c>
      <c r="G173" s="598">
        <f>apuração!H190</f>
        <v>9</v>
      </c>
      <c r="H173" s="596" t="str">
        <f>apuração!I190</f>
        <v>B-NSR</v>
      </c>
      <c r="I173" s="596" t="str">
        <f>apuração!J190</f>
        <v>LIB2026</v>
      </c>
      <c r="J173" s="596">
        <f>apuração!K190</f>
        <v>0</v>
      </c>
      <c r="K173" s="596">
        <f>apuração!L190</f>
        <v>73</v>
      </c>
      <c r="L173" s="596">
        <f>apuração!M190</f>
        <v>62</v>
      </c>
      <c r="M173" s="596">
        <f>apuração!N190</f>
        <v>135</v>
      </c>
      <c r="N173" s="601" t="str">
        <f>IF(apuração!$O190&gt;0, IF(apuração!$O190="", "", apuração!$O190), "")</f>
        <v/>
      </c>
      <c r="O173" s="601" t="str">
        <f>IF(apuração!$O190&gt;0, IF(apuração!$P190="", "", apuração!$P190), "")</f>
        <v/>
      </c>
      <c r="P173" s="601" t="str">
        <f>IF(apuração!$O190&gt;0, IF(apuração!$Q190="", "", apuração!$Q190), "")</f>
        <v/>
      </c>
      <c r="Q173" s="601" t="str">
        <f>IF(apuração!$O190&gt;0, IF(apuração!$R190="", "", apuração!$R190), "")</f>
        <v/>
      </c>
      <c r="R173" s="596" t="str">
        <f>apuração!S190</f>
        <v/>
      </c>
      <c r="S173" s="596" t="str">
        <f>apuração!T190</f>
        <v/>
      </c>
      <c r="T173" s="596" t="str">
        <f>apuração!U190</f>
        <v/>
      </c>
      <c r="U173" s="596" t="str">
        <f>apuração!V190</f>
        <v/>
      </c>
      <c r="V173" s="601">
        <f>IF(apuração!$O190&gt;0, IF(apuração!$W190="", 0, apuração!$W190), 0)</f>
        <v>0</v>
      </c>
      <c r="W173" s="601">
        <f t="shared" si="2"/>
        <v>0</v>
      </c>
      <c r="X173" s="601"/>
    </row>
    <row r="174" spans="1:24" ht="13.8">
      <c r="A174" s="599" t="str">
        <f>apuração!B141</f>
        <v>487</v>
      </c>
      <c r="B174" s="600" t="str">
        <f>apuração!C141</f>
        <v>NAKANO</v>
      </c>
      <c r="C174" s="600" t="str">
        <f>apuração!D141</f>
        <v>ELZA ONISHI</v>
      </c>
      <c r="D174" s="601" t="str">
        <f>apuração!E141</f>
        <v>F</v>
      </c>
      <c r="E174" s="601" t="str">
        <f>apuração!F141</f>
        <v>11. NCC</v>
      </c>
      <c r="F174" s="597">
        <f>apuração!G141</f>
        <v>17947</v>
      </c>
      <c r="G174" s="598">
        <f>apuração!H141</f>
        <v>12</v>
      </c>
      <c r="H174" s="596" t="str">
        <f>apuração!I141</f>
        <v>C-SR</v>
      </c>
      <c r="I174" s="596" t="str">
        <f>apuração!J141</f>
        <v>LIB2026</v>
      </c>
      <c r="J174" s="596">
        <f>apuração!K141</f>
        <v>0</v>
      </c>
      <c r="K174" s="596">
        <f>apuração!L141</f>
        <v>66</v>
      </c>
      <c r="L174" s="596">
        <f>apuração!M141</f>
        <v>69</v>
      </c>
      <c r="M174" s="596">
        <f>apuração!N141</f>
        <v>135</v>
      </c>
      <c r="N174" s="601" t="str">
        <f>IF(apuração!$O141&gt;0, IF(apuração!$O141="", "", apuração!$O141), "")</f>
        <v/>
      </c>
      <c r="O174" s="601" t="str">
        <f>IF(apuração!$O141&gt;0, IF(apuração!$P141="", "", apuração!$P141), "")</f>
        <v/>
      </c>
      <c r="P174" s="601" t="str">
        <f>IF(apuração!$O141&gt;0, IF(apuração!$Q141="", "", apuração!$Q141), "")</f>
        <v/>
      </c>
      <c r="Q174" s="601" t="str">
        <f>IF(apuração!$O141&gt;0, IF(apuração!$R141="", "", apuração!$R141), "")</f>
        <v/>
      </c>
      <c r="R174" s="596" t="str">
        <f>apuração!S141</f>
        <v/>
      </c>
      <c r="S174" s="596" t="str">
        <f>apuração!T141</f>
        <v/>
      </c>
      <c r="T174" s="596" t="str">
        <f>apuração!U141</f>
        <v/>
      </c>
      <c r="U174" s="596" t="str">
        <f>apuração!V141</f>
        <v/>
      </c>
      <c r="V174" s="601">
        <f>IF(apuração!$O141&gt;0, IF(apuração!$W141="", 0, apuração!$W141), 0)</f>
        <v>0</v>
      </c>
      <c r="W174" s="601">
        <f t="shared" si="2"/>
        <v>0</v>
      </c>
      <c r="X174" s="601"/>
    </row>
    <row r="175" spans="1:24" ht="13.8">
      <c r="A175" s="599" t="str">
        <f>apuração!B195</f>
        <v>550</v>
      </c>
      <c r="B175" s="600" t="str">
        <f>apuração!C195</f>
        <v>SAITO</v>
      </c>
      <c r="C175" s="600" t="str">
        <f>apuração!D195</f>
        <v>YOLANDO TOSHIO</v>
      </c>
      <c r="D175" s="601" t="str">
        <f>apuração!E195</f>
        <v>M</v>
      </c>
      <c r="E175" s="601" t="str">
        <f>apuração!F195</f>
        <v>12. COO</v>
      </c>
      <c r="F175" s="597">
        <f>apuração!G195</f>
        <v>18875</v>
      </c>
      <c r="G175" s="598">
        <f>apuração!H195</f>
        <v>12</v>
      </c>
      <c r="H175" s="596" t="str">
        <f>apuração!I195</f>
        <v>C-SR</v>
      </c>
      <c r="I175" s="596" t="str">
        <f>apuração!J195</f>
        <v>LIB2026</v>
      </c>
      <c r="J175" s="596">
        <f>apuração!K195</f>
        <v>0</v>
      </c>
      <c r="K175" s="596">
        <f>apuração!L195</f>
        <v>70</v>
      </c>
      <c r="L175" s="596">
        <f>apuração!M195</f>
        <v>65</v>
      </c>
      <c r="M175" s="596">
        <f>apuração!N195</f>
        <v>135</v>
      </c>
      <c r="N175" s="601" t="str">
        <f>IF(apuração!$O195&gt;0, IF(apuração!$O195="", "", apuração!$O195), "")</f>
        <v/>
      </c>
      <c r="O175" s="601" t="str">
        <f>IF(apuração!$O195&gt;0, IF(apuração!$P195="", "", apuração!$P195), "")</f>
        <v/>
      </c>
      <c r="P175" s="601" t="str">
        <f>IF(apuração!$O195&gt;0, IF(apuração!$Q195="", "", apuração!$Q195), "")</f>
        <v/>
      </c>
      <c r="Q175" s="601" t="str">
        <f>IF(apuração!$O195&gt;0, IF(apuração!$R195="", "", apuração!$R195), "")</f>
        <v/>
      </c>
      <c r="R175" s="596" t="str">
        <f>apuração!S195</f>
        <v/>
      </c>
      <c r="S175" s="596" t="str">
        <f>apuração!T195</f>
        <v/>
      </c>
      <c r="T175" s="596" t="str">
        <f>apuração!U195</f>
        <v/>
      </c>
      <c r="U175" s="596" t="str">
        <f>apuração!V195</f>
        <v/>
      </c>
      <c r="V175" s="601">
        <f>IF(apuração!$O195&gt;0, IF(apuração!$W195="", 0, apuração!$W195), 0)</f>
        <v>0</v>
      </c>
      <c r="W175" s="601">
        <f t="shared" si="2"/>
        <v>0</v>
      </c>
      <c r="X175" s="601"/>
    </row>
    <row r="176" spans="1:24" ht="13.8">
      <c r="A176" s="599" t="str">
        <f>apuração!B88</f>
        <v>798</v>
      </c>
      <c r="B176" s="600" t="str">
        <f>apuração!C88</f>
        <v>ARIKI</v>
      </c>
      <c r="C176" s="600" t="str">
        <f>apuração!D88</f>
        <v>TERESA HIROKO</v>
      </c>
      <c r="D176" s="601" t="str">
        <f>apuração!E88</f>
        <v>F</v>
      </c>
      <c r="E176" s="601" t="str">
        <f>apuração!F88</f>
        <v>07. GSP</v>
      </c>
      <c r="F176" s="597">
        <f>apuração!G88</f>
        <v>18191</v>
      </c>
      <c r="G176" s="598">
        <f>apuração!H88</f>
        <v>9</v>
      </c>
      <c r="H176" s="596" t="str">
        <f>apuração!I88</f>
        <v>B-SR</v>
      </c>
      <c r="I176" s="596" t="str">
        <f>apuração!J88</f>
        <v>LIB2026</v>
      </c>
      <c r="J176" s="596">
        <f>apuração!K88</f>
        <v>0</v>
      </c>
      <c r="K176" s="596">
        <f>apuração!L88</f>
        <v>67</v>
      </c>
      <c r="L176" s="596">
        <f>apuração!M88</f>
        <v>69</v>
      </c>
      <c r="M176" s="596">
        <f>apuração!N88</f>
        <v>136</v>
      </c>
      <c r="N176" s="601" t="str">
        <f>IF(apuração!$O88&gt;0, IF(apuração!$O88="", "", apuração!$O88), "")</f>
        <v/>
      </c>
      <c r="O176" s="601" t="str">
        <f>IF(apuração!$O88&gt;0, IF(apuração!$P88="", "", apuração!$P88), "")</f>
        <v/>
      </c>
      <c r="P176" s="601" t="str">
        <f>IF(apuração!$O88&gt;0, IF(apuração!$Q88="", "", apuração!$Q88), "")</f>
        <v/>
      </c>
      <c r="Q176" s="601" t="str">
        <f>IF(apuração!$O88&gt;0, IF(apuração!$R88="", "", apuração!$R88), "")</f>
        <v/>
      </c>
      <c r="R176" s="596" t="str">
        <f>apuração!S88</f>
        <v/>
      </c>
      <c r="S176" s="596" t="str">
        <f>apuração!T88</f>
        <v/>
      </c>
      <c r="T176" s="596" t="str">
        <f>apuração!U88</f>
        <v/>
      </c>
      <c r="U176" s="596" t="str">
        <f>apuração!V88</f>
        <v/>
      </c>
      <c r="V176" s="601">
        <f>IF(apuração!$O88&gt;0, IF(apuração!$W88="", 0, apuração!$W88), 0)</f>
        <v>0</v>
      </c>
      <c r="W176" s="601">
        <f t="shared" si="2"/>
        <v>0</v>
      </c>
      <c r="X176" s="601"/>
    </row>
    <row r="177" spans="1:16384" s="595" customFormat="1" ht="13.8">
      <c r="A177" s="599" t="str">
        <f>apuração!B121</f>
        <v>526</v>
      </c>
      <c r="B177" s="600" t="str">
        <f>apuração!C121</f>
        <v>NAKAMURA</v>
      </c>
      <c r="C177" s="600" t="str">
        <f>apuração!D121</f>
        <v>EMI KAWAKAMI</v>
      </c>
      <c r="D177" s="601" t="str">
        <f>apuração!E121</f>
        <v>F</v>
      </c>
      <c r="E177" s="601" t="str">
        <f>apuração!F121</f>
        <v>01. PIE</v>
      </c>
      <c r="F177" s="597">
        <f>apuração!G121</f>
        <v>21828</v>
      </c>
      <c r="G177" s="598">
        <f>apuração!H121</f>
        <v>12</v>
      </c>
      <c r="H177" s="596" t="str">
        <f>apuração!I121</f>
        <v>C-NSR</v>
      </c>
      <c r="I177" s="596" t="str">
        <f>apuração!J121</f>
        <v>LIB2026</v>
      </c>
      <c r="J177" s="596">
        <f>apuração!K121</f>
        <v>0</v>
      </c>
      <c r="K177" s="596">
        <f>apuração!L121</f>
        <v>70</v>
      </c>
      <c r="L177" s="596">
        <f>apuração!M121</f>
        <v>66</v>
      </c>
      <c r="M177" s="596">
        <f>apuração!N121</f>
        <v>136</v>
      </c>
      <c r="N177" s="601" t="str">
        <f>IF(apuração!$O121&gt;0, IF(apuração!$O121="", "", apuração!$O121), "")</f>
        <v/>
      </c>
      <c r="O177" s="601" t="str">
        <f>IF(apuração!$O121&gt;0, IF(apuração!$P121="", "", apuração!$P121), "")</f>
        <v/>
      </c>
      <c r="P177" s="601" t="str">
        <f>IF(apuração!$O121&gt;0, IF(apuração!$Q121="", "", apuração!$Q121), "")</f>
        <v/>
      </c>
      <c r="Q177" s="601" t="str">
        <f>IF(apuração!$O121&gt;0, IF(apuração!$R121="", "", apuração!$R121), "")</f>
        <v/>
      </c>
      <c r="R177" s="596" t="str">
        <f>apuração!S121</f>
        <v/>
      </c>
      <c r="S177" s="596" t="str">
        <f>apuração!T121</f>
        <v/>
      </c>
      <c r="T177" s="596" t="str">
        <f>apuração!U121</f>
        <v/>
      </c>
      <c r="U177" s="596" t="str">
        <f>apuração!V121</f>
        <v/>
      </c>
      <c r="V177" s="601">
        <f>IF(apuração!$O121&gt;0, IF(apuração!$W121="", 0, apuração!$W121), 0)</f>
        <v>0</v>
      </c>
      <c r="W177" s="601">
        <f t="shared" si="2"/>
        <v>0</v>
      </c>
      <c r="X177" s="601"/>
    </row>
    <row r="178" spans="1:16384" s="595" customFormat="1" ht="13.8">
      <c r="A178" s="599" t="str">
        <f>apuração!B192</f>
        <v>652</v>
      </c>
      <c r="B178" s="600" t="str">
        <f>apuração!C192</f>
        <v>HAYAKAWA</v>
      </c>
      <c r="C178" s="600" t="str">
        <f>apuração!D192</f>
        <v>EIKO</v>
      </c>
      <c r="D178" s="601" t="str">
        <f>apuração!E192</f>
        <v>F</v>
      </c>
      <c r="E178" s="601" t="str">
        <f>apuração!F192</f>
        <v>07. GSP</v>
      </c>
      <c r="F178" s="597">
        <f>apuração!G192</f>
        <v>13575</v>
      </c>
      <c r="G178" s="598">
        <f>apuração!H192</f>
        <v>9</v>
      </c>
      <c r="H178" s="596" t="str">
        <f>apuração!I192</f>
        <v>B-MR</v>
      </c>
      <c r="I178" s="596" t="str">
        <f>apuração!J192</f>
        <v>LIB2026</v>
      </c>
      <c r="J178" s="596">
        <f>apuração!K192</f>
        <v>0</v>
      </c>
      <c r="K178" s="596">
        <f>apuração!L192</f>
        <v>74</v>
      </c>
      <c r="L178" s="596">
        <f>apuração!M192</f>
        <v>63</v>
      </c>
      <c r="M178" s="596">
        <f>apuração!N192</f>
        <v>137</v>
      </c>
      <c r="N178" s="601" t="str">
        <f>IF(apuração!$O192&gt;0, IF(apuração!$O192="", "", apuração!$O192), "")</f>
        <v/>
      </c>
      <c r="O178" s="601" t="str">
        <f>IF(apuração!$O192&gt;0, IF(apuração!$P192="", "", apuração!$P192), "")</f>
        <v/>
      </c>
      <c r="P178" s="601" t="str">
        <f>IF(apuração!$O192&gt;0, IF(apuração!$Q192="", "", apuração!$Q192), "")</f>
        <v/>
      </c>
      <c r="Q178" s="601" t="str">
        <f>IF(apuração!$O192&gt;0, IF(apuração!$R192="", "", apuração!$R192), "")</f>
        <v/>
      </c>
      <c r="R178" s="596" t="str">
        <f>apuração!S192</f>
        <v/>
      </c>
      <c r="S178" s="596" t="str">
        <f>apuração!T192</f>
        <v/>
      </c>
      <c r="T178" s="596" t="str">
        <f>apuração!U192</f>
        <v/>
      </c>
      <c r="U178" s="596" t="str">
        <f>apuração!V192</f>
        <v/>
      </c>
      <c r="V178" s="601">
        <f>IF(apuração!$O192&gt;0, IF(apuração!$W192="", 0, apuração!$W192), 0)</f>
        <v>0</v>
      </c>
      <c r="W178" s="601">
        <f t="shared" si="2"/>
        <v>0</v>
      </c>
      <c r="X178" s="601"/>
    </row>
    <row r="179" spans="1:16384" s="595" customFormat="1" ht="13.8">
      <c r="A179" s="599" t="str">
        <f>apuração!B96</f>
        <v>565</v>
      </c>
      <c r="B179" s="600" t="str">
        <f>apuração!C96</f>
        <v>HIRATA</v>
      </c>
      <c r="C179" s="600" t="str">
        <f>apuração!D96</f>
        <v>MIDORI</v>
      </c>
      <c r="D179" s="601" t="str">
        <f>apuração!E96</f>
        <v>F</v>
      </c>
      <c r="E179" s="601" t="str">
        <f>apuração!F96</f>
        <v>07. GSP</v>
      </c>
      <c r="F179" s="597">
        <f>apuração!G96</f>
        <v>18290</v>
      </c>
      <c r="G179" s="598">
        <f>apuração!H96</f>
        <v>9</v>
      </c>
      <c r="H179" s="596" t="str">
        <f>apuração!I96</f>
        <v>B-SR</v>
      </c>
      <c r="I179" s="596" t="str">
        <f>apuração!J96</f>
        <v>LIB2026</v>
      </c>
      <c r="J179" s="596">
        <f>apuração!K96</f>
        <v>0</v>
      </c>
      <c r="K179" s="596">
        <f>apuração!L96</f>
        <v>69</v>
      </c>
      <c r="L179" s="596">
        <f>apuração!M96</f>
        <v>68</v>
      </c>
      <c r="M179" s="596">
        <f>apuração!N96</f>
        <v>137</v>
      </c>
      <c r="N179" s="601" t="str">
        <f>IF(apuração!$O96&gt;0, IF(apuração!$O96="", "", apuração!$O96), "")</f>
        <v/>
      </c>
      <c r="O179" s="601" t="str">
        <f>IF(apuração!$O96&gt;0, IF(apuração!$P96="", "", apuração!$P96), "")</f>
        <v/>
      </c>
      <c r="P179" s="601" t="str">
        <f>IF(apuração!$O96&gt;0, IF(apuração!$Q96="", "", apuração!$Q96), "")</f>
        <v/>
      </c>
      <c r="Q179" s="601" t="str">
        <f>IF(apuração!$O96&gt;0, IF(apuração!$R96="", "", apuração!$R96), "")</f>
        <v/>
      </c>
      <c r="R179" s="596" t="str">
        <f>apuração!S96</f>
        <v/>
      </c>
      <c r="S179" s="596" t="str">
        <f>apuração!T96</f>
        <v/>
      </c>
      <c r="T179" s="596" t="str">
        <f>apuração!U96</f>
        <v/>
      </c>
      <c r="U179" s="596" t="str">
        <f>apuração!V96</f>
        <v/>
      </c>
      <c r="V179" s="601">
        <f>IF(apuração!$O96&gt;0, IF(apuração!$W96="", 0, apuração!$W96), 0)</f>
        <v>0</v>
      </c>
      <c r="W179" s="601">
        <f t="shared" si="2"/>
        <v>0</v>
      </c>
      <c r="X179" s="601"/>
    </row>
    <row r="180" spans="1:16384" s="595" customFormat="1" ht="13.8">
      <c r="A180" s="599" t="str">
        <f>apuração!B159</f>
        <v>621</v>
      </c>
      <c r="B180" s="600" t="str">
        <f>apuração!C159</f>
        <v>OGATA</v>
      </c>
      <c r="C180" s="600" t="str">
        <f>apuração!D159</f>
        <v>MEGUMI</v>
      </c>
      <c r="D180" s="601" t="str">
        <f>apuração!E159</f>
        <v>F</v>
      </c>
      <c r="E180" s="601" t="str">
        <f>apuração!F159</f>
        <v>07. GSP</v>
      </c>
      <c r="F180" s="597">
        <f>apuração!G159</f>
        <v>19169</v>
      </c>
      <c r="G180" s="598">
        <f>apuração!H159</f>
        <v>9</v>
      </c>
      <c r="H180" s="596" t="str">
        <f>apuração!I159</f>
        <v>B-NSR</v>
      </c>
      <c r="I180" s="596" t="str">
        <f>apuração!J159</f>
        <v>LIB2026</v>
      </c>
      <c r="J180" s="596">
        <f>apuração!K159</f>
        <v>0</v>
      </c>
      <c r="K180" s="596">
        <f>apuração!L159</f>
        <v>66</v>
      </c>
      <c r="L180" s="596">
        <f>apuração!M159</f>
        <v>71</v>
      </c>
      <c r="M180" s="596">
        <f>apuração!N159</f>
        <v>137</v>
      </c>
      <c r="N180" s="601" t="str">
        <f>IF(apuração!$O159&gt;0, IF(apuração!$O159="", "", apuração!$O159), "")</f>
        <v/>
      </c>
      <c r="O180" s="601" t="str">
        <f>IF(apuração!$O159&gt;0, IF(apuração!$P159="", "", apuração!$P159), "")</f>
        <v/>
      </c>
      <c r="P180" s="601" t="str">
        <f>IF(apuração!$O159&gt;0, IF(apuração!$Q159="", "", apuração!$Q159), "")</f>
        <v/>
      </c>
      <c r="Q180" s="601" t="str">
        <f>IF(apuração!$O159&gt;0, IF(apuração!$R159="", "", apuração!$R159), "")</f>
        <v/>
      </c>
      <c r="R180" s="596" t="str">
        <f>apuração!S159</f>
        <v/>
      </c>
      <c r="S180" s="596" t="str">
        <f>apuração!T159</f>
        <v/>
      </c>
      <c r="T180" s="596" t="str">
        <f>apuração!U159</f>
        <v/>
      </c>
      <c r="U180" s="596" t="str">
        <f>apuração!V159</f>
        <v/>
      </c>
      <c r="V180" s="601">
        <f>IF(apuração!$O159&gt;0, IF(apuração!$W159="", 0, apuração!$W159), 0)</f>
        <v>0</v>
      </c>
      <c r="W180" s="601">
        <f t="shared" si="2"/>
        <v>0</v>
      </c>
      <c r="X180" s="601"/>
    </row>
    <row r="181" spans="1:16384" s="595" customFormat="1" ht="13.8">
      <c r="A181" s="599" t="str">
        <f>apuração!B189</f>
        <v>815</v>
      </c>
      <c r="B181" s="600" t="str">
        <f>apuração!C189</f>
        <v>KUADA</v>
      </c>
      <c r="C181" s="600" t="str">
        <f>apuração!D189</f>
        <v>TEREZINHA ARICO</v>
      </c>
      <c r="D181" s="601" t="str">
        <f>apuração!E189</f>
        <v>F</v>
      </c>
      <c r="E181" s="601" t="str">
        <f>apuração!F189</f>
        <v>12. COO</v>
      </c>
      <c r="F181" s="597">
        <f>apuração!G189</f>
        <v>19916</v>
      </c>
      <c r="G181" s="598">
        <f>apuração!H189</f>
        <v>9</v>
      </c>
      <c r="H181" s="596" t="str">
        <f>apuração!I189</f>
        <v>B-NSR</v>
      </c>
      <c r="I181" s="596" t="str">
        <f>apuração!J189</f>
        <v>LIB2026</v>
      </c>
      <c r="J181" s="596">
        <f>apuração!K189</f>
        <v>0</v>
      </c>
      <c r="K181" s="596">
        <f>apuração!L189</f>
        <v>68</v>
      </c>
      <c r="L181" s="596">
        <f>apuração!M189</f>
        <v>69</v>
      </c>
      <c r="M181" s="596">
        <f>apuração!N189</f>
        <v>137</v>
      </c>
      <c r="N181" s="601" t="str">
        <f>IF(apuração!$O189&gt;0, IF(apuração!$O189="", "", apuração!$O189), "")</f>
        <v/>
      </c>
      <c r="O181" s="601" t="str">
        <f>IF(apuração!$O189&gt;0, IF(apuração!$P189="", "", apuração!$P189), "")</f>
        <v/>
      </c>
      <c r="P181" s="601" t="str">
        <f>IF(apuração!$O189&gt;0, IF(apuração!$Q189="", "", apuração!$Q189), "")</f>
        <v/>
      </c>
      <c r="Q181" s="601" t="str">
        <f>IF(apuração!$O189&gt;0, IF(apuração!$R189="", "", apuração!$R189), "")</f>
        <v/>
      </c>
      <c r="R181" s="596" t="str">
        <f>apuração!S189</f>
        <v/>
      </c>
      <c r="S181" s="596" t="str">
        <f>apuração!T189</f>
        <v/>
      </c>
      <c r="T181" s="596" t="str">
        <f>apuração!U189</f>
        <v/>
      </c>
      <c r="U181" s="596" t="str">
        <f>apuração!V189</f>
        <v/>
      </c>
      <c r="V181" s="601">
        <f>IF(apuração!$O189&gt;0, IF(apuração!$W189="", 0, apuração!$W189), 0)</f>
        <v>0</v>
      </c>
      <c r="W181" s="601">
        <f t="shared" si="2"/>
        <v>0</v>
      </c>
      <c r="X181" s="601"/>
    </row>
    <row r="182" spans="1:16384" s="595" customFormat="1" ht="13.8">
      <c r="A182" s="599" t="str">
        <f>apuração!B172</f>
        <v>167</v>
      </c>
      <c r="B182" s="600" t="str">
        <f>apuração!C172</f>
        <v>NOZAWA</v>
      </c>
      <c r="C182" s="600" t="str">
        <f>apuração!D172</f>
        <v>YURIKO</v>
      </c>
      <c r="D182" s="601" t="str">
        <f>apuração!E172</f>
        <v>F</v>
      </c>
      <c r="E182" s="601" t="str">
        <f>apuração!F172</f>
        <v>06. KOK</v>
      </c>
      <c r="F182" s="597">
        <f>apuração!G172</f>
        <v>13844</v>
      </c>
      <c r="G182" s="598">
        <f>apuração!H172</f>
        <v>12</v>
      </c>
      <c r="H182" s="596" t="str">
        <f>apuração!I172</f>
        <v>C-MR</v>
      </c>
      <c r="I182" s="596" t="str">
        <f>apuração!J172</f>
        <v>LIB2026</v>
      </c>
      <c r="J182" s="596">
        <f>apuração!K172</f>
        <v>0</v>
      </c>
      <c r="K182" s="596">
        <f>apuração!L172</f>
        <v>69</v>
      </c>
      <c r="L182" s="596">
        <f>apuração!M172</f>
        <v>68</v>
      </c>
      <c r="M182" s="596">
        <f>apuração!N172</f>
        <v>137</v>
      </c>
      <c r="N182" s="601" t="str">
        <f>IF(apuração!$O172&gt;0, IF(apuração!$O172="", "", apuração!$O172), "")</f>
        <v/>
      </c>
      <c r="O182" s="601" t="str">
        <f>IF(apuração!$O172&gt;0, IF(apuração!$P172="", "", apuração!$P172), "")</f>
        <v/>
      </c>
      <c r="P182" s="601" t="str">
        <f>IF(apuração!$O172&gt;0, IF(apuração!$Q172="", "", apuração!$Q172), "")</f>
        <v/>
      </c>
      <c r="Q182" s="601" t="str">
        <f>IF(apuração!$O172&gt;0, IF(apuração!$R172="", "", apuração!$R172), "")</f>
        <v/>
      </c>
      <c r="R182" s="596" t="str">
        <f>apuração!S172</f>
        <v/>
      </c>
      <c r="S182" s="596" t="str">
        <f>apuração!T172</f>
        <v/>
      </c>
      <c r="T182" s="596" t="str">
        <f>apuração!U172</f>
        <v/>
      </c>
      <c r="U182" s="596" t="str">
        <f>apuração!V172</f>
        <v/>
      </c>
      <c r="V182" s="601">
        <f>IF(apuração!$O172&gt;0, IF(apuração!$W172="", 0, apuração!$W172), 0)</f>
        <v>0</v>
      </c>
      <c r="W182" s="601">
        <f t="shared" si="2"/>
        <v>0</v>
      </c>
      <c r="X182" s="601"/>
    </row>
    <row r="183" spans="1:16384" s="595" customFormat="1" ht="13.8">
      <c r="A183" s="599" t="str">
        <f>apuração!B207</f>
        <v>716</v>
      </c>
      <c r="B183" s="600" t="str">
        <f>apuração!C207</f>
        <v>KUSANO</v>
      </c>
      <c r="C183" s="600" t="str">
        <f>apuração!D207</f>
        <v>JULIA  KIEKO</v>
      </c>
      <c r="D183" s="601" t="str">
        <f>apuração!E207</f>
        <v>F</v>
      </c>
      <c r="E183" s="601" t="str">
        <f>apuração!F207</f>
        <v>07. GSP</v>
      </c>
      <c r="F183" s="597">
        <f>apuração!G207</f>
        <v>16988</v>
      </c>
      <c r="G183" s="598">
        <f>apuração!H207</f>
        <v>12</v>
      </c>
      <c r="H183" s="596" t="str">
        <f>apuração!I207</f>
        <v>C-SR</v>
      </c>
      <c r="I183" s="596" t="str">
        <f>apuração!J207</f>
        <v>LIB2026</v>
      </c>
      <c r="J183" s="596">
        <f>apuração!K207</f>
        <v>0</v>
      </c>
      <c r="K183" s="596">
        <f>apuração!L207</f>
        <v>68</v>
      </c>
      <c r="L183" s="596">
        <f>apuração!M207</f>
        <v>69</v>
      </c>
      <c r="M183" s="596">
        <f>apuração!N207</f>
        <v>137</v>
      </c>
      <c r="N183" s="601" t="str">
        <f>IF(apuração!$O207&gt;0, IF(apuração!$O207="", "", apuração!$O207), "")</f>
        <v/>
      </c>
      <c r="O183" s="601" t="str">
        <f>IF(apuração!$O207&gt;0, IF(apuração!$P207="", "", apuração!$P207), "")</f>
        <v/>
      </c>
      <c r="P183" s="601" t="str">
        <f>IF(apuração!$O207&gt;0, IF(apuração!$Q207="", "", apuração!$Q207), "")</f>
        <v/>
      </c>
      <c r="Q183" s="601" t="str">
        <f>IF(apuração!$O207&gt;0, IF(apuração!$R207="", "", apuração!$R207), "")</f>
        <v/>
      </c>
      <c r="R183" s="596" t="str">
        <f>apuração!S207</f>
        <v/>
      </c>
      <c r="S183" s="596" t="str">
        <f>apuração!T207</f>
        <v/>
      </c>
      <c r="T183" s="596" t="str">
        <f>apuração!U207</f>
        <v/>
      </c>
      <c r="U183" s="596" t="str">
        <f>apuração!V207</f>
        <v/>
      </c>
      <c r="V183" s="601">
        <f>IF(apuração!$O207&gt;0, IF(apuração!$W207="", 0, apuração!$W207), 0)</f>
        <v>0</v>
      </c>
      <c r="W183" s="601">
        <f t="shared" si="2"/>
        <v>0</v>
      </c>
      <c r="X183" s="601"/>
    </row>
    <row r="184" spans="1:16384" s="595" customFormat="1" ht="13.8">
      <c r="A184" s="599" t="str">
        <f>apuração!B44</f>
        <v>696</v>
      </c>
      <c r="B184" s="600" t="str">
        <f>apuração!C44</f>
        <v>M. SILVA YADOYA</v>
      </c>
      <c r="C184" s="600" t="str">
        <f>apuração!D44</f>
        <v>ROSILEIDE</v>
      </c>
      <c r="D184" s="601" t="str">
        <f>apuração!E44</f>
        <v>F</v>
      </c>
      <c r="E184" s="601" t="str">
        <f>apuração!F44</f>
        <v>07. GSP</v>
      </c>
      <c r="F184" s="597">
        <f>apuração!G44</f>
        <v>26071</v>
      </c>
      <c r="G184" s="598">
        <f>apuração!H44</f>
        <v>12</v>
      </c>
      <c r="H184" s="596" t="str">
        <f>apuração!I44</f>
        <v>C-NSR</v>
      </c>
      <c r="I184" s="596" t="str">
        <f>apuração!J44</f>
        <v>LIB2026</v>
      </c>
      <c r="J184" s="596">
        <f>apuração!K44</f>
        <v>0</v>
      </c>
      <c r="K184" s="596">
        <f>apuração!L44</f>
        <v>71</v>
      </c>
      <c r="L184" s="596">
        <f>apuração!M44</f>
        <v>66</v>
      </c>
      <c r="M184" s="596">
        <f>apuração!N44</f>
        <v>137</v>
      </c>
      <c r="N184" s="601" t="str">
        <f>IF(apuração!$O44&gt;0, IF(apuração!$O44="", "", apuração!$O44), "")</f>
        <v/>
      </c>
      <c r="O184" s="601" t="str">
        <f>IF(apuração!$O44&gt;0, IF(apuração!$P44="", "", apuração!$P44), "")</f>
        <v/>
      </c>
      <c r="P184" s="601" t="str">
        <f>IF(apuração!$O44&gt;0, IF(apuração!$Q44="", "", apuração!$Q44), "")</f>
        <v/>
      </c>
      <c r="Q184" s="601" t="str">
        <f>IF(apuração!$O44&gt;0, IF(apuração!$R44="", "", apuração!$R44), "")</f>
        <v/>
      </c>
      <c r="R184" s="596" t="str">
        <f>apuração!S44</f>
        <v/>
      </c>
      <c r="S184" s="596" t="str">
        <f>apuração!T44</f>
        <v/>
      </c>
      <c r="T184" s="596" t="str">
        <f>apuração!U44</f>
        <v/>
      </c>
      <c r="U184" s="596" t="str">
        <f>apuração!V44</f>
        <v/>
      </c>
      <c r="V184" s="601">
        <f>IF(apuração!$O44&gt;0, IF(apuração!$W44="", 0, apuração!$W44), 0)</f>
        <v>0</v>
      </c>
      <c r="W184" s="601">
        <f t="shared" si="2"/>
        <v>0</v>
      </c>
      <c r="X184" s="601"/>
    </row>
    <row r="185" spans="1:16384" s="595" customFormat="1" ht="13.8">
      <c r="A185" s="599" t="str">
        <f>apuração!B97</f>
        <v>295</v>
      </c>
      <c r="B185" s="600" t="str">
        <f>apuração!C97</f>
        <v>UTSUNOMIYA</v>
      </c>
      <c r="C185" s="600" t="str">
        <f>apuração!D97</f>
        <v>ZULEICA</v>
      </c>
      <c r="D185" s="601" t="str">
        <f>apuração!E97</f>
        <v>F</v>
      </c>
      <c r="E185" s="601" t="str">
        <f>apuração!F97</f>
        <v>11. NCC</v>
      </c>
      <c r="F185" s="597">
        <f>apuração!G97</f>
        <v>18702</v>
      </c>
      <c r="G185" s="598">
        <f>apuração!H97</f>
        <v>9</v>
      </c>
      <c r="H185" s="596" t="str">
        <f>apuração!I97</f>
        <v>B-SR</v>
      </c>
      <c r="I185" s="596" t="str">
        <f>apuração!J97</f>
        <v>LIB2026</v>
      </c>
      <c r="J185" s="596">
        <f>apuração!K97</f>
        <v>0</v>
      </c>
      <c r="K185" s="596">
        <f>apuração!L97</f>
        <v>70</v>
      </c>
      <c r="L185" s="596">
        <f>apuração!M97</f>
        <v>68</v>
      </c>
      <c r="M185" s="596">
        <f>apuração!N97</f>
        <v>138</v>
      </c>
      <c r="N185" s="601" t="str">
        <f>IF(apuração!$O97&gt;0, IF(apuração!$O97="", "", apuração!$O97), "")</f>
        <v/>
      </c>
      <c r="O185" s="601" t="str">
        <f>IF(apuração!$O97&gt;0, IF(apuração!$P97="", "", apuração!$P97), "")</f>
        <v/>
      </c>
      <c r="P185" s="601" t="str">
        <f>IF(apuração!$O97&gt;0, IF(apuração!$Q97="", "", apuração!$Q97), "")</f>
        <v/>
      </c>
      <c r="Q185" s="601" t="str">
        <f>IF(apuração!$O97&gt;0, IF(apuração!$R97="", "", apuração!$R97), "")</f>
        <v/>
      </c>
      <c r="R185" s="596" t="str">
        <f>apuração!S97</f>
        <v/>
      </c>
      <c r="S185" s="596" t="str">
        <f>apuração!T97</f>
        <v/>
      </c>
      <c r="T185" s="596" t="str">
        <f>apuração!U97</f>
        <v/>
      </c>
      <c r="U185" s="596" t="str">
        <f>apuração!V97</f>
        <v/>
      </c>
      <c r="V185" s="601">
        <f>IF(apuração!$O97&gt;0, IF(apuração!$W97="", 0, apuração!$W97), 0)</f>
        <v>0</v>
      </c>
      <c r="W185" s="601">
        <f t="shared" si="2"/>
        <v>0</v>
      </c>
      <c r="X185" s="601"/>
    </row>
    <row r="186" spans="1:16384" s="595" customFormat="1" ht="13.8">
      <c r="A186" s="599" t="str">
        <f>apuração!B204</f>
        <v>673</v>
      </c>
      <c r="B186" s="600" t="str">
        <f>apuração!C204</f>
        <v>KADOWAKI</v>
      </c>
      <c r="C186" s="600" t="str">
        <f>apuração!D204</f>
        <v>SUELY</v>
      </c>
      <c r="D186" s="601" t="str">
        <f>apuração!E204</f>
        <v>F</v>
      </c>
      <c r="E186" s="601" t="str">
        <f>apuração!F204</f>
        <v>06. KOK</v>
      </c>
      <c r="F186" s="597">
        <f>apuração!G204</f>
        <v>20147</v>
      </c>
      <c r="G186" s="598">
        <f>apuração!H204</f>
        <v>12</v>
      </c>
      <c r="H186" s="596" t="str">
        <f>apuração!I204</f>
        <v>C-NSR</v>
      </c>
      <c r="I186" s="596" t="str">
        <f>apuração!J204</f>
        <v>LIB2026</v>
      </c>
      <c r="J186" s="596">
        <f>apuração!K204</f>
        <v>0</v>
      </c>
      <c r="K186" s="596">
        <f>apuração!L204</f>
        <v>70</v>
      </c>
      <c r="L186" s="596">
        <f>apuração!M204</f>
        <v>68</v>
      </c>
      <c r="M186" s="596">
        <f>apuração!N204</f>
        <v>138</v>
      </c>
      <c r="N186" s="601" t="str">
        <f>IF(apuração!$O204&gt;0, IF(apuração!$O204="", "", apuração!$O204), "")</f>
        <v/>
      </c>
      <c r="O186" s="601" t="str">
        <f>IF(apuração!$O204&gt;0, IF(apuração!$P204="", "", apuração!$P204), "")</f>
        <v/>
      </c>
      <c r="P186" s="601" t="str">
        <f>IF(apuração!$O204&gt;0, IF(apuração!$Q204="", "", apuração!$Q204), "")</f>
        <v/>
      </c>
      <c r="Q186" s="601" t="str">
        <f>IF(apuração!$O204&gt;0, IF(apuração!$R204="", "", apuração!$R204), "")</f>
        <v/>
      </c>
      <c r="R186" s="596" t="str">
        <f>apuração!S204</f>
        <v/>
      </c>
      <c r="S186" s="596" t="str">
        <f>apuração!T204</f>
        <v/>
      </c>
      <c r="T186" s="596" t="str">
        <f>apuração!U204</f>
        <v/>
      </c>
      <c r="U186" s="596" t="str">
        <f>apuração!V204</f>
        <v/>
      </c>
      <c r="V186" s="601">
        <f>IF(apuração!$O204&gt;0, IF(apuração!$W204="", 0, apuração!$W204), 0)</f>
        <v>0</v>
      </c>
      <c r="W186" s="601">
        <f t="shared" si="2"/>
        <v>0</v>
      </c>
      <c r="X186" s="601"/>
    </row>
    <row r="187" spans="1:16384" s="595" customFormat="1" ht="13.8">
      <c r="A187" s="599" t="str">
        <f>apuração!B105</f>
        <v>403</v>
      </c>
      <c r="B187" s="600" t="str">
        <f>apuração!C105</f>
        <v>SHIMOYAMA</v>
      </c>
      <c r="C187" s="600" t="str">
        <f>apuração!D105</f>
        <v>MIYUKI</v>
      </c>
      <c r="D187" s="601" t="str">
        <f>apuração!E105</f>
        <v>F</v>
      </c>
      <c r="E187" s="601" t="str">
        <f>apuração!F105</f>
        <v>03. IBI</v>
      </c>
      <c r="F187" s="597">
        <f>apuração!G105</f>
        <v>25386</v>
      </c>
      <c r="G187" s="598">
        <f>apuração!H105</f>
        <v>12</v>
      </c>
      <c r="H187" s="596" t="str">
        <f>apuração!I105</f>
        <v>C-NSR</v>
      </c>
      <c r="I187" s="596" t="str">
        <f>apuração!J105</f>
        <v>LIB2026</v>
      </c>
      <c r="J187" s="596">
        <f>apuração!K105</f>
        <v>0</v>
      </c>
      <c r="K187" s="596">
        <f>apuração!L105</f>
        <v>65</v>
      </c>
      <c r="L187" s="596">
        <f>apuração!M105</f>
        <v>73</v>
      </c>
      <c r="M187" s="596">
        <f>apuração!N105</f>
        <v>138</v>
      </c>
      <c r="N187" s="601" t="str">
        <f>IF(apuração!$O105&gt;0, IF(apuração!$O105="", "", apuração!$O105), "")</f>
        <v/>
      </c>
      <c r="O187" s="601" t="str">
        <f>IF(apuração!$O105&gt;0, IF(apuração!$P105="", "", apuração!$P105), "")</f>
        <v/>
      </c>
      <c r="P187" s="601" t="str">
        <f>IF(apuração!$O105&gt;0, IF(apuração!$Q105="", "", apuração!$Q105), "")</f>
        <v/>
      </c>
      <c r="Q187" s="601" t="str">
        <f>IF(apuração!$O105&gt;0, IF(apuração!$R105="", "", apuração!$R105), "")</f>
        <v/>
      </c>
      <c r="R187" s="596" t="str">
        <f>apuração!S105</f>
        <v/>
      </c>
      <c r="S187" s="596" t="str">
        <f>apuração!T105</f>
        <v/>
      </c>
      <c r="T187" s="596" t="str">
        <f>apuração!U105</f>
        <v/>
      </c>
      <c r="U187" s="596" t="str">
        <f>apuração!V105</f>
        <v/>
      </c>
      <c r="V187" s="601">
        <f>IF(apuração!$O105&gt;0, IF(apuração!$W105="", 0, apuração!$W105), 0)</f>
        <v>0</v>
      </c>
      <c r="W187" s="601">
        <f t="shared" si="2"/>
        <v>0</v>
      </c>
      <c r="X187" s="601"/>
    </row>
    <row r="188" spans="1:16384" s="595" customFormat="1" ht="13.8">
      <c r="A188" s="599" t="str">
        <f>apuração!B199</f>
        <v>585</v>
      </c>
      <c r="B188" s="600" t="str">
        <f>apuração!C199</f>
        <v>KITAYAMA</v>
      </c>
      <c r="C188" s="600" t="str">
        <f>apuração!D199</f>
        <v>YOSHIKO</v>
      </c>
      <c r="D188" s="601" t="str">
        <f>apuração!E199</f>
        <v>F</v>
      </c>
      <c r="E188" s="601" t="str">
        <f>apuração!F199</f>
        <v>07. GSP</v>
      </c>
      <c r="F188" s="597">
        <f>apuração!G199</f>
        <v>12831</v>
      </c>
      <c r="G188" s="598">
        <f>apuração!H199</f>
        <v>12</v>
      </c>
      <c r="H188" s="596" t="str">
        <f>apuração!I199</f>
        <v>C-MR</v>
      </c>
      <c r="I188" s="596" t="str">
        <f>apuração!J199</f>
        <v>LIB2026i</v>
      </c>
      <c r="J188" s="596">
        <f>apuração!K199</f>
        <v>0</v>
      </c>
      <c r="K188" s="596">
        <f>apuração!L199</f>
        <v>68</v>
      </c>
      <c r="L188" s="596">
        <f>apuração!M199</f>
        <v>71</v>
      </c>
      <c r="M188" s="596">
        <f>apuração!N199</f>
        <v>139</v>
      </c>
      <c r="N188" s="601" t="str">
        <f>IF(apuração!$O199&gt;0, IF(apuração!$O199="", "", apuração!$O199), "")</f>
        <v/>
      </c>
      <c r="O188" s="601" t="str">
        <f>IF(apuração!$O199&gt;0, IF(apuração!$P199="", "", apuração!$P199), "")</f>
        <v/>
      </c>
      <c r="P188" s="601" t="str">
        <f>IF(apuração!$O199&gt;0, IF(apuração!$Q199="", "", apuração!$Q199), "")</f>
        <v/>
      </c>
      <c r="Q188" s="601" t="str">
        <f>IF(apuração!$O199&gt;0, IF(apuração!$R199="", "", apuração!$R199), "")</f>
        <v/>
      </c>
      <c r="R188" s="596" t="str">
        <f>apuração!S199</f>
        <v/>
      </c>
      <c r="S188" s="596" t="str">
        <f>apuração!T199</f>
        <v/>
      </c>
      <c r="T188" s="596" t="str">
        <f>apuração!U199</f>
        <v/>
      </c>
      <c r="U188" s="596" t="str">
        <f>apuração!V199</f>
        <v/>
      </c>
      <c r="V188" s="601">
        <f>IF(apuração!$O199&gt;0, IF(apuração!$W199="", 0, apuração!$W199), 0)</f>
        <v>0</v>
      </c>
      <c r="W188" s="601">
        <f t="shared" si="2"/>
        <v>0</v>
      </c>
      <c r="X188" s="601"/>
    </row>
    <row r="189" spans="1:16384" s="595" customFormat="1" ht="13.8">
      <c r="A189" s="599" t="str">
        <f>apuração!B184</f>
        <v>955</v>
      </c>
      <c r="B189" s="600" t="str">
        <f>apuração!C184</f>
        <v>ISSHIKI</v>
      </c>
      <c r="C189" s="600" t="str">
        <f>apuração!D184</f>
        <v>HIROSHI</v>
      </c>
      <c r="D189" s="601" t="str">
        <f>apuração!E184</f>
        <v>M</v>
      </c>
      <c r="E189" s="601" t="str">
        <f>apuração!F184</f>
        <v>11. NCC</v>
      </c>
      <c r="F189" s="597">
        <f>apuração!G184</f>
        <v>14732</v>
      </c>
      <c r="G189" s="598">
        <f>apuração!H184</f>
        <v>12</v>
      </c>
      <c r="H189" s="596" t="str">
        <f>apuração!I184</f>
        <v>C-MR</v>
      </c>
      <c r="I189" s="596" t="str">
        <f>apuração!J184</f>
        <v>LIB2026</v>
      </c>
      <c r="J189" s="596">
        <f>apuração!K184</f>
        <v>0</v>
      </c>
      <c r="K189" s="596">
        <f>apuração!L184</f>
        <v>68</v>
      </c>
      <c r="L189" s="596">
        <f>apuração!M184</f>
        <v>71</v>
      </c>
      <c r="M189" s="596">
        <f>apuração!N184</f>
        <v>139</v>
      </c>
      <c r="N189" s="601" t="str">
        <f>IF(apuração!$O184&gt;0, IF(apuração!$O184="", "", apuração!$O184), "")</f>
        <v/>
      </c>
      <c r="O189" s="601" t="str">
        <f>IF(apuração!$O184&gt;0, IF(apuração!$P184="", "", apuração!$P184), "")</f>
        <v/>
      </c>
      <c r="P189" s="601" t="str">
        <f>IF(apuração!$O184&gt;0, IF(apuração!$Q184="", "", apuração!$Q184), "")</f>
        <v/>
      </c>
      <c r="Q189" s="601" t="str">
        <f>IF(apuração!$O184&gt;0, IF(apuração!$R184="", "", apuração!$R184), "")</f>
        <v/>
      </c>
      <c r="R189" s="596" t="str">
        <f>apuração!S184</f>
        <v/>
      </c>
      <c r="S189" s="596" t="str">
        <f>apuração!T184</f>
        <v/>
      </c>
      <c r="T189" s="596" t="str">
        <f>apuração!U184</f>
        <v/>
      </c>
      <c r="U189" s="596" t="str">
        <f>apuração!V184</f>
        <v/>
      </c>
      <c r="V189" s="601">
        <f>IF(apuração!$O184&gt;0, IF(apuração!$W184="", 0, apuração!$W184), 0)</f>
        <v>0</v>
      </c>
      <c r="W189" s="601">
        <f t="shared" si="2"/>
        <v>0</v>
      </c>
      <c r="X189" s="601"/>
    </row>
    <row r="190" spans="1:16384" s="595" customFormat="1" ht="13.8">
      <c r="A190" s="599" t="str">
        <f>apuração!B176</f>
        <v>941</v>
      </c>
      <c r="B190" s="600" t="str">
        <f>apuração!C176</f>
        <v>OKUYAMA</v>
      </c>
      <c r="C190" s="600" t="str">
        <f>apuração!D176</f>
        <v>NOBORU</v>
      </c>
      <c r="D190" s="601" t="str">
        <f>apuração!E176</f>
        <v>M</v>
      </c>
      <c r="E190" s="601" t="str">
        <f>apuração!F176</f>
        <v>06. KOK</v>
      </c>
      <c r="F190" s="597">
        <f>apuração!G176</f>
        <v>17489</v>
      </c>
      <c r="G190" s="598">
        <f>apuração!H176</f>
        <v>12</v>
      </c>
      <c r="H190" s="596" t="str">
        <f>apuração!I176</f>
        <v>C-SR</v>
      </c>
      <c r="I190" s="596" t="str">
        <f>apuração!J176</f>
        <v>LIB2026</v>
      </c>
      <c r="J190" s="596">
        <f>apuração!K176</f>
        <v>0</v>
      </c>
      <c r="K190" s="596">
        <f>apuração!L176</f>
        <v>71</v>
      </c>
      <c r="L190" s="596">
        <f>apuração!M176</f>
        <v>68</v>
      </c>
      <c r="M190" s="596">
        <f>apuração!N176</f>
        <v>139</v>
      </c>
      <c r="N190" s="601" t="str">
        <f>IF(apuração!$O176&gt;0, IF(apuração!$O176="", "", apuração!$O176), "")</f>
        <v/>
      </c>
      <c r="O190" s="601" t="str">
        <f>IF(apuração!$O176&gt;0, IF(apuração!$P176="", "", apuração!$P176), "")</f>
        <v/>
      </c>
      <c r="P190" s="601" t="str">
        <f>IF(apuração!$O176&gt;0, IF(apuração!$Q176="", "", apuração!$Q176), "")</f>
        <v/>
      </c>
      <c r="Q190" s="601" t="str">
        <f>IF(apuração!$O176&gt;0, IF(apuração!$R176="", "", apuração!$R176), "")</f>
        <v/>
      </c>
      <c r="R190" s="596" t="str">
        <f>apuração!S176</f>
        <v/>
      </c>
      <c r="S190" s="596" t="str">
        <f>apuração!T176</f>
        <v/>
      </c>
      <c r="T190" s="596" t="str">
        <f>apuração!U176</f>
        <v/>
      </c>
      <c r="U190" s="596" t="str">
        <f>apuração!V176</f>
        <v/>
      </c>
      <c r="V190" s="601">
        <f>IF(apuração!$O176&gt;0, IF(apuração!$W176="", 0, apuração!$W176), 0)</f>
        <v>0</v>
      </c>
      <c r="W190" s="601">
        <f t="shared" si="2"/>
        <v>0</v>
      </c>
      <c r="X190" s="601"/>
    </row>
    <row r="191" spans="1:16384" s="595" customFormat="1" ht="13.8">
      <c r="A191" s="599" t="str">
        <f>apuração!B156</f>
        <v>407</v>
      </c>
      <c r="B191" s="600" t="str">
        <f>apuração!C156</f>
        <v>HIROSE YOKOTA</v>
      </c>
      <c r="C191" s="600" t="str">
        <f>apuração!D156</f>
        <v>HAYDEE HARUMI</v>
      </c>
      <c r="D191" s="601" t="str">
        <f>apuração!E156</f>
        <v>F</v>
      </c>
      <c r="E191" s="601" t="str">
        <f>apuração!F156</f>
        <v>06. KOK</v>
      </c>
      <c r="F191" s="597">
        <f>apuração!G156</f>
        <v>22444</v>
      </c>
      <c r="G191" s="598">
        <f>apuração!H156</f>
        <v>12</v>
      </c>
      <c r="H191" s="596" t="str">
        <f>apuração!I156</f>
        <v>C-NSR</v>
      </c>
      <c r="I191" s="596" t="str">
        <f>apuração!J156</f>
        <v>LIB2026</v>
      </c>
      <c r="J191" s="596">
        <f>apuração!K156</f>
        <v>0</v>
      </c>
      <c r="K191" s="596">
        <f>apuração!L156</f>
        <v>69</v>
      </c>
      <c r="L191" s="596">
        <f>apuração!M156</f>
        <v>73</v>
      </c>
      <c r="M191" s="596">
        <f>apuração!N156</f>
        <v>142</v>
      </c>
      <c r="N191" s="601" t="str">
        <f>IF(apuração!$O156&gt;0, IF(apuração!$O156="", "", apuração!$O156), "")</f>
        <v/>
      </c>
      <c r="O191" s="601" t="str">
        <f>IF(apuração!$O156&gt;0, IF(apuração!$P156="", "", apuração!$P156), "")</f>
        <v/>
      </c>
      <c r="P191" s="601" t="str">
        <f>IF(apuração!$O156&gt;0, IF(apuração!$Q156="", "", apuração!$Q156), "")</f>
        <v/>
      </c>
      <c r="Q191" s="601" t="str">
        <f>IF(apuração!$O156&gt;0, IF(apuração!$R156="", "", apuração!$R156), "")</f>
        <v/>
      </c>
      <c r="R191" s="596" t="str">
        <f>apuração!S156</f>
        <v/>
      </c>
      <c r="S191" s="596" t="str">
        <f>apuração!T156</f>
        <v/>
      </c>
      <c r="T191" s="596" t="str">
        <f>apuração!U156</f>
        <v/>
      </c>
      <c r="U191" s="596" t="str">
        <f>apuração!V156</f>
        <v/>
      </c>
      <c r="V191" s="601">
        <f>IF(apuração!$O156&gt;0, IF(apuração!$W156="", 0, apuração!$W156), 0)</f>
        <v>0</v>
      </c>
      <c r="W191" s="601">
        <f t="shared" si="2"/>
        <v>0</v>
      </c>
      <c r="X191" s="601"/>
      <c r="GR191" s="595">
        <f>'apuração GROSS'!GI191</f>
        <v>0</v>
      </c>
      <c r="GS191" s="595">
        <f>'apuração GROSS'!GJ191</f>
        <v>0</v>
      </c>
      <c r="GT191" s="595">
        <f>'apuração GROSS'!GK191</f>
        <v>0</v>
      </c>
      <c r="GU191" s="595">
        <f>'apuração GROSS'!GL191</f>
        <v>0</v>
      </c>
      <c r="GV191" s="595">
        <f>'apuração GROSS'!GM191</f>
        <v>0</v>
      </c>
      <c r="GW191" s="595">
        <f>'apuração GROSS'!GN191</f>
        <v>0</v>
      </c>
      <c r="GX191" s="595">
        <f>'apuração GROSS'!GO191</f>
        <v>0</v>
      </c>
      <c r="GY191" s="595">
        <f>'apuração GROSS'!GP191</f>
        <v>0</v>
      </c>
      <c r="GZ191" s="595">
        <f>'apuração GROSS'!GQ191</f>
        <v>0</v>
      </c>
      <c r="HA191" s="595">
        <f>'apuração GROSS'!GR191</f>
        <v>0</v>
      </c>
      <c r="HB191" s="595">
        <f>'apuração GROSS'!GS191</f>
        <v>0</v>
      </c>
      <c r="HC191" s="595">
        <f>'apuração GROSS'!GT191</f>
        <v>0</v>
      </c>
      <c r="HD191" s="595">
        <f>'apuração GROSS'!GU191</f>
        <v>0</v>
      </c>
      <c r="HE191" s="595">
        <f>'apuração GROSS'!GV191</f>
        <v>0</v>
      </c>
      <c r="HF191" s="595">
        <f>'apuração GROSS'!GW191</f>
        <v>0</v>
      </c>
      <c r="HG191" s="595">
        <f>'apuração GROSS'!GX191</f>
        <v>0</v>
      </c>
      <c r="HH191" s="595">
        <f>'apuração GROSS'!GY191</f>
        <v>0</v>
      </c>
      <c r="HI191" s="595">
        <f>'apuração GROSS'!GZ191</f>
        <v>0</v>
      </c>
      <c r="HJ191" s="595">
        <f>'apuração GROSS'!HA191</f>
        <v>0</v>
      </c>
      <c r="HK191" s="595">
        <f>'apuração GROSS'!HB191</f>
        <v>0</v>
      </c>
      <c r="HL191" s="595">
        <f>'apuração GROSS'!HC191</f>
        <v>0</v>
      </c>
      <c r="HM191" s="595">
        <f>'apuração GROSS'!HD191</f>
        <v>0</v>
      </c>
      <c r="HN191" s="595">
        <f>'apuração GROSS'!HE191</f>
        <v>0</v>
      </c>
      <c r="HO191" s="595">
        <f>'apuração GROSS'!HF191</f>
        <v>0</v>
      </c>
      <c r="HP191" s="595">
        <f>'apuração GROSS'!HG191</f>
        <v>0</v>
      </c>
      <c r="HQ191" s="595">
        <f>'apuração GROSS'!HH191</f>
        <v>0</v>
      </c>
      <c r="HR191" s="595">
        <f>'apuração GROSS'!HI191</f>
        <v>0</v>
      </c>
      <c r="HS191" s="595">
        <f>'apuração GROSS'!HJ191</f>
        <v>0</v>
      </c>
      <c r="HT191" s="595">
        <f>'apuração GROSS'!HK191</f>
        <v>0</v>
      </c>
      <c r="HU191" s="595">
        <f>'apuração GROSS'!HL191</f>
        <v>0</v>
      </c>
      <c r="HV191" s="595">
        <f>'apuração GROSS'!HM191</f>
        <v>0</v>
      </c>
      <c r="HW191" s="595">
        <f>'apuração GROSS'!HN191</f>
        <v>0</v>
      </c>
      <c r="HX191" s="595">
        <f>'apuração GROSS'!HO191</f>
        <v>0</v>
      </c>
      <c r="HY191" s="595">
        <f>'apuração GROSS'!HP191</f>
        <v>0</v>
      </c>
      <c r="HZ191" s="595">
        <f>'apuração GROSS'!HQ191</f>
        <v>0</v>
      </c>
      <c r="IA191" s="595">
        <f>'apuração GROSS'!HR191</f>
        <v>0</v>
      </c>
      <c r="IB191" s="595">
        <f>'apuração GROSS'!HS191</f>
        <v>0</v>
      </c>
      <c r="IC191" s="595">
        <f>'apuração GROSS'!HT191</f>
        <v>0</v>
      </c>
      <c r="ID191" s="595">
        <f>'apuração GROSS'!HU191</f>
        <v>0</v>
      </c>
      <c r="IE191" s="595">
        <f>'apuração GROSS'!HV191</f>
        <v>0</v>
      </c>
      <c r="IF191" s="595">
        <f>'apuração GROSS'!HW191</f>
        <v>0</v>
      </c>
      <c r="IG191" s="595">
        <f>'apuração GROSS'!HX191</f>
        <v>0</v>
      </c>
      <c r="IH191" s="595">
        <f>'apuração GROSS'!HY191</f>
        <v>0</v>
      </c>
      <c r="II191" s="595">
        <f>'apuração GROSS'!HZ191</f>
        <v>0</v>
      </c>
      <c r="IJ191" s="595">
        <f>'apuração GROSS'!IA191</f>
        <v>0</v>
      </c>
      <c r="IK191" s="595">
        <f>'apuração GROSS'!IB191</f>
        <v>0</v>
      </c>
      <c r="IL191" s="595">
        <f>'apuração GROSS'!IC191</f>
        <v>0</v>
      </c>
      <c r="IM191" s="595">
        <f>'apuração GROSS'!ID191</f>
        <v>0</v>
      </c>
      <c r="IN191" s="595">
        <f>'apuração GROSS'!IE191</f>
        <v>0</v>
      </c>
      <c r="IO191" s="595">
        <f>'apuração GROSS'!IF191</f>
        <v>0</v>
      </c>
      <c r="IP191" s="595">
        <f>'apuração GROSS'!IG191</f>
        <v>0</v>
      </c>
      <c r="IQ191" s="595">
        <f>'apuração GROSS'!IH191</f>
        <v>0</v>
      </c>
      <c r="IR191" s="595">
        <f>'apuração GROSS'!II191</f>
        <v>0</v>
      </c>
      <c r="IS191" s="595">
        <f>'apuração GROSS'!IJ191</f>
        <v>0</v>
      </c>
      <c r="IT191" s="595">
        <f>'apuração GROSS'!IK191</f>
        <v>0</v>
      </c>
      <c r="IU191" s="595">
        <f>'apuração GROSS'!IL191</f>
        <v>0</v>
      </c>
      <c r="IV191" s="595">
        <f>'apuração GROSS'!IM191</f>
        <v>0</v>
      </c>
      <c r="IW191" s="595">
        <f>'apuração GROSS'!IN191</f>
        <v>0</v>
      </c>
      <c r="IX191" s="595">
        <f>'apuração GROSS'!IO191</f>
        <v>0</v>
      </c>
      <c r="IY191" s="595">
        <f>'apuração GROSS'!IP191</f>
        <v>0</v>
      </c>
      <c r="IZ191" s="595">
        <f>'apuração GROSS'!IQ191</f>
        <v>0</v>
      </c>
      <c r="JA191" s="595">
        <f>'apuração GROSS'!IR191</f>
        <v>0</v>
      </c>
      <c r="JB191" s="595">
        <f>'apuração GROSS'!IS191</f>
        <v>0</v>
      </c>
      <c r="JC191" s="595">
        <f>'apuração GROSS'!IT191</f>
        <v>0</v>
      </c>
      <c r="JD191" s="595">
        <f>'apuração GROSS'!IU191</f>
        <v>0</v>
      </c>
      <c r="JE191" s="595">
        <f>'apuração GROSS'!IV191</f>
        <v>0</v>
      </c>
      <c r="JF191" s="595">
        <f>'apuração GROSS'!IW191</f>
        <v>0</v>
      </c>
      <c r="JG191" s="595">
        <f>'apuração GROSS'!IX191</f>
        <v>0</v>
      </c>
      <c r="JH191" s="595">
        <f>'apuração GROSS'!IY191</f>
        <v>0</v>
      </c>
      <c r="JI191" s="595">
        <f>'apuração GROSS'!IZ191</f>
        <v>0</v>
      </c>
      <c r="JJ191" s="595">
        <f>'apuração GROSS'!JA191</f>
        <v>0</v>
      </c>
      <c r="JK191" s="595">
        <f>'apuração GROSS'!JB191</f>
        <v>0</v>
      </c>
      <c r="JL191" s="595">
        <f>'apuração GROSS'!JC191</f>
        <v>0</v>
      </c>
      <c r="JM191" s="595">
        <f>'apuração GROSS'!JD191</f>
        <v>0</v>
      </c>
      <c r="JN191" s="595">
        <f>'apuração GROSS'!JE191</f>
        <v>0</v>
      </c>
      <c r="JO191" s="595">
        <f>'apuração GROSS'!JF191</f>
        <v>0</v>
      </c>
      <c r="JP191" s="595">
        <f>'apuração GROSS'!JG191</f>
        <v>0</v>
      </c>
      <c r="JQ191" s="595">
        <f>'apuração GROSS'!JH191</f>
        <v>0</v>
      </c>
      <c r="JR191" s="595">
        <f>'apuração GROSS'!JI191</f>
        <v>0</v>
      </c>
      <c r="JS191" s="595">
        <f>'apuração GROSS'!JJ191</f>
        <v>0</v>
      </c>
      <c r="JT191" s="595">
        <f>'apuração GROSS'!JK191</f>
        <v>0</v>
      </c>
      <c r="JU191" s="595">
        <f>'apuração GROSS'!JL191</f>
        <v>0</v>
      </c>
      <c r="JV191" s="595">
        <f>'apuração GROSS'!JM191</f>
        <v>0</v>
      </c>
      <c r="JW191" s="595">
        <f>'apuração GROSS'!JN191</f>
        <v>0</v>
      </c>
      <c r="JX191" s="595">
        <f>'apuração GROSS'!JO191</f>
        <v>0</v>
      </c>
      <c r="JY191" s="595">
        <f>'apuração GROSS'!JP191</f>
        <v>0</v>
      </c>
      <c r="JZ191" s="595">
        <f>'apuração GROSS'!JQ191</f>
        <v>0</v>
      </c>
      <c r="KA191" s="595">
        <f>'apuração GROSS'!JR191</f>
        <v>0</v>
      </c>
      <c r="KB191" s="595">
        <f>'apuração GROSS'!JS191</f>
        <v>0</v>
      </c>
      <c r="KC191" s="595">
        <f>'apuração GROSS'!JT191</f>
        <v>0</v>
      </c>
      <c r="KD191" s="595">
        <f>'apuração GROSS'!JU191</f>
        <v>0</v>
      </c>
      <c r="KE191" s="595">
        <f>'apuração GROSS'!JV191</f>
        <v>0</v>
      </c>
      <c r="KF191" s="595">
        <f>'apuração GROSS'!JW191</f>
        <v>0</v>
      </c>
      <c r="KG191" s="595">
        <f>'apuração GROSS'!JX191</f>
        <v>0</v>
      </c>
      <c r="KH191" s="595">
        <f>'apuração GROSS'!JY191</f>
        <v>0</v>
      </c>
      <c r="KI191" s="595">
        <f>'apuração GROSS'!JZ191</f>
        <v>0</v>
      </c>
      <c r="KJ191" s="595">
        <f>'apuração GROSS'!KA191</f>
        <v>0</v>
      </c>
      <c r="KK191" s="595">
        <f>'apuração GROSS'!KB191</f>
        <v>0</v>
      </c>
      <c r="KL191" s="595">
        <f>'apuração GROSS'!KC191</f>
        <v>0</v>
      </c>
      <c r="KM191" s="595">
        <f>'apuração GROSS'!KD191</f>
        <v>0</v>
      </c>
      <c r="KN191" s="595">
        <f>'apuração GROSS'!KE191</f>
        <v>0</v>
      </c>
      <c r="KO191" s="595">
        <f>'apuração GROSS'!KF191</f>
        <v>0</v>
      </c>
      <c r="KP191" s="595">
        <f>'apuração GROSS'!KG191</f>
        <v>0</v>
      </c>
      <c r="KQ191" s="595">
        <f>'apuração GROSS'!KH191</f>
        <v>0</v>
      </c>
      <c r="KR191" s="595">
        <f>'apuração GROSS'!KI191</f>
        <v>0</v>
      </c>
      <c r="KS191" s="595">
        <f>'apuração GROSS'!KJ191</f>
        <v>0</v>
      </c>
      <c r="KT191" s="595">
        <f>'apuração GROSS'!KK191</f>
        <v>0</v>
      </c>
      <c r="KU191" s="595">
        <f>'apuração GROSS'!KL191</f>
        <v>0</v>
      </c>
      <c r="KV191" s="595">
        <f>'apuração GROSS'!KM191</f>
        <v>0</v>
      </c>
      <c r="KW191" s="595">
        <f>'apuração GROSS'!KN191</f>
        <v>0</v>
      </c>
      <c r="KX191" s="595">
        <f>'apuração GROSS'!KO191</f>
        <v>0</v>
      </c>
      <c r="KY191" s="595">
        <f>'apuração GROSS'!KP191</f>
        <v>0</v>
      </c>
      <c r="KZ191" s="595">
        <f>'apuração GROSS'!KQ191</f>
        <v>0</v>
      </c>
      <c r="LA191" s="595">
        <f>'apuração GROSS'!KR191</f>
        <v>0</v>
      </c>
      <c r="LB191" s="595">
        <f>'apuração GROSS'!KS191</f>
        <v>0</v>
      </c>
      <c r="LC191" s="595">
        <f>'apuração GROSS'!KT191</f>
        <v>0</v>
      </c>
      <c r="LD191" s="595">
        <f>'apuração GROSS'!KU191</f>
        <v>0</v>
      </c>
      <c r="LE191" s="595">
        <f>'apuração GROSS'!KV191</f>
        <v>0</v>
      </c>
      <c r="LF191" s="595">
        <f>'apuração GROSS'!KW191</f>
        <v>0</v>
      </c>
      <c r="LG191" s="595">
        <f>'apuração GROSS'!KX191</f>
        <v>0</v>
      </c>
      <c r="LH191" s="595">
        <f>'apuração GROSS'!KY191</f>
        <v>0</v>
      </c>
      <c r="LI191" s="595">
        <f>'apuração GROSS'!KZ191</f>
        <v>0</v>
      </c>
      <c r="LJ191" s="595">
        <f>'apuração GROSS'!LA191</f>
        <v>0</v>
      </c>
      <c r="LK191" s="595">
        <f>'apuração GROSS'!LB191</f>
        <v>0</v>
      </c>
      <c r="LL191" s="595">
        <f>'apuração GROSS'!LC191</f>
        <v>0</v>
      </c>
      <c r="LM191" s="595">
        <f>'apuração GROSS'!LD191</f>
        <v>0</v>
      </c>
      <c r="LN191" s="595">
        <f>'apuração GROSS'!LE191</f>
        <v>0</v>
      </c>
      <c r="LO191" s="595">
        <f>'apuração GROSS'!LF191</f>
        <v>0</v>
      </c>
      <c r="LP191" s="595">
        <f>'apuração GROSS'!LG191</f>
        <v>0</v>
      </c>
      <c r="LQ191" s="595">
        <f>'apuração GROSS'!LH191</f>
        <v>0</v>
      </c>
      <c r="LR191" s="595">
        <f>'apuração GROSS'!LI191</f>
        <v>0</v>
      </c>
      <c r="LS191" s="595">
        <f>'apuração GROSS'!LJ191</f>
        <v>0</v>
      </c>
      <c r="LT191" s="595">
        <f>'apuração GROSS'!LK191</f>
        <v>0</v>
      </c>
      <c r="LU191" s="595">
        <f>'apuração GROSS'!LL191</f>
        <v>0</v>
      </c>
      <c r="LV191" s="595">
        <f>'apuração GROSS'!LM191</f>
        <v>0</v>
      </c>
      <c r="LW191" s="595">
        <f>'apuração GROSS'!LN191</f>
        <v>0</v>
      </c>
      <c r="LX191" s="595">
        <f>'apuração GROSS'!LO191</f>
        <v>0</v>
      </c>
      <c r="LY191" s="595">
        <f>'apuração GROSS'!LP191</f>
        <v>0</v>
      </c>
      <c r="LZ191" s="595">
        <f>'apuração GROSS'!LQ191</f>
        <v>0</v>
      </c>
      <c r="MA191" s="595">
        <f>'apuração GROSS'!LR191</f>
        <v>0</v>
      </c>
      <c r="MB191" s="595">
        <f>'apuração GROSS'!LS191</f>
        <v>0</v>
      </c>
      <c r="MC191" s="595">
        <f>'apuração GROSS'!LT191</f>
        <v>0</v>
      </c>
      <c r="MD191" s="595">
        <f>'apuração GROSS'!LU191</f>
        <v>0</v>
      </c>
      <c r="ME191" s="595">
        <f>'apuração GROSS'!LV191</f>
        <v>0</v>
      </c>
      <c r="MF191" s="595">
        <f>'apuração GROSS'!LW191</f>
        <v>0</v>
      </c>
      <c r="MG191" s="595">
        <f>'apuração GROSS'!LX191</f>
        <v>0</v>
      </c>
      <c r="MH191" s="595">
        <f>'apuração GROSS'!LY191</f>
        <v>0</v>
      </c>
      <c r="MI191" s="595">
        <f>'apuração GROSS'!LZ191</f>
        <v>0</v>
      </c>
      <c r="MJ191" s="595">
        <f>'apuração GROSS'!MA191</f>
        <v>0</v>
      </c>
      <c r="MK191" s="595">
        <f>'apuração GROSS'!MB191</f>
        <v>0</v>
      </c>
      <c r="ML191" s="595">
        <f>'apuração GROSS'!MC191</f>
        <v>0</v>
      </c>
      <c r="MM191" s="595">
        <f>'apuração GROSS'!MD191</f>
        <v>0</v>
      </c>
      <c r="MN191" s="595">
        <f>'apuração GROSS'!ME191</f>
        <v>0</v>
      </c>
      <c r="MO191" s="595">
        <f>'apuração GROSS'!MF191</f>
        <v>0</v>
      </c>
      <c r="MP191" s="595">
        <f>'apuração GROSS'!MG191</f>
        <v>0</v>
      </c>
      <c r="MQ191" s="595">
        <f>'apuração GROSS'!MH191</f>
        <v>0</v>
      </c>
      <c r="MR191" s="595">
        <f>'apuração GROSS'!MI191</f>
        <v>0</v>
      </c>
      <c r="MS191" s="595">
        <f>'apuração GROSS'!MJ191</f>
        <v>0</v>
      </c>
      <c r="MT191" s="595">
        <f>'apuração GROSS'!MK191</f>
        <v>0</v>
      </c>
      <c r="MU191" s="595">
        <f>'apuração GROSS'!ML191</f>
        <v>0</v>
      </c>
      <c r="MV191" s="595">
        <f>'apuração GROSS'!MM191</f>
        <v>0</v>
      </c>
      <c r="MW191" s="595">
        <f>'apuração GROSS'!MN191</f>
        <v>0</v>
      </c>
      <c r="MX191" s="595">
        <f>'apuração GROSS'!MO191</f>
        <v>0</v>
      </c>
      <c r="MY191" s="595">
        <f>'apuração GROSS'!MP191</f>
        <v>0</v>
      </c>
      <c r="MZ191" s="595">
        <f>'apuração GROSS'!MQ191</f>
        <v>0</v>
      </c>
      <c r="NA191" s="595">
        <f>'apuração GROSS'!MR191</f>
        <v>0</v>
      </c>
      <c r="NB191" s="595">
        <f>'apuração GROSS'!MS191</f>
        <v>0</v>
      </c>
      <c r="NC191" s="595">
        <f>'apuração GROSS'!MT191</f>
        <v>0</v>
      </c>
      <c r="ND191" s="595">
        <f>'apuração GROSS'!MU191</f>
        <v>0</v>
      </c>
      <c r="NE191" s="595">
        <f>'apuração GROSS'!MV191</f>
        <v>0</v>
      </c>
      <c r="NF191" s="595">
        <f>'apuração GROSS'!MW191</f>
        <v>0</v>
      </c>
      <c r="NG191" s="595">
        <f>'apuração GROSS'!MX191</f>
        <v>0</v>
      </c>
      <c r="NH191" s="595">
        <f>'apuração GROSS'!MY191</f>
        <v>0</v>
      </c>
      <c r="NI191" s="595">
        <f>'apuração GROSS'!MZ191</f>
        <v>0</v>
      </c>
      <c r="NJ191" s="595">
        <f>'apuração GROSS'!NA191</f>
        <v>0</v>
      </c>
      <c r="NK191" s="595">
        <f>'apuração GROSS'!NB191</f>
        <v>0</v>
      </c>
      <c r="NL191" s="595">
        <f>'apuração GROSS'!NC191</f>
        <v>0</v>
      </c>
      <c r="NM191" s="595">
        <f>'apuração GROSS'!ND191</f>
        <v>0</v>
      </c>
      <c r="NN191" s="595">
        <f>'apuração GROSS'!NE191</f>
        <v>0</v>
      </c>
      <c r="NO191" s="595">
        <f>'apuração GROSS'!NF191</f>
        <v>0</v>
      </c>
      <c r="NP191" s="595">
        <f>'apuração GROSS'!NG191</f>
        <v>0</v>
      </c>
      <c r="NQ191" s="595">
        <f>'apuração GROSS'!NH191</f>
        <v>0</v>
      </c>
      <c r="NR191" s="595">
        <f>'apuração GROSS'!NI191</f>
        <v>0</v>
      </c>
      <c r="NS191" s="595">
        <f>'apuração GROSS'!NJ191</f>
        <v>0</v>
      </c>
      <c r="NT191" s="595">
        <f>'apuração GROSS'!NK191</f>
        <v>0</v>
      </c>
      <c r="NU191" s="595">
        <f>'apuração GROSS'!NL191</f>
        <v>0</v>
      </c>
      <c r="NV191" s="595">
        <f>'apuração GROSS'!NM191</f>
        <v>0</v>
      </c>
      <c r="NW191" s="595">
        <f>'apuração GROSS'!NN191</f>
        <v>0</v>
      </c>
      <c r="NX191" s="595">
        <f>'apuração GROSS'!NO191</f>
        <v>0</v>
      </c>
      <c r="NY191" s="595">
        <f>'apuração GROSS'!NP191</f>
        <v>0</v>
      </c>
      <c r="NZ191" s="595">
        <f>'apuração GROSS'!NQ191</f>
        <v>0</v>
      </c>
      <c r="OA191" s="595">
        <f>'apuração GROSS'!NR191</f>
        <v>0</v>
      </c>
      <c r="OB191" s="595">
        <f>'apuração GROSS'!NS191</f>
        <v>0</v>
      </c>
      <c r="OC191" s="595">
        <f>'apuração GROSS'!NT191</f>
        <v>0</v>
      </c>
      <c r="OD191" s="595">
        <f>'apuração GROSS'!NU191</f>
        <v>0</v>
      </c>
      <c r="OE191" s="595">
        <f>'apuração GROSS'!NV191</f>
        <v>0</v>
      </c>
      <c r="OF191" s="595">
        <f>'apuração GROSS'!NW191</f>
        <v>0</v>
      </c>
      <c r="OG191" s="595">
        <f>'apuração GROSS'!NX191</f>
        <v>0</v>
      </c>
      <c r="OH191" s="595">
        <f>'apuração GROSS'!NY191</f>
        <v>0</v>
      </c>
      <c r="OI191" s="595">
        <f>'apuração GROSS'!NZ191</f>
        <v>0</v>
      </c>
      <c r="OJ191" s="595">
        <f>'apuração GROSS'!OA191</f>
        <v>0</v>
      </c>
      <c r="OK191" s="595">
        <f>'apuração GROSS'!OB191</f>
        <v>0</v>
      </c>
      <c r="OL191" s="595">
        <f>'apuração GROSS'!OC191</f>
        <v>0</v>
      </c>
      <c r="OM191" s="595">
        <f>'apuração GROSS'!OD191</f>
        <v>0</v>
      </c>
      <c r="ON191" s="595">
        <f>'apuração GROSS'!OE191</f>
        <v>0</v>
      </c>
      <c r="OO191" s="595">
        <f>'apuração GROSS'!OF191</f>
        <v>0</v>
      </c>
      <c r="OP191" s="595">
        <f>'apuração GROSS'!OG191</f>
        <v>0</v>
      </c>
      <c r="OQ191" s="595">
        <f>'apuração GROSS'!OH191</f>
        <v>0</v>
      </c>
      <c r="OR191" s="595">
        <f>'apuração GROSS'!OI191</f>
        <v>0</v>
      </c>
      <c r="OS191" s="595">
        <f>'apuração GROSS'!OJ191</f>
        <v>0</v>
      </c>
      <c r="OT191" s="595">
        <f>'apuração GROSS'!OK191</f>
        <v>0</v>
      </c>
      <c r="OU191" s="595">
        <f>'apuração GROSS'!OL191</f>
        <v>0</v>
      </c>
      <c r="OV191" s="595">
        <f>'apuração GROSS'!OM191</f>
        <v>0</v>
      </c>
      <c r="OW191" s="595">
        <f>'apuração GROSS'!ON191</f>
        <v>0</v>
      </c>
      <c r="OX191" s="595">
        <f>'apuração GROSS'!OO191</f>
        <v>0</v>
      </c>
      <c r="OY191" s="595">
        <f>'apuração GROSS'!OP191</f>
        <v>0</v>
      </c>
      <c r="OZ191" s="595">
        <f>'apuração GROSS'!OQ191</f>
        <v>0</v>
      </c>
      <c r="PA191" s="595">
        <f>'apuração GROSS'!OR191</f>
        <v>0</v>
      </c>
      <c r="PB191" s="595">
        <f>'apuração GROSS'!OS191</f>
        <v>0</v>
      </c>
      <c r="PC191" s="595">
        <f>'apuração GROSS'!OT191</f>
        <v>0</v>
      </c>
      <c r="PD191" s="595">
        <f>'apuração GROSS'!OU191</f>
        <v>0</v>
      </c>
      <c r="PE191" s="595">
        <f>'apuração GROSS'!OV191</f>
        <v>0</v>
      </c>
      <c r="PF191" s="595">
        <f>'apuração GROSS'!OW191</f>
        <v>0</v>
      </c>
      <c r="PG191" s="595">
        <f>'apuração GROSS'!OX191</f>
        <v>0</v>
      </c>
      <c r="PH191" s="595">
        <f>'apuração GROSS'!OY191</f>
        <v>0</v>
      </c>
      <c r="PI191" s="595">
        <f>'apuração GROSS'!OZ191</f>
        <v>0</v>
      </c>
      <c r="PJ191" s="595">
        <f>'apuração GROSS'!PA191</f>
        <v>0</v>
      </c>
      <c r="PK191" s="595">
        <f>'apuração GROSS'!PB191</f>
        <v>0</v>
      </c>
      <c r="PL191" s="595">
        <f>'apuração GROSS'!PC191</f>
        <v>0</v>
      </c>
      <c r="PM191" s="595">
        <f>'apuração GROSS'!PD191</f>
        <v>0</v>
      </c>
      <c r="PN191" s="595">
        <f>'apuração GROSS'!PE191</f>
        <v>0</v>
      </c>
      <c r="PO191" s="595">
        <f>'apuração GROSS'!PF191</f>
        <v>0</v>
      </c>
      <c r="PP191" s="595">
        <f>'apuração GROSS'!PG191</f>
        <v>0</v>
      </c>
      <c r="PQ191" s="595">
        <f>'apuração GROSS'!PH191</f>
        <v>0</v>
      </c>
      <c r="PR191" s="595">
        <f>'apuração GROSS'!PI191</f>
        <v>0</v>
      </c>
      <c r="PS191" s="595">
        <f>'apuração GROSS'!PJ191</f>
        <v>0</v>
      </c>
      <c r="PT191" s="595">
        <f>'apuração GROSS'!PK191</f>
        <v>0</v>
      </c>
      <c r="PU191" s="595">
        <f>'apuração GROSS'!PL191</f>
        <v>0</v>
      </c>
      <c r="PV191" s="595">
        <f>'apuração GROSS'!PM191</f>
        <v>0</v>
      </c>
      <c r="PW191" s="595">
        <f>'apuração GROSS'!PN191</f>
        <v>0</v>
      </c>
      <c r="PX191" s="595">
        <f>'apuração GROSS'!PO191</f>
        <v>0</v>
      </c>
      <c r="PY191" s="595">
        <f>'apuração GROSS'!PP191</f>
        <v>0</v>
      </c>
      <c r="PZ191" s="595">
        <f>'apuração GROSS'!PQ191</f>
        <v>0</v>
      </c>
      <c r="QA191" s="595">
        <f>'apuração GROSS'!PR191</f>
        <v>0</v>
      </c>
      <c r="QB191" s="595">
        <f>'apuração GROSS'!PS191</f>
        <v>0</v>
      </c>
      <c r="QC191" s="595">
        <f>'apuração GROSS'!PT191</f>
        <v>0</v>
      </c>
      <c r="QD191" s="595">
        <f>'apuração GROSS'!PU191</f>
        <v>0</v>
      </c>
      <c r="QE191" s="595">
        <f>'apuração GROSS'!PV191</f>
        <v>0</v>
      </c>
      <c r="QF191" s="595">
        <f>'apuração GROSS'!PW191</f>
        <v>0</v>
      </c>
      <c r="QG191" s="595">
        <f>'apuração GROSS'!PX191</f>
        <v>0</v>
      </c>
      <c r="QH191" s="595">
        <f>'apuração GROSS'!PY191</f>
        <v>0</v>
      </c>
      <c r="QI191" s="595">
        <f>'apuração GROSS'!PZ191</f>
        <v>0</v>
      </c>
      <c r="QJ191" s="595">
        <f>'apuração GROSS'!QA191</f>
        <v>0</v>
      </c>
      <c r="QK191" s="595">
        <f>'apuração GROSS'!QB191</f>
        <v>0</v>
      </c>
      <c r="QL191" s="595">
        <f>'apuração GROSS'!QC191</f>
        <v>0</v>
      </c>
      <c r="QM191" s="595">
        <f>'apuração GROSS'!QD191</f>
        <v>0</v>
      </c>
      <c r="QN191" s="595">
        <f>'apuração GROSS'!QE191</f>
        <v>0</v>
      </c>
      <c r="QO191" s="595">
        <f>'apuração GROSS'!QF191</f>
        <v>0</v>
      </c>
      <c r="QP191" s="595">
        <f>'apuração GROSS'!QG191</f>
        <v>0</v>
      </c>
      <c r="QQ191" s="595">
        <f>'apuração GROSS'!QH191</f>
        <v>0</v>
      </c>
      <c r="QR191" s="595">
        <f>'apuração GROSS'!QI191</f>
        <v>0</v>
      </c>
      <c r="QS191" s="595">
        <f>'apuração GROSS'!QJ191</f>
        <v>0</v>
      </c>
      <c r="QT191" s="595">
        <f>'apuração GROSS'!QK191</f>
        <v>0</v>
      </c>
      <c r="QU191" s="595">
        <f>'apuração GROSS'!QL191</f>
        <v>0</v>
      </c>
      <c r="QV191" s="595">
        <f>'apuração GROSS'!QM191</f>
        <v>0</v>
      </c>
      <c r="QW191" s="595">
        <f>'apuração GROSS'!QN191</f>
        <v>0</v>
      </c>
      <c r="QX191" s="595">
        <f>'apuração GROSS'!QO191</f>
        <v>0</v>
      </c>
      <c r="QY191" s="595">
        <f>'apuração GROSS'!QP191</f>
        <v>0</v>
      </c>
      <c r="QZ191" s="595">
        <f>'apuração GROSS'!QQ191</f>
        <v>0</v>
      </c>
      <c r="RA191" s="595">
        <f>'apuração GROSS'!QR191</f>
        <v>0</v>
      </c>
      <c r="RB191" s="595">
        <f>'apuração GROSS'!QS191</f>
        <v>0</v>
      </c>
      <c r="RC191" s="595">
        <f>'apuração GROSS'!QT191</f>
        <v>0</v>
      </c>
      <c r="RD191" s="595">
        <f>'apuração GROSS'!QU191</f>
        <v>0</v>
      </c>
      <c r="RE191" s="595">
        <f>'apuração GROSS'!QV191</f>
        <v>0</v>
      </c>
      <c r="RF191" s="595">
        <f>'apuração GROSS'!QW191</f>
        <v>0</v>
      </c>
      <c r="RG191" s="595">
        <f>'apuração GROSS'!QX191</f>
        <v>0</v>
      </c>
      <c r="RH191" s="595">
        <f>'apuração GROSS'!QY191</f>
        <v>0</v>
      </c>
      <c r="RI191" s="595">
        <f>'apuração GROSS'!QZ191</f>
        <v>0</v>
      </c>
      <c r="RJ191" s="595">
        <f>'apuração GROSS'!RA191</f>
        <v>0</v>
      </c>
      <c r="RK191" s="595">
        <f>'apuração GROSS'!RB191</f>
        <v>0</v>
      </c>
      <c r="RL191" s="595">
        <f>'apuração GROSS'!RC191</f>
        <v>0</v>
      </c>
      <c r="RM191" s="595">
        <f>'apuração GROSS'!RD191</f>
        <v>0</v>
      </c>
      <c r="RN191" s="595">
        <f>'apuração GROSS'!RE191</f>
        <v>0</v>
      </c>
      <c r="RO191" s="595">
        <f>'apuração GROSS'!RF191</f>
        <v>0</v>
      </c>
      <c r="RP191" s="595">
        <f>'apuração GROSS'!RG191</f>
        <v>0</v>
      </c>
      <c r="RQ191" s="595">
        <f>'apuração GROSS'!RH191</f>
        <v>0</v>
      </c>
      <c r="RR191" s="595">
        <f>'apuração GROSS'!RI191</f>
        <v>0</v>
      </c>
      <c r="RS191" s="595">
        <f>'apuração GROSS'!RJ191</f>
        <v>0</v>
      </c>
      <c r="RT191" s="595">
        <f>'apuração GROSS'!RK191</f>
        <v>0</v>
      </c>
      <c r="RU191" s="595">
        <f>'apuração GROSS'!RL191</f>
        <v>0</v>
      </c>
      <c r="RV191" s="595">
        <f>'apuração GROSS'!RM191</f>
        <v>0</v>
      </c>
      <c r="RW191" s="595">
        <f>'apuração GROSS'!RN191</f>
        <v>0</v>
      </c>
      <c r="RX191" s="595">
        <f>'apuração GROSS'!RO191</f>
        <v>0</v>
      </c>
      <c r="RY191" s="595">
        <f>'apuração GROSS'!RP191</f>
        <v>0</v>
      </c>
      <c r="RZ191" s="595">
        <f>'apuração GROSS'!RQ191</f>
        <v>0</v>
      </c>
      <c r="SA191" s="595">
        <f>'apuração GROSS'!RR191</f>
        <v>0</v>
      </c>
      <c r="SB191" s="595">
        <f>'apuração GROSS'!RS191</f>
        <v>0</v>
      </c>
      <c r="SC191" s="595">
        <f>'apuração GROSS'!RT191</f>
        <v>0</v>
      </c>
      <c r="SD191" s="595">
        <f>'apuração GROSS'!RU191</f>
        <v>0</v>
      </c>
      <c r="SE191" s="595">
        <f>'apuração GROSS'!RV191</f>
        <v>0</v>
      </c>
      <c r="SF191" s="595">
        <f>'apuração GROSS'!RW191</f>
        <v>0</v>
      </c>
      <c r="SG191" s="595">
        <f>'apuração GROSS'!RX191</f>
        <v>0</v>
      </c>
      <c r="SH191" s="595">
        <f>'apuração GROSS'!RY191</f>
        <v>0</v>
      </c>
      <c r="SI191" s="595">
        <f>'apuração GROSS'!RZ191</f>
        <v>0</v>
      </c>
      <c r="SJ191" s="595">
        <f>'apuração GROSS'!SA191</f>
        <v>0</v>
      </c>
      <c r="SK191" s="595">
        <f>'apuração GROSS'!SB191</f>
        <v>0</v>
      </c>
      <c r="SL191" s="595">
        <f>'apuração GROSS'!SC191</f>
        <v>0</v>
      </c>
      <c r="SM191" s="595">
        <f>'apuração GROSS'!SD191</f>
        <v>0</v>
      </c>
      <c r="SN191" s="595">
        <f>'apuração GROSS'!SE191</f>
        <v>0</v>
      </c>
      <c r="SO191" s="595">
        <f>'apuração GROSS'!SF191</f>
        <v>0</v>
      </c>
      <c r="SP191" s="595">
        <f>'apuração GROSS'!SG191</f>
        <v>0</v>
      </c>
      <c r="SQ191" s="595">
        <f>'apuração GROSS'!SH191</f>
        <v>0</v>
      </c>
      <c r="SR191" s="595">
        <f>'apuração GROSS'!SI191</f>
        <v>0</v>
      </c>
      <c r="SS191" s="595">
        <f>'apuração GROSS'!SJ191</f>
        <v>0</v>
      </c>
      <c r="ST191" s="595">
        <f>'apuração GROSS'!SK191</f>
        <v>0</v>
      </c>
      <c r="SU191" s="595">
        <f>'apuração GROSS'!SL191</f>
        <v>0</v>
      </c>
      <c r="SV191" s="595">
        <f>'apuração GROSS'!SM191</f>
        <v>0</v>
      </c>
      <c r="SW191" s="595">
        <f>'apuração GROSS'!SN191</f>
        <v>0</v>
      </c>
      <c r="SX191" s="595">
        <f>'apuração GROSS'!SO191</f>
        <v>0</v>
      </c>
      <c r="SY191" s="595">
        <f>'apuração GROSS'!SP191</f>
        <v>0</v>
      </c>
      <c r="SZ191" s="595">
        <f>'apuração GROSS'!SQ191</f>
        <v>0</v>
      </c>
      <c r="TA191" s="595">
        <f>'apuração GROSS'!SR191</f>
        <v>0</v>
      </c>
      <c r="TB191" s="595">
        <f>'apuração GROSS'!SS191</f>
        <v>0</v>
      </c>
      <c r="TC191" s="595">
        <f>'apuração GROSS'!ST191</f>
        <v>0</v>
      </c>
      <c r="TD191" s="595">
        <f>'apuração GROSS'!SU191</f>
        <v>0</v>
      </c>
      <c r="TE191" s="595">
        <f>'apuração GROSS'!SV191</f>
        <v>0</v>
      </c>
      <c r="TF191" s="595">
        <f>'apuração GROSS'!SW191</f>
        <v>0</v>
      </c>
      <c r="TG191" s="595">
        <f>'apuração GROSS'!SX191</f>
        <v>0</v>
      </c>
      <c r="TH191" s="595">
        <f>'apuração GROSS'!SY191</f>
        <v>0</v>
      </c>
      <c r="TI191" s="595">
        <f>'apuração GROSS'!SZ191</f>
        <v>0</v>
      </c>
      <c r="TJ191" s="595">
        <f>'apuração GROSS'!TA191</f>
        <v>0</v>
      </c>
      <c r="TK191" s="595">
        <f>'apuração GROSS'!TB191</f>
        <v>0</v>
      </c>
      <c r="TL191" s="595">
        <f>'apuração GROSS'!TC191</f>
        <v>0</v>
      </c>
      <c r="TM191" s="595">
        <f>'apuração GROSS'!TD191</f>
        <v>0</v>
      </c>
      <c r="TN191" s="595">
        <f>'apuração GROSS'!TE191</f>
        <v>0</v>
      </c>
      <c r="TO191" s="595">
        <f>'apuração GROSS'!TF191</f>
        <v>0</v>
      </c>
      <c r="TP191" s="595">
        <f>'apuração GROSS'!TG191</f>
        <v>0</v>
      </c>
      <c r="TQ191" s="595">
        <f>'apuração GROSS'!TH191</f>
        <v>0</v>
      </c>
      <c r="TR191" s="595">
        <f>'apuração GROSS'!TI191</f>
        <v>0</v>
      </c>
      <c r="TS191" s="595">
        <f>'apuração GROSS'!TJ191</f>
        <v>0</v>
      </c>
      <c r="TT191" s="595">
        <f>'apuração GROSS'!TK191</f>
        <v>0</v>
      </c>
      <c r="TU191" s="595">
        <f>'apuração GROSS'!TL191</f>
        <v>0</v>
      </c>
      <c r="TV191" s="595">
        <f>'apuração GROSS'!TM191</f>
        <v>0</v>
      </c>
      <c r="TW191" s="595">
        <f>'apuração GROSS'!TN191</f>
        <v>0</v>
      </c>
      <c r="TX191" s="595">
        <f>'apuração GROSS'!TO191</f>
        <v>0</v>
      </c>
      <c r="TY191" s="595">
        <f>'apuração GROSS'!TP191</f>
        <v>0</v>
      </c>
      <c r="TZ191" s="595">
        <f>'apuração GROSS'!TQ191</f>
        <v>0</v>
      </c>
      <c r="UA191" s="595">
        <f>'apuração GROSS'!TR191</f>
        <v>0</v>
      </c>
      <c r="UB191" s="595">
        <f>'apuração GROSS'!TS191</f>
        <v>0</v>
      </c>
      <c r="UC191" s="595">
        <f>'apuração GROSS'!TT191</f>
        <v>0</v>
      </c>
      <c r="UD191" s="595">
        <f>'apuração GROSS'!TU191</f>
        <v>0</v>
      </c>
      <c r="UE191" s="595">
        <f>'apuração GROSS'!TV191</f>
        <v>0</v>
      </c>
      <c r="UF191" s="595">
        <f>'apuração GROSS'!TW191</f>
        <v>0</v>
      </c>
      <c r="UG191" s="595">
        <f>'apuração GROSS'!TX191</f>
        <v>0</v>
      </c>
      <c r="UH191" s="595">
        <f>'apuração GROSS'!TY191</f>
        <v>0</v>
      </c>
      <c r="UI191" s="595">
        <f>'apuração GROSS'!TZ191</f>
        <v>0</v>
      </c>
      <c r="UJ191" s="595">
        <f>'apuração GROSS'!UA191</f>
        <v>0</v>
      </c>
      <c r="UK191" s="595">
        <f>'apuração GROSS'!UB191</f>
        <v>0</v>
      </c>
      <c r="UL191" s="595">
        <f>'apuração GROSS'!UC191</f>
        <v>0</v>
      </c>
      <c r="UM191" s="595">
        <f>'apuração GROSS'!UD191</f>
        <v>0</v>
      </c>
      <c r="UN191" s="595">
        <f>'apuração GROSS'!UE191</f>
        <v>0</v>
      </c>
      <c r="UO191" s="595">
        <f>'apuração GROSS'!UF191</f>
        <v>0</v>
      </c>
      <c r="UP191" s="595">
        <f>'apuração GROSS'!UG191</f>
        <v>0</v>
      </c>
      <c r="UQ191" s="595">
        <f>'apuração GROSS'!UH191</f>
        <v>0</v>
      </c>
      <c r="UR191" s="595">
        <f>'apuração GROSS'!UI191</f>
        <v>0</v>
      </c>
      <c r="US191" s="595">
        <f>'apuração GROSS'!UJ191</f>
        <v>0</v>
      </c>
      <c r="UT191" s="595">
        <f>'apuração GROSS'!UK191</f>
        <v>0</v>
      </c>
      <c r="UU191" s="595">
        <f>'apuração GROSS'!UL191</f>
        <v>0</v>
      </c>
      <c r="UV191" s="595">
        <f>'apuração GROSS'!UM191</f>
        <v>0</v>
      </c>
      <c r="UW191" s="595">
        <f>'apuração GROSS'!UN191</f>
        <v>0</v>
      </c>
      <c r="UX191" s="595">
        <f>'apuração GROSS'!UO191</f>
        <v>0</v>
      </c>
      <c r="UY191" s="595">
        <f>'apuração GROSS'!UP191</f>
        <v>0</v>
      </c>
      <c r="UZ191" s="595">
        <f>'apuração GROSS'!UQ191</f>
        <v>0</v>
      </c>
      <c r="VA191" s="595">
        <f>'apuração GROSS'!UR191</f>
        <v>0</v>
      </c>
      <c r="VB191" s="595">
        <f>'apuração GROSS'!US191</f>
        <v>0</v>
      </c>
      <c r="VC191" s="595">
        <f>'apuração GROSS'!UT191</f>
        <v>0</v>
      </c>
      <c r="VD191" s="595">
        <f>'apuração GROSS'!UU191</f>
        <v>0</v>
      </c>
      <c r="VE191" s="595">
        <f>'apuração GROSS'!UV191</f>
        <v>0</v>
      </c>
      <c r="VF191" s="595">
        <f>'apuração GROSS'!UW191</f>
        <v>0</v>
      </c>
      <c r="VG191" s="595">
        <f>'apuração GROSS'!UX191</f>
        <v>0</v>
      </c>
      <c r="VH191" s="595">
        <f>'apuração GROSS'!UY191</f>
        <v>0</v>
      </c>
      <c r="VI191" s="595">
        <f>'apuração GROSS'!UZ191</f>
        <v>0</v>
      </c>
      <c r="VJ191" s="595">
        <f>'apuração GROSS'!VA191</f>
        <v>0</v>
      </c>
      <c r="VK191" s="595">
        <f>'apuração GROSS'!VB191</f>
        <v>0</v>
      </c>
      <c r="VL191" s="595">
        <f>'apuração GROSS'!VC191</f>
        <v>0</v>
      </c>
      <c r="VM191" s="595">
        <f>'apuração GROSS'!VD191</f>
        <v>0</v>
      </c>
      <c r="VN191" s="595">
        <f>'apuração GROSS'!VE191</f>
        <v>0</v>
      </c>
      <c r="VO191" s="595">
        <f>'apuração GROSS'!VF191</f>
        <v>0</v>
      </c>
      <c r="VP191" s="595">
        <f>'apuração GROSS'!VG191</f>
        <v>0</v>
      </c>
      <c r="VQ191" s="595">
        <f>'apuração GROSS'!VH191</f>
        <v>0</v>
      </c>
      <c r="VR191" s="595">
        <f>'apuração GROSS'!VI191</f>
        <v>0</v>
      </c>
      <c r="VS191" s="595">
        <f>'apuração GROSS'!VJ191</f>
        <v>0</v>
      </c>
      <c r="VT191" s="595">
        <f>'apuração GROSS'!VK191</f>
        <v>0</v>
      </c>
      <c r="VU191" s="595">
        <f>'apuração GROSS'!VL191</f>
        <v>0</v>
      </c>
      <c r="VV191" s="595">
        <f>'apuração GROSS'!VM191</f>
        <v>0</v>
      </c>
      <c r="VW191" s="595">
        <f>'apuração GROSS'!VN191</f>
        <v>0</v>
      </c>
      <c r="VX191" s="595">
        <f>'apuração GROSS'!VO191</f>
        <v>0</v>
      </c>
      <c r="VY191" s="595">
        <f>'apuração GROSS'!VP191</f>
        <v>0</v>
      </c>
      <c r="VZ191" s="595">
        <f>'apuração GROSS'!VQ191</f>
        <v>0</v>
      </c>
      <c r="WA191" s="595">
        <f>'apuração GROSS'!VR191</f>
        <v>0</v>
      </c>
      <c r="WB191" s="595">
        <f>'apuração GROSS'!VS191</f>
        <v>0</v>
      </c>
      <c r="WC191" s="595">
        <f>'apuração GROSS'!VT191</f>
        <v>0</v>
      </c>
      <c r="WD191" s="595">
        <f>'apuração GROSS'!VU191</f>
        <v>0</v>
      </c>
      <c r="WE191" s="595">
        <f>'apuração GROSS'!VV191</f>
        <v>0</v>
      </c>
      <c r="WF191" s="595">
        <f>'apuração GROSS'!VW191</f>
        <v>0</v>
      </c>
      <c r="WG191" s="595">
        <f>'apuração GROSS'!VX191</f>
        <v>0</v>
      </c>
      <c r="WH191" s="595">
        <f>'apuração GROSS'!VY191</f>
        <v>0</v>
      </c>
      <c r="WI191" s="595">
        <f>'apuração GROSS'!VZ191</f>
        <v>0</v>
      </c>
      <c r="WJ191" s="595">
        <f>'apuração GROSS'!WA191</f>
        <v>0</v>
      </c>
      <c r="WK191" s="595">
        <f>'apuração GROSS'!WB191</f>
        <v>0</v>
      </c>
      <c r="WL191" s="595">
        <f>'apuração GROSS'!WC191</f>
        <v>0</v>
      </c>
      <c r="WM191" s="595">
        <f>'apuração GROSS'!WD191</f>
        <v>0</v>
      </c>
      <c r="WN191" s="595">
        <f>'apuração GROSS'!WE191</f>
        <v>0</v>
      </c>
      <c r="WO191" s="595">
        <f>'apuração GROSS'!WF191</f>
        <v>0</v>
      </c>
      <c r="WP191" s="595">
        <f>'apuração GROSS'!WG191</f>
        <v>0</v>
      </c>
      <c r="WQ191" s="595">
        <f>'apuração GROSS'!WH191</f>
        <v>0</v>
      </c>
      <c r="WR191" s="595">
        <f>'apuração GROSS'!WI191</f>
        <v>0</v>
      </c>
      <c r="WS191" s="595">
        <f>'apuração GROSS'!WJ191</f>
        <v>0</v>
      </c>
      <c r="WT191" s="595">
        <f>'apuração GROSS'!WK191</f>
        <v>0</v>
      </c>
      <c r="WU191" s="595">
        <f>'apuração GROSS'!WL191</f>
        <v>0</v>
      </c>
      <c r="WV191" s="595">
        <f>'apuração GROSS'!WM191</f>
        <v>0</v>
      </c>
      <c r="WW191" s="595">
        <f>'apuração GROSS'!WN191</f>
        <v>0</v>
      </c>
      <c r="WX191" s="595">
        <f>'apuração GROSS'!WO191</f>
        <v>0</v>
      </c>
      <c r="WY191" s="595">
        <f>'apuração GROSS'!WP191</f>
        <v>0</v>
      </c>
      <c r="WZ191" s="595">
        <f>'apuração GROSS'!WQ191</f>
        <v>0</v>
      </c>
      <c r="XA191" s="595">
        <f>'apuração GROSS'!WR191</f>
        <v>0</v>
      </c>
      <c r="XB191" s="595">
        <f>'apuração GROSS'!WS191</f>
        <v>0</v>
      </c>
      <c r="XC191" s="595">
        <f>'apuração GROSS'!WT191</f>
        <v>0</v>
      </c>
      <c r="XD191" s="595">
        <f>'apuração GROSS'!WU191</f>
        <v>0</v>
      </c>
      <c r="XE191" s="595">
        <f>'apuração GROSS'!WV191</f>
        <v>0</v>
      </c>
      <c r="XF191" s="595">
        <f>'apuração GROSS'!WW191</f>
        <v>0</v>
      </c>
      <c r="XG191" s="595">
        <f>'apuração GROSS'!WX191</f>
        <v>0</v>
      </c>
      <c r="XH191" s="595">
        <f>'apuração GROSS'!WY191</f>
        <v>0</v>
      </c>
      <c r="XI191" s="595">
        <f>'apuração GROSS'!WZ191</f>
        <v>0</v>
      </c>
      <c r="XJ191" s="595">
        <f>'apuração GROSS'!XA191</f>
        <v>0</v>
      </c>
      <c r="XK191" s="595">
        <f>'apuração GROSS'!XB191</f>
        <v>0</v>
      </c>
      <c r="XL191" s="595">
        <f>'apuração GROSS'!XC191</f>
        <v>0</v>
      </c>
      <c r="XM191" s="595">
        <f>'apuração GROSS'!XD191</f>
        <v>0</v>
      </c>
      <c r="XN191" s="595">
        <f>'apuração GROSS'!XE191</f>
        <v>0</v>
      </c>
      <c r="XO191" s="595">
        <f>'apuração GROSS'!XF191</f>
        <v>0</v>
      </c>
      <c r="XP191" s="595">
        <f>'apuração GROSS'!XG191</f>
        <v>0</v>
      </c>
      <c r="XQ191" s="595">
        <f>'apuração GROSS'!XH191</f>
        <v>0</v>
      </c>
      <c r="XR191" s="595">
        <f>'apuração GROSS'!XI191</f>
        <v>0</v>
      </c>
      <c r="XS191" s="595">
        <f>'apuração GROSS'!XJ191</f>
        <v>0</v>
      </c>
      <c r="XT191" s="595">
        <f>'apuração GROSS'!XK191</f>
        <v>0</v>
      </c>
      <c r="XU191" s="595">
        <f>'apuração GROSS'!XL191</f>
        <v>0</v>
      </c>
      <c r="XV191" s="595">
        <f>'apuração GROSS'!XM191</f>
        <v>0</v>
      </c>
      <c r="XW191" s="595">
        <f>'apuração GROSS'!XN191</f>
        <v>0</v>
      </c>
      <c r="XX191" s="595">
        <f>'apuração GROSS'!XO191</f>
        <v>0</v>
      </c>
      <c r="XY191" s="595">
        <f>'apuração GROSS'!XP191</f>
        <v>0</v>
      </c>
      <c r="XZ191" s="595">
        <f>'apuração GROSS'!XQ191</f>
        <v>0</v>
      </c>
      <c r="YA191" s="595">
        <f>'apuração GROSS'!XR191</f>
        <v>0</v>
      </c>
      <c r="YB191" s="595">
        <f>'apuração GROSS'!XS191</f>
        <v>0</v>
      </c>
      <c r="YC191" s="595">
        <f>'apuração GROSS'!XT191</f>
        <v>0</v>
      </c>
      <c r="YD191" s="595">
        <f>'apuração GROSS'!XU191</f>
        <v>0</v>
      </c>
      <c r="YE191" s="595">
        <f>'apuração GROSS'!XV191</f>
        <v>0</v>
      </c>
      <c r="YF191" s="595">
        <f>'apuração GROSS'!XW191</f>
        <v>0</v>
      </c>
      <c r="YG191" s="595">
        <f>'apuração GROSS'!XX191</f>
        <v>0</v>
      </c>
      <c r="YH191" s="595">
        <f>'apuração GROSS'!XY191</f>
        <v>0</v>
      </c>
      <c r="YI191" s="595">
        <f>'apuração GROSS'!XZ191</f>
        <v>0</v>
      </c>
      <c r="YJ191" s="595">
        <f>'apuração GROSS'!YA191</f>
        <v>0</v>
      </c>
      <c r="YK191" s="595">
        <f>'apuração GROSS'!YB191</f>
        <v>0</v>
      </c>
      <c r="YL191" s="595">
        <f>'apuração GROSS'!YC191</f>
        <v>0</v>
      </c>
      <c r="YM191" s="595">
        <f>'apuração GROSS'!YD191</f>
        <v>0</v>
      </c>
      <c r="YN191" s="595">
        <f>'apuração GROSS'!YE191</f>
        <v>0</v>
      </c>
      <c r="YO191" s="595">
        <f>'apuração GROSS'!YF191</f>
        <v>0</v>
      </c>
      <c r="YP191" s="595">
        <f>'apuração GROSS'!YG191</f>
        <v>0</v>
      </c>
      <c r="YQ191" s="595">
        <f>'apuração GROSS'!YH191</f>
        <v>0</v>
      </c>
      <c r="YR191" s="595">
        <f>'apuração GROSS'!YI191</f>
        <v>0</v>
      </c>
      <c r="YS191" s="595">
        <f>'apuração GROSS'!YJ191</f>
        <v>0</v>
      </c>
      <c r="YT191" s="595">
        <f>'apuração GROSS'!YK191</f>
        <v>0</v>
      </c>
      <c r="YU191" s="595">
        <f>'apuração GROSS'!YL191</f>
        <v>0</v>
      </c>
      <c r="YV191" s="595">
        <f>'apuração GROSS'!YM191</f>
        <v>0</v>
      </c>
      <c r="YW191" s="595">
        <f>'apuração GROSS'!YN191</f>
        <v>0</v>
      </c>
      <c r="YX191" s="595">
        <f>'apuração GROSS'!YO191</f>
        <v>0</v>
      </c>
      <c r="YY191" s="595">
        <f>'apuração GROSS'!YP191</f>
        <v>0</v>
      </c>
      <c r="YZ191" s="595">
        <f>'apuração GROSS'!YQ191</f>
        <v>0</v>
      </c>
      <c r="ZA191" s="595">
        <f>'apuração GROSS'!YR191</f>
        <v>0</v>
      </c>
      <c r="ZB191" s="595">
        <f>'apuração GROSS'!YS191</f>
        <v>0</v>
      </c>
      <c r="ZC191" s="595">
        <f>'apuração GROSS'!YT191</f>
        <v>0</v>
      </c>
      <c r="ZD191" s="595">
        <f>'apuração GROSS'!YU191</f>
        <v>0</v>
      </c>
      <c r="ZE191" s="595">
        <f>'apuração GROSS'!YV191</f>
        <v>0</v>
      </c>
      <c r="ZF191" s="595">
        <f>'apuração GROSS'!YW191</f>
        <v>0</v>
      </c>
      <c r="ZG191" s="595">
        <f>'apuração GROSS'!YX191</f>
        <v>0</v>
      </c>
      <c r="ZH191" s="595">
        <f>'apuração GROSS'!YY191</f>
        <v>0</v>
      </c>
      <c r="ZI191" s="595">
        <f>'apuração GROSS'!YZ191</f>
        <v>0</v>
      </c>
      <c r="ZJ191" s="595">
        <f>'apuração GROSS'!ZA191</f>
        <v>0</v>
      </c>
      <c r="ZK191" s="595">
        <f>'apuração GROSS'!ZB191</f>
        <v>0</v>
      </c>
      <c r="ZL191" s="595">
        <f>'apuração GROSS'!ZC191</f>
        <v>0</v>
      </c>
      <c r="ZM191" s="595">
        <f>'apuração GROSS'!ZD191</f>
        <v>0</v>
      </c>
      <c r="ZN191" s="595">
        <f>'apuração GROSS'!ZE191</f>
        <v>0</v>
      </c>
      <c r="ZO191" s="595">
        <f>'apuração GROSS'!ZF191</f>
        <v>0</v>
      </c>
      <c r="ZP191" s="595">
        <f>'apuração GROSS'!ZG191</f>
        <v>0</v>
      </c>
      <c r="ZQ191" s="595">
        <f>'apuração GROSS'!ZH191</f>
        <v>0</v>
      </c>
      <c r="ZR191" s="595">
        <f>'apuração GROSS'!ZI191</f>
        <v>0</v>
      </c>
      <c r="ZS191" s="595">
        <f>'apuração GROSS'!ZJ191</f>
        <v>0</v>
      </c>
      <c r="ZT191" s="595">
        <f>'apuração GROSS'!ZK191</f>
        <v>0</v>
      </c>
      <c r="ZU191" s="595">
        <f>'apuração GROSS'!ZL191</f>
        <v>0</v>
      </c>
      <c r="ZV191" s="595">
        <f>'apuração GROSS'!ZM191</f>
        <v>0</v>
      </c>
      <c r="ZW191" s="595">
        <f>'apuração GROSS'!ZN191</f>
        <v>0</v>
      </c>
      <c r="ZX191" s="595">
        <f>'apuração GROSS'!ZO191</f>
        <v>0</v>
      </c>
      <c r="ZY191" s="595">
        <f>'apuração GROSS'!ZP191</f>
        <v>0</v>
      </c>
      <c r="ZZ191" s="595">
        <f>'apuração GROSS'!ZQ191</f>
        <v>0</v>
      </c>
      <c r="AAA191" s="595">
        <f>'apuração GROSS'!ZR191</f>
        <v>0</v>
      </c>
      <c r="AAB191" s="595">
        <f>'apuração GROSS'!ZS191</f>
        <v>0</v>
      </c>
      <c r="AAC191" s="595">
        <f>'apuração GROSS'!ZT191</f>
        <v>0</v>
      </c>
      <c r="AAD191" s="595">
        <f>'apuração GROSS'!ZU191</f>
        <v>0</v>
      </c>
      <c r="AAE191" s="595">
        <f>'apuração GROSS'!ZV191</f>
        <v>0</v>
      </c>
      <c r="AAF191" s="595">
        <f>'apuração GROSS'!ZW191</f>
        <v>0</v>
      </c>
      <c r="AAG191" s="595">
        <f>'apuração GROSS'!ZX191</f>
        <v>0</v>
      </c>
      <c r="AAH191" s="595">
        <f>'apuração GROSS'!ZY191</f>
        <v>0</v>
      </c>
      <c r="AAI191" s="595">
        <f>'apuração GROSS'!ZZ191</f>
        <v>0</v>
      </c>
      <c r="AAJ191" s="595">
        <f>'apuração GROSS'!AAA191</f>
        <v>0</v>
      </c>
      <c r="AAK191" s="595">
        <f>'apuração GROSS'!AAB191</f>
        <v>0</v>
      </c>
      <c r="AAL191" s="595">
        <f>'apuração GROSS'!AAC191</f>
        <v>0</v>
      </c>
      <c r="AAM191" s="595">
        <f>'apuração GROSS'!AAD191</f>
        <v>0</v>
      </c>
      <c r="AAN191" s="595">
        <f>'apuração GROSS'!AAE191</f>
        <v>0</v>
      </c>
      <c r="AAO191" s="595">
        <f>'apuração GROSS'!AAF191</f>
        <v>0</v>
      </c>
      <c r="AAP191" s="595">
        <f>'apuração GROSS'!AAG191</f>
        <v>0</v>
      </c>
      <c r="AAQ191" s="595">
        <f>'apuração GROSS'!AAH191</f>
        <v>0</v>
      </c>
      <c r="AAR191" s="595">
        <f>'apuração GROSS'!AAI191</f>
        <v>0</v>
      </c>
      <c r="AAS191" s="595">
        <f>'apuração GROSS'!AAJ191</f>
        <v>0</v>
      </c>
      <c r="AAT191" s="595">
        <f>'apuração GROSS'!AAK191</f>
        <v>0</v>
      </c>
      <c r="AAU191" s="595">
        <f>'apuração GROSS'!AAL191</f>
        <v>0</v>
      </c>
      <c r="AAV191" s="595">
        <f>'apuração GROSS'!AAM191</f>
        <v>0</v>
      </c>
      <c r="AAW191" s="595">
        <f>'apuração GROSS'!AAN191</f>
        <v>0</v>
      </c>
      <c r="AAX191" s="595">
        <f>'apuração GROSS'!AAO191</f>
        <v>0</v>
      </c>
      <c r="AAY191" s="595">
        <f>'apuração GROSS'!AAP191</f>
        <v>0</v>
      </c>
      <c r="AAZ191" s="595">
        <f>'apuração GROSS'!AAQ191</f>
        <v>0</v>
      </c>
      <c r="ABA191" s="595">
        <f>'apuração GROSS'!AAR191</f>
        <v>0</v>
      </c>
      <c r="ABB191" s="595">
        <f>'apuração GROSS'!AAS191</f>
        <v>0</v>
      </c>
      <c r="ABC191" s="595">
        <f>'apuração GROSS'!AAT191</f>
        <v>0</v>
      </c>
      <c r="ABD191" s="595">
        <f>'apuração GROSS'!AAU191</f>
        <v>0</v>
      </c>
      <c r="ABE191" s="595">
        <f>'apuração GROSS'!AAV191</f>
        <v>0</v>
      </c>
      <c r="ABF191" s="595">
        <f>'apuração GROSS'!AAW191</f>
        <v>0</v>
      </c>
      <c r="ABG191" s="595">
        <f>'apuração GROSS'!AAX191</f>
        <v>0</v>
      </c>
      <c r="ABH191" s="595">
        <f>'apuração GROSS'!AAY191</f>
        <v>0</v>
      </c>
      <c r="ABI191" s="595">
        <f>'apuração GROSS'!AAZ191</f>
        <v>0</v>
      </c>
      <c r="ABJ191" s="595">
        <f>'apuração GROSS'!ABA191</f>
        <v>0</v>
      </c>
      <c r="ABK191" s="595">
        <f>'apuração GROSS'!ABB191</f>
        <v>0</v>
      </c>
      <c r="ABL191" s="595">
        <f>'apuração GROSS'!ABC191</f>
        <v>0</v>
      </c>
      <c r="ABM191" s="595">
        <f>'apuração GROSS'!ABD191</f>
        <v>0</v>
      </c>
      <c r="ABN191" s="595">
        <f>'apuração GROSS'!ABE191</f>
        <v>0</v>
      </c>
      <c r="ABO191" s="595">
        <f>'apuração GROSS'!ABF191</f>
        <v>0</v>
      </c>
      <c r="ABP191" s="595">
        <f>'apuração GROSS'!ABG191</f>
        <v>0</v>
      </c>
      <c r="ABQ191" s="595">
        <f>'apuração GROSS'!ABH191</f>
        <v>0</v>
      </c>
      <c r="ABR191" s="595">
        <f>'apuração GROSS'!ABI191</f>
        <v>0</v>
      </c>
      <c r="ABS191" s="595">
        <f>'apuração GROSS'!ABJ191</f>
        <v>0</v>
      </c>
      <c r="ABT191" s="595">
        <f>'apuração GROSS'!ABK191</f>
        <v>0</v>
      </c>
      <c r="ABU191" s="595">
        <f>'apuração GROSS'!ABL191</f>
        <v>0</v>
      </c>
      <c r="ABV191" s="595">
        <f>'apuração GROSS'!ABM191</f>
        <v>0</v>
      </c>
      <c r="ABW191" s="595">
        <f>'apuração GROSS'!ABN191</f>
        <v>0</v>
      </c>
      <c r="ABX191" s="595">
        <f>'apuração GROSS'!ABO191</f>
        <v>0</v>
      </c>
      <c r="ABY191" s="595">
        <f>'apuração GROSS'!ABP191</f>
        <v>0</v>
      </c>
      <c r="ABZ191" s="595">
        <f>'apuração GROSS'!ABQ191</f>
        <v>0</v>
      </c>
      <c r="ACA191" s="595">
        <f>'apuração GROSS'!ABR191</f>
        <v>0</v>
      </c>
      <c r="ACB191" s="595">
        <f>'apuração GROSS'!ABS191</f>
        <v>0</v>
      </c>
      <c r="ACC191" s="595">
        <f>'apuração GROSS'!ABT191</f>
        <v>0</v>
      </c>
      <c r="ACD191" s="595">
        <f>'apuração GROSS'!ABU191</f>
        <v>0</v>
      </c>
      <c r="ACE191" s="595">
        <f>'apuração GROSS'!ABV191</f>
        <v>0</v>
      </c>
      <c r="ACF191" s="595">
        <f>'apuração GROSS'!ABW191</f>
        <v>0</v>
      </c>
      <c r="ACG191" s="595">
        <f>'apuração GROSS'!ABX191</f>
        <v>0</v>
      </c>
      <c r="ACH191" s="595">
        <f>'apuração GROSS'!ABY191</f>
        <v>0</v>
      </c>
      <c r="ACI191" s="595">
        <f>'apuração GROSS'!ABZ191</f>
        <v>0</v>
      </c>
      <c r="ACJ191" s="595">
        <f>'apuração GROSS'!ACA191</f>
        <v>0</v>
      </c>
      <c r="ACK191" s="595">
        <f>'apuração GROSS'!ACB191</f>
        <v>0</v>
      </c>
      <c r="ACL191" s="595">
        <f>'apuração GROSS'!ACC191</f>
        <v>0</v>
      </c>
      <c r="ACM191" s="595">
        <f>'apuração GROSS'!ACD191</f>
        <v>0</v>
      </c>
      <c r="ACN191" s="595">
        <f>'apuração GROSS'!ACE191</f>
        <v>0</v>
      </c>
      <c r="ACO191" s="595">
        <f>'apuração GROSS'!ACF191</f>
        <v>0</v>
      </c>
      <c r="ACP191" s="595">
        <f>'apuração GROSS'!ACG191</f>
        <v>0</v>
      </c>
      <c r="ACQ191" s="595">
        <f>'apuração GROSS'!ACH191</f>
        <v>0</v>
      </c>
      <c r="ACR191" s="595">
        <f>'apuração GROSS'!ACI191</f>
        <v>0</v>
      </c>
      <c r="ACS191" s="595">
        <f>'apuração GROSS'!ACJ191</f>
        <v>0</v>
      </c>
      <c r="ACT191" s="595">
        <f>'apuração GROSS'!ACK191</f>
        <v>0</v>
      </c>
      <c r="ACU191" s="595">
        <f>'apuração GROSS'!ACL191</f>
        <v>0</v>
      </c>
      <c r="ACV191" s="595">
        <f>'apuração GROSS'!ACM191</f>
        <v>0</v>
      </c>
      <c r="ACW191" s="595">
        <f>'apuração GROSS'!ACN191</f>
        <v>0</v>
      </c>
      <c r="ACX191" s="595">
        <f>'apuração GROSS'!ACO191</f>
        <v>0</v>
      </c>
      <c r="ACY191" s="595">
        <f>'apuração GROSS'!ACP191</f>
        <v>0</v>
      </c>
      <c r="ACZ191" s="595">
        <f>'apuração GROSS'!ACQ191</f>
        <v>0</v>
      </c>
      <c r="ADA191" s="595">
        <f>'apuração GROSS'!ACR191</f>
        <v>0</v>
      </c>
      <c r="ADB191" s="595">
        <f>'apuração GROSS'!ACS191</f>
        <v>0</v>
      </c>
      <c r="ADC191" s="595">
        <f>'apuração GROSS'!ACT191</f>
        <v>0</v>
      </c>
      <c r="ADD191" s="595">
        <f>'apuração GROSS'!ACU191</f>
        <v>0</v>
      </c>
      <c r="ADE191" s="595">
        <f>'apuração GROSS'!ACV191</f>
        <v>0</v>
      </c>
      <c r="ADF191" s="595">
        <f>'apuração GROSS'!ACW191</f>
        <v>0</v>
      </c>
      <c r="ADG191" s="595">
        <f>'apuração GROSS'!ACX191</f>
        <v>0</v>
      </c>
      <c r="ADH191" s="595">
        <f>'apuração GROSS'!ACY191</f>
        <v>0</v>
      </c>
      <c r="ADI191" s="595">
        <f>'apuração GROSS'!ACZ191</f>
        <v>0</v>
      </c>
      <c r="ADJ191" s="595">
        <f>'apuração GROSS'!ADA191</f>
        <v>0</v>
      </c>
      <c r="ADK191" s="595">
        <f>'apuração GROSS'!ADB191</f>
        <v>0</v>
      </c>
      <c r="ADL191" s="595">
        <f>'apuração GROSS'!ADC191</f>
        <v>0</v>
      </c>
      <c r="ADM191" s="595">
        <f>'apuração GROSS'!ADD191</f>
        <v>0</v>
      </c>
      <c r="ADN191" s="595">
        <f>'apuração GROSS'!ADE191</f>
        <v>0</v>
      </c>
      <c r="ADO191" s="595">
        <f>'apuração GROSS'!ADF191</f>
        <v>0</v>
      </c>
      <c r="ADP191" s="595">
        <f>'apuração GROSS'!ADG191</f>
        <v>0</v>
      </c>
      <c r="ADQ191" s="595">
        <f>'apuração GROSS'!ADH191</f>
        <v>0</v>
      </c>
      <c r="ADR191" s="595">
        <f>'apuração GROSS'!ADI191</f>
        <v>0</v>
      </c>
      <c r="ADS191" s="595">
        <f>'apuração GROSS'!ADJ191</f>
        <v>0</v>
      </c>
      <c r="ADT191" s="595">
        <f>'apuração GROSS'!ADK191</f>
        <v>0</v>
      </c>
      <c r="ADU191" s="595">
        <f>'apuração GROSS'!ADL191</f>
        <v>0</v>
      </c>
      <c r="ADV191" s="595">
        <f>'apuração GROSS'!ADM191</f>
        <v>0</v>
      </c>
      <c r="ADW191" s="595">
        <f>'apuração GROSS'!ADN191</f>
        <v>0</v>
      </c>
      <c r="ADX191" s="595">
        <f>'apuração GROSS'!ADO191</f>
        <v>0</v>
      </c>
      <c r="ADY191" s="595">
        <f>'apuração GROSS'!ADP191</f>
        <v>0</v>
      </c>
      <c r="ADZ191" s="595">
        <f>'apuração GROSS'!ADQ191</f>
        <v>0</v>
      </c>
      <c r="AEA191" s="595">
        <f>'apuração GROSS'!ADR191</f>
        <v>0</v>
      </c>
      <c r="AEB191" s="595">
        <f>'apuração GROSS'!ADS191</f>
        <v>0</v>
      </c>
      <c r="AEC191" s="595">
        <f>'apuração GROSS'!ADT191</f>
        <v>0</v>
      </c>
      <c r="AED191" s="595">
        <f>'apuração GROSS'!ADU191</f>
        <v>0</v>
      </c>
      <c r="AEE191" s="595">
        <f>'apuração GROSS'!ADV191</f>
        <v>0</v>
      </c>
      <c r="AEF191" s="595">
        <f>'apuração GROSS'!ADW191</f>
        <v>0</v>
      </c>
      <c r="AEG191" s="595">
        <f>'apuração GROSS'!ADX191</f>
        <v>0</v>
      </c>
      <c r="AEH191" s="595">
        <f>'apuração GROSS'!ADY191</f>
        <v>0</v>
      </c>
      <c r="AEI191" s="595">
        <f>'apuração GROSS'!ADZ191</f>
        <v>0</v>
      </c>
      <c r="AEJ191" s="595">
        <f>'apuração GROSS'!AEA191</f>
        <v>0</v>
      </c>
      <c r="AEK191" s="595">
        <f>'apuração GROSS'!AEB191</f>
        <v>0</v>
      </c>
      <c r="AEL191" s="595">
        <f>'apuração GROSS'!AEC191</f>
        <v>0</v>
      </c>
      <c r="AEM191" s="595">
        <f>'apuração GROSS'!AED191</f>
        <v>0</v>
      </c>
      <c r="AEN191" s="595">
        <f>'apuração GROSS'!AEE191</f>
        <v>0</v>
      </c>
      <c r="AEO191" s="595">
        <f>'apuração GROSS'!AEF191</f>
        <v>0</v>
      </c>
      <c r="AEP191" s="595">
        <f>'apuração GROSS'!AEG191</f>
        <v>0</v>
      </c>
      <c r="AEQ191" s="595">
        <f>'apuração GROSS'!AEH191</f>
        <v>0</v>
      </c>
      <c r="AER191" s="595">
        <f>'apuração GROSS'!AEI191</f>
        <v>0</v>
      </c>
      <c r="AES191" s="595">
        <f>'apuração GROSS'!AEJ191</f>
        <v>0</v>
      </c>
      <c r="AET191" s="595">
        <f>'apuração GROSS'!AEK191</f>
        <v>0</v>
      </c>
      <c r="AEU191" s="595">
        <f>'apuração GROSS'!AEL191</f>
        <v>0</v>
      </c>
      <c r="AEV191" s="595">
        <f>'apuração GROSS'!AEM191</f>
        <v>0</v>
      </c>
      <c r="AEW191" s="595">
        <f>'apuração GROSS'!AEN191</f>
        <v>0</v>
      </c>
      <c r="AEX191" s="595">
        <f>'apuração GROSS'!AEO191</f>
        <v>0</v>
      </c>
      <c r="AEY191" s="595">
        <f>'apuração GROSS'!AEP191</f>
        <v>0</v>
      </c>
      <c r="AEZ191" s="595">
        <f>'apuração GROSS'!AEQ191</f>
        <v>0</v>
      </c>
      <c r="AFA191" s="595">
        <f>'apuração GROSS'!AER191</f>
        <v>0</v>
      </c>
      <c r="AFB191" s="595">
        <f>'apuração GROSS'!AES191</f>
        <v>0</v>
      </c>
      <c r="AFC191" s="595">
        <f>'apuração GROSS'!AET191</f>
        <v>0</v>
      </c>
      <c r="AFD191" s="595">
        <f>'apuração GROSS'!AEU191</f>
        <v>0</v>
      </c>
      <c r="AFE191" s="595">
        <f>'apuração GROSS'!AEV191</f>
        <v>0</v>
      </c>
      <c r="AFF191" s="595">
        <f>'apuração GROSS'!AEW191</f>
        <v>0</v>
      </c>
      <c r="AFG191" s="595">
        <f>'apuração GROSS'!AEX191</f>
        <v>0</v>
      </c>
      <c r="AFH191" s="595">
        <f>'apuração GROSS'!AEY191</f>
        <v>0</v>
      </c>
      <c r="AFI191" s="595">
        <f>'apuração GROSS'!AEZ191</f>
        <v>0</v>
      </c>
      <c r="AFJ191" s="595">
        <f>'apuração GROSS'!AFA191</f>
        <v>0</v>
      </c>
      <c r="AFK191" s="595">
        <f>'apuração GROSS'!AFB191</f>
        <v>0</v>
      </c>
      <c r="AFL191" s="595">
        <f>'apuração GROSS'!AFC191</f>
        <v>0</v>
      </c>
      <c r="AFM191" s="595">
        <f>'apuração GROSS'!AFD191</f>
        <v>0</v>
      </c>
      <c r="AFN191" s="595">
        <f>'apuração GROSS'!AFE191</f>
        <v>0</v>
      </c>
      <c r="AFO191" s="595">
        <f>'apuração GROSS'!AFF191</f>
        <v>0</v>
      </c>
      <c r="AFP191" s="595">
        <f>'apuração GROSS'!AFG191</f>
        <v>0</v>
      </c>
      <c r="AFQ191" s="595">
        <f>'apuração GROSS'!AFH191</f>
        <v>0</v>
      </c>
      <c r="AFR191" s="595">
        <f>'apuração GROSS'!AFI191</f>
        <v>0</v>
      </c>
      <c r="AFS191" s="595">
        <f>'apuração GROSS'!AFJ191</f>
        <v>0</v>
      </c>
      <c r="AFT191" s="595">
        <f>'apuração GROSS'!AFK191</f>
        <v>0</v>
      </c>
      <c r="AFU191" s="595">
        <f>'apuração GROSS'!AFL191</f>
        <v>0</v>
      </c>
      <c r="AFV191" s="595">
        <f>'apuração GROSS'!AFM191</f>
        <v>0</v>
      </c>
      <c r="AFW191" s="595">
        <f>'apuração GROSS'!AFN191</f>
        <v>0</v>
      </c>
      <c r="AFX191" s="595">
        <f>'apuração GROSS'!AFO191</f>
        <v>0</v>
      </c>
      <c r="AFY191" s="595">
        <f>'apuração GROSS'!AFP191</f>
        <v>0</v>
      </c>
      <c r="AFZ191" s="595">
        <f>'apuração GROSS'!AFQ191</f>
        <v>0</v>
      </c>
      <c r="AGA191" s="595">
        <f>'apuração GROSS'!AFR191</f>
        <v>0</v>
      </c>
      <c r="AGB191" s="595">
        <f>'apuração GROSS'!AFS191</f>
        <v>0</v>
      </c>
      <c r="AGC191" s="595">
        <f>'apuração GROSS'!AFT191</f>
        <v>0</v>
      </c>
      <c r="AGD191" s="595">
        <f>'apuração GROSS'!AFU191</f>
        <v>0</v>
      </c>
      <c r="AGE191" s="595">
        <f>'apuração GROSS'!AFV191</f>
        <v>0</v>
      </c>
      <c r="AGF191" s="595">
        <f>'apuração GROSS'!AFW191</f>
        <v>0</v>
      </c>
      <c r="AGG191" s="595">
        <f>'apuração GROSS'!AFX191</f>
        <v>0</v>
      </c>
      <c r="AGH191" s="595">
        <f>'apuração GROSS'!AFY191</f>
        <v>0</v>
      </c>
      <c r="AGI191" s="595">
        <f>'apuração GROSS'!AFZ191</f>
        <v>0</v>
      </c>
      <c r="AGJ191" s="595">
        <f>'apuração GROSS'!AGA191</f>
        <v>0</v>
      </c>
      <c r="AGK191" s="595">
        <f>'apuração GROSS'!AGB191</f>
        <v>0</v>
      </c>
      <c r="AGL191" s="595">
        <f>'apuração GROSS'!AGC191</f>
        <v>0</v>
      </c>
      <c r="AGM191" s="595">
        <f>'apuração GROSS'!AGD191</f>
        <v>0</v>
      </c>
      <c r="AGN191" s="595">
        <f>'apuração GROSS'!AGE191</f>
        <v>0</v>
      </c>
      <c r="AGO191" s="595">
        <f>'apuração GROSS'!AGF191</f>
        <v>0</v>
      </c>
      <c r="AGP191" s="595">
        <f>'apuração GROSS'!AGG191</f>
        <v>0</v>
      </c>
      <c r="AGQ191" s="595">
        <f>'apuração GROSS'!AGH191</f>
        <v>0</v>
      </c>
      <c r="AGR191" s="595">
        <f>'apuração GROSS'!AGI191</f>
        <v>0</v>
      </c>
      <c r="AGS191" s="595">
        <f>'apuração GROSS'!AGJ191</f>
        <v>0</v>
      </c>
      <c r="AGT191" s="595">
        <f>'apuração GROSS'!AGK191</f>
        <v>0</v>
      </c>
      <c r="AGU191" s="595">
        <f>'apuração GROSS'!AGL191</f>
        <v>0</v>
      </c>
      <c r="AGV191" s="595">
        <f>'apuração GROSS'!AGM191</f>
        <v>0</v>
      </c>
      <c r="AGW191" s="595">
        <f>'apuração GROSS'!AGN191</f>
        <v>0</v>
      </c>
      <c r="AGX191" s="595">
        <f>'apuração GROSS'!AGO191</f>
        <v>0</v>
      </c>
      <c r="AGY191" s="595">
        <f>'apuração GROSS'!AGP191</f>
        <v>0</v>
      </c>
      <c r="AGZ191" s="595">
        <f>'apuração GROSS'!AGQ191</f>
        <v>0</v>
      </c>
      <c r="AHA191" s="595">
        <f>'apuração GROSS'!AGR191</f>
        <v>0</v>
      </c>
      <c r="AHB191" s="595">
        <f>'apuração GROSS'!AGS191</f>
        <v>0</v>
      </c>
      <c r="AHC191" s="595">
        <f>'apuração GROSS'!AGT191</f>
        <v>0</v>
      </c>
      <c r="AHD191" s="595">
        <f>'apuração GROSS'!AGU191</f>
        <v>0</v>
      </c>
      <c r="AHE191" s="595">
        <f>'apuração GROSS'!AGV191</f>
        <v>0</v>
      </c>
      <c r="AHF191" s="595">
        <f>'apuração GROSS'!AGW191</f>
        <v>0</v>
      </c>
      <c r="AHG191" s="595">
        <f>'apuração GROSS'!AGX191</f>
        <v>0</v>
      </c>
      <c r="AHH191" s="595">
        <f>'apuração GROSS'!AGY191</f>
        <v>0</v>
      </c>
      <c r="AHI191" s="595">
        <f>'apuração GROSS'!AGZ191</f>
        <v>0</v>
      </c>
      <c r="AHJ191" s="595">
        <f>'apuração GROSS'!AHA191</f>
        <v>0</v>
      </c>
      <c r="AHK191" s="595">
        <f>'apuração GROSS'!AHB191</f>
        <v>0</v>
      </c>
      <c r="AHL191" s="595">
        <f>'apuração GROSS'!AHC191</f>
        <v>0</v>
      </c>
      <c r="AHM191" s="595">
        <f>'apuração GROSS'!AHD191</f>
        <v>0</v>
      </c>
      <c r="AHN191" s="595">
        <f>'apuração GROSS'!AHE191</f>
        <v>0</v>
      </c>
      <c r="AHO191" s="595">
        <f>'apuração GROSS'!AHF191</f>
        <v>0</v>
      </c>
      <c r="AHP191" s="595">
        <f>'apuração GROSS'!AHG191</f>
        <v>0</v>
      </c>
      <c r="AHQ191" s="595">
        <f>'apuração GROSS'!AHH191</f>
        <v>0</v>
      </c>
      <c r="AHR191" s="595">
        <f>'apuração GROSS'!AHI191</f>
        <v>0</v>
      </c>
      <c r="AHS191" s="595">
        <f>'apuração GROSS'!AHJ191</f>
        <v>0</v>
      </c>
      <c r="AHT191" s="595">
        <f>'apuração GROSS'!AHK191</f>
        <v>0</v>
      </c>
      <c r="AHU191" s="595">
        <f>'apuração GROSS'!AHL191</f>
        <v>0</v>
      </c>
      <c r="AHV191" s="595">
        <f>'apuração GROSS'!AHM191</f>
        <v>0</v>
      </c>
      <c r="AHW191" s="595">
        <f>'apuração GROSS'!AHN191</f>
        <v>0</v>
      </c>
      <c r="AHX191" s="595">
        <f>'apuração GROSS'!AHO191</f>
        <v>0</v>
      </c>
      <c r="AHY191" s="595">
        <f>'apuração GROSS'!AHP191</f>
        <v>0</v>
      </c>
      <c r="AHZ191" s="595">
        <f>'apuração GROSS'!AHQ191</f>
        <v>0</v>
      </c>
      <c r="AIA191" s="595">
        <f>'apuração GROSS'!AHR191</f>
        <v>0</v>
      </c>
      <c r="AIB191" s="595">
        <f>'apuração GROSS'!AHS191</f>
        <v>0</v>
      </c>
      <c r="AIC191" s="595">
        <f>'apuração GROSS'!AHT191</f>
        <v>0</v>
      </c>
      <c r="AID191" s="595">
        <f>'apuração GROSS'!AHU191</f>
        <v>0</v>
      </c>
      <c r="AIE191" s="595">
        <f>'apuração GROSS'!AHV191</f>
        <v>0</v>
      </c>
      <c r="AIF191" s="595">
        <f>'apuração GROSS'!AHW191</f>
        <v>0</v>
      </c>
      <c r="AIG191" s="595">
        <f>'apuração GROSS'!AHX191</f>
        <v>0</v>
      </c>
      <c r="AIH191" s="595">
        <f>'apuração GROSS'!AHY191</f>
        <v>0</v>
      </c>
      <c r="AII191" s="595">
        <f>'apuração GROSS'!AHZ191</f>
        <v>0</v>
      </c>
      <c r="AIJ191" s="595">
        <f>'apuração GROSS'!AIA191</f>
        <v>0</v>
      </c>
      <c r="AIK191" s="595">
        <f>'apuração GROSS'!AIB191</f>
        <v>0</v>
      </c>
      <c r="AIL191" s="595">
        <f>'apuração GROSS'!AIC191</f>
        <v>0</v>
      </c>
      <c r="AIM191" s="595">
        <f>'apuração GROSS'!AID191</f>
        <v>0</v>
      </c>
      <c r="AIN191" s="595">
        <f>'apuração GROSS'!AIE191</f>
        <v>0</v>
      </c>
      <c r="AIO191" s="595">
        <f>'apuração GROSS'!AIF191</f>
        <v>0</v>
      </c>
      <c r="AIP191" s="595">
        <f>'apuração GROSS'!AIG191</f>
        <v>0</v>
      </c>
      <c r="AIQ191" s="595">
        <f>'apuração GROSS'!AIH191</f>
        <v>0</v>
      </c>
      <c r="AIR191" s="595">
        <f>'apuração GROSS'!AII191</f>
        <v>0</v>
      </c>
      <c r="AIS191" s="595">
        <f>'apuração GROSS'!AIJ191</f>
        <v>0</v>
      </c>
      <c r="AIT191" s="595">
        <f>'apuração GROSS'!AIK191</f>
        <v>0</v>
      </c>
      <c r="AIU191" s="595">
        <f>'apuração GROSS'!AIL191</f>
        <v>0</v>
      </c>
      <c r="AIV191" s="595">
        <f>'apuração GROSS'!AIM191</f>
        <v>0</v>
      </c>
      <c r="AIW191" s="595">
        <f>'apuração GROSS'!AIN191</f>
        <v>0</v>
      </c>
      <c r="AIX191" s="595">
        <f>'apuração GROSS'!AIO191</f>
        <v>0</v>
      </c>
      <c r="AIY191" s="595">
        <f>'apuração GROSS'!AIP191</f>
        <v>0</v>
      </c>
      <c r="AIZ191" s="595">
        <f>'apuração GROSS'!AIQ191</f>
        <v>0</v>
      </c>
      <c r="AJA191" s="595">
        <f>'apuração GROSS'!AIR191</f>
        <v>0</v>
      </c>
      <c r="AJB191" s="595">
        <f>'apuração GROSS'!AIS191</f>
        <v>0</v>
      </c>
      <c r="AJC191" s="595">
        <f>'apuração GROSS'!AIT191</f>
        <v>0</v>
      </c>
      <c r="AJD191" s="595">
        <f>'apuração GROSS'!AIU191</f>
        <v>0</v>
      </c>
      <c r="AJE191" s="595">
        <f>'apuração GROSS'!AIV191</f>
        <v>0</v>
      </c>
      <c r="AJF191" s="595">
        <f>'apuração GROSS'!AIW191</f>
        <v>0</v>
      </c>
      <c r="AJG191" s="595">
        <f>'apuração GROSS'!AIX191</f>
        <v>0</v>
      </c>
      <c r="AJH191" s="595">
        <f>'apuração GROSS'!AIY191</f>
        <v>0</v>
      </c>
      <c r="AJI191" s="595">
        <f>'apuração GROSS'!AIZ191</f>
        <v>0</v>
      </c>
      <c r="AJJ191" s="595">
        <f>'apuração GROSS'!AJA191</f>
        <v>0</v>
      </c>
      <c r="AJK191" s="595">
        <f>'apuração GROSS'!AJB191</f>
        <v>0</v>
      </c>
      <c r="AJL191" s="595">
        <f>'apuração GROSS'!AJC191</f>
        <v>0</v>
      </c>
      <c r="AJM191" s="595">
        <f>'apuração GROSS'!AJD191</f>
        <v>0</v>
      </c>
      <c r="AJN191" s="595">
        <f>'apuração GROSS'!AJE191</f>
        <v>0</v>
      </c>
      <c r="AJO191" s="595">
        <f>'apuração GROSS'!AJF191</f>
        <v>0</v>
      </c>
      <c r="AJP191" s="595">
        <f>'apuração GROSS'!AJG191</f>
        <v>0</v>
      </c>
      <c r="AJQ191" s="595">
        <f>'apuração GROSS'!AJH191</f>
        <v>0</v>
      </c>
      <c r="AJR191" s="595">
        <f>'apuração GROSS'!AJI191</f>
        <v>0</v>
      </c>
      <c r="AJS191" s="595">
        <f>'apuração GROSS'!AJJ191</f>
        <v>0</v>
      </c>
      <c r="AJT191" s="595">
        <f>'apuração GROSS'!AJK191</f>
        <v>0</v>
      </c>
      <c r="AJU191" s="595">
        <f>'apuração GROSS'!AJL191</f>
        <v>0</v>
      </c>
      <c r="AJV191" s="595">
        <f>'apuração GROSS'!AJM191</f>
        <v>0</v>
      </c>
      <c r="AJW191" s="595">
        <f>'apuração GROSS'!AJN191</f>
        <v>0</v>
      </c>
      <c r="AJX191" s="595">
        <f>'apuração GROSS'!AJO191</f>
        <v>0</v>
      </c>
      <c r="AJY191" s="595">
        <f>'apuração GROSS'!AJP191</f>
        <v>0</v>
      </c>
      <c r="AJZ191" s="595">
        <f>'apuração GROSS'!AJQ191</f>
        <v>0</v>
      </c>
      <c r="AKA191" s="595">
        <f>'apuração GROSS'!AJR191</f>
        <v>0</v>
      </c>
      <c r="AKB191" s="595">
        <f>'apuração GROSS'!AJS191</f>
        <v>0</v>
      </c>
      <c r="AKC191" s="595">
        <f>'apuração GROSS'!AJT191</f>
        <v>0</v>
      </c>
      <c r="AKD191" s="595">
        <f>'apuração GROSS'!AJU191</f>
        <v>0</v>
      </c>
      <c r="AKE191" s="595">
        <f>'apuração GROSS'!AJV191</f>
        <v>0</v>
      </c>
      <c r="AKF191" s="595">
        <f>'apuração GROSS'!AJW191</f>
        <v>0</v>
      </c>
      <c r="AKG191" s="595">
        <f>'apuração GROSS'!AJX191</f>
        <v>0</v>
      </c>
      <c r="AKH191" s="595">
        <f>'apuração GROSS'!AJY191</f>
        <v>0</v>
      </c>
      <c r="AKI191" s="595">
        <f>'apuração GROSS'!AJZ191</f>
        <v>0</v>
      </c>
      <c r="AKJ191" s="595">
        <f>'apuração GROSS'!AKA191</f>
        <v>0</v>
      </c>
      <c r="AKK191" s="595">
        <f>'apuração GROSS'!AKB191</f>
        <v>0</v>
      </c>
      <c r="AKL191" s="595">
        <f>'apuração GROSS'!AKC191</f>
        <v>0</v>
      </c>
      <c r="AKM191" s="595">
        <f>'apuração GROSS'!AKD191</f>
        <v>0</v>
      </c>
      <c r="AKN191" s="595">
        <f>'apuração GROSS'!AKE191</f>
        <v>0</v>
      </c>
      <c r="AKO191" s="595">
        <f>'apuração GROSS'!AKF191</f>
        <v>0</v>
      </c>
      <c r="AKP191" s="595">
        <f>'apuração GROSS'!AKG191</f>
        <v>0</v>
      </c>
      <c r="AKQ191" s="595">
        <f>'apuração GROSS'!AKH191</f>
        <v>0</v>
      </c>
      <c r="AKR191" s="595">
        <f>'apuração GROSS'!AKI191</f>
        <v>0</v>
      </c>
      <c r="AKS191" s="595">
        <f>'apuração GROSS'!AKJ191</f>
        <v>0</v>
      </c>
      <c r="AKT191" s="595">
        <f>'apuração GROSS'!AKK191</f>
        <v>0</v>
      </c>
      <c r="AKU191" s="595">
        <f>'apuração GROSS'!AKL191</f>
        <v>0</v>
      </c>
      <c r="AKV191" s="595">
        <f>'apuração GROSS'!AKM191</f>
        <v>0</v>
      </c>
      <c r="AKW191" s="595">
        <f>'apuração GROSS'!AKN191</f>
        <v>0</v>
      </c>
      <c r="AKX191" s="595">
        <f>'apuração GROSS'!AKO191</f>
        <v>0</v>
      </c>
      <c r="AKY191" s="595">
        <f>'apuração GROSS'!AKP191</f>
        <v>0</v>
      </c>
      <c r="AKZ191" s="595">
        <f>'apuração GROSS'!AKQ191</f>
        <v>0</v>
      </c>
      <c r="ALA191" s="595">
        <f>'apuração GROSS'!AKR191</f>
        <v>0</v>
      </c>
      <c r="ALB191" s="595">
        <f>'apuração GROSS'!AKS191</f>
        <v>0</v>
      </c>
      <c r="ALC191" s="595">
        <f>'apuração GROSS'!AKT191</f>
        <v>0</v>
      </c>
      <c r="ALD191" s="595">
        <f>'apuração GROSS'!AKU191</f>
        <v>0</v>
      </c>
      <c r="ALE191" s="595">
        <f>'apuração GROSS'!AKV191</f>
        <v>0</v>
      </c>
      <c r="ALF191" s="595">
        <f>'apuração GROSS'!AKW191</f>
        <v>0</v>
      </c>
      <c r="ALG191" s="595">
        <f>'apuração GROSS'!AKX191</f>
        <v>0</v>
      </c>
      <c r="ALH191" s="595">
        <f>'apuração GROSS'!AKY191</f>
        <v>0</v>
      </c>
      <c r="ALI191" s="595">
        <f>'apuração GROSS'!AKZ191</f>
        <v>0</v>
      </c>
      <c r="ALJ191" s="595">
        <f>'apuração GROSS'!ALA191</f>
        <v>0</v>
      </c>
      <c r="ALK191" s="595">
        <f>'apuração GROSS'!ALB191</f>
        <v>0</v>
      </c>
      <c r="ALL191" s="595">
        <f>'apuração GROSS'!ALC191</f>
        <v>0</v>
      </c>
      <c r="ALM191" s="595">
        <f>'apuração GROSS'!ALD191</f>
        <v>0</v>
      </c>
      <c r="ALN191" s="595">
        <f>'apuração GROSS'!ALE191</f>
        <v>0</v>
      </c>
      <c r="ALO191" s="595">
        <f>'apuração GROSS'!ALF191</f>
        <v>0</v>
      </c>
      <c r="ALP191" s="595">
        <f>'apuração GROSS'!ALG191</f>
        <v>0</v>
      </c>
      <c r="ALQ191" s="595">
        <f>'apuração GROSS'!ALH191</f>
        <v>0</v>
      </c>
      <c r="ALR191" s="595">
        <f>'apuração GROSS'!ALI191</f>
        <v>0</v>
      </c>
      <c r="ALS191" s="595">
        <f>'apuração GROSS'!ALJ191</f>
        <v>0</v>
      </c>
      <c r="ALT191" s="595">
        <f>'apuração GROSS'!ALK191</f>
        <v>0</v>
      </c>
      <c r="ALU191" s="595">
        <f>'apuração GROSS'!ALL191</f>
        <v>0</v>
      </c>
      <c r="ALV191" s="595">
        <f>'apuração GROSS'!ALM191</f>
        <v>0</v>
      </c>
      <c r="ALW191" s="595">
        <f>'apuração GROSS'!ALN191</f>
        <v>0</v>
      </c>
      <c r="ALX191" s="595">
        <f>'apuração GROSS'!ALO191</f>
        <v>0</v>
      </c>
      <c r="ALY191" s="595">
        <f>'apuração GROSS'!ALP191</f>
        <v>0</v>
      </c>
      <c r="ALZ191" s="595">
        <f>'apuração GROSS'!ALQ191</f>
        <v>0</v>
      </c>
      <c r="AMA191" s="595">
        <f>'apuração GROSS'!ALR191</f>
        <v>0</v>
      </c>
      <c r="AMB191" s="595">
        <f>'apuração GROSS'!ALS191</f>
        <v>0</v>
      </c>
      <c r="AMC191" s="595">
        <f>'apuração GROSS'!ALT191</f>
        <v>0</v>
      </c>
      <c r="AMD191" s="595">
        <f>'apuração GROSS'!ALU191</f>
        <v>0</v>
      </c>
      <c r="AME191" s="595">
        <f>'apuração GROSS'!ALV191</f>
        <v>0</v>
      </c>
      <c r="AMF191" s="595">
        <f>'apuração GROSS'!ALW191</f>
        <v>0</v>
      </c>
      <c r="AMG191" s="595">
        <f>'apuração GROSS'!ALX191</f>
        <v>0</v>
      </c>
      <c r="AMH191" s="595">
        <f>'apuração GROSS'!ALY191</f>
        <v>0</v>
      </c>
      <c r="AMI191" s="595">
        <f>'apuração GROSS'!ALZ191</f>
        <v>0</v>
      </c>
      <c r="AMJ191" s="595">
        <f>'apuração GROSS'!AMA191</f>
        <v>0</v>
      </c>
      <c r="AMK191" s="595">
        <f>'apuração GROSS'!AMB191</f>
        <v>0</v>
      </c>
      <c r="AML191" s="595">
        <f>'apuração GROSS'!AMC191</f>
        <v>0</v>
      </c>
      <c r="AMM191" s="595">
        <f>'apuração GROSS'!AMD191</f>
        <v>0</v>
      </c>
      <c r="AMN191" s="595">
        <f>'apuração GROSS'!AME191</f>
        <v>0</v>
      </c>
      <c r="AMO191" s="595">
        <f>'apuração GROSS'!AMF191</f>
        <v>0</v>
      </c>
      <c r="AMP191" s="595">
        <f>'apuração GROSS'!AMG191</f>
        <v>0</v>
      </c>
      <c r="AMQ191" s="595">
        <f>'apuração GROSS'!AMH191</f>
        <v>0</v>
      </c>
      <c r="AMR191" s="595">
        <f>'apuração GROSS'!AMI191</f>
        <v>0</v>
      </c>
      <c r="AMS191" s="595">
        <f>'apuração GROSS'!AMJ191</f>
        <v>0</v>
      </c>
      <c r="AMT191" s="595">
        <f>'apuração GROSS'!AMK191</f>
        <v>0</v>
      </c>
      <c r="AMU191" s="595">
        <f>'apuração GROSS'!AML191</f>
        <v>0</v>
      </c>
      <c r="AMV191" s="595">
        <f>'apuração GROSS'!AMM191</f>
        <v>0</v>
      </c>
      <c r="AMW191" s="595">
        <f>'apuração GROSS'!AMN191</f>
        <v>0</v>
      </c>
      <c r="AMX191" s="595">
        <f>'apuração GROSS'!AMO191</f>
        <v>0</v>
      </c>
      <c r="AMY191" s="595">
        <f>'apuração GROSS'!AMP191</f>
        <v>0</v>
      </c>
      <c r="AMZ191" s="595">
        <f>'apuração GROSS'!AMQ191</f>
        <v>0</v>
      </c>
      <c r="ANA191" s="595">
        <f>'apuração GROSS'!AMR191</f>
        <v>0</v>
      </c>
      <c r="ANB191" s="595">
        <f>'apuração GROSS'!AMS191</f>
        <v>0</v>
      </c>
      <c r="ANC191" s="595">
        <f>'apuração GROSS'!AMT191</f>
        <v>0</v>
      </c>
      <c r="AND191" s="595">
        <f>'apuração GROSS'!AMU191</f>
        <v>0</v>
      </c>
      <c r="ANE191" s="595">
        <f>'apuração GROSS'!AMV191</f>
        <v>0</v>
      </c>
      <c r="ANF191" s="595">
        <f>'apuração GROSS'!AMW191</f>
        <v>0</v>
      </c>
      <c r="ANG191" s="595">
        <f>'apuração GROSS'!AMX191</f>
        <v>0</v>
      </c>
      <c r="ANH191" s="595">
        <f>'apuração GROSS'!AMY191</f>
        <v>0</v>
      </c>
      <c r="ANI191" s="595">
        <f>'apuração GROSS'!AMZ191</f>
        <v>0</v>
      </c>
      <c r="ANJ191" s="595">
        <f>'apuração GROSS'!ANA191</f>
        <v>0</v>
      </c>
      <c r="ANK191" s="595">
        <f>'apuração GROSS'!ANB191</f>
        <v>0</v>
      </c>
      <c r="ANL191" s="595">
        <f>'apuração GROSS'!ANC191</f>
        <v>0</v>
      </c>
      <c r="ANM191" s="595">
        <f>'apuração GROSS'!AND191</f>
        <v>0</v>
      </c>
      <c r="ANN191" s="595">
        <f>'apuração GROSS'!ANE191</f>
        <v>0</v>
      </c>
      <c r="ANO191" s="595">
        <f>'apuração GROSS'!ANF191</f>
        <v>0</v>
      </c>
      <c r="ANP191" s="595">
        <f>'apuração GROSS'!ANG191</f>
        <v>0</v>
      </c>
      <c r="ANQ191" s="595">
        <f>'apuração GROSS'!ANH191</f>
        <v>0</v>
      </c>
      <c r="ANR191" s="595">
        <f>'apuração GROSS'!ANI191</f>
        <v>0</v>
      </c>
      <c r="ANS191" s="595">
        <f>'apuração GROSS'!ANJ191</f>
        <v>0</v>
      </c>
      <c r="ANT191" s="595">
        <f>'apuração GROSS'!ANK191</f>
        <v>0</v>
      </c>
      <c r="ANU191" s="595">
        <f>'apuração GROSS'!ANL191</f>
        <v>0</v>
      </c>
      <c r="ANV191" s="595">
        <f>'apuração GROSS'!ANM191</f>
        <v>0</v>
      </c>
      <c r="ANW191" s="595">
        <f>'apuração GROSS'!ANN191</f>
        <v>0</v>
      </c>
      <c r="ANX191" s="595">
        <f>'apuração GROSS'!ANO191</f>
        <v>0</v>
      </c>
      <c r="ANY191" s="595">
        <f>'apuração GROSS'!ANP191</f>
        <v>0</v>
      </c>
      <c r="ANZ191" s="595">
        <f>'apuração GROSS'!ANQ191</f>
        <v>0</v>
      </c>
      <c r="AOA191" s="595">
        <f>'apuração GROSS'!ANR191</f>
        <v>0</v>
      </c>
      <c r="AOB191" s="595">
        <f>'apuração GROSS'!ANS191</f>
        <v>0</v>
      </c>
      <c r="AOC191" s="595">
        <f>'apuração GROSS'!ANT191</f>
        <v>0</v>
      </c>
      <c r="AOD191" s="595">
        <f>'apuração GROSS'!ANU191</f>
        <v>0</v>
      </c>
      <c r="AOE191" s="595">
        <f>'apuração GROSS'!ANV191</f>
        <v>0</v>
      </c>
      <c r="AOF191" s="595">
        <f>'apuração GROSS'!ANW191</f>
        <v>0</v>
      </c>
      <c r="AOG191" s="595">
        <f>'apuração GROSS'!ANX191</f>
        <v>0</v>
      </c>
      <c r="AOH191" s="595">
        <f>'apuração GROSS'!ANY191</f>
        <v>0</v>
      </c>
      <c r="AOI191" s="595">
        <f>'apuração GROSS'!ANZ191</f>
        <v>0</v>
      </c>
      <c r="AOJ191" s="595">
        <f>'apuração GROSS'!AOA191</f>
        <v>0</v>
      </c>
      <c r="AOK191" s="595">
        <f>'apuração GROSS'!AOB191</f>
        <v>0</v>
      </c>
      <c r="AOL191" s="595">
        <f>'apuração GROSS'!AOC191</f>
        <v>0</v>
      </c>
      <c r="AOM191" s="595">
        <f>'apuração GROSS'!AOD191</f>
        <v>0</v>
      </c>
      <c r="AON191" s="595">
        <f>'apuração GROSS'!AOE191</f>
        <v>0</v>
      </c>
      <c r="AOO191" s="595">
        <f>'apuração GROSS'!AOF191</f>
        <v>0</v>
      </c>
      <c r="AOP191" s="595">
        <f>'apuração GROSS'!AOG191</f>
        <v>0</v>
      </c>
      <c r="AOQ191" s="595">
        <f>'apuração GROSS'!AOH191</f>
        <v>0</v>
      </c>
      <c r="AOR191" s="595">
        <f>'apuração GROSS'!AOI191</f>
        <v>0</v>
      </c>
      <c r="AOS191" s="595">
        <f>'apuração GROSS'!AOJ191</f>
        <v>0</v>
      </c>
      <c r="AOT191" s="595">
        <f>'apuração GROSS'!AOK191</f>
        <v>0</v>
      </c>
      <c r="AOU191" s="595">
        <f>'apuração GROSS'!AOL191</f>
        <v>0</v>
      </c>
      <c r="AOV191" s="595">
        <f>'apuração GROSS'!AOM191</f>
        <v>0</v>
      </c>
      <c r="AOW191" s="595">
        <f>'apuração GROSS'!AON191</f>
        <v>0</v>
      </c>
      <c r="AOX191" s="595">
        <f>'apuração GROSS'!AOO191</f>
        <v>0</v>
      </c>
      <c r="AOY191" s="595">
        <f>'apuração GROSS'!AOP191</f>
        <v>0</v>
      </c>
      <c r="AOZ191" s="595">
        <f>'apuração GROSS'!AOQ191</f>
        <v>0</v>
      </c>
      <c r="APA191" s="595">
        <f>'apuração GROSS'!AOR191</f>
        <v>0</v>
      </c>
      <c r="APB191" s="595">
        <f>'apuração GROSS'!AOS191</f>
        <v>0</v>
      </c>
      <c r="APC191" s="595">
        <f>'apuração GROSS'!AOT191</f>
        <v>0</v>
      </c>
      <c r="APD191" s="595">
        <f>'apuração GROSS'!AOU191</f>
        <v>0</v>
      </c>
      <c r="APE191" s="595">
        <f>'apuração GROSS'!AOV191</f>
        <v>0</v>
      </c>
      <c r="APF191" s="595">
        <f>'apuração GROSS'!AOW191</f>
        <v>0</v>
      </c>
      <c r="APG191" s="595">
        <f>'apuração GROSS'!AOX191</f>
        <v>0</v>
      </c>
      <c r="APH191" s="595">
        <f>'apuração GROSS'!AOY191</f>
        <v>0</v>
      </c>
      <c r="API191" s="595">
        <f>'apuração GROSS'!AOZ191</f>
        <v>0</v>
      </c>
      <c r="APJ191" s="595">
        <f>'apuração GROSS'!APA191</f>
        <v>0</v>
      </c>
      <c r="APK191" s="595">
        <f>'apuração GROSS'!APB191</f>
        <v>0</v>
      </c>
      <c r="APL191" s="595">
        <f>'apuração GROSS'!APC191</f>
        <v>0</v>
      </c>
      <c r="APM191" s="595">
        <f>'apuração GROSS'!APD191</f>
        <v>0</v>
      </c>
      <c r="APN191" s="595">
        <f>'apuração GROSS'!APE191</f>
        <v>0</v>
      </c>
      <c r="APO191" s="595">
        <f>'apuração GROSS'!APF191</f>
        <v>0</v>
      </c>
      <c r="APP191" s="595">
        <f>'apuração GROSS'!APG191</f>
        <v>0</v>
      </c>
      <c r="APQ191" s="595">
        <f>'apuração GROSS'!APH191</f>
        <v>0</v>
      </c>
      <c r="APR191" s="595">
        <f>'apuração GROSS'!API191</f>
        <v>0</v>
      </c>
      <c r="APS191" s="595">
        <f>'apuração GROSS'!APJ191</f>
        <v>0</v>
      </c>
      <c r="APT191" s="595">
        <f>'apuração GROSS'!APK191</f>
        <v>0</v>
      </c>
      <c r="APU191" s="595">
        <f>'apuração GROSS'!APL191</f>
        <v>0</v>
      </c>
      <c r="APV191" s="595">
        <f>'apuração GROSS'!APM191</f>
        <v>0</v>
      </c>
      <c r="APW191" s="595">
        <f>'apuração GROSS'!APN191</f>
        <v>0</v>
      </c>
      <c r="APX191" s="595">
        <f>'apuração GROSS'!APO191</f>
        <v>0</v>
      </c>
      <c r="APY191" s="595">
        <f>'apuração GROSS'!APP191</f>
        <v>0</v>
      </c>
      <c r="APZ191" s="595">
        <f>'apuração GROSS'!APQ191</f>
        <v>0</v>
      </c>
      <c r="AQA191" s="595">
        <f>'apuração GROSS'!APR191</f>
        <v>0</v>
      </c>
      <c r="AQB191" s="595">
        <f>'apuração GROSS'!APS191</f>
        <v>0</v>
      </c>
      <c r="AQC191" s="595">
        <f>'apuração GROSS'!APT191</f>
        <v>0</v>
      </c>
      <c r="AQD191" s="595">
        <f>'apuração GROSS'!APU191</f>
        <v>0</v>
      </c>
      <c r="AQE191" s="595">
        <f>'apuração GROSS'!APV191</f>
        <v>0</v>
      </c>
      <c r="AQF191" s="595">
        <f>'apuração GROSS'!APW191</f>
        <v>0</v>
      </c>
      <c r="AQG191" s="595">
        <f>'apuração GROSS'!APX191</f>
        <v>0</v>
      </c>
      <c r="AQH191" s="595">
        <f>'apuração GROSS'!APY191</f>
        <v>0</v>
      </c>
      <c r="AQI191" s="595">
        <f>'apuração GROSS'!APZ191</f>
        <v>0</v>
      </c>
      <c r="AQJ191" s="595">
        <f>'apuração GROSS'!AQA191</f>
        <v>0</v>
      </c>
      <c r="AQK191" s="595">
        <f>'apuração GROSS'!AQB191</f>
        <v>0</v>
      </c>
      <c r="AQL191" s="595">
        <f>'apuração GROSS'!AQC191</f>
        <v>0</v>
      </c>
      <c r="AQM191" s="595">
        <f>'apuração GROSS'!AQD191</f>
        <v>0</v>
      </c>
      <c r="AQN191" s="595">
        <f>'apuração GROSS'!AQE191</f>
        <v>0</v>
      </c>
      <c r="AQO191" s="595">
        <f>'apuração GROSS'!AQF191</f>
        <v>0</v>
      </c>
      <c r="AQP191" s="595">
        <f>'apuração GROSS'!AQG191</f>
        <v>0</v>
      </c>
      <c r="AQQ191" s="595">
        <f>'apuração GROSS'!AQH191</f>
        <v>0</v>
      </c>
      <c r="AQR191" s="595">
        <f>'apuração GROSS'!AQI191</f>
        <v>0</v>
      </c>
      <c r="AQS191" s="595">
        <f>'apuração GROSS'!AQJ191</f>
        <v>0</v>
      </c>
      <c r="AQT191" s="595">
        <f>'apuração GROSS'!AQK191</f>
        <v>0</v>
      </c>
      <c r="AQU191" s="595">
        <f>'apuração GROSS'!AQL191</f>
        <v>0</v>
      </c>
      <c r="AQV191" s="595">
        <f>'apuração GROSS'!AQM191</f>
        <v>0</v>
      </c>
      <c r="AQW191" s="595">
        <f>'apuração GROSS'!AQN191</f>
        <v>0</v>
      </c>
      <c r="AQX191" s="595">
        <f>'apuração GROSS'!AQO191</f>
        <v>0</v>
      </c>
      <c r="AQY191" s="595">
        <f>'apuração GROSS'!AQP191</f>
        <v>0</v>
      </c>
      <c r="AQZ191" s="595">
        <f>'apuração GROSS'!AQQ191</f>
        <v>0</v>
      </c>
      <c r="ARA191" s="595">
        <f>'apuração GROSS'!AQR191</f>
        <v>0</v>
      </c>
      <c r="ARB191" s="595">
        <f>'apuração GROSS'!AQS191</f>
        <v>0</v>
      </c>
      <c r="ARC191" s="595">
        <f>'apuração GROSS'!AQT191</f>
        <v>0</v>
      </c>
      <c r="ARD191" s="595">
        <f>'apuração GROSS'!AQU191</f>
        <v>0</v>
      </c>
      <c r="ARE191" s="595">
        <f>'apuração GROSS'!AQV191</f>
        <v>0</v>
      </c>
      <c r="ARF191" s="595">
        <f>'apuração GROSS'!AQW191</f>
        <v>0</v>
      </c>
      <c r="ARG191" s="595">
        <f>'apuração GROSS'!AQX191</f>
        <v>0</v>
      </c>
      <c r="ARH191" s="595">
        <f>'apuração GROSS'!AQY191</f>
        <v>0</v>
      </c>
      <c r="ARI191" s="595">
        <f>'apuração GROSS'!AQZ191</f>
        <v>0</v>
      </c>
      <c r="ARJ191" s="595">
        <f>'apuração GROSS'!ARA191</f>
        <v>0</v>
      </c>
      <c r="ARK191" s="595">
        <f>'apuração GROSS'!ARB191</f>
        <v>0</v>
      </c>
      <c r="ARL191" s="595">
        <f>'apuração GROSS'!ARC191</f>
        <v>0</v>
      </c>
      <c r="ARM191" s="595">
        <f>'apuração GROSS'!ARD191</f>
        <v>0</v>
      </c>
      <c r="ARN191" s="595">
        <f>'apuração GROSS'!ARE191</f>
        <v>0</v>
      </c>
      <c r="ARO191" s="595">
        <f>'apuração GROSS'!ARF191</f>
        <v>0</v>
      </c>
      <c r="ARP191" s="595">
        <f>'apuração GROSS'!ARG191</f>
        <v>0</v>
      </c>
      <c r="ARQ191" s="595">
        <f>'apuração GROSS'!ARH191</f>
        <v>0</v>
      </c>
      <c r="ARR191" s="595">
        <f>'apuração GROSS'!ARI191</f>
        <v>0</v>
      </c>
      <c r="ARS191" s="595">
        <f>'apuração GROSS'!ARJ191</f>
        <v>0</v>
      </c>
      <c r="ART191" s="595">
        <f>'apuração GROSS'!ARK191</f>
        <v>0</v>
      </c>
      <c r="ARU191" s="595">
        <f>'apuração GROSS'!ARL191</f>
        <v>0</v>
      </c>
      <c r="ARV191" s="595">
        <f>'apuração GROSS'!ARM191</f>
        <v>0</v>
      </c>
      <c r="ARW191" s="595">
        <f>'apuração GROSS'!ARN191</f>
        <v>0</v>
      </c>
      <c r="ARX191" s="595">
        <f>'apuração GROSS'!ARO191</f>
        <v>0</v>
      </c>
      <c r="ARY191" s="595">
        <f>'apuração GROSS'!ARP191</f>
        <v>0</v>
      </c>
      <c r="ARZ191" s="595">
        <f>'apuração GROSS'!ARQ191</f>
        <v>0</v>
      </c>
      <c r="ASA191" s="595">
        <f>'apuração GROSS'!ARR191</f>
        <v>0</v>
      </c>
      <c r="ASB191" s="595">
        <f>'apuração GROSS'!ARS191</f>
        <v>0</v>
      </c>
      <c r="ASC191" s="595">
        <f>'apuração GROSS'!ART191</f>
        <v>0</v>
      </c>
      <c r="ASD191" s="595">
        <f>'apuração GROSS'!ARU191</f>
        <v>0</v>
      </c>
      <c r="ASE191" s="595">
        <f>'apuração GROSS'!ARV191</f>
        <v>0</v>
      </c>
      <c r="ASF191" s="595">
        <f>'apuração GROSS'!ARW191</f>
        <v>0</v>
      </c>
      <c r="ASG191" s="595">
        <f>'apuração GROSS'!ARX191</f>
        <v>0</v>
      </c>
      <c r="ASH191" s="595">
        <f>'apuração GROSS'!ARY191</f>
        <v>0</v>
      </c>
      <c r="ASI191" s="595">
        <f>'apuração GROSS'!ARZ191</f>
        <v>0</v>
      </c>
      <c r="ASJ191" s="595">
        <f>'apuração GROSS'!ASA191</f>
        <v>0</v>
      </c>
      <c r="ASK191" s="595">
        <f>'apuração GROSS'!ASB191</f>
        <v>0</v>
      </c>
      <c r="ASL191" s="595">
        <f>'apuração GROSS'!ASC191</f>
        <v>0</v>
      </c>
      <c r="ASM191" s="595">
        <f>'apuração GROSS'!ASD191</f>
        <v>0</v>
      </c>
      <c r="ASN191" s="595">
        <f>'apuração GROSS'!ASE191</f>
        <v>0</v>
      </c>
      <c r="ASO191" s="595">
        <f>'apuração GROSS'!ASF191</f>
        <v>0</v>
      </c>
      <c r="ASP191" s="595">
        <f>'apuração GROSS'!ASG191</f>
        <v>0</v>
      </c>
      <c r="ASQ191" s="595">
        <f>'apuração GROSS'!ASH191</f>
        <v>0</v>
      </c>
      <c r="ASR191" s="595">
        <f>'apuração GROSS'!ASI191</f>
        <v>0</v>
      </c>
      <c r="ASS191" s="595">
        <f>'apuração GROSS'!ASJ191</f>
        <v>0</v>
      </c>
      <c r="AST191" s="595">
        <f>'apuração GROSS'!ASK191</f>
        <v>0</v>
      </c>
      <c r="ASU191" s="595">
        <f>'apuração GROSS'!ASL191</f>
        <v>0</v>
      </c>
      <c r="ASV191" s="595">
        <f>'apuração GROSS'!ASM191</f>
        <v>0</v>
      </c>
      <c r="ASW191" s="595">
        <f>'apuração GROSS'!ASN191</f>
        <v>0</v>
      </c>
      <c r="ASX191" s="595">
        <f>'apuração GROSS'!ASO191</f>
        <v>0</v>
      </c>
      <c r="ASY191" s="595">
        <f>'apuração GROSS'!ASP191</f>
        <v>0</v>
      </c>
      <c r="ASZ191" s="595">
        <f>'apuração GROSS'!ASQ191</f>
        <v>0</v>
      </c>
      <c r="ATA191" s="595">
        <f>'apuração GROSS'!ASR191</f>
        <v>0</v>
      </c>
      <c r="ATB191" s="595">
        <f>'apuração GROSS'!ASS191</f>
        <v>0</v>
      </c>
      <c r="ATC191" s="595">
        <f>'apuração GROSS'!AST191</f>
        <v>0</v>
      </c>
      <c r="ATD191" s="595">
        <f>'apuração GROSS'!ASU191</f>
        <v>0</v>
      </c>
      <c r="ATE191" s="595">
        <f>'apuração GROSS'!ASV191</f>
        <v>0</v>
      </c>
      <c r="ATF191" s="595">
        <f>'apuração GROSS'!ASW191</f>
        <v>0</v>
      </c>
      <c r="ATG191" s="595">
        <f>'apuração GROSS'!ASX191</f>
        <v>0</v>
      </c>
      <c r="ATH191" s="595">
        <f>'apuração GROSS'!ASY191</f>
        <v>0</v>
      </c>
      <c r="ATI191" s="595">
        <f>'apuração GROSS'!ASZ191</f>
        <v>0</v>
      </c>
      <c r="ATJ191" s="595">
        <f>'apuração GROSS'!ATA191</f>
        <v>0</v>
      </c>
      <c r="ATK191" s="595">
        <f>'apuração GROSS'!ATB191</f>
        <v>0</v>
      </c>
      <c r="ATL191" s="595">
        <f>'apuração GROSS'!ATC191</f>
        <v>0</v>
      </c>
      <c r="ATM191" s="595">
        <f>'apuração GROSS'!ATD191</f>
        <v>0</v>
      </c>
      <c r="ATN191" s="595">
        <f>'apuração GROSS'!ATE191</f>
        <v>0</v>
      </c>
      <c r="ATO191" s="595">
        <f>'apuração GROSS'!ATF191</f>
        <v>0</v>
      </c>
      <c r="ATP191" s="595">
        <f>'apuração GROSS'!ATG191</f>
        <v>0</v>
      </c>
      <c r="ATQ191" s="595">
        <f>'apuração GROSS'!ATH191</f>
        <v>0</v>
      </c>
      <c r="ATR191" s="595">
        <f>'apuração GROSS'!ATI191</f>
        <v>0</v>
      </c>
      <c r="ATS191" s="595">
        <f>'apuração GROSS'!ATJ191</f>
        <v>0</v>
      </c>
      <c r="ATT191" s="595">
        <f>'apuração GROSS'!ATK191</f>
        <v>0</v>
      </c>
      <c r="ATU191" s="595">
        <f>'apuração GROSS'!ATL191</f>
        <v>0</v>
      </c>
      <c r="ATV191" s="595">
        <f>'apuração GROSS'!ATM191</f>
        <v>0</v>
      </c>
      <c r="ATW191" s="595">
        <f>'apuração GROSS'!ATN191</f>
        <v>0</v>
      </c>
      <c r="ATX191" s="595">
        <f>'apuração GROSS'!ATO191</f>
        <v>0</v>
      </c>
      <c r="ATY191" s="595">
        <f>'apuração GROSS'!ATP191</f>
        <v>0</v>
      </c>
      <c r="ATZ191" s="595">
        <f>'apuração GROSS'!ATQ191</f>
        <v>0</v>
      </c>
      <c r="AUA191" s="595">
        <f>'apuração GROSS'!ATR191</f>
        <v>0</v>
      </c>
      <c r="AUB191" s="595">
        <f>'apuração GROSS'!ATS191</f>
        <v>0</v>
      </c>
      <c r="AUC191" s="595">
        <f>'apuração GROSS'!ATT191</f>
        <v>0</v>
      </c>
      <c r="AUD191" s="595">
        <f>'apuração GROSS'!ATU191</f>
        <v>0</v>
      </c>
      <c r="AUE191" s="595">
        <f>'apuração GROSS'!ATV191</f>
        <v>0</v>
      </c>
      <c r="AUF191" s="595">
        <f>'apuração GROSS'!ATW191</f>
        <v>0</v>
      </c>
      <c r="AUG191" s="595">
        <f>'apuração GROSS'!ATX191</f>
        <v>0</v>
      </c>
      <c r="AUH191" s="595">
        <f>'apuração GROSS'!ATY191</f>
        <v>0</v>
      </c>
      <c r="AUI191" s="595">
        <f>'apuração GROSS'!ATZ191</f>
        <v>0</v>
      </c>
      <c r="AUJ191" s="595">
        <f>'apuração GROSS'!AUA191</f>
        <v>0</v>
      </c>
      <c r="AUK191" s="595">
        <f>'apuração GROSS'!AUB191</f>
        <v>0</v>
      </c>
      <c r="AUL191" s="595">
        <f>'apuração GROSS'!AUC191</f>
        <v>0</v>
      </c>
      <c r="AUM191" s="595">
        <f>'apuração GROSS'!AUD191</f>
        <v>0</v>
      </c>
      <c r="AUN191" s="595">
        <f>'apuração GROSS'!AUE191</f>
        <v>0</v>
      </c>
      <c r="AUO191" s="595">
        <f>'apuração GROSS'!AUF191</f>
        <v>0</v>
      </c>
      <c r="AUP191" s="595">
        <f>'apuração GROSS'!AUG191</f>
        <v>0</v>
      </c>
      <c r="AUQ191" s="595">
        <f>'apuração GROSS'!AUH191</f>
        <v>0</v>
      </c>
      <c r="AUR191" s="595">
        <f>'apuração GROSS'!AUI191</f>
        <v>0</v>
      </c>
      <c r="AUS191" s="595">
        <f>'apuração GROSS'!AUJ191</f>
        <v>0</v>
      </c>
      <c r="AUT191" s="595">
        <f>'apuração GROSS'!AUK191</f>
        <v>0</v>
      </c>
      <c r="AUU191" s="595">
        <f>'apuração GROSS'!AUL191</f>
        <v>0</v>
      </c>
      <c r="AUV191" s="595">
        <f>'apuração GROSS'!AUM191</f>
        <v>0</v>
      </c>
      <c r="AUW191" s="595">
        <f>'apuração GROSS'!AUN191</f>
        <v>0</v>
      </c>
      <c r="AUX191" s="595">
        <f>'apuração GROSS'!AUO191</f>
        <v>0</v>
      </c>
      <c r="AUY191" s="595">
        <f>'apuração GROSS'!AUP191</f>
        <v>0</v>
      </c>
      <c r="AUZ191" s="595">
        <f>'apuração GROSS'!AUQ191</f>
        <v>0</v>
      </c>
      <c r="AVA191" s="595">
        <f>'apuração GROSS'!AUR191</f>
        <v>0</v>
      </c>
      <c r="AVB191" s="595">
        <f>'apuração GROSS'!AUS191</f>
        <v>0</v>
      </c>
      <c r="AVC191" s="595">
        <f>'apuração GROSS'!AUT191</f>
        <v>0</v>
      </c>
      <c r="AVD191" s="595">
        <f>'apuração GROSS'!AUU191</f>
        <v>0</v>
      </c>
      <c r="AVE191" s="595">
        <f>'apuração GROSS'!AUV191</f>
        <v>0</v>
      </c>
      <c r="AVF191" s="595">
        <f>'apuração GROSS'!AUW191</f>
        <v>0</v>
      </c>
      <c r="AVG191" s="595">
        <f>'apuração GROSS'!AUX191</f>
        <v>0</v>
      </c>
      <c r="AVH191" s="595">
        <f>'apuração GROSS'!AUY191</f>
        <v>0</v>
      </c>
      <c r="AVI191" s="595">
        <f>'apuração GROSS'!AUZ191</f>
        <v>0</v>
      </c>
      <c r="AVJ191" s="595">
        <f>'apuração GROSS'!AVA191</f>
        <v>0</v>
      </c>
      <c r="AVK191" s="595">
        <f>'apuração GROSS'!AVB191</f>
        <v>0</v>
      </c>
      <c r="AVL191" s="595">
        <f>'apuração GROSS'!AVC191</f>
        <v>0</v>
      </c>
      <c r="AVM191" s="595">
        <f>'apuração GROSS'!AVD191</f>
        <v>0</v>
      </c>
      <c r="AVN191" s="595">
        <f>'apuração GROSS'!AVE191</f>
        <v>0</v>
      </c>
      <c r="AVO191" s="595">
        <f>'apuração GROSS'!AVF191</f>
        <v>0</v>
      </c>
      <c r="AVP191" s="595">
        <f>'apuração GROSS'!AVG191</f>
        <v>0</v>
      </c>
      <c r="AVQ191" s="595">
        <f>'apuração GROSS'!AVH191</f>
        <v>0</v>
      </c>
      <c r="AVR191" s="595">
        <f>'apuração GROSS'!AVI191</f>
        <v>0</v>
      </c>
      <c r="AVS191" s="595">
        <f>'apuração GROSS'!AVJ191</f>
        <v>0</v>
      </c>
      <c r="AVT191" s="595">
        <f>'apuração GROSS'!AVK191</f>
        <v>0</v>
      </c>
      <c r="AVU191" s="595">
        <f>'apuração GROSS'!AVL191</f>
        <v>0</v>
      </c>
      <c r="AVV191" s="595">
        <f>'apuração GROSS'!AVM191</f>
        <v>0</v>
      </c>
      <c r="AVW191" s="595">
        <f>'apuração GROSS'!AVN191</f>
        <v>0</v>
      </c>
      <c r="AVX191" s="595">
        <f>'apuração GROSS'!AVO191</f>
        <v>0</v>
      </c>
      <c r="AVY191" s="595">
        <f>'apuração GROSS'!AVP191</f>
        <v>0</v>
      </c>
      <c r="AVZ191" s="595">
        <f>'apuração GROSS'!AVQ191</f>
        <v>0</v>
      </c>
      <c r="AWA191" s="595">
        <f>'apuração GROSS'!AVR191</f>
        <v>0</v>
      </c>
      <c r="AWB191" s="595">
        <f>'apuração GROSS'!AVS191</f>
        <v>0</v>
      </c>
      <c r="AWC191" s="595">
        <f>'apuração GROSS'!AVT191</f>
        <v>0</v>
      </c>
      <c r="AWD191" s="595">
        <f>'apuração GROSS'!AVU191</f>
        <v>0</v>
      </c>
      <c r="AWE191" s="595">
        <f>'apuração GROSS'!AVV191</f>
        <v>0</v>
      </c>
      <c r="AWF191" s="595">
        <f>'apuração GROSS'!AVW191</f>
        <v>0</v>
      </c>
      <c r="AWG191" s="595">
        <f>'apuração GROSS'!AVX191</f>
        <v>0</v>
      </c>
      <c r="AWH191" s="595">
        <f>'apuração GROSS'!AVY191</f>
        <v>0</v>
      </c>
      <c r="AWI191" s="595">
        <f>'apuração GROSS'!AVZ191</f>
        <v>0</v>
      </c>
      <c r="AWJ191" s="595">
        <f>'apuração GROSS'!AWA191</f>
        <v>0</v>
      </c>
      <c r="AWK191" s="595">
        <f>'apuração GROSS'!AWB191</f>
        <v>0</v>
      </c>
      <c r="AWL191" s="595">
        <f>'apuração GROSS'!AWC191</f>
        <v>0</v>
      </c>
      <c r="AWM191" s="595">
        <f>'apuração GROSS'!AWD191</f>
        <v>0</v>
      </c>
      <c r="AWN191" s="595">
        <f>'apuração GROSS'!AWE191</f>
        <v>0</v>
      </c>
      <c r="AWO191" s="595">
        <f>'apuração GROSS'!AWF191</f>
        <v>0</v>
      </c>
      <c r="AWP191" s="595">
        <f>'apuração GROSS'!AWG191</f>
        <v>0</v>
      </c>
      <c r="AWQ191" s="595">
        <f>'apuração GROSS'!AWH191</f>
        <v>0</v>
      </c>
      <c r="AWR191" s="595">
        <f>'apuração GROSS'!AWI191</f>
        <v>0</v>
      </c>
      <c r="AWS191" s="595">
        <f>'apuração GROSS'!AWJ191</f>
        <v>0</v>
      </c>
      <c r="AWT191" s="595">
        <f>'apuração GROSS'!AWK191</f>
        <v>0</v>
      </c>
      <c r="AWU191" s="595">
        <f>'apuração GROSS'!AWL191</f>
        <v>0</v>
      </c>
      <c r="AWV191" s="595">
        <f>'apuração GROSS'!AWM191</f>
        <v>0</v>
      </c>
      <c r="AWW191" s="595">
        <f>'apuração GROSS'!AWN191</f>
        <v>0</v>
      </c>
      <c r="AWX191" s="595">
        <f>'apuração GROSS'!AWO191</f>
        <v>0</v>
      </c>
      <c r="AWY191" s="595">
        <f>'apuração GROSS'!AWP191</f>
        <v>0</v>
      </c>
      <c r="AWZ191" s="595">
        <f>'apuração GROSS'!AWQ191</f>
        <v>0</v>
      </c>
      <c r="AXA191" s="595">
        <f>'apuração GROSS'!AWR191</f>
        <v>0</v>
      </c>
      <c r="AXB191" s="595">
        <f>'apuração GROSS'!AWS191</f>
        <v>0</v>
      </c>
      <c r="AXC191" s="595">
        <f>'apuração GROSS'!AWT191</f>
        <v>0</v>
      </c>
      <c r="AXD191" s="595">
        <f>'apuração GROSS'!AWU191</f>
        <v>0</v>
      </c>
      <c r="AXE191" s="595">
        <f>'apuração GROSS'!AWV191</f>
        <v>0</v>
      </c>
      <c r="AXF191" s="595">
        <f>'apuração GROSS'!AWW191</f>
        <v>0</v>
      </c>
      <c r="AXG191" s="595">
        <f>'apuração GROSS'!AWX191</f>
        <v>0</v>
      </c>
      <c r="AXH191" s="595">
        <f>'apuração GROSS'!AWY191</f>
        <v>0</v>
      </c>
      <c r="AXI191" s="595">
        <f>'apuração GROSS'!AWZ191</f>
        <v>0</v>
      </c>
      <c r="AXJ191" s="595">
        <f>'apuração GROSS'!AXA191</f>
        <v>0</v>
      </c>
      <c r="AXK191" s="595">
        <f>'apuração GROSS'!AXB191</f>
        <v>0</v>
      </c>
      <c r="AXL191" s="595">
        <f>'apuração GROSS'!AXC191</f>
        <v>0</v>
      </c>
      <c r="AXM191" s="595">
        <f>'apuração GROSS'!AXD191</f>
        <v>0</v>
      </c>
      <c r="AXN191" s="595">
        <f>'apuração GROSS'!AXE191</f>
        <v>0</v>
      </c>
      <c r="AXO191" s="595">
        <f>'apuração GROSS'!AXF191</f>
        <v>0</v>
      </c>
      <c r="AXP191" s="595">
        <f>'apuração GROSS'!AXG191</f>
        <v>0</v>
      </c>
      <c r="AXQ191" s="595">
        <f>'apuração GROSS'!AXH191</f>
        <v>0</v>
      </c>
      <c r="AXR191" s="595">
        <f>'apuração GROSS'!AXI191</f>
        <v>0</v>
      </c>
      <c r="AXS191" s="595">
        <f>'apuração GROSS'!AXJ191</f>
        <v>0</v>
      </c>
      <c r="AXT191" s="595">
        <f>'apuração GROSS'!AXK191</f>
        <v>0</v>
      </c>
      <c r="AXU191" s="595">
        <f>'apuração GROSS'!AXL191</f>
        <v>0</v>
      </c>
      <c r="AXV191" s="595">
        <f>'apuração GROSS'!AXM191</f>
        <v>0</v>
      </c>
      <c r="AXW191" s="595">
        <f>'apuração GROSS'!AXN191</f>
        <v>0</v>
      </c>
      <c r="AXX191" s="595">
        <f>'apuração GROSS'!AXO191</f>
        <v>0</v>
      </c>
      <c r="AXY191" s="595">
        <f>'apuração GROSS'!AXP191</f>
        <v>0</v>
      </c>
      <c r="AXZ191" s="595">
        <f>'apuração GROSS'!AXQ191</f>
        <v>0</v>
      </c>
      <c r="AYA191" s="595">
        <f>'apuração GROSS'!AXR191</f>
        <v>0</v>
      </c>
      <c r="AYB191" s="595">
        <f>'apuração GROSS'!AXS191</f>
        <v>0</v>
      </c>
      <c r="AYC191" s="595">
        <f>'apuração GROSS'!AXT191</f>
        <v>0</v>
      </c>
      <c r="AYD191" s="595">
        <f>'apuração GROSS'!AXU191</f>
        <v>0</v>
      </c>
      <c r="AYE191" s="595">
        <f>'apuração GROSS'!AXV191</f>
        <v>0</v>
      </c>
      <c r="AYF191" s="595">
        <f>'apuração GROSS'!AXW191</f>
        <v>0</v>
      </c>
      <c r="AYG191" s="595">
        <f>'apuração GROSS'!AXX191</f>
        <v>0</v>
      </c>
      <c r="AYH191" s="595">
        <f>'apuração GROSS'!AXY191</f>
        <v>0</v>
      </c>
      <c r="AYI191" s="595">
        <f>'apuração GROSS'!AXZ191</f>
        <v>0</v>
      </c>
      <c r="AYJ191" s="595">
        <f>'apuração GROSS'!AYA191</f>
        <v>0</v>
      </c>
      <c r="AYK191" s="595">
        <f>'apuração GROSS'!AYB191</f>
        <v>0</v>
      </c>
      <c r="AYL191" s="595">
        <f>'apuração GROSS'!AYC191</f>
        <v>0</v>
      </c>
      <c r="AYM191" s="595">
        <f>'apuração GROSS'!AYD191</f>
        <v>0</v>
      </c>
      <c r="AYN191" s="595">
        <f>'apuração GROSS'!AYE191</f>
        <v>0</v>
      </c>
      <c r="AYO191" s="595">
        <f>'apuração GROSS'!AYF191</f>
        <v>0</v>
      </c>
      <c r="AYP191" s="595">
        <f>'apuração GROSS'!AYG191</f>
        <v>0</v>
      </c>
      <c r="AYQ191" s="595">
        <f>'apuração GROSS'!AYH191</f>
        <v>0</v>
      </c>
      <c r="AYR191" s="595">
        <f>'apuração GROSS'!AYI191</f>
        <v>0</v>
      </c>
      <c r="AYS191" s="595">
        <f>'apuração GROSS'!AYJ191</f>
        <v>0</v>
      </c>
      <c r="AYT191" s="595">
        <f>'apuração GROSS'!AYK191</f>
        <v>0</v>
      </c>
      <c r="AYU191" s="595">
        <f>'apuração GROSS'!AYL191</f>
        <v>0</v>
      </c>
      <c r="AYV191" s="595">
        <f>'apuração GROSS'!AYM191</f>
        <v>0</v>
      </c>
      <c r="AYW191" s="595">
        <f>'apuração GROSS'!AYN191</f>
        <v>0</v>
      </c>
      <c r="AYX191" s="595">
        <f>'apuração GROSS'!AYO191</f>
        <v>0</v>
      </c>
      <c r="AYY191" s="595">
        <f>'apuração GROSS'!AYP191</f>
        <v>0</v>
      </c>
      <c r="AYZ191" s="595">
        <f>'apuração GROSS'!AYQ191</f>
        <v>0</v>
      </c>
      <c r="AZA191" s="595">
        <f>'apuração GROSS'!AYR191</f>
        <v>0</v>
      </c>
      <c r="AZB191" s="595">
        <f>'apuração GROSS'!AYS191</f>
        <v>0</v>
      </c>
      <c r="AZC191" s="595">
        <f>'apuração GROSS'!AYT191</f>
        <v>0</v>
      </c>
      <c r="AZD191" s="595">
        <f>'apuração GROSS'!AYU191</f>
        <v>0</v>
      </c>
      <c r="AZE191" s="595">
        <f>'apuração GROSS'!AYV191</f>
        <v>0</v>
      </c>
      <c r="AZF191" s="595">
        <f>'apuração GROSS'!AYW191</f>
        <v>0</v>
      </c>
      <c r="AZG191" s="595">
        <f>'apuração GROSS'!AYX191</f>
        <v>0</v>
      </c>
      <c r="AZH191" s="595">
        <f>'apuração GROSS'!AYY191</f>
        <v>0</v>
      </c>
      <c r="AZI191" s="595">
        <f>'apuração GROSS'!AYZ191</f>
        <v>0</v>
      </c>
      <c r="AZJ191" s="595">
        <f>'apuração GROSS'!AZA191</f>
        <v>0</v>
      </c>
      <c r="AZK191" s="595">
        <f>'apuração GROSS'!AZB191</f>
        <v>0</v>
      </c>
      <c r="AZL191" s="595">
        <f>'apuração GROSS'!AZC191</f>
        <v>0</v>
      </c>
      <c r="AZM191" s="595">
        <f>'apuração GROSS'!AZD191</f>
        <v>0</v>
      </c>
      <c r="AZN191" s="595">
        <f>'apuração GROSS'!AZE191</f>
        <v>0</v>
      </c>
      <c r="AZO191" s="595">
        <f>'apuração GROSS'!AZF191</f>
        <v>0</v>
      </c>
      <c r="AZP191" s="595">
        <f>'apuração GROSS'!AZG191</f>
        <v>0</v>
      </c>
      <c r="AZQ191" s="595">
        <f>'apuração GROSS'!AZH191</f>
        <v>0</v>
      </c>
      <c r="AZR191" s="595">
        <f>'apuração GROSS'!AZI191</f>
        <v>0</v>
      </c>
      <c r="AZS191" s="595">
        <f>'apuração GROSS'!AZJ191</f>
        <v>0</v>
      </c>
      <c r="AZT191" s="595">
        <f>'apuração GROSS'!AZK191</f>
        <v>0</v>
      </c>
      <c r="AZU191" s="595">
        <f>'apuração GROSS'!AZL191</f>
        <v>0</v>
      </c>
      <c r="AZV191" s="595">
        <f>'apuração GROSS'!AZM191</f>
        <v>0</v>
      </c>
      <c r="AZW191" s="595">
        <f>'apuração GROSS'!AZN191</f>
        <v>0</v>
      </c>
      <c r="AZX191" s="595">
        <f>'apuração GROSS'!AZO191</f>
        <v>0</v>
      </c>
      <c r="AZY191" s="595">
        <f>'apuração GROSS'!AZP191</f>
        <v>0</v>
      </c>
      <c r="AZZ191" s="595">
        <f>'apuração GROSS'!AZQ191</f>
        <v>0</v>
      </c>
      <c r="BAA191" s="595">
        <f>'apuração GROSS'!AZR191</f>
        <v>0</v>
      </c>
      <c r="BAB191" s="595">
        <f>'apuração GROSS'!AZS191</f>
        <v>0</v>
      </c>
      <c r="BAC191" s="595">
        <f>'apuração GROSS'!AZT191</f>
        <v>0</v>
      </c>
      <c r="BAD191" s="595">
        <f>'apuração GROSS'!AZU191</f>
        <v>0</v>
      </c>
      <c r="BAE191" s="595">
        <f>'apuração GROSS'!AZV191</f>
        <v>0</v>
      </c>
      <c r="BAF191" s="595">
        <f>'apuração GROSS'!AZW191</f>
        <v>0</v>
      </c>
      <c r="BAG191" s="595">
        <f>'apuração GROSS'!AZX191</f>
        <v>0</v>
      </c>
      <c r="BAH191" s="595">
        <f>'apuração GROSS'!AZY191</f>
        <v>0</v>
      </c>
      <c r="BAI191" s="595">
        <f>'apuração GROSS'!AZZ191</f>
        <v>0</v>
      </c>
      <c r="BAJ191" s="595">
        <f>'apuração GROSS'!BAA191</f>
        <v>0</v>
      </c>
      <c r="BAK191" s="595">
        <f>'apuração GROSS'!BAB191</f>
        <v>0</v>
      </c>
      <c r="BAL191" s="595">
        <f>'apuração GROSS'!BAC191</f>
        <v>0</v>
      </c>
      <c r="BAM191" s="595">
        <f>'apuração GROSS'!BAD191</f>
        <v>0</v>
      </c>
      <c r="BAN191" s="595">
        <f>'apuração GROSS'!BAE191</f>
        <v>0</v>
      </c>
      <c r="BAO191" s="595">
        <f>'apuração GROSS'!BAF191</f>
        <v>0</v>
      </c>
      <c r="BAP191" s="595">
        <f>'apuração GROSS'!BAG191</f>
        <v>0</v>
      </c>
      <c r="BAQ191" s="595">
        <f>'apuração GROSS'!BAH191</f>
        <v>0</v>
      </c>
      <c r="BAR191" s="595">
        <f>'apuração GROSS'!BAI191</f>
        <v>0</v>
      </c>
      <c r="BAS191" s="595">
        <f>'apuração GROSS'!BAJ191</f>
        <v>0</v>
      </c>
      <c r="BAT191" s="595">
        <f>'apuração GROSS'!BAK191</f>
        <v>0</v>
      </c>
      <c r="BAU191" s="595">
        <f>'apuração GROSS'!BAL191</f>
        <v>0</v>
      </c>
      <c r="BAV191" s="595">
        <f>'apuração GROSS'!BAM191</f>
        <v>0</v>
      </c>
      <c r="BAW191" s="595">
        <f>'apuração GROSS'!BAN191</f>
        <v>0</v>
      </c>
      <c r="BAX191" s="595">
        <f>'apuração GROSS'!BAO191</f>
        <v>0</v>
      </c>
      <c r="BAY191" s="595">
        <f>'apuração GROSS'!BAP191</f>
        <v>0</v>
      </c>
      <c r="BAZ191" s="595">
        <f>'apuração GROSS'!BAQ191</f>
        <v>0</v>
      </c>
      <c r="BBA191" s="595">
        <f>'apuração GROSS'!BAR191</f>
        <v>0</v>
      </c>
      <c r="BBB191" s="595">
        <f>'apuração GROSS'!BAS191</f>
        <v>0</v>
      </c>
      <c r="BBC191" s="595">
        <f>'apuração GROSS'!BAT191</f>
        <v>0</v>
      </c>
      <c r="BBD191" s="595">
        <f>'apuração GROSS'!BAU191</f>
        <v>0</v>
      </c>
      <c r="BBE191" s="595">
        <f>'apuração GROSS'!BAV191</f>
        <v>0</v>
      </c>
      <c r="BBF191" s="595">
        <f>'apuração GROSS'!BAW191</f>
        <v>0</v>
      </c>
      <c r="BBG191" s="595">
        <f>'apuração GROSS'!BAX191</f>
        <v>0</v>
      </c>
      <c r="BBH191" s="595">
        <f>'apuração GROSS'!BAY191</f>
        <v>0</v>
      </c>
      <c r="BBI191" s="595">
        <f>'apuração GROSS'!BAZ191</f>
        <v>0</v>
      </c>
      <c r="BBJ191" s="595">
        <f>'apuração GROSS'!BBA191</f>
        <v>0</v>
      </c>
      <c r="BBK191" s="595">
        <f>'apuração GROSS'!BBB191</f>
        <v>0</v>
      </c>
      <c r="BBL191" s="595">
        <f>'apuração GROSS'!BBC191</f>
        <v>0</v>
      </c>
      <c r="BBM191" s="595">
        <f>'apuração GROSS'!BBD191</f>
        <v>0</v>
      </c>
      <c r="BBN191" s="595">
        <f>'apuração GROSS'!BBE191</f>
        <v>0</v>
      </c>
      <c r="BBO191" s="595">
        <f>'apuração GROSS'!BBF191</f>
        <v>0</v>
      </c>
      <c r="BBP191" s="595">
        <f>'apuração GROSS'!BBG191</f>
        <v>0</v>
      </c>
      <c r="BBQ191" s="595">
        <f>'apuração GROSS'!BBH191</f>
        <v>0</v>
      </c>
      <c r="BBR191" s="595">
        <f>'apuração GROSS'!BBI191</f>
        <v>0</v>
      </c>
      <c r="BBS191" s="595">
        <f>'apuração GROSS'!BBJ191</f>
        <v>0</v>
      </c>
      <c r="BBT191" s="595">
        <f>'apuração GROSS'!BBK191</f>
        <v>0</v>
      </c>
      <c r="BBU191" s="595">
        <f>'apuração GROSS'!BBL191</f>
        <v>0</v>
      </c>
      <c r="BBV191" s="595">
        <f>'apuração GROSS'!BBM191</f>
        <v>0</v>
      </c>
      <c r="BBW191" s="595">
        <f>'apuração GROSS'!BBN191</f>
        <v>0</v>
      </c>
      <c r="BBX191" s="595">
        <f>'apuração GROSS'!BBO191</f>
        <v>0</v>
      </c>
      <c r="BBY191" s="595">
        <f>'apuração GROSS'!BBP191</f>
        <v>0</v>
      </c>
      <c r="BBZ191" s="595">
        <f>'apuração GROSS'!BBQ191</f>
        <v>0</v>
      </c>
      <c r="BCA191" s="595">
        <f>'apuração GROSS'!BBR191</f>
        <v>0</v>
      </c>
      <c r="BCB191" s="595">
        <f>'apuração GROSS'!BBS191</f>
        <v>0</v>
      </c>
      <c r="BCC191" s="595">
        <f>'apuração GROSS'!BBT191</f>
        <v>0</v>
      </c>
      <c r="BCD191" s="595">
        <f>'apuração GROSS'!BBU191</f>
        <v>0</v>
      </c>
      <c r="BCE191" s="595">
        <f>'apuração GROSS'!BBV191</f>
        <v>0</v>
      </c>
      <c r="BCF191" s="595">
        <f>'apuração GROSS'!BBW191</f>
        <v>0</v>
      </c>
      <c r="BCG191" s="595">
        <f>'apuração GROSS'!BBX191</f>
        <v>0</v>
      </c>
      <c r="BCH191" s="595">
        <f>'apuração GROSS'!BBY191</f>
        <v>0</v>
      </c>
      <c r="BCI191" s="595">
        <f>'apuração GROSS'!BBZ191</f>
        <v>0</v>
      </c>
      <c r="BCJ191" s="595">
        <f>'apuração GROSS'!BCA191</f>
        <v>0</v>
      </c>
      <c r="BCK191" s="595">
        <f>'apuração GROSS'!BCB191</f>
        <v>0</v>
      </c>
      <c r="BCL191" s="595">
        <f>'apuração GROSS'!BCC191</f>
        <v>0</v>
      </c>
      <c r="BCM191" s="595">
        <f>'apuração GROSS'!BCD191</f>
        <v>0</v>
      </c>
      <c r="BCN191" s="595">
        <f>'apuração GROSS'!BCE191</f>
        <v>0</v>
      </c>
      <c r="BCO191" s="595">
        <f>'apuração GROSS'!BCF191</f>
        <v>0</v>
      </c>
      <c r="BCP191" s="595">
        <f>'apuração GROSS'!BCG191</f>
        <v>0</v>
      </c>
      <c r="BCQ191" s="595">
        <f>'apuração GROSS'!BCH191</f>
        <v>0</v>
      </c>
      <c r="BCR191" s="595">
        <f>'apuração GROSS'!BCI191</f>
        <v>0</v>
      </c>
      <c r="BCS191" s="595">
        <f>'apuração GROSS'!BCJ191</f>
        <v>0</v>
      </c>
      <c r="BCT191" s="595">
        <f>'apuração GROSS'!BCK191</f>
        <v>0</v>
      </c>
      <c r="BCU191" s="595">
        <f>'apuração GROSS'!BCL191</f>
        <v>0</v>
      </c>
      <c r="BCV191" s="595">
        <f>'apuração GROSS'!BCM191</f>
        <v>0</v>
      </c>
      <c r="BCW191" s="595">
        <f>'apuração GROSS'!BCN191</f>
        <v>0</v>
      </c>
      <c r="BCX191" s="595">
        <f>'apuração GROSS'!BCO191</f>
        <v>0</v>
      </c>
      <c r="BCY191" s="595">
        <f>'apuração GROSS'!BCP191</f>
        <v>0</v>
      </c>
      <c r="BCZ191" s="595">
        <f>'apuração GROSS'!BCQ191</f>
        <v>0</v>
      </c>
      <c r="BDA191" s="595">
        <f>'apuração GROSS'!BCR191</f>
        <v>0</v>
      </c>
      <c r="BDB191" s="595">
        <f>'apuração GROSS'!BCS191</f>
        <v>0</v>
      </c>
      <c r="BDC191" s="595">
        <f>'apuração GROSS'!BCT191</f>
        <v>0</v>
      </c>
      <c r="BDD191" s="595">
        <f>'apuração GROSS'!BCU191</f>
        <v>0</v>
      </c>
      <c r="BDE191" s="595">
        <f>'apuração GROSS'!BCV191</f>
        <v>0</v>
      </c>
      <c r="BDF191" s="595">
        <f>'apuração GROSS'!BCW191</f>
        <v>0</v>
      </c>
      <c r="BDG191" s="595">
        <f>'apuração GROSS'!BCX191</f>
        <v>0</v>
      </c>
      <c r="BDH191" s="595">
        <f>'apuração GROSS'!BCY191</f>
        <v>0</v>
      </c>
      <c r="BDI191" s="595">
        <f>'apuração GROSS'!BCZ191</f>
        <v>0</v>
      </c>
      <c r="BDJ191" s="595">
        <f>'apuração GROSS'!BDA191</f>
        <v>0</v>
      </c>
      <c r="BDK191" s="595">
        <f>'apuração GROSS'!BDB191</f>
        <v>0</v>
      </c>
      <c r="BDL191" s="595">
        <f>'apuração GROSS'!BDC191</f>
        <v>0</v>
      </c>
      <c r="BDM191" s="595">
        <f>'apuração GROSS'!BDD191</f>
        <v>0</v>
      </c>
      <c r="BDN191" s="595">
        <f>'apuração GROSS'!BDE191</f>
        <v>0</v>
      </c>
      <c r="BDO191" s="595">
        <f>'apuração GROSS'!BDF191</f>
        <v>0</v>
      </c>
      <c r="BDP191" s="595">
        <f>'apuração GROSS'!BDG191</f>
        <v>0</v>
      </c>
      <c r="BDQ191" s="595">
        <f>'apuração GROSS'!BDH191</f>
        <v>0</v>
      </c>
      <c r="BDR191" s="595">
        <f>'apuração GROSS'!BDI191</f>
        <v>0</v>
      </c>
      <c r="BDS191" s="595">
        <f>'apuração GROSS'!BDJ191</f>
        <v>0</v>
      </c>
      <c r="BDT191" s="595">
        <f>'apuração GROSS'!BDK191</f>
        <v>0</v>
      </c>
      <c r="BDU191" s="595">
        <f>'apuração GROSS'!BDL191</f>
        <v>0</v>
      </c>
      <c r="BDV191" s="595">
        <f>'apuração GROSS'!BDM191</f>
        <v>0</v>
      </c>
      <c r="BDW191" s="595">
        <f>'apuração GROSS'!BDN191</f>
        <v>0</v>
      </c>
      <c r="BDX191" s="595">
        <f>'apuração GROSS'!BDO191</f>
        <v>0</v>
      </c>
      <c r="BDY191" s="595">
        <f>'apuração GROSS'!BDP191</f>
        <v>0</v>
      </c>
      <c r="BDZ191" s="595">
        <f>'apuração GROSS'!BDQ191</f>
        <v>0</v>
      </c>
      <c r="BEA191" s="595">
        <f>'apuração GROSS'!BDR191</f>
        <v>0</v>
      </c>
      <c r="BEB191" s="595">
        <f>'apuração GROSS'!BDS191</f>
        <v>0</v>
      </c>
      <c r="BEC191" s="595">
        <f>'apuração GROSS'!BDT191</f>
        <v>0</v>
      </c>
      <c r="BED191" s="595">
        <f>'apuração GROSS'!BDU191</f>
        <v>0</v>
      </c>
      <c r="BEE191" s="595">
        <f>'apuração GROSS'!BDV191</f>
        <v>0</v>
      </c>
      <c r="BEF191" s="595">
        <f>'apuração GROSS'!BDW191</f>
        <v>0</v>
      </c>
      <c r="BEG191" s="595">
        <f>'apuração GROSS'!BDX191</f>
        <v>0</v>
      </c>
      <c r="BEH191" s="595">
        <f>'apuração GROSS'!BDY191</f>
        <v>0</v>
      </c>
      <c r="BEI191" s="595">
        <f>'apuração GROSS'!BDZ191</f>
        <v>0</v>
      </c>
      <c r="BEJ191" s="595">
        <f>'apuração GROSS'!BEA191</f>
        <v>0</v>
      </c>
      <c r="BEK191" s="595">
        <f>'apuração GROSS'!BEB191</f>
        <v>0</v>
      </c>
      <c r="BEL191" s="595">
        <f>'apuração GROSS'!BEC191</f>
        <v>0</v>
      </c>
      <c r="BEM191" s="595">
        <f>'apuração GROSS'!BED191</f>
        <v>0</v>
      </c>
      <c r="BEN191" s="595">
        <f>'apuração GROSS'!BEE191</f>
        <v>0</v>
      </c>
      <c r="BEO191" s="595">
        <f>'apuração GROSS'!BEF191</f>
        <v>0</v>
      </c>
      <c r="BEP191" s="595">
        <f>'apuração GROSS'!BEG191</f>
        <v>0</v>
      </c>
      <c r="BEQ191" s="595">
        <f>'apuração GROSS'!BEH191</f>
        <v>0</v>
      </c>
      <c r="BER191" s="595">
        <f>'apuração GROSS'!BEI191</f>
        <v>0</v>
      </c>
      <c r="BES191" s="595">
        <f>'apuração GROSS'!BEJ191</f>
        <v>0</v>
      </c>
      <c r="BET191" s="595">
        <f>'apuração GROSS'!BEK191</f>
        <v>0</v>
      </c>
      <c r="BEU191" s="595">
        <f>'apuração GROSS'!BEL191</f>
        <v>0</v>
      </c>
      <c r="BEV191" s="595">
        <f>'apuração GROSS'!BEM191</f>
        <v>0</v>
      </c>
      <c r="BEW191" s="595">
        <f>'apuração GROSS'!BEN191</f>
        <v>0</v>
      </c>
      <c r="BEX191" s="595">
        <f>'apuração GROSS'!BEO191</f>
        <v>0</v>
      </c>
      <c r="BEY191" s="595">
        <f>'apuração GROSS'!BEP191</f>
        <v>0</v>
      </c>
      <c r="BEZ191" s="595">
        <f>'apuração GROSS'!BEQ191</f>
        <v>0</v>
      </c>
      <c r="BFA191" s="595">
        <f>'apuração GROSS'!BER191</f>
        <v>0</v>
      </c>
      <c r="BFB191" s="595">
        <f>'apuração GROSS'!BES191</f>
        <v>0</v>
      </c>
      <c r="BFC191" s="595">
        <f>'apuração GROSS'!BET191</f>
        <v>0</v>
      </c>
      <c r="BFD191" s="595">
        <f>'apuração GROSS'!BEU191</f>
        <v>0</v>
      </c>
      <c r="BFE191" s="595">
        <f>'apuração GROSS'!BEV191</f>
        <v>0</v>
      </c>
      <c r="BFF191" s="595">
        <f>'apuração GROSS'!BEW191</f>
        <v>0</v>
      </c>
      <c r="BFG191" s="595">
        <f>'apuração GROSS'!BEX191</f>
        <v>0</v>
      </c>
      <c r="BFH191" s="595">
        <f>'apuração GROSS'!BEY191</f>
        <v>0</v>
      </c>
      <c r="BFI191" s="595">
        <f>'apuração GROSS'!BEZ191</f>
        <v>0</v>
      </c>
      <c r="BFJ191" s="595">
        <f>'apuração GROSS'!BFA191</f>
        <v>0</v>
      </c>
      <c r="BFK191" s="595">
        <f>'apuração GROSS'!BFB191</f>
        <v>0</v>
      </c>
      <c r="BFL191" s="595">
        <f>'apuração GROSS'!BFC191</f>
        <v>0</v>
      </c>
      <c r="BFM191" s="595">
        <f>'apuração GROSS'!BFD191</f>
        <v>0</v>
      </c>
      <c r="BFN191" s="595">
        <f>'apuração GROSS'!BFE191</f>
        <v>0</v>
      </c>
      <c r="BFO191" s="595">
        <f>'apuração GROSS'!BFF191</f>
        <v>0</v>
      </c>
      <c r="BFP191" s="595">
        <f>'apuração GROSS'!BFG191</f>
        <v>0</v>
      </c>
      <c r="BFQ191" s="595">
        <f>'apuração GROSS'!BFH191</f>
        <v>0</v>
      </c>
      <c r="BFR191" s="595">
        <f>'apuração GROSS'!BFI191</f>
        <v>0</v>
      </c>
      <c r="BFS191" s="595">
        <f>'apuração GROSS'!BFJ191</f>
        <v>0</v>
      </c>
      <c r="BFT191" s="595">
        <f>'apuração GROSS'!BFK191</f>
        <v>0</v>
      </c>
      <c r="BFU191" s="595">
        <f>'apuração GROSS'!BFL191</f>
        <v>0</v>
      </c>
      <c r="BFV191" s="595">
        <f>'apuração GROSS'!BFM191</f>
        <v>0</v>
      </c>
      <c r="BFW191" s="595">
        <f>'apuração GROSS'!BFN191</f>
        <v>0</v>
      </c>
      <c r="BFX191" s="595">
        <f>'apuração GROSS'!BFO191</f>
        <v>0</v>
      </c>
      <c r="BFY191" s="595">
        <f>'apuração GROSS'!BFP191</f>
        <v>0</v>
      </c>
      <c r="BFZ191" s="595">
        <f>'apuração GROSS'!BFQ191</f>
        <v>0</v>
      </c>
      <c r="BGA191" s="595">
        <f>'apuração GROSS'!BFR191</f>
        <v>0</v>
      </c>
      <c r="BGB191" s="595">
        <f>'apuração GROSS'!BFS191</f>
        <v>0</v>
      </c>
      <c r="BGC191" s="595">
        <f>'apuração GROSS'!BFT191</f>
        <v>0</v>
      </c>
      <c r="BGD191" s="595">
        <f>'apuração GROSS'!BFU191</f>
        <v>0</v>
      </c>
      <c r="BGE191" s="595">
        <f>'apuração GROSS'!BFV191</f>
        <v>0</v>
      </c>
      <c r="BGF191" s="595">
        <f>'apuração GROSS'!BFW191</f>
        <v>0</v>
      </c>
      <c r="BGG191" s="595">
        <f>'apuração GROSS'!BFX191</f>
        <v>0</v>
      </c>
      <c r="BGH191" s="595">
        <f>'apuração GROSS'!BFY191</f>
        <v>0</v>
      </c>
      <c r="BGI191" s="595">
        <f>'apuração GROSS'!BFZ191</f>
        <v>0</v>
      </c>
      <c r="BGJ191" s="595">
        <f>'apuração GROSS'!BGA191</f>
        <v>0</v>
      </c>
      <c r="BGK191" s="595">
        <f>'apuração GROSS'!BGB191</f>
        <v>0</v>
      </c>
      <c r="BGL191" s="595">
        <f>'apuração GROSS'!BGC191</f>
        <v>0</v>
      </c>
      <c r="BGM191" s="595">
        <f>'apuração GROSS'!BGD191</f>
        <v>0</v>
      </c>
      <c r="BGN191" s="595">
        <f>'apuração GROSS'!BGE191</f>
        <v>0</v>
      </c>
      <c r="BGO191" s="595">
        <f>'apuração GROSS'!BGF191</f>
        <v>0</v>
      </c>
      <c r="BGP191" s="595">
        <f>'apuração GROSS'!BGG191</f>
        <v>0</v>
      </c>
      <c r="BGQ191" s="595">
        <f>'apuração GROSS'!BGH191</f>
        <v>0</v>
      </c>
      <c r="BGR191" s="595">
        <f>'apuração GROSS'!BGI191</f>
        <v>0</v>
      </c>
      <c r="BGS191" s="595">
        <f>'apuração GROSS'!BGJ191</f>
        <v>0</v>
      </c>
      <c r="BGT191" s="595">
        <f>'apuração GROSS'!BGK191</f>
        <v>0</v>
      </c>
      <c r="BGU191" s="595">
        <f>'apuração GROSS'!BGL191</f>
        <v>0</v>
      </c>
      <c r="BGV191" s="595">
        <f>'apuração GROSS'!BGM191</f>
        <v>0</v>
      </c>
      <c r="BGW191" s="595">
        <f>'apuração GROSS'!BGN191</f>
        <v>0</v>
      </c>
      <c r="BGX191" s="595">
        <f>'apuração GROSS'!BGO191</f>
        <v>0</v>
      </c>
      <c r="BGY191" s="595">
        <f>'apuração GROSS'!BGP191</f>
        <v>0</v>
      </c>
      <c r="BGZ191" s="595">
        <f>'apuração GROSS'!BGQ191</f>
        <v>0</v>
      </c>
      <c r="BHA191" s="595">
        <f>'apuração GROSS'!BGR191</f>
        <v>0</v>
      </c>
      <c r="BHB191" s="595">
        <f>'apuração GROSS'!BGS191</f>
        <v>0</v>
      </c>
      <c r="BHC191" s="595">
        <f>'apuração GROSS'!BGT191</f>
        <v>0</v>
      </c>
      <c r="BHD191" s="595">
        <f>'apuração GROSS'!BGU191</f>
        <v>0</v>
      </c>
      <c r="BHE191" s="595">
        <f>'apuração GROSS'!BGV191</f>
        <v>0</v>
      </c>
      <c r="BHF191" s="595">
        <f>'apuração GROSS'!BGW191</f>
        <v>0</v>
      </c>
      <c r="BHG191" s="595">
        <f>'apuração GROSS'!BGX191</f>
        <v>0</v>
      </c>
      <c r="BHH191" s="595">
        <f>'apuração GROSS'!BGY191</f>
        <v>0</v>
      </c>
      <c r="BHI191" s="595">
        <f>'apuração GROSS'!BGZ191</f>
        <v>0</v>
      </c>
      <c r="BHJ191" s="595">
        <f>'apuração GROSS'!BHA191</f>
        <v>0</v>
      </c>
      <c r="BHK191" s="595">
        <f>'apuração GROSS'!BHB191</f>
        <v>0</v>
      </c>
      <c r="BHL191" s="595">
        <f>'apuração GROSS'!BHC191</f>
        <v>0</v>
      </c>
      <c r="BHM191" s="595">
        <f>'apuração GROSS'!BHD191</f>
        <v>0</v>
      </c>
      <c r="BHN191" s="595">
        <f>'apuração GROSS'!BHE191</f>
        <v>0</v>
      </c>
      <c r="BHO191" s="595">
        <f>'apuração GROSS'!BHF191</f>
        <v>0</v>
      </c>
      <c r="BHP191" s="595">
        <f>'apuração GROSS'!BHG191</f>
        <v>0</v>
      </c>
      <c r="BHQ191" s="595">
        <f>'apuração GROSS'!BHH191</f>
        <v>0</v>
      </c>
      <c r="BHR191" s="595">
        <f>'apuração GROSS'!BHI191</f>
        <v>0</v>
      </c>
      <c r="BHS191" s="595">
        <f>'apuração GROSS'!BHJ191</f>
        <v>0</v>
      </c>
      <c r="BHT191" s="595">
        <f>'apuração GROSS'!BHK191</f>
        <v>0</v>
      </c>
      <c r="BHU191" s="595">
        <f>'apuração GROSS'!BHL191</f>
        <v>0</v>
      </c>
      <c r="BHV191" s="595">
        <f>'apuração GROSS'!BHM191</f>
        <v>0</v>
      </c>
      <c r="BHW191" s="595">
        <f>'apuração GROSS'!BHN191</f>
        <v>0</v>
      </c>
      <c r="BHX191" s="595">
        <f>'apuração GROSS'!BHO191</f>
        <v>0</v>
      </c>
      <c r="BHY191" s="595">
        <f>'apuração GROSS'!BHP191</f>
        <v>0</v>
      </c>
      <c r="BHZ191" s="595">
        <f>'apuração GROSS'!BHQ191</f>
        <v>0</v>
      </c>
      <c r="BIA191" s="595">
        <f>'apuração GROSS'!BHR191</f>
        <v>0</v>
      </c>
      <c r="BIB191" s="595">
        <f>'apuração GROSS'!BHS191</f>
        <v>0</v>
      </c>
      <c r="BIC191" s="595">
        <f>'apuração GROSS'!BHT191</f>
        <v>0</v>
      </c>
      <c r="BID191" s="595">
        <f>'apuração GROSS'!BHU191</f>
        <v>0</v>
      </c>
      <c r="BIE191" s="595">
        <f>'apuração GROSS'!BHV191</f>
        <v>0</v>
      </c>
      <c r="BIF191" s="595">
        <f>'apuração GROSS'!BHW191</f>
        <v>0</v>
      </c>
      <c r="BIG191" s="595">
        <f>'apuração GROSS'!BHX191</f>
        <v>0</v>
      </c>
      <c r="BIH191" s="595">
        <f>'apuração GROSS'!BHY191</f>
        <v>0</v>
      </c>
      <c r="BII191" s="595">
        <f>'apuração GROSS'!BHZ191</f>
        <v>0</v>
      </c>
      <c r="BIJ191" s="595">
        <f>'apuração GROSS'!BIA191</f>
        <v>0</v>
      </c>
      <c r="BIK191" s="595">
        <f>'apuração GROSS'!BIB191</f>
        <v>0</v>
      </c>
      <c r="BIL191" s="595">
        <f>'apuração GROSS'!BIC191</f>
        <v>0</v>
      </c>
      <c r="BIM191" s="595">
        <f>'apuração GROSS'!BID191</f>
        <v>0</v>
      </c>
      <c r="BIN191" s="595">
        <f>'apuração GROSS'!BIE191</f>
        <v>0</v>
      </c>
      <c r="BIO191" s="595">
        <f>'apuração GROSS'!BIF191</f>
        <v>0</v>
      </c>
      <c r="BIP191" s="595">
        <f>'apuração GROSS'!BIG191</f>
        <v>0</v>
      </c>
      <c r="BIQ191" s="595">
        <f>'apuração GROSS'!BIH191</f>
        <v>0</v>
      </c>
      <c r="BIR191" s="595">
        <f>'apuração GROSS'!BII191</f>
        <v>0</v>
      </c>
      <c r="BIS191" s="595">
        <f>'apuração GROSS'!BIJ191</f>
        <v>0</v>
      </c>
      <c r="BIT191" s="595">
        <f>'apuração GROSS'!BIK191</f>
        <v>0</v>
      </c>
      <c r="BIU191" s="595">
        <f>'apuração GROSS'!BIL191</f>
        <v>0</v>
      </c>
      <c r="BIV191" s="595">
        <f>'apuração GROSS'!BIM191</f>
        <v>0</v>
      </c>
      <c r="BIW191" s="595">
        <f>'apuração GROSS'!BIN191</f>
        <v>0</v>
      </c>
      <c r="BIX191" s="595">
        <f>'apuração GROSS'!BIO191</f>
        <v>0</v>
      </c>
      <c r="BIY191" s="595">
        <f>'apuração GROSS'!BIP191</f>
        <v>0</v>
      </c>
      <c r="BIZ191" s="595">
        <f>'apuração GROSS'!BIQ191</f>
        <v>0</v>
      </c>
      <c r="BJA191" s="595">
        <f>'apuração GROSS'!BIR191</f>
        <v>0</v>
      </c>
      <c r="BJB191" s="595">
        <f>'apuração GROSS'!BIS191</f>
        <v>0</v>
      </c>
      <c r="BJC191" s="595">
        <f>'apuração GROSS'!BIT191</f>
        <v>0</v>
      </c>
      <c r="BJD191" s="595">
        <f>'apuração GROSS'!BIU191</f>
        <v>0</v>
      </c>
      <c r="BJE191" s="595">
        <f>'apuração GROSS'!BIV191</f>
        <v>0</v>
      </c>
      <c r="BJF191" s="595">
        <f>'apuração GROSS'!BIW191</f>
        <v>0</v>
      </c>
      <c r="BJG191" s="595">
        <f>'apuração GROSS'!BIX191</f>
        <v>0</v>
      </c>
      <c r="BJH191" s="595">
        <f>'apuração GROSS'!BIY191</f>
        <v>0</v>
      </c>
      <c r="BJI191" s="595">
        <f>'apuração GROSS'!BIZ191</f>
        <v>0</v>
      </c>
      <c r="BJJ191" s="595">
        <f>'apuração GROSS'!BJA191</f>
        <v>0</v>
      </c>
      <c r="BJK191" s="595">
        <f>'apuração GROSS'!BJB191</f>
        <v>0</v>
      </c>
      <c r="BJL191" s="595">
        <f>'apuração GROSS'!BJC191</f>
        <v>0</v>
      </c>
      <c r="BJM191" s="595">
        <f>'apuração GROSS'!BJD191</f>
        <v>0</v>
      </c>
      <c r="BJN191" s="595">
        <f>'apuração GROSS'!BJE191</f>
        <v>0</v>
      </c>
      <c r="BJO191" s="595">
        <f>'apuração GROSS'!BJF191</f>
        <v>0</v>
      </c>
      <c r="BJP191" s="595">
        <f>'apuração GROSS'!BJG191</f>
        <v>0</v>
      </c>
      <c r="BJQ191" s="595">
        <f>'apuração GROSS'!BJH191</f>
        <v>0</v>
      </c>
      <c r="BJR191" s="595">
        <f>'apuração GROSS'!BJI191</f>
        <v>0</v>
      </c>
      <c r="BJS191" s="595">
        <f>'apuração GROSS'!BJJ191</f>
        <v>0</v>
      </c>
      <c r="BJT191" s="595">
        <f>'apuração GROSS'!BJK191</f>
        <v>0</v>
      </c>
      <c r="BJU191" s="595">
        <f>'apuração GROSS'!BJL191</f>
        <v>0</v>
      </c>
      <c r="BJV191" s="595">
        <f>'apuração GROSS'!BJM191</f>
        <v>0</v>
      </c>
      <c r="BJW191" s="595">
        <f>'apuração GROSS'!BJN191</f>
        <v>0</v>
      </c>
      <c r="BJX191" s="595">
        <f>'apuração GROSS'!BJO191</f>
        <v>0</v>
      </c>
      <c r="BJY191" s="595">
        <f>'apuração GROSS'!BJP191</f>
        <v>0</v>
      </c>
      <c r="BJZ191" s="595">
        <f>'apuração GROSS'!BJQ191</f>
        <v>0</v>
      </c>
      <c r="BKA191" s="595">
        <f>'apuração GROSS'!BJR191</f>
        <v>0</v>
      </c>
      <c r="BKB191" s="595">
        <f>'apuração GROSS'!BJS191</f>
        <v>0</v>
      </c>
      <c r="BKC191" s="595">
        <f>'apuração GROSS'!BJT191</f>
        <v>0</v>
      </c>
      <c r="BKD191" s="595">
        <f>'apuração GROSS'!BJU191</f>
        <v>0</v>
      </c>
      <c r="BKE191" s="595">
        <f>'apuração GROSS'!BJV191</f>
        <v>0</v>
      </c>
      <c r="BKF191" s="595">
        <f>'apuração GROSS'!BJW191</f>
        <v>0</v>
      </c>
      <c r="BKG191" s="595">
        <f>'apuração GROSS'!BJX191</f>
        <v>0</v>
      </c>
      <c r="BKH191" s="595">
        <f>'apuração GROSS'!BJY191</f>
        <v>0</v>
      </c>
      <c r="BKI191" s="595">
        <f>'apuração GROSS'!BJZ191</f>
        <v>0</v>
      </c>
      <c r="BKJ191" s="595">
        <f>'apuração GROSS'!BKA191</f>
        <v>0</v>
      </c>
      <c r="BKK191" s="595">
        <f>'apuração GROSS'!BKB191</f>
        <v>0</v>
      </c>
      <c r="BKL191" s="595">
        <f>'apuração GROSS'!BKC191</f>
        <v>0</v>
      </c>
      <c r="BKM191" s="595">
        <f>'apuração GROSS'!BKD191</f>
        <v>0</v>
      </c>
      <c r="BKN191" s="595">
        <f>'apuração GROSS'!BKE191</f>
        <v>0</v>
      </c>
      <c r="BKO191" s="595">
        <f>'apuração GROSS'!BKF191</f>
        <v>0</v>
      </c>
      <c r="BKP191" s="595">
        <f>'apuração GROSS'!BKG191</f>
        <v>0</v>
      </c>
      <c r="BKQ191" s="595">
        <f>'apuração GROSS'!BKH191</f>
        <v>0</v>
      </c>
      <c r="BKR191" s="595">
        <f>'apuração GROSS'!BKI191</f>
        <v>0</v>
      </c>
      <c r="BKS191" s="595">
        <f>'apuração GROSS'!BKJ191</f>
        <v>0</v>
      </c>
      <c r="BKT191" s="595">
        <f>'apuração GROSS'!BKK191</f>
        <v>0</v>
      </c>
      <c r="BKU191" s="595">
        <f>'apuração GROSS'!BKL191</f>
        <v>0</v>
      </c>
      <c r="BKV191" s="595">
        <f>'apuração GROSS'!BKM191</f>
        <v>0</v>
      </c>
      <c r="BKW191" s="595">
        <f>'apuração GROSS'!BKN191</f>
        <v>0</v>
      </c>
      <c r="BKX191" s="595">
        <f>'apuração GROSS'!BKO191</f>
        <v>0</v>
      </c>
      <c r="BKY191" s="595">
        <f>'apuração GROSS'!BKP191</f>
        <v>0</v>
      </c>
      <c r="BKZ191" s="595">
        <f>'apuração GROSS'!BKQ191</f>
        <v>0</v>
      </c>
      <c r="BLA191" s="595">
        <f>'apuração GROSS'!BKR191</f>
        <v>0</v>
      </c>
      <c r="BLB191" s="595">
        <f>'apuração GROSS'!BKS191</f>
        <v>0</v>
      </c>
      <c r="BLC191" s="595">
        <f>'apuração GROSS'!BKT191</f>
        <v>0</v>
      </c>
      <c r="BLD191" s="595">
        <f>'apuração GROSS'!BKU191</f>
        <v>0</v>
      </c>
      <c r="BLE191" s="595">
        <f>'apuração GROSS'!BKV191</f>
        <v>0</v>
      </c>
      <c r="BLF191" s="595">
        <f>'apuração GROSS'!BKW191</f>
        <v>0</v>
      </c>
      <c r="BLG191" s="595">
        <f>'apuração GROSS'!BKX191</f>
        <v>0</v>
      </c>
      <c r="BLH191" s="595">
        <f>'apuração GROSS'!BKY191</f>
        <v>0</v>
      </c>
      <c r="BLI191" s="595">
        <f>'apuração GROSS'!BKZ191</f>
        <v>0</v>
      </c>
      <c r="BLJ191" s="595">
        <f>'apuração GROSS'!BLA191</f>
        <v>0</v>
      </c>
      <c r="BLK191" s="595">
        <f>'apuração GROSS'!BLB191</f>
        <v>0</v>
      </c>
      <c r="BLL191" s="595">
        <f>'apuração GROSS'!BLC191</f>
        <v>0</v>
      </c>
      <c r="BLM191" s="595">
        <f>'apuração GROSS'!BLD191</f>
        <v>0</v>
      </c>
      <c r="BLN191" s="595">
        <f>'apuração GROSS'!BLE191</f>
        <v>0</v>
      </c>
      <c r="BLO191" s="595">
        <f>'apuração GROSS'!BLF191</f>
        <v>0</v>
      </c>
      <c r="BLP191" s="595">
        <f>'apuração GROSS'!BLG191</f>
        <v>0</v>
      </c>
      <c r="BLQ191" s="595">
        <f>'apuração GROSS'!BLH191</f>
        <v>0</v>
      </c>
      <c r="BLR191" s="595">
        <f>'apuração GROSS'!BLI191</f>
        <v>0</v>
      </c>
      <c r="BLS191" s="595">
        <f>'apuração GROSS'!BLJ191</f>
        <v>0</v>
      </c>
      <c r="BLT191" s="595">
        <f>'apuração GROSS'!BLK191</f>
        <v>0</v>
      </c>
      <c r="BLU191" s="595">
        <f>'apuração GROSS'!BLL191</f>
        <v>0</v>
      </c>
      <c r="BLV191" s="595">
        <f>'apuração GROSS'!BLM191</f>
        <v>0</v>
      </c>
      <c r="BLW191" s="595">
        <f>'apuração GROSS'!BLN191</f>
        <v>0</v>
      </c>
      <c r="BLX191" s="595">
        <f>'apuração GROSS'!BLO191</f>
        <v>0</v>
      </c>
      <c r="BLY191" s="595">
        <f>'apuração GROSS'!BLP191</f>
        <v>0</v>
      </c>
      <c r="BLZ191" s="595">
        <f>'apuração GROSS'!BLQ191</f>
        <v>0</v>
      </c>
      <c r="BMA191" s="595">
        <f>'apuração GROSS'!BLR191</f>
        <v>0</v>
      </c>
      <c r="BMB191" s="595">
        <f>'apuração GROSS'!BLS191</f>
        <v>0</v>
      </c>
      <c r="BMC191" s="595">
        <f>'apuração GROSS'!BLT191</f>
        <v>0</v>
      </c>
      <c r="BMD191" s="595">
        <f>'apuração GROSS'!BLU191</f>
        <v>0</v>
      </c>
      <c r="BME191" s="595">
        <f>'apuração GROSS'!BLV191</f>
        <v>0</v>
      </c>
      <c r="BMF191" s="595">
        <f>'apuração GROSS'!BLW191</f>
        <v>0</v>
      </c>
      <c r="BMG191" s="595">
        <f>'apuração GROSS'!BLX191</f>
        <v>0</v>
      </c>
      <c r="BMH191" s="595">
        <f>'apuração GROSS'!BLY191</f>
        <v>0</v>
      </c>
      <c r="BMI191" s="595">
        <f>'apuração GROSS'!BLZ191</f>
        <v>0</v>
      </c>
      <c r="BMJ191" s="595">
        <f>'apuração GROSS'!BMA191</f>
        <v>0</v>
      </c>
      <c r="BMK191" s="595">
        <f>'apuração GROSS'!BMB191</f>
        <v>0</v>
      </c>
      <c r="BML191" s="595">
        <f>'apuração GROSS'!BMC191</f>
        <v>0</v>
      </c>
      <c r="BMM191" s="595">
        <f>'apuração GROSS'!BMD191</f>
        <v>0</v>
      </c>
      <c r="BMN191" s="595">
        <f>'apuração GROSS'!BME191</f>
        <v>0</v>
      </c>
      <c r="BMO191" s="595">
        <f>'apuração GROSS'!BMF191</f>
        <v>0</v>
      </c>
      <c r="BMP191" s="595">
        <f>'apuração GROSS'!BMG191</f>
        <v>0</v>
      </c>
      <c r="BMQ191" s="595">
        <f>'apuração GROSS'!BMH191</f>
        <v>0</v>
      </c>
      <c r="BMR191" s="595">
        <f>'apuração GROSS'!BMI191</f>
        <v>0</v>
      </c>
      <c r="BMS191" s="595">
        <f>'apuração GROSS'!BMJ191</f>
        <v>0</v>
      </c>
      <c r="BMT191" s="595">
        <f>'apuração GROSS'!BMK191</f>
        <v>0</v>
      </c>
      <c r="BMU191" s="595">
        <f>'apuração GROSS'!BML191</f>
        <v>0</v>
      </c>
      <c r="BMV191" s="595">
        <f>'apuração GROSS'!BMM191</f>
        <v>0</v>
      </c>
      <c r="BMW191" s="595">
        <f>'apuração GROSS'!BMN191</f>
        <v>0</v>
      </c>
      <c r="BMX191" s="595">
        <f>'apuração GROSS'!BMO191</f>
        <v>0</v>
      </c>
      <c r="BMY191" s="595">
        <f>'apuração GROSS'!BMP191</f>
        <v>0</v>
      </c>
      <c r="BMZ191" s="595">
        <f>'apuração GROSS'!BMQ191</f>
        <v>0</v>
      </c>
      <c r="BNA191" s="595">
        <f>'apuração GROSS'!BMR191</f>
        <v>0</v>
      </c>
      <c r="BNB191" s="595">
        <f>'apuração GROSS'!BMS191</f>
        <v>0</v>
      </c>
      <c r="BNC191" s="595">
        <f>'apuração GROSS'!BMT191</f>
        <v>0</v>
      </c>
      <c r="BND191" s="595">
        <f>'apuração GROSS'!BMU191</f>
        <v>0</v>
      </c>
      <c r="BNE191" s="595">
        <f>'apuração GROSS'!BMV191</f>
        <v>0</v>
      </c>
      <c r="BNF191" s="595">
        <f>'apuração GROSS'!BMW191</f>
        <v>0</v>
      </c>
      <c r="BNG191" s="595">
        <f>'apuração GROSS'!BMX191</f>
        <v>0</v>
      </c>
      <c r="BNH191" s="595">
        <f>'apuração GROSS'!BMY191</f>
        <v>0</v>
      </c>
      <c r="BNI191" s="595">
        <f>'apuração GROSS'!BMZ191</f>
        <v>0</v>
      </c>
      <c r="BNJ191" s="595">
        <f>'apuração GROSS'!BNA191</f>
        <v>0</v>
      </c>
      <c r="BNK191" s="595">
        <f>'apuração GROSS'!BNB191</f>
        <v>0</v>
      </c>
      <c r="BNL191" s="595">
        <f>'apuração GROSS'!BNC191</f>
        <v>0</v>
      </c>
      <c r="BNM191" s="595">
        <f>'apuração GROSS'!BND191</f>
        <v>0</v>
      </c>
      <c r="BNN191" s="595">
        <f>'apuração GROSS'!BNE191</f>
        <v>0</v>
      </c>
      <c r="BNO191" s="595">
        <f>'apuração GROSS'!BNF191</f>
        <v>0</v>
      </c>
      <c r="BNP191" s="595">
        <f>'apuração GROSS'!BNG191</f>
        <v>0</v>
      </c>
      <c r="BNQ191" s="595">
        <f>'apuração GROSS'!BNH191</f>
        <v>0</v>
      </c>
      <c r="BNR191" s="595">
        <f>'apuração GROSS'!BNI191</f>
        <v>0</v>
      </c>
      <c r="BNS191" s="595">
        <f>'apuração GROSS'!BNJ191</f>
        <v>0</v>
      </c>
      <c r="BNT191" s="595">
        <f>'apuração GROSS'!BNK191</f>
        <v>0</v>
      </c>
      <c r="BNU191" s="595">
        <f>'apuração GROSS'!BNL191</f>
        <v>0</v>
      </c>
      <c r="BNV191" s="595">
        <f>'apuração GROSS'!BNM191</f>
        <v>0</v>
      </c>
      <c r="BNW191" s="595">
        <f>'apuração GROSS'!BNN191</f>
        <v>0</v>
      </c>
      <c r="BNX191" s="595">
        <f>'apuração GROSS'!BNO191</f>
        <v>0</v>
      </c>
      <c r="BNY191" s="595">
        <f>'apuração GROSS'!BNP191</f>
        <v>0</v>
      </c>
      <c r="BNZ191" s="595">
        <f>'apuração GROSS'!BNQ191</f>
        <v>0</v>
      </c>
      <c r="BOA191" s="595">
        <f>'apuração GROSS'!BNR191</f>
        <v>0</v>
      </c>
      <c r="BOB191" s="595">
        <f>'apuração GROSS'!BNS191</f>
        <v>0</v>
      </c>
      <c r="BOC191" s="595">
        <f>'apuração GROSS'!BNT191</f>
        <v>0</v>
      </c>
      <c r="BOD191" s="595">
        <f>'apuração GROSS'!BNU191</f>
        <v>0</v>
      </c>
      <c r="BOE191" s="595">
        <f>'apuração GROSS'!BNV191</f>
        <v>0</v>
      </c>
      <c r="BOF191" s="595">
        <f>'apuração GROSS'!BNW191</f>
        <v>0</v>
      </c>
      <c r="BOG191" s="595">
        <f>'apuração GROSS'!BNX191</f>
        <v>0</v>
      </c>
      <c r="BOH191" s="595">
        <f>'apuração GROSS'!BNY191</f>
        <v>0</v>
      </c>
      <c r="BOI191" s="595">
        <f>'apuração GROSS'!BNZ191</f>
        <v>0</v>
      </c>
      <c r="BOJ191" s="595">
        <f>'apuração GROSS'!BOA191</f>
        <v>0</v>
      </c>
      <c r="BOK191" s="595">
        <f>'apuração GROSS'!BOB191</f>
        <v>0</v>
      </c>
      <c r="BOL191" s="595">
        <f>'apuração GROSS'!BOC191</f>
        <v>0</v>
      </c>
      <c r="BOM191" s="595">
        <f>'apuração GROSS'!BOD191</f>
        <v>0</v>
      </c>
      <c r="BON191" s="595">
        <f>'apuração GROSS'!BOE191</f>
        <v>0</v>
      </c>
      <c r="BOO191" s="595">
        <f>'apuração GROSS'!BOF191</f>
        <v>0</v>
      </c>
      <c r="BOP191" s="595">
        <f>'apuração GROSS'!BOG191</f>
        <v>0</v>
      </c>
      <c r="BOQ191" s="595">
        <f>'apuração GROSS'!BOH191</f>
        <v>0</v>
      </c>
      <c r="BOR191" s="595">
        <f>'apuração GROSS'!BOI191</f>
        <v>0</v>
      </c>
      <c r="BOS191" s="595">
        <f>'apuração GROSS'!BOJ191</f>
        <v>0</v>
      </c>
      <c r="BOT191" s="595">
        <f>'apuração GROSS'!BOK191</f>
        <v>0</v>
      </c>
      <c r="BOU191" s="595">
        <f>'apuração GROSS'!BOL191</f>
        <v>0</v>
      </c>
      <c r="BOV191" s="595">
        <f>'apuração GROSS'!BOM191</f>
        <v>0</v>
      </c>
      <c r="BOW191" s="595">
        <f>'apuração GROSS'!BON191</f>
        <v>0</v>
      </c>
      <c r="BOX191" s="595">
        <f>'apuração GROSS'!BOO191</f>
        <v>0</v>
      </c>
      <c r="BOY191" s="595">
        <f>'apuração GROSS'!BOP191</f>
        <v>0</v>
      </c>
      <c r="BOZ191" s="595">
        <f>'apuração GROSS'!BOQ191</f>
        <v>0</v>
      </c>
      <c r="BPA191" s="595">
        <f>'apuração GROSS'!BOR191</f>
        <v>0</v>
      </c>
      <c r="BPB191" s="595">
        <f>'apuração GROSS'!BOS191</f>
        <v>0</v>
      </c>
      <c r="BPC191" s="595">
        <f>'apuração GROSS'!BOT191</f>
        <v>0</v>
      </c>
      <c r="BPD191" s="595">
        <f>'apuração GROSS'!BOU191</f>
        <v>0</v>
      </c>
      <c r="BPE191" s="595">
        <f>'apuração GROSS'!BOV191</f>
        <v>0</v>
      </c>
      <c r="BPF191" s="595">
        <f>'apuração GROSS'!BOW191</f>
        <v>0</v>
      </c>
      <c r="BPG191" s="595">
        <f>'apuração GROSS'!BOX191</f>
        <v>0</v>
      </c>
      <c r="BPH191" s="595">
        <f>'apuração GROSS'!BOY191</f>
        <v>0</v>
      </c>
      <c r="BPI191" s="595">
        <f>'apuração GROSS'!BOZ191</f>
        <v>0</v>
      </c>
      <c r="BPJ191" s="595">
        <f>'apuração GROSS'!BPA191</f>
        <v>0</v>
      </c>
      <c r="BPK191" s="595">
        <f>'apuração GROSS'!BPB191</f>
        <v>0</v>
      </c>
      <c r="BPL191" s="595">
        <f>'apuração GROSS'!BPC191</f>
        <v>0</v>
      </c>
      <c r="BPM191" s="595">
        <f>'apuração GROSS'!BPD191</f>
        <v>0</v>
      </c>
      <c r="BPN191" s="595">
        <f>'apuração GROSS'!BPE191</f>
        <v>0</v>
      </c>
      <c r="BPO191" s="595">
        <f>'apuração GROSS'!BPF191</f>
        <v>0</v>
      </c>
      <c r="BPP191" s="595">
        <f>'apuração GROSS'!BPG191</f>
        <v>0</v>
      </c>
      <c r="BPQ191" s="595">
        <f>'apuração GROSS'!BPH191</f>
        <v>0</v>
      </c>
      <c r="BPR191" s="595">
        <f>'apuração GROSS'!BPI191</f>
        <v>0</v>
      </c>
      <c r="BPS191" s="595">
        <f>'apuração GROSS'!BPJ191</f>
        <v>0</v>
      </c>
      <c r="BPT191" s="595">
        <f>'apuração GROSS'!BPK191</f>
        <v>0</v>
      </c>
      <c r="BPU191" s="595">
        <f>'apuração GROSS'!BPL191</f>
        <v>0</v>
      </c>
      <c r="BPV191" s="595">
        <f>'apuração GROSS'!BPM191</f>
        <v>0</v>
      </c>
      <c r="BPW191" s="595">
        <f>'apuração GROSS'!BPN191</f>
        <v>0</v>
      </c>
      <c r="BPX191" s="595">
        <f>'apuração GROSS'!BPO191</f>
        <v>0</v>
      </c>
      <c r="BPY191" s="595">
        <f>'apuração GROSS'!BPP191</f>
        <v>0</v>
      </c>
      <c r="BPZ191" s="595">
        <f>'apuração GROSS'!BPQ191</f>
        <v>0</v>
      </c>
      <c r="BQA191" s="595">
        <f>'apuração GROSS'!BPR191</f>
        <v>0</v>
      </c>
      <c r="BQB191" s="595">
        <f>'apuração GROSS'!BPS191</f>
        <v>0</v>
      </c>
      <c r="BQC191" s="595">
        <f>'apuração GROSS'!BPT191</f>
        <v>0</v>
      </c>
      <c r="BQD191" s="595">
        <f>'apuração GROSS'!BPU191</f>
        <v>0</v>
      </c>
      <c r="BQE191" s="595">
        <f>'apuração GROSS'!BPV191</f>
        <v>0</v>
      </c>
      <c r="BQF191" s="595">
        <f>'apuração GROSS'!BPW191</f>
        <v>0</v>
      </c>
      <c r="BQG191" s="595">
        <f>'apuração GROSS'!BPX191</f>
        <v>0</v>
      </c>
      <c r="BQH191" s="595">
        <f>'apuração GROSS'!BPY191</f>
        <v>0</v>
      </c>
      <c r="BQI191" s="595">
        <f>'apuração GROSS'!BPZ191</f>
        <v>0</v>
      </c>
      <c r="BQJ191" s="595">
        <f>'apuração GROSS'!BQA191</f>
        <v>0</v>
      </c>
      <c r="BQK191" s="595">
        <f>'apuração GROSS'!BQB191</f>
        <v>0</v>
      </c>
      <c r="BQL191" s="595">
        <f>'apuração GROSS'!BQC191</f>
        <v>0</v>
      </c>
      <c r="BQM191" s="595">
        <f>'apuração GROSS'!BQD191</f>
        <v>0</v>
      </c>
      <c r="BQN191" s="595">
        <f>'apuração GROSS'!BQE191</f>
        <v>0</v>
      </c>
      <c r="BQO191" s="595">
        <f>'apuração GROSS'!BQF191</f>
        <v>0</v>
      </c>
      <c r="BQP191" s="595">
        <f>'apuração GROSS'!BQG191</f>
        <v>0</v>
      </c>
      <c r="BQQ191" s="595">
        <f>'apuração GROSS'!BQH191</f>
        <v>0</v>
      </c>
      <c r="BQR191" s="595">
        <f>'apuração GROSS'!BQI191</f>
        <v>0</v>
      </c>
      <c r="BQS191" s="595">
        <f>'apuração GROSS'!BQJ191</f>
        <v>0</v>
      </c>
      <c r="BQT191" s="595">
        <f>'apuração GROSS'!BQK191</f>
        <v>0</v>
      </c>
      <c r="BQU191" s="595">
        <f>'apuração GROSS'!BQL191</f>
        <v>0</v>
      </c>
      <c r="BQV191" s="595">
        <f>'apuração GROSS'!BQM191</f>
        <v>0</v>
      </c>
      <c r="BQW191" s="595">
        <f>'apuração GROSS'!BQN191</f>
        <v>0</v>
      </c>
      <c r="BQX191" s="595">
        <f>'apuração GROSS'!BQO191</f>
        <v>0</v>
      </c>
      <c r="BQY191" s="595">
        <f>'apuração GROSS'!BQP191</f>
        <v>0</v>
      </c>
      <c r="BQZ191" s="595">
        <f>'apuração GROSS'!BQQ191</f>
        <v>0</v>
      </c>
      <c r="BRA191" s="595">
        <f>'apuração GROSS'!BQR191</f>
        <v>0</v>
      </c>
      <c r="BRB191" s="595">
        <f>'apuração GROSS'!BQS191</f>
        <v>0</v>
      </c>
      <c r="BRC191" s="595">
        <f>'apuração GROSS'!BQT191</f>
        <v>0</v>
      </c>
      <c r="BRD191" s="595">
        <f>'apuração GROSS'!BQU191</f>
        <v>0</v>
      </c>
      <c r="BRE191" s="595">
        <f>'apuração GROSS'!BQV191</f>
        <v>0</v>
      </c>
      <c r="BRF191" s="595">
        <f>'apuração GROSS'!BQW191</f>
        <v>0</v>
      </c>
      <c r="BRG191" s="595">
        <f>'apuração GROSS'!BQX191</f>
        <v>0</v>
      </c>
      <c r="BRH191" s="595">
        <f>'apuração GROSS'!BQY191</f>
        <v>0</v>
      </c>
      <c r="BRI191" s="595">
        <f>'apuração GROSS'!BQZ191</f>
        <v>0</v>
      </c>
      <c r="BRJ191" s="595">
        <f>'apuração GROSS'!BRA191</f>
        <v>0</v>
      </c>
      <c r="BRK191" s="595">
        <f>'apuração GROSS'!BRB191</f>
        <v>0</v>
      </c>
      <c r="BRL191" s="595">
        <f>'apuração GROSS'!BRC191</f>
        <v>0</v>
      </c>
      <c r="BRM191" s="595">
        <f>'apuração GROSS'!BRD191</f>
        <v>0</v>
      </c>
      <c r="BRN191" s="595">
        <f>'apuração GROSS'!BRE191</f>
        <v>0</v>
      </c>
      <c r="BRO191" s="595">
        <f>'apuração GROSS'!BRF191</f>
        <v>0</v>
      </c>
      <c r="BRP191" s="595">
        <f>'apuração GROSS'!BRG191</f>
        <v>0</v>
      </c>
      <c r="BRQ191" s="595">
        <f>'apuração GROSS'!BRH191</f>
        <v>0</v>
      </c>
      <c r="BRR191" s="595">
        <f>'apuração GROSS'!BRI191</f>
        <v>0</v>
      </c>
      <c r="BRS191" s="595">
        <f>'apuração GROSS'!BRJ191</f>
        <v>0</v>
      </c>
      <c r="BRT191" s="595">
        <f>'apuração GROSS'!BRK191</f>
        <v>0</v>
      </c>
      <c r="BRU191" s="595">
        <f>'apuração GROSS'!BRL191</f>
        <v>0</v>
      </c>
      <c r="BRV191" s="595">
        <f>'apuração GROSS'!BRM191</f>
        <v>0</v>
      </c>
      <c r="BRW191" s="595">
        <f>'apuração GROSS'!BRN191</f>
        <v>0</v>
      </c>
      <c r="BRX191" s="595">
        <f>'apuração GROSS'!BRO191</f>
        <v>0</v>
      </c>
      <c r="BRY191" s="595">
        <f>'apuração GROSS'!BRP191</f>
        <v>0</v>
      </c>
      <c r="BRZ191" s="595">
        <f>'apuração GROSS'!BRQ191</f>
        <v>0</v>
      </c>
      <c r="BSA191" s="595">
        <f>'apuração GROSS'!BRR191</f>
        <v>0</v>
      </c>
      <c r="BSB191" s="595">
        <f>'apuração GROSS'!BRS191</f>
        <v>0</v>
      </c>
      <c r="BSC191" s="595">
        <f>'apuração GROSS'!BRT191</f>
        <v>0</v>
      </c>
      <c r="BSD191" s="595">
        <f>'apuração GROSS'!BRU191</f>
        <v>0</v>
      </c>
      <c r="BSE191" s="595">
        <f>'apuração GROSS'!BRV191</f>
        <v>0</v>
      </c>
      <c r="BSF191" s="595">
        <f>'apuração GROSS'!BRW191</f>
        <v>0</v>
      </c>
      <c r="BSG191" s="595">
        <f>'apuração GROSS'!BRX191</f>
        <v>0</v>
      </c>
      <c r="BSH191" s="595">
        <f>'apuração GROSS'!BRY191</f>
        <v>0</v>
      </c>
      <c r="BSI191" s="595">
        <f>'apuração GROSS'!BRZ191</f>
        <v>0</v>
      </c>
      <c r="BSJ191" s="595">
        <f>'apuração GROSS'!BSA191</f>
        <v>0</v>
      </c>
      <c r="BSK191" s="595">
        <f>'apuração GROSS'!BSB191</f>
        <v>0</v>
      </c>
      <c r="BSL191" s="595">
        <f>'apuração GROSS'!BSC191</f>
        <v>0</v>
      </c>
      <c r="BSM191" s="595">
        <f>'apuração GROSS'!BSD191</f>
        <v>0</v>
      </c>
      <c r="BSN191" s="595">
        <f>'apuração GROSS'!BSE191</f>
        <v>0</v>
      </c>
      <c r="BSO191" s="595">
        <f>'apuração GROSS'!BSF191</f>
        <v>0</v>
      </c>
      <c r="BSP191" s="595">
        <f>'apuração GROSS'!BSG191</f>
        <v>0</v>
      </c>
      <c r="BSQ191" s="595">
        <f>'apuração GROSS'!BSH191</f>
        <v>0</v>
      </c>
      <c r="BSR191" s="595">
        <f>'apuração GROSS'!BSI191</f>
        <v>0</v>
      </c>
      <c r="BSS191" s="595">
        <f>'apuração GROSS'!BSJ191</f>
        <v>0</v>
      </c>
      <c r="BST191" s="595">
        <f>'apuração GROSS'!BSK191</f>
        <v>0</v>
      </c>
      <c r="BSU191" s="595">
        <f>'apuração GROSS'!BSL191</f>
        <v>0</v>
      </c>
      <c r="BSV191" s="595">
        <f>'apuração GROSS'!BSM191</f>
        <v>0</v>
      </c>
      <c r="BSW191" s="595">
        <f>'apuração GROSS'!BSN191</f>
        <v>0</v>
      </c>
      <c r="BSX191" s="595">
        <f>'apuração GROSS'!BSO191</f>
        <v>0</v>
      </c>
      <c r="BSY191" s="595">
        <f>'apuração GROSS'!BSP191</f>
        <v>0</v>
      </c>
      <c r="BSZ191" s="595">
        <f>'apuração GROSS'!BSQ191</f>
        <v>0</v>
      </c>
      <c r="BTA191" s="595">
        <f>'apuração GROSS'!BSR191</f>
        <v>0</v>
      </c>
      <c r="BTB191" s="595">
        <f>'apuração GROSS'!BSS191</f>
        <v>0</v>
      </c>
      <c r="BTC191" s="595">
        <f>'apuração GROSS'!BST191</f>
        <v>0</v>
      </c>
      <c r="BTD191" s="595">
        <f>'apuração GROSS'!BSU191</f>
        <v>0</v>
      </c>
      <c r="BTE191" s="595">
        <f>'apuração GROSS'!BSV191</f>
        <v>0</v>
      </c>
      <c r="BTF191" s="595">
        <f>'apuração GROSS'!BSW191</f>
        <v>0</v>
      </c>
      <c r="BTG191" s="595">
        <f>'apuração GROSS'!BSX191</f>
        <v>0</v>
      </c>
      <c r="BTH191" s="595">
        <f>'apuração GROSS'!BSY191</f>
        <v>0</v>
      </c>
      <c r="BTI191" s="595">
        <f>'apuração GROSS'!BSZ191</f>
        <v>0</v>
      </c>
      <c r="BTJ191" s="595">
        <f>'apuração GROSS'!BTA191</f>
        <v>0</v>
      </c>
      <c r="BTK191" s="595">
        <f>'apuração GROSS'!BTB191</f>
        <v>0</v>
      </c>
      <c r="BTL191" s="595">
        <f>'apuração GROSS'!BTC191</f>
        <v>0</v>
      </c>
      <c r="BTM191" s="595">
        <f>'apuração GROSS'!BTD191</f>
        <v>0</v>
      </c>
      <c r="BTN191" s="595">
        <f>'apuração GROSS'!BTE191</f>
        <v>0</v>
      </c>
      <c r="BTO191" s="595">
        <f>'apuração GROSS'!BTF191</f>
        <v>0</v>
      </c>
      <c r="BTP191" s="595">
        <f>'apuração GROSS'!BTG191</f>
        <v>0</v>
      </c>
      <c r="BTQ191" s="595">
        <f>'apuração GROSS'!BTH191</f>
        <v>0</v>
      </c>
      <c r="BTR191" s="595">
        <f>'apuração GROSS'!BTI191</f>
        <v>0</v>
      </c>
      <c r="BTS191" s="595">
        <f>'apuração GROSS'!BTJ191</f>
        <v>0</v>
      </c>
      <c r="BTT191" s="595">
        <f>'apuração GROSS'!BTK191</f>
        <v>0</v>
      </c>
      <c r="BTU191" s="595">
        <f>'apuração GROSS'!BTL191</f>
        <v>0</v>
      </c>
      <c r="BTV191" s="595">
        <f>'apuração GROSS'!BTM191</f>
        <v>0</v>
      </c>
      <c r="BTW191" s="595">
        <f>'apuração GROSS'!BTN191</f>
        <v>0</v>
      </c>
      <c r="BTX191" s="595">
        <f>'apuração GROSS'!BTO191</f>
        <v>0</v>
      </c>
      <c r="BTY191" s="595">
        <f>'apuração GROSS'!BTP191</f>
        <v>0</v>
      </c>
      <c r="BTZ191" s="595">
        <f>'apuração GROSS'!BTQ191</f>
        <v>0</v>
      </c>
      <c r="BUA191" s="595">
        <f>'apuração GROSS'!BTR191</f>
        <v>0</v>
      </c>
      <c r="BUB191" s="595">
        <f>'apuração GROSS'!BTS191</f>
        <v>0</v>
      </c>
      <c r="BUC191" s="595">
        <f>'apuração GROSS'!BTT191</f>
        <v>0</v>
      </c>
      <c r="BUD191" s="595">
        <f>'apuração GROSS'!BTU191</f>
        <v>0</v>
      </c>
      <c r="BUE191" s="595">
        <f>'apuração GROSS'!BTV191</f>
        <v>0</v>
      </c>
      <c r="BUF191" s="595">
        <f>'apuração GROSS'!BTW191</f>
        <v>0</v>
      </c>
      <c r="BUG191" s="595">
        <f>'apuração GROSS'!BTX191</f>
        <v>0</v>
      </c>
      <c r="BUH191" s="595">
        <f>'apuração GROSS'!BTY191</f>
        <v>0</v>
      </c>
      <c r="BUI191" s="595">
        <f>'apuração GROSS'!BTZ191</f>
        <v>0</v>
      </c>
      <c r="BUJ191" s="595">
        <f>'apuração GROSS'!BUA191</f>
        <v>0</v>
      </c>
      <c r="BUK191" s="595">
        <f>'apuração GROSS'!BUB191</f>
        <v>0</v>
      </c>
      <c r="BUL191" s="595">
        <f>'apuração GROSS'!BUC191</f>
        <v>0</v>
      </c>
      <c r="BUM191" s="595">
        <f>'apuração GROSS'!BUD191</f>
        <v>0</v>
      </c>
      <c r="BUN191" s="595">
        <f>'apuração GROSS'!BUE191</f>
        <v>0</v>
      </c>
      <c r="BUO191" s="595">
        <f>'apuração GROSS'!BUF191</f>
        <v>0</v>
      </c>
      <c r="BUP191" s="595">
        <f>'apuração GROSS'!BUG191</f>
        <v>0</v>
      </c>
      <c r="BUQ191" s="595">
        <f>'apuração GROSS'!BUH191</f>
        <v>0</v>
      </c>
      <c r="BUR191" s="595">
        <f>'apuração GROSS'!BUI191</f>
        <v>0</v>
      </c>
      <c r="BUS191" s="595">
        <f>'apuração GROSS'!BUJ191</f>
        <v>0</v>
      </c>
      <c r="BUT191" s="595">
        <f>'apuração GROSS'!BUK191</f>
        <v>0</v>
      </c>
      <c r="BUU191" s="595">
        <f>'apuração GROSS'!BUL191</f>
        <v>0</v>
      </c>
      <c r="BUV191" s="595">
        <f>'apuração GROSS'!BUM191</f>
        <v>0</v>
      </c>
      <c r="BUW191" s="595">
        <f>'apuração GROSS'!BUN191</f>
        <v>0</v>
      </c>
      <c r="BUX191" s="595">
        <f>'apuração GROSS'!BUO191</f>
        <v>0</v>
      </c>
      <c r="BUY191" s="595">
        <f>'apuração GROSS'!BUP191</f>
        <v>0</v>
      </c>
      <c r="BUZ191" s="595">
        <f>'apuração GROSS'!BUQ191</f>
        <v>0</v>
      </c>
      <c r="BVA191" s="595">
        <f>'apuração GROSS'!BUR191</f>
        <v>0</v>
      </c>
      <c r="BVB191" s="595">
        <f>'apuração GROSS'!BUS191</f>
        <v>0</v>
      </c>
      <c r="BVC191" s="595">
        <f>'apuração GROSS'!BUT191</f>
        <v>0</v>
      </c>
      <c r="BVD191" s="595">
        <f>'apuração GROSS'!BUU191</f>
        <v>0</v>
      </c>
      <c r="BVE191" s="595">
        <f>'apuração GROSS'!BUV191</f>
        <v>0</v>
      </c>
      <c r="BVF191" s="595">
        <f>'apuração GROSS'!BUW191</f>
        <v>0</v>
      </c>
      <c r="BVG191" s="595">
        <f>'apuração GROSS'!BUX191</f>
        <v>0</v>
      </c>
      <c r="BVH191" s="595">
        <f>'apuração GROSS'!BUY191</f>
        <v>0</v>
      </c>
      <c r="BVI191" s="595">
        <f>'apuração GROSS'!BUZ191</f>
        <v>0</v>
      </c>
      <c r="BVJ191" s="595">
        <f>'apuração GROSS'!BVA191</f>
        <v>0</v>
      </c>
      <c r="BVK191" s="595">
        <f>'apuração GROSS'!BVB191</f>
        <v>0</v>
      </c>
      <c r="BVL191" s="595">
        <f>'apuração GROSS'!BVC191</f>
        <v>0</v>
      </c>
      <c r="BVM191" s="595">
        <f>'apuração GROSS'!BVD191</f>
        <v>0</v>
      </c>
      <c r="BVN191" s="595">
        <f>'apuração GROSS'!BVE191</f>
        <v>0</v>
      </c>
      <c r="BVO191" s="595">
        <f>'apuração GROSS'!BVF191</f>
        <v>0</v>
      </c>
      <c r="BVP191" s="595">
        <f>'apuração GROSS'!BVG191</f>
        <v>0</v>
      </c>
      <c r="BVQ191" s="595">
        <f>'apuração GROSS'!BVH191</f>
        <v>0</v>
      </c>
      <c r="BVR191" s="595">
        <f>'apuração GROSS'!BVI191</f>
        <v>0</v>
      </c>
      <c r="BVS191" s="595">
        <f>'apuração GROSS'!BVJ191</f>
        <v>0</v>
      </c>
      <c r="BVT191" s="595">
        <f>'apuração GROSS'!BVK191</f>
        <v>0</v>
      </c>
      <c r="BVU191" s="595">
        <f>'apuração GROSS'!BVL191</f>
        <v>0</v>
      </c>
      <c r="BVV191" s="595">
        <f>'apuração GROSS'!BVM191</f>
        <v>0</v>
      </c>
      <c r="BVW191" s="595">
        <f>'apuração GROSS'!BVN191</f>
        <v>0</v>
      </c>
      <c r="BVX191" s="595">
        <f>'apuração GROSS'!BVO191</f>
        <v>0</v>
      </c>
      <c r="BVY191" s="595">
        <f>'apuração GROSS'!BVP191</f>
        <v>0</v>
      </c>
      <c r="BVZ191" s="595">
        <f>'apuração GROSS'!BVQ191</f>
        <v>0</v>
      </c>
      <c r="BWA191" s="595">
        <f>'apuração GROSS'!BVR191</f>
        <v>0</v>
      </c>
      <c r="BWB191" s="595">
        <f>'apuração GROSS'!BVS191</f>
        <v>0</v>
      </c>
      <c r="BWC191" s="595">
        <f>'apuração GROSS'!BVT191</f>
        <v>0</v>
      </c>
      <c r="BWD191" s="595">
        <f>'apuração GROSS'!BVU191</f>
        <v>0</v>
      </c>
      <c r="BWE191" s="595">
        <f>'apuração GROSS'!BVV191</f>
        <v>0</v>
      </c>
      <c r="BWF191" s="595">
        <f>'apuração GROSS'!BVW191</f>
        <v>0</v>
      </c>
      <c r="BWG191" s="595">
        <f>'apuração GROSS'!BVX191</f>
        <v>0</v>
      </c>
      <c r="BWH191" s="595">
        <f>'apuração GROSS'!BVY191</f>
        <v>0</v>
      </c>
      <c r="BWI191" s="595">
        <f>'apuração GROSS'!BVZ191</f>
        <v>0</v>
      </c>
      <c r="BWJ191" s="595">
        <f>'apuração GROSS'!BWA191</f>
        <v>0</v>
      </c>
      <c r="BWK191" s="595">
        <f>'apuração GROSS'!BWB191</f>
        <v>0</v>
      </c>
      <c r="BWL191" s="595">
        <f>'apuração GROSS'!BWC191</f>
        <v>0</v>
      </c>
      <c r="BWM191" s="595">
        <f>'apuração GROSS'!BWD191</f>
        <v>0</v>
      </c>
      <c r="BWN191" s="595">
        <f>'apuração GROSS'!BWE191</f>
        <v>0</v>
      </c>
      <c r="BWO191" s="595">
        <f>'apuração GROSS'!BWF191</f>
        <v>0</v>
      </c>
      <c r="BWP191" s="595">
        <f>'apuração GROSS'!BWG191</f>
        <v>0</v>
      </c>
      <c r="BWQ191" s="595">
        <f>'apuração GROSS'!BWH191</f>
        <v>0</v>
      </c>
      <c r="BWR191" s="595">
        <f>'apuração GROSS'!BWI191</f>
        <v>0</v>
      </c>
      <c r="BWS191" s="595">
        <f>'apuração GROSS'!BWJ191</f>
        <v>0</v>
      </c>
      <c r="BWT191" s="595">
        <f>'apuração GROSS'!BWK191</f>
        <v>0</v>
      </c>
      <c r="BWU191" s="595">
        <f>'apuração GROSS'!BWL191</f>
        <v>0</v>
      </c>
      <c r="BWV191" s="595">
        <f>'apuração GROSS'!BWM191</f>
        <v>0</v>
      </c>
      <c r="BWW191" s="595">
        <f>'apuração GROSS'!BWN191</f>
        <v>0</v>
      </c>
      <c r="BWX191" s="595">
        <f>'apuração GROSS'!BWO191</f>
        <v>0</v>
      </c>
      <c r="BWY191" s="595">
        <f>'apuração GROSS'!BWP191</f>
        <v>0</v>
      </c>
      <c r="BWZ191" s="595">
        <f>'apuração GROSS'!BWQ191</f>
        <v>0</v>
      </c>
      <c r="BXA191" s="595">
        <f>'apuração GROSS'!BWR191</f>
        <v>0</v>
      </c>
      <c r="BXB191" s="595">
        <f>'apuração GROSS'!BWS191</f>
        <v>0</v>
      </c>
      <c r="BXC191" s="595">
        <f>'apuração GROSS'!BWT191</f>
        <v>0</v>
      </c>
      <c r="BXD191" s="595">
        <f>'apuração GROSS'!BWU191</f>
        <v>0</v>
      </c>
      <c r="BXE191" s="595">
        <f>'apuração GROSS'!BWV191</f>
        <v>0</v>
      </c>
      <c r="BXF191" s="595">
        <f>'apuração GROSS'!BWW191</f>
        <v>0</v>
      </c>
      <c r="BXG191" s="595">
        <f>'apuração GROSS'!BWX191</f>
        <v>0</v>
      </c>
      <c r="BXH191" s="595">
        <f>'apuração GROSS'!BWY191</f>
        <v>0</v>
      </c>
      <c r="BXI191" s="595">
        <f>'apuração GROSS'!BWZ191</f>
        <v>0</v>
      </c>
      <c r="BXJ191" s="595">
        <f>'apuração GROSS'!BXA191</f>
        <v>0</v>
      </c>
      <c r="BXK191" s="595">
        <f>'apuração GROSS'!BXB191</f>
        <v>0</v>
      </c>
      <c r="BXL191" s="595">
        <f>'apuração GROSS'!BXC191</f>
        <v>0</v>
      </c>
      <c r="BXM191" s="595">
        <f>'apuração GROSS'!BXD191</f>
        <v>0</v>
      </c>
      <c r="BXN191" s="595">
        <f>'apuração GROSS'!BXE191</f>
        <v>0</v>
      </c>
      <c r="BXO191" s="595">
        <f>'apuração GROSS'!BXF191</f>
        <v>0</v>
      </c>
      <c r="BXP191" s="595">
        <f>'apuração GROSS'!BXG191</f>
        <v>0</v>
      </c>
      <c r="BXQ191" s="595">
        <f>'apuração GROSS'!BXH191</f>
        <v>0</v>
      </c>
      <c r="BXR191" s="595">
        <f>'apuração GROSS'!BXI191</f>
        <v>0</v>
      </c>
      <c r="BXS191" s="595">
        <f>'apuração GROSS'!BXJ191</f>
        <v>0</v>
      </c>
      <c r="BXT191" s="595">
        <f>'apuração GROSS'!BXK191</f>
        <v>0</v>
      </c>
      <c r="BXU191" s="595">
        <f>'apuração GROSS'!BXL191</f>
        <v>0</v>
      </c>
      <c r="BXV191" s="595">
        <f>'apuração GROSS'!BXM191</f>
        <v>0</v>
      </c>
      <c r="BXW191" s="595">
        <f>'apuração GROSS'!BXN191</f>
        <v>0</v>
      </c>
      <c r="BXX191" s="595">
        <f>'apuração GROSS'!BXO191</f>
        <v>0</v>
      </c>
      <c r="BXY191" s="595">
        <f>'apuração GROSS'!BXP191</f>
        <v>0</v>
      </c>
      <c r="BXZ191" s="595">
        <f>'apuração GROSS'!BXQ191</f>
        <v>0</v>
      </c>
      <c r="BYA191" s="595">
        <f>'apuração GROSS'!BXR191</f>
        <v>0</v>
      </c>
      <c r="BYB191" s="595">
        <f>'apuração GROSS'!BXS191</f>
        <v>0</v>
      </c>
      <c r="BYC191" s="595">
        <f>'apuração GROSS'!BXT191</f>
        <v>0</v>
      </c>
      <c r="BYD191" s="595">
        <f>'apuração GROSS'!BXU191</f>
        <v>0</v>
      </c>
      <c r="BYE191" s="595">
        <f>'apuração GROSS'!BXV191</f>
        <v>0</v>
      </c>
      <c r="BYF191" s="595">
        <f>'apuração GROSS'!BXW191</f>
        <v>0</v>
      </c>
      <c r="BYG191" s="595">
        <f>'apuração GROSS'!BXX191</f>
        <v>0</v>
      </c>
      <c r="BYH191" s="595">
        <f>'apuração GROSS'!BXY191</f>
        <v>0</v>
      </c>
      <c r="BYI191" s="595">
        <f>'apuração GROSS'!BXZ191</f>
        <v>0</v>
      </c>
      <c r="BYJ191" s="595">
        <f>'apuração GROSS'!BYA191</f>
        <v>0</v>
      </c>
      <c r="BYK191" s="595">
        <f>'apuração GROSS'!BYB191</f>
        <v>0</v>
      </c>
      <c r="BYL191" s="595">
        <f>'apuração GROSS'!BYC191</f>
        <v>0</v>
      </c>
      <c r="BYM191" s="595">
        <f>'apuração GROSS'!BYD191</f>
        <v>0</v>
      </c>
      <c r="BYN191" s="595">
        <f>'apuração GROSS'!BYE191</f>
        <v>0</v>
      </c>
      <c r="BYO191" s="595">
        <f>'apuração GROSS'!BYF191</f>
        <v>0</v>
      </c>
      <c r="BYP191" s="595">
        <f>'apuração GROSS'!BYG191</f>
        <v>0</v>
      </c>
      <c r="BYQ191" s="595">
        <f>'apuração GROSS'!BYH191</f>
        <v>0</v>
      </c>
      <c r="BYR191" s="595">
        <f>'apuração GROSS'!BYI191</f>
        <v>0</v>
      </c>
      <c r="BYS191" s="595">
        <f>'apuração GROSS'!BYJ191</f>
        <v>0</v>
      </c>
      <c r="BYT191" s="595">
        <f>'apuração GROSS'!BYK191</f>
        <v>0</v>
      </c>
      <c r="BYU191" s="595">
        <f>'apuração GROSS'!BYL191</f>
        <v>0</v>
      </c>
      <c r="BYV191" s="595">
        <f>'apuração GROSS'!BYM191</f>
        <v>0</v>
      </c>
      <c r="BYW191" s="595">
        <f>'apuração GROSS'!BYN191</f>
        <v>0</v>
      </c>
      <c r="BYX191" s="595">
        <f>'apuração GROSS'!BYO191</f>
        <v>0</v>
      </c>
      <c r="BYY191" s="595">
        <f>'apuração GROSS'!BYP191</f>
        <v>0</v>
      </c>
      <c r="BYZ191" s="595">
        <f>'apuração GROSS'!BYQ191</f>
        <v>0</v>
      </c>
      <c r="BZA191" s="595">
        <f>'apuração GROSS'!BYR191</f>
        <v>0</v>
      </c>
      <c r="BZB191" s="595">
        <f>'apuração GROSS'!BYS191</f>
        <v>0</v>
      </c>
      <c r="BZC191" s="595">
        <f>'apuração GROSS'!BYT191</f>
        <v>0</v>
      </c>
      <c r="BZD191" s="595">
        <f>'apuração GROSS'!BYU191</f>
        <v>0</v>
      </c>
      <c r="BZE191" s="595">
        <f>'apuração GROSS'!BYV191</f>
        <v>0</v>
      </c>
      <c r="BZF191" s="595">
        <f>'apuração GROSS'!BYW191</f>
        <v>0</v>
      </c>
      <c r="BZG191" s="595">
        <f>'apuração GROSS'!BYX191</f>
        <v>0</v>
      </c>
      <c r="BZH191" s="595">
        <f>'apuração GROSS'!BYY191</f>
        <v>0</v>
      </c>
      <c r="BZI191" s="595">
        <f>'apuração GROSS'!BYZ191</f>
        <v>0</v>
      </c>
      <c r="BZJ191" s="595">
        <f>'apuração GROSS'!BZA191</f>
        <v>0</v>
      </c>
      <c r="BZK191" s="595">
        <f>'apuração GROSS'!BZB191</f>
        <v>0</v>
      </c>
      <c r="BZL191" s="595">
        <f>'apuração GROSS'!BZC191</f>
        <v>0</v>
      </c>
      <c r="BZM191" s="595">
        <f>'apuração GROSS'!BZD191</f>
        <v>0</v>
      </c>
      <c r="BZN191" s="595">
        <f>'apuração GROSS'!BZE191</f>
        <v>0</v>
      </c>
      <c r="BZO191" s="595">
        <f>'apuração GROSS'!BZF191</f>
        <v>0</v>
      </c>
      <c r="BZP191" s="595">
        <f>'apuração GROSS'!BZG191</f>
        <v>0</v>
      </c>
      <c r="BZQ191" s="595">
        <f>'apuração GROSS'!BZH191</f>
        <v>0</v>
      </c>
      <c r="BZR191" s="595">
        <f>'apuração GROSS'!BZI191</f>
        <v>0</v>
      </c>
      <c r="BZS191" s="595">
        <f>'apuração GROSS'!BZJ191</f>
        <v>0</v>
      </c>
      <c r="BZT191" s="595">
        <f>'apuração GROSS'!BZK191</f>
        <v>0</v>
      </c>
      <c r="BZU191" s="595">
        <f>'apuração GROSS'!BZL191</f>
        <v>0</v>
      </c>
      <c r="BZV191" s="595">
        <f>'apuração GROSS'!BZM191</f>
        <v>0</v>
      </c>
      <c r="BZW191" s="595">
        <f>'apuração GROSS'!BZN191</f>
        <v>0</v>
      </c>
      <c r="BZX191" s="595">
        <f>'apuração GROSS'!BZO191</f>
        <v>0</v>
      </c>
      <c r="BZY191" s="595">
        <f>'apuração GROSS'!BZP191</f>
        <v>0</v>
      </c>
      <c r="BZZ191" s="595">
        <f>'apuração GROSS'!BZQ191</f>
        <v>0</v>
      </c>
      <c r="CAA191" s="595">
        <f>'apuração GROSS'!BZR191</f>
        <v>0</v>
      </c>
      <c r="CAB191" s="595">
        <f>'apuração GROSS'!BZS191</f>
        <v>0</v>
      </c>
      <c r="CAC191" s="595">
        <f>'apuração GROSS'!BZT191</f>
        <v>0</v>
      </c>
      <c r="CAD191" s="595">
        <f>'apuração GROSS'!BZU191</f>
        <v>0</v>
      </c>
      <c r="CAE191" s="595">
        <f>'apuração GROSS'!BZV191</f>
        <v>0</v>
      </c>
      <c r="CAF191" s="595">
        <f>'apuração GROSS'!BZW191</f>
        <v>0</v>
      </c>
      <c r="CAG191" s="595">
        <f>'apuração GROSS'!BZX191</f>
        <v>0</v>
      </c>
      <c r="CAH191" s="595">
        <f>'apuração GROSS'!BZY191</f>
        <v>0</v>
      </c>
      <c r="CAI191" s="595">
        <f>'apuração GROSS'!BZZ191</f>
        <v>0</v>
      </c>
      <c r="CAJ191" s="595">
        <f>'apuração GROSS'!CAA191</f>
        <v>0</v>
      </c>
      <c r="CAK191" s="595">
        <f>'apuração GROSS'!CAB191</f>
        <v>0</v>
      </c>
      <c r="CAL191" s="595">
        <f>'apuração GROSS'!CAC191</f>
        <v>0</v>
      </c>
      <c r="CAM191" s="595">
        <f>'apuração GROSS'!CAD191</f>
        <v>0</v>
      </c>
      <c r="CAN191" s="595">
        <f>'apuração GROSS'!CAE191</f>
        <v>0</v>
      </c>
      <c r="CAO191" s="595">
        <f>'apuração GROSS'!CAF191</f>
        <v>0</v>
      </c>
      <c r="CAP191" s="595">
        <f>'apuração GROSS'!CAG191</f>
        <v>0</v>
      </c>
      <c r="CAQ191" s="595">
        <f>'apuração GROSS'!CAH191</f>
        <v>0</v>
      </c>
      <c r="CAR191" s="595">
        <f>'apuração GROSS'!CAI191</f>
        <v>0</v>
      </c>
      <c r="CAS191" s="595">
        <f>'apuração GROSS'!CAJ191</f>
        <v>0</v>
      </c>
      <c r="CAT191" s="595">
        <f>'apuração GROSS'!CAK191</f>
        <v>0</v>
      </c>
      <c r="CAU191" s="595">
        <f>'apuração GROSS'!CAL191</f>
        <v>0</v>
      </c>
      <c r="CAV191" s="595">
        <f>'apuração GROSS'!CAM191</f>
        <v>0</v>
      </c>
      <c r="CAW191" s="595">
        <f>'apuração GROSS'!CAN191</f>
        <v>0</v>
      </c>
      <c r="CAX191" s="595">
        <f>'apuração GROSS'!CAO191</f>
        <v>0</v>
      </c>
      <c r="CAY191" s="595">
        <f>'apuração GROSS'!CAP191</f>
        <v>0</v>
      </c>
      <c r="CAZ191" s="595">
        <f>'apuração GROSS'!CAQ191</f>
        <v>0</v>
      </c>
      <c r="CBA191" s="595">
        <f>'apuração GROSS'!CAR191</f>
        <v>0</v>
      </c>
      <c r="CBB191" s="595">
        <f>'apuração GROSS'!CAS191</f>
        <v>0</v>
      </c>
      <c r="CBC191" s="595">
        <f>'apuração GROSS'!CAT191</f>
        <v>0</v>
      </c>
      <c r="CBD191" s="595">
        <f>'apuração GROSS'!CAU191</f>
        <v>0</v>
      </c>
      <c r="CBE191" s="595">
        <f>'apuração GROSS'!CAV191</f>
        <v>0</v>
      </c>
      <c r="CBF191" s="595">
        <f>'apuração GROSS'!CAW191</f>
        <v>0</v>
      </c>
      <c r="CBG191" s="595">
        <f>'apuração GROSS'!CAX191</f>
        <v>0</v>
      </c>
      <c r="CBH191" s="595">
        <f>'apuração GROSS'!CAY191</f>
        <v>0</v>
      </c>
      <c r="CBI191" s="595">
        <f>'apuração GROSS'!CAZ191</f>
        <v>0</v>
      </c>
      <c r="CBJ191" s="595">
        <f>'apuração GROSS'!CBA191</f>
        <v>0</v>
      </c>
      <c r="CBK191" s="595">
        <f>'apuração GROSS'!CBB191</f>
        <v>0</v>
      </c>
      <c r="CBL191" s="595">
        <f>'apuração GROSS'!CBC191</f>
        <v>0</v>
      </c>
      <c r="CBM191" s="595">
        <f>'apuração GROSS'!CBD191</f>
        <v>0</v>
      </c>
      <c r="CBN191" s="595">
        <f>'apuração GROSS'!CBE191</f>
        <v>0</v>
      </c>
      <c r="CBO191" s="595">
        <f>'apuração GROSS'!CBF191</f>
        <v>0</v>
      </c>
      <c r="CBP191" s="595">
        <f>'apuração GROSS'!CBG191</f>
        <v>0</v>
      </c>
      <c r="CBQ191" s="595">
        <f>'apuração GROSS'!CBH191</f>
        <v>0</v>
      </c>
      <c r="CBR191" s="595">
        <f>'apuração GROSS'!CBI191</f>
        <v>0</v>
      </c>
      <c r="CBS191" s="595">
        <f>'apuração GROSS'!CBJ191</f>
        <v>0</v>
      </c>
      <c r="CBT191" s="595">
        <f>'apuração GROSS'!CBK191</f>
        <v>0</v>
      </c>
      <c r="CBU191" s="595">
        <f>'apuração GROSS'!CBL191</f>
        <v>0</v>
      </c>
      <c r="CBV191" s="595">
        <f>'apuração GROSS'!CBM191</f>
        <v>0</v>
      </c>
      <c r="CBW191" s="595">
        <f>'apuração GROSS'!CBN191</f>
        <v>0</v>
      </c>
      <c r="CBX191" s="595">
        <f>'apuração GROSS'!CBO191</f>
        <v>0</v>
      </c>
      <c r="CBY191" s="595">
        <f>'apuração GROSS'!CBP191</f>
        <v>0</v>
      </c>
      <c r="CBZ191" s="595">
        <f>'apuração GROSS'!CBQ191</f>
        <v>0</v>
      </c>
      <c r="CCA191" s="595">
        <f>'apuração GROSS'!CBR191</f>
        <v>0</v>
      </c>
      <c r="CCB191" s="595">
        <f>'apuração GROSS'!CBS191</f>
        <v>0</v>
      </c>
      <c r="CCC191" s="595">
        <f>'apuração GROSS'!CBT191</f>
        <v>0</v>
      </c>
      <c r="CCD191" s="595">
        <f>'apuração GROSS'!CBU191</f>
        <v>0</v>
      </c>
      <c r="CCE191" s="595">
        <f>'apuração GROSS'!CBV191</f>
        <v>0</v>
      </c>
      <c r="CCF191" s="595">
        <f>'apuração GROSS'!CBW191</f>
        <v>0</v>
      </c>
      <c r="CCG191" s="595">
        <f>'apuração GROSS'!CBX191</f>
        <v>0</v>
      </c>
      <c r="CCH191" s="595">
        <f>'apuração GROSS'!CBY191</f>
        <v>0</v>
      </c>
      <c r="CCI191" s="595">
        <f>'apuração GROSS'!CBZ191</f>
        <v>0</v>
      </c>
      <c r="CCJ191" s="595">
        <f>'apuração GROSS'!CCA191</f>
        <v>0</v>
      </c>
      <c r="CCK191" s="595">
        <f>'apuração GROSS'!CCB191</f>
        <v>0</v>
      </c>
      <c r="CCL191" s="595">
        <f>'apuração GROSS'!CCC191</f>
        <v>0</v>
      </c>
      <c r="CCM191" s="595">
        <f>'apuração GROSS'!CCD191</f>
        <v>0</v>
      </c>
      <c r="CCN191" s="595">
        <f>'apuração GROSS'!CCE191</f>
        <v>0</v>
      </c>
      <c r="CCO191" s="595">
        <f>'apuração GROSS'!CCF191</f>
        <v>0</v>
      </c>
      <c r="CCP191" s="595">
        <f>'apuração GROSS'!CCG191</f>
        <v>0</v>
      </c>
      <c r="CCQ191" s="595">
        <f>'apuração GROSS'!CCH191</f>
        <v>0</v>
      </c>
      <c r="CCR191" s="595">
        <f>'apuração GROSS'!CCI191</f>
        <v>0</v>
      </c>
      <c r="CCS191" s="595">
        <f>'apuração GROSS'!CCJ191</f>
        <v>0</v>
      </c>
      <c r="CCT191" s="595">
        <f>'apuração GROSS'!CCK191</f>
        <v>0</v>
      </c>
      <c r="CCU191" s="595">
        <f>'apuração GROSS'!CCL191</f>
        <v>0</v>
      </c>
      <c r="CCV191" s="595">
        <f>'apuração GROSS'!CCM191</f>
        <v>0</v>
      </c>
      <c r="CCW191" s="595">
        <f>'apuração GROSS'!CCN191</f>
        <v>0</v>
      </c>
      <c r="CCX191" s="595">
        <f>'apuração GROSS'!CCO191</f>
        <v>0</v>
      </c>
      <c r="CCY191" s="595">
        <f>'apuração GROSS'!CCP191</f>
        <v>0</v>
      </c>
      <c r="CCZ191" s="595">
        <f>'apuração GROSS'!CCQ191</f>
        <v>0</v>
      </c>
      <c r="CDA191" s="595">
        <f>'apuração GROSS'!CCR191</f>
        <v>0</v>
      </c>
      <c r="CDB191" s="595">
        <f>'apuração GROSS'!CCS191</f>
        <v>0</v>
      </c>
      <c r="CDC191" s="595">
        <f>'apuração GROSS'!CCT191</f>
        <v>0</v>
      </c>
      <c r="CDD191" s="595">
        <f>'apuração GROSS'!CCU191</f>
        <v>0</v>
      </c>
      <c r="CDE191" s="595">
        <f>'apuração GROSS'!CCV191</f>
        <v>0</v>
      </c>
      <c r="CDF191" s="595">
        <f>'apuração GROSS'!CCW191</f>
        <v>0</v>
      </c>
      <c r="CDG191" s="595">
        <f>'apuração GROSS'!CCX191</f>
        <v>0</v>
      </c>
      <c r="CDH191" s="595">
        <f>'apuração GROSS'!CCY191</f>
        <v>0</v>
      </c>
      <c r="CDI191" s="595">
        <f>'apuração GROSS'!CCZ191</f>
        <v>0</v>
      </c>
      <c r="CDJ191" s="595">
        <f>'apuração GROSS'!CDA191</f>
        <v>0</v>
      </c>
      <c r="CDK191" s="595">
        <f>'apuração GROSS'!CDB191</f>
        <v>0</v>
      </c>
      <c r="CDL191" s="595">
        <f>'apuração GROSS'!CDC191</f>
        <v>0</v>
      </c>
      <c r="CDM191" s="595">
        <f>'apuração GROSS'!CDD191</f>
        <v>0</v>
      </c>
      <c r="CDN191" s="595">
        <f>'apuração GROSS'!CDE191</f>
        <v>0</v>
      </c>
      <c r="CDO191" s="595">
        <f>'apuração GROSS'!CDF191</f>
        <v>0</v>
      </c>
      <c r="CDP191" s="595">
        <f>'apuração GROSS'!CDG191</f>
        <v>0</v>
      </c>
      <c r="CDQ191" s="595">
        <f>'apuração GROSS'!CDH191</f>
        <v>0</v>
      </c>
      <c r="CDR191" s="595">
        <f>'apuração GROSS'!CDI191</f>
        <v>0</v>
      </c>
      <c r="CDS191" s="595">
        <f>'apuração GROSS'!CDJ191</f>
        <v>0</v>
      </c>
      <c r="CDT191" s="595">
        <f>'apuração GROSS'!CDK191</f>
        <v>0</v>
      </c>
      <c r="CDU191" s="595">
        <f>'apuração GROSS'!CDL191</f>
        <v>0</v>
      </c>
      <c r="CDV191" s="595">
        <f>'apuração GROSS'!CDM191</f>
        <v>0</v>
      </c>
      <c r="CDW191" s="595">
        <f>'apuração GROSS'!CDN191</f>
        <v>0</v>
      </c>
      <c r="CDX191" s="595">
        <f>'apuração GROSS'!CDO191</f>
        <v>0</v>
      </c>
      <c r="CDY191" s="595">
        <f>'apuração GROSS'!CDP191</f>
        <v>0</v>
      </c>
      <c r="CDZ191" s="595">
        <f>'apuração GROSS'!CDQ191</f>
        <v>0</v>
      </c>
      <c r="CEA191" s="595">
        <f>'apuração GROSS'!CDR191</f>
        <v>0</v>
      </c>
      <c r="CEB191" s="595">
        <f>'apuração GROSS'!CDS191</f>
        <v>0</v>
      </c>
      <c r="CEC191" s="595">
        <f>'apuração GROSS'!CDT191</f>
        <v>0</v>
      </c>
      <c r="CED191" s="595">
        <f>'apuração GROSS'!CDU191</f>
        <v>0</v>
      </c>
      <c r="CEE191" s="595">
        <f>'apuração GROSS'!CDV191</f>
        <v>0</v>
      </c>
      <c r="CEF191" s="595">
        <f>'apuração GROSS'!CDW191</f>
        <v>0</v>
      </c>
      <c r="CEG191" s="595">
        <f>'apuração GROSS'!CDX191</f>
        <v>0</v>
      </c>
      <c r="CEH191" s="595">
        <f>'apuração GROSS'!CDY191</f>
        <v>0</v>
      </c>
      <c r="CEI191" s="595">
        <f>'apuração GROSS'!CDZ191</f>
        <v>0</v>
      </c>
      <c r="CEJ191" s="595">
        <f>'apuração GROSS'!CEA191</f>
        <v>0</v>
      </c>
      <c r="CEK191" s="595">
        <f>'apuração GROSS'!CEB191</f>
        <v>0</v>
      </c>
      <c r="CEL191" s="595">
        <f>'apuração GROSS'!CEC191</f>
        <v>0</v>
      </c>
      <c r="CEM191" s="595">
        <f>'apuração GROSS'!CED191</f>
        <v>0</v>
      </c>
      <c r="CEN191" s="595">
        <f>'apuração GROSS'!CEE191</f>
        <v>0</v>
      </c>
      <c r="CEO191" s="595">
        <f>'apuração GROSS'!CEF191</f>
        <v>0</v>
      </c>
      <c r="CEP191" s="595">
        <f>'apuração GROSS'!CEG191</f>
        <v>0</v>
      </c>
      <c r="CEQ191" s="595">
        <f>'apuração GROSS'!CEH191</f>
        <v>0</v>
      </c>
      <c r="CER191" s="595">
        <f>'apuração GROSS'!CEI191</f>
        <v>0</v>
      </c>
      <c r="CES191" s="595">
        <f>'apuração GROSS'!CEJ191</f>
        <v>0</v>
      </c>
      <c r="CET191" s="595">
        <f>'apuração GROSS'!CEK191</f>
        <v>0</v>
      </c>
      <c r="CEU191" s="595">
        <f>'apuração GROSS'!CEL191</f>
        <v>0</v>
      </c>
      <c r="CEV191" s="595">
        <f>'apuração GROSS'!CEM191</f>
        <v>0</v>
      </c>
      <c r="CEW191" s="595">
        <f>'apuração GROSS'!CEN191</f>
        <v>0</v>
      </c>
      <c r="CEX191" s="595">
        <f>'apuração GROSS'!CEO191</f>
        <v>0</v>
      </c>
      <c r="CEY191" s="595">
        <f>'apuração GROSS'!CEP191</f>
        <v>0</v>
      </c>
      <c r="CEZ191" s="595">
        <f>'apuração GROSS'!CEQ191</f>
        <v>0</v>
      </c>
      <c r="CFA191" s="595">
        <f>'apuração GROSS'!CER191</f>
        <v>0</v>
      </c>
      <c r="CFB191" s="595">
        <f>'apuração GROSS'!CES191</f>
        <v>0</v>
      </c>
      <c r="CFC191" s="595">
        <f>'apuração GROSS'!CET191</f>
        <v>0</v>
      </c>
      <c r="CFD191" s="595">
        <f>'apuração GROSS'!CEU191</f>
        <v>0</v>
      </c>
      <c r="CFE191" s="595">
        <f>'apuração GROSS'!CEV191</f>
        <v>0</v>
      </c>
      <c r="CFF191" s="595">
        <f>'apuração GROSS'!CEW191</f>
        <v>0</v>
      </c>
      <c r="CFG191" s="595">
        <f>'apuração GROSS'!CEX191</f>
        <v>0</v>
      </c>
      <c r="CFH191" s="595">
        <f>'apuração GROSS'!CEY191</f>
        <v>0</v>
      </c>
      <c r="CFI191" s="595">
        <f>'apuração GROSS'!CEZ191</f>
        <v>0</v>
      </c>
      <c r="CFJ191" s="595">
        <f>'apuração GROSS'!CFA191</f>
        <v>0</v>
      </c>
      <c r="CFK191" s="595">
        <f>'apuração GROSS'!CFB191</f>
        <v>0</v>
      </c>
      <c r="CFL191" s="595">
        <f>'apuração GROSS'!CFC191</f>
        <v>0</v>
      </c>
      <c r="CFM191" s="595">
        <f>'apuração GROSS'!CFD191</f>
        <v>0</v>
      </c>
      <c r="CFN191" s="595">
        <f>'apuração GROSS'!CFE191</f>
        <v>0</v>
      </c>
      <c r="CFO191" s="595">
        <f>'apuração GROSS'!CFF191</f>
        <v>0</v>
      </c>
      <c r="CFP191" s="595">
        <f>'apuração GROSS'!CFG191</f>
        <v>0</v>
      </c>
      <c r="CFQ191" s="595">
        <f>'apuração GROSS'!CFH191</f>
        <v>0</v>
      </c>
      <c r="CFR191" s="595">
        <f>'apuração GROSS'!CFI191</f>
        <v>0</v>
      </c>
      <c r="CFS191" s="595">
        <f>'apuração GROSS'!CFJ191</f>
        <v>0</v>
      </c>
      <c r="CFT191" s="595">
        <f>'apuração GROSS'!CFK191</f>
        <v>0</v>
      </c>
      <c r="CFU191" s="595">
        <f>'apuração GROSS'!CFL191</f>
        <v>0</v>
      </c>
      <c r="CFV191" s="595">
        <f>'apuração GROSS'!CFM191</f>
        <v>0</v>
      </c>
      <c r="CFW191" s="595">
        <f>'apuração GROSS'!CFN191</f>
        <v>0</v>
      </c>
      <c r="CFX191" s="595">
        <f>'apuração GROSS'!CFO191</f>
        <v>0</v>
      </c>
      <c r="CFY191" s="595">
        <f>'apuração GROSS'!CFP191</f>
        <v>0</v>
      </c>
      <c r="CFZ191" s="595">
        <f>'apuração GROSS'!CFQ191</f>
        <v>0</v>
      </c>
      <c r="CGA191" s="595">
        <f>'apuração GROSS'!CFR191</f>
        <v>0</v>
      </c>
      <c r="CGB191" s="595">
        <f>'apuração GROSS'!CFS191</f>
        <v>0</v>
      </c>
      <c r="CGC191" s="595">
        <f>'apuração GROSS'!CFT191</f>
        <v>0</v>
      </c>
      <c r="CGD191" s="595">
        <f>'apuração GROSS'!CFU191</f>
        <v>0</v>
      </c>
      <c r="CGE191" s="595">
        <f>'apuração GROSS'!CFV191</f>
        <v>0</v>
      </c>
      <c r="CGF191" s="595">
        <f>'apuração GROSS'!CFW191</f>
        <v>0</v>
      </c>
      <c r="CGG191" s="595">
        <f>'apuração GROSS'!CFX191</f>
        <v>0</v>
      </c>
      <c r="CGH191" s="595">
        <f>'apuração GROSS'!CFY191</f>
        <v>0</v>
      </c>
      <c r="CGI191" s="595">
        <f>'apuração GROSS'!CFZ191</f>
        <v>0</v>
      </c>
      <c r="CGJ191" s="595">
        <f>'apuração GROSS'!CGA191</f>
        <v>0</v>
      </c>
      <c r="CGK191" s="595">
        <f>'apuração GROSS'!CGB191</f>
        <v>0</v>
      </c>
      <c r="CGL191" s="595">
        <f>'apuração GROSS'!CGC191</f>
        <v>0</v>
      </c>
      <c r="CGM191" s="595">
        <f>'apuração GROSS'!CGD191</f>
        <v>0</v>
      </c>
      <c r="CGN191" s="595">
        <f>'apuração GROSS'!CGE191</f>
        <v>0</v>
      </c>
      <c r="CGO191" s="595">
        <f>'apuração GROSS'!CGF191</f>
        <v>0</v>
      </c>
      <c r="CGP191" s="595">
        <f>'apuração GROSS'!CGG191</f>
        <v>0</v>
      </c>
      <c r="CGQ191" s="595">
        <f>'apuração GROSS'!CGH191</f>
        <v>0</v>
      </c>
      <c r="CGR191" s="595">
        <f>'apuração GROSS'!CGI191</f>
        <v>0</v>
      </c>
      <c r="CGS191" s="595">
        <f>'apuração GROSS'!CGJ191</f>
        <v>0</v>
      </c>
      <c r="CGT191" s="595">
        <f>'apuração GROSS'!CGK191</f>
        <v>0</v>
      </c>
      <c r="CGU191" s="595">
        <f>'apuração GROSS'!CGL191</f>
        <v>0</v>
      </c>
      <c r="CGV191" s="595">
        <f>'apuração GROSS'!CGM191</f>
        <v>0</v>
      </c>
      <c r="CGW191" s="595">
        <f>'apuração GROSS'!CGN191</f>
        <v>0</v>
      </c>
      <c r="CGX191" s="595">
        <f>'apuração GROSS'!CGO191</f>
        <v>0</v>
      </c>
      <c r="CGY191" s="595">
        <f>'apuração GROSS'!CGP191</f>
        <v>0</v>
      </c>
      <c r="CGZ191" s="595">
        <f>'apuração GROSS'!CGQ191</f>
        <v>0</v>
      </c>
      <c r="CHA191" s="595">
        <f>'apuração GROSS'!CGR191</f>
        <v>0</v>
      </c>
      <c r="CHB191" s="595">
        <f>'apuração GROSS'!CGS191</f>
        <v>0</v>
      </c>
      <c r="CHC191" s="595">
        <f>'apuração GROSS'!CGT191</f>
        <v>0</v>
      </c>
      <c r="CHD191" s="595">
        <f>'apuração GROSS'!CGU191</f>
        <v>0</v>
      </c>
      <c r="CHE191" s="595">
        <f>'apuração GROSS'!CGV191</f>
        <v>0</v>
      </c>
      <c r="CHF191" s="595">
        <f>'apuração GROSS'!CGW191</f>
        <v>0</v>
      </c>
      <c r="CHG191" s="595">
        <f>'apuração GROSS'!CGX191</f>
        <v>0</v>
      </c>
      <c r="CHH191" s="595">
        <f>'apuração GROSS'!CGY191</f>
        <v>0</v>
      </c>
      <c r="CHI191" s="595">
        <f>'apuração GROSS'!CGZ191</f>
        <v>0</v>
      </c>
      <c r="CHJ191" s="595">
        <f>'apuração GROSS'!CHA191</f>
        <v>0</v>
      </c>
      <c r="CHK191" s="595">
        <f>'apuração GROSS'!CHB191</f>
        <v>0</v>
      </c>
      <c r="CHL191" s="595">
        <f>'apuração GROSS'!CHC191</f>
        <v>0</v>
      </c>
      <c r="CHM191" s="595">
        <f>'apuração GROSS'!CHD191</f>
        <v>0</v>
      </c>
      <c r="CHN191" s="595">
        <f>'apuração GROSS'!CHE191</f>
        <v>0</v>
      </c>
      <c r="CHO191" s="595">
        <f>'apuração GROSS'!CHF191</f>
        <v>0</v>
      </c>
      <c r="CHP191" s="595">
        <f>'apuração GROSS'!CHG191</f>
        <v>0</v>
      </c>
      <c r="CHQ191" s="595">
        <f>'apuração GROSS'!CHH191</f>
        <v>0</v>
      </c>
      <c r="CHR191" s="595">
        <f>'apuração GROSS'!CHI191</f>
        <v>0</v>
      </c>
      <c r="CHS191" s="595">
        <f>'apuração GROSS'!CHJ191</f>
        <v>0</v>
      </c>
      <c r="CHT191" s="595">
        <f>'apuração GROSS'!CHK191</f>
        <v>0</v>
      </c>
      <c r="CHU191" s="595">
        <f>'apuração GROSS'!CHL191</f>
        <v>0</v>
      </c>
      <c r="CHV191" s="595">
        <f>'apuração GROSS'!CHM191</f>
        <v>0</v>
      </c>
      <c r="CHW191" s="595">
        <f>'apuração GROSS'!CHN191</f>
        <v>0</v>
      </c>
      <c r="CHX191" s="595">
        <f>'apuração GROSS'!CHO191</f>
        <v>0</v>
      </c>
      <c r="CHY191" s="595">
        <f>'apuração GROSS'!CHP191</f>
        <v>0</v>
      </c>
      <c r="CHZ191" s="595">
        <f>'apuração GROSS'!CHQ191</f>
        <v>0</v>
      </c>
      <c r="CIA191" s="595">
        <f>'apuração GROSS'!CHR191</f>
        <v>0</v>
      </c>
      <c r="CIB191" s="595">
        <f>'apuração GROSS'!CHS191</f>
        <v>0</v>
      </c>
      <c r="CIC191" s="595">
        <f>'apuração GROSS'!CHT191</f>
        <v>0</v>
      </c>
      <c r="CID191" s="595">
        <f>'apuração GROSS'!CHU191</f>
        <v>0</v>
      </c>
      <c r="CIE191" s="595">
        <f>'apuração GROSS'!CHV191</f>
        <v>0</v>
      </c>
      <c r="CIF191" s="595">
        <f>'apuração GROSS'!CHW191</f>
        <v>0</v>
      </c>
      <c r="CIG191" s="595">
        <f>'apuração GROSS'!CHX191</f>
        <v>0</v>
      </c>
      <c r="CIH191" s="595">
        <f>'apuração GROSS'!CHY191</f>
        <v>0</v>
      </c>
      <c r="CII191" s="595">
        <f>'apuração GROSS'!CHZ191</f>
        <v>0</v>
      </c>
      <c r="CIJ191" s="595">
        <f>'apuração GROSS'!CIA191</f>
        <v>0</v>
      </c>
      <c r="CIK191" s="595">
        <f>'apuração GROSS'!CIB191</f>
        <v>0</v>
      </c>
      <c r="CIL191" s="595">
        <f>'apuração GROSS'!CIC191</f>
        <v>0</v>
      </c>
      <c r="CIM191" s="595">
        <f>'apuração GROSS'!CID191</f>
        <v>0</v>
      </c>
      <c r="CIN191" s="595">
        <f>'apuração GROSS'!CIE191</f>
        <v>0</v>
      </c>
      <c r="CIO191" s="595">
        <f>'apuração GROSS'!CIF191</f>
        <v>0</v>
      </c>
      <c r="CIP191" s="595">
        <f>'apuração GROSS'!CIG191</f>
        <v>0</v>
      </c>
      <c r="CIQ191" s="595">
        <f>'apuração GROSS'!CIH191</f>
        <v>0</v>
      </c>
      <c r="CIR191" s="595">
        <f>'apuração GROSS'!CII191</f>
        <v>0</v>
      </c>
      <c r="CIS191" s="595">
        <f>'apuração GROSS'!CIJ191</f>
        <v>0</v>
      </c>
      <c r="CIT191" s="595">
        <f>'apuração GROSS'!CIK191</f>
        <v>0</v>
      </c>
      <c r="CIU191" s="595">
        <f>'apuração GROSS'!CIL191</f>
        <v>0</v>
      </c>
      <c r="CIV191" s="595">
        <f>'apuração GROSS'!CIM191</f>
        <v>0</v>
      </c>
      <c r="CIW191" s="595">
        <f>'apuração GROSS'!CIN191</f>
        <v>0</v>
      </c>
      <c r="CIX191" s="595">
        <f>'apuração GROSS'!CIO191</f>
        <v>0</v>
      </c>
      <c r="CIY191" s="595">
        <f>'apuração GROSS'!CIP191</f>
        <v>0</v>
      </c>
      <c r="CIZ191" s="595">
        <f>'apuração GROSS'!CIQ191</f>
        <v>0</v>
      </c>
      <c r="CJA191" s="595">
        <f>'apuração GROSS'!CIR191</f>
        <v>0</v>
      </c>
      <c r="CJB191" s="595">
        <f>'apuração GROSS'!CIS191</f>
        <v>0</v>
      </c>
      <c r="CJC191" s="595">
        <f>'apuração GROSS'!CIT191</f>
        <v>0</v>
      </c>
      <c r="CJD191" s="595">
        <f>'apuração GROSS'!CIU191</f>
        <v>0</v>
      </c>
      <c r="CJE191" s="595">
        <f>'apuração GROSS'!CIV191</f>
        <v>0</v>
      </c>
      <c r="CJF191" s="595">
        <f>'apuração GROSS'!CIW191</f>
        <v>0</v>
      </c>
      <c r="CJG191" s="595">
        <f>'apuração GROSS'!CIX191</f>
        <v>0</v>
      </c>
      <c r="CJH191" s="595">
        <f>'apuração GROSS'!CIY191</f>
        <v>0</v>
      </c>
      <c r="CJI191" s="595">
        <f>'apuração GROSS'!CIZ191</f>
        <v>0</v>
      </c>
      <c r="CJJ191" s="595">
        <f>'apuração GROSS'!CJA191</f>
        <v>0</v>
      </c>
      <c r="CJK191" s="595">
        <f>'apuração GROSS'!CJB191</f>
        <v>0</v>
      </c>
      <c r="CJL191" s="595">
        <f>'apuração GROSS'!CJC191</f>
        <v>0</v>
      </c>
      <c r="CJM191" s="595">
        <f>'apuração GROSS'!CJD191</f>
        <v>0</v>
      </c>
      <c r="CJN191" s="595">
        <f>'apuração GROSS'!CJE191</f>
        <v>0</v>
      </c>
      <c r="CJO191" s="595">
        <f>'apuração GROSS'!CJF191</f>
        <v>0</v>
      </c>
      <c r="CJP191" s="595">
        <f>'apuração GROSS'!CJG191</f>
        <v>0</v>
      </c>
      <c r="CJQ191" s="595">
        <f>'apuração GROSS'!CJH191</f>
        <v>0</v>
      </c>
      <c r="CJR191" s="595">
        <f>'apuração GROSS'!CJI191</f>
        <v>0</v>
      </c>
      <c r="CJS191" s="595">
        <f>'apuração GROSS'!CJJ191</f>
        <v>0</v>
      </c>
      <c r="CJT191" s="595">
        <f>'apuração GROSS'!CJK191</f>
        <v>0</v>
      </c>
      <c r="CJU191" s="595">
        <f>'apuração GROSS'!CJL191</f>
        <v>0</v>
      </c>
      <c r="CJV191" s="595">
        <f>'apuração GROSS'!CJM191</f>
        <v>0</v>
      </c>
      <c r="CJW191" s="595">
        <f>'apuração GROSS'!CJN191</f>
        <v>0</v>
      </c>
      <c r="CJX191" s="595">
        <f>'apuração GROSS'!CJO191</f>
        <v>0</v>
      </c>
      <c r="CJY191" s="595">
        <f>'apuração GROSS'!CJP191</f>
        <v>0</v>
      </c>
      <c r="CJZ191" s="595">
        <f>'apuração GROSS'!CJQ191</f>
        <v>0</v>
      </c>
      <c r="CKA191" s="595">
        <f>'apuração GROSS'!CJR191</f>
        <v>0</v>
      </c>
      <c r="CKB191" s="595">
        <f>'apuração GROSS'!CJS191</f>
        <v>0</v>
      </c>
      <c r="CKC191" s="595">
        <f>'apuração GROSS'!CJT191</f>
        <v>0</v>
      </c>
      <c r="CKD191" s="595">
        <f>'apuração GROSS'!CJU191</f>
        <v>0</v>
      </c>
      <c r="CKE191" s="595">
        <f>'apuração GROSS'!CJV191</f>
        <v>0</v>
      </c>
      <c r="CKF191" s="595">
        <f>'apuração GROSS'!CJW191</f>
        <v>0</v>
      </c>
      <c r="CKG191" s="595">
        <f>'apuração GROSS'!CJX191</f>
        <v>0</v>
      </c>
      <c r="CKH191" s="595">
        <f>'apuração GROSS'!CJY191</f>
        <v>0</v>
      </c>
      <c r="CKI191" s="595">
        <f>'apuração GROSS'!CJZ191</f>
        <v>0</v>
      </c>
      <c r="CKJ191" s="595">
        <f>'apuração GROSS'!CKA191</f>
        <v>0</v>
      </c>
      <c r="CKK191" s="595">
        <f>'apuração GROSS'!CKB191</f>
        <v>0</v>
      </c>
      <c r="CKL191" s="595">
        <f>'apuração GROSS'!CKC191</f>
        <v>0</v>
      </c>
      <c r="CKM191" s="595">
        <f>'apuração GROSS'!CKD191</f>
        <v>0</v>
      </c>
      <c r="CKN191" s="595">
        <f>'apuração GROSS'!CKE191</f>
        <v>0</v>
      </c>
      <c r="CKO191" s="595">
        <f>'apuração GROSS'!CKF191</f>
        <v>0</v>
      </c>
      <c r="CKP191" s="595">
        <f>'apuração GROSS'!CKG191</f>
        <v>0</v>
      </c>
      <c r="CKQ191" s="595">
        <f>'apuração GROSS'!CKH191</f>
        <v>0</v>
      </c>
      <c r="CKR191" s="595">
        <f>'apuração GROSS'!CKI191</f>
        <v>0</v>
      </c>
      <c r="CKS191" s="595">
        <f>'apuração GROSS'!CKJ191</f>
        <v>0</v>
      </c>
      <c r="CKT191" s="595">
        <f>'apuração GROSS'!CKK191</f>
        <v>0</v>
      </c>
      <c r="CKU191" s="595">
        <f>'apuração GROSS'!CKL191</f>
        <v>0</v>
      </c>
      <c r="CKV191" s="595">
        <f>'apuração GROSS'!CKM191</f>
        <v>0</v>
      </c>
      <c r="CKW191" s="595">
        <f>'apuração GROSS'!CKN191</f>
        <v>0</v>
      </c>
      <c r="CKX191" s="595">
        <f>'apuração GROSS'!CKO191</f>
        <v>0</v>
      </c>
      <c r="CKY191" s="595">
        <f>'apuração GROSS'!CKP191</f>
        <v>0</v>
      </c>
      <c r="CKZ191" s="595">
        <f>'apuração GROSS'!CKQ191</f>
        <v>0</v>
      </c>
      <c r="CLA191" s="595">
        <f>'apuração GROSS'!CKR191</f>
        <v>0</v>
      </c>
      <c r="CLB191" s="595">
        <f>'apuração GROSS'!CKS191</f>
        <v>0</v>
      </c>
      <c r="CLC191" s="595">
        <f>'apuração GROSS'!CKT191</f>
        <v>0</v>
      </c>
      <c r="CLD191" s="595">
        <f>'apuração GROSS'!CKU191</f>
        <v>0</v>
      </c>
      <c r="CLE191" s="595">
        <f>'apuração GROSS'!CKV191</f>
        <v>0</v>
      </c>
      <c r="CLF191" s="595">
        <f>'apuração GROSS'!CKW191</f>
        <v>0</v>
      </c>
      <c r="CLG191" s="595">
        <f>'apuração GROSS'!CKX191</f>
        <v>0</v>
      </c>
      <c r="CLH191" s="595">
        <f>'apuração GROSS'!CKY191</f>
        <v>0</v>
      </c>
      <c r="CLI191" s="595">
        <f>'apuração GROSS'!CKZ191</f>
        <v>0</v>
      </c>
      <c r="CLJ191" s="595">
        <f>'apuração GROSS'!CLA191</f>
        <v>0</v>
      </c>
      <c r="CLK191" s="595">
        <f>'apuração GROSS'!CLB191</f>
        <v>0</v>
      </c>
      <c r="CLL191" s="595">
        <f>'apuração GROSS'!CLC191</f>
        <v>0</v>
      </c>
      <c r="CLM191" s="595">
        <f>'apuração GROSS'!CLD191</f>
        <v>0</v>
      </c>
      <c r="CLN191" s="595">
        <f>'apuração GROSS'!CLE191</f>
        <v>0</v>
      </c>
      <c r="CLO191" s="595">
        <f>'apuração GROSS'!CLF191</f>
        <v>0</v>
      </c>
      <c r="CLP191" s="595">
        <f>'apuração GROSS'!CLG191</f>
        <v>0</v>
      </c>
      <c r="CLQ191" s="595">
        <f>'apuração GROSS'!CLH191</f>
        <v>0</v>
      </c>
      <c r="CLR191" s="595">
        <f>'apuração GROSS'!CLI191</f>
        <v>0</v>
      </c>
      <c r="CLS191" s="595">
        <f>'apuração GROSS'!CLJ191</f>
        <v>0</v>
      </c>
      <c r="CLT191" s="595">
        <f>'apuração GROSS'!CLK191</f>
        <v>0</v>
      </c>
      <c r="CLU191" s="595">
        <f>'apuração GROSS'!CLL191</f>
        <v>0</v>
      </c>
      <c r="CLV191" s="595">
        <f>'apuração GROSS'!CLM191</f>
        <v>0</v>
      </c>
      <c r="CLW191" s="595">
        <f>'apuração GROSS'!CLN191</f>
        <v>0</v>
      </c>
      <c r="CLX191" s="595">
        <f>'apuração GROSS'!CLO191</f>
        <v>0</v>
      </c>
      <c r="CLY191" s="595">
        <f>'apuração GROSS'!CLP191</f>
        <v>0</v>
      </c>
      <c r="CLZ191" s="595">
        <f>'apuração GROSS'!CLQ191</f>
        <v>0</v>
      </c>
      <c r="CMA191" s="595">
        <f>'apuração GROSS'!CLR191</f>
        <v>0</v>
      </c>
      <c r="CMB191" s="595">
        <f>'apuração GROSS'!CLS191</f>
        <v>0</v>
      </c>
      <c r="CMC191" s="595">
        <f>'apuração GROSS'!CLT191</f>
        <v>0</v>
      </c>
      <c r="CMD191" s="595">
        <f>'apuração GROSS'!CLU191</f>
        <v>0</v>
      </c>
      <c r="CME191" s="595">
        <f>'apuração GROSS'!CLV191</f>
        <v>0</v>
      </c>
      <c r="CMF191" s="595">
        <f>'apuração GROSS'!CLW191</f>
        <v>0</v>
      </c>
      <c r="CMG191" s="595">
        <f>'apuração GROSS'!CLX191</f>
        <v>0</v>
      </c>
      <c r="CMH191" s="595">
        <f>'apuração GROSS'!CLY191</f>
        <v>0</v>
      </c>
      <c r="CMI191" s="595">
        <f>'apuração GROSS'!CLZ191</f>
        <v>0</v>
      </c>
      <c r="CMJ191" s="595">
        <f>'apuração GROSS'!CMA191</f>
        <v>0</v>
      </c>
      <c r="CMK191" s="595">
        <f>'apuração GROSS'!CMB191</f>
        <v>0</v>
      </c>
      <c r="CML191" s="595">
        <f>'apuração GROSS'!CMC191</f>
        <v>0</v>
      </c>
      <c r="CMM191" s="595">
        <f>'apuração GROSS'!CMD191</f>
        <v>0</v>
      </c>
      <c r="CMN191" s="595">
        <f>'apuração GROSS'!CME191</f>
        <v>0</v>
      </c>
      <c r="CMO191" s="595">
        <f>'apuração GROSS'!CMF191</f>
        <v>0</v>
      </c>
      <c r="CMP191" s="595">
        <f>'apuração GROSS'!CMG191</f>
        <v>0</v>
      </c>
      <c r="CMQ191" s="595">
        <f>'apuração GROSS'!CMH191</f>
        <v>0</v>
      </c>
      <c r="CMR191" s="595">
        <f>'apuração GROSS'!CMI191</f>
        <v>0</v>
      </c>
      <c r="CMS191" s="595">
        <f>'apuração GROSS'!CMJ191</f>
        <v>0</v>
      </c>
      <c r="CMT191" s="595">
        <f>'apuração GROSS'!CMK191</f>
        <v>0</v>
      </c>
      <c r="CMU191" s="595">
        <f>'apuração GROSS'!CML191</f>
        <v>0</v>
      </c>
      <c r="CMV191" s="595">
        <f>'apuração GROSS'!CMM191</f>
        <v>0</v>
      </c>
      <c r="CMW191" s="595">
        <f>'apuração GROSS'!CMN191</f>
        <v>0</v>
      </c>
      <c r="CMX191" s="595">
        <f>'apuração GROSS'!CMO191</f>
        <v>0</v>
      </c>
      <c r="CMY191" s="595">
        <f>'apuração GROSS'!CMP191</f>
        <v>0</v>
      </c>
      <c r="CMZ191" s="595">
        <f>'apuração GROSS'!CMQ191</f>
        <v>0</v>
      </c>
      <c r="CNA191" s="595">
        <f>'apuração GROSS'!CMR191</f>
        <v>0</v>
      </c>
      <c r="CNB191" s="595">
        <f>'apuração GROSS'!CMS191</f>
        <v>0</v>
      </c>
      <c r="CNC191" s="595">
        <f>'apuração GROSS'!CMT191</f>
        <v>0</v>
      </c>
      <c r="CND191" s="595">
        <f>'apuração GROSS'!CMU191</f>
        <v>0</v>
      </c>
      <c r="CNE191" s="595">
        <f>'apuração GROSS'!CMV191</f>
        <v>0</v>
      </c>
      <c r="CNF191" s="595">
        <f>'apuração GROSS'!CMW191</f>
        <v>0</v>
      </c>
      <c r="CNG191" s="595">
        <f>'apuração GROSS'!CMX191</f>
        <v>0</v>
      </c>
      <c r="CNH191" s="595">
        <f>'apuração GROSS'!CMY191</f>
        <v>0</v>
      </c>
      <c r="CNI191" s="595">
        <f>'apuração GROSS'!CMZ191</f>
        <v>0</v>
      </c>
      <c r="CNJ191" s="595">
        <f>'apuração GROSS'!CNA191</f>
        <v>0</v>
      </c>
      <c r="CNK191" s="595">
        <f>'apuração GROSS'!CNB191</f>
        <v>0</v>
      </c>
      <c r="CNL191" s="595">
        <f>'apuração GROSS'!CNC191</f>
        <v>0</v>
      </c>
      <c r="CNM191" s="595">
        <f>'apuração GROSS'!CND191</f>
        <v>0</v>
      </c>
      <c r="CNN191" s="595">
        <f>'apuração GROSS'!CNE191</f>
        <v>0</v>
      </c>
      <c r="CNO191" s="595">
        <f>'apuração GROSS'!CNF191</f>
        <v>0</v>
      </c>
      <c r="CNP191" s="595">
        <f>'apuração GROSS'!CNG191</f>
        <v>0</v>
      </c>
      <c r="CNQ191" s="595">
        <f>'apuração GROSS'!CNH191</f>
        <v>0</v>
      </c>
      <c r="CNR191" s="595">
        <f>'apuração GROSS'!CNI191</f>
        <v>0</v>
      </c>
      <c r="CNS191" s="595">
        <f>'apuração GROSS'!CNJ191</f>
        <v>0</v>
      </c>
      <c r="CNT191" s="595">
        <f>'apuração GROSS'!CNK191</f>
        <v>0</v>
      </c>
      <c r="CNU191" s="595">
        <f>'apuração GROSS'!CNL191</f>
        <v>0</v>
      </c>
      <c r="CNV191" s="595">
        <f>'apuração GROSS'!CNM191</f>
        <v>0</v>
      </c>
      <c r="CNW191" s="595">
        <f>'apuração GROSS'!CNN191</f>
        <v>0</v>
      </c>
      <c r="CNX191" s="595">
        <f>'apuração GROSS'!CNO191</f>
        <v>0</v>
      </c>
      <c r="CNY191" s="595">
        <f>'apuração GROSS'!CNP191</f>
        <v>0</v>
      </c>
      <c r="CNZ191" s="595">
        <f>'apuração GROSS'!CNQ191</f>
        <v>0</v>
      </c>
      <c r="COA191" s="595">
        <f>'apuração GROSS'!CNR191</f>
        <v>0</v>
      </c>
      <c r="COB191" s="595">
        <f>'apuração GROSS'!CNS191</f>
        <v>0</v>
      </c>
      <c r="COC191" s="595">
        <f>'apuração GROSS'!CNT191</f>
        <v>0</v>
      </c>
      <c r="COD191" s="595">
        <f>'apuração GROSS'!CNU191</f>
        <v>0</v>
      </c>
      <c r="COE191" s="595">
        <f>'apuração GROSS'!CNV191</f>
        <v>0</v>
      </c>
      <c r="COF191" s="595">
        <f>'apuração GROSS'!CNW191</f>
        <v>0</v>
      </c>
      <c r="COG191" s="595">
        <f>'apuração GROSS'!CNX191</f>
        <v>0</v>
      </c>
      <c r="COH191" s="595">
        <f>'apuração GROSS'!CNY191</f>
        <v>0</v>
      </c>
      <c r="COI191" s="595">
        <f>'apuração GROSS'!CNZ191</f>
        <v>0</v>
      </c>
      <c r="COJ191" s="595">
        <f>'apuração GROSS'!COA191</f>
        <v>0</v>
      </c>
      <c r="COK191" s="595">
        <f>'apuração GROSS'!COB191</f>
        <v>0</v>
      </c>
      <c r="COL191" s="595">
        <f>'apuração GROSS'!COC191</f>
        <v>0</v>
      </c>
      <c r="COM191" s="595">
        <f>'apuração GROSS'!COD191</f>
        <v>0</v>
      </c>
      <c r="CON191" s="595">
        <f>'apuração GROSS'!COE191</f>
        <v>0</v>
      </c>
      <c r="COO191" s="595">
        <f>'apuração GROSS'!COF191</f>
        <v>0</v>
      </c>
      <c r="COP191" s="595">
        <f>'apuração GROSS'!COG191</f>
        <v>0</v>
      </c>
      <c r="COQ191" s="595">
        <f>'apuração GROSS'!COH191</f>
        <v>0</v>
      </c>
      <c r="COR191" s="595">
        <f>'apuração GROSS'!COI191</f>
        <v>0</v>
      </c>
      <c r="COS191" s="595">
        <f>'apuração GROSS'!COJ191</f>
        <v>0</v>
      </c>
      <c r="COT191" s="595">
        <f>'apuração GROSS'!COK191</f>
        <v>0</v>
      </c>
      <c r="COU191" s="595">
        <f>'apuração GROSS'!COL191</f>
        <v>0</v>
      </c>
      <c r="COV191" s="595">
        <f>'apuração GROSS'!COM191</f>
        <v>0</v>
      </c>
      <c r="COW191" s="595">
        <f>'apuração GROSS'!CON191</f>
        <v>0</v>
      </c>
      <c r="COX191" s="595">
        <f>'apuração GROSS'!COO191</f>
        <v>0</v>
      </c>
      <c r="COY191" s="595">
        <f>'apuração GROSS'!COP191</f>
        <v>0</v>
      </c>
      <c r="COZ191" s="595">
        <f>'apuração GROSS'!COQ191</f>
        <v>0</v>
      </c>
      <c r="CPA191" s="595">
        <f>'apuração GROSS'!COR191</f>
        <v>0</v>
      </c>
      <c r="CPB191" s="595">
        <f>'apuração GROSS'!COS191</f>
        <v>0</v>
      </c>
      <c r="CPC191" s="595">
        <f>'apuração GROSS'!COT191</f>
        <v>0</v>
      </c>
      <c r="CPD191" s="595">
        <f>'apuração GROSS'!COU191</f>
        <v>0</v>
      </c>
      <c r="CPE191" s="595">
        <f>'apuração GROSS'!COV191</f>
        <v>0</v>
      </c>
      <c r="CPF191" s="595">
        <f>'apuração GROSS'!COW191</f>
        <v>0</v>
      </c>
      <c r="CPG191" s="595">
        <f>'apuração GROSS'!COX191</f>
        <v>0</v>
      </c>
      <c r="CPH191" s="595">
        <f>'apuração GROSS'!COY191</f>
        <v>0</v>
      </c>
      <c r="CPI191" s="595">
        <f>'apuração GROSS'!COZ191</f>
        <v>0</v>
      </c>
      <c r="CPJ191" s="595">
        <f>'apuração GROSS'!CPA191</f>
        <v>0</v>
      </c>
      <c r="CPK191" s="595">
        <f>'apuração GROSS'!CPB191</f>
        <v>0</v>
      </c>
      <c r="CPL191" s="595">
        <f>'apuração GROSS'!CPC191</f>
        <v>0</v>
      </c>
      <c r="CPM191" s="595">
        <f>'apuração GROSS'!CPD191</f>
        <v>0</v>
      </c>
      <c r="CPN191" s="595">
        <f>'apuração GROSS'!CPE191</f>
        <v>0</v>
      </c>
      <c r="CPO191" s="595">
        <f>'apuração GROSS'!CPF191</f>
        <v>0</v>
      </c>
      <c r="CPP191" s="595">
        <f>'apuração GROSS'!CPG191</f>
        <v>0</v>
      </c>
      <c r="CPQ191" s="595">
        <f>'apuração GROSS'!CPH191</f>
        <v>0</v>
      </c>
      <c r="CPR191" s="595">
        <f>'apuração GROSS'!CPI191</f>
        <v>0</v>
      </c>
      <c r="CPS191" s="595">
        <f>'apuração GROSS'!CPJ191</f>
        <v>0</v>
      </c>
      <c r="CPT191" s="595">
        <f>'apuração GROSS'!CPK191</f>
        <v>0</v>
      </c>
      <c r="CPU191" s="595">
        <f>'apuração GROSS'!CPL191</f>
        <v>0</v>
      </c>
      <c r="CPV191" s="595">
        <f>'apuração GROSS'!CPM191</f>
        <v>0</v>
      </c>
      <c r="CPW191" s="595">
        <f>'apuração GROSS'!CPN191</f>
        <v>0</v>
      </c>
      <c r="CPX191" s="595">
        <f>'apuração GROSS'!CPO191</f>
        <v>0</v>
      </c>
      <c r="CPY191" s="595">
        <f>'apuração GROSS'!CPP191</f>
        <v>0</v>
      </c>
      <c r="CPZ191" s="595">
        <f>'apuração GROSS'!CPQ191</f>
        <v>0</v>
      </c>
      <c r="CQA191" s="595">
        <f>'apuração GROSS'!CPR191</f>
        <v>0</v>
      </c>
      <c r="CQB191" s="595">
        <f>'apuração GROSS'!CPS191</f>
        <v>0</v>
      </c>
      <c r="CQC191" s="595">
        <f>'apuração GROSS'!CPT191</f>
        <v>0</v>
      </c>
      <c r="CQD191" s="595">
        <f>'apuração GROSS'!CPU191</f>
        <v>0</v>
      </c>
      <c r="CQE191" s="595">
        <f>'apuração GROSS'!CPV191</f>
        <v>0</v>
      </c>
      <c r="CQF191" s="595">
        <f>'apuração GROSS'!CPW191</f>
        <v>0</v>
      </c>
      <c r="CQG191" s="595">
        <f>'apuração GROSS'!CPX191</f>
        <v>0</v>
      </c>
      <c r="CQH191" s="595">
        <f>'apuração GROSS'!CPY191</f>
        <v>0</v>
      </c>
      <c r="CQI191" s="595">
        <f>'apuração GROSS'!CPZ191</f>
        <v>0</v>
      </c>
      <c r="CQJ191" s="595">
        <f>'apuração GROSS'!CQA191</f>
        <v>0</v>
      </c>
      <c r="CQK191" s="595">
        <f>'apuração GROSS'!CQB191</f>
        <v>0</v>
      </c>
      <c r="CQL191" s="595">
        <f>'apuração GROSS'!CQC191</f>
        <v>0</v>
      </c>
      <c r="CQM191" s="595">
        <f>'apuração GROSS'!CQD191</f>
        <v>0</v>
      </c>
      <c r="CQN191" s="595">
        <f>'apuração GROSS'!CQE191</f>
        <v>0</v>
      </c>
      <c r="CQO191" s="595">
        <f>'apuração GROSS'!CQF191</f>
        <v>0</v>
      </c>
      <c r="CQP191" s="595">
        <f>'apuração GROSS'!CQG191</f>
        <v>0</v>
      </c>
      <c r="CQQ191" s="595">
        <f>'apuração GROSS'!CQH191</f>
        <v>0</v>
      </c>
      <c r="CQR191" s="595">
        <f>'apuração GROSS'!CQI191</f>
        <v>0</v>
      </c>
      <c r="CQS191" s="595">
        <f>'apuração GROSS'!CQJ191</f>
        <v>0</v>
      </c>
      <c r="CQT191" s="595">
        <f>'apuração GROSS'!CQK191</f>
        <v>0</v>
      </c>
      <c r="CQU191" s="595">
        <f>'apuração GROSS'!CQL191</f>
        <v>0</v>
      </c>
      <c r="CQV191" s="595">
        <f>'apuração GROSS'!CQM191</f>
        <v>0</v>
      </c>
      <c r="CQW191" s="595">
        <f>'apuração GROSS'!CQN191</f>
        <v>0</v>
      </c>
      <c r="CQX191" s="595">
        <f>'apuração GROSS'!CQO191</f>
        <v>0</v>
      </c>
      <c r="CQY191" s="595">
        <f>'apuração GROSS'!CQP191</f>
        <v>0</v>
      </c>
      <c r="CQZ191" s="595">
        <f>'apuração GROSS'!CQQ191</f>
        <v>0</v>
      </c>
      <c r="CRA191" s="595">
        <f>'apuração GROSS'!CQR191</f>
        <v>0</v>
      </c>
      <c r="CRB191" s="595">
        <f>'apuração GROSS'!CQS191</f>
        <v>0</v>
      </c>
      <c r="CRC191" s="595">
        <f>'apuração GROSS'!CQT191</f>
        <v>0</v>
      </c>
      <c r="CRD191" s="595">
        <f>'apuração GROSS'!CQU191</f>
        <v>0</v>
      </c>
      <c r="CRE191" s="595">
        <f>'apuração GROSS'!CQV191</f>
        <v>0</v>
      </c>
      <c r="CRF191" s="595">
        <f>'apuração GROSS'!CQW191</f>
        <v>0</v>
      </c>
      <c r="CRG191" s="595">
        <f>'apuração GROSS'!CQX191</f>
        <v>0</v>
      </c>
      <c r="CRH191" s="595">
        <f>'apuração GROSS'!CQY191</f>
        <v>0</v>
      </c>
      <c r="CRI191" s="595">
        <f>'apuração GROSS'!CQZ191</f>
        <v>0</v>
      </c>
      <c r="CRJ191" s="595">
        <f>'apuração GROSS'!CRA191</f>
        <v>0</v>
      </c>
      <c r="CRK191" s="595">
        <f>'apuração GROSS'!CRB191</f>
        <v>0</v>
      </c>
      <c r="CRL191" s="595">
        <f>'apuração GROSS'!CRC191</f>
        <v>0</v>
      </c>
      <c r="CRM191" s="595">
        <f>'apuração GROSS'!CRD191</f>
        <v>0</v>
      </c>
      <c r="CRN191" s="595">
        <f>'apuração GROSS'!CRE191</f>
        <v>0</v>
      </c>
      <c r="CRO191" s="595">
        <f>'apuração GROSS'!CRF191</f>
        <v>0</v>
      </c>
      <c r="CRP191" s="595">
        <f>'apuração GROSS'!CRG191</f>
        <v>0</v>
      </c>
      <c r="CRQ191" s="595">
        <f>'apuração GROSS'!CRH191</f>
        <v>0</v>
      </c>
      <c r="CRR191" s="595">
        <f>'apuração GROSS'!CRI191</f>
        <v>0</v>
      </c>
      <c r="CRS191" s="595">
        <f>'apuração GROSS'!CRJ191</f>
        <v>0</v>
      </c>
      <c r="CRT191" s="595">
        <f>'apuração GROSS'!CRK191</f>
        <v>0</v>
      </c>
      <c r="CRU191" s="595">
        <f>'apuração GROSS'!CRL191</f>
        <v>0</v>
      </c>
      <c r="CRV191" s="595">
        <f>'apuração GROSS'!CRM191</f>
        <v>0</v>
      </c>
      <c r="CRW191" s="595">
        <f>'apuração GROSS'!CRN191</f>
        <v>0</v>
      </c>
      <c r="CRX191" s="595">
        <f>'apuração GROSS'!CRO191</f>
        <v>0</v>
      </c>
      <c r="CRY191" s="595">
        <f>'apuração GROSS'!CRP191</f>
        <v>0</v>
      </c>
      <c r="CRZ191" s="595">
        <f>'apuração GROSS'!CRQ191</f>
        <v>0</v>
      </c>
      <c r="CSA191" s="595">
        <f>'apuração GROSS'!CRR191</f>
        <v>0</v>
      </c>
      <c r="CSB191" s="595">
        <f>'apuração GROSS'!CRS191</f>
        <v>0</v>
      </c>
      <c r="CSC191" s="595">
        <f>'apuração GROSS'!CRT191</f>
        <v>0</v>
      </c>
      <c r="CSD191" s="595">
        <f>'apuração GROSS'!CRU191</f>
        <v>0</v>
      </c>
      <c r="CSE191" s="595">
        <f>'apuração GROSS'!CRV191</f>
        <v>0</v>
      </c>
      <c r="CSF191" s="595">
        <f>'apuração GROSS'!CRW191</f>
        <v>0</v>
      </c>
      <c r="CSG191" s="595">
        <f>'apuração GROSS'!CRX191</f>
        <v>0</v>
      </c>
      <c r="CSH191" s="595">
        <f>'apuração GROSS'!CRY191</f>
        <v>0</v>
      </c>
      <c r="CSI191" s="595">
        <f>'apuração GROSS'!CRZ191</f>
        <v>0</v>
      </c>
      <c r="CSJ191" s="595">
        <f>'apuração GROSS'!CSA191</f>
        <v>0</v>
      </c>
      <c r="CSK191" s="595">
        <f>'apuração GROSS'!CSB191</f>
        <v>0</v>
      </c>
      <c r="CSL191" s="595">
        <f>'apuração GROSS'!CSC191</f>
        <v>0</v>
      </c>
      <c r="CSM191" s="595">
        <f>'apuração GROSS'!CSD191</f>
        <v>0</v>
      </c>
      <c r="CSN191" s="595">
        <f>'apuração GROSS'!CSE191</f>
        <v>0</v>
      </c>
      <c r="CSO191" s="595">
        <f>'apuração GROSS'!CSF191</f>
        <v>0</v>
      </c>
      <c r="CSP191" s="595">
        <f>'apuração GROSS'!CSG191</f>
        <v>0</v>
      </c>
      <c r="CSQ191" s="595">
        <f>'apuração GROSS'!CSH191</f>
        <v>0</v>
      </c>
      <c r="CSR191" s="595">
        <f>'apuração GROSS'!CSI191</f>
        <v>0</v>
      </c>
      <c r="CSS191" s="595">
        <f>'apuração GROSS'!CSJ191</f>
        <v>0</v>
      </c>
      <c r="CST191" s="595">
        <f>'apuração GROSS'!CSK191</f>
        <v>0</v>
      </c>
      <c r="CSU191" s="595">
        <f>'apuração GROSS'!CSL191</f>
        <v>0</v>
      </c>
      <c r="CSV191" s="595">
        <f>'apuração GROSS'!CSM191</f>
        <v>0</v>
      </c>
      <c r="CSW191" s="595">
        <f>'apuração GROSS'!CSN191</f>
        <v>0</v>
      </c>
      <c r="CSX191" s="595">
        <f>'apuração GROSS'!CSO191</f>
        <v>0</v>
      </c>
      <c r="CSY191" s="595">
        <f>'apuração GROSS'!CSP191</f>
        <v>0</v>
      </c>
      <c r="CSZ191" s="595">
        <f>'apuração GROSS'!CSQ191</f>
        <v>0</v>
      </c>
      <c r="CTA191" s="595">
        <f>'apuração GROSS'!CSR191</f>
        <v>0</v>
      </c>
      <c r="CTB191" s="595">
        <f>'apuração GROSS'!CSS191</f>
        <v>0</v>
      </c>
      <c r="CTC191" s="595">
        <f>'apuração GROSS'!CST191</f>
        <v>0</v>
      </c>
      <c r="CTD191" s="595">
        <f>'apuração GROSS'!CSU191</f>
        <v>0</v>
      </c>
      <c r="CTE191" s="595">
        <f>'apuração GROSS'!CSV191</f>
        <v>0</v>
      </c>
      <c r="CTF191" s="595">
        <f>'apuração GROSS'!CSW191</f>
        <v>0</v>
      </c>
      <c r="CTG191" s="595">
        <f>'apuração GROSS'!CSX191</f>
        <v>0</v>
      </c>
      <c r="CTH191" s="595">
        <f>'apuração GROSS'!CSY191</f>
        <v>0</v>
      </c>
      <c r="CTI191" s="595">
        <f>'apuração GROSS'!CSZ191</f>
        <v>0</v>
      </c>
      <c r="CTJ191" s="595">
        <f>'apuração GROSS'!CTA191</f>
        <v>0</v>
      </c>
      <c r="CTK191" s="595">
        <f>'apuração GROSS'!CTB191</f>
        <v>0</v>
      </c>
      <c r="CTL191" s="595">
        <f>'apuração GROSS'!CTC191</f>
        <v>0</v>
      </c>
      <c r="CTM191" s="595">
        <f>'apuração GROSS'!CTD191</f>
        <v>0</v>
      </c>
      <c r="CTN191" s="595">
        <f>'apuração GROSS'!CTE191</f>
        <v>0</v>
      </c>
      <c r="CTO191" s="595">
        <f>'apuração GROSS'!CTF191</f>
        <v>0</v>
      </c>
      <c r="CTP191" s="595">
        <f>'apuração GROSS'!CTG191</f>
        <v>0</v>
      </c>
      <c r="CTQ191" s="595">
        <f>'apuração GROSS'!CTH191</f>
        <v>0</v>
      </c>
      <c r="CTR191" s="595">
        <f>'apuração GROSS'!CTI191</f>
        <v>0</v>
      </c>
      <c r="CTS191" s="595">
        <f>'apuração GROSS'!CTJ191</f>
        <v>0</v>
      </c>
      <c r="CTT191" s="595">
        <f>'apuração GROSS'!CTK191</f>
        <v>0</v>
      </c>
      <c r="CTU191" s="595">
        <f>'apuração GROSS'!CTL191</f>
        <v>0</v>
      </c>
      <c r="CTV191" s="595">
        <f>'apuração GROSS'!CTM191</f>
        <v>0</v>
      </c>
      <c r="CTW191" s="595">
        <f>'apuração GROSS'!CTN191</f>
        <v>0</v>
      </c>
      <c r="CTX191" s="595">
        <f>'apuração GROSS'!CTO191</f>
        <v>0</v>
      </c>
      <c r="CTY191" s="595">
        <f>'apuração GROSS'!CTP191</f>
        <v>0</v>
      </c>
      <c r="CTZ191" s="595">
        <f>'apuração GROSS'!CTQ191</f>
        <v>0</v>
      </c>
      <c r="CUA191" s="595">
        <f>'apuração GROSS'!CTR191</f>
        <v>0</v>
      </c>
      <c r="CUB191" s="595">
        <f>'apuração GROSS'!CTS191</f>
        <v>0</v>
      </c>
      <c r="CUC191" s="595">
        <f>'apuração GROSS'!CTT191</f>
        <v>0</v>
      </c>
      <c r="CUD191" s="595">
        <f>'apuração GROSS'!CTU191</f>
        <v>0</v>
      </c>
      <c r="CUE191" s="595">
        <f>'apuração GROSS'!CTV191</f>
        <v>0</v>
      </c>
      <c r="CUF191" s="595">
        <f>'apuração GROSS'!CTW191</f>
        <v>0</v>
      </c>
      <c r="CUG191" s="595">
        <f>'apuração GROSS'!CTX191</f>
        <v>0</v>
      </c>
      <c r="CUH191" s="595">
        <f>'apuração GROSS'!CTY191</f>
        <v>0</v>
      </c>
      <c r="CUI191" s="595">
        <f>'apuração GROSS'!CTZ191</f>
        <v>0</v>
      </c>
      <c r="CUJ191" s="595">
        <f>'apuração GROSS'!CUA191</f>
        <v>0</v>
      </c>
      <c r="CUK191" s="595">
        <f>'apuração GROSS'!CUB191</f>
        <v>0</v>
      </c>
      <c r="CUL191" s="595">
        <f>'apuração GROSS'!CUC191</f>
        <v>0</v>
      </c>
      <c r="CUM191" s="595">
        <f>'apuração GROSS'!CUD191</f>
        <v>0</v>
      </c>
      <c r="CUN191" s="595">
        <f>'apuração GROSS'!CUE191</f>
        <v>0</v>
      </c>
      <c r="CUO191" s="595">
        <f>'apuração GROSS'!CUF191</f>
        <v>0</v>
      </c>
      <c r="CUP191" s="595">
        <f>'apuração GROSS'!CUG191</f>
        <v>0</v>
      </c>
      <c r="CUQ191" s="595">
        <f>'apuração GROSS'!CUH191</f>
        <v>0</v>
      </c>
      <c r="CUR191" s="595">
        <f>'apuração GROSS'!CUI191</f>
        <v>0</v>
      </c>
      <c r="CUS191" s="595">
        <f>'apuração GROSS'!CUJ191</f>
        <v>0</v>
      </c>
      <c r="CUT191" s="595">
        <f>'apuração GROSS'!CUK191</f>
        <v>0</v>
      </c>
      <c r="CUU191" s="595">
        <f>'apuração GROSS'!CUL191</f>
        <v>0</v>
      </c>
      <c r="CUV191" s="595">
        <f>'apuração GROSS'!CUM191</f>
        <v>0</v>
      </c>
      <c r="CUW191" s="595">
        <f>'apuração GROSS'!CUN191</f>
        <v>0</v>
      </c>
      <c r="CUX191" s="595">
        <f>'apuração GROSS'!CUO191</f>
        <v>0</v>
      </c>
      <c r="CUY191" s="595">
        <f>'apuração GROSS'!CUP191</f>
        <v>0</v>
      </c>
      <c r="CUZ191" s="595">
        <f>'apuração GROSS'!CUQ191</f>
        <v>0</v>
      </c>
      <c r="CVA191" s="595">
        <f>'apuração GROSS'!CUR191</f>
        <v>0</v>
      </c>
      <c r="CVB191" s="595">
        <f>'apuração GROSS'!CUS191</f>
        <v>0</v>
      </c>
      <c r="CVC191" s="595">
        <f>'apuração GROSS'!CUT191</f>
        <v>0</v>
      </c>
      <c r="CVD191" s="595">
        <f>'apuração GROSS'!CUU191</f>
        <v>0</v>
      </c>
      <c r="CVE191" s="595">
        <f>'apuração GROSS'!CUV191</f>
        <v>0</v>
      </c>
      <c r="CVF191" s="595">
        <f>'apuração GROSS'!CUW191</f>
        <v>0</v>
      </c>
      <c r="CVG191" s="595">
        <f>'apuração GROSS'!CUX191</f>
        <v>0</v>
      </c>
      <c r="CVH191" s="595">
        <f>'apuração GROSS'!CUY191</f>
        <v>0</v>
      </c>
      <c r="CVI191" s="595">
        <f>'apuração GROSS'!CUZ191</f>
        <v>0</v>
      </c>
      <c r="CVJ191" s="595">
        <f>'apuração GROSS'!CVA191</f>
        <v>0</v>
      </c>
      <c r="CVK191" s="595">
        <f>'apuração GROSS'!CVB191</f>
        <v>0</v>
      </c>
      <c r="CVL191" s="595">
        <f>'apuração GROSS'!CVC191</f>
        <v>0</v>
      </c>
      <c r="CVM191" s="595">
        <f>'apuração GROSS'!CVD191</f>
        <v>0</v>
      </c>
      <c r="CVN191" s="595">
        <f>'apuração GROSS'!CVE191</f>
        <v>0</v>
      </c>
      <c r="CVO191" s="595">
        <f>'apuração GROSS'!CVF191</f>
        <v>0</v>
      </c>
      <c r="CVP191" s="595">
        <f>'apuração GROSS'!CVG191</f>
        <v>0</v>
      </c>
      <c r="CVQ191" s="595">
        <f>'apuração GROSS'!CVH191</f>
        <v>0</v>
      </c>
      <c r="CVR191" s="595">
        <f>'apuração GROSS'!CVI191</f>
        <v>0</v>
      </c>
      <c r="CVS191" s="595">
        <f>'apuração GROSS'!CVJ191</f>
        <v>0</v>
      </c>
      <c r="CVT191" s="595">
        <f>'apuração GROSS'!CVK191</f>
        <v>0</v>
      </c>
      <c r="CVU191" s="595">
        <f>'apuração GROSS'!CVL191</f>
        <v>0</v>
      </c>
      <c r="CVV191" s="595">
        <f>'apuração GROSS'!CVM191</f>
        <v>0</v>
      </c>
      <c r="CVW191" s="595">
        <f>'apuração GROSS'!CVN191</f>
        <v>0</v>
      </c>
      <c r="CVX191" s="595">
        <f>'apuração GROSS'!CVO191</f>
        <v>0</v>
      </c>
      <c r="CVY191" s="595">
        <f>'apuração GROSS'!CVP191</f>
        <v>0</v>
      </c>
      <c r="CVZ191" s="595">
        <f>'apuração GROSS'!CVQ191</f>
        <v>0</v>
      </c>
      <c r="CWA191" s="595">
        <f>'apuração GROSS'!CVR191</f>
        <v>0</v>
      </c>
      <c r="CWB191" s="595">
        <f>'apuração GROSS'!CVS191</f>
        <v>0</v>
      </c>
      <c r="CWC191" s="595">
        <f>'apuração GROSS'!CVT191</f>
        <v>0</v>
      </c>
      <c r="CWD191" s="595">
        <f>'apuração GROSS'!CVU191</f>
        <v>0</v>
      </c>
      <c r="CWE191" s="595">
        <f>'apuração GROSS'!CVV191</f>
        <v>0</v>
      </c>
      <c r="CWF191" s="595">
        <f>'apuração GROSS'!CVW191</f>
        <v>0</v>
      </c>
      <c r="CWG191" s="595">
        <f>'apuração GROSS'!CVX191</f>
        <v>0</v>
      </c>
      <c r="CWH191" s="595">
        <f>'apuração GROSS'!CVY191</f>
        <v>0</v>
      </c>
      <c r="CWI191" s="595">
        <f>'apuração GROSS'!CVZ191</f>
        <v>0</v>
      </c>
      <c r="CWJ191" s="595">
        <f>'apuração GROSS'!CWA191</f>
        <v>0</v>
      </c>
      <c r="CWK191" s="595">
        <f>'apuração GROSS'!CWB191</f>
        <v>0</v>
      </c>
      <c r="CWL191" s="595">
        <f>'apuração GROSS'!CWC191</f>
        <v>0</v>
      </c>
      <c r="CWM191" s="595">
        <f>'apuração GROSS'!CWD191</f>
        <v>0</v>
      </c>
      <c r="CWN191" s="595">
        <f>'apuração GROSS'!CWE191</f>
        <v>0</v>
      </c>
      <c r="CWO191" s="595">
        <f>'apuração GROSS'!CWF191</f>
        <v>0</v>
      </c>
      <c r="CWP191" s="595">
        <f>'apuração GROSS'!CWG191</f>
        <v>0</v>
      </c>
      <c r="CWQ191" s="595">
        <f>'apuração GROSS'!CWH191</f>
        <v>0</v>
      </c>
      <c r="CWR191" s="595">
        <f>'apuração GROSS'!CWI191</f>
        <v>0</v>
      </c>
      <c r="CWS191" s="595">
        <f>'apuração GROSS'!CWJ191</f>
        <v>0</v>
      </c>
      <c r="CWT191" s="595">
        <f>'apuração GROSS'!CWK191</f>
        <v>0</v>
      </c>
      <c r="CWU191" s="595">
        <f>'apuração GROSS'!CWL191</f>
        <v>0</v>
      </c>
      <c r="CWV191" s="595">
        <f>'apuração GROSS'!CWM191</f>
        <v>0</v>
      </c>
      <c r="CWW191" s="595">
        <f>'apuração GROSS'!CWN191</f>
        <v>0</v>
      </c>
      <c r="CWX191" s="595">
        <f>'apuração GROSS'!CWO191</f>
        <v>0</v>
      </c>
      <c r="CWY191" s="595">
        <f>'apuração GROSS'!CWP191</f>
        <v>0</v>
      </c>
      <c r="CWZ191" s="595">
        <f>'apuração GROSS'!CWQ191</f>
        <v>0</v>
      </c>
      <c r="CXA191" s="595">
        <f>'apuração GROSS'!CWR191</f>
        <v>0</v>
      </c>
      <c r="CXB191" s="595">
        <f>'apuração GROSS'!CWS191</f>
        <v>0</v>
      </c>
      <c r="CXC191" s="595">
        <f>'apuração GROSS'!CWT191</f>
        <v>0</v>
      </c>
      <c r="CXD191" s="595">
        <f>'apuração GROSS'!CWU191</f>
        <v>0</v>
      </c>
      <c r="CXE191" s="595">
        <f>'apuração GROSS'!CWV191</f>
        <v>0</v>
      </c>
      <c r="CXF191" s="595">
        <f>'apuração GROSS'!CWW191</f>
        <v>0</v>
      </c>
      <c r="CXG191" s="595">
        <f>'apuração GROSS'!CWX191</f>
        <v>0</v>
      </c>
      <c r="CXH191" s="595">
        <f>'apuração GROSS'!CWY191</f>
        <v>0</v>
      </c>
      <c r="CXI191" s="595">
        <f>'apuração GROSS'!CWZ191</f>
        <v>0</v>
      </c>
      <c r="CXJ191" s="595">
        <f>'apuração GROSS'!CXA191</f>
        <v>0</v>
      </c>
      <c r="CXK191" s="595">
        <f>'apuração GROSS'!CXB191</f>
        <v>0</v>
      </c>
      <c r="CXL191" s="595">
        <f>'apuração GROSS'!CXC191</f>
        <v>0</v>
      </c>
      <c r="CXM191" s="595">
        <f>'apuração GROSS'!CXD191</f>
        <v>0</v>
      </c>
      <c r="CXN191" s="595">
        <f>'apuração GROSS'!CXE191</f>
        <v>0</v>
      </c>
      <c r="CXO191" s="595">
        <f>'apuração GROSS'!CXF191</f>
        <v>0</v>
      </c>
      <c r="CXP191" s="595">
        <f>'apuração GROSS'!CXG191</f>
        <v>0</v>
      </c>
      <c r="CXQ191" s="595">
        <f>'apuração GROSS'!CXH191</f>
        <v>0</v>
      </c>
      <c r="CXR191" s="595">
        <f>'apuração GROSS'!CXI191</f>
        <v>0</v>
      </c>
      <c r="CXS191" s="595">
        <f>'apuração GROSS'!CXJ191</f>
        <v>0</v>
      </c>
      <c r="CXT191" s="595">
        <f>'apuração GROSS'!CXK191</f>
        <v>0</v>
      </c>
      <c r="CXU191" s="595">
        <f>'apuração GROSS'!CXL191</f>
        <v>0</v>
      </c>
      <c r="CXV191" s="595">
        <f>'apuração GROSS'!CXM191</f>
        <v>0</v>
      </c>
      <c r="CXW191" s="595">
        <f>'apuração GROSS'!CXN191</f>
        <v>0</v>
      </c>
      <c r="CXX191" s="595">
        <f>'apuração GROSS'!CXO191</f>
        <v>0</v>
      </c>
      <c r="CXY191" s="595">
        <f>'apuração GROSS'!CXP191</f>
        <v>0</v>
      </c>
      <c r="CXZ191" s="595">
        <f>'apuração GROSS'!CXQ191</f>
        <v>0</v>
      </c>
      <c r="CYA191" s="595">
        <f>'apuração GROSS'!CXR191</f>
        <v>0</v>
      </c>
      <c r="CYB191" s="595">
        <f>'apuração GROSS'!CXS191</f>
        <v>0</v>
      </c>
      <c r="CYC191" s="595">
        <f>'apuração GROSS'!CXT191</f>
        <v>0</v>
      </c>
      <c r="CYD191" s="595">
        <f>'apuração GROSS'!CXU191</f>
        <v>0</v>
      </c>
      <c r="CYE191" s="595">
        <f>'apuração GROSS'!CXV191</f>
        <v>0</v>
      </c>
      <c r="CYF191" s="595">
        <f>'apuração GROSS'!CXW191</f>
        <v>0</v>
      </c>
      <c r="CYG191" s="595">
        <f>'apuração GROSS'!CXX191</f>
        <v>0</v>
      </c>
      <c r="CYH191" s="595">
        <f>'apuração GROSS'!CXY191</f>
        <v>0</v>
      </c>
      <c r="CYI191" s="595">
        <f>'apuração GROSS'!CXZ191</f>
        <v>0</v>
      </c>
      <c r="CYJ191" s="595">
        <f>'apuração GROSS'!CYA191</f>
        <v>0</v>
      </c>
      <c r="CYK191" s="595">
        <f>'apuração GROSS'!CYB191</f>
        <v>0</v>
      </c>
      <c r="CYL191" s="595">
        <f>'apuração GROSS'!CYC191</f>
        <v>0</v>
      </c>
      <c r="CYM191" s="595">
        <f>'apuração GROSS'!CYD191</f>
        <v>0</v>
      </c>
      <c r="CYN191" s="595">
        <f>'apuração GROSS'!CYE191</f>
        <v>0</v>
      </c>
      <c r="CYO191" s="595">
        <f>'apuração GROSS'!CYF191</f>
        <v>0</v>
      </c>
      <c r="CYP191" s="595">
        <f>'apuração GROSS'!CYG191</f>
        <v>0</v>
      </c>
      <c r="CYQ191" s="595">
        <f>'apuração GROSS'!CYH191</f>
        <v>0</v>
      </c>
      <c r="CYR191" s="595">
        <f>'apuração GROSS'!CYI191</f>
        <v>0</v>
      </c>
      <c r="CYS191" s="595">
        <f>'apuração GROSS'!CYJ191</f>
        <v>0</v>
      </c>
      <c r="CYT191" s="595">
        <f>'apuração GROSS'!CYK191</f>
        <v>0</v>
      </c>
      <c r="CYU191" s="595">
        <f>'apuração GROSS'!CYL191</f>
        <v>0</v>
      </c>
      <c r="CYV191" s="595">
        <f>'apuração GROSS'!CYM191</f>
        <v>0</v>
      </c>
      <c r="CYW191" s="595">
        <f>'apuração GROSS'!CYN191</f>
        <v>0</v>
      </c>
      <c r="CYX191" s="595">
        <f>'apuração GROSS'!CYO191</f>
        <v>0</v>
      </c>
      <c r="CYY191" s="595">
        <f>'apuração GROSS'!CYP191</f>
        <v>0</v>
      </c>
      <c r="CYZ191" s="595">
        <f>'apuração GROSS'!CYQ191</f>
        <v>0</v>
      </c>
      <c r="CZA191" s="595">
        <f>'apuração GROSS'!CYR191</f>
        <v>0</v>
      </c>
      <c r="CZB191" s="595">
        <f>'apuração GROSS'!CYS191</f>
        <v>0</v>
      </c>
      <c r="CZC191" s="595">
        <f>'apuração GROSS'!CYT191</f>
        <v>0</v>
      </c>
      <c r="CZD191" s="595">
        <f>'apuração GROSS'!CYU191</f>
        <v>0</v>
      </c>
      <c r="CZE191" s="595">
        <f>'apuração GROSS'!CYV191</f>
        <v>0</v>
      </c>
      <c r="CZF191" s="595">
        <f>'apuração GROSS'!CYW191</f>
        <v>0</v>
      </c>
      <c r="CZG191" s="595">
        <f>'apuração GROSS'!CYX191</f>
        <v>0</v>
      </c>
      <c r="CZH191" s="595">
        <f>'apuração GROSS'!CYY191</f>
        <v>0</v>
      </c>
      <c r="CZI191" s="595">
        <f>'apuração GROSS'!CYZ191</f>
        <v>0</v>
      </c>
      <c r="CZJ191" s="595">
        <f>'apuração GROSS'!CZA191</f>
        <v>0</v>
      </c>
      <c r="CZK191" s="595">
        <f>'apuração GROSS'!CZB191</f>
        <v>0</v>
      </c>
      <c r="CZL191" s="595">
        <f>'apuração GROSS'!CZC191</f>
        <v>0</v>
      </c>
      <c r="CZM191" s="595">
        <f>'apuração GROSS'!CZD191</f>
        <v>0</v>
      </c>
      <c r="CZN191" s="595">
        <f>'apuração GROSS'!CZE191</f>
        <v>0</v>
      </c>
      <c r="CZO191" s="595">
        <f>'apuração GROSS'!CZF191</f>
        <v>0</v>
      </c>
      <c r="CZP191" s="595">
        <f>'apuração GROSS'!CZG191</f>
        <v>0</v>
      </c>
      <c r="CZQ191" s="595">
        <f>'apuração GROSS'!CZH191</f>
        <v>0</v>
      </c>
      <c r="CZR191" s="595">
        <f>'apuração GROSS'!CZI191</f>
        <v>0</v>
      </c>
      <c r="CZS191" s="595">
        <f>'apuração GROSS'!CZJ191</f>
        <v>0</v>
      </c>
      <c r="CZT191" s="595">
        <f>'apuração GROSS'!CZK191</f>
        <v>0</v>
      </c>
      <c r="CZU191" s="595">
        <f>'apuração GROSS'!CZL191</f>
        <v>0</v>
      </c>
      <c r="CZV191" s="595">
        <f>'apuração GROSS'!CZM191</f>
        <v>0</v>
      </c>
      <c r="CZW191" s="595">
        <f>'apuração GROSS'!CZN191</f>
        <v>0</v>
      </c>
      <c r="CZX191" s="595">
        <f>'apuração GROSS'!CZO191</f>
        <v>0</v>
      </c>
      <c r="CZY191" s="595">
        <f>'apuração GROSS'!CZP191</f>
        <v>0</v>
      </c>
      <c r="CZZ191" s="595">
        <f>'apuração GROSS'!CZQ191</f>
        <v>0</v>
      </c>
      <c r="DAA191" s="595">
        <f>'apuração GROSS'!CZR191</f>
        <v>0</v>
      </c>
      <c r="DAB191" s="595">
        <f>'apuração GROSS'!CZS191</f>
        <v>0</v>
      </c>
      <c r="DAC191" s="595">
        <f>'apuração GROSS'!CZT191</f>
        <v>0</v>
      </c>
      <c r="DAD191" s="595">
        <f>'apuração GROSS'!CZU191</f>
        <v>0</v>
      </c>
      <c r="DAE191" s="595">
        <f>'apuração GROSS'!CZV191</f>
        <v>0</v>
      </c>
      <c r="DAF191" s="595">
        <f>'apuração GROSS'!CZW191</f>
        <v>0</v>
      </c>
      <c r="DAG191" s="595">
        <f>'apuração GROSS'!CZX191</f>
        <v>0</v>
      </c>
      <c r="DAH191" s="595">
        <f>'apuração GROSS'!CZY191</f>
        <v>0</v>
      </c>
      <c r="DAI191" s="595">
        <f>'apuração GROSS'!CZZ191</f>
        <v>0</v>
      </c>
      <c r="DAJ191" s="595">
        <f>'apuração GROSS'!DAA191</f>
        <v>0</v>
      </c>
      <c r="DAK191" s="595">
        <f>'apuração GROSS'!DAB191</f>
        <v>0</v>
      </c>
      <c r="DAL191" s="595">
        <f>'apuração GROSS'!DAC191</f>
        <v>0</v>
      </c>
      <c r="DAM191" s="595">
        <f>'apuração GROSS'!DAD191</f>
        <v>0</v>
      </c>
      <c r="DAN191" s="595">
        <f>'apuração GROSS'!DAE191</f>
        <v>0</v>
      </c>
      <c r="DAO191" s="595">
        <f>'apuração GROSS'!DAF191</f>
        <v>0</v>
      </c>
      <c r="DAP191" s="595">
        <f>'apuração GROSS'!DAG191</f>
        <v>0</v>
      </c>
      <c r="DAQ191" s="595">
        <f>'apuração GROSS'!DAH191</f>
        <v>0</v>
      </c>
      <c r="DAR191" s="595">
        <f>'apuração GROSS'!DAI191</f>
        <v>0</v>
      </c>
      <c r="DAS191" s="595">
        <f>'apuração GROSS'!DAJ191</f>
        <v>0</v>
      </c>
      <c r="DAT191" s="595">
        <f>'apuração GROSS'!DAK191</f>
        <v>0</v>
      </c>
      <c r="DAU191" s="595">
        <f>'apuração GROSS'!DAL191</f>
        <v>0</v>
      </c>
      <c r="DAV191" s="595">
        <f>'apuração GROSS'!DAM191</f>
        <v>0</v>
      </c>
      <c r="DAW191" s="595">
        <f>'apuração GROSS'!DAN191</f>
        <v>0</v>
      </c>
      <c r="DAX191" s="595">
        <f>'apuração GROSS'!DAO191</f>
        <v>0</v>
      </c>
      <c r="DAY191" s="595">
        <f>'apuração GROSS'!DAP191</f>
        <v>0</v>
      </c>
      <c r="DAZ191" s="595">
        <f>'apuração GROSS'!DAQ191</f>
        <v>0</v>
      </c>
      <c r="DBA191" s="595">
        <f>'apuração GROSS'!DAR191</f>
        <v>0</v>
      </c>
      <c r="DBB191" s="595">
        <f>'apuração GROSS'!DAS191</f>
        <v>0</v>
      </c>
      <c r="DBC191" s="595">
        <f>'apuração GROSS'!DAT191</f>
        <v>0</v>
      </c>
      <c r="DBD191" s="595">
        <f>'apuração GROSS'!DAU191</f>
        <v>0</v>
      </c>
      <c r="DBE191" s="595">
        <f>'apuração GROSS'!DAV191</f>
        <v>0</v>
      </c>
      <c r="DBF191" s="595">
        <f>'apuração GROSS'!DAW191</f>
        <v>0</v>
      </c>
      <c r="DBG191" s="595">
        <f>'apuração GROSS'!DAX191</f>
        <v>0</v>
      </c>
      <c r="DBH191" s="595">
        <f>'apuração GROSS'!DAY191</f>
        <v>0</v>
      </c>
      <c r="DBI191" s="595">
        <f>'apuração GROSS'!DAZ191</f>
        <v>0</v>
      </c>
      <c r="DBJ191" s="595">
        <f>'apuração GROSS'!DBA191</f>
        <v>0</v>
      </c>
      <c r="DBK191" s="595">
        <f>'apuração GROSS'!DBB191</f>
        <v>0</v>
      </c>
      <c r="DBL191" s="595">
        <f>'apuração GROSS'!DBC191</f>
        <v>0</v>
      </c>
      <c r="DBM191" s="595">
        <f>'apuração GROSS'!DBD191</f>
        <v>0</v>
      </c>
      <c r="DBN191" s="595">
        <f>'apuração GROSS'!DBE191</f>
        <v>0</v>
      </c>
      <c r="DBO191" s="595">
        <f>'apuração GROSS'!DBF191</f>
        <v>0</v>
      </c>
      <c r="DBP191" s="595">
        <f>'apuração GROSS'!DBG191</f>
        <v>0</v>
      </c>
      <c r="DBQ191" s="595">
        <f>'apuração GROSS'!DBH191</f>
        <v>0</v>
      </c>
      <c r="DBR191" s="595">
        <f>'apuração GROSS'!DBI191</f>
        <v>0</v>
      </c>
      <c r="DBS191" s="595">
        <f>'apuração GROSS'!DBJ191</f>
        <v>0</v>
      </c>
      <c r="DBT191" s="595">
        <f>'apuração GROSS'!DBK191</f>
        <v>0</v>
      </c>
      <c r="DBU191" s="595">
        <f>'apuração GROSS'!DBL191</f>
        <v>0</v>
      </c>
      <c r="DBV191" s="595">
        <f>'apuração GROSS'!DBM191</f>
        <v>0</v>
      </c>
      <c r="DBW191" s="595">
        <f>'apuração GROSS'!DBN191</f>
        <v>0</v>
      </c>
      <c r="DBX191" s="595">
        <f>'apuração GROSS'!DBO191</f>
        <v>0</v>
      </c>
      <c r="DBY191" s="595">
        <f>'apuração GROSS'!DBP191</f>
        <v>0</v>
      </c>
      <c r="DBZ191" s="595">
        <f>'apuração GROSS'!DBQ191</f>
        <v>0</v>
      </c>
      <c r="DCA191" s="595">
        <f>'apuração GROSS'!DBR191</f>
        <v>0</v>
      </c>
      <c r="DCB191" s="595">
        <f>'apuração GROSS'!DBS191</f>
        <v>0</v>
      </c>
      <c r="DCC191" s="595">
        <f>'apuração GROSS'!DBT191</f>
        <v>0</v>
      </c>
      <c r="DCD191" s="595">
        <f>'apuração GROSS'!DBU191</f>
        <v>0</v>
      </c>
      <c r="DCE191" s="595">
        <f>'apuração GROSS'!DBV191</f>
        <v>0</v>
      </c>
      <c r="DCF191" s="595">
        <f>'apuração GROSS'!DBW191</f>
        <v>0</v>
      </c>
      <c r="DCG191" s="595">
        <f>'apuração GROSS'!DBX191</f>
        <v>0</v>
      </c>
      <c r="DCH191" s="595">
        <f>'apuração GROSS'!DBY191</f>
        <v>0</v>
      </c>
      <c r="DCI191" s="595">
        <f>'apuração GROSS'!DBZ191</f>
        <v>0</v>
      </c>
      <c r="DCJ191" s="595">
        <f>'apuração GROSS'!DCA191</f>
        <v>0</v>
      </c>
      <c r="DCK191" s="595">
        <f>'apuração GROSS'!DCB191</f>
        <v>0</v>
      </c>
      <c r="DCL191" s="595">
        <f>'apuração GROSS'!DCC191</f>
        <v>0</v>
      </c>
      <c r="DCM191" s="595">
        <f>'apuração GROSS'!DCD191</f>
        <v>0</v>
      </c>
      <c r="DCN191" s="595">
        <f>'apuração GROSS'!DCE191</f>
        <v>0</v>
      </c>
      <c r="DCO191" s="595">
        <f>'apuração GROSS'!DCF191</f>
        <v>0</v>
      </c>
      <c r="DCP191" s="595">
        <f>'apuração GROSS'!DCG191</f>
        <v>0</v>
      </c>
      <c r="DCQ191" s="595">
        <f>'apuração GROSS'!DCH191</f>
        <v>0</v>
      </c>
      <c r="DCR191" s="595">
        <f>'apuração GROSS'!DCI191</f>
        <v>0</v>
      </c>
      <c r="DCS191" s="595">
        <f>'apuração GROSS'!DCJ191</f>
        <v>0</v>
      </c>
      <c r="DCT191" s="595">
        <f>'apuração GROSS'!DCK191</f>
        <v>0</v>
      </c>
      <c r="DCU191" s="595">
        <f>'apuração GROSS'!DCL191</f>
        <v>0</v>
      </c>
      <c r="DCV191" s="595">
        <f>'apuração GROSS'!DCM191</f>
        <v>0</v>
      </c>
      <c r="DCW191" s="595">
        <f>'apuração GROSS'!DCN191</f>
        <v>0</v>
      </c>
      <c r="DCX191" s="595">
        <f>'apuração GROSS'!DCO191</f>
        <v>0</v>
      </c>
      <c r="DCY191" s="595">
        <f>'apuração GROSS'!DCP191</f>
        <v>0</v>
      </c>
      <c r="DCZ191" s="595">
        <f>'apuração GROSS'!DCQ191</f>
        <v>0</v>
      </c>
      <c r="DDA191" s="595">
        <f>'apuração GROSS'!DCR191</f>
        <v>0</v>
      </c>
      <c r="DDB191" s="595">
        <f>'apuração GROSS'!DCS191</f>
        <v>0</v>
      </c>
      <c r="DDC191" s="595">
        <f>'apuração GROSS'!DCT191</f>
        <v>0</v>
      </c>
      <c r="DDD191" s="595">
        <f>'apuração GROSS'!DCU191</f>
        <v>0</v>
      </c>
      <c r="DDE191" s="595">
        <f>'apuração GROSS'!DCV191</f>
        <v>0</v>
      </c>
      <c r="DDF191" s="595">
        <f>'apuração GROSS'!DCW191</f>
        <v>0</v>
      </c>
      <c r="DDG191" s="595">
        <f>'apuração GROSS'!DCX191</f>
        <v>0</v>
      </c>
      <c r="DDH191" s="595">
        <f>'apuração GROSS'!DCY191</f>
        <v>0</v>
      </c>
      <c r="DDI191" s="595">
        <f>'apuração GROSS'!DCZ191</f>
        <v>0</v>
      </c>
      <c r="DDJ191" s="595">
        <f>'apuração GROSS'!DDA191</f>
        <v>0</v>
      </c>
      <c r="DDK191" s="595">
        <f>'apuração GROSS'!DDB191</f>
        <v>0</v>
      </c>
      <c r="DDL191" s="595">
        <f>'apuração GROSS'!DDC191</f>
        <v>0</v>
      </c>
      <c r="DDM191" s="595">
        <f>'apuração GROSS'!DDD191</f>
        <v>0</v>
      </c>
      <c r="DDN191" s="595">
        <f>'apuração GROSS'!DDE191</f>
        <v>0</v>
      </c>
      <c r="DDO191" s="595">
        <f>'apuração GROSS'!DDF191</f>
        <v>0</v>
      </c>
      <c r="DDP191" s="595">
        <f>'apuração GROSS'!DDG191</f>
        <v>0</v>
      </c>
      <c r="DDQ191" s="595">
        <f>'apuração GROSS'!DDH191</f>
        <v>0</v>
      </c>
      <c r="DDR191" s="595">
        <f>'apuração GROSS'!DDI191</f>
        <v>0</v>
      </c>
      <c r="DDS191" s="595">
        <f>'apuração GROSS'!DDJ191</f>
        <v>0</v>
      </c>
      <c r="DDT191" s="595">
        <f>'apuração GROSS'!DDK191</f>
        <v>0</v>
      </c>
      <c r="DDU191" s="595">
        <f>'apuração GROSS'!DDL191</f>
        <v>0</v>
      </c>
      <c r="DDV191" s="595">
        <f>'apuração GROSS'!DDM191</f>
        <v>0</v>
      </c>
      <c r="DDW191" s="595">
        <f>'apuração GROSS'!DDN191</f>
        <v>0</v>
      </c>
      <c r="DDX191" s="595">
        <f>'apuração GROSS'!DDO191</f>
        <v>0</v>
      </c>
      <c r="DDY191" s="595">
        <f>'apuração GROSS'!DDP191</f>
        <v>0</v>
      </c>
      <c r="DDZ191" s="595">
        <f>'apuração GROSS'!DDQ191</f>
        <v>0</v>
      </c>
      <c r="DEA191" s="595">
        <f>'apuração GROSS'!DDR191</f>
        <v>0</v>
      </c>
      <c r="DEB191" s="595">
        <f>'apuração GROSS'!DDS191</f>
        <v>0</v>
      </c>
      <c r="DEC191" s="595">
        <f>'apuração GROSS'!DDT191</f>
        <v>0</v>
      </c>
      <c r="DED191" s="595">
        <f>'apuração GROSS'!DDU191</f>
        <v>0</v>
      </c>
      <c r="DEE191" s="595">
        <f>'apuração GROSS'!DDV191</f>
        <v>0</v>
      </c>
      <c r="DEF191" s="595">
        <f>'apuração GROSS'!DDW191</f>
        <v>0</v>
      </c>
      <c r="DEG191" s="595">
        <f>'apuração GROSS'!DDX191</f>
        <v>0</v>
      </c>
      <c r="DEH191" s="595">
        <f>'apuração GROSS'!DDY191</f>
        <v>0</v>
      </c>
      <c r="DEI191" s="595">
        <f>'apuração GROSS'!DDZ191</f>
        <v>0</v>
      </c>
      <c r="DEJ191" s="595">
        <f>'apuração GROSS'!DEA191</f>
        <v>0</v>
      </c>
      <c r="DEK191" s="595">
        <f>'apuração GROSS'!DEB191</f>
        <v>0</v>
      </c>
      <c r="DEL191" s="595">
        <f>'apuração GROSS'!DEC191</f>
        <v>0</v>
      </c>
      <c r="DEM191" s="595">
        <f>'apuração GROSS'!DED191</f>
        <v>0</v>
      </c>
      <c r="DEN191" s="595">
        <f>'apuração GROSS'!DEE191</f>
        <v>0</v>
      </c>
      <c r="DEO191" s="595">
        <f>'apuração GROSS'!DEF191</f>
        <v>0</v>
      </c>
      <c r="DEP191" s="595">
        <f>'apuração GROSS'!DEG191</f>
        <v>0</v>
      </c>
      <c r="DEQ191" s="595">
        <f>'apuração GROSS'!DEH191</f>
        <v>0</v>
      </c>
      <c r="DER191" s="595">
        <f>'apuração GROSS'!DEI191</f>
        <v>0</v>
      </c>
      <c r="DES191" s="595">
        <f>'apuração GROSS'!DEJ191</f>
        <v>0</v>
      </c>
      <c r="DET191" s="595">
        <f>'apuração GROSS'!DEK191</f>
        <v>0</v>
      </c>
      <c r="DEU191" s="595">
        <f>'apuração GROSS'!DEL191</f>
        <v>0</v>
      </c>
      <c r="DEV191" s="595">
        <f>'apuração GROSS'!DEM191</f>
        <v>0</v>
      </c>
      <c r="DEW191" s="595">
        <f>'apuração GROSS'!DEN191</f>
        <v>0</v>
      </c>
      <c r="DEX191" s="595">
        <f>'apuração GROSS'!DEO191</f>
        <v>0</v>
      </c>
      <c r="DEY191" s="595">
        <f>'apuração GROSS'!DEP191</f>
        <v>0</v>
      </c>
      <c r="DEZ191" s="595">
        <f>'apuração GROSS'!DEQ191</f>
        <v>0</v>
      </c>
      <c r="DFA191" s="595">
        <f>'apuração GROSS'!DER191</f>
        <v>0</v>
      </c>
      <c r="DFB191" s="595">
        <f>'apuração GROSS'!DES191</f>
        <v>0</v>
      </c>
      <c r="DFC191" s="595">
        <f>'apuração GROSS'!DET191</f>
        <v>0</v>
      </c>
      <c r="DFD191" s="595">
        <f>'apuração GROSS'!DEU191</f>
        <v>0</v>
      </c>
      <c r="DFE191" s="595">
        <f>'apuração GROSS'!DEV191</f>
        <v>0</v>
      </c>
      <c r="DFF191" s="595">
        <f>'apuração GROSS'!DEW191</f>
        <v>0</v>
      </c>
      <c r="DFG191" s="595">
        <f>'apuração GROSS'!DEX191</f>
        <v>0</v>
      </c>
      <c r="DFH191" s="595">
        <f>'apuração GROSS'!DEY191</f>
        <v>0</v>
      </c>
      <c r="DFI191" s="595">
        <f>'apuração GROSS'!DEZ191</f>
        <v>0</v>
      </c>
      <c r="DFJ191" s="595">
        <f>'apuração GROSS'!DFA191</f>
        <v>0</v>
      </c>
      <c r="DFK191" s="595">
        <f>'apuração GROSS'!DFB191</f>
        <v>0</v>
      </c>
      <c r="DFL191" s="595">
        <f>'apuração GROSS'!DFC191</f>
        <v>0</v>
      </c>
      <c r="DFM191" s="595">
        <f>'apuração GROSS'!DFD191</f>
        <v>0</v>
      </c>
      <c r="DFN191" s="595">
        <f>'apuração GROSS'!DFE191</f>
        <v>0</v>
      </c>
      <c r="DFO191" s="595">
        <f>'apuração GROSS'!DFF191</f>
        <v>0</v>
      </c>
      <c r="DFP191" s="595">
        <f>'apuração GROSS'!DFG191</f>
        <v>0</v>
      </c>
      <c r="DFQ191" s="595">
        <f>'apuração GROSS'!DFH191</f>
        <v>0</v>
      </c>
      <c r="DFR191" s="595">
        <f>'apuração GROSS'!DFI191</f>
        <v>0</v>
      </c>
      <c r="DFS191" s="595">
        <f>'apuração GROSS'!DFJ191</f>
        <v>0</v>
      </c>
      <c r="DFT191" s="595">
        <f>'apuração GROSS'!DFK191</f>
        <v>0</v>
      </c>
      <c r="DFU191" s="595">
        <f>'apuração GROSS'!DFL191</f>
        <v>0</v>
      </c>
      <c r="DFV191" s="595">
        <f>'apuração GROSS'!DFM191</f>
        <v>0</v>
      </c>
      <c r="DFW191" s="595">
        <f>'apuração GROSS'!DFN191</f>
        <v>0</v>
      </c>
      <c r="DFX191" s="595">
        <f>'apuração GROSS'!DFO191</f>
        <v>0</v>
      </c>
      <c r="DFY191" s="595">
        <f>'apuração GROSS'!DFP191</f>
        <v>0</v>
      </c>
      <c r="DFZ191" s="595">
        <f>'apuração GROSS'!DFQ191</f>
        <v>0</v>
      </c>
      <c r="DGA191" s="595">
        <f>'apuração GROSS'!DFR191</f>
        <v>0</v>
      </c>
      <c r="DGB191" s="595">
        <f>'apuração GROSS'!DFS191</f>
        <v>0</v>
      </c>
      <c r="DGC191" s="595">
        <f>'apuração GROSS'!DFT191</f>
        <v>0</v>
      </c>
      <c r="DGD191" s="595">
        <f>'apuração GROSS'!DFU191</f>
        <v>0</v>
      </c>
      <c r="DGE191" s="595">
        <f>'apuração GROSS'!DFV191</f>
        <v>0</v>
      </c>
      <c r="DGF191" s="595">
        <f>'apuração GROSS'!DFW191</f>
        <v>0</v>
      </c>
      <c r="DGG191" s="595">
        <f>'apuração GROSS'!DFX191</f>
        <v>0</v>
      </c>
      <c r="DGH191" s="595">
        <f>'apuração GROSS'!DFY191</f>
        <v>0</v>
      </c>
      <c r="DGI191" s="595">
        <f>'apuração GROSS'!DFZ191</f>
        <v>0</v>
      </c>
      <c r="DGJ191" s="595">
        <f>'apuração GROSS'!DGA191</f>
        <v>0</v>
      </c>
      <c r="DGK191" s="595">
        <f>'apuração GROSS'!DGB191</f>
        <v>0</v>
      </c>
      <c r="DGL191" s="595">
        <f>'apuração GROSS'!DGC191</f>
        <v>0</v>
      </c>
      <c r="DGM191" s="595">
        <f>'apuração GROSS'!DGD191</f>
        <v>0</v>
      </c>
      <c r="DGN191" s="595">
        <f>'apuração GROSS'!DGE191</f>
        <v>0</v>
      </c>
      <c r="DGO191" s="595">
        <f>'apuração GROSS'!DGF191</f>
        <v>0</v>
      </c>
      <c r="DGP191" s="595">
        <f>'apuração GROSS'!DGG191</f>
        <v>0</v>
      </c>
      <c r="DGQ191" s="595">
        <f>'apuração GROSS'!DGH191</f>
        <v>0</v>
      </c>
      <c r="DGR191" s="595">
        <f>'apuração GROSS'!DGI191</f>
        <v>0</v>
      </c>
      <c r="DGS191" s="595">
        <f>'apuração GROSS'!DGJ191</f>
        <v>0</v>
      </c>
      <c r="DGT191" s="595">
        <f>'apuração GROSS'!DGK191</f>
        <v>0</v>
      </c>
      <c r="DGU191" s="595">
        <f>'apuração GROSS'!DGL191</f>
        <v>0</v>
      </c>
      <c r="DGV191" s="595">
        <f>'apuração GROSS'!DGM191</f>
        <v>0</v>
      </c>
      <c r="DGW191" s="595">
        <f>'apuração GROSS'!DGN191</f>
        <v>0</v>
      </c>
      <c r="DGX191" s="595">
        <f>'apuração GROSS'!DGO191</f>
        <v>0</v>
      </c>
      <c r="DGY191" s="595">
        <f>'apuração GROSS'!DGP191</f>
        <v>0</v>
      </c>
      <c r="DGZ191" s="595">
        <f>'apuração GROSS'!DGQ191</f>
        <v>0</v>
      </c>
      <c r="DHA191" s="595">
        <f>'apuração GROSS'!DGR191</f>
        <v>0</v>
      </c>
      <c r="DHB191" s="595">
        <f>'apuração GROSS'!DGS191</f>
        <v>0</v>
      </c>
      <c r="DHC191" s="595">
        <f>'apuração GROSS'!DGT191</f>
        <v>0</v>
      </c>
      <c r="DHD191" s="595">
        <f>'apuração GROSS'!DGU191</f>
        <v>0</v>
      </c>
      <c r="DHE191" s="595">
        <f>'apuração GROSS'!DGV191</f>
        <v>0</v>
      </c>
      <c r="DHF191" s="595">
        <f>'apuração GROSS'!DGW191</f>
        <v>0</v>
      </c>
      <c r="DHG191" s="595">
        <f>'apuração GROSS'!DGX191</f>
        <v>0</v>
      </c>
      <c r="DHH191" s="595">
        <f>'apuração GROSS'!DGY191</f>
        <v>0</v>
      </c>
      <c r="DHI191" s="595">
        <f>'apuração GROSS'!DGZ191</f>
        <v>0</v>
      </c>
      <c r="DHJ191" s="595">
        <f>'apuração GROSS'!DHA191</f>
        <v>0</v>
      </c>
      <c r="DHK191" s="595">
        <f>'apuração GROSS'!DHB191</f>
        <v>0</v>
      </c>
      <c r="DHL191" s="595">
        <f>'apuração GROSS'!DHC191</f>
        <v>0</v>
      </c>
      <c r="DHM191" s="595">
        <f>'apuração GROSS'!DHD191</f>
        <v>0</v>
      </c>
      <c r="DHN191" s="595">
        <f>'apuração GROSS'!DHE191</f>
        <v>0</v>
      </c>
      <c r="DHO191" s="595">
        <f>'apuração GROSS'!DHF191</f>
        <v>0</v>
      </c>
      <c r="DHP191" s="595">
        <f>'apuração GROSS'!DHG191</f>
        <v>0</v>
      </c>
      <c r="DHQ191" s="595">
        <f>'apuração GROSS'!DHH191</f>
        <v>0</v>
      </c>
      <c r="DHR191" s="595">
        <f>'apuração GROSS'!DHI191</f>
        <v>0</v>
      </c>
      <c r="DHS191" s="595">
        <f>'apuração GROSS'!DHJ191</f>
        <v>0</v>
      </c>
      <c r="DHT191" s="595">
        <f>'apuração GROSS'!DHK191</f>
        <v>0</v>
      </c>
      <c r="DHU191" s="595">
        <f>'apuração GROSS'!DHL191</f>
        <v>0</v>
      </c>
      <c r="DHV191" s="595">
        <f>'apuração GROSS'!DHM191</f>
        <v>0</v>
      </c>
      <c r="DHW191" s="595">
        <f>'apuração GROSS'!DHN191</f>
        <v>0</v>
      </c>
      <c r="DHX191" s="595">
        <f>'apuração GROSS'!DHO191</f>
        <v>0</v>
      </c>
      <c r="DHY191" s="595">
        <f>'apuração GROSS'!DHP191</f>
        <v>0</v>
      </c>
      <c r="DHZ191" s="595">
        <f>'apuração GROSS'!DHQ191</f>
        <v>0</v>
      </c>
      <c r="DIA191" s="595">
        <f>'apuração GROSS'!DHR191</f>
        <v>0</v>
      </c>
      <c r="DIB191" s="595">
        <f>'apuração GROSS'!DHS191</f>
        <v>0</v>
      </c>
      <c r="DIC191" s="595">
        <f>'apuração GROSS'!DHT191</f>
        <v>0</v>
      </c>
      <c r="DID191" s="595">
        <f>'apuração GROSS'!DHU191</f>
        <v>0</v>
      </c>
      <c r="DIE191" s="595">
        <f>'apuração GROSS'!DHV191</f>
        <v>0</v>
      </c>
      <c r="DIF191" s="595">
        <f>'apuração GROSS'!DHW191</f>
        <v>0</v>
      </c>
      <c r="DIG191" s="595">
        <f>'apuração GROSS'!DHX191</f>
        <v>0</v>
      </c>
      <c r="DIH191" s="595">
        <f>'apuração GROSS'!DHY191</f>
        <v>0</v>
      </c>
      <c r="DII191" s="595">
        <f>'apuração GROSS'!DHZ191</f>
        <v>0</v>
      </c>
      <c r="DIJ191" s="595">
        <f>'apuração GROSS'!DIA191</f>
        <v>0</v>
      </c>
      <c r="DIK191" s="595">
        <f>'apuração GROSS'!DIB191</f>
        <v>0</v>
      </c>
      <c r="DIL191" s="595">
        <f>'apuração GROSS'!DIC191</f>
        <v>0</v>
      </c>
      <c r="DIM191" s="595">
        <f>'apuração GROSS'!DID191</f>
        <v>0</v>
      </c>
      <c r="DIN191" s="595">
        <f>'apuração GROSS'!DIE191</f>
        <v>0</v>
      </c>
      <c r="DIO191" s="595">
        <f>'apuração GROSS'!DIF191</f>
        <v>0</v>
      </c>
      <c r="DIP191" s="595">
        <f>'apuração GROSS'!DIG191</f>
        <v>0</v>
      </c>
      <c r="DIQ191" s="595">
        <f>'apuração GROSS'!DIH191</f>
        <v>0</v>
      </c>
      <c r="DIR191" s="595">
        <f>'apuração GROSS'!DII191</f>
        <v>0</v>
      </c>
      <c r="DIS191" s="595">
        <f>'apuração GROSS'!DIJ191</f>
        <v>0</v>
      </c>
      <c r="DIT191" s="595">
        <f>'apuração GROSS'!DIK191</f>
        <v>0</v>
      </c>
      <c r="DIU191" s="595">
        <f>'apuração GROSS'!DIL191</f>
        <v>0</v>
      </c>
      <c r="DIV191" s="595">
        <f>'apuração GROSS'!DIM191</f>
        <v>0</v>
      </c>
      <c r="DIW191" s="595">
        <f>'apuração GROSS'!DIN191</f>
        <v>0</v>
      </c>
      <c r="DIX191" s="595">
        <f>'apuração GROSS'!DIO191</f>
        <v>0</v>
      </c>
      <c r="DIY191" s="595">
        <f>'apuração GROSS'!DIP191</f>
        <v>0</v>
      </c>
      <c r="DIZ191" s="595">
        <f>'apuração GROSS'!DIQ191</f>
        <v>0</v>
      </c>
      <c r="DJA191" s="595">
        <f>'apuração GROSS'!DIR191</f>
        <v>0</v>
      </c>
      <c r="DJB191" s="595">
        <f>'apuração GROSS'!DIS191</f>
        <v>0</v>
      </c>
      <c r="DJC191" s="595">
        <f>'apuração GROSS'!DIT191</f>
        <v>0</v>
      </c>
      <c r="DJD191" s="595">
        <f>'apuração GROSS'!DIU191</f>
        <v>0</v>
      </c>
      <c r="DJE191" s="595">
        <f>'apuração GROSS'!DIV191</f>
        <v>0</v>
      </c>
      <c r="DJF191" s="595">
        <f>'apuração GROSS'!DIW191</f>
        <v>0</v>
      </c>
      <c r="DJG191" s="595">
        <f>'apuração GROSS'!DIX191</f>
        <v>0</v>
      </c>
      <c r="DJH191" s="595">
        <f>'apuração GROSS'!DIY191</f>
        <v>0</v>
      </c>
      <c r="DJI191" s="595">
        <f>'apuração GROSS'!DIZ191</f>
        <v>0</v>
      </c>
      <c r="DJJ191" s="595">
        <f>'apuração GROSS'!DJA191</f>
        <v>0</v>
      </c>
      <c r="DJK191" s="595">
        <f>'apuração GROSS'!DJB191</f>
        <v>0</v>
      </c>
      <c r="DJL191" s="595">
        <f>'apuração GROSS'!DJC191</f>
        <v>0</v>
      </c>
      <c r="DJM191" s="595">
        <f>'apuração GROSS'!DJD191</f>
        <v>0</v>
      </c>
      <c r="DJN191" s="595">
        <f>'apuração GROSS'!DJE191</f>
        <v>0</v>
      </c>
      <c r="DJO191" s="595">
        <f>'apuração GROSS'!DJF191</f>
        <v>0</v>
      </c>
      <c r="DJP191" s="595">
        <f>'apuração GROSS'!DJG191</f>
        <v>0</v>
      </c>
      <c r="DJQ191" s="595">
        <f>'apuração GROSS'!DJH191</f>
        <v>0</v>
      </c>
      <c r="DJR191" s="595">
        <f>'apuração GROSS'!DJI191</f>
        <v>0</v>
      </c>
      <c r="DJS191" s="595">
        <f>'apuração GROSS'!DJJ191</f>
        <v>0</v>
      </c>
      <c r="DJT191" s="595">
        <f>'apuração GROSS'!DJK191</f>
        <v>0</v>
      </c>
      <c r="DJU191" s="595">
        <f>'apuração GROSS'!DJL191</f>
        <v>0</v>
      </c>
      <c r="DJV191" s="595">
        <f>'apuração GROSS'!DJM191</f>
        <v>0</v>
      </c>
      <c r="DJW191" s="595">
        <f>'apuração GROSS'!DJN191</f>
        <v>0</v>
      </c>
      <c r="DJX191" s="595">
        <f>'apuração GROSS'!DJO191</f>
        <v>0</v>
      </c>
      <c r="DJY191" s="595">
        <f>'apuração GROSS'!DJP191</f>
        <v>0</v>
      </c>
      <c r="DJZ191" s="595">
        <f>'apuração GROSS'!DJQ191</f>
        <v>0</v>
      </c>
      <c r="DKA191" s="595">
        <f>'apuração GROSS'!DJR191</f>
        <v>0</v>
      </c>
      <c r="DKB191" s="595">
        <f>'apuração GROSS'!DJS191</f>
        <v>0</v>
      </c>
      <c r="DKC191" s="595">
        <f>'apuração GROSS'!DJT191</f>
        <v>0</v>
      </c>
      <c r="DKD191" s="595">
        <f>'apuração GROSS'!DJU191</f>
        <v>0</v>
      </c>
      <c r="DKE191" s="595">
        <f>'apuração GROSS'!DJV191</f>
        <v>0</v>
      </c>
      <c r="DKF191" s="595">
        <f>'apuração GROSS'!DJW191</f>
        <v>0</v>
      </c>
      <c r="DKG191" s="595">
        <f>'apuração GROSS'!DJX191</f>
        <v>0</v>
      </c>
      <c r="DKH191" s="595">
        <f>'apuração GROSS'!DJY191</f>
        <v>0</v>
      </c>
      <c r="DKI191" s="595">
        <f>'apuração GROSS'!DJZ191</f>
        <v>0</v>
      </c>
      <c r="DKJ191" s="595">
        <f>'apuração GROSS'!DKA191</f>
        <v>0</v>
      </c>
      <c r="DKK191" s="595">
        <f>'apuração GROSS'!DKB191</f>
        <v>0</v>
      </c>
      <c r="DKL191" s="595">
        <f>'apuração GROSS'!DKC191</f>
        <v>0</v>
      </c>
      <c r="DKM191" s="595">
        <f>'apuração GROSS'!DKD191</f>
        <v>0</v>
      </c>
      <c r="DKN191" s="595">
        <f>'apuração GROSS'!DKE191</f>
        <v>0</v>
      </c>
      <c r="DKO191" s="595">
        <f>'apuração GROSS'!DKF191</f>
        <v>0</v>
      </c>
      <c r="DKP191" s="595">
        <f>'apuração GROSS'!DKG191</f>
        <v>0</v>
      </c>
      <c r="DKQ191" s="595">
        <f>'apuração GROSS'!DKH191</f>
        <v>0</v>
      </c>
      <c r="DKR191" s="595">
        <f>'apuração GROSS'!DKI191</f>
        <v>0</v>
      </c>
      <c r="DKS191" s="595">
        <f>'apuração GROSS'!DKJ191</f>
        <v>0</v>
      </c>
      <c r="DKT191" s="595">
        <f>'apuração GROSS'!DKK191</f>
        <v>0</v>
      </c>
      <c r="DKU191" s="595">
        <f>'apuração GROSS'!DKL191</f>
        <v>0</v>
      </c>
      <c r="DKV191" s="595">
        <f>'apuração GROSS'!DKM191</f>
        <v>0</v>
      </c>
      <c r="DKW191" s="595">
        <f>'apuração GROSS'!DKN191</f>
        <v>0</v>
      </c>
      <c r="DKX191" s="595">
        <f>'apuração GROSS'!DKO191</f>
        <v>0</v>
      </c>
      <c r="DKY191" s="595">
        <f>'apuração GROSS'!DKP191</f>
        <v>0</v>
      </c>
      <c r="DKZ191" s="595">
        <f>'apuração GROSS'!DKQ191</f>
        <v>0</v>
      </c>
      <c r="DLA191" s="595">
        <f>'apuração GROSS'!DKR191</f>
        <v>0</v>
      </c>
      <c r="DLB191" s="595">
        <f>'apuração GROSS'!DKS191</f>
        <v>0</v>
      </c>
      <c r="DLC191" s="595">
        <f>'apuração GROSS'!DKT191</f>
        <v>0</v>
      </c>
      <c r="DLD191" s="595">
        <f>'apuração GROSS'!DKU191</f>
        <v>0</v>
      </c>
      <c r="DLE191" s="595">
        <f>'apuração GROSS'!DKV191</f>
        <v>0</v>
      </c>
      <c r="DLF191" s="595">
        <f>'apuração GROSS'!DKW191</f>
        <v>0</v>
      </c>
      <c r="DLG191" s="595">
        <f>'apuração GROSS'!DKX191</f>
        <v>0</v>
      </c>
      <c r="DLH191" s="595">
        <f>'apuração GROSS'!DKY191</f>
        <v>0</v>
      </c>
      <c r="DLI191" s="595">
        <f>'apuração GROSS'!DKZ191</f>
        <v>0</v>
      </c>
      <c r="DLJ191" s="595">
        <f>'apuração GROSS'!DLA191</f>
        <v>0</v>
      </c>
      <c r="DLK191" s="595">
        <f>'apuração GROSS'!DLB191</f>
        <v>0</v>
      </c>
      <c r="DLL191" s="595">
        <f>'apuração GROSS'!DLC191</f>
        <v>0</v>
      </c>
      <c r="DLM191" s="595">
        <f>'apuração GROSS'!DLD191</f>
        <v>0</v>
      </c>
      <c r="DLN191" s="595">
        <f>'apuração GROSS'!DLE191</f>
        <v>0</v>
      </c>
      <c r="DLO191" s="595">
        <f>'apuração GROSS'!DLF191</f>
        <v>0</v>
      </c>
      <c r="DLP191" s="595">
        <f>'apuração GROSS'!DLG191</f>
        <v>0</v>
      </c>
      <c r="DLQ191" s="595">
        <f>'apuração GROSS'!DLH191</f>
        <v>0</v>
      </c>
      <c r="DLR191" s="595">
        <f>'apuração GROSS'!DLI191</f>
        <v>0</v>
      </c>
      <c r="DLS191" s="595">
        <f>'apuração GROSS'!DLJ191</f>
        <v>0</v>
      </c>
      <c r="DLT191" s="595">
        <f>'apuração GROSS'!DLK191</f>
        <v>0</v>
      </c>
      <c r="DLU191" s="595">
        <f>'apuração GROSS'!DLL191</f>
        <v>0</v>
      </c>
      <c r="DLV191" s="595">
        <f>'apuração GROSS'!DLM191</f>
        <v>0</v>
      </c>
      <c r="DLW191" s="595">
        <f>'apuração GROSS'!DLN191</f>
        <v>0</v>
      </c>
      <c r="DLX191" s="595">
        <f>'apuração GROSS'!DLO191</f>
        <v>0</v>
      </c>
      <c r="DLY191" s="595">
        <f>'apuração GROSS'!DLP191</f>
        <v>0</v>
      </c>
      <c r="DLZ191" s="595">
        <f>'apuração GROSS'!DLQ191</f>
        <v>0</v>
      </c>
      <c r="DMA191" s="595">
        <f>'apuração GROSS'!DLR191</f>
        <v>0</v>
      </c>
      <c r="DMB191" s="595">
        <f>'apuração GROSS'!DLS191</f>
        <v>0</v>
      </c>
      <c r="DMC191" s="595">
        <f>'apuração GROSS'!DLT191</f>
        <v>0</v>
      </c>
      <c r="DMD191" s="595">
        <f>'apuração GROSS'!DLU191</f>
        <v>0</v>
      </c>
      <c r="DME191" s="595">
        <f>'apuração GROSS'!DLV191</f>
        <v>0</v>
      </c>
      <c r="DMF191" s="595">
        <f>'apuração GROSS'!DLW191</f>
        <v>0</v>
      </c>
      <c r="DMG191" s="595">
        <f>'apuração GROSS'!DLX191</f>
        <v>0</v>
      </c>
      <c r="DMH191" s="595">
        <f>'apuração GROSS'!DLY191</f>
        <v>0</v>
      </c>
      <c r="DMI191" s="595">
        <f>'apuração GROSS'!DLZ191</f>
        <v>0</v>
      </c>
      <c r="DMJ191" s="595">
        <f>'apuração GROSS'!DMA191</f>
        <v>0</v>
      </c>
      <c r="DMK191" s="595">
        <f>'apuração GROSS'!DMB191</f>
        <v>0</v>
      </c>
      <c r="DML191" s="595">
        <f>'apuração GROSS'!DMC191</f>
        <v>0</v>
      </c>
      <c r="DMM191" s="595">
        <f>'apuração GROSS'!DMD191</f>
        <v>0</v>
      </c>
      <c r="DMN191" s="595">
        <f>'apuração GROSS'!DME191</f>
        <v>0</v>
      </c>
      <c r="DMO191" s="595">
        <f>'apuração GROSS'!DMF191</f>
        <v>0</v>
      </c>
      <c r="DMP191" s="595">
        <f>'apuração GROSS'!DMG191</f>
        <v>0</v>
      </c>
      <c r="DMQ191" s="595">
        <f>'apuração GROSS'!DMH191</f>
        <v>0</v>
      </c>
      <c r="DMR191" s="595">
        <f>'apuração GROSS'!DMI191</f>
        <v>0</v>
      </c>
      <c r="DMS191" s="595">
        <f>'apuração GROSS'!DMJ191</f>
        <v>0</v>
      </c>
      <c r="DMT191" s="595">
        <f>'apuração GROSS'!DMK191</f>
        <v>0</v>
      </c>
      <c r="DMU191" s="595">
        <f>'apuração GROSS'!DML191</f>
        <v>0</v>
      </c>
      <c r="DMV191" s="595">
        <f>'apuração GROSS'!DMM191</f>
        <v>0</v>
      </c>
      <c r="DMW191" s="595">
        <f>'apuração GROSS'!DMN191</f>
        <v>0</v>
      </c>
      <c r="DMX191" s="595">
        <f>'apuração GROSS'!DMO191</f>
        <v>0</v>
      </c>
      <c r="DMY191" s="595">
        <f>'apuração GROSS'!DMP191</f>
        <v>0</v>
      </c>
      <c r="DMZ191" s="595">
        <f>'apuração GROSS'!DMQ191</f>
        <v>0</v>
      </c>
      <c r="DNA191" s="595">
        <f>'apuração GROSS'!DMR191</f>
        <v>0</v>
      </c>
      <c r="DNB191" s="595">
        <f>'apuração GROSS'!DMS191</f>
        <v>0</v>
      </c>
      <c r="DNC191" s="595">
        <f>'apuração GROSS'!DMT191</f>
        <v>0</v>
      </c>
      <c r="DND191" s="595">
        <f>'apuração GROSS'!DMU191</f>
        <v>0</v>
      </c>
      <c r="DNE191" s="595">
        <f>'apuração GROSS'!DMV191</f>
        <v>0</v>
      </c>
      <c r="DNF191" s="595">
        <f>'apuração GROSS'!DMW191</f>
        <v>0</v>
      </c>
      <c r="DNG191" s="595">
        <f>'apuração GROSS'!DMX191</f>
        <v>0</v>
      </c>
      <c r="DNH191" s="595">
        <f>'apuração GROSS'!DMY191</f>
        <v>0</v>
      </c>
      <c r="DNI191" s="595">
        <f>'apuração GROSS'!DMZ191</f>
        <v>0</v>
      </c>
      <c r="DNJ191" s="595">
        <f>'apuração GROSS'!DNA191</f>
        <v>0</v>
      </c>
      <c r="DNK191" s="595">
        <f>'apuração GROSS'!DNB191</f>
        <v>0</v>
      </c>
      <c r="DNL191" s="595">
        <f>'apuração GROSS'!DNC191</f>
        <v>0</v>
      </c>
      <c r="DNM191" s="595">
        <f>'apuração GROSS'!DND191</f>
        <v>0</v>
      </c>
      <c r="DNN191" s="595">
        <f>'apuração GROSS'!DNE191</f>
        <v>0</v>
      </c>
      <c r="DNO191" s="595">
        <f>'apuração GROSS'!DNF191</f>
        <v>0</v>
      </c>
      <c r="DNP191" s="595">
        <f>'apuração GROSS'!DNG191</f>
        <v>0</v>
      </c>
      <c r="DNQ191" s="595">
        <f>'apuração GROSS'!DNH191</f>
        <v>0</v>
      </c>
      <c r="DNR191" s="595">
        <f>'apuração GROSS'!DNI191</f>
        <v>0</v>
      </c>
      <c r="DNS191" s="595">
        <f>'apuração GROSS'!DNJ191</f>
        <v>0</v>
      </c>
      <c r="DNT191" s="595">
        <f>'apuração GROSS'!DNK191</f>
        <v>0</v>
      </c>
      <c r="DNU191" s="595">
        <f>'apuração GROSS'!DNL191</f>
        <v>0</v>
      </c>
      <c r="DNV191" s="595">
        <f>'apuração GROSS'!DNM191</f>
        <v>0</v>
      </c>
      <c r="DNW191" s="595">
        <f>'apuração GROSS'!DNN191</f>
        <v>0</v>
      </c>
      <c r="DNX191" s="595">
        <f>'apuração GROSS'!DNO191</f>
        <v>0</v>
      </c>
      <c r="DNY191" s="595">
        <f>'apuração GROSS'!DNP191</f>
        <v>0</v>
      </c>
      <c r="DNZ191" s="595">
        <f>'apuração GROSS'!DNQ191</f>
        <v>0</v>
      </c>
      <c r="DOA191" s="595">
        <f>'apuração GROSS'!DNR191</f>
        <v>0</v>
      </c>
      <c r="DOB191" s="595">
        <f>'apuração GROSS'!DNS191</f>
        <v>0</v>
      </c>
      <c r="DOC191" s="595">
        <f>'apuração GROSS'!DNT191</f>
        <v>0</v>
      </c>
      <c r="DOD191" s="595">
        <f>'apuração GROSS'!DNU191</f>
        <v>0</v>
      </c>
      <c r="DOE191" s="595">
        <f>'apuração GROSS'!DNV191</f>
        <v>0</v>
      </c>
      <c r="DOF191" s="595">
        <f>'apuração GROSS'!DNW191</f>
        <v>0</v>
      </c>
      <c r="DOG191" s="595">
        <f>'apuração GROSS'!DNX191</f>
        <v>0</v>
      </c>
      <c r="DOH191" s="595">
        <f>'apuração GROSS'!DNY191</f>
        <v>0</v>
      </c>
      <c r="DOI191" s="595">
        <f>'apuração GROSS'!DNZ191</f>
        <v>0</v>
      </c>
      <c r="DOJ191" s="595">
        <f>'apuração GROSS'!DOA191</f>
        <v>0</v>
      </c>
      <c r="DOK191" s="595">
        <f>'apuração GROSS'!DOB191</f>
        <v>0</v>
      </c>
      <c r="DOL191" s="595">
        <f>'apuração GROSS'!DOC191</f>
        <v>0</v>
      </c>
      <c r="DOM191" s="595">
        <f>'apuração GROSS'!DOD191</f>
        <v>0</v>
      </c>
      <c r="DON191" s="595">
        <f>'apuração GROSS'!DOE191</f>
        <v>0</v>
      </c>
      <c r="DOO191" s="595">
        <f>'apuração GROSS'!DOF191</f>
        <v>0</v>
      </c>
      <c r="DOP191" s="595">
        <f>'apuração GROSS'!DOG191</f>
        <v>0</v>
      </c>
      <c r="DOQ191" s="595">
        <f>'apuração GROSS'!DOH191</f>
        <v>0</v>
      </c>
      <c r="DOR191" s="595">
        <f>'apuração GROSS'!DOI191</f>
        <v>0</v>
      </c>
      <c r="DOS191" s="595">
        <f>'apuração GROSS'!DOJ191</f>
        <v>0</v>
      </c>
      <c r="DOT191" s="595">
        <f>'apuração GROSS'!DOK191</f>
        <v>0</v>
      </c>
      <c r="DOU191" s="595">
        <f>'apuração GROSS'!DOL191</f>
        <v>0</v>
      </c>
      <c r="DOV191" s="595">
        <f>'apuração GROSS'!DOM191</f>
        <v>0</v>
      </c>
      <c r="DOW191" s="595">
        <f>'apuração GROSS'!DON191</f>
        <v>0</v>
      </c>
      <c r="DOX191" s="595">
        <f>'apuração GROSS'!DOO191</f>
        <v>0</v>
      </c>
      <c r="DOY191" s="595">
        <f>'apuração GROSS'!DOP191</f>
        <v>0</v>
      </c>
      <c r="DOZ191" s="595">
        <f>'apuração GROSS'!DOQ191</f>
        <v>0</v>
      </c>
      <c r="DPA191" s="595">
        <f>'apuração GROSS'!DOR191</f>
        <v>0</v>
      </c>
      <c r="DPB191" s="595">
        <f>'apuração GROSS'!DOS191</f>
        <v>0</v>
      </c>
      <c r="DPC191" s="595">
        <f>'apuração GROSS'!DOT191</f>
        <v>0</v>
      </c>
      <c r="DPD191" s="595">
        <f>'apuração GROSS'!DOU191</f>
        <v>0</v>
      </c>
      <c r="DPE191" s="595">
        <f>'apuração GROSS'!DOV191</f>
        <v>0</v>
      </c>
      <c r="DPF191" s="595">
        <f>'apuração GROSS'!DOW191</f>
        <v>0</v>
      </c>
      <c r="DPG191" s="595">
        <f>'apuração GROSS'!DOX191</f>
        <v>0</v>
      </c>
      <c r="DPH191" s="595">
        <f>'apuração GROSS'!DOY191</f>
        <v>0</v>
      </c>
      <c r="DPI191" s="595">
        <f>'apuração GROSS'!DOZ191</f>
        <v>0</v>
      </c>
      <c r="DPJ191" s="595">
        <f>'apuração GROSS'!DPA191</f>
        <v>0</v>
      </c>
      <c r="DPK191" s="595">
        <f>'apuração GROSS'!DPB191</f>
        <v>0</v>
      </c>
      <c r="DPL191" s="595">
        <f>'apuração GROSS'!DPC191</f>
        <v>0</v>
      </c>
      <c r="DPM191" s="595">
        <f>'apuração GROSS'!DPD191</f>
        <v>0</v>
      </c>
      <c r="DPN191" s="595">
        <f>'apuração GROSS'!DPE191</f>
        <v>0</v>
      </c>
      <c r="DPO191" s="595">
        <f>'apuração GROSS'!DPF191</f>
        <v>0</v>
      </c>
      <c r="DPP191" s="595">
        <f>'apuração GROSS'!DPG191</f>
        <v>0</v>
      </c>
      <c r="DPQ191" s="595">
        <f>'apuração GROSS'!DPH191</f>
        <v>0</v>
      </c>
      <c r="DPR191" s="595">
        <f>'apuração GROSS'!DPI191</f>
        <v>0</v>
      </c>
      <c r="DPS191" s="595">
        <f>'apuração GROSS'!DPJ191</f>
        <v>0</v>
      </c>
      <c r="DPT191" s="595">
        <f>'apuração GROSS'!DPK191</f>
        <v>0</v>
      </c>
      <c r="DPU191" s="595">
        <f>'apuração GROSS'!DPL191</f>
        <v>0</v>
      </c>
      <c r="DPV191" s="595">
        <f>'apuração GROSS'!DPM191</f>
        <v>0</v>
      </c>
      <c r="DPW191" s="595">
        <f>'apuração GROSS'!DPN191</f>
        <v>0</v>
      </c>
      <c r="DPX191" s="595">
        <f>'apuração GROSS'!DPO191</f>
        <v>0</v>
      </c>
      <c r="DPY191" s="595">
        <f>'apuração GROSS'!DPP191</f>
        <v>0</v>
      </c>
      <c r="DPZ191" s="595">
        <f>'apuração GROSS'!DPQ191</f>
        <v>0</v>
      </c>
      <c r="DQA191" s="595">
        <f>'apuração GROSS'!DPR191</f>
        <v>0</v>
      </c>
      <c r="DQB191" s="595">
        <f>'apuração GROSS'!DPS191</f>
        <v>0</v>
      </c>
      <c r="DQC191" s="595">
        <f>'apuração GROSS'!DPT191</f>
        <v>0</v>
      </c>
      <c r="DQD191" s="595">
        <f>'apuração GROSS'!DPU191</f>
        <v>0</v>
      </c>
      <c r="DQE191" s="595">
        <f>'apuração GROSS'!DPV191</f>
        <v>0</v>
      </c>
      <c r="DQF191" s="595">
        <f>'apuração GROSS'!DPW191</f>
        <v>0</v>
      </c>
      <c r="DQG191" s="595">
        <f>'apuração GROSS'!DPX191</f>
        <v>0</v>
      </c>
      <c r="DQH191" s="595">
        <f>'apuração GROSS'!DPY191</f>
        <v>0</v>
      </c>
      <c r="DQI191" s="595">
        <f>'apuração GROSS'!DPZ191</f>
        <v>0</v>
      </c>
      <c r="DQJ191" s="595">
        <f>'apuração GROSS'!DQA191</f>
        <v>0</v>
      </c>
      <c r="DQK191" s="595">
        <f>'apuração GROSS'!DQB191</f>
        <v>0</v>
      </c>
      <c r="DQL191" s="595">
        <f>'apuração GROSS'!DQC191</f>
        <v>0</v>
      </c>
      <c r="DQM191" s="595">
        <f>'apuração GROSS'!DQD191</f>
        <v>0</v>
      </c>
      <c r="DQN191" s="595">
        <f>'apuração GROSS'!DQE191</f>
        <v>0</v>
      </c>
      <c r="DQO191" s="595">
        <f>'apuração GROSS'!DQF191</f>
        <v>0</v>
      </c>
      <c r="DQP191" s="595">
        <f>'apuração GROSS'!DQG191</f>
        <v>0</v>
      </c>
      <c r="DQQ191" s="595">
        <f>'apuração GROSS'!DQH191</f>
        <v>0</v>
      </c>
      <c r="DQR191" s="595">
        <f>'apuração GROSS'!DQI191</f>
        <v>0</v>
      </c>
      <c r="DQS191" s="595">
        <f>'apuração GROSS'!DQJ191</f>
        <v>0</v>
      </c>
      <c r="DQT191" s="595">
        <f>'apuração GROSS'!DQK191</f>
        <v>0</v>
      </c>
      <c r="DQU191" s="595">
        <f>'apuração GROSS'!DQL191</f>
        <v>0</v>
      </c>
      <c r="DQV191" s="595">
        <f>'apuração GROSS'!DQM191</f>
        <v>0</v>
      </c>
      <c r="DQW191" s="595">
        <f>'apuração GROSS'!DQN191</f>
        <v>0</v>
      </c>
      <c r="DQX191" s="595">
        <f>'apuração GROSS'!DQO191</f>
        <v>0</v>
      </c>
      <c r="DQY191" s="595">
        <f>'apuração GROSS'!DQP191</f>
        <v>0</v>
      </c>
      <c r="DQZ191" s="595">
        <f>'apuração GROSS'!DQQ191</f>
        <v>0</v>
      </c>
      <c r="DRA191" s="595">
        <f>'apuração GROSS'!DQR191</f>
        <v>0</v>
      </c>
      <c r="DRB191" s="595">
        <f>'apuração GROSS'!DQS191</f>
        <v>0</v>
      </c>
      <c r="DRC191" s="595">
        <f>'apuração GROSS'!DQT191</f>
        <v>0</v>
      </c>
      <c r="DRD191" s="595">
        <f>'apuração GROSS'!DQU191</f>
        <v>0</v>
      </c>
      <c r="DRE191" s="595">
        <f>'apuração GROSS'!DQV191</f>
        <v>0</v>
      </c>
      <c r="DRF191" s="595">
        <f>'apuração GROSS'!DQW191</f>
        <v>0</v>
      </c>
      <c r="DRG191" s="595">
        <f>'apuração GROSS'!DQX191</f>
        <v>0</v>
      </c>
      <c r="DRH191" s="595">
        <f>'apuração GROSS'!DQY191</f>
        <v>0</v>
      </c>
      <c r="DRI191" s="595">
        <f>'apuração GROSS'!DQZ191</f>
        <v>0</v>
      </c>
      <c r="DRJ191" s="595">
        <f>'apuração GROSS'!DRA191</f>
        <v>0</v>
      </c>
      <c r="DRK191" s="595">
        <f>'apuração GROSS'!DRB191</f>
        <v>0</v>
      </c>
      <c r="DRL191" s="595">
        <f>'apuração GROSS'!DRC191</f>
        <v>0</v>
      </c>
      <c r="DRM191" s="595">
        <f>'apuração GROSS'!DRD191</f>
        <v>0</v>
      </c>
      <c r="DRN191" s="595">
        <f>'apuração GROSS'!DRE191</f>
        <v>0</v>
      </c>
      <c r="DRO191" s="595">
        <f>'apuração GROSS'!DRF191</f>
        <v>0</v>
      </c>
      <c r="DRP191" s="595">
        <f>'apuração GROSS'!DRG191</f>
        <v>0</v>
      </c>
      <c r="DRQ191" s="595">
        <f>'apuração GROSS'!DRH191</f>
        <v>0</v>
      </c>
      <c r="DRR191" s="595">
        <f>'apuração GROSS'!DRI191</f>
        <v>0</v>
      </c>
      <c r="DRS191" s="595">
        <f>'apuração GROSS'!DRJ191</f>
        <v>0</v>
      </c>
      <c r="DRT191" s="595">
        <f>'apuração GROSS'!DRK191</f>
        <v>0</v>
      </c>
      <c r="DRU191" s="595">
        <f>'apuração GROSS'!DRL191</f>
        <v>0</v>
      </c>
      <c r="DRV191" s="595">
        <f>'apuração GROSS'!DRM191</f>
        <v>0</v>
      </c>
      <c r="DRW191" s="595">
        <f>'apuração GROSS'!DRN191</f>
        <v>0</v>
      </c>
      <c r="DRX191" s="595">
        <f>'apuração GROSS'!DRO191</f>
        <v>0</v>
      </c>
      <c r="DRY191" s="595">
        <f>'apuração GROSS'!DRP191</f>
        <v>0</v>
      </c>
      <c r="DRZ191" s="595">
        <f>'apuração GROSS'!DRQ191</f>
        <v>0</v>
      </c>
      <c r="DSA191" s="595">
        <f>'apuração GROSS'!DRR191</f>
        <v>0</v>
      </c>
      <c r="DSB191" s="595">
        <f>'apuração GROSS'!DRS191</f>
        <v>0</v>
      </c>
      <c r="DSC191" s="595">
        <f>'apuração GROSS'!DRT191</f>
        <v>0</v>
      </c>
      <c r="DSD191" s="595">
        <f>'apuração GROSS'!DRU191</f>
        <v>0</v>
      </c>
      <c r="DSE191" s="595">
        <f>'apuração GROSS'!DRV191</f>
        <v>0</v>
      </c>
      <c r="DSF191" s="595">
        <f>'apuração GROSS'!DRW191</f>
        <v>0</v>
      </c>
      <c r="DSG191" s="595">
        <f>'apuração GROSS'!DRX191</f>
        <v>0</v>
      </c>
      <c r="DSH191" s="595">
        <f>'apuração GROSS'!DRY191</f>
        <v>0</v>
      </c>
      <c r="DSI191" s="595">
        <f>'apuração GROSS'!DRZ191</f>
        <v>0</v>
      </c>
      <c r="DSJ191" s="595">
        <f>'apuração GROSS'!DSA191</f>
        <v>0</v>
      </c>
      <c r="DSK191" s="595">
        <f>'apuração GROSS'!DSB191</f>
        <v>0</v>
      </c>
      <c r="DSL191" s="595">
        <f>'apuração GROSS'!DSC191</f>
        <v>0</v>
      </c>
      <c r="DSM191" s="595">
        <f>'apuração GROSS'!DSD191</f>
        <v>0</v>
      </c>
      <c r="DSN191" s="595">
        <f>'apuração GROSS'!DSE191</f>
        <v>0</v>
      </c>
      <c r="DSO191" s="595">
        <f>'apuração GROSS'!DSF191</f>
        <v>0</v>
      </c>
      <c r="DSP191" s="595">
        <f>'apuração GROSS'!DSG191</f>
        <v>0</v>
      </c>
      <c r="DSQ191" s="595">
        <f>'apuração GROSS'!DSH191</f>
        <v>0</v>
      </c>
      <c r="DSR191" s="595">
        <f>'apuração GROSS'!DSI191</f>
        <v>0</v>
      </c>
      <c r="DSS191" s="595">
        <f>'apuração GROSS'!DSJ191</f>
        <v>0</v>
      </c>
      <c r="DST191" s="595">
        <f>'apuração GROSS'!DSK191</f>
        <v>0</v>
      </c>
      <c r="DSU191" s="595">
        <f>'apuração GROSS'!DSL191</f>
        <v>0</v>
      </c>
      <c r="DSV191" s="595">
        <f>'apuração GROSS'!DSM191</f>
        <v>0</v>
      </c>
      <c r="DSW191" s="595">
        <f>'apuração GROSS'!DSN191</f>
        <v>0</v>
      </c>
      <c r="DSX191" s="595">
        <f>'apuração GROSS'!DSO191</f>
        <v>0</v>
      </c>
      <c r="DSY191" s="595">
        <f>'apuração GROSS'!DSP191</f>
        <v>0</v>
      </c>
      <c r="DSZ191" s="595">
        <f>'apuração GROSS'!DSQ191</f>
        <v>0</v>
      </c>
      <c r="DTA191" s="595">
        <f>'apuração GROSS'!DSR191</f>
        <v>0</v>
      </c>
      <c r="DTB191" s="595">
        <f>'apuração GROSS'!DSS191</f>
        <v>0</v>
      </c>
      <c r="DTC191" s="595">
        <f>'apuração GROSS'!DST191</f>
        <v>0</v>
      </c>
      <c r="DTD191" s="595">
        <f>'apuração GROSS'!DSU191</f>
        <v>0</v>
      </c>
      <c r="DTE191" s="595">
        <f>'apuração GROSS'!DSV191</f>
        <v>0</v>
      </c>
      <c r="DTF191" s="595">
        <f>'apuração GROSS'!DSW191</f>
        <v>0</v>
      </c>
      <c r="DTG191" s="595">
        <f>'apuração GROSS'!DSX191</f>
        <v>0</v>
      </c>
      <c r="DTH191" s="595">
        <f>'apuração GROSS'!DSY191</f>
        <v>0</v>
      </c>
      <c r="DTI191" s="595">
        <f>'apuração GROSS'!DSZ191</f>
        <v>0</v>
      </c>
      <c r="DTJ191" s="595">
        <f>'apuração GROSS'!DTA191</f>
        <v>0</v>
      </c>
      <c r="DTK191" s="595">
        <f>'apuração GROSS'!DTB191</f>
        <v>0</v>
      </c>
      <c r="DTL191" s="595">
        <f>'apuração GROSS'!DTC191</f>
        <v>0</v>
      </c>
      <c r="DTM191" s="595">
        <f>'apuração GROSS'!DTD191</f>
        <v>0</v>
      </c>
      <c r="DTN191" s="595">
        <f>'apuração GROSS'!DTE191</f>
        <v>0</v>
      </c>
      <c r="DTO191" s="595">
        <f>'apuração GROSS'!DTF191</f>
        <v>0</v>
      </c>
      <c r="DTP191" s="595">
        <f>'apuração GROSS'!DTG191</f>
        <v>0</v>
      </c>
      <c r="DTQ191" s="595">
        <f>'apuração GROSS'!DTH191</f>
        <v>0</v>
      </c>
      <c r="DTR191" s="595">
        <f>'apuração GROSS'!DTI191</f>
        <v>0</v>
      </c>
      <c r="DTS191" s="595">
        <f>'apuração GROSS'!DTJ191</f>
        <v>0</v>
      </c>
      <c r="DTT191" s="595">
        <f>'apuração GROSS'!DTK191</f>
        <v>0</v>
      </c>
      <c r="DTU191" s="595">
        <f>'apuração GROSS'!DTL191</f>
        <v>0</v>
      </c>
      <c r="DTV191" s="595">
        <f>'apuração GROSS'!DTM191</f>
        <v>0</v>
      </c>
      <c r="DTW191" s="595">
        <f>'apuração GROSS'!DTN191</f>
        <v>0</v>
      </c>
      <c r="DTX191" s="595">
        <f>'apuração GROSS'!DTO191</f>
        <v>0</v>
      </c>
      <c r="DTY191" s="595">
        <f>'apuração GROSS'!DTP191</f>
        <v>0</v>
      </c>
      <c r="DTZ191" s="595">
        <f>'apuração GROSS'!DTQ191</f>
        <v>0</v>
      </c>
      <c r="DUA191" s="595">
        <f>'apuração GROSS'!DTR191</f>
        <v>0</v>
      </c>
      <c r="DUB191" s="595">
        <f>'apuração GROSS'!DTS191</f>
        <v>0</v>
      </c>
      <c r="DUC191" s="595">
        <f>'apuração GROSS'!DTT191</f>
        <v>0</v>
      </c>
      <c r="DUD191" s="595">
        <f>'apuração GROSS'!DTU191</f>
        <v>0</v>
      </c>
      <c r="DUE191" s="595">
        <f>'apuração GROSS'!DTV191</f>
        <v>0</v>
      </c>
      <c r="DUF191" s="595">
        <f>'apuração GROSS'!DTW191</f>
        <v>0</v>
      </c>
      <c r="DUG191" s="595">
        <f>'apuração GROSS'!DTX191</f>
        <v>0</v>
      </c>
      <c r="DUH191" s="595">
        <f>'apuração GROSS'!DTY191</f>
        <v>0</v>
      </c>
      <c r="DUI191" s="595">
        <f>'apuração GROSS'!DTZ191</f>
        <v>0</v>
      </c>
      <c r="DUJ191" s="595">
        <f>'apuração GROSS'!DUA191</f>
        <v>0</v>
      </c>
      <c r="DUK191" s="595">
        <f>'apuração GROSS'!DUB191</f>
        <v>0</v>
      </c>
      <c r="DUL191" s="595">
        <f>'apuração GROSS'!DUC191</f>
        <v>0</v>
      </c>
      <c r="DUM191" s="595">
        <f>'apuração GROSS'!DUD191</f>
        <v>0</v>
      </c>
      <c r="DUN191" s="595">
        <f>'apuração GROSS'!DUE191</f>
        <v>0</v>
      </c>
      <c r="DUO191" s="595">
        <f>'apuração GROSS'!DUF191</f>
        <v>0</v>
      </c>
      <c r="DUP191" s="595">
        <f>'apuração GROSS'!DUG191</f>
        <v>0</v>
      </c>
      <c r="DUQ191" s="595">
        <f>'apuração GROSS'!DUH191</f>
        <v>0</v>
      </c>
      <c r="DUR191" s="595">
        <f>'apuração GROSS'!DUI191</f>
        <v>0</v>
      </c>
      <c r="DUS191" s="595">
        <f>'apuração GROSS'!DUJ191</f>
        <v>0</v>
      </c>
      <c r="DUT191" s="595">
        <f>'apuração GROSS'!DUK191</f>
        <v>0</v>
      </c>
      <c r="DUU191" s="595">
        <f>'apuração GROSS'!DUL191</f>
        <v>0</v>
      </c>
      <c r="DUV191" s="595">
        <f>'apuração GROSS'!DUM191</f>
        <v>0</v>
      </c>
      <c r="DUW191" s="595">
        <f>'apuração GROSS'!DUN191</f>
        <v>0</v>
      </c>
      <c r="DUX191" s="595">
        <f>'apuração GROSS'!DUO191</f>
        <v>0</v>
      </c>
      <c r="DUY191" s="595">
        <f>'apuração GROSS'!DUP191</f>
        <v>0</v>
      </c>
      <c r="DUZ191" s="595">
        <f>'apuração GROSS'!DUQ191</f>
        <v>0</v>
      </c>
      <c r="DVA191" s="595">
        <f>'apuração GROSS'!DUR191</f>
        <v>0</v>
      </c>
      <c r="DVB191" s="595">
        <f>'apuração GROSS'!DUS191</f>
        <v>0</v>
      </c>
      <c r="DVC191" s="595">
        <f>'apuração GROSS'!DUT191</f>
        <v>0</v>
      </c>
      <c r="DVD191" s="595">
        <f>'apuração GROSS'!DUU191</f>
        <v>0</v>
      </c>
      <c r="DVE191" s="595">
        <f>'apuração GROSS'!DUV191</f>
        <v>0</v>
      </c>
      <c r="DVF191" s="595">
        <f>'apuração GROSS'!DUW191</f>
        <v>0</v>
      </c>
      <c r="DVG191" s="595">
        <f>'apuração GROSS'!DUX191</f>
        <v>0</v>
      </c>
      <c r="DVH191" s="595">
        <f>'apuração GROSS'!DUY191</f>
        <v>0</v>
      </c>
      <c r="DVI191" s="595">
        <f>'apuração GROSS'!DUZ191</f>
        <v>0</v>
      </c>
      <c r="DVJ191" s="595">
        <f>'apuração GROSS'!DVA191</f>
        <v>0</v>
      </c>
      <c r="DVK191" s="595">
        <f>'apuração GROSS'!DVB191</f>
        <v>0</v>
      </c>
      <c r="DVL191" s="595">
        <f>'apuração GROSS'!DVC191</f>
        <v>0</v>
      </c>
      <c r="DVM191" s="595">
        <f>'apuração GROSS'!DVD191</f>
        <v>0</v>
      </c>
      <c r="DVN191" s="595">
        <f>'apuração GROSS'!DVE191</f>
        <v>0</v>
      </c>
      <c r="DVO191" s="595">
        <f>'apuração GROSS'!DVF191</f>
        <v>0</v>
      </c>
      <c r="DVP191" s="595">
        <f>'apuração GROSS'!DVG191</f>
        <v>0</v>
      </c>
      <c r="DVQ191" s="595">
        <f>'apuração GROSS'!DVH191</f>
        <v>0</v>
      </c>
      <c r="DVR191" s="595">
        <f>'apuração GROSS'!DVI191</f>
        <v>0</v>
      </c>
      <c r="DVS191" s="595">
        <f>'apuração GROSS'!DVJ191</f>
        <v>0</v>
      </c>
      <c r="DVT191" s="595">
        <f>'apuração GROSS'!DVK191</f>
        <v>0</v>
      </c>
      <c r="DVU191" s="595">
        <f>'apuração GROSS'!DVL191</f>
        <v>0</v>
      </c>
      <c r="DVV191" s="595">
        <f>'apuração GROSS'!DVM191</f>
        <v>0</v>
      </c>
      <c r="DVW191" s="595">
        <f>'apuração GROSS'!DVN191</f>
        <v>0</v>
      </c>
      <c r="DVX191" s="595">
        <f>'apuração GROSS'!DVO191</f>
        <v>0</v>
      </c>
      <c r="DVY191" s="595">
        <f>'apuração GROSS'!DVP191</f>
        <v>0</v>
      </c>
      <c r="DVZ191" s="595">
        <f>'apuração GROSS'!DVQ191</f>
        <v>0</v>
      </c>
      <c r="DWA191" s="595">
        <f>'apuração GROSS'!DVR191</f>
        <v>0</v>
      </c>
      <c r="DWB191" s="595">
        <f>'apuração GROSS'!DVS191</f>
        <v>0</v>
      </c>
      <c r="DWC191" s="595">
        <f>'apuração GROSS'!DVT191</f>
        <v>0</v>
      </c>
      <c r="DWD191" s="595">
        <f>'apuração GROSS'!DVU191</f>
        <v>0</v>
      </c>
      <c r="DWE191" s="595">
        <f>'apuração GROSS'!DVV191</f>
        <v>0</v>
      </c>
      <c r="DWF191" s="595">
        <f>'apuração GROSS'!DVW191</f>
        <v>0</v>
      </c>
      <c r="DWG191" s="595">
        <f>'apuração GROSS'!DVX191</f>
        <v>0</v>
      </c>
      <c r="DWH191" s="595">
        <f>'apuração GROSS'!DVY191</f>
        <v>0</v>
      </c>
      <c r="DWI191" s="595">
        <f>'apuração GROSS'!DVZ191</f>
        <v>0</v>
      </c>
      <c r="DWJ191" s="595">
        <f>'apuração GROSS'!DWA191</f>
        <v>0</v>
      </c>
      <c r="DWK191" s="595">
        <f>'apuração GROSS'!DWB191</f>
        <v>0</v>
      </c>
      <c r="DWL191" s="595">
        <f>'apuração GROSS'!DWC191</f>
        <v>0</v>
      </c>
      <c r="DWM191" s="595">
        <f>'apuração GROSS'!DWD191</f>
        <v>0</v>
      </c>
      <c r="DWN191" s="595">
        <f>'apuração GROSS'!DWE191</f>
        <v>0</v>
      </c>
      <c r="DWO191" s="595">
        <f>'apuração GROSS'!DWF191</f>
        <v>0</v>
      </c>
      <c r="DWP191" s="595">
        <f>'apuração GROSS'!DWG191</f>
        <v>0</v>
      </c>
      <c r="DWQ191" s="595">
        <f>'apuração GROSS'!DWH191</f>
        <v>0</v>
      </c>
      <c r="DWR191" s="595">
        <f>'apuração GROSS'!DWI191</f>
        <v>0</v>
      </c>
      <c r="DWS191" s="595">
        <f>'apuração GROSS'!DWJ191</f>
        <v>0</v>
      </c>
      <c r="DWT191" s="595">
        <f>'apuração GROSS'!DWK191</f>
        <v>0</v>
      </c>
      <c r="DWU191" s="595">
        <f>'apuração GROSS'!DWL191</f>
        <v>0</v>
      </c>
      <c r="DWV191" s="595">
        <f>'apuração GROSS'!DWM191</f>
        <v>0</v>
      </c>
      <c r="DWW191" s="595">
        <f>'apuração GROSS'!DWN191</f>
        <v>0</v>
      </c>
      <c r="DWX191" s="595">
        <f>'apuração GROSS'!DWO191</f>
        <v>0</v>
      </c>
      <c r="DWY191" s="595">
        <f>'apuração GROSS'!DWP191</f>
        <v>0</v>
      </c>
      <c r="DWZ191" s="595">
        <f>'apuração GROSS'!DWQ191</f>
        <v>0</v>
      </c>
      <c r="DXA191" s="595">
        <f>'apuração GROSS'!DWR191</f>
        <v>0</v>
      </c>
      <c r="DXB191" s="595">
        <f>'apuração GROSS'!DWS191</f>
        <v>0</v>
      </c>
      <c r="DXC191" s="595">
        <f>'apuração GROSS'!DWT191</f>
        <v>0</v>
      </c>
      <c r="DXD191" s="595">
        <f>'apuração GROSS'!DWU191</f>
        <v>0</v>
      </c>
      <c r="DXE191" s="595">
        <f>'apuração GROSS'!DWV191</f>
        <v>0</v>
      </c>
      <c r="DXF191" s="595">
        <f>'apuração GROSS'!DWW191</f>
        <v>0</v>
      </c>
      <c r="DXG191" s="595">
        <f>'apuração GROSS'!DWX191</f>
        <v>0</v>
      </c>
      <c r="DXH191" s="595">
        <f>'apuração GROSS'!DWY191</f>
        <v>0</v>
      </c>
      <c r="DXI191" s="595">
        <f>'apuração GROSS'!DWZ191</f>
        <v>0</v>
      </c>
      <c r="DXJ191" s="595">
        <f>'apuração GROSS'!DXA191</f>
        <v>0</v>
      </c>
      <c r="DXK191" s="595">
        <f>'apuração GROSS'!DXB191</f>
        <v>0</v>
      </c>
      <c r="DXL191" s="595">
        <f>'apuração GROSS'!DXC191</f>
        <v>0</v>
      </c>
      <c r="DXM191" s="595">
        <f>'apuração GROSS'!DXD191</f>
        <v>0</v>
      </c>
      <c r="DXN191" s="595">
        <f>'apuração GROSS'!DXE191</f>
        <v>0</v>
      </c>
      <c r="DXO191" s="595">
        <f>'apuração GROSS'!DXF191</f>
        <v>0</v>
      </c>
      <c r="DXP191" s="595">
        <f>'apuração GROSS'!DXG191</f>
        <v>0</v>
      </c>
      <c r="DXQ191" s="595">
        <f>'apuração GROSS'!DXH191</f>
        <v>0</v>
      </c>
      <c r="DXR191" s="595">
        <f>'apuração GROSS'!DXI191</f>
        <v>0</v>
      </c>
      <c r="DXS191" s="595">
        <f>'apuração GROSS'!DXJ191</f>
        <v>0</v>
      </c>
      <c r="DXT191" s="595">
        <f>'apuração GROSS'!DXK191</f>
        <v>0</v>
      </c>
      <c r="DXU191" s="595">
        <f>'apuração GROSS'!DXL191</f>
        <v>0</v>
      </c>
      <c r="DXV191" s="595">
        <f>'apuração GROSS'!DXM191</f>
        <v>0</v>
      </c>
      <c r="DXW191" s="595">
        <f>'apuração GROSS'!DXN191</f>
        <v>0</v>
      </c>
      <c r="DXX191" s="595">
        <f>'apuração GROSS'!DXO191</f>
        <v>0</v>
      </c>
      <c r="DXY191" s="595">
        <f>'apuração GROSS'!DXP191</f>
        <v>0</v>
      </c>
      <c r="DXZ191" s="595">
        <f>'apuração GROSS'!DXQ191</f>
        <v>0</v>
      </c>
      <c r="DYA191" s="595">
        <f>'apuração GROSS'!DXR191</f>
        <v>0</v>
      </c>
      <c r="DYB191" s="595">
        <f>'apuração GROSS'!DXS191</f>
        <v>0</v>
      </c>
      <c r="DYC191" s="595">
        <f>'apuração GROSS'!DXT191</f>
        <v>0</v>
      </c>
      <c r="DYD191" s="595">
        <f>'apuração GROSS'!DXU191</f>
        <v>0</v>
      </c>
      <c r="DYE191" s="595">
        <f>'apuração GROSS'!DXV191</f>
        <v>0</v>
      </c>
      <c r="DYF191" s="595">
        <f>'apuração GROSS'!DXW191</f>
        <v>0</v>
      </c>
      <c r="DYG191" s="595">
        <f>'apuração GROSS'!DXX191</f>
        <v>0</v>
      </c>
      <c r="DYH191" s="595">
        <f>'apuração GROSS'!DXY191</f>
        <v>0</v>
      </c>
      <c r="DYI191" s="595">
        <f>'apuração GROSS'!DXZ191</f>
        <v>0</v>
      </c>
      <c r="DYJ191" s="595">
        <f>'apuração GROSS'!DYA191</f>
        <v>0</v>
      </c>
      <c r="DYK191" s="595">
        <f>'apuração GROSS'!DYB191</f>
        <v>0</v>
      </c>
      <c r="DYL191" s="595">
        <f>'apuração GROSS'!DYC191</f>
        <v>0</v>
      </c>
      <c r="DYM191" s="595">
        <f>'apuração GROSS'!DYD191</f>
        <v>0</v>
      </c>
      <c r="DYN191" s="595">
        <f>'apuração GROSS'!DYE191</f>
        <v>0</v>
      </c>
      <c r="DYO191" s="595">
        <f>'apuração GROSS'!DYF191</f>
        <v>0</v>
      </c>
      <c r="DYP191" s="595">
        <f>'apuração GROSS'!DYG191</f>
        <v>0</v>
      </c>
      <c r="DYQ191" s="595">
        <f>'apuração GROSS'!DYH191</f>
        <v>0</v>
      </c>
      <c r="DYR191" s="595">
        <f>'apuração GROSS'!DYI191</f>
        <v>0</v>
      </c>
      <c r="DYS191" s="595">
        <f>'apuração GROSS'!DYJ191</f>
        <v>0</v>
      </c>
      <c r="DYT191" s="595">
        <f>'apuração GROSS'!DYK191</f>
        <v>0</v>
      </c>
      <c r="DYU191" s="595">
        <f>'apuração GROSS'!DYL191</f>
        <v>0</v>
      </c>
      <c r="DYV191" s="595">
        <f>'apuração GROSS'!DYM191</f>
        <v>0</v>
      </c>
      <c r="DYW191" s="595">
        <f>'apuração GROSS'!DYN191</f>
        <v>0</v>
      </c>
      <c r="DYX191" s="595">
        <f>'apuração GROSS'!DYO191</f>
        <v>0</v>
      </c>
      <c r="DYY191" s="595">
        <f>'apuração GROSS'!DYP191</f>
        <v>0</v>
      </c>
      <c r="DYZ191" s="595">
        <f>'apuração GROSS'!DYQ191</f>
        <v>0</v>
      </c>
      <c r="DZA191" s="595">
        <f>'apuração GROSS'!DYR191</f>
        <v>0</v>
      </c>
      <c r="DZB191" s="595">
        <f>'apuração GROSS'!DYS191</f>
        <v>0</v>
      </c>
      <c r="DZC191" s="595">
        <f>'apuração GROSS'!DYT191</f>
        <v>0</v>
      </c>
      <c r="DZD191" s="595">
        <f>'apuração GROSS'!DYU191</f>
        <v>0</v>
      </c>
      <c r="DZE191" s="595">
        <f>'apuração GROSS'!DYV191</f>
        <v>0</v>
      </c>
      <c r="DZF191" s="595">
        <f>'apuração GROSS'!DYW191</f>
        <v>0</v>
      </c>
      <c r="DZG191" s="595">
        <f>'apuração GROSS'!DYX191</f>
        <v>0</v>
      </c>
      <c r="DZH191" s="595">
        <f>'apuração GROSS'!DYY191</f>
        <v>0</v>
      </c>
      <c r="DZI191" s="595">
        <f>'apuração GROSS'!DYZ191</f>
        <v>0</v>
      </c>
      <c r="DZJ191" s="595">
        <f>'apuração GROSS'!DZA191</f>
        <v>0</v>
      </c>
      <c r="DZK191" s="595">
        <f>'apuração GROSS'!DZB191</f>
        <v>0</v>
      </c>
      <c r="DZL191" s="595">
        <f>'apuração GROSS'!DZC191</f>
        <v>0</v>
      </c>
      <c r="DZM191" s="595">
        <f>'apuração GROSS'!DZD191</f>
        <v>0</v>
      </c>
      <c r="DZN191" s="595">
        <f>'apuração GROSS'!DZE191</f>
        <v>0</v>
      </c>
      <c r="DZO191" s="595">
        <f>'apuração GROSS'!DZF191</f>
        <v>0</v>
      </c>
      <c r="DZP191" s="595">
        <f>'apuração GROSS'!DZG191</f>
        <v>0</v>
      </c>
      <c r="DZQ191" s="595">
        <f>'apuração GROSS'!DZH191</f>
        <v>0</v>
      </c>
      <c r="DZR191" s="595">
        <f>'apuração GROSS'!DZI191</f>
        <v>0</v>
      </c>
      <c r="DZS191" s="595">
        <f>'apuração GROSS'!DZJ191</f>
        <v>0</v>
      </c>
      <c r="DZT191" s="595">
        <f>'apuração GROSS'!DZK191</f>
        <v>0</v>
      </c>
      <c r="DZU191" s="595">
        <f>'apuração GROSS'!DZL191</f>
        <v>0</v>
      </c>
      <c r="DZV191" s="595">
        <f>'apuração GROSS'!DZM191</f>
        <v>0</v>
      </c>
      <c r="DZW191" s="595">
        <f>'apuração GROSS'!DZN191</f>
        <v>0</v>
      </c>
      <c r="DZX191" s="595">
        <f>'apuração GROSS'!DZO191</f>
        <v>0</v>
      </c>
      <c r="DZY191" s="595">
        <f>'apuração GROSS'!DZP191</f>
        <v>0</v>
      </c>
      <c r="DZZ191" s="595">
        <f>'apuração GROSS'!DZQ191</f>
        <v>0</v>
      </c>
      <c r="EAA191" s="595">
        <f>'apuração GROSS'!DZR191</f>
        <v>0</v>
      </c>
      <c r="EAB191" s="595">
        <f>'apuração GROSS'!DZS191</f>
        <v>0</v>
      </c>
      <c r="EAC191" s="595">
        <f>'apuração GROSS'!DZT191</f>
        <v>0</v>
      </c>
      <c r="EAD191" s="595">
        <f>'apuração GROSS'!DZU191</f>
        <v>0</v>
      </c>
      <c r="EAE191" s="595">
        <f>'apuração GROSS'!DZV191</f>
        <v>0</v>
      </c>
      <c r="EAF191" s="595">
        <f>'apuração GROSS'!DZW191</f>
        <v>0</v>
      </c>
      <c r="EAG191" s="595">
        <f>'apuração GROSS'!DZX191</f>
        <v>0</v>
      </c>
      <c r="EAH191" s="595">
        <f>'apuração GROSS'!DZY191</f>
        <v>0</v>
      </c>
      <c r="EAI191" s="595">
        <f>'apuração GROSS'!DZZ191</f>
        <v>0</v>
      </c>
      <c r="EAJ191" s="595">
        <f>'apuração GROSS'!EAA191</f>
        <v>0</v>
      </c>
      <c r="EAK191" s="595">
        <f>'apuração GROSS'!EAB191</f>
        <v>0</v>
      </c>
      <c r="EAL191" s="595">
        <f>'apuração GROSS'!EAC191</f>
        <v>0</v>
      </c>
      <c r="EAM191" s="595">
        <f>'apuração GROSS'!EAD191</f>
        <v>0</v>
      </c>
      <c r="EAN191" s="595">
        <f>'apuração GROSS'!EAE191</f>
        <v>0</v>
      </c>
      <c r="EAO191" s="595">
        <f>'apuração GROSS'!EAF191</f>
        <v>0</v>
      </c>
      <c r="EAP191" s="595">
        <f>'apuração GROSS'!EAG191</f>
        <v>0</v>
      </c>
      <c r="EAQ191" s="595">
        <f>'apuração GROSS'!EAH191</f>
        <v>0</v>
      </c>
      <c r="EAR191" s="595">
        <f>'apuração GROSS'!EAI191</f>
        <v>0</v>
      </c>
      <c r="EAS191" s="595">
        <f>'apuração GROSS'!EAJ191</f>
        <v>0</v>
      </c>
      <c r="EAT191" s="595">
        <f>'apuração GROSS'!EAK191</f>
        <v>0</v>
      </c>
      <c r="EAU191" s="595">
        <f>'apuração GROSS'!EAL191</f>
        <v>0</v>
      </c>
      <c r="EAV191" s="595">
        <f>'apuração GROSS'!EAM191</f>
        <v>0</v>
      </c>
      <c r="EAW191" s="595">
        <f>'apuração GROSS'!EAN191</f>
        <v>0</v>
      </c>
      <c r="EAX191" s="595">
        <f>'apuração GROSS'!EAO191</f>
        <v>0</v>
      </c>
      <c r="EAY191" s="595">
        <f>'apuração GROSS'!EAP191</f>
        <v>0</v>
      </c>
      <c r="EAZ191" s="595">
        <f>'apuração GROSS'!EAQ191</f>
        <v>0</v>
      </c>
      <c r="EBA191" s="595">
        <f>'apuração GROSS'!EAR191</f>
        <v>0</v>
      </c>
      <c r="EBB191" s="595">
        <f>'apuração GROSS'!EAS191</f>
        <v>0</v>
      </c>
      <c r="EBC191" s="595">
        <f>'apuração GROSS'!EAT191</f>
        <v>0</v>
      </c>
      <c r="EBD191" s="595">
        <f>'apuração GROSS'!EAU191</f>
        <v>0</v>
      </c>
      <c r="EBE191" s="595">
        <f>'apuração GROSS'!EAV191</f>
        <v>0</v>
      </c>
      <c r="EBF191" s="595">
        <f>'apuração GROSS'!EAW191</f>
        <v>0</v>
      </c>
      <c r="EBG191" s="595">
        <f>'apuração GROSS'!EAX191</f>
        <v>0</v>
      </c>
      <c r="EBH191" s="595">
        <f>'apuração GROSS'!EAY191</f>
        <v>0</v>
      </c>
      <c r="EBI191" s="595">
        <f>'apuração GROSS'!EAZ191</f>
        <v>0</v>
      </c>
      <c r="EBJ191" s="595">
        <f>'apuração GROSS'!EBA191</f>
        <v>0</v>
      </c>
      <c r="EBK191" s="595">
        <f>'apuração GROSS'!EBB191</f>
        <v>0</v>
      </c>
      <c r="EBL191" s="595">
        <f>'apuração GROSS'!EBC191</f>
        <v>0</v>
      </c>
      <c r="EBM191" s="595">
        <f>'apuração GROSS'!EBD191</f>
        <v>0</v>
      </c>
      <c r="EBN191" s="595">
        <f>'apuração GROSS'!EBE191</f>
        <v>0</v>
      </c>
      <c r="EBO191" s="595">
        <f>'apuração GROSS'!EBF191</f>
        <v>0</v>
      </c>
      <c r="EBP191" s="595">
        <f>'apuração GROSS'!EBG191</f>
        <v>0</v>
      </c>
      <c r="EBQ191" s="595">
        <f>'apuração GROSS'!EBH191</f>
        <v>0</v>
      </c>
      <c r="EBR191" s="595">
        <f>'apuração GROSS'!EBI191</f>
        <v>0</v>
      </c>
      <c r="EBS191" s="595">
        <f>'apuração GROSS'!EBJ191</f>
        <v>0</v>
      </c>
      <c r="EBT191" s="595">
        <f>'apuração GROSS'!EBK191</f>
        <v>0</v>
      </c>
      <c r="EBU191" s="595">
        <f>'apuração GROSS'!EBL191</f>
        <v>0</v>
      </c>
      <c r="EBV191" s="595">
        <f>'apuração GROSS'!EBM191</f>
        <v>0</v>
      </c>
      <c r="EBW191" s="595">
        <f>'apuração GROSS'!EBN191</f>
        <v>0</v>
      </c>
      <c r="EBX191" s="595">
        <f>'apuração GROSS'!EBO191</f>
        <v>0</v>
      </c>
      <c r="EBY191" s="595">
        <f>'apuração GROSS'!EBP191</f>
        <v>0</v>
      </c>
      <c r="EBZ191" s="595">
        <f>'apuração GROSS'!EBQ191</f>
        <v>0</v>
      </c>
      <c r="ECA191" s="595">
        <f>'apuração GROSS'!EBR191</f>
        <v>0</v>
      </c>
      <c r="ECB191" s="595">
        <f>'apuração GROSS'!EBS191</f>
        <v>0</v>
      </c>
      <c r="ECC191" s="595">
        <f>'apuração GROSS'!EBT191</f>
        <v>0</v>
      </c>
      <c r="ECD191" s="595">
        <f>'apuração GROSS'!EBU191</f>
        <v>0</v>
      </c>
      <c r="ECE191" s="595">
        <f>'apuração GROSS'!EBV191</f>
        <v>0</v>
      </c>
      <c r="ECF191" s="595">
        <f>'apuração GROSS'!EBW191</f>
        <v>0</v>
      </c>
      <c r="ECG191" s="595">
        <f>'apuração GROSS'!EBX191</f>
        <v>0</v>
      </c>
      <c r="ECH191" s="595">
        <f>'apuração GROSS'!EBY191</f>
        <v>0</v>
      </c>
      <c r="ECI191" s="595">
        <f>'apuração GROSS'!EBZ191</f>
        <v>0</v>
      </c>
      <c r="ECJ191" s="595">
        <f>'apuração GROSS'!ECA191</f>
        <v>0</v>
      </c>
      <c r="ECK191" s="595">
        <f>'apuração GROSS'!ECB191</f>
        <v>0</v>
      </c>
      <c r="ECL191" s="595">
        <f>'apuração GROSS'!ECC191</f>
        <v>0</v>
      </c>
      <c r="ECM191" s="595">
        <f>'apuração GROSS'!ECD191</f>
        <v>0</v>
      </c>
      <c r="ECN191" s="595">
        <f>'apuração GROSS'!ECE191</f>
        <v>0</v>
      </c>
      <c r="ECO191" s="595">
        <f>'apuração GROSS'!ECF191</f>
        <v>0</v>
      </c>
      <c r="ECP191" s="595">
        <f>'apuração GROSS'!ECG191</f>
        <v>0</v>
      </c>
      <c r="ECQ191" s="595">
        <f>'apuração GROSS'!ECH191</f>
        <v>0</v>
      </c>
      <c r="ECR191" s="595">
        <f>'apuração GROSS'!ECI191</f>
        <v>0</v>
      </c>
      <c r="ECS191" s="595">
        <f>'apuração GROSS'!ECJ191</f>
        <v>0</v>
      </c>
      <c r="ECT191" s="595">
        <f>'apuração GROSS'!ECK191</f>
        <v>0</v>
      </c>
      <c r="ECU191" s="595">
        <f>'apuração GROSS'!ECL191</f>
        <v>0</v>
      </c>
      <c r="ECV191" s="595">
        <f>'apuração GROSS'!ECM191</f>
        <v>0</v>
      </c>
      <c r="ECW191" s="595">
        <f>'apuração GROSS'!ECN191</f>
        <v>0</v>
      </c>
      <c r="ECX191" s="595">
        <f>'apuração GROSS'!ECO191</f>
        <v>0</v>
      </c>
      <c r="ECY191" s="595">
        <f>'apuração GROSS'!ECP191</f>
        <v>0</v>
      </c>
      <c r="ECZ191" s="595">
        <f>'apuração GROSS'!ECQ191</f>
        <v>0</v>
      </c>
      <c r="EDA191" s="595">
        <f>'apuração GROSS'!ECR191</f>
        <v>0</v>
      </c>
      <c r="EDB191" s="595">
        <f>'apuração GROSS'!ECS191</f>
        <v>0</v>
      </c>
      <c r="EDC191" s="595">
        <f>'apuração GROSS'!ECT191</f>
        <v>0</v>
      </c>
      <c r="EDD191" s="595">
        <f>'apuração GROSS'!ECU191</f>
        <v>0</v>
      </c>
      <c r="EDE191" s="595">
        <f>'apuração GROSS'!ECV191</f>
        <v>0</v>
      </c>
      <c r="EDF191" s="595">
        <f>'apuração GROSS'!ECW191</f>
        <v>0</v>
      </c>
      <c r="EDG191" s="595">
        <f>'apuração GROSS'!ECX191</f>
        <v>0</v>
      </c>
      <c r="EDH191" s="595">
        <f>'apuração GROSS'!ECY191</f>
        <v>0</v>
      </c>
      <c r="EDI191" s="595">
        <f>'apuração GROSS'!ECZ191</f>
        <v>0</v>
      </c>
      <c r="EDJ191" s="595">
        <f>'apuração GROSS'!EDA191</f>
        <v>0</v>
      </c>
      <c r="EDK191" s="595">
        <f>'apuração GROSS'!EDB191</f>
        <v>0</v>
      </c>
      <c r="EDL191" s="595">
        <f>'apuração GROSS'!EDC191</f>
        <v>0</v>
      </c>
      <c r="EDM191" s="595">
        <f>'apuração GROSS'!EDD191</f>
        <v>0</v>
      </c>
      <c r="EDN191" s="595">
        <f>'apuração GROSS'!EDE191</f>
        <v>0</v>
      </c>
      <c r="EDO191" s="595">
        <f>'apuração GROSS'!EDF191</f>
        <v>0</v>
      </c>
      <c r="EDP191" s="595">
        <f>'apuração GROSS'!EDG191</f>
        <v>0</v>
      </c>
      <c r="EDQ191" s="595">
        <f>'apuração GROSS'!EDH191</f>
        <v>0</v>
      </c>
      <c r="EDR191" s="595">
        <f>'apuração GROSS'!EDI191</f>
        <v>0</v>
      </c>
      <c r="EDS191" s="595">
        <f>'apuração GROSS'!EDJ191</f>
        <v>0</v>
      </c>
      <c r="EDT191" s="595">
        <f>'apuração GROSS'!EDK191</f>
        <v>0</v>
      </c>
      <c r="EDU191" s="595">
        <f>'apuração GROSS'!EDL191</f>
        <v>0</v>
      </c>
      <c r="EDV191" s="595">
        <f>'apuração GROSS'!EDM191</f>
        <v>0</v>
      </c>
      <c r="EDW191" s="595">
        <f>'apuração GROSS'!EDN191</f>
        <v>0</v>
      </c>
      <c r="EDX191" s="595">
        <f>'apuração GROSS'!EDO191</f>
        <v>0</v>
      </c>
      <c r="EDY191" s="595">
        <f>'apuração GROSS'!EDP191</f>
        <v>0</v>
      </c>
      <c r="EDZ191" s="595">
        <f>'apuração GROSS'!EDQ191</f>
        <v>0</v>
      </c>
      <c r="EEA191" s="595">
        <f>'apuração GROSS'!EDR191</f>
        <v>0</v>
      </c>
      <c r="EEB191" s="595">
        <f>'apuração GROSS'!EDS191</f>
        <v>0</v>
      </c>
      <c r="EEC191" s="595">
        <f>'apuração GROSS'!EDT191</f>
        <v>0</v>
      </c>
      <c r="EED191" s="595">
        <f>'apuração GROSS'!EDU191</f>
        <v>0</v>
      </c>
      <c r="EEE191" s="595">
        <f>'apuração GROSS'!EDV191</f>
        <v>0</v>
      </c>
      <c r="EEF191" s="595">
        <f>'apuração GROSS'!EDW191</f>
        <v>0</v>
      </c>
      <c r="EEG191" s="595">
        <f>'apuração GROSS'!EDX191</f>
        <v>0</v>
      </c>
      <c r="EEH191" s="595">
        <f>'apuração GROSS'!EDY191</f>
        <v>0</v>
      </c>
      <c r="EEI191" s="595">
        <f>'apuração GROSS'!EDZ191</f>
        <v>0</v>
      </c>
      <c r="EEJ191" s="595">
        <f>'apuração GROSS'!EEA191</f>
        <v>0</v>
      </c>
      <c r="EEK191" s="595">
        <f>'apuração GROSS'!EEB191</f>
        <v>0</v>
      </c>
      <c r="EEL191" s="595">
        <f>'apuração GROSS'!EEC191</f>
        <v>0</v>
      </c>
      <c r="EEM191" s="595">
        <f>'apuração GROSS'!EED191</f>
        <v>0</v>
      </c>
      <c r="EEN191" s="595">
        <f>'apuração GROSS'!EEE191</f>
        <v>0</v>
      </c>
      <c r="EEO191" s="595">
        <f>'apuração GROSS'!EEF191</f>
        <v>0</v>
      </c>
      <c r="EEP191" s="595">
        <f>'apuração GROSS'!EEG191</f>
        <v>0</v>
      </c>
      <c r="EEQ191" s="595">
        <f>'apuração GROSS'!EEH191</f>
        <v>0</v>
      </c>
      <c r="EER191" s="595">
        <f>'apuração GROSS'!EEI191</f>
        <v>0</v>
      </c>
      <c r="EES191" s="595">
        <f>'apuração GROSS'!EEJ191</f>
        <v>0</v>
      </c>
      <c r="EET191" s="595">
        <f>'apuração GROSS'!EEK191</f>
        <v>0</v>
      </c>
      <c r="EEU191" s="595">
        <f>'apuração GROSS'!EEL191</f>
        <v>0</v>
      </c>
      <c r="EEV191" s="595">
        <f>'apuração GROSS'!EEM191</f>
        <v>0</v>
      </c>
      <c r="EEW191" s="595">
        <f>'apuração GROSS'!EEN191</f>
        <v>0</v>
      </c>
      <c r="EEX191" s="595">
        <f>'apuração GROSS'!EEO191</f>
        <v>0</v>
      </c>
      <c r="EEY191" s="595">
        <f>'apuração GROSS'!EEP191</f>
        <v>0</v>
      </c>
      <c r="EEZ191" s="595">
        <f>'apuração GROSS'!EEQ191</f>
        <v>0</v>
      </c>
      <c r="EFA191" s="595">
        <f>'apuração GROSS'!EER191</f>
        <v>0</v>
      </c>
      <c r="EFB191" s="595">
        <f>'apuração GROSS'!EES191</f>
        <v>0</v>
      </c>
      <c r="EFC191" s="595">
        <f>'apuração GROSS'!EET191</f>
        <v>0</v>
      </c>
      <c r="EFD191" s="595">
        <f>'apuração GROSS'!EEU191</f>
        <v>0</v>
      </c>
      <c r="EFE191" s="595">
        <f>'apuração GROSS'!EEV191</f>
        <v>0</v>
      </c>
      <c r="EFF191" s="595">
        <f>'apuração GROSS'!EEW191</f>
        <v>0</v>
      </c>
      <c r="EFG191" s="595">
        <f>'apuração GROSS'!EEX191</f>
        <v>0</v>
      </c>
      <c r="EFH191" s="595">
        <f>'apuração GROSS'!EEY191</f>
        <v>0</v>
      </c>
      <c r="EFI191" s="595">
        <f>'apuração GROSS'!EEZ191</f>
        <v>0</v>
      </c>
      <c r="EFJ191" s="595">
        <f>'apuração GROSS'!EFA191</f>
        <v>0</v>
      </c>
      <c r="EFK191" s="595">
        <f>'apuração GROSS'!EFB191</f>
        <v>0</v>
      </c>
      <c r="EFL191" s="595">
        <f>'apuração GROSS'!EFC191</f>
        <v>0</v>
      </c>
      <c r="EFM191" s="595">
        <f>'apuração GROSS'!EFD191</f>
        <v>0</v>
      </c>
      <c r="EFN191" s="595">
        <f>'apuração GROSS'!EFE191</f>
        <v>0</v>
      </c>
      <c r="EFO191" s="595">
        <f>'apuração GROSS'!EFF191</f>
        <v>0</v>
      </c>
      <c r="EFP191" s="595">
        <f>'apuração GROSS'!EFG191</f>
        <v>0</v>
      </c>
      <c r="EFQ191" s="595">
        <f>'apuração GROSS'!EFH191</f>
        <v>0</v>
      </c>
      <c r="EFR191" s="595">
        <f>'apuração GROSS'!EFI191</f>
        <v>0</v>
      </c>
      <c r="EFS191" s="595">
        <f>'apuração GROSS'!EFJ191</f>
        <v>0</v>
      </c>
      <c r="EFT191" s="595">
        <f>'apuração GROSS'!EFK191</f>
        <v>0</v>
      </c>
      <c r="EFU191" s="595">
        <f>'apuração GROSS'!EFL191</f>
        <v>0</v>
      </c>
      <c r="EFV191" s="595">
        <f>'apuração GROSS'!EFM191</f>
        <v>0</v>
      </c>
      <c r="EFW191" s="595">
        <f>'apuração GROSS'!EFN191</f>
        <v>0</v>
      </c>
      <c r="EFX191" s="595">
        <f>'apuração GROSS'!EFO191</f>
        <v>0</v>
      </c>
      <c r="EFY191" s="595">
        <f>'apuração GROSS'!EFP191</f>
        <v>0</v>
      </c>
      <c r="EFZ191" s="595">
        <f>'apuração GROSS'!EFQ191</f>
        <v>0</v>
      </c>
      <c r="EGA191" s="595">
        <f>'apuração GROSS'!EFR191</f>
        <v>0</v>
      </c>
      <c r="EGB191" s="595">
        <f>'apuração GROSS'!EFS191</f>
        <v>0</v>
      </c>
      <c r="EGC191" s="595">
        <f>'apuração GROSS'!EFT191</f>
        <v>0</v>
      </c>
      <c r="EGD191" s="595">
        <f>'apuração GROSS'!EFU191</f>
        <v>0</v>
      </c>
      <c r="EGE191" s="595">
        <f>'apuração GROSS'!EFV191</f>
        <v>0</v>
      </c>
      <c r="EGF191" s="595">
        <f>'apuração GROSS'!EFW191</f>
        <v>0</v>
      </c>
      <c r="EGG191" s="595">
        <f>'apuração GROSS'!EFX191</f>
        <v>0</v>
      </c>
      <c r="EGH191" s="595">
        <f>'apuração GROSS'!EFY191</f>
        <v>0</v>
      </c>
      <c r="EGI191" s="595">
        <f>'apuração GROSS'!EFZ191</f>
        <v>0</v>
      </c>
      <c r="EGJ191" s="595">
        <f>'apuração GROSS'!EGA191</f>
        <v>0</v>
      </c>
      <c r="EGK191" s="595">
        <f>'apuração GROSS'!EGB191</f>
        <v>0</v>
      </c>
      <c r="EGL191" s="595">
        <f>'apuração GROSS'!EGC191</f>
        <v>0</v>
      </c>
      <c r="EGM191" s="595">
        <f>'apuração GROSS'!EGD191</f>
        <v>0</v>
      </c>
      <c r="EGN191" s="595">
        <f>'apuração GROSS'!EGE191</f>
        <v>0</v>
      </c>
      <c r="EGO191" s="595">
        <f>'apuração GROSS'!EGF191</f>
        <v>0</v>
      </c>
      <c r="EGP191" s="595">
        <f>'apuração GROSS'!EGG191</f>
        <v>0</v>
      </c>
      <c r="EGQ191" s="595">
        <f>'apuração GROSS'!EGH191</f>
        <v>0</v>
      </c>
      <c r="EGR191" s="595">
        <f>'apuração GROSS'!EGI191</f>
        <v>0</v>
      </c>
      <c r="EGS191" s="595">
        <f>'apuração GROSS'!EGJ191</f>
        <v>0</v>
      </c>
      <c r="EGT191" s="595">
        <f>'apuração GROSS'!EGK191</f>
        <v>0</v>
      </c>
      <c r="EGU191" s="595">
        <f>'apuração GROSS'!EGL191</f>
        <v>0</v>
      </c>
      <c r="EGV191" s="595">
        <f>'apuração GROSS'!EGM191</f>
        <v>0</v>
      </c>
      <c r="EGW191" s="595">
        <f>'apuração GROSS'!EGN191</f>
        <v>0</v>
      </c>
      <c r="EGX191" s="595">
        <f>'apuração GROSS'!EGO191</f>
        <v>0</v>
      </c>
      <c r="EGY191" s="595">
        <f>'apuração GROSS'!EGP191</f>
        <v>0</v>
      </c>
      <c r="EGZ191" s="595">
        <f>'apuração GROSS'!EGQ191</f>
        <v>0</v>
      </c>
      <c r="EHA191" s="595">
        <f>'apuração GROSS'!EGR191</f>
        <v>0</v>
      </c>
      <c r="EHB191" s="595">
        <f>'apuração GROSS'!EGS191</f>
        <v>0</v>
      </c>
      <c r="EHC191" s="595">
        <f>'apuração GROSS'!EGT191</f>
        <v>0</v>
      </c>
      <c r="EHD191" s="595">
        <f>'apuração GROSS'!EGU191</f>
        <v>0</v>
      </c>
      <c r="EHE191" s="595">
        <f>'apuração GROSS'!EGV191</f>
        <v>0</v>
      </c>
      <c r="EHF191" s="595">
        <f>'apuração GROSS'!EGW191</f>
        <v>0</v>
      </c>
      <c r="EHG191" s="595">
        <f>'apuração GROSS'!EGX191</f>
        <v>0</v>
      </c>
      <c r="EHH191" s="595">
        <f>'apuração GROSS'!EGY191</f>
        <v>0</v>
      </c>
      <c r="EHI191" s="595">
        <f>'apuração GROSS'!EGZ191</f>
        <v>0</v>
      </c>
      <c r="EHJ191" s="595">
        <f>'apuração GROSS'!EHA191</f>
        <v>0</v>
      </c>
      <c r="EHK191" s="595">
        <f>'apuração GROSS'!EHB191</f>
        <v>0</v>
      </c>
      <c r="EHL191" s="595">
        <f>'apuração GROSS'!EHC191</f>
        <v>0</v>
      </c>
      <c r="EHM191" s="595">
        <f>'apuração GROSS'!EHD191</f>
        <v>0</v>
      </c>
      <c r="EHN191" s="595">
        <f>'apuração GROSS'!EHE191</f>
        <v>0</v>
      </c>
      <c r="EHO191" s="595">
        <f>'apuração GROSS'!EHF191</f>
        <v>0</v>
      </c>
      <c r="EHP191" s="595">
        <f>'apuração GROSS'!EHG191</f>
        <v>0</v>
      </c>
      <c r="EHQ191" s="595">
        <f>'apuração GROSS'!EHH191</f>
        <v>0</v>
      </c>
      <c r="EHR191" s="595">
        <f>'apuração GROSS'!EHI191</f>
        <v>0</v>
      </c>
      <c r="EHS191" s="595">
        <f>'apuração GROSS'!EHJ191</f>
        <v>0</v>
      </c>
      <c r="EHT191" s="595">
        <f>'apuração GROSS'!EHK191</f>
        <v>0</v>
      </c>
      <c r="EHU191" s="595">
        <f>'apuração GROSS'!EHL191</f>
        <v>0</v>
      </c>
      <c r="EHV191" s="595">
        <f>'apuração GROSS'!EHM191</f>
        <v>0</v>
      </c>
      <c r="EHW191" s="595">
        <f>'apuração GROSS'!EHN191</f>
        <v>0</v>
      </c>
      <c r="EHX191" s="595">
        <f>'apuração GROSS'!EHO191</f>
        <v>0</v>
      </c>
      <c r="EHY191" s="595">
        <f>'apuração GROSS'!EHP191</f>
        <v>0</v>
      </c>
      <c r="EHZ191" s="595">
        <f>'apuração GROSS'!EHQ191</f>
        <v>0</v>
      </c>
      <c r="EIA191" s="595">
        <f>'apuração GROSS'!EHR191</f>
        <v>0</v>
      </c>
      <c r="EIB191" s="595">
        <f>'apuração GROSS'!EHS191</f>
        <v>0</v>
      </c>
      <c r="EIC191" s="595">
        <f>'apuração GROSS'!EHT191</f>
        <v>0</v>
      </c>
      <c r="EID191" s="595">
        <f>'apuração GROSS'!EHU191</f>
        <v>0</v>
      </c>
      <c r="EIE191" s="595">
        <f>'apuração GROSS'!EHV191</f>
        <v>0</v>
      </c>
      <c r="EIF191" s="595">
        <f>'apuração GROSS'!EHW191</f>
        <v>0</v>
      </c>
      <c r="EIG191" s="595">
        <f>'apuração GROSS'!EHX191</f>
        <v>0</v>
      </c>
      <c r="EIH191" s="595">
        <f>'apuração GROSS'!EHY191</f>
        <v>0</v>
      </c>
      <c r="EII191" s="595">
        <f>'apuração GROSS'!EHZ191</f>
        <v>0</v>
      </c>
      <c r="EIJ191" s="595">
        <f>'apuração GROSS'!EIA191</f>
        <v>0</v>
      </c>
      <c r="EIK191" s="595">
        <f>'apuração GROSS'!EIB191</f>
        <v>0</v>
      </c>
      <c r="EIL191" s="595">
        <f>'apuração GROSS'!EIC191</f>
        <v>0</v>
      </c>
      <c r="EIM191" s="595">
        <f>'apuração GROSS'!EID191</f>
        <v>0</v>
      </c>
      <c r="EIN191" s="595">
        <f>'apuração GROSS'!EIE191</f>
        <v>0</v>
      </c>
      <c r="EIO191" s="595">
        <f>'apuração GROSS'!EIF191</f>
        <v>0</v>
      </c>
      <c r="EIP191" s="595">
        <f>'apuração GROSS'!EIG191</f>
        <v>0</v>
      </c>
      <c r="EIQ191" s="595">
        <f>'apuração GROSS'!EIH191</f>
        <v>0</v>
      </c>
      <c r="EIR191" s="595">
        <f>'apuração GROSS'!EII191</f>
        <v>0</v>
      </c>
      <c r="EIS191" s="595">
        <f>'apuração GROSS'!EIJ191</f>
        <v>0</v>
      </c>
      <c r="EIT191" s="595">
        <f>'apuração GROSS'!EIK191</f>
        <v>0</v>
      </c>
      <c r="EIU191" s="595">
        <f>'apuração GROSS'!EIL191</f>
        <v>0</v>
      </c>
      <c r="EIV191" s="595">
        <f>'apuração GROSS'!EIM191</f>
        <v>0</v>
      </c>
      <c r="EIW191" s="595">
        <f>'apuração GROSS'!EIN191</f>
        <v>0</v>
      </c>
      <c r="EIX191" s="595">
        <f>'apuração GROSS'!EIO191</f>
        <v>0</v>
      </c>
      <c r="EIY191" s="595">
        <f>'apuração GROSS'!EIP191</f>
        <v>0</v>
      </c>
      <c r="EIZ191" s="595">
        <f>'apuração GROSS'!EIQ191</f>
        <v>0</v>
      </c>
      <c r="EJA191" s="595">
        <f>'apuração GROSS'!EIR191</f>
        <v>0</v>
      </c>
      <c r="EJB191" s="595">
        <f>'apuração GROSS'!EIS191</f>
        <v>0</v>
      </c>
      <c r="EJC191" s="595">
        <f>'apuração GROSS'!EIT191</f>
        <v>0</v>
      </c>
      <c r="EJD191" s="595">
        <f>'apuração GROSS'!EIU191</f>
        <v>0</v>
      </c>
      <c r="EJE191" s="595">
        <f>'apuração GROSS'!EIV191</f>
        <v>0</v>
      </c>
      <c r="EJF191" s="595">
        <f>'apuração GROSS'!EIW191</f>
        <v>0</v>
      </c>
      <c r="EJG191" s="595">
        <f>'apuração GROSS'!EIX191</f>
        <v>0</v>
      </c>
      <c r="EJH191" s="595">
        <f>'apuração GROSS'!EIY191</f>
        <v>0</v>
      </c>
      <c r="EJI191" s="595">
        <f>'apuração GROSS'!EIZ191</f>
        <v>0</v>
      </c>
      <c r="EJJ191" s="595">
        <f>'apuração GROSS'!EJA191</f>
        <v>0</v>
      </c>
      <c r="EJK191" s="595">
        <f>'apuração GROSS'!EJB191</f>
        <v>0</v>
      </c>
      <c r="EJL191" s="595">
        <f>'apuração GROSS'!EJC191</f>
        <v>0</v>
      </c>
      <c r="EJM191" s="595">
        <f>'apuração GROSS'!EJD191</f>
        <v>0</v>
      </c>
      <c r="EJN191" s="595">
        <f>'apuração GROSS'!EJE191</f>
        <v>0</v>
      </c>
      <c r="EJO191" s="595">
        <f>'apuração GROSS'!EJF191</f>
        <v>0</v>
      </c>
      <c r="EJP191" s="595">
        <f>'apuração GROSS'!EJG191</f>
        <v>0</v>
      </c>
      <c r="EJQ191" s="595">
        <f>'apuração GROSS'!EJH191</f>
        <v>0</v>
      </c>
      <c r="EJR191" s="595">
        <f>'apuração GROSS'!EJI191</f>
        <v>0</v>
      </c>
      <c r="EJS191" s="595">
        <f>'apuração GROSS'!EJJ191</f>
        <v>0</v>
      </c>
      <c r="EJT191" s="595">
        <f>'apuração GROSS'!EJK191</f>
        <v>0</v>
      </c>
      <c r="EJU191" s="595">
        <f>'apuração GROSS'!EJL191</f>
        <v>0</v>
      </c>
      <c r="EJV191" s="595">
        <f>'apuração GROSS'!EJM191</f>
        <v>0</v>
      </c>
      <c r="EJW191" s="595">
        <f>'apuração GROSS'!EJN191</f>
        <v>0</v>
      </c>
      <c r="EJX191" s="595">
        <f>'apuração GROSS'!EJO191</f>
        <v>0</v>
      </c>
      <c r="EJY191" s="595">
        <f>'apuração GROSS'!EJP191</f>
        <v>0</v>
      </c>
      <c r="EJZ191" s="595">
        <f>'apuração GROSS'!EJQ191</f>
        <v>0</v>
      </c>
      <c r="EKA191" s="595">
        <f>'apuração GROSS'!EJR191</f>
        <v>0</v>
      </c>
      <c r="EKB191" s="595">
        <f>'apuração GROSS'!EJS191</f>
        <v>0</v>
      </c>
      <c r="EKC191" s="595">
        <f>'apuração GROSS'!EJT191</f>
        <v>0</v>
      </c>
      <c r="EKD191" s="595">
        <f>'apuração GROSS'!EJU191</f>
        <v>0</v>
      </c>
      <c r="EKE191" s="595">
        <f>'apuração GROSS'!EJV191</f>
        <v>0</v>
      </c>
      <c r="EKF191" s="595">
        <f>'apuração GROSS'!EJW191</f>
        <v>0</v>
      </c>
      <c r="EKG191" s="595">
        <f>'apuração GROSS'!EJX191</f>
        <v>0</v>
      </c>
      <c r="EKH191" s="595">
        <f>'apuração GROSS'!EJY191</f>
        <v>0</v>
      </c>
      <c r="EKI191" s="595">
        <f>'apuração GROSS'!EJZ191</f>
        <v>0</v>
      </c>
      <c r="EKJ191" s="595">
        <f>'apuração GROSS'!EKA191</f>
        <v>0</v>
      </c>
      <c r="EKK191" s="595">
        <f>'apuração GROSS'!EKB191</f>
        <v>0</v>
      </c>
      <c r="EKL191" s="595">
        <f>'apuração GROSS'!EKC191</f>
        <v>0</v>
      </c>
      <c r="EKM191" s="595">
        <f>'apuração GROSS'!EKD191</f>
        <v>0</v>
      </c>
      <c r="EKN191" s="595">
        <f>'apuração GROSS'!EKE191</f>
        <v>0</v>
      </c>
      <c r="EKO191" s="595">
        <f>'apuração GROSS'!EKF191</f>
        <v>0</v>
      </c>
      <c r="EKP191" s="595">
        <f>'apuração GROSS'!EKG191</f>
        <v>0</v>
      </c>
      <c r="EKQ191" s="595">
        <f>'apuração GROSS'!EKH191</f>
        <v>0</v>
      </c>
      <c r="EKR191" s="595">
        <f>'apuração GROSS'!EKI191</f>
        <v>0</v>
      </c>
      <c r="EKS191" s="595">
        <f>'apuração GROSS'!EKJ191</f>
        <v>0</v>
      </c>
      <c r="EKT191" s="595">
        <f>'apuração GROSS'!EKK191</f>
        <v>0</v>
      </c>
      <c r="EKU191" s="595">
        <f>'apuração GROSS'!EKL191</f>
        <v>0</v>
      </c>
      <c r="EKV191" s="595">
        <f>'apuração GROSS'!EKM191</f>
        <v>0</v>
      </c>
      <c r="EKW191" s="595">
        <f>'apuração GROSS'!EKN191</f>
        <v>0</v>
      </c>
      <c r="EKX191" s="595">
        <f>'apuração GROSS'!EKO191</f>
        <v>0</v>
      </c>
      <c r="EKY191" s="595">
        <f>'apuração GROSS'!EKP191</f>
        <v>0</v>
      </c>
      <c r="EKZ191" s="595">
        <f>'apuração GROSS'!EKQ191</f>
        <v>0</v>
      </c>
      <c r="ELA191" s="595">
        <f>'apuração GROSS'!EKR191</f>
        <v>0</v>
      </c>
      <c r="ELB191" s="595">
        <f>'apuração GROSS'!EKS191</f>
        <v>0</v>
      </c>
      <c r="ELC191" s="595">
        <f>'apuração GROSS'!EKT191</f>
        <v>0</v>
      </c>
      <c r="ELD191" s="595">
        <f>'apuração GROSS'!EKU191</f>
        <v>0</v>
      </c>
      <c r="ELE191" s="595">
        <f>'apuração GROSS'!EKV191</f>
        <v>0</v>
      </c>
      <c r="ELF191" s="595">
        <f>'apuração GROSS'!EKW191</f>
        <v>0</v>
      </c>
      <c r="ELG191" s="595">
        <f>'apuração GROSS'!EKX191</f>
        <v>0</v>
      </c>
      <c r="ELH191" s="595">
        <f>'apuração GROSS'!EKY191</f>
        <v>0</v>
      </c>
      <c r="ELI191" s="595">
        <f>'apuração GROSS'!EKZ191</f>
        <v>0</v>
      </c>
      <c r="ELJ191" s="595">
        <f>'apuração GROSS'!ELA191</f>
        <v>0</v>
      </c>
      <c r="ELK191" s="595">
        <f>'apuração GROSS'!ELB191</f>
        <v>0</v>
      </c>
      <c r="ELL191" s="595">
        <f>'apuração GROSS'!ELC191</f>
        <v>0</v>
      </c>
      <c r="ELM191" s="595">
        <f>'apuração GROSS'!ELD191</f>
        <v>0</v>
      </c>
      <c r="ELN191" s="595">
        <f>'apuração GROSS'!ELE191</f>
        <v>0</v>
      </c>
      <c r="ELO191" s="595">
        <f>'apuração GROSS'!ELF191</f>
        <v>0</v>
      </c>
      <c r="ELP191" s="595">
        <f>'apuração GROSS'!ELG191</f>
        <v>0</v>
      </c>
      <c r="ELQ191" s="595">
        <f>'apuração GROSS'!ELH191</f>
        <v>0</v>
      </c>
      <c r="ELR191" s="595">
        <f>'apuração GROSS'!ELI191</f>
        <v>0</v>
      </c>
      <c r="ELS191" s="595">
        <f>'apuração GROSS'!ELJ191</f>
        <v>0</v>
      </c>
      <c r="ELT191" s="595">
        <f>'apuração GROSS'!ELK191</f>
        <v>0</v>
      </c>
      <c r="ELU191" s="595">
        <f>'apuração GROSS'!ELL191</f>
        <v>0</v>
      </c>
      <c r="ELV191" s="595">
        <f>'apuração GROSS'!ELM191</f>
        <v>0</v>
      </c>
      <c r="ELW191" s="595">
        <f>'apuração GROSS'!ELN191</f>
        <v>0</v>
      </c>
      <c r="ELX191" s="595">
        <f>'apuração GROSS'!ELO191</f>
        <v>0</v>
      </c>
      <c r="ELY191" s="595">
        <f>'apuração GROSS'!ELP191</f>
        <v>0</v>
      </c>
      <c r="ELZ191" s="595">
        <f>'apuração GROSS'!ELQ191</f>
        <v>0</v>
      </c>
      <c r="EMA191" s="595">
        <f>'apuração GROSS'!ELR191</f>
        <v>0</v>
      </c>
      <c r="EMB191" s="595">
        <f>'apuração GROSS'!ELS191</f>
        <v>0</v>
      </c>
      <c r="EMC191" s="595">
        <f>'apuração GROSS'!ELT191</f>
        <v>0</v>
      </c>
      <c r="EMD191" s="595">
        <f>'apuração GROSS'!ELU191</f>
        <v>0</v>
      </c>
      <c r="EME191" s="595">
        <f>'apuração GROSS'!ELV191</f>
        <v>0</v>
      </c>
      <c r="EMF191" s="595">
        <f>'apuração GROSS'!ELW191</f>
        <v>0</v>
      </c>
      <c r="EMG191" s="595">
        <f>'apuração GROSS'!ELX191</f>
        <v>0</v>
      </c>
      <c r="EMH191" s="595">
        <f>'apuração GROSS'!ELY191</f>
        <v>0</v>
      </c>
      <c r="EMI191" s="595">
        <f>'apuração GROSS'!ELZ191</f>
        <v>0</v>
      </c>
      <c r="EMJ191" s="595">
        <f>'apuração GROSS'!EMA191</f>
        <v>0</v>
      </c>
      <c r="EMK191" s="595">
        <f>'apuração GROSS'!EMB191</f>
        <v>0</v>
      </c>
      <c r="EML191" s="595">
        <f>'apuração GROSS'!EMC191</f>
        <v>0</v>
      </c>
      <c r="EMM191" s="595">
        <f>'apuração GROSS'!EMD191</f>
        <v>0</v>
      </c>
      <c r="EMN191" s="595">
        <f>'apuração GROSS'!EME191</f>
        <v>0</v>
      </c>
      <c r="EMO191" s="595">
        <f>'apuração GROSS'!EMF191</f>
        <v>0</v>
      </c>
      <c r="EMP191" s="595">
        <f>'apuração GROSS'!EMG191</f>
        <v>0</v>
      </c>
      <c r="EMQ191" s="595">
        <f>'apuração GROSS'!EMH191</f>
        <v>0</v>
      </c>
      <c r="EMR191" s="595">
        <f>'apuração GROSS'!EMI191</f>
        <v>0</v>
      </c>
      <c r="EMS191" s="595">
        <f>'apuração GROSS'!EMJ191</f>
        <v>0</v>
      </c>
      <c r="EMT191" s="595">
        <f>'apuração GROSS'!EMK191</f>
        <v>0</v>
      </c>
      <c r="EMU191" s="595">
        <f>'apuração GROSS'!EML191</f>
        <v>0</v>
      </c>
      <c r="EMV191" s="595">
        <f>'apuração GROSS'!EMM191</f>
        <v>0</v>
      </c>
      <c r="EMW191" s="595">
        <f>'apuração GROSS'!EMN191</f>
        <v>0</v>
      </c>
      <c r="EMX191" s="595">
        <f>'apuração GROSS'!EMO191</f>
        <v>0</v>
      </c>
      <c r="EMY191" s="595">
        <f>'apuração GROSS'!EMP191</f>
        <v>0</v>
      </c>
      <c r="EMZ191" s="595">
        <f>'apuração GROSS'!EMQ191</f>
        <v>0</v>
      </c>
      <c r="ENA191" s="595">
        <f>'apuração GROSS'!EMR191</f>
        <v>0</v>
      </c>
      <c r="ENB191" s="595">
        <f>'apuração GROSS'!EMS191</f>
        <v>0</v>
      </c>
      <c r="ENC191" s="595">
        <f>'apuração GROSS'!EMT191</f>
        <v>0</v>
      </c>
      <c r="END191" s="595">
        <f>'apuração GROSS'!EMU191</f>
        <v>0</v>
      </c>
      <c r="ENE191" s="595">
        <f>'apuração GROSS'!EMV191</f>
        <v>0</v>
      </c>
      <c r="ENF191" s="595">
        <f>'apuração GROSS'!EMW191</f>
        <v>0</v>
      </c>
      <c r="ENG191" s="595">
        <f>'apuração GROSS'!EMX191</f>
        <v>0</v>
      </c>
      <c r="ENH191" s="595">
        <f>'apuração GROSS'!EMY191</f>
        <v>0</v>
      </c>
      <c r="ENI191" s="595">
        <f>'apuração GROSS'!EMZ191</f>
        <v>0</v>
      </c>
      <c r="ENJ191" s="595">
        <f>'apuração GROSS'!ENA191</f>
        <v>0</v>
      </c>
      <c r="ENK191" s="595">
        <f>'apuração GROSS'!ENB191</f>
        <v>0</v>
      </c>
      <c r="ENL191" s="595">
        <f>'apuração GROSS'!ENC191</f>
        <v>0</v>
      </c>
      <c r="ENM191" s="595">
        <f>'apuração GROSS'!END191</f>
        <v>0</v>
      </c>
      <c r="ENN191" s="595">
        <f>'apuração GROSS'!ENE191</f>
        <v>0</v>
      </c>
      <c r="ENO191" s="595">
        <f>'apuração GROSS'!ENF191</f>
        <v>0</v>
      </c>
      <c r="ENP191" s="595">
        <f>'apuração GROSS'!ENG191</f>
        <v>0</v>
      </c>
      <c r="ENQ191" s="595">
        <f>'apuração GROSS'!ENH191</f>
        <v>0</v>
      </c>
      <c r="ENR191" s="595">
        <f>'apuração GROSS'!ENI191</f>
        <v>0</v>
      </c>
      <c r="ENS191" s="595">
        <f>'apuração GROSS'!ENJ191</f>
        <v>0</v>
      </c>
      <c r="ENT191" s="595">
        <f>'apuração GROSS'!ENK191</f>
        <v>0</v>
      </c>
      <c r="ENU191" s="595">
        <f>'apuração GROSS'!ENL191</f>
        <v>0</v>
      </c>
      <c r="ENV191" s="595">
        <f>'apuração GROSS'!ENM191</f>
        <v>0</v>
      </c>
      <c r="ENW191" s="595">
        <f>'apuração GROSS'!ENN191</f>
        <v>0</v>
      </c>
      <c r="ENX191" s="595">
        <f>'apuração GROSS'!ENO191</f>
        <v>0</v>
      </c>
      <c r="ENY191" s="595">
        <f>'apuração GROSS'!ENP191</f>
        <v>0</v>
      </c>
      <c r="ENZ191" s="595">
        <f>'apuração GROSS'!ENQ191</f>
        <v>0</v>
      </c>
      <c r="EOA191" s="595">
        <f>'apuração GROSS'!ENR191</f>
        <v>0</v>
      </c>
      <c r="EOB191" s="595">
        <f>'apuração GROSS'!ENS191</f>
        <v>0</v>
      </c>
      <c r="EOC191" s="595">
        <f>'apuração GROSS'!ENT191</f>
        <v>0</v>
      </c>
      <c r="EOD191" s="595">
        <f>'apuração GROSS'!ENU191</f>
        <v>0</v>
      </c>
      <c r="EOE191" s="595">
        <f>'apuração GROSS'!ENV191</f>
        <v>0</v>
      </c>
      <c r="EOF191" s="595">
        <f>'apuração GROSS'!ENW191</f>
        <v>0</v>
      </c>
      <c r="EOG191" s="595">
        <f>'apuração GROSS'!ENX191</f>
        <v>0</v>
      </c>
      <c r="EOH191" s="595">
        <f>'apuração GROSS'!ENY191</f>
        <v>0</v>
      </c>
      <c r="EOI191" s="595">
        <f>'apuração GROSS'!ENZ191</f>
        <v>0</v>
      </c>
      <c r="EOJ191" s="595">
        <f>'apuração GROSS'!EOA191</f>
        <v>0</v>
      </c>
      <c r="EOK191" s="595">
        <f>'apuração GROSS'!EOB191</f>
        <v>0</v>
      </c>
      <c r="EOL191" s="595">
        <f>'apuração GROSS'!EOC191</f>
        <v>0</v>
      </c>
      <c r="EOM191" s="595">
        <f>'apuração GROSS'!EOD191</f>
        <v>0</v>
      </c>
      <c r="EON191" s="595">
        <f>'apuração GROSS'!EOE191</f>
        <v>0</v>
      </c>
      <c r="EOO191" s="595">
        <f>'apuração GROSS'!EOF191</f>
        <v>0</v>
      </c>
      <c r="EOP191" s="595">
        <f>'apuração GROSS'!EOG191</f>
        <v>0</v>
      </c>
      <c r="EOQ191" s="595">
        <f>'apuração GROSS'!EOH191</f>
        <v>0</v>
      </c>
      <c r="EOR191" s="595">
        <f>'apuração GROSS'!EOI191</f>
        <v>0</v>
      </c>
      <c r="EOS191" s="595">
        <f>'apuração GROSS'!EOJ191</f>
        <v>0</v>
      </c>
      <c r="EOT191" s="595">
        <f>'apuração GROSS'!EOK191</f>
        <v>0</v>
      </c>
      <c r="EOU191" s="595">
        <f>'apuração GROSS'!EOL191</f>
        <v>0</v>
      </c>
      <c r="EOV191" s="595">
        <f>'apuração GROSS'!EOM191</f>
        <v>0</v>
      </c>
      <c r="EOW191" s="595">
        <f>'apuração GROSS'!EON191</f>
        <v>0</v>
      </c>
      <c r="EOX191" s="595">
        <f>'apuração GROSS'!EOO191</f>
        <v>0</v>
      </c>
      <c r="EOY191" s="595">
        <f>'apuração GROSS'!EOP191</f>
        <v>0</v>
      </c>
      <c r="EOZ191" s="595">
        <f>'apuração GROSS'!EOQ191</f>
        <v>0</v>
      </c>
      <c r="EPA191" s="595">
        <f>'apuração GROSS'!EOR191</f>
        <v>0</v>
      </c>
      <c r="EPB191" s="595">
        <f>'apuração GROSS'!EOS191</f>
        <v>0</v>
      </c>
      <c r="EPC191" s="595">
        <f>'apuração GROSS'!EOT191</f>
        <v>0</v>
      </c>
      <c r="EPD191" s="595">
        <f>'apuração GROSS'!EOU191</f>
        <v>0</v>
      </c>
      <c r="EPE191" s="595">
        <f>'apuração GROSS'!EOV191</f>
        <v>0</v>
      </c>
      <c r="EPF191" s="595">
        <f>'apuração GROSS'!EOW191</f>
        <v>0</v>
      </c>
      <c r="EPG191" s="595">
        <f>'apuração GROSS'!EOX191</f>
        <v>0</v>
      </c>
      <c r="EPH191" s="595">
        <f>'apuração GROSS'!EOY191</f>
        <v>0</v>
      </c>
      <c r="EPI191" s="595">
        <f>'apuração GROSS'!EOZ191</f>
        <v>0</v>
      </c>
      <c r="EPJ191" s="595">
        <f>'apuração GROSS'!EPA191</f>
        <v>0</v>
      </c>
      <c r="EPK191" s="595">
        <f>'apuração GROSS'!EPB191</f>
        <v>0</v>
      </c>
      <c r="EPL191" s="595">
        <f>'apuração GROSS'!EPC191</f>
        <v>0</v>
      </c>
      <c r="EPM191" s="595">
        <f>'apuração GROSS'!EPD191</f>
        <v>0</v>
      </c>
      <c r="EPN191" s="595">
        <f>'apuração GROSS'!EPE191</f>
        <v>0</v>
      </c>
      <c r="EPO191" s="595">
        <f>'apuração GROSS'!EPF191</f>
        <v>0</v>
      </c>
      <c r="EPP191" s="595">
        <f>'apuração GROSS'!EPG191</f>
        <v>0</v>
      </c>
      <c r="EPQ191" s="595">
        <f>'apuração GROSS'!EPH191</f>
        <v>0</v>
      </c>
      <c r="EPR191" s="595">
        <f>'apuração GROSS'!EPI191</f>
        <v>0</v>
      </c>
      <c r="EPS191" s="595">
        <f>'apuração GROSS'!EPJ191</f>
        <v>0</v>
      </c>
      <c r="EPT191" s="595">
        <f>'apuração GROSS'!EPK191</f>
        <v>0</v>
      </c>
      <c r="EPU191" s="595">
        <f>'apuração GROSS'!EPL191</f>
        <v>0</v>
      </c>
      <c r="EPV191" s="595">
        <f>'apuração GROSS'!EPM191</f>
        <v>0</v>
      </c>
      <c r="EPW191" s="595">
        <f>'apuração GROSS'!EPN191</f>
        <v>0</v>
      </c>
      <c r="EPX191" s="595">
        <f>'apuração GROSS'!EPO191</f>
        <v>0</v>
      </c>
      <c r="EPY191" s="595">
        <f>'apuração GROSS'!EPP191</f>
        <v>0</v>
      </c>
      <c r="EPZ191" s="595">
        <f>'apuração GROSS'!EPQ191</f>
        <v>0</v>
      </c>
      <c r="EQA191" s="595">
        <f>'apuração GROSS'!EPR191</f>
        <v>0</v>
      </c>
      <c r="EQB191" s="595">
        <f>'apuração GROSS'!EPS191</f>
        <v>0</v>
      </c>
      <c r="EQC191" s="595">
        <f>'apuração GROSS'!EPT191</f>
        <v>0</v>
      </c>
      <c r="EQD191" s="595">
        <f>'apuração GROSS'!EPU191</f>
        <v>0</v>
      </c>
      <c r="EQE191" s="595">
        <f>'apuração GROSS'!EPV191</f>
        <v>0</v>
      </c>
      <c r="EQF191" s="595">
        <f>'apuração GROSS'!EPW191</f>
        <v>0</v>
      </c>
      <c r="EQG191" s="595">
        <f>'apuração GROSS'!EPX191</f>
        <v>0</v>
      </c>
      <c r="EQH191" s="595">
        <f>'apuração GROSS'!EPY191</f>
        <v>0</v>
      </c>
      <c r="EQI191" s="595">
        <f>'apuração GROSS'!EPZ191</f>
        <v>0</v>
      </c>
      <c r="EQJ191" s="595">
        <f>'apuração GROSS'!EQA191</f>
        <v>0</v>
      </c>
      <c r="EQK191" s="595">
        <f>'apuração GROSS'!EQB191</f>
        <v>0</v>
      </c>
      <c r="EQL191" s="595">
        <f>'apuração GROSS'!EQC191</f>
        <v>0</v>
      </c>
      <c r="EQM191" s="595">
        <f>'apuração GROSS'!EQD191</f>
        <v>0</v>
      </c>
      <c r="EQN191" s="595">
        <f>'apuração GROSS'!EQE191</f>
        <v>0</v>
      </c>
      <c r="EQO191" s="595">
        <f>'apuração GROSS'!EQF191</f>
        <v>0</v>
      </c>
      <c r="EQP191" s="595">
        <f>'apuração GROSS'!EQG191</f>
        <v>0</v>
      </c>
      <c r="EQQ191" s="595">
        <f>'apuração GROSS'!EQH191</f>
        <v>0</v>
      </c>
      <c r="EQR191" s="595">
        <f>'apuração GROSS'!EQI191</f>
        <v>0</v>
      </c>
      <c r="EQS191" s="595">
        <f>'apuração GROSS'!EQJ191</f>
        <v>0</v>
      </c>
      <c r="EQT191" s="595">
        <f>'apuração GROSS'!EQK191</f>
        <v>0</v>
      </c>
      <c r="EQU191" s="595">
        <f>'apuração GROSS'!EQL191</f>
        <v>0</v>
      </c>
      <c r="EQV191" s="595">
        <f>'apuração GROSS'!EQM191</f>
        <v>0</v>
      </c>
      <c r="EQW191" s="595">
        <f>'apuração GROSS'!EQN191</f>
        <v>0</v>
      </c>
      <c r="EQX191" s="595">
        <f>'apuração GROSS'!EQO191</f>
        <v>0</v>
      </c>
      <c r="EQY191" s="595">
        <f>'apuração GROSS'!EQP191</f>
        <v>0</v>
      </c>
      <c r="EQZ191" s="595">
        <f>'apuração GROSS'!EQQ191</f>
        <v>0</v>
      </c>
      <c r="ERA191" s="595">
        <f>'apuração GROSS'!EQR191</f>
        <v>0</v>
      </c>
      <c r="ERB191" s="595">
        <f>'apuração GROSS'!EQS191</f>
        <v>0</v>
      </c>
      <c r="ERC191" s="595">
        <f>'apuração GROSS'!EQT191</f>
        <v>0</v>
      </c>
      <c r="ERD191" s="595">
        <f>'apuração GROSS'!EQU191</f>
        <v>0</v>
      </c>
      <c r="ERE191" s="595">
        <f>'apuração GROSS'!EQV191</f>
        <v>0</v>
      </c>
      <c r="ERF191" s="595">
        <f>'apuração GROSS'!EQW191</f>
        <v>0</v>
      </c>
      <c r="ERG191" s="595">
        <f>'apuração GROSS'!EQX191</f>
        <v>0</v>
      </c>
      <c r="ERH191" s="595">
        <f>'apuração GROSS'!EQY191</f>
        <v>0</v>
      </c>
      <c r="ERI191" s="595">
        <f>'apuração GROSS'!EQZ191</f>
        <v>0</v>
      </c>
      <c r="ERJ191" s="595">
        <f>'apuração GROSS'!ERA191</f>
        <v>0</v>
      </c>
      <c r="ERK191" s="595">
        <f>'apuração GROSS'!ERB191</f>
        <v>0</v>
      </c>
      <c r="ERL191" s="595">
        <f>'apuração GROSS'!ERC191</f>
        <v>0</v>
      </c>
      <c r="ERM191" s="595">
        <f>'apuração GROSS'!ERD191</f>
        <v>0</v>
      </c>
      <c r="ERN191" s="595">
        <f>'apuração GROSS'!ERE191</f>
        <v>0</v>
      </c>
      <c r="ERO191" s="595">
        <f>'apuração GROSS'!ERF191</f>
        <v>0</v>
      </c>
      <c r="ERP191" s="595">
        <f>'apuração GROSS'!ERG191</f>
        <v>0</v>
      </c>
      <c r="ERQ191" s="595">
        <f>'apuração GROSS'!ERH191</f>
        <v>0</v>
      </c>
      <c r="ERR191" s="595">
        <f>'apuração GROSS'!ERI191</f>
        <v>0</v>
      </c>
      <c r="ERS191" s="595">
        <f>'apuração GROSS'!ERJ191</f>
        <v>0</v>
      </c>
      <c r="ERT191" s="595">
        <f>'apuração GROSS'!ERK191</f>
        <v>0</v>
      </c>
      <c r="ERU191" s="595">
        <f>'apuração GROSS'!ERL191</f>
        <v>0</v>
      </c>
      <c r="ERV191" s="595">
        <f>'apuração GROSS'!ERM191</f>
        <v>0</v>
      </c>
      <c r="ERW191" s="595">
        <f>'apuração GROSS'!ERN191</f>
        <v>0</v>
      </c>
      <c r="ERX191" s="595">
        <f>'apuração GROSS'!ERO191</f>
        <v>0</v>
      </c>
      <c r="ERY191" s="595">
        <f>'apuração GROSS'!ERP191</f>
        <v>0</v>
      </c>
      <c r="ERZ191" s="595">
        <f>'apuração GROSS'!ERQ191</f>
        <v>0</v>
      </c>
      <c r="ESA191" s="595">
        <f>'apuração GROSS'!ERR191</f>
        <v>0</v>
      </c>
      <c r="ESB191" s="595">
        <f>'apuração GROSS'!ERS191</f>
        <v>0</v>
      </c>
      <c r="ESC191" s="595">
        <f>'apuração GROSS'!ERT191</f>
        <v>0</v>
      </c>
      <c r="ESD191" s="595">
        <f>'apuração GROSS'!ERU191</f>
        <v>0</v>
      </c>
      <c r="ESE191" s="595">
        <f>'apuração GROSS'!ERV191</f>
        <v>0</v>
      </c>
      <c r="ESF191" s="595">
        <f>'apuração GROSS'!ERW191</f>
        <v>0</v>
      </c>
      <c r="ESG191" s="595">
        <f>'apuração GROSS'!ERX191</f>
        <v>0</v>
      </c>
      <c r="ESH191" s="595">
        <f>'apuração GROSS'!ERY191</f>
        <v>0</v>
      </c>
      <c r="ESI191" s="595">
        <f>'apuração GROSS'!ERZ191</f>
        <v>0</v>
      </c>
      <c r="ESJ191" s="595">
        <f>'apuração GROSS'!ESA191</f>
        <v>0</v>
      </c>
      <c r="ESK191" s="595">
        <f>'apuração GROSS'!ESB191</f>
        <v>0</v>
      </c>
      <c r="ESL191" s="595">
        <f>'apuração GROSS'!ESC191</f>
        <v>0</v>
      </c>
      <c r="ESM191" s="595">
        <f>'apuração GROSS'!ESD191</f>
        <v>0</v>
      </c>
      <c r="ESN191" s="595">
        <f>'apuração GROSS'!ESE191</f>
        <v>0</v>
      </c>
      <c r="ESO191" s="595">
        <f>'apuração GROSS'!ESF191</f>
        <v>0</v>
      </c>
      <c r="ESP191" s="595">
        <f>'apuração GROSS'!ESG191</f>
        <v>0</v>
      </c>
      <c r="ESQ191" s="595">
        <f>'apuração GROSS'!ESH191</f>
        <v>0</v>
      </c>
      <c r="ESR191" s="595">
        <f>'apuração GROSS'!ESI191</f>
        <v>0</v>
      </c>
      <c r="ESS191" s="595">
        <f>'apuração GROSS'!ESJ191</f>
        <v>0</v>
      </c>
      <c r="EST191" s="595">
        <f>'apuração GROSS'!ESK191</f>
        <v>0</v>
      </c>
      <c r="ESU191" s="595">
        <f>'apuração GROSS'!ESL191</f>
        <v>0</v>
      </c>
      <c r="ESV191" s="595">
        <f>'apuração GROSS'!ESM191</f>
        <v>0</v>
      </c>
      <c r="ESW191" s="595">
        <f>'apuração GROSS'!ESN191</f>
        <v>0</v>
      </c>
      <c r="ESX191" s="595">
        <f>'apuração GROSS'!ESO191</f>
        <v>0</v>
      </c>
      <c r="ESY191" s="595">
        <f>'apuração GROSS'!ESP191</f>
        <v>0</v>
      </c>
      <c r="ESZ191" s="595">
        <f>'apuração GROSS'!ESQ191</f>
        <v>0</v>
      </c>
      <c r="ETA191" s="595">
        <f>'apuração GROSS'!ESR191</f>
        <v>0</v>
      </c>
      <c r="ETB191" s="595">
        <f>'apuração GROSS'!ESS191</f>
        <v>0</v>
      </c>
      <c r="ETC191" s="595">
        <f>'apuração GROSS'!EST191</f>
        <v>0</v>
      </c>
      <c r="ETD191" s="595">
        <f>'apuração GROSS'!ESU191</f>
        <v>0</v>
      </c>
      <c r="ETE191" s="595">
        <f>'apuração GROSS'!ESV191</f>
        <v>0</v>
      </c>
      <c r="ETF191" s="595">
        <f>'apuração GROSS'!ESW191</f>
        <v>0</v>
      </c>
      <c r="ETG191" s="595">
        <f>'apuração GROSS'!ESX191</f>
        <v>0</v>
      </c>
      <c r="ETH191" s="595">
        <f>'apuração GROSS'!ESY191</f>
        <v>0</v>
      </c>
      <c r="ETI191" s="595">
        <f>'apuração GROSS'!ESZ191</f>
        <v>0</v>
      </c>
      <c r="ETJ191" s="595">
        <f>'apuração GROSS'!ETA191</f>
        <v>0</v>
      </c>
      <c r="ETK191" s="595">
        <f>'apuração GROSS'!ETB191</f>
        <v>0</v>
      </c>
      <c r="ETL191" s="595">
        <f>'apuração GROSS'!ETC191</f>
        <v>0</v>
      </c>
      <c r="ETM191" s="595">
        <f>'apuração GROSS'!ETD191</f>
        <v>0</v>
      </c>
      <c r="ETN191" s="595">
        <f>'apuração GROSS'!ETE191</f>
        <v>0</v>
      </c>
      <c r="ETO191" s="595">
        <f>'apuração GROSS'!ETF191</f>
        <v>0</v>
      </c>
      <c r="ETP191" s="595">
        <f>'apuração GROSS'!ETG191</f>
        <v>0</v>
      </c>
      <c r="ETQ191" s="595">
        <f>'apuração GROSS'!ETH191</f>
        <v>0</v>
      </c>
      <c r="ETR191" s="595">
        <f>'apuração GROSS'!ETI191</f>
        <v>0</v>
      </c>
      <c r="ETS191" s="595">
        <f>'apuração GROSS'!ETJ191</f>
        <v>0</v>
      </c>
      <c r="ETT191" s="595">
        <f>'apuração GROSS'!ETK191</f>
        <v>0</v>
      </c>
      <c r="ETU191" s="595">
        <f>'apuração GROSS'!ETL191</f>
        <v>0</v>
      </c>
      <c r="ETV191" s="595">
        <f>'apuração GROSS'!ETM191</f>
        <v>0</v>
      </c>
      <c r="ETW191" s="595">
        <f>'apuração GROSS'!ETN191</f>
        <v>0</v>
      </c>
      <c r="ETX191" s="595">
        <f>'apuração GROSS'!ETO191</f>
        <v>0</v>
      </c>
      <c r="ETY191" s="595">
        <f>'apuração GROSS'!ETP191</f>
        <v>0</v>
      </c>
      <c r="ETZ191" s="595">
        <f>'apuração GROSS'!ETQ191</f>
        <v>0</v>
      </c>
      <c r="EUA191" s="595">
        <f>'apuração GROSS'!ETR191</f>
        <v>0</v>
      </c>
      <c r="EUB191" s="595">
        <f>'apuração GROSS'!ETS191</f>
        <v>0</v>
      </c>
      <c r="EUC191" s="595">
        <f>'apuração GROSS'!ETT191</f>
        <v>0</v>
      </c>
      <c r="EUD191" s="595">
        <f>'apuração GROSS'!ETU191</f>
        <v>0</v>
      </c>
      <c r="EUE191" s="595">
        <f>'apuração GROSS'!ETV191</f>
        <v>0</v>
      </c>
      <c r="EUF191" s="595">
        <f>'apuração GROSS'!ETW191</f>
        <v>0</v>
      </c>
      <c r="EUG191" s="595">
        <f>'apuração GROSS'!ETX191</f>
        <v>0</v>
      </c>
      <c r="EUH191" s="595">
        <f>'apuração GROSS'!ETY191</f>
        <v>0</v>
      </c>
      <c r="EUI191" s="595">
        <f>'apuração GROSS'!ETZ191</f>
        <v>0</v>
      </c>
      <c r="EUJ191" s="595">
        <f>'apuração GROSS'!EUA191</f>
        <v>0</v>
      </c>
      <c r="EUK191" s="595">
        <f>'apuração GROSS'!EUB191</f>
        <v>0</v>
      </c>
      <c r="EUL191" s="595">
        <f>'apuração GROSS'!EUC191</f>
        <v>0</v>
      </c>
      <c r="EUM191" s="595">
        <f>'apuração GROSS'!EUD191</f>
        <v>0</v>
      </c>
      <c r="EUN191" s="595">
        <f>'apuração GROSS'!EUE191</f>
        <v>0</v>
      </c>
      <c r="EUO191" s="595">
        <f>'apuração GROSS'!EUF191</f>
        <v>0</v>
      </c>
      <c r="EUP191" s="595">
        <f>'apuração GROSS'!EUG191</f>
        <v>0</v>
      </c>
      <c r="EUQ191" s="595">
        <f>'apuração GROSS'!EUH191</f>
        <v>0</v>
      </c>
      <c r="EUR191" s="595">
        <f>'apuração GROSS'!EUI191</f>
        <v>0</v>
      </c>
      <c r="EUS191" s="595">
        <f>'apuração GROSS'!EUJ191</f>
        <v>0</v>
      </c>
      <c r="EUT191" s="595">
        <f>'apuração GROSS'!EUK191</f>
        <v>0</v>
      </c>
      <c r="EUU191" s="595">
        <f>'apuração GROSS'!EUL191</f>
        <v>0</v>
      </c>
      <c r="EUV191" s="595">
        <f>'apuração GROSS'!EUM191</f>
        <v>0</v>
      </c>
      <c r="EUW191" s="595">
        <f>'apuração GROSS'!EUN191</f>
        <v>0</v>
      </c>
      <c r="EUX191" s="595">
        <f>'apuração GROSS'!EUO191</f>
        <v>0</v>
      </c>
      <c r="EUY191" s="595">
        <f>'apuração GROSS'!EUP191</f>
        <v>0</v>
      </c>
      <c r="EUZ191" s="595">
        <f>'apuração GROSS'!EUQ191</f>
        <v>0</v>
      </c>
      <c r="EVA191" s="595">
        <f>'apuração GROSS'!EUR191</f>
        <v>0</v>
      </c>
      <c r="EVB191" s="595">
        <f>'apuração GROSS'!EUS191</f>
        <v>0</v>
      </c>
      <c r="EVC191" s="595">
        <f>'apuração GROSS'!EUT191</f>
        <v>0</v>
      </c>
      <c r="EVD191" s="595">
        <f>'apuração GROSS'!EUU191</f>
        <v>0</v>
      </c>
      <c r="EVE191" s="595">
        <f>'apuração GROSS'!EUV191</f>
        <v>0</v>
      </c>
      <c r="EVF191" s="595">
        <f>'apuração GROSS'!EUW191</f>
        <v>0</v>
      </c>
      <c r="EVG191" s="595">
        <f>'apuração GROSS'!EUX191</f>
        <v>0</v>
      </c>
      <c r="EVH191" s="595">
        <f>'apuração GROSS'!EUY191</f>
        <v>0</v>
      </c>
      <c r="EVI191" s="595">
        <f>'apuração GROSS'!EUZ191</f>
        <v>0</v>
      </c>
      <c r="EVJ191" s="595">
        <f>'apuração GROSS'!EVA191</f>
        <v>0</v>
      </c>
      <c r="EVK191" s="595">
        <f>'apuração GROSS'!EVB191</f>
        <v>0</v>
      </c>
      <c r="EVL191" s="595">
        <f>'apuração GROSS'!EVC191</f>
        <v>0</v>
      </c>
      <c r="EVM191" s="595">
        <f>'apuração GROSS'!EVD191</f>
        <v>0</v>
      </c>
      <c r="EVN191" s="595">
        <f>'apuração GROSS'!EVE191</f>
        <v>0</v>
      </c>
      <c r="EVO191" s="595">
        <f>'apuração GROSS'!EVF191</f>
        <v>0</v>
      </c>
      <c r="EVP191" s="595">
        <f>'apuração GROSS'!EVG191</f>
        <v>0</v>
      </c>
      <c r="EVQ191" s="595">
        <f>'apuração GROSS'!EVH191</f>
        <v>0</v>
      </c>
      <c r="EVR191" s="595">
        <f>'apuração GROSS'!EVI191</f>
        <v>0</v>
      </c>
      <c r="EVS191" s="595">
        <f>'apuração GROSS'!EVJ191</f>
        <v>0</v>
      </c>
      <c r="EVT191" s="595">
        <f>'apuração GROSS'!EVK191</f>
        <v>0</v>
      </c>
      <c r="EVU191" s="595">
        <f>'apuração GROSS'!EVL191</f>
        <v>0</v>
      </c>
      <c r="EVV191" s="595">
        <f>'apuração GROSS'!EVM191</f>
        <v>0</v>
      </c>
      <c r="EVW191" s="595">
        <f>'apuração GROSS'!EVN191</f>
        <v>0</v>
      </c>
      <c r="EVX191" s="595">
        <f>'apuração GROSS'!EVO191</f>
        <v>0</v>
      </c>
      <c r="EVY191" s="595">
        <f>'apuração GROSS'!EVP191</f>
        <v>0</v>
      </c>
      <c r="EVZ191" s="595">
        <f>'apuração GROSS'!EVQ191</f>
        <v>0</v>
      </c>
      <c r="EWA191" s="595">
        <f>'apuração GROSS'!EVR191</f>
        <v>0</v>
      </c>
      <c r="EWB191" s="595">
        <f>'apuração GROSS'!EVS191</f>
        <v>0</v>
      </c>
      <c r="EWC191" s="595">
        <f>'apuração GROSS'!EVT191</f>
        <v>0</v>
      </c>
      <c r="EWD191" s="595">
        <f>'apuração GROSS'!EVU191</f>
        <v>0</v>
      </c>
      <c r="EWE191" s="595">
        <f>'apuração GROSS'!EVV191</f>
        <v>0</v>
      </c>
      <c r="EWF191" s="595">
        <f>'apuração GROSS'!EVW191</f>
        <v>0</v>
      </c>
      <c r="EWG191" s="595">
        <f>'apuração GROSS'!EVX191</f>
        <v>0</v>
      </c>
      <c r="EWH191" s="595">
        <f>'apuração GROSS'!EVY191</f>
        <v>0</v>
      </c>
      <c r="EWI191" s="595">
        <f>'apuração GROSS'!EVZ191</f>
        <v>0</v>
      </c>
      <c r="EWJ191" s="595">
        <f>'apuração GROSS'!EWA191</f>
        <v>0</v>
      </c>
      <c r="EWK191" s="595">
        <f>'apuração GROSS'!EWB191</f>
        <v>0</v>
      </c>
      <c r="EWL191" s="595">
        <f>'apuração GROSS'!EWC191</f>
        <v>0</v>
      </c>
      <c r="EWM191" s="595">
        <f>'apuração GROSS'!EWD191</f>
        <v>0</v>
      </c>
      <c r="EWN191" s="595">
        <f>'apuração GROSS'!EWE191</f>
        <v>0</v>
      </c>
      <c r="EWO191" s="595">
        <f>'apuração GROSS'!EWF191</f>
        <v>0</v>
      </c>
      <c r="EWP191" s="595">
        <f>'apuração GROSS'!EWG191</f>
        <v>0</v>
      </c>
      <c r="EWQ191" s="595">
        <f>'apuração GROSS'!EWH191</f>
        <v>0</v>
      </c>
      <c r="EWR191" s="595">
        <f>'apuração GROSS'!EWI191</f>
        <v>0</v>
      </c>
      <c r="EWS191" s="595">
        <f>'apuração GROSS'!EWJ191</f>
        <v>0</v>
      </c>
      <c r="EWT191" s="595">
        <f>'apuração GROSS'!EWK191</f>
        <v>0</v>
      </c>
      <c r="EWU191" s="595">
        <f>'apuração GROSS'!EWL191</f>
        <v>0</v>
      </c>
      <c r="EWV191" s="595">
        <f>'apuração GROSS'!EWM191</f>
        <v>0</v>
      </c>
      <c r="EWW191" s="595">
        <f>'apuração GROSS'!EWN191</f>
        <v>0</v>
      </c>
      <c r="EWX191" s="595">
        <f>'apuração GROSS'!EWO191</f>
        <v>0</v>
      </c>
      <c r="EWY191" s="595">
        <f>'apuração GROSS'!EWP191</f>
        <v>0</v>
      </c>
      <c r="EWZ191" s="595">
        <f>'apuração GROSS'!EWQ191</f>
        <v>0</v>
      </c>
      <c r="EXA191" s="595">
        <f>'apuração GROSS'!EWR191</f>
        <v>0</v>
      </c>
      <c r="EXB191" s="595">
        <f>'apuração GROSS'!EWS191</f>
        <v>0</v>
      </c>
      <c r="EXC191" s="595">
        <f>'apuração GROSS'!EWT191</f>
        <v>0</v>
      </c>
      <c r="EXD191" s="595">
        <f>'apuração GROSS'!EWU191</f>
        <v>0</v>
      </c>
      <c r="EXE191" s="595">
        <f>'apuração GROSS'!EWV191</f>
        <v>0</v>
      </c>
      <c r="EXF191" s="595">
        <f>'apuração GROSS'!EWW191</f>
        <v>0</v>
      </c>
      <c r="EXG191" s="595">
        <f>'apuração GROSS'!EWX191</f>
        <v>0</v>
      </c>
      <c r="EXH191" s="595">
        <f>'apuração GROSS'!EWY191</f>
        <v>0</v>
      </c>
      <c r="EXI191" s="595">
        <f>'apuração GROSS'!EWZ191</f>
        <v>0</v>
      </c>
      <c r="EXJ191" s="595">
        <f>'apuração GROSS'!EXA191</f>
        <v>0</v>
      </c>
      <c r="EXK191" s="595">
        <f>'apuração GROSS'!EXB191</f>
        <v>0</v>
      </c>
      <c r="EXL191" s="595">
        <f>'apuração GROSS'!EXC191</f>
        <v>0</v>
      </c>
      <c r="EXM191" s="595">
        <f>'apuração GROSS'!EXD191</f>
        <v>0</v>
      </c>
      <c r="EXN191" s="595">
        <f>'apuração GROSS'!EXE191</f>
        <v>0</v>
      </c>
      <c r="EXO191" s="595">
        <f>'apuração GROSS'!EXF191</f>
        <v>0</v>
      </c>
      <c r="EXP191" s="595">
        <f>'apuração GROSS'!EXG191</f>
        <v>0</v>
      </c>
      <c r="EXQ191" s="595">
        <f>'apuração GROSS'!EXH191</f>
        <v>0</v>
      </c>
      <c r="EXR191" s="595">
        <f>'apuração GROSS'!EXI191</f>
        <v>0</v>
      </c>
      <c r="EXS191" s="595">
        <f>'apuração GROSS'!EXJ191</f>
        <v>0</v>
      </c>
      <c r="EXT191" s="595">
        <f>'apuração GROSS'!EXK191</f>
        <v>0</v>
      </c>
      <c r="EXU191" s="595">
        <f>'apuração GROSS'!EXL191</f>
        <v>0</v>
      </c>
      <c r="EXV191" s="595">
        <f>'apuração GROSS'!EXM191</f>
        <v>0</v>
      </c>
      <c r="EXW191" s="595">
        <f>'apuração GROSS'!EXN191</f>
        <v>0</v>
      </c>
      <c r="EXX191" s="595">
        <f>'apuração GROSS'!EXO191</f>
        <v>0</v>
      </c>
      <c r="EXY191" s="595">
        <f>'apuração GROSS'!EXP191</f>
        <v>0</v>
      </c>
      <c r="EXZ191" s="595">
        <f>'apuração GROSS'!EXQ191</f>
        <v>0</v>
      </c>
      <c r="EYA191" s="595">
        <f>'apuração GROSS'!EXR191</f>
        <v>0</v>
      </c>
      <c r="EYB191" s="595">
        <f>'apuração GROSS'!EXS191</f>
        <v>0</v>
      </c>
      <c r="EYC191" s="595">
        <f>'apuração GROSS'!EXT191</f>
        <v>0</v>
      </c>
      <c r="EYD191" s="595">
        <f>'apuração GROSS'!EXU191</f>
        <v>0</v>
      </c>
      <c r="EYE191" s="595">
        <f>'apuração GROSS'!EXV191</f>
        <v>0</v>
      </c>
      <c r="EYF191" s="595">
        <f>'apuração GROSS'!EXW191</f>
        <v>0</v>
      </c>
      <c r="EYG191" s="595">
        <f>'apuração GROSS'!EXX191</f>
        <v>0</v>
      </c>
      <c r="EYH191" s="595">
        <f>'apuração GROSS'!EXY191</f>
        <v>0</v>
      </c>
      <c r="EYI191" s="595">
        <f>'apuração GROSS'!EXZ191</f>
        <v>0</v>
      </c>
      <c r="EYJ191" s="595">
        <f>'apuração GROSS'!EYA191</f>
        <v>0</v>
      </c>
      <c r="EYK191" s="595">
        <f>'apuração GROSS'!EYB191</f>
        <v>0</v>
      </c>
      <c r="EYL191" s="595">
        <f>'apuração GROSS'!EYC191</f>
        <v>0</v>
      </c>
      <c r="EYM191" s="595">
        <f>'apuração GROSS'!EYD191</f>
        <v>0</v>
      </c>
      <c r="EYN191" s="595">
        <f>'apuração GROSS'!EYE191</f>
        <v>0</v>
      </c>
      <c r="EYO191" s="595">
        <f>'apuração GROSS'!EYF191</f>
        <v>0</v>
      </c>
      <c r="EYP191" s="595">
        <f>'apuração GROSS'!EYG191</f>
        <v>0</v>
      </c>
      <c r="EYQ191" s="595">
        <f>'apuração GROSS'!EYH191</f>
        <v>0</v>
      </c>
      <c r="EYR191" s="595">
        <f>'apuração GROSS'!EYI191</f>
        <v>0</v>
      </c>
      <c r="EYS191" s="595">
        <f>'apuração GROSS'!EYJ191</f>
        <v>0</v>
      </c>
      <c r="EYT191" s="595">
        <f>'apuração GROSS'!EYK191</f>
        <v>0</v>
      </c>
      <c r="EYU191" s="595">
        <f>'apuração GROSS'!EYL191</f>
        <v>0</v>
      </c>
      <c r="EYV191" s="595">
        <f>'apuração GROSS'!EYM191</f>
        <v>0</v>
      </c>
      <c r="EYW191" s="595">
        <f>'apuração GROSS'!EYN191</f>
        <v>0</v>
      </c>
      <c r="EYX191" s="595">
        <f>'apuração GROSS'!EYO191</f>
        <v>0</v>
      </c>
      <c r="EYY191" s="595">
        <f>'apuração GROSS'!EYP191</f>
        <v>0</v>
      </c>
      <c r="EYZ191" s="595">
        <f>'apuração GROSS'!EYQ191</f>
        <v>0</v>
      </c>
      <c r="EZA191" s="595">
        <f>'apuração GROSS'!EYR191</f>
        <v>0</v>
      </c>
      <c r="EZB191" s="595">
        <f>'apuração GROSS'!EYS191</f>
        <v>0</v>
      </c>
      <c r="EZC191" s="595">
        <f>'apuração GROSS'!EYT191</f>
        <v>0</v>
      </c>
      <c r="EZD191" s="595">
        <f>'apuração GROSS'!EYU191</f>
        <v>0</v>
      </c>
      <c r="EZE191" s="595">
        <f>'apuração GROSS'!EYV191</f>
        <v>0</v>
      </c>
      <c r="EZF191" s="595">
        <f>'apuração GROSS'!EYW191</f>
        <v>0</v>
      </c>
      <c r="EZG191" s="595">
        <f>'apuração GROSS'!EYX191</f>
        <v>0</v>
      </c>
      <c r="EZH191" s="595">
        <f>'apuração GROSS'!EYY191</f>
        <v>0</v>
      </c>
      <c r="EZI191" s="595">
        <f>'apuração GROSS'!EYZ191</f>
        <v>0</v>
      </c>
      <c r="EZJ191" s="595">
        <f>'apuração GROSS'!EZA191</f>
        <v>0</v>
      </c>
      <c r="EZK191" s="595">
        <f>'apuração GROSS'!EZB191</f>
        <v>0</v>
      </c>
      <c r="EZL191" s="595">
        <f>'apuração GROSS'!EZC191</f>
        <v>0</v>
      </c>
      <c r="EZM191" s="595">
        <f>'apuração GROSS'!EZD191</f>
        <v>0</v>
      </c>
      <c r="EZN191" s="595">
        <f>'apuração GROSS'!EZE191</f>
        <v>0</v>
      </c>
      <c r="EZO191" s="595">
        <f>'apuração GROSS'!EZF191</f>
        <v>0</v>
      </c>
      <c r="EZP191" s="595">
        <f>'apuração GROSS'!EZG191</f>
        <v>0</v>
      </c>
      <c r="EZQ191" s="595">
        <f>'apuração GROSS'!EZH191</f>
        <v>0</v>
      </c>
      <c r="EZR191" s="595">
        <f>'apuração GROSS'!EZI191</f>
        <v>0</v>
      </c>
      <c r="EZS191" s="595">
        <f>'apuração GROSS'!EZJ191</f>
        <v>0</v>
      </c>
      <c r="EZT191" s="595">
        <f>'apuração GROSS'!EZK191</f>
        <v>0</v>
      </c>
      <c r="EZU191" s="595">
        <f>'apuração GROSS'!EZL191</f>
        <v>0</v>
      </c>
      <c r="EZV191" s="595">
        <f>'apuração GROSS'!EZM191</f>
        <v>0</v>
      </c>
      <c r="EZW191" s="595">
        <f>'apuração GROSS'!EZN191</f>
        <v>0</v>
      </c>
      <c r="EZX191" s="595">
        <f>'apuração GROSS'!EZO191</f>
        <v>0</v>
      </c>
      <c r="EZY191" s="595">
        <f>'apuração GROSS'!EZP191</f>
        <v>0</v>
      </c>
      <c r="EZZ191" s="595">
        <f>'apuração GROSS'!EZQ191</f>
        <v>0</v>
      </c>
      <c r="FAA191" s="595">
        <f>'apuração GROSS'!EZR191</f>
        <v>0</v>
      </c>
      <c r="FAB191" s="595">
        <f>'apuração GROSS'!EZS191</f>
        <v>0</v>
      </c>
      <c r="FAC191" s="595">
        <f>'apuração GROSS'!EZT191</f>
        <v>0</v>
      </c>
      <c r="FAD191" s="595">
        <f>'apuração GROSS'!EZU191</f>
        <v>0</v>
      </c>
      <c r="FAE191" s="595">
        <f>'apuração GROSS'!EZV191</f>
        <v>0</v>
      </c>
      <c r="FAF191" s="595">
        <f>'apuração GROSS'!EZW191</f>
        <v>0</v>
      </c>
      <c r="FAG191" s="595">
        <f>'apuração GROSS'!EZX191</f>
        <v>0</v>
      </c>
      <c r="FAH191" s="595">
        <f>'apuração GROSS'!EZY191</f>
        <v>0</v>
      </c>
      <c r="FAI191" s="595">
        <f>'apuração GROSS'!EZZ191</f>
        <v>0</v>
      </c>
      <c r="FAJ191" s="595">
        <f>'apuração GROSS'!FAA191</f>
        <v>0</v>
      </c>
      <c r="FAK191" s="595">
        <f>'apuração GROSS'!FAB191</f>
        <v>0</v>
      </c>
      <c r="FAL191" s="595">
        <f>'apuração GROSS'!FAC191</f>
        <v>0</v>
      </c>
      <c r="FAM191" s="595">
        <f>'apuração GROSS'!FAD191</f>
        <v>0</v>
      </c>
      <c r="FAN191" s="595">
        <f>'apuração GROSS'!FAE191</f>
        <v>0</v>
      </c>
      <c r="FAO191" s="595">
        <f>'apuração GROSS'!FAF191</f>
        <v>0</v>
      </c>
      <c r="FAP191" s="595">
        <f>'apuração GROSS'!FAG191</f>
        <v>0</v>
      </c>
      <c r="FAQ191" s="595">
        <f>'apuração GROSS'!FAH191</f>
        <v>0</v>
      </c>
      <c r="FAR191" s="595">
        <f>'apuração GROSS'!FAI191</f>
        <v>0</v>
      </c>
      <c r="FAS191" s="595">
        <f>'apuração GROSS'!FAJ191</f>
        <v>0</v>
      </c>
      <c r="FAT191" s="595">
        <f>'apuração GROSS'!FAK191</f>
        <v>0</v>
      </c>
      <c r="FAU191" s="595">
        <f>'apuração GROSS'!FAL191</f>
        <v>0</v>
      </c>
      <c r="FAV191" s="595">
        <f>'apuração GROSS'!FAM191</f>
        <v>0</v>
      </c>
      <c r="FAW191" s="595">
        <f>'apuração GROSS'!FAN191</f>
        <v>0</v>
      </c>
      <c r="FAX191" s="595">
        <f>'apuração GROSS'!FAO191</f>
        <v>0</v>
      </c>
      <c r="FAY191" s="595">
        <f>'apuração GROSS'!FAP191</f>
        <v>0</v>
      </c>
      <c r="FAZ191" s="595">
        <f>'apuração GROSS'!FAQ191</f>
        <v>0</v>
      </c>
      <c r="FBA191" s="595">
        <f>'apuração GROSS'!FAR191</f>
        <v>0</v>
      </c>
      <c r="FBB191" s="595">
        <f>'apuração GROSS'!FAS191</f>
        <v>0</v>
      </c>
      <c r="FBC191" s="595">
        <f>'apuração GROSS'!FAT191</f>
        <v>0</v>
      </c>
      <c r="FBD191" s="595">
        <f>'apuração GROSS'!FAU191</f>
        <v>0</v>
      </c>
      <c r="FBE191" s="595">
        <f>'apuração GROSS'!FAV191</f>
        <v>0</v>
      </c>
      <c r="FBF191" s="595">
        <f>'apuração GROSS'!FAW191</f>
        <v>0</v>
      </c>
      <c r="FBG191" s="595">
        <f>'apuração GROSS'!FAX191</f>
        <v>0</v>
      </c>
      <c r="FBH191" s="595">
        <f>'apuração GROSS'!FAY191</f>
        <v>0</v>
      </c>
      <c r="FBI191" s="595">
        <f>'apuração GROSS'!FAZ191</f>
        <v>0</v>
      </c>
      <c r="FBJ191" s="595">
        <f>'apuração GROSS'!FBA191</f>
        <v>0</v>
      </c>
      <c r="FBK191" s="595">
        <f>'apuração GROSS'!FBB191</f>
        <v>0</v>
      </c>
      <c r="FBL191" s="595">
        <f>'apuração GROSS'!FBC191</f>
        <v>0</v>
      </c>
      <c r="FBM191" s="595">
        <f>'apuração GROSS'!FBD191</f>
        <v>0</v>
      </c>
      <c r="FBN191" s="595">
        <f>'apuração GROSS'!FBE191</f>
        <v>0</v>
      </c>
      <c r="FBO191" s="595">
        <f>'apuração GROSS'!FBF191</f>
        <v>0</v>
      </c>
      <c r="FBP191" s="595">
        <f>'apuração GROSS'!FBG191</f>
        <v>0</v>
      </c>
      <c r="FBQ191" s="595">
        <f>'apuração GROSS'!FBH191</f>
        <v>0</v>
      </c>
      <c r="FBR191" s="595">
        <f>'apuração GROSS'!FBI191</f>
        <v>0</v>
      </c>
      <c r="FBS191" s="595">
        <f>'apuração GROSS'!FBJ191</f>
        <v>0</v>
      </c>
      <c r="FBT191" s="595">
        <f>'apuração GROSS'!FBK191</f>
        <v>0</v>
      </c>
      <c r="FBU191" s="595">
        <f>'apuração GROSS'!FBL191</f>
        <v>0</v>
      </c>
      <c r="FBV191" s="595">
        <f>'apuração GROSS'!FBM191</f>
        <v>0</v>
      </c>
      <c r="FBW191" s="595">
        <f>'apuração GROSS'!FBN191</f>
        <v>0</v>
      </c>
      <c r="FBX191" s="595">
        <f>'apuração GROSS'!FBO191</f>
        <v>0</v>
      </c>
      <c r="FBY191" s="595">
        <f>'apuração GROSS'!FBP191</f>
        <v>0</v>
      </c>
      <c r="FBZ191" s="595">
        <f>'apuração GROSS'!FBQ191</f>
        <v>0</v>
      </c>
      <c r="FCA191" s="595">
        <f>'apuração GROSS'!FBR191</f>
        <v>0</v>
      </c>
      <c r="FCB191" s="595">
        <f>'apuração GROSS'!FBS191</f>
        <v>0</v>
      </c>
      <c r="FCC191" s="595">
        <f>'apuração GROSS'!FBT191</f>
        <v>0</v>
      </c>
      <c r="FCD191" s="595">
        <f>'apuração GROSS'!FBU191</f>
        <v>0</v>
      </c>
      <c r="FCE191" s="595">
        <f>'apuração GROSS'!FBV191</f>
        <v>0</v>
      </c>
      <c r="FCF191" s="595">
        <f>'apuração GROSS'!FBW191</f>
        <v>0</v>
      </c>
      <c r="FCG191" s="595">
        <f>'apuração GROSS'!FBX191</f>
        <v>0</v>
      </c>
      <c r="FCH191" s="595">
        <f>'apuração GROSS'!FBY191</f>
        <v>0</v>
      </c>
      <c r="FCI191" s="595">
        <f>'apuração GROSS'!FBZ191</f>
        <v>0</v>
      </c>
      <c r="FCJ191" s="595">
        <f>'apuração GROSS'!FCA191</f>
        <v>0</v>
      </c>
      <c r="FCK191" s="595">
        <f>'apuração GROSS'!FCB191</f>
        <v>0</v>
      </c>
      <c r="FCL191" s="595">
        <f>'apuração GROSS'!FCC191</f>
        <v>0</v>
      </c>
      <c r="FCM191" s="595">
        <f>'apuração GROSS'!FCD191</f>
        <v>0</v>
      </c>
      <c r="FCN191" s="595">
        <f>'apuração GROSS'!FCE191</f>
        <v>0</v>
      </c>
      <c r="FCO191" s="595">
        <f>'apuração GROSS'!FCF191</f>
        <v>0</v>
      </c>
      <c r="FCP191" s="595">
        <f>'apuração GROSS'!FCG191</f>
        <v>0</v>
      </c>
      <c r="FCQ191" s="595">
        <f>'apuração GROSS'!FCH191</f>
        <v>0</v>
      </c>
      <c r="FCR191" s="595">
        <f>'apuração GROSS'!FCI191</f>
        <v>0</v>
      </c>
      <c r="FCS191" s="595">
        <f>'apuração GROSS'!FCJ191</f>
        <v>0</v>
      </c>
      <c r="FCT191" s="595">
        <f>'apuração GROSS'!FCK191</f>
        <v>0</v>
      </c>
      <c r="FCU191" s="595">
        <f>'apuração GROSS'!FCL191</f>
        <v>0</v>
      </c>
      <c r="FCV191" s="595">
        <f>'apuração GROSS'!FCM191</f>
        <v>0</v>
      </c>
      <c r="FCW191" s="595">
        <f>'apuração GROSS'!FCN191</f>
        <v>0</v>
      </c>
      <c r="FCX191" s="595">
        <f>'apuração GROSS'!FCO191</f>
        <v>0</v>
      </c>
      <c r="FCY191" s="595">
        <f>'apuração GROSS'!FCP191</f>
        <v>0</v>
      </c>
      <c r="FCZ191" s="595">
        <f>'apuração GROSS'!FCQ191</f>
        <v>0</v>
      </c>
      <c r="FDA191" s="595">
        <f>'apuração GROSS'!FCR191</f>
        <v>0</v>
      </c>
      <c r="FDB191" s="595">
        <f>'apuração GROSS'!FCS191</f>
        <v>0</v>
      </c>
      <c r="FDC191" s="595">
        <f>'apuração GROSS'!FCT191</f>
        <v>0</v>
      </c>
      <c r="FDD191" s="595">
        <f>'apuração GROSS'!FCU191</f>
        <v>0</v>
      </c>
      <c r="FDE191" s="595">
        <f>'apuração GROSS'!FCV191</f>
        <v>0</v>
      </c>
      <c r="FDF191" s="595">
        <f>'apuração GROSS'!FCW191</f>
        <v>0</v>
      </c>
      <c r="FDG191" s="595">
        <f>'apuração GROSS'!FCX191</f>
        <v>0</v>
      </c>
      <c r="FDH191" s="595">
        <f>'apuração GROSS'!FCY191</f>
        <v>0</v>
      </c>
      <c r="FDI191" s="595">
        <f>'apuração GROSS'!FCZ191</f>
        <v>0</v>
      </c>
      <c r="FDJ191" s="595">
        <f>'apuração GROSS'!FDA191</f>
        <v>0</v>
      </c>
      <c r="FDK191" s="595">
        <f>'apuração GROSS'!FDB191</f>
        <v>0</v>
      </c>
      <c r="FDL191" s="595">
        <f>'apuração GROSS'!FDC191</f>
        <v>0</v>
      </c>
      <c r="FDM191" s="595">
        <f>'apuração GROSS'!FDD191</f>
        <v>0</v>
      </c>
      <c r="FDN191" s="595">
        <f>'apuração GROSS'!FDE191</f>
        <v>0</v>
      </c>
      <c r="FDO191" s="595">
        <f>'apuração GROSS'!FDF191</f>
        <v>0</v>
      </c>
      <c r="FDP191" s="595">
        <f>'apuração GROSS'!FDG191</f>
        <v>0</v>
      </c>
      <c r="FDQ191" s="595">
        <f>'apuração GROSS'!FDH191</f>
        <v>0</v>
      </c>
      <c r="FDR191" s="595">
        <f>'apuração GROSS'!FDI191</f>
        <v>0</v>
      </c>
      <c r="FDS191" s="595">
        <f>'apuração GROSS'!FDJ191</f>
        <v>0</v>
      </c>
      <c r="FDT191" s="595">
        <f>'apuração GROSS'!FDK191</f>
        <v>0</v>
      </c>
      <c r="FDU191" s="595">
        <f>'apuração GROSS'!FDL191</f>
        <v>0</v>
      </c>
      <c r="FDV191" s="595">
        <f>'apuração GROSS'!FDM191</f>
        <v>0</v>
      </c>
      <c r="FDW191" s="595">
        <f>'apuração GROSS'!FDN191</f>
        <v>0</v>
      </c>
      <c r="FDX191" s="595">
        <f>'apuração GROSS'!FDO191</f>
        <v>0</v>
      </c>
      <c r="FDY191" s="595">
        <f>'apuração GROSS'!FDP191</f>
        <v>0</v>
      </c>
      <c r="FDZ191" s="595">
        <f>'apuração GROSS'!FDQ191</f>
        <v>0</v>
      </c>
      <c r="FEA191" s="595">
        <f>'apuração GROSS'!FDR191</f>
        <v>0</v>
      </c>
      <c r="FEB191" s="595">
        <f>'apuração GROSS'!FDS191</f>
        <v>0</v>
      </c>
      <c r="FEC191" s="595">
        <f>'apuração GROSS'!FDT191</f>
        <v>0</v>
      </c>
      <c r="FED191" s="595">
        <f>'apuração GROSS'!FDU191</f>
        <v>0</v>
      </c>
      <c r="FEE191" s="595">
        <f>'apuração GROSS'!FDV191</f>
        <v>0</v>
      </c>
      <c r="FEF191" s="595">
        <f>'apuração GROSS'!FDW191</f>
        <v>0</v>
      </c>
      <c r="FEG191" s="595">
        <f>'apuração GROSS'!FDX191</f>
        <v>0</v>
      </c>
      <c r="FEH191" s="595">
        <f>'apuração GROSS'!FDY191</f>
        <v>0</v>
      </c>
      <c r="FEI191" s="595">
        <f>'apuração GROSS'!FDZ191</f>
        <v>0</v>
      </c>
      <c r="FEJ191" s="595">
        <f>'apuração GROSS'!FEA191</f>
        <v>0</v>
      </c>
      <c r="FEK191" s="595">
        <f>'apuração GROSS'!FEB191</f>
        <v>0</v>
      </c>
      <c r="FEL191" s="595">
        <f>'apuração GROSS'!FEC191</f>
        <v>0</v>
      </c>
      <c r="FEM191" s="595">
        <f>'apuração GROSS'!FED191</f>
        <v>0</v>
      </c>
      <c r="FEN191" s="595">
        <f>'apuração GROSS'!FEE191</f>
        <v>0</v>
      </c>
      <c r="FEO191" s="595">
        <f>'apuração GROSS'!FEF191</f>
        <v>0</v>
      </c>
      <c r="FEP191" s="595">
        <f>'apuração GROSS'!FEG191</f>
        <v>0</v>
      </c>
      <c r="FEQ191" s="595">
        <f>'apuração GROSS'!FEH191</f>
        <v>0</v>
      </c>
      <c r="FER191" s="595">
        <f>'apuração GROSS'!FEI191</f>
        <v>0</v>
      </c>
      <c r="FES191" s="595">
        <f>'apuração GROSS'!FEJ191</f>
        <v>0</v>
      </c>
      <c r="FET191" s="595">
        <f>'apuração GROSS'!FEK191</f>
        <v>0</v>
      </c>
      <c r="FEU191" s="595">
        <f>'apuração GROSS'!FEL191</f>
        <v>0</v>
      </c>
      <c r="FEV191" s="595">
        <f>'apuração GROSS'!FEM191</f>
        <v>0</v>
      </c>
      <c r="FEW191" s="595">
        <f>'apuração GROSS'!FEN191</f>
        <v>0</v>
      </c>
      <c r="FEX191" s="595">
        <f>'apuração GROSS'!FEO191</f>
        <v>0</v>
      </c>
      <c r="FEY191" s="595">
        <f>'apuração GROSS'!FEP191</f>
        <v>0</v>
      </c>
      <c r="FEZ191" s="595">
        <f>'apuração GROSS'!FEQ191</f>
        <v>0</v>
      </c>
      <c r="FFA191" s="595">
        <f>'apuração GROSS'!FER191</f>
        <v>0</v>
      </c>
      <c r="FFB191" s="595">
        <f>'apuração GROSS'!FES191</f>
        <v>0</v>
      </c>
      <c r="FFC191" s="595">
        <f>'apuração GROSS'!FET191</f>
        <v>0</v>
      </c>
      <c r="FFD191" s="595">
        <f>'apuração GROSS'!FEU191</f>
        <v>0</v>
      </c>
      <c r="FFE191" s="595">
        <f>'apuração GROSS'!FEV191</f>
        <v>0</v>
      </c>
      <c r="FFF191" s="595">
        <f>'apuração GROSS'!FEW191</f>
        <v>0</v>
      </c>
      <c r="FFG191" s="595">
        <f>'apuração GROSS'!FEX191</f>
        <v>0</v>
      </c>
      <c r="FFH191" s="595">
        <f>'apuração GROSS'!FEY191</f>
        <v>0</v>
      </c>
      <c r="FFI191" s="595">
        <f>'apuração GROSS'!FEZ191</f>
        <v>0</v>
      </c>
      <c r="FFJ191" s="595">
        <f>'apuração GROSS'!FFA191</f>
        <v>0</v>
      </c>
      <c r="FFK191" s="595">
        <f>'apuração GROSS'!FFB191</f>
        <v>0</v>
      </c>
      <c r="FFL191" s="595">
        <f>'apuração GROSS'!FFC191</f>
        <v>0</v>
      </c>
      <c r="FFM191" s="595">
        <f>'apuração GROSS'!FFD191</f>
        <v>0</v>
      </c>
      <c r="FFN191" s="595">
        <f>'apuração GROSS'!FFE191</f>
        <v>0</v>
      </c>
      <c r="FFO191" s="595">
        <f>'apuração GROSS'!FFF191</f>
        <v>0</v>
      </c>
      <c r="FFP191" s="595">
        <f>'apuração GROSS'!FFG191</f>
        <v>0</v>
      </c>
      <c r="FFQ191" s="595">
        <f>'apuração GROSS'!FFH191</f>
        <v>0</v>
      </c>
      <c r="FFR191" s="595">
        <f>'apuração GROSS'!FFI191</f>
        <v>0</v>
      </c>
      <c r="FFS191" s="595">
        <f>'apuração GROSS'!FFJ191</f>
        <v>0</v>
      </c>
      <c r="FFT191" s="595">
        <f>'apuração GROSS'!FFK191</f>
        <v>0</v>
      </c>
      <c r="FFU191" s="595">
        <f>'apuração GROSS'!FFL191</f>
        <v>0</v>
      </c>
      <c r="FFV191" s="595">
        <f>'apuração GROSS'!FFM191</f>
        <v>0</v>
      </c>
      <c r="FFW191" s="595">
        <f>'apuração GROSS'!FFN191</f>
        <v>0</v>
      </c>
      <c r="FFX191" s="595">
        <f>'apuração GROSS'!FFO191</f>
        <v>0</v>
      </c>
      <c r="FFY191" s="595">
        <f>'apuração GROSS'!FFP191</f>
        <v>0</v>
      </c>
      <c r="FFZ191" s="595">
        <f>'apuração GROSS'!FFQ191</f>
        <v>0</v>
      </c>
      <c r="FGA191" s="595">
        <f>'apuração GROSS'!FFR191</f>
        <v>0</v>
      </c>
      <c r="FGB191" s="595">
        <f>'apuração GROSS'!FFS191</f>
        <v>0</v>
      </c>
      <c r="FGC191" s="595">
        <f>'apuração GROSS'!FFT191</f>
        <v>0</v>
      </c>
      <c r="FGD191" s="595">
        <f>'apuração GROSS'!FFU191</f>
        <v>0</v>
      </c>
      <c r="FGE191" s="595">
        <f>'apuração GROSS'!FFV191</f>
        <v>0</v>
      </c>
      <c r="FGF191" s="595">
        <f>'apuração GROSS'!FFW191</f>
        <v>0</v>
      </c>
      <c r="FGG191" s="595">
        <f>'apuração GROSS'!FFX191</f>
        <v>0</v>
      </c>
      <c r="FGH191" s="595">
        <f>'apuração GROSS'!FFY191</f>
        <v>0</v>
      </c>
      <c r="FGI191" s="595">
        <f>'apuração GROSS'!FFZ191</f>
        <v>0</v>
      </c>
      <c r="FGJ191" s="595">
        <f>'apuração GROSS'!FGA191</f>
        <v>0</v>
      </c>
      <c r="FGK191" s="595">
        <f>'apuração GROSS'!FGB191</f>
        <v>0</v>
      </c>
      <c r="FGL191" s="595">
        <f>'apuração GROSS'!FGC191</f>
        <v>0</v>
      </c>
      <c r="FGM191" s="595">
        <f>'apuração GROSS'!FGD191</f>
        <v>0</v>
      </c>
      <c r="FGN191" s="595">
        <f>'apuração GROSS'!FGE191</f>
        <v>0</v>
      </c>
      <c r="FGO191" s="595">
        <f>'apuração GROSS'!FGF191</f>
        <v>0</v>
      </c>
      <c r="FGP191" s="595">
        <f>'apuração GROSS'!FGG191</f>
        <v>0</v>
      </c>
      <c r="FGQ191" s="595">
        <f>'apuração GROSS'!FGH191</f>
        <v>0</v>
      </c>
      <c r="FGR191" s="595">
        <f>'apuração GROSS'!FGI191</f>
        <v>0</v>
      </c>
      <c r="FGS191" s="595">
        <f>'apuração GROSS'!FGJ191</f>
        <v>0</v>
      </c>
      <c r="FGT191" s="595">
        <f>'apuração GROSS'!FGK191</f>
        <v>0</v>
      </c>
      <c r="FGU191" s="595">
        <f>'apuração GROSS'!FGL191</f>
        <v>0</v>
      </c>
      <c r="FGV191" s="595">
        <f>'apuração GROSS'!FGM191</f>
        <v>0</v>
      </c>
      <c r="FGW191" s="595">
        <f>'apuração GROSS'!FGN191</f>
        <v>0</v>
      </c>
      <c r="FGX191" s="595">
        <f>'apuração GROSS'!FGO191</f>
        <v>0</v>
      </c>
      <c r="FGY191" s="595">
        <f>'apuração GROSS'!FGP191</f>
        <v>0</v>
      </c>
      <c r="FGZ191" s="595">
        <f>'apuração GROSS'!FGQ191</f>
        <v>0</v>
      </c>
      <c r="FHA191" s="595">
        <f>'apuração GROSS'!FGR191</f>
        <v>0</v>
      </c>
      <c r="FHB191" s="595">
        <f>'apuração GROSS'!FGS191</f>
        <v>0</v>
      </c>
      <c r="FHC191" s="595">
        <f>'apuração GROSS'!FGT191</f>
        <v>0</v>
      </c>
      <c r="FHD191" s="595">
        <f>'apuração GROSS'!FGU191</f>
        <v>0</v>
      </c>
      <c r="FHE191" s="595">
        <f>'apuração GROSS'!FGV191</f>
        <v>0</v>
      </c>
      <c r="FHF191" s="595">
        <f>'apuração GROSS'!FGW191</f>
        <v>0</v>
      </c>
      <c r="FHG191" s="595">
        <f>'apuração GROSS'!FGX191</f>
        <v>0</v>
      </c>
      <c r="FHH191" s="595">
        <f>'apuração GROSS'!FGY191</f>
        <v>0</v>
      </c>
      <c r="FHI191" s="595">
        <f>'apuração GROSS'!FGZ191</f>
        <v>0</v>
      </c>
      <c r="FHJ191" s="595">
        <f>'apuração GROSS'!FHA191</f>
        <v>0</v>
      </c>
      <c r="FHK191" s="595">
        <f>'apuração GROSS'!FHB191</f>
        <v>0</v>
      </c>
      <c r="FHL191" s="595">
        <f>'apuração GROSS'!FHC191</f>
        <v>0</v>
      </c>
      <c r="FHM191" s="595">
        <f>'apuração GROSS'!FHD191</f>
        <v>0</v>
      </c>
      <c r="FHN191" s="595">
        <f>'apuração GROSS'!FHE191</f>
        <v>0</v>
      </c>
      <c r="FHO191" s="595">
        <f>'apuração GROSS'!FHF191</f>
        <v>0</v>
      </c>
      <c r="FHP191" s="595">
        <f>'apuração GROSS'!FHG191</f>
        <v>0</v>
      </c>
      <c r="FHQ191" s="595">
        <f>'apuração GROSS'!FHH191</f>
        <v>0</v>
      </c>
      <c r="FHR191" s="595">
        <f>'apuração GROSS'!FHI191</f>
        <v>0</v>
      </c>
      <c r="FHS191" s="595">
        <f>'apuração GROSS'!FHJ191</f>
        <v>0</v>
      </c>
      <c r="FHT191" s="595">
        <f>'apuração GROSS'!FHK191</f>
        <v>0</v>
      </c>
      <c r="FHU191" s="595">
        <f>'apuração GROSS'!FHL191</f>
        <v>0</v>
      </c>
      <c r="FHV191" s="595">
        <f>'apuração GROSS'!FHM191</f>
        <v>0</v>
      </c>
      <c r="FHW191" s="595">
        <f>'apuração GROSS'!FHN191</f>
        <v>0</v>
      </c>
      <c r="FHX191" s="595">
        <f>'apuração GROSS'!FHO191</f>
        <v>0</v>
      </c>
      <c r="FHY191" s="595">
        <f>'apuração GROSS'!FHP191</f>
        <v>0</v>
      </c>
      <c r="FHZ191" s="595">
        <f>'apuração GROSS'!FHQ191</f>
        <v>0</v>
      </c>
      <c r="FIA191" s="595">
        <f>'apuração GROSS'!FHR191</f>
        <v>0</v>
      </c>
      <c r="FIB191" s="595">
        <f>'apuração GROSS'!FHS191</f>
        <v>0</v>
      </c>
      <c r="FIC191" s="595">
        <f>'apuração GROSS'!FHT191</f>
        <v>0</v>
      </c>
      <c r="FID191" s="595">
        <f>'apuração GROSS'!FHU191</f>
        <v>0</v>
      </c>
      <c r="FIE191" s="595">
        <f>'apuração GROSS'!FHV191</f>
        <v>0</v>
      </c>
      <c r="FIF191" s="595">
        <f>'apuração GROSS'!FHW191</f>
        <v>0</v>
      </c>
      <c r="FIG191" s="595">
        <f>'apuração GROSS'!FHX191</f>
        <v>0</v>
      </c>
      <c r="FIH191" s="595">
        <f>'apuração GROSS'!FHY191</f>
        <v>0</v>
      </c>
      <c r="FII191" s="595">
        <f>'apuração GROSS'!FHZ191</f>
        <v>0</v>
      </c>
      <c r="FIJ191" s="595">
        <f>'apuração GROSS'!FIA191</f>
        <v>0</v>
      </c>
      <c r="FIK191" s="595">
        <f>'apuração GROSS'!FIB191</f>
        <v>0</v>
      </c>
      <c r="FIL191" s="595">
        <f>'apuração GROSS'!FIC191</f>
        <v>0</v>
      </c>
      <c r="FIM191" s="595">
        <f>'apuração GROSS'!FID191</f>
        <v>0</v>
      </c>
      <c r="FIN191" s="595">
        <f>'apuração GROSS'!FIE191</f>
        <v>0</v>
      </c>
      <c r="FIO191" s="595">
        <f>'apuração GROSS'!FIF191</f>
        <v>0</v>
      </c>
      <c r="FIP191" s="595">
        <f>'apuração GROSS'!FIG191</f>
        <v>0</v>
      </c>
      <c r="FIQ191" s="595">
        <f>'apuração GROSS'!FIH191</f>
        <v>0</v>
      </c>
      <c r="FIR191" s="595">
        <f>'apuração GROSS'!FII191</f>
        <v>0</v>
      </c>
      <c r="FIS191" s="595">
        <f>'apuração GROSS'!FIJ191</f>
        <v>0</v>
      </c>
      <c r="FIT191" s="595">
        <f>'apuração GROSS'!FIK191</f>
        <v>0</v>
      </c>
      <c r="FIU191" s="595">
        <f>'apuração GROSS'!FIL191</f>
        <v>0</v>
      </c>
      <c r="FIV191" s="595">
        <f>'apuração GROSS'!FIM191</f>
        <v>0</v>
      </c>
      <c r="FIW191" s="595">
        <f>'apuração GROSS'!FIN191</f>
        <v>0</v>
      </c>
      <c r="FIX191" s="595">
        <f>'apuração GROSS'!FIO191</f>
        <v>0</v>
      </c>
      <c r="FIY191" s="595">
        <f>'apuração GROSS'!FIP191</f>
        <v>0</v>
      </c>
      <c r="FIZ191" s="595">
        <f>'apuração GROSS'!FIQ191</f>
        <v>0</v>
      </c>
      <c r="FJA191" s="595">
        <f>'apuração GROSS'!FIR191</f>
        <v>0</v>
      </c>
      <c r="FJB191" s="595">
        <f>'apuração GROSS'!FIS191</f>
        <v>0</v>
      </c>
      <c r="FJC191" s="595">
        <f>'apuração GROSS'!FIT191</f>
        <v>0</v>
      </c>
      <c r="FJD191" s="595">
        <f>'apuração GROSS'!FIU191</f>
        <v>0</v>
      </c>
      <c r="FJE191" s="595">
        <f>'apuração GROSS'!FIV191</f>
        <v>0</v>
      </c>
      <c r="FJF191" s="595">
        <f>'apuração GROSS'!FIW191</f>
        <v>0</v>
      </c>
      <c r="FJG191" s="595">
        <f>'apuração GROSS'!FIX191</f>
        <v>0</v>
      </c>
      <c r="FJH191" s="595">
        <f>'apuração GROSS'!FIY191</f>
        <v>0</v>
      </c>
      <c r="FJI191" s="595">
        <f>'apuração GROSS'!FIZ191</f>
        <v>0</v>
      </c>
      <c r="FJJ191" s="595">
        <f>'apuração GROSS'!FJA191</f>
        <v>0</v>
      </c>
      <c r="FJK191" s="595">
        <f>'apuração GROSS'!FJB191</f>
        <v>0</v>
      </c>
      <c r="FJL191" s="595">
        <f>'apuração GROSS'!FJC191</f>
        <v>0</v>
      </c>
      <c r="FJM191" s="595">
        <f>'apuração GROSS'!FJD191</f>
        <v>0</v>
      </c>
      <c r="FJN191" s="595">
        <f>'apuração GROSS'!FJE191</f>
        <v>0</v>
      </c>
      <c r="FJO191" s="595">
        <f>'apuração GROSS'!FJF191</f>
        <v>0</v>
      </c>
      <c r="FJP191" s="595">
        <f>'apuração GROSS'!FJG191</f>
        <v>0</v>
      </c>
      <c r="FJQ191" s="595">
        <f>'apuração GROSS'!FJH191</f>
        <v>0</v>
      </c>
      <c r="FJR191" s="595">
        <f>'apuração GROSS'!FJI191</f>
        <v>0</v>
      </c>
      <c r="FJS191" s="595">
        <f>'apuração GROSS'!FJJ191</f>
        <v>0</v>
      </c>
      <c r="FJT191" s="595">
        <f>'apuração GROSS'!FJK191</f>
        <v>0</v>
      </c>
      <c r="FJU191" s="595">
        <f>'apuração GROSS'!FJL191</f>
        <v>0</v>
      </c>
      <c r="FJV191" s="595">
        <f>'apuração GROSS'!FJM191</f>
        <v>0</v>
      </c>
      <c r="FJW191" s="595">
        <f>'apuração GROSS'!FJN191</f>
        <v>0</v>
      </c>
      <c r="FJX191" s="595">
        <f>'apuração GROSS'!FJO191</f>
        <v>0</v>
      </c>
      <c r="FJY191" s="595">
        <f>'apuração GROSS'!FJP191</f>
        <v>0</v>
      </c>
      <c r="FJZ191" s="595">
        <f>'apuração GROSS'!FJQ191</f>
        <v>0</v>
      </c>
      <c r="FKA191" s="595">
        <f>'apuração GROSS'!FJR191</f>
        <v>0</v>
      </c>
      <c r="FKB191" s="595">
        <f>'apuração GROSS'!FJS191</f>
        <v>0</v>
      </c>
      <c r="FKC191" s="595">
        <f>'apuração GROSS'!FJT191</f>
        <v>0</v>
      </c>
      <c r="FKD191" s="595">
        <f>'apuração GROSS'!FJU191</f>
        <v>0</v>
      </c>
      <c r="FKE191" s="595">
        <f>'apuração GROSS'!FJV191</f>
        <v>0</v>
      </c>
      <c r="FKF191" s="595">
        <f>'apuração GROSS'!FJW191</f>
        <v>0</v>
      </c>
      <c r="FKG191" s="595">
        <f>'apuração GROSS'!FJX191</f>
        <v>0</v>
      </c>
      <c r="FKH191" s="595">
        <f>'apuração GROSS'!FJY191</f>
        <v>0</v>
      </c>
      <c r="FKI191" s="595">
        <f>'apuração GROSS'!FJZ191</f>
        <v>0</v>
      </c>
      <c r="FKJ191" s="595">
        <f>'apuração GROSS'!FKA191</f>
        <v>0</v>
      </c>
      <c r="FKK191" s="595">
        <f>'apuração GROSS'!FKB191</f>
        <v>0</v>
      </c>
      <c r="FKL191" s="595">
        <f>'apuração GROSS'!FKC191</f>
        <v>0</v>
      </c>
      <c r="FKM191" s="595">
        <f>'apuração GROSS'!FKD191</f>
        <v>0</v>
      </c>
      <c r="FKN191" s="595">
        <f>'apuração GROSS'!FKE191</f>
        <v>0</v>
      </c>
      <c r="FKO191" s="595">
        <f>'apuração GROSS'!FKF191</f>
        <v>0</v>
      </c>
      <c r="FKP191" s="595">
        <f>'apuração GROSS'!FKG191</f>
        <v>0</v>
      </c>
      <c r="FKQ191" s="595">
        <f>'apuração GROSS'!FKH191</f>
        <v>0</v>
      </c>
      <c r="FKR191" s="595">
        <f>'apuração GROSS'!FKI191</f>
        <v>0</v>
      </c>
      <c r="FKS191" s="595">
        <f>'apuração GROSS'!FKJ191</f>
        <v>0</v>
      </c>
      <c r="FKT191" s="595">
        <f>'apuração GROSS'!FKK191</f>
        <v>0</v>
      </c>
      <c r="FKU191" s="595">
        <f>'apuração GROSS'!FKL191</f>
        <v>0</v>
      </c>
      <c r="FKV191" s="595">
        <f>'apuração GROSS'!FKM191</f>
        <v>0</v>
      </c>
      <c r="FKW191" s="595">
        <f>'apuração GROSS'!FKN191</f>
        <v>0</v>
      </c>
      <c r="FKX191" s="595">
        <f>'apuração GROSS'!FKO191</f>
        <v>0</v>
      </c>
      <c r="FKY191" s="595">
        <f>'apuração GROSS'!FKP191</f>
        <v>0</v>
      </c>
      <c r="FKZ191" s="595">
        <f>'apuração GROSS'!FKQ191</f>
        <v>0</v>
      </c>
      <c r="FLA191" s="595">
        <f>'apuração GROSS'!FKR191</f>
        <v>0</v>
      </c>
      <c r="FLB191" s="595">
        <f>'apuração GROSS'!FKS191</f>
        <v>0</v>
      </c>
      <c r="FLC191" s="595">
        <f>'apuração GROSS'!FKT191</f>
        <v>0</v>
      </c>
      <c r="FLD191" s="595">
        <f>'apuração GROSS'!FKU191</f>
        <v>0</v>
      </c>
      <c r="FLE191" s="595">
        <f>'apuração GROSS'!FKV191</f>
        <v>0</v>
      </c>
      <c r="FLF191" s="595">
        <f>'apuração GROSS'!FKW191</f>
        <v>0</v>
      </c>
      <c r="FLG191" s="595">
        <f>'apuração GROSS'!FKX191</f>
        <v>0</v>
      </c>
      <c r="FLH191" s="595">
        <f>'apuração GROSS'!FKY191</f>
        <v>0</v>
      </c>
      <c r="FLI191" s="595">
        <f>'apuração GROSS'!FKZ191</f>
        <v>0</v>
      </c>
      <c r="FLJ191" s="595">
        <f>'apuração GROSS'!FLA191</f>
        <v>0</v>
      </c>
      <c r="FLK191" s="595">
        <f>'apuração GROSS'!FLB191</f>
        <v>0</v>
      </c>
      <c r="FLL191" s="595">
        <f>'apuração GROSS'!FLC191</f>
        <v>0</v>
      </c>
      <c r="FLM191" s="595">
        <f>'apuração GROSS'!FLD191</f>
        <v>0</v>
      </c>
      <c r="FLN191" s="595">
        <f>'apuração GROSS'!FLE191</f>
        <v>0</v>
      </c>
      <c r="FLO191" s="595">
        <f>'apuração GROSS'!FLF191</f>
        <v>0</v>
      </c>
      <c r="FLP191" s="595">
        <f>'apuração GROSS'!FLG191</f>
        <v>0</v>
      </c>
      <c r="FLQ191" s="595">
        <f>'apuração GROSS'!FLH191</f>
        <v>0</v>
      </c>
      <c r="FLR191" s="595">
        <f>'apuração GROSS'!FLI191</f>
        <v>0</v>
      </c>
      <c r="FLS191" s="595">
        <f>'apuração GROSS'!FLJ191</f>
        <v>0</v>
      </c>
      <c r="FLT191" s="595">
        <f>'apuração GROSS'!FLK191</f>
        <v>0</v>
      </c>
      <c r="FLU191" s="595">
        <f>'apuração GROSS'!FLL191</f>
        <v>0</v>
      </c>
      <c r="FLV191" s="595">
        <f>'apuração GROSS'!FLM191</f>
        <v>0</v>
      </c>
      <c r="FLW191" s="595">
        <f>'apuração GROSS'!FLN191</f>
        <v>0</v>
      </c>
      <c r="FLX191" s="595">
        <f>'apuração GROSS'!FLO191</f>
        <v>0</v>
      </c>
      <c r="FLY191" s="595">
        <f>'apuração GROSS'!FLP191</f>
        <v>0</v>
      </c>
      <c r="FLZ191" s="595">
        <f>'apuração GROSS'!FLQ191</f>
        <v>0</v>
      </c>
      <c r="FMA191" s="595">
        <f>'apuração GROSS'!FLR191</f>
        <v>0</v>
      </c>
      <c r="FMB191" s="595">
        <f>'apuração GROSS'!FLS191</f>
        <v>0</v>
      </c>
      <c r="FMC191" s="595">
        <f>'apuração GROSS'!FLT191</f>
        <v>0</v>
      </c>
      <c r="FMD191" s="595">
        <f>'apuração GROSS'!FLU191</f>
        <v>0</v>
      </c>
      <c r="FME191" s="595">
        <f>'apuração GROSS'!FLV191</f>
        <v>0</v>
      </c>
      <c r="FMF191" s="595">
        <f>'apuração GROSS'!FLW191</f>
        <v>0</v>
      </c>
      <c r="FMG191" s="595">
        <f>'apuração GROSS'!FLX191</f>
        <v>0</v>
      </c>
      <c r="FMH191" s="595">
        <f>'apuração GROSS'!FLY191</f>
        <v>0</v>
      </c>
      <c r="FMI191" s="595">
        <f>'apuração GROSS'!FLZ191</f>
        <v>0</v>
      </c>
      <c r="FMJ191" s="595">
        <f>'apuração GROSS'!FMA191</f>
        <v>0</v>
      </c>
      <c r="FMK191" s="595">
        <f>'apuração GROSS'!FMB191</f>
        <v>0</v>
      </c>
      <c r="FML191" s="595">
        <f>'apuração GROSS'!FMC191</f>
        <v>0</v>
      </c>
      <c r="FMM191" s="595">
        <f>'apuração GROSS'!FMD191</f>
        <v>0</v>
      </c>
      <c r="FMN191" s="595">
        <f>'apuração GROSS'!FME191</f>
        <v>0</v>
      </c>
      <c r="FMO191" s="595">
        <f>'apuração GROSS'!FMF191</f>
        <v>0</v>
      </c>
      <c r="FMP191" s="595">
        <f>'apuração GROSS'!FMG191</f>
        <v>0</v>
      </c>
      <c r="FMQ191" s="595">
        <f>'apuração GROSS'!FMH191</f>
        <v>0</v>
      </c>
      <c r="FMR191" s="595">
        <f>'apuração GROSS'!FMI191</f>
        <v>0</v>
      </c>
      <c r="FMS191" s="595">
        <f>'apuração GROSS'!FMJ191</f>
        <v>0</v>
      </c>
      <c r="FMT191" s="595">
        <f>'apuração GROSS'!FMK191</f>
        <v>0</v>
      </c>
      <c r="FMU191" s="595">
        <f>'apuração GROSS'!FML191</f>
        <v>0</v>
      </c>
      <c r="FMV191" s="595">
        <f>'apuração GROSS'!FMM191</f>
        <v>0</v>
      </c>
      <c r="FMW191" s="595">
        <f>'apuração GROSS'!FMN191</f>
        <v>0</v>
      </c>
      <c r="FMX191" s="595">
        <f>'apuração GROSS'!FMO191</f>
        <v>0</v>
      </c>
      <c r="FMY191" s="595">
        <f>'apuração GROSS'!FMP191</f>
        <v>0</v>
      </c>
      <c r="FMZ191" s="595">
        <f>'apuração GROSS'!FMQ191</f>
        <v>0</v>
      </c>
      <c r="FNA191" s="595">
        <f>'apuração GROSS'!FMR191</f>
        <v>0</v>
      </c>
      <c r="FNB191" s="595">
        <f>'apuração GROSS'!FMS191</f>
        <v>0</v>
      </c>
      <c r="FNC191" s="595">
        <f>'apuração GROSS'!FMT191</f>
        <v>0</v>
      </c>
      <c r="FND191" s="595">
        <f>'apuração GROSS'!FMU191</f>
        <v>0</v>
      </c>
      <c r="FNE191" s="595">
        <f>'apuração GROSS'!FMV191</f>
        <v>0</v>
      </c>
      <c r="FNF191" s="595">
        <f>'apuração GROSS'!FMW191</f>
        <v>0</v>
      </c>
      <c r="FNG191" s="595">
        <f>'apuração GROSS'!FMX191</f>
        <v>0</v>
      </c>
      <c r="FNH191" s="595">
        <f>'apuração GROSS'!FMY191</f>
        <v>0</v>
      </c>
      <c r="FNI191" s="595">
        <f>'apuração GROSS'!FMZ191</f>
        <v>0</v>
      </c>
      <c r="FNJ191" s="595">
        <f>'apuração GROSS'!FNA191</f>
        <v>0</v>
      </c>
      <c r="FNK191" s="595">
        <f>'apuração GROSS'!FNB191</f>
        <v>0</v>
      </c>
      <c r="FNL191" s="595">
        <f>'apuração GROSS'!FNC191</f>
        <v>0</v>
      </c>
      <c r="FNM191" s="595">
        <f>'apuração GROSS'!FND191</f>
        <v>0</v>
      </c>
      <c r="FNN191" s="595">
        <f>'apuração GROSS'!FNE191</f>
        <v>0</v>
      </c>
      <c r="FNO191" s="595">
        <f>'apuração GROSS'!FNF191</f>
        <v>0</v>
      </c>
      <c r="FNP191" s="595">
        <f>'apuração GROSS'!FNG191</f>
        <v>0</v>
      </c>
      <c r="FNQ191" s="595">
        <f>'apuração GROSS'!FNH191</f>
        <v>0</v>
      </c>
      <c r="FNR191" s="595">
        <f>'apuração GROSS'!FNI191</f>
        <v>0</v>
      </c>
      <c r="FNS191" s="595">
        <f>'apuração GROSS'!FNJ191</f>
        <v>0</v>
      </c>
      <c r="FNT191" s="595">
        <f>'apuração GROSS'!FNK191</f>
        <v>0</v>
      </c>
      <c r="FNU191" s="595">
        <f>'apuração GROSS'!FNL191</f>
        <v>0</v>
      </c>
      <c r="FNV191" s="595">
        <f>'apuração GROSS'!FNM191</f>
        <v>0</v>
      </c>
      <c r="FNW191" s="595">
        <f>'apuração GROSS'!FNN191</f>
        <v>0</v>
      </c>
      <c r="FNX191" s="595">
        <f>'apuração GROSS'!FNO191</f>
        <v>0</v>
      </c>
      <c r="FNY191" s="595">
        <f>'apuração GROSS'!FNP191</f>
        <v>0</v>
      </c>
      <c r="FNZ191" s="595">
        <f>'apuração GROSS'!FNQ191</f>
        <v>0</v>
      </c>
      <c r="FOA191" s="595">
        <f>'apuração GROSS'!FNR191</f>
        <v>0</v>
      </c>
      <c r="FOB191" s="595">
        <f>'apuração GROSS'!FNS191</f>
        <v>0</v>
      </c>
      <c r="FOC191" s="595">
        <f>'apuração GROSS'!FNT191</f>
        <v>0</v>
      </c>
      <c r="FOD191" s="595">
        <f>'apuração GROSS'!FNU191</f>
        <v>0</v>
      </c>
      <c r="FOE191" s="595">
        <f>'apuração GROSS'!FNV191</f>
        <v>0</v>
      </c>
      <c r="FOF191" s="595">
        <f>'apuração GROSS'!FNW191</f>
        <v>0</v>
      </c>
      <c r="FOG191" s="595">
        <f>'apuração GROSS'!FNX191</f>
        <v>0</v>
      </c>
      <c r="FOH191" s="595">
        <f>'apuração GROSS'!FNY191</f>
        <v>0</v>
      </c>
      <c r="FOI191" s="595">
        <f>'apuração GROSS'!FNZ191</f>
        <v>0</v>
      </c>
      <c r="FOJ191" s="595">
        <f>'apuração GROSS'!FOA191</f>
        <v>0</v>
      </c>
      <c r="FOK191" s="595">
        <f>'apuração GROSS'!FOB191</f>
        <v>0</v>
      </c>
      <c r="FOL191" s="595">
        <f>'apuração GROSS'!FOC191</f>
        <v>0</v>
      </c>
      <c r="FOM191" s="595">
        <f>'apuração GROSS'!FOD191</f>
        <v>0</v>
      </c>
      <c r="FON191" s="595">
        <f>'apuração GROSS'!FOE191</f>
        <v>0</v>
      </c>
      <c r="FOO191" s="595">
        <f>'apuração GROSS'!FOF191</f>
        <v>0</v>
      </c>
      <c r="FOP191" s="595">
        <f>'apuração GROSS'!FOG191</f>
        <v>0</v>
      </c>
      <c r="FOQ191" s="595">
        <f>'apuração GROSS'!FOH191</f>
        <v>0</v>
      </c>
      <c r="FOR191" s="595">
        <f>'apuração GROSS'!FOI191</f>
        <v>0</v>
      </c>
      <c r="FOS191" s="595">
        <f>'apuração GROSS'!FOJ191</f>
        <v>0</v>
      </c>
      <c r="FOT191" s="595">
        <f>'apuração GROSS'!FOK191</f>
        <v>0</v>
      </c>
      <c r="FOU191" s="595">
        <f>'apuração GROSS'!FOL191</f>
        <v>0</v>
      </c>
      <c r="FOV191" s="595">
        <f>'apuração GROSS'!FOM191</f>
        <v>0</v>
      </c>
      <c r="FOW191" s="595">
        <f>'apuração GROSS'!FON191</f>
        <v>0</v>
      </c>
      <c r="FOX191" s="595">
        <f>'apuração GROSS'!FOO191</f>
        <v>0</v>
      </c>
      <c r="FOY191" s="595">
        <f>'apuração GROSS'!FOP191</f>
        <v>0</v>
      </c>
      <c r="FOZ191" s="595">
        <f>'apuração GROSS'!FOQ191</f>
        <v>0</v>
      </c>
      <c r="FPA191" s="595">
        <f>'apuração GROSS'!FOR191</f>
        <v>0</v>
      </c>
      <c r="FPB191" s="595">
        <f>'apuração GROSS'!FOS191</f>
        <v>0</v>
      </c>
      <c r="FPC191" s="595">
        <f>'apuração GROSS'!FOT191</f>
        <v>0</v>
      </c>
      <c r="FPD191" s="595">
        <f>'apuração GROSS'!FOU191</f>
        <v>0</v>
      </c>
      <c r="FPE191" s="595">
        <f>'apuração GROSS'!FOV191</f>
        <v>0</v>
      </c>
      <c r="FPF191" s="595">
        <f>'apuração GROSS'!FOW191</f>
        <v>0</v>
      </c>
      <c r="FPG191" s="595">
        <f>'apuração GROSS'!FOX191</f>
        <v>0</v>
      </c>
      <c r="FPH191" s="595">
        <f>'apuração GROSS'!FOY191</f>
        <v>0</v>
      </c>
      <c r="FPI191" s="595">
        <f>'apuração GROSS'!FOZ191</f>
        <v>0</v>
      </c>
      <c r="FPJ191" s="595">
        <f>'apuração GROSS'!FPA191</f>
        <v>0</v>
      </c>
      <c r="FPK191" s="595">
        <f>'apuração GROSS'!FPB191</f>
        <v>0</v>
      </c>
      <c r="FPL191" s="595">
        <f>'apuração GROSS'!FPC191</f>
        <v>0</v>
      </c>
      <c r="FPM191" s="595">
        <f>'apuração GROSS'!FPD191</f>
        <v>0</v>
      </c>
      <c r="FPN191" s="595">
        <f>'apuração GROSS'!FPE191</f>
        <v>0</v>
      </c>
      <c r="FPO191" s="595">
        <f>'apuração GROSS'!FPF191</f>
        <v>0</v>
      </c>
      <c r="FPP191" s="595">
        <f>'apuração GROSS'!FPG191</f>
        <v>0</v>
      </c>
      <c r="FPQ191" s="595">
        <f>'apuração GROSS'!FPH191</f>
        <v>0</v>
      </c>
      <c r="FPR191" s="595">
        <f>'apuração GROSS'!FPI191</f>
        <v>0</v>
      </c>
      <c r="FPS191" s="595">
        <f>'apuração GROSS'!FPJ191</f>
        <v>0</v>
      </c>
      <c r="FPT191" s="595">
        <f>'apuração GROSS'!FPK191</f>
        <v>0</v>
      </c>
      <c r="FPU191" s="595">
        <f>'apuração GROSS'!FPL191</f>
        <v>0</v>
      </c>
      <c r="FPV191" s="595">
        <f>'apuração GROSS'!FPM191</f>
        <v>0</v>
      </c>
      <c r="FPW191" s="595">
        <f>'apuração GROSS'!FPN191</f>
        <v>0</v>
      </c>
      <c r="FPX191" s="595">
        <f>'apuração GROSS'!FPO191</f>
        <v>0</v>
      </c>
      <c r="FPY191" s="595">
        <f>'apuração GROSS'!FPP191</f>
        <v>0</v>
      </c>
      <c r="FPZ191" s="595">
        <f>'apuração GROSS'!FPQ191</f>
        <v>0</v>
      </c>
      <c r="FQA191" s="595">
        <f>'apuração GROSS'!FPR191</f>
        <v>0</v>
      </c>
      <c r="FQB191" s="595">
        <f>'apuração GROSS'!FPS191</f>
        <v>0</v>
      </c>
      <c r="FQC191" s="595">
        <f>'apuração GROSS'!FPT191</f>
        <v>0</v>
      </c>
      <c r="FQD191" s="595">
        <f>'apuração GROSS'!FPU191</f>
        <v>0</v>
      </c>
      <c r="FQE191" s="595">
        <f>'apuração GROSS'!FPV191</f>
        <v>0</v>
      </c>
      <c r="FQF191" s="595">
        <f>'apuração GROSS'!FPW191</f>
        <v>0</v>
      </c>
      <c r="FQG191" s="595">
        <f>'apuração GROSS'!FPX191</f>
        <v>0</v>
      </c>
      <c r="FQH191" s="595">
        <f>'apuração GROSS'!FPY191</f>
        <v>0</v>
      </c>
      <c r="FQI191" s="595">
        <f>'apuração GROSS'!FPZ191</f>
        <v>0</v>
      </c>
      <c r="FQJ191" s="595">
        <f>'apuração GROSS'!FQA191</f>
        <v>0</v>
      </c>
      <c r="FQK191" s="595">
        <f>'apuração GROSS'!FQB191</f>
        <v>0</v>
      </c>
      <c r="FQL191" s="595">
        <f>'apuração GROSS'!FQC191</f>
        <v>0</v>
      </c>
      <c r="FQM191" s="595">
        <f>'apuração GROSS'!FQD191</f>
        <v>0</v>
      </c>
      <c r="FQN191" s="595">
        <f>'apuração GROSS'!FQE191</f>
        <v>0</v>
      </c>
      <c r="FQO191" s="595">
        <f>'apuração GROSS'!FQF191</f>
        <v>0</v>
      </c>
      <c r="FQP191" s="595">
        <f>'apuração GROSS'!FQG191</f>
        <v>0</v>
      </c>
      <c r="FQQ191" s="595">
        <f>'apuração GROSS'!FQH191</f>
        <v>0</v>
      </c>
      <c r="FQR191" s="595">
        <f>'apuração GROSS'!FQI191</f>
        <v>0</v>
      </c>
      <c r="FQS191" s="595">
        <f>'apuração GROSS'!FQJ191</f>
        <v>0</v>
      </c>
      <c r="FQT191" s="595">
        <f>'apuração GROSS'!FQK191</f>
        <v>0</v>
      </c>
      <c r="FQU191" s="595">
        <f>'apuração GROSS'!FQL191</f>
        <v>0</v>
      </c>
      <c r="FQV191" s="595">
        <f>'apuração GROSS'!FQM191</f>
        <v>0</v>
      </c>
      <c r="FQW191" s="595">
        <f>'apuração GROSS'!FQN191</f>
        <v>0</v>
      </c>
      <c r="FQX191" s="595">
        <f>'apuração GROSS'!FQO191</f>
        <v>0</v>
      </c>
      <c r="FQY191" s="595">
        <f>'apuração GROSS'!FQP191</f>
        <v>0</v>
      </c>
      <c r="FQZ191" s="595">
        <f>'apuração GROSS'!FQQ191</f>
        <v>0</v>
      </c>
      <c r="FRA191" s="595">
        <f>'apuração GROSS'!FQR191</f>
        <v>0</v>
      </c>
      <c r="FRB191" s="595">
        <f>'apuração GROSS'!FQS191</f>
        <v>0</v>
      </c>
      <c r="FRC191" s="595">
        <f>'apuração GROSS'!FQT191</f>
        <v>0</v>
      </c>
      <c r="FRD191" s="595">
        <f>'apuração GROSS'!FQU191</f>
        <v>0</v>
      </c>
      <c r="FRE191" s="595">
        <f>'apuração GROSS'!FQV191</f>
        <v>0</v>
      </c>
      <c r="FRF191" s="595">
        <f>'apuração GROSS'!FQW191</f>
        <v>0</v>
      </c>
      <c r="FRG191" s="595">
        <f>'apuração GROSS'!FQX191</f>
        <v>0</v>
      </c>
      <c r="FRH191" s="595">
        <f>'apuração GROSS'!FQY191</f>
        <v>0</v>
      </c>
      <c r="FRI191" s="595">
        <f>'apuração GROSS'!FQZ191</f>
        <v>0</v>
      </c>
      <c r="FRJ191" s="595">
        <f>'apuração GROSS'!FRA191</f>
        <v>0</v>
      </c>
      <c r="FRK191" s="595">
        <f>'apuração GROSS'!FRB191</f>
        <v>0</v>
      </c>
      <c r="FRL191" s="595">
        <f>'apuração GROSS'!FRC191</f>
        <v>0</v>
      </c>
      <c r="FRM191" s="595">
        <f>'apuração GROSS'!FRD191</f>
        <v>0</v>
      </c>
      <c r="FRN191" s="595">
        <f>'apuração GROSS'!FRE191</f>
        <v>0</v>
      </c>
      <c r="FRO191" s="595">
        <f>'apuração GROSS'!FRF191</f>
        <v>0</v>
      </c>
      <c r="FRP191" s="595">
        <f>'apuração GROSS'!FRG191</f>
        <v>0</v>
      </c>
      <c r="FRQ191" s="595">
        <f>'apuração GROSS'!FRH191</f>
        <v>0</v>
      </c>
      <c r="FRR191" s="595">
        <f>'apuração GROSS'!FRI191</f>
        <v>0</v>
      </c>
      <c r="FRS191" s="595">
        <f>'apuração GROSS'!FRJ191</f>
        <v>0</v>
      </c>
      <c r="FRT191" s="595">
        <f>'apuração GROSS'!FRK191</f>
        <v>0</v>
      </c>
      <c r="FRU191" s="595">
        <f>'apuração GROSS'!FRL191</f>
        <v>0</v>
      </c>
      <c r="FRV191" s="595">
        <f>'apuração GROSS'!FRM191</f>
        <v>0</v>
      </c>
      <c r="FRW191" s="595">
        <f>'apuração GROSS'!FRN191</f>
        <v>0</v>
      </c>
      <c r="FRX191" s="595">
        <f>'apuração GROSS'!FRO191</f>
        <v>0</v>
      </c>
      <c r="FRY191" s="595">
        <f>'apuração GROSS'!FRP191</f>
        <v>0</v>
      </c>
      <c r="FRZ191" s="595">
        <f>'apuração GROSS'!FRQ191</f>
        <v>0</v>
      </c>
      <c r="FSA191" s="595">
        <f>'apuração GROSS'!FRR191</f>
        <v>0</v>
      </c>
      <c r="FSB191" s="595">
        <f>'apuração GROSS'!FRS191</f>
        <v>0</v>
      </c>
      <c r="FSC191" s="595">
        <f>'apuração GROSS'!FRT191</f>
        <v>0</v>
      </c>
      <c r="FSD191" s="595">
        <f>'apuração GROSS'!FRU191</f>
        <v>0</v>
      </c>
      <c r="FSE191" s="595">
        <f>'apuração GROSS'!FRV191</f>
        <v>0</v>
      </c>
      <c r="FSF191" s="595">
        <f>'apuração GROSS'!FRW191</f>
        <v>0</v>
      </c>
      <c r="FSG191" s="595">
        <f>'apuração GROSS'!FRX191</f>
        <v>0</v>
      </c>
      <c r="FSH191" s="595">
        <f>'apuração GROSS'!FRY191</f>
        <v>0</v>
      </c>
      <c r="FSI191" s="595">
        <f>'apuração GROSS'!FRZ191</f>
        <v>0</v>
      </c>
      <c r="FSJ191" s="595">
        <f>'apuração GROSS'!FSA191</f>
        <v>0</v>
      </c>
      <c r="FSK191" s="595">
        <f>'apuração GROSS'!FSB191</f>
        <v>0</v>
      </c>
      <c r="FSL191" s="595">
        <f>'apuração GROSS'!FSC191</f>
        <v>0</v>
      </c>
      <c r="FSM191" s="595">
        <f>'apuração GROSS'!FSD191</f>
        <v>0</v>
      </c>
      <c r="FSN191" s="595">
        <f>'apuração GROSS'!FSE191</f>
        <v>0</v>
      </c>
      <c r="FSO191" s="595">
        <f>'apuração GROSS'!FSF191</f>
        <v>0</v>
      </c>
      <c r="FSP191" s="595">
        <f>'apuração GROSS'!FSG191</f>
        <v>0</v>
      </c>
      <c r="FSQ191" s="595">
        <f>'apuração GROSS'!FSH191</f>
        <v>0</v>
      </c>
      <c r="FSR191" s="595">
        <f>'apuração GROSS'!FSI191</f>
        <v>0</v>
      </c>
      <c r="FSS191" s="595">
        <f>'apuração GROSS'!FSJ191</f>
        <v>0</v>
      </c>
      <c r="FST191" s="595">
        <f>'apuração GROSS'!FSK191</f>
        <v>0</v>
      </c>
      <c r="FSU191" s="595">
        <f>'apuração GROSS'!FSL191</f>
        <v>0</v>
      </c>
      <c r="FSV191" s="595">
        <f>'apuração GROSS'!FSM191</f>
        <v>0</v>
      </c>
      <c r="FSW191" s="595">
        <f>'apuração GROSS'!FSN191</f>
        <v>0</v>
      </c>
      <c r="FSX191" s="595">
        <f>'apuração GROSS'!FSO191</f>
        <v>0</v>
      </c>
      <c r="FSY191" s="595">
        <f>'apuração GROSS'!FSP191</f>
        <v>0</v>
      </c>
      <c r="FSZ191" s="595">
        <f>'apuração GROSS'!FSQ191</f>
        <v>0</v>
      </c>
      <c r="FTA191" s="595">
        <f>'apuração GROSS'!FSR191</f>
        <v>0</v>
      </c>
      <c r="FTB191" s="595">
        <f>'apuração GROSS'!FSS191</f>
        <v>0</v>
      </c>
      <c r="FTC191" s="595">
        <f>'apuração GROSS'!FST191</f>
        <v>0</v>
      </c>
      <c r="FTD191" s="595">
        <f>'apuração GROSS'!FSU191</f>
        <v>0</v>
      </c>
      <c r="FTE191" s="595">
        <f>'apuração GROSS'!FSV191</f>
        <v>0</v>
      </c>
      <c r="FTF191" s="595">
        <f>'apuração GROSS'!FSW191</f>
        <v>0</v>
      </c>
      <c r="FTG191" s="595">
        <f>'apuração GROSS'!FSX191</f>
        <v>0</v>
      </c>
      <c r="FTH191" s="595">
        <f>'apuração GROSS'!FSY191</f>
        <v>0</v>
      </c>
      <c r="FTI191" s="595">
        <f>'apuração GROSS'!FSZ191</f>
        <v>0</v>
      </c>
      <c r="FTJ191" s="595">
        <f>'apuração GROSS'!FTA191</f>
        <v>0</v>
      </c>
      <c r="FTK191" s="595">
        <f>'apuração GROSS'!FTB191</f>
        <v>0</v>
      </c>
      <c r="FTL191" s="595">
        <f>'apuração GROSS'!FTC191</f>
        <v>0</v>
      </c>
      <c r="FTM191" s="595">
        <f>'apuração GROSS'!FTD191</f>
        <v>0</v>
      </c>
      <c r="FTN191" s="595">
        <f>'apuração GROSS'!FTE191</f>
        <v>0</v>
      </c>
      <c r="FTO191" s="595">
        <f>'apuração GROSS'!FTF191</f>
        <v>0</v>
      </c>
      <c r="FTP191" s="595">
        <f>'apuração GROSS'!FTG191</f>
        <v>0</v>
      </c>
      <c r="FTQ191" s="595">
        <f>'apuração GROSS'!FTH191</f>
        <v>0</v>
      </c>
      <c r="FTR191" s="595">
        <f>'apuração GROSS'!FTI191</f>
        <v>0</v>
      </c>
      <c r="FTS191" s="595">
        <f>'apuração GROSS'!FTJ191</f>
        <v>0</v>
      </c>
      <c r="FTT191" s="595">
        <f>'apuração GROSS'!FTK191</f>
        <v>0</v>
      </c>
      <c r="FTU191" s="595">
        <f>'apuração GROSS'!FTL191</f>
        <v>0</v>
      </c>
      <c r="FTV191" s="595">
        <f>'apuração GROSS'!FTM191</f>
        <v>0</v>
      </c>
      <c r="FTW191" s="595">
        <f>'apuração GROSS'!FTN191</f>
        <v>0</v>
      </c>
      <c r="FTX191" s="595">
        <f>'apuração GROSS'!FTO191</f>
        <v>0</v>
      </c>
      <c r="FTY191" s="595">
        <f>'apuração GROSS'!FTP191</f>
        <v>0</v>
      </c>
      <c r="FTZ191" s="595">
        <f>'apuração GROSS'!FTQ191</f>
        <v>0</v>
      </c>
      <c r="FUA191" s="595">
        <f>'apuração GROSS'!FTR191</f>
        <v>0</v>
      </c>
      <c r="FUB191" s="595">
        <f>'apuração GROSS'!FTS191</f>
        <v>0</v>
      </c>
      <c r="FUC191" s="595">
        <f>'apuração GROSS'!FTT191</f>
        <v>0</v>
      </c>
      <c r="FUD191" s="595">
        <f>'apuração GROSS'!FTU191</f>
        <v>0</v>
      </c>
      <c r="FUE191" s="595">
        <f>'apuração GROSS'!FTV191</f>
        <v>0</v>
      </c>
      <c r="FUF191" s="595">
        <f>'apuração GROSS'!FTW191</f>
        <v>0</v>
      </c>
      <c r="FUG191" s="595">
        <f>'apuração GROSS'!FTX191</f>
        <v>0</v>
      </c>
      <c r="FUH191" s="595">
        <f>'apuração GROSS'!FTY191</f>
        <v>0</v>
      </c>
      <c r="FUI191" s="595">
        <f>'apuração GROSS'!FTZ191</f>
        <v>0</v>
      </c>
      <c r="FUJ191" s="595">
        <f>'apuração GROSS'!FUA191</f>
        <v>0</v>
      </c>
      <c r="FUK191" s="595">
        <f>'apuração GROSS'!FUB191</f>
        <v>0</v>
      </c>
      <c r="FUL191" s="595">
        <f>'apuração GROSS'!FUC191</f>
        <v>0</v>
      </c>
      <c r="FUM191" s="595">
        <f>'apuração GROSS'!FUD191</f>
        <v>0</v>
      </c>
      <c r="FUN191" s="595">
        <f>'apuração GROSS'!FUE191</f>
        <v>0</v>
      </c>
      <c r="FUO191" s="595">
        <f>'apuração GROSS'!FUF191</f>
        <v>0</v>
      </c>
      <c r="FUP191" s="595">
        <f>'apuração GROSS'!FUG191</f>
        <v>0</v>
      </c>
      <c r="FUQ191" s="595">
        <f>'apuração GROSS'!FUH191</f>
        <v>0</v>
      </c>
      <c r="FUR191" s="595">
        <f>'apuração GROSS'!FUI191</f>
        <v>0</v>
      </c>
      <c r="FUS191" s="595">
        <f>'apuração GROSS'!FUJ191</f>
        <v>0</v>
      </c>
      <c r="FUT191" s="595">
        <f>'apuração GROSS'!FUK191</f>
        <v>0</v>
      </c>
      <c r="FUU191" s="595">
        <f>'apuração GROSS'!FUL191</f>
        <v>0</v>
      </c>
      <c r="FUV191" s="595">
        <f>'apuração GROSS'!FUM191</f>
        <v>0</v>
      </c>
      <c r="FUW191" s="595">
        <f>'apuração GROSS'!FUN191</f>
        <v>0</v>
      </c>
      <c r="FUX191" s="595">
        <f>'apuração GROSS'!FUO191</f>
        <v>0</v>
      </c>
      <c r="FUY191" s="595">
        <f>'apuração GROSS'!FUP191</f>
        <v>0</v>
      </c>
      <c r="FUZ191" s="595">
        <f>'apuração GROSS'!FUQ191</f>
        <v>0</v>
      </c>
      <c r="FVA191" s="595">
        <f>'apuração GROSS'!FUR191</f>
        <v>0</v>
      </c>
      <c r="FVB191" s="595">
        <f>'apuração GROSS'!FUS191</f>
        <v>0</v>
      </c>
      <c r="FVC191" s="595">
        <f>'apuração GROSS'!FUT191</f>
        <v>0</v>
      </c>
      <c r="FVD191" s="595">
        <f>'apuração GROSS'!FUU191</f>
        <v>0</v>
      </c>
      <c r="FVE191" s="595">
        <f>'apuração GROSS'!FUV191</f>
        <v>0</v>
      </c>
      <c r="FVF191" s="595">
        <f>'apuração GROSS'!FUW191</f>
        <v>0</v>
      </c>
      <c r="FVG191" s="595">
        <f>'apuração GROSS'!FUX191</f>
        <v>0</v>
      </c>
      <c r="FVH191" s="595">
        <f>'apuração GROSS'!FUY191</f>
        <v>0</v>
      </c>
      <c r="FVI191" s="595">
        <f>'apuração GROSS'!FUZ191</f>
        <v>0</v>
      </c>
      <c r="FVJ191" s="595">
        <f>'apuração GROSS'!FVA191</f>
        <v>0</v>
      </c>
      <c r="FVK191" s="595">
        <f>'apuração GROSS'!FVB191</f>
        <v>0</v>
      </c>
      <c r="FVL191" s="595">
        <f>'apuração GROSS'!FVC191</f>
        <v>0</v>
      </c>
      <c r="FVM191" s="595">
        <f>'apuração GROSS'!FVD191</f>
        <v>0</v>
      </c>
      <c r="FVN191" s="595">
        <f>'apuração GROSS'!FVE191</f>
        <v>0</v>
      </c>
      <c r="FVO191" s="595">
        <f>'apuração GROSS'!FVF191</f>
        <v>0</v>
      </c>
      <c r="FVP191" s="595">
        <f>'apuração GROSS'!FVG191</f>
        <v>0</v>
      </c>
      <c r="FVQ191" s="595">
        <f>'apuração GROSS'!FVH191</f>
        <v>0</v>
      </c>
      <c r="FVR191" s="595">
        <f>'apuração GROSS'!FVI191</f>
        <v>0</v>
      </c>
      <c r="FVS191" s="595">
        <f>'apuração GROSS'!FVJ191</f>
        <v>0</v>
      </c>
      <c r="FVT191" s="595">
        <f>'apuração GROSS'!FVK191</f>
        <v>0</v>
      </c>
      <c r="FVU191" s="595">
        <f>'apuração GROSS'!FVL191</f>
        <v>0</v>
      </c>
      <c r="FVV191" s="595">
        <f>'apuração GROSS'!FVM191</f>
        <v>0</v>
      </c>
      <c r="FVW191" s="595">
        <f>'apuração GROSS'!FVN191</f>
        <v>0</v>
      </c>
      <c r="FVX191" s="595">
        <f>'apuração GROSS'!FVO191</f>
        <v>0</v>
      </c>
      <c r="FVY191" s="595">
        <f>'apuração GROSS'!FVP191</f>
        <v>0</v>
      </c>
      <c r="FVZ191" s="595">
        <f>'apuração GROSS'!FVQ191</f>
        <v>0</v>
      </c>
      <c r="FWA191" s="595">
        <f>'apuração GROSS'!FVR191</f>
        <v>0</v>
      </c>
      <c r="FWB191" s="595">
        <f>'apuração GROSS'!FVS191</f>
        <v>0</v>
      </c>
      <c r="FWC191" s="595">
        <f>'apuração GROSS'!FVT191</f>
        <v>0</v>
      </c>
      <c r="FWD191" s="595">
        <f>'apuração GROSS'!FVU191</f>
        <v>0</v>
      </c>
      <c r="FWE191" s="595">
        <f>'apuração GROSS'!FVV191</f>
        <v>0</v>
      </c>
      <c r="FWF191" s="595">
        <f>'apuração GROSS'!FVW191</f>
        <v>0</v>
      </c>
      <c r="FWG191" s="595">
        <f>'apuração GROSS'!FVX191</f>
        <v>0</v>
      </c>
      <c r="FWH191" s="595">
        <f>'apuração GROSS'!FVY191</f>
        <v>0</v>
      </c>
      <c r="FWI191" s="595">
        <f>'apuração GROSS'!FVZ191</f>
        <v>0</v>
      </c>
      <c r="FWJ191" s="595">
        <f>'apuração GROSS'!FWA191</f>
        <v>0</v>
      </c>
      <c r="FWK191" s="595">
        <f>'apuração GROSS'!FWB191</f>
        <v>0</v>
      </c>
      <c r="FWL191" s="595">
        <f>'apuração GROSS'!FWC191</f>
        <v>0</v>
      </c>
      <c r="FWM191" s="595">
        <f>'apuração GROSS'!FWD191</f>
        <v>0</v>
      </c>
      <c r="FWN191" s="595">
        <f>'apuração GROSS'!FWE191</f>
        <v>0</v>
      </c>
      <c r="FWO191" s="595">
        <f>'apuração GROSS'!FWF191</f>
        <v>0</v>
      </c>
      <c r="FWP191" s="595">
        <f>'apuração GROSS'!FWG191</f>
        <v>0</v>
      </c>
      <c r="FWQ191" s="595">
        <f>'apuração GROSS'!FWH191</f>
        <v>0</v>
      </c>
      <c r="FWR191" s="595">
        <f>'apuração GROSS'!FWI191</f>
        <v>0</v>
      </c>
      <c r="FWS191" s="595">
        <f>'apuração GROSS'!FWJ191</f>
        <v>0</v>
      </c>
      <c r="FWT191" s="595">
        <f>'apuração GROSS'!FWK191</f>
        <v>0</v>
      </c>
      <c r="FWU191" s="595">
        <f>'apuração GROSS'!FWL191</f>
        <v>0</v>
      </c>
      <c r="FWV191" s="595">
        <f>'apuração GROSS'!FWM191</f>
        <v>0</v>
      </c>
      <c r="FWW191" s="595">
        <f>'apuração GROSS'!FWN191</f>
        <v>0</v>
      </c>
      <c r="FWX191" s="595">
        <f>'apuração GROSS'!FWO191</f>
        <v>0</v>
      </c>
      <c r="FWY191" s="595">
        <f>'apuração GROSS'!FWP191</f>
        <v>0</v>
      </c>
      <c r="FWZ191" s="595">
        <f>'apuração GROSS'!FWQ191</f>
        <v>0</v>
      </c>
      <c r="FXA191" s="595">
        <f>'apuração GROSS'!FWR191</f>
        <v>0</v>
      </c>
      <c r="FXB191" s="595">
        <f>'apuração GROSS'!FWS191</f>
        <v>0</v>
      </c>
      <c r="FXC191" s="595">
        <f>'apuração GROSS'!FWT191</f>
        <v>0</v>
      </c>
      <c r="FXD191" s="595">
        <f>'apuração GROSS'!FWU191</f>
        <v>0</v>
      </c>
      <c r="FXE191" s="595">
        <f>'apuração GROSS'!FWV191</f>
        <v>0</v>
      </c>
      <c r="FXF191" s="595">
        <f>'apuração GROSS'!FWW191</f>
        <v>0</v>
      </c>
      <c r="FXG191" s="595">
        <f>'apuração GROSS'!FWX191</f>
        <v>0</v>
      </c>
      <c r="FXH191" s="595">
        <f>'apuração GROSS'!FWY191</f>
        <v>0</v>
      </c>
      <c r="FXI191" s="595">
        <f>'apuração GROSS'!FWZ191</f>
        <v>0</v>
      </c>
      <c r="FXJ191" s="595">
        <f>'apuração GROSS'!FXA191</f>
        <v>0</v>
      </c>
      <c r="FXK191" s="595">
        <f>'apuração GROSS'!FXB191</f>
        <v>0</v>
      </c>
      <c r="FXL191" s="595">
        <f>'apuração GROSS'!FXC191</f>
        <v>0</v>
      </c>
      <c r="FXM191" s="595">
        <f>'apuração GROSS'!FXD191</f>
        <v>0</v>
      </c>
      <c r="FXN191" s="595">
        <f>'apuração GROSS'!FXE191</f>
        <v>0</v>
      </c>
      <c r="FXO191" s="595">
        <f>'apuração GROSS'!FXF191</f>
        <v>0</v>
      </c>
      <c r="FXP191" s="595">
        <f>'apuração GROSS'!FXG191</f>
        <v>0</v>
      </c>
      <c r="FXQ191" s="595">
        <f>'apuração GROSS'!FXH191</f>
        <v>0</v>
      </c>
      <c r="FXR191" s="595">
        <f>'apuração GROSS'!FXI191</f>
        <v>0</v>
      </c>
      <c r="FXS191" s="595">
        <f>'apuração GROSS'!FXJ191</f>
        <v>0</v>
      </c>
      <c r="FXT191" s="595">
        <f>'apuração GROSS'!FXK191</f>
        <v>0</v>
      </c>
      <c r="FXU191" s="595">
        <f>'apuração GROSS'!FXL191</f>
        <v>0</v>
      </c>
      <c r="FXV191" s="595">
        <f>'apuração GROSS'!FXM191</f>
        <v>0</v>
      </c>
      <c r="FXW191" s="595">
        <f>'apuração GROSS'!FXN191</f>
        <v>0</v>
      </c>
      <c r="FXX191" s="595">
        <f>'apuração GROSS'!FXO191</f>
        <v>0</v>
      </c>
      <c r="FXY191" s="595">
        <f>'apuração GROSS'!FXP191</f>
        <v>0</v>
      </c>
      <c r="FXZ191" s="595">
        <f>'apuração GROSS'!FXQ191</f>
        <v>0</v>
      </c>
      <c r="FYA191" s="595">
        <f>'apuração GROSS'!FXR191</f>
        <v>0</v>
      </c>
      <c r="FYB191" s="595">
        <f>'apuração GROSS'!FXS191</f>
        <v>0</v>
      </c>
      <c r="FYC191" s="595">
        <f>'apuração GROSS'!FXT191</f>
        <v>0</v>
      </c>
      <c r="FYD191" s="595">
        <f>'apuração GROSS'!FXU191</f>
        <v>0</v>
      </c>
      <c r="FYE191" s="595">
        <f>'apuração GROSS'!FXV191</f>
        <v>0</v>
      </c>
      <c r="FYF191" s="595">
        <f>'apuração GROSS'!FXW191</f>
        <v>0</v>
      </c>
      <c r="FYG191" s="595">
        <f>'apuração GROSS'!FXX191</f>
        <v>0</v>
      </c>
      <c r="FYH191" s="595">
        <f>'apuração GROSS'!FXY191</f>
        <v>0</v>
      </c>
      <c r="FYI191" s="595">
        <f>'apuração GROSS'!FXZ191</f>
        <v>0</v>
      </c>
      <c r="FYJ191" s="595">
        <f>'apuração GROSS'!FYA191</f>
        <v>0</v>
      </c>
      <c r="FYK191" s="595">
        <f>'apuração GROSS'!FYB191</f>
        <v>0</v>
      </c>
      <c r="FYL191" s="595">
        <f>'apuração GROSS'!FYC191</f>
        <v>0</v>
      </c>
      <c r="FYM191" s="595">
        <f>'apuração GROSS'!FYD191</f>
        <v>0</v>
      </c>
      <c r="FYN191" s="595">
        <f>'apuração GROSS'!FYE191</f>
        <v>0</v>
      </c>
      <c r="FYO191" s="595">
        <f>'apuração GROSS'!FYF191</f>
        <v>0</v>
      </c>
      <c r="FYP191" s="595">
        <f>'apuração GROSS'!FYG191</f>
        <v>0</v>
      </c>
      <c r="FYQ191" s="595">
        <f>'apuração GROSS'!FYH191</f>
        <v>0</v>
      </c>
      <c r="FYR191" s="595">
        <f>'apuração GROSS'!FYI191</f>
        <v>0</v>
      </c>
      <c r="FYS191" s="595">
        <f>'apuração GROSS'!FYJ191</f>
        <v>0</v>
      </c>
      <c r="FYT191" s="595">
        <f>'apuração GROSS'!FYK191</f>
        <v>0</v>
      </c>
      <c r="FYU191" s="595">
        <f>'apuração GROSS'!FYL191</f>
        <v>0</v>
      </c>
      <c r="FYV191" s="595">
        <f>'apuração GROSS'!FYM191</f>
        <v>0</v>
      </c>
      <c r="FYW191" s="595">
        <f>'apuração GROSS'!FYN191</f>
        <v>0</v>
      </c>
      <c r="FYX191" s="595">
        <f>'apuração GROSS'!FYO191</f>
        <v>0</v>
      </c>
      <c r="FYY191" s="595">
        <f>'apuração GROSS'!FYP191</f>
        <v>0</v>
      </c>
      <c r="FYZ191" s="595">
        <f>'apuração GROSS'!FYQ191</f>
        <v>0</v>
      </c>
      <c r="FZA191" s="595">
        <f>'apuração GROSS'!FYR191</f>
        <v>0</v>
      </c>
      <c r="FZB191" s="595">
        <f>'apuração GROSS'!FYS191</f>
        <v>0</v>
      </c>
      <c r="FZC191" s="595">
        <f>'apuração GROSS'!FYT191</f>
        <v>0</v>
      </c>
      <c r="FZD191" s="595">
        <f>'apuração GROSS'!FYU191</f>
        <v>0</v>
      </c>
      <c r="FZE191" s="595">
        <f>'apuração GROSS'!FYV191</f>
        <v>0</v>
      </c>
      <c r="FZF191" s="595">
        <f>'apuração GROSS'!FYW191</f>
        <v>0</v>
      </c>
      <c r="FZG191" s="595">
        <f>'apuração GROSS'!FYX191</f>
        <v>0</v>
      </c>
      <c r="FZH191" s="595">
        <f>'apuração GROSS'!FYY191</f>
        <v>0</v>
      </c>
      <c r="FZI191" s="595">
        <f>'apuração GROSS'!FYZ191</f>
        <v>0</v>
      </c>
      <c r="FZJ191" s="595">
        <f>'apuração GROSS'!FZA191</f>
        <v>0</v>
      </c>
      <c r="FZK191" s="595">
        <f>'apuração GROSS'!FZB191</f>
        <v>0</v>
      </c>
      <c r="FZL191" s="595">
        <f>'apuração GROSS'!FZC191</f>
        <v>0</v>
      </c>
      <c r="FZM191" s="595">
        <f>'apuração GROSS'!FZD191</f>
        <v>0</v>
      </c>
      <c r="FZN191" s="595">
        <f>'apuração GROSS'!FZE191</f>
        <v>0</v>
      </c>
      <c r="FZO191" s="595">
        <f>'apuração GROSS'!FZF191</f>
        <v>0</v>
      </c>
      <c r="FZP191" s="595">
        <f>'apuração GROSS'!FZG191</f>
        <v>0</v>
      </c>
      <c r="FZQ191" s="595">
        <f>'apuração GROSS'!FZH191</f>
        <v>0</v>
      </c>
      <c r="FZR191" s="595">
        <f>'apuração GROSS'!FZI191</f>
        <v>0</v>
      </c>
      <c r="FZS191" s="595">
        <f>'apuração GROSS'!FZJ191</f>
        <v>0</v>
      </c>
      <c r="FZT191" s="595">
        <f>'apuração GROSS'!FZK191</f>
        <v>0</v>
      </c>
      <c r="FZU191" s="595">
        <f>'apuração GROSS'!FZL191</f>
        <v>0</v>
      </c>
      <c r="FZV191" s="595">
        <f>'apuração GROSS'!FZM191</f>
        <v>0</v>
      </c>
      <c r="FZW191" s="595">
        <f>'apuração GROSS'!FZN191</f>
        <v>0</v>
      </c>
      <c r="FZX191" s="595">
        <f>'apuração GROSS'!FZO191</f>
        <v>0</v>
      </c>
      <c r="FZY191" s="595">
        <f>'apuração GROSS'!FZP191</f>
        <v>0</v>
      </c>
      <c r="FZZ191" s="595">
        <f>'apuração GROSS'!FZQ191</f>
        <v>0</v>
      </c>
      <c r="GAA191" s="595">
        <f>'apuração GROSS'!FZR191</f>
        <v>0</v>
      </c>
      <c r="GAB191" s="595">
        <f>'apuração GROSS'!FZS191</f>
        <v>0</v>
      </c>
      <c r="GAC191" s="595">
        <f>'apuração GROSS'!FZT191</f>
        <v>0</v>
      </c>
      <c r="GAD191" s="595">
        <f>'apuração GROSS'!FZU191</f>
        <v>0</v>
      </c>
      <c r="GAE191" s="595">
        <f>'apuração GROSS'!FZV191</f>
        <v>0</v>
      </c>
      <c r="GAF191" s="595">
        <f>'apuração GROSS'!FZW191</f>
        <v>0</v>
      </c>
      <c r="GAG191" s="595">
        <f>'apuração GROSS'!FZX191</f>
        <v>0</v>
      </c>
      <c r="GAH191" s="595">
        <f>'apuração GROSS'!FZY191</f>
        <v>0</v>
      </c>
      <c r="GAI191" s="595">
        <f>'apuração GROSS'!FZZ191</f>
        <v>0</v>
      </c>
      <c r="GAJ191" s="595">
        <f>'apuração GROSS'!GAA191</f>
        <v>0</v>
      </c>
      <c r="GAK191" s="595">
        <f>'apuração GROSS'!GAB191</f>
        <v>0</v>
      </c>
      <c r="GAL191" s="595">
        <f>'apuração GROSS'!GAC191</f>
        <v>0</v>
      </c>
      <c r="GAM191" s="595">
        <f>'apuração GROSS'!GAD191</f>
        <v>0</v>
      </c>
      <c r="GAN191" s="595">
        <f>'apuração GROSS'!GAE191</f>
        <v>0</v>
      </c>
      <c r="GAO191" s="595">
        <f>'apuração GROSS'!GAF191</f>
        <v>0</v>
      </c>
      <c r="GAP191" s="595">
        <f>'apuração GROSS'!GAG191</f>
        <v>0</v>
      </c>
      <c r="GAQ191" s="595">
        <f>'apuração GROSS'!GAH191</f>
        <v>0</v>
      </c>
      <c r="GAR191" s="595">
        <f>'apuração GROSS'!GAI191</f>
        <v>0</v>
      </c>
      <c r="GAS191" s="595">
        <f>'apuração GROSS'!GAJ191</f>
        <v>0</v>
      </c>
      <c r="GAT191" s="595">
        <f>'apuração GROSS'!GAK191</f>
        <v>0</v>
      </c>
      <c r="GAU191" s="595">
        <f>'apuração GROSS'!GAL191</f>
        <v>0</v>
      </c>
      <c r="GAV191" s="595">
        <f>'apuração GROSS'!GAM191</f>
        <v>0</v>
      </c>
      <c r="GAW191" s="595">
        <f>'apuração GROSS'!GAN191</f>
        <v>0</v>
      </c>
      <c r="GAX191" s="595">
        <f>'apuração GROSS'!GAO191</f>
        <v>0</v>
      </c>
      <c r="GAY191" s="595">
        <f>'apuração GROSS'!GAP191</f>
        <v>0</v>
      </c>
      <c r="GAZ191" s="595">
        <f>'apuração GROSS'!GAQ191</f>
        <v>0</v>
      </c>
      <c r="GBA191" s="595">
        <f>'apuração GROSS'!GAR191</f>
        <v>0</v>
      </c>
      <c r="GBB191" s="595">
        <f>'apuração GROSS'!GAS191</f>
        <v>0</v>
      </c>
      <c r="GBC191" s="595">
        <f>'apuração GROSS'!GAT191</f>
        <v>0</v>
      </c>
      <c r="GBD191" s="595">
        <f>'apuração GROSS'!GAU191</f>
        <v>0</v>
      </c>
      <c r="GBE191" s="595">
        <f>'apuração GROSS'!GAV191</f>
        <v>0</v>
      </c>
      <c r="GBF191" s="595">
        <f>'apuração GROSS'!GAW191</f>
        <v>0</v>
      </c>
      <c r="GBG191" s="595">
        <f>'apuração GROSS'!GAX191</f>
        <v>0</v>
      </c>
      <c r="GBH191" s="595">
        <f>'apuração GROSS'!GAY191</f>
        <v>0</v>
      </c>
      <c r="GBI191" s="595">
        <f>'apuração GROSS'!GAZ191</f>
        <v>0</v>
      </c>
      <c r="GBJ191" s="595">
        <f>'apuração GROSS'!GBA191</f>
        <v>0</v>
      </c>
      <c r="GBK191" s="595">
        <f>'apuração GROSS'!GBB191</f>
        <v>0</v>
      </c>
      <c r="GBL191" s="595">
        <f>'apuração GROSS'!GBC191</f>
        <v>0</v>
      </c>
      <c r="GBM191" s="595">
        <f>'apuração GROSS'!GBD191</f>
        <v>0</v>
      </c>
      <c r="GBN191" s="595">
        <f>'apuração GROSS'!GBE191</f>
        <v>0</v>
      </c>
      <c r="GBO191" s="595">
        <f>'apuração GROSS'!GBF191</f>
        <v>0</v>
      </c>
      <c r="GBP191" s="595">
        <f>'apuração GROSS'!GBG191</f>
        <v>0</v>
      </c>
      <c r="GBQ191" s="595">
        <f>'apuração GROSS'!GBH191</f>
        <v>0</v>
      </c>
      <c r="GBR191" s="595">
        <f>'apuração GROSS'!GBI191</f>
        <v>0</v>
      </c>
      <c r="GBS191" s="595">
        <f>'apuração GROSS'!GBJ191</f>
        <v>0</v>
      </c>
      <c r="GBT191" s="595">
        <f>'apuração GROSS'!GBK191</f>
        <v>0</v>
      </c>
      <c r="GBU191" s="595">
        <f>'apuração GROSS'!GBL191</f>
        <v>0</v>
      </c>
      <c r="GBV191" s="595">
        <f>'apuração GROSS'!GBM191</f>
        <v>0</v>
      </c>
      <c r="GBW191" s="595">
        <f>'apuração GROSS'!GBN191</f>
        <v>0</v>
      </c>
      <c r="GBX191" s="595">
        <f>'apuração GROSS'!GBO191</f>
        <v>0</v>
      </c>
      <c r="GBY191" s="595">
        <f>'apuração GROSS'!GBP191</f>
        <v>0</v>
      </c>
      <c r="GBZ191" s="595">
        <f>'apuração GROSS'!GBQ191</f>
        <v>0</v>
      </c>
      <c r="GCA191" s="595">
        <f>'apuração GROSS'!GBR191</f>
        <v>0</v>
      </c>
      <c r="GCB191" s="595">
        <f>'apuração GROSS'!GBS191</f>
        <v>0</v>
      </c>
      <c r="GCC191" s="595">
        <f>'apuração GROSS'!GBT191</f>
        <v>0</v>
      </c>
      <c r="GCD191" s="595">
        <f>'apuração GROSS'!GBU191</f>
        <v>0</v>
      </c>
      <c r="GCE191" s="595">
        <f>'apuração GROSS'!GBV191</f>
        <v>0</v>
      </c>
      <c r="GCF191" s="595">
        <f>'apuração GROSS'!GBW191</f>
        <v>0</v>
      </c>
      <c r="GCG191" s="595">
        <f>'apuração GROSS'!GBX191</f>
        <v>0</v>
      </c>
      <c r="GCH191" s="595">
        <f>'apuração GROSS'!GBY191</f>
        <v>0</v>
      </c>
      <c r="GCI191" s="595">
        <f>'apuração GROSS'!GBZ191</f>
        <v>0</v>
      </c>
      <c r="GCJ191" s="595">
        <f>'apuração GROSS'!GCA191</f>
        <v>0</v>
      </c>
      <c r="GCK191" s="595">
        <f>'apuração GROSS'!GCB191</f>
        <v>0</v>
      </c>
      <c r="GCL191" s="595">
        <f>'apuração GROSS'!GCC191</f>
        <v>0</v>
      </c>
      <c r="GCM191" s="595">
        <f>'apuração GROSS'!GCD191</f>
        <v>0</v>
      </c>
      <c r="GCN191" s="595">
        <f>'apuração GROSS'!GCE191</f>
        <v>0</v>
      </c>
      <c r="GCO191" s="595">
        <f>'apuração GROSS'!GCF191</f>
        <v>0</v>
      </c>
      <c r="GCP191" s="595">
        <f>'apuração GROSS'!GCG191</f>
        <v>0</v>
      </c>
      <c r="GCQ191" s="595">
        <f>'apuração GROSS'!GCH191</f>
        <v>0</v>
      </c>
      <c r="GCR191" s="595">
        <f>'apuração GROSS'!GCI191</f>
        <v>0</v>
      </c>
      <c r="GCS191" s="595">
        <f>'apuração GROSS'!GCJ191</f>
        <v>0</v>
      </c>
      <c r="GCT191" s="595">
        <f>'apuração GROSS'!GCK191</f>
        <v>0</v>
      </c>
      <c r="GCU191" s="595">
        <f>'apuração GROSS'!GCL191</f>
        <v>0</v>
      </c>
      <c r="GCV191" s="595">
        <f>'apuração GROSS'!GCM191</f>
        <v>0</v>
      </c>
      <c r="GCW191" s="595">
        <f>'apuração GROSS'!GCN191</f>
        <v>0</v>
      </c>
      <c r="GCX191" s="595">
        <f>'apuração GROSS'!GCO191</f>
        <v>0</v>
      </c>
      <c r="GCY191" s="595">
        <f>'apuração GROSS'!GCP191</f>
        <v>0</v>
      </c>
      <c r="GCZ191" s="595">
        <f>'apuração GROSS'!GCQ191</f>
        <v>0</v>
      </c>
      <c r="GDA191" s="595">
        <f>'apuração GROSS'!GCR191</f>
        <v>0</v>
      </c>
      <c r="GDB191" s="595">
        <f>'apuração GROSS'!GCS191</f>
        <v>0</v>
      </c>
      <c r="GDC191" s="595">
        <f>'apuração GROSS'!GCT191</f>
        <v>0</v>
      </c>
      <c r="GDD191" s="595">
        <f>'apuração GROSS'!GCU191</f>
        <v>0</v>
      </c>
      <c r="GDE191" s="595">
        <f>'apuração GROSS'!GCV191</f>
        <v>0</v>
      </c>
      <c r="GDF191" s="595">
        <f>'apuração GROSS'!GCW191</f>
        <v>0</v>
      </c>
      <c r="GDG191" s="595">
        <f>'apuração GROSS'!GCX191</f>
        <v>0</v>
      </c>
      <c r="GDH191" s="595">
        <f>'apuração GROSS'!GCY191</f>
        <v>0</v>
      </c>
      <c r="GDI191" s="595">
        <f>'apuração GROSS'!GCZ191</f>
        <v>0</v>
      </c>
      <c r="GDJ191" s="595">
        <f>'apuração GROSS'!GDA191</f>
        <v>0</v>
      </c>
      <c r="GDK191" s="595">
        <f>'apuração GROSS'!GDB191</f>
        <v>0</v>
      </c>
      <c r="GDL191" s="595">
        <f>'apuração GROSS'!GDC191</f>
        <v>0</v>
      </c>
      <c r="GDM191" s="595">
        <f>'apuração GROSS'!GDD191</f>
        <v>0</v>
      </c>
      <c r="GDN191" s="595">
        <f>'apuração GROSS'!GDE191</f>
        <v>0</v>
      </c>
      <c r="GDO191" s="595">
        <f>'apuração GROSS'!GDF191</f>
        <v>0</v>
      </c>
      <c r="GDP191" s="595">
        <f>'apuração GROSS'!GDG191</f>
        <v>0</v>
      </c>
      <c r="GDQ191" s="595">
        <f>'apuração GROSS'!GDH191</f>
        <v>0</v>
      </c>
      <c r="GDR191" s="595">
        <f>'apuração GROSS'!GDI191</f>
        <v>0</v>
      </c>
      <c r="GDS191" s="595">
        <f>'apuração GROSS'!GDJ191</f>
        <v>0</v>
      </c>
      <c r="GDT191" s="595">
        <f>'apuração GROSS'!GDK191</f>
        <v>0</v>
      </c>
      <c r="GDU191" s="595">
        <f>'apuração GROSS'!GDL191</f>
        <v>0</v>
      </c>
      <c r="GDV191" s="595">
        <f>'apuração GROSS'!GDM191</f>
        <v>0</v>
      </c>
      <c r="GDW191" s="595">
        <f>'apuração GROSS'!GDN191</f>
        <v>0</v>
      </c>
      <c r="GDX191" s="595">
        <f>'apuração GROSS'!GDO191</f>
        <v>0</v>
      </c>
      <c r="GDY191" s="595">
        <f>'apuração GROSS'!GDP191</f>
        <v>0</v>
      </c>
      <c r="GDZ191" s="595">
        <f>'apuração GROSS'!GDQ191</f>
        <v>0</v>
      </c>
      <c r="GEA191" s="595">
        <f>'apuração GROSS'!GDR191</f>
        <v>0</v>
      </c>
      <c r="GEB191" s="595">
        <f>'apuração GROSS'!GDS191</f>
        <v>0</v>
      </c>
      <c r="GEC191" s="595">
        <f>'apuração GROSS'!GDT191</f>
        <v>0</v>
      </c>
      <c r="GED191" s="595">
        <f>'apuração GROSS'!GDU191</f>
        <v>0</v>
      </c>
      <c r="GEE191" s="595">
        <f>'apuração GROSS'!GDV191</f>
        <v>0</v>
      </c>
      <c r="GEF191" s="595">
        <f>'apuração GROSS'!GDW191</f>
        <v>0</v>
      </c>
      <c r="GEG191" s="595">
        <f>'apuração GROSS'!GDX191</f>
        <v>0</v>
      </c>
      <c r="GEH191" s="595">
        <f>'apuração GROSS'!GDY191</f>
        <v>0</v>
      </c>
      <c r="GEI191" s="595">
        <f>'apuração GROSS'!GDZ191</f>
        <v>0</v>
      </c>
      <c r="GEJ191" s="595">
        <f>'apuração GROSS'!GEA191</f>
        <v>0</v>
      </c>
      <c r="GEK191" s="595">
        <f>'apuração GROSS'!GEB191</f>
        <v>0</v>
      </c>
      <c r="GEL191" s="595">
        <f>'apuração GROSS'!GEC191</f>
        <v>0</v>
      </c>
      <c r="GEM191" s="595">
        <f>'apuração GROSS'!GED191</f>
        <v>0</v>
      </c>
      <c r="GEN191" s="595">
        <f>'apuração GROSS'!GEE191</f>
        <v>0</v>
      </c>
      <c r="GEO191" s="595">
        <f>'apuração GROSS'!GEF191</f>
        <v>0</v>
      </c>
      <c r="GEP191" s="595">
        <f>'apuração GROSS'!GEG191</f>
        <v>0</v>
      </c>
      <c r="GEQ191" s="595">
        <f>'apuração GROSS'!GEH191</f>
        <v>0</v>
      </c>
      <c r="GER191" s="595">
        <f>'apuração GROSS'!GEI191</f>
        <v>0</v>
      </c>
      <c r="GES191" s="595">
        <f>'apuração GROSS'!GEJ191</f>
        <v>0</v>
      </c>
      <c r="GET191" s="595">
        <f>'apuração GROSS'!GEK191</f>
        <v>0</v>
      </c>
      <c r="GEU191" s="595">
        <f>'apuração GROSS'!GEL191</f>
        <v>0</v>
      </c>
      <c r="GEV191" s="595">
        <f>'apuração GROSS'!GEM191</f>
        <v>0</v>
      </c>
      <c r="GEW191" s="595">
        <f>'apuração GROSS'!GEN191</f>
        <v>0</v>
      </c>
      <c r="GEX191" s="595">
        <f>'apuração GROSS'!GEO191</f>
        <v>0</v>
      </c>
      <c r="GEY191" s="595">
        <f>'apuração GROSS'!GEP191</f>
        <v>0</v>
      </c>
      <c r="GEZ191" s="595">
        <f>'apuração GROSS'!GEQ191</f>
        <v>0</v>
      </c>
      <c r="GFA191" s="595">
        <f>'apuração GROSS'!GER191</f>
        <v>0</v>
      </c>
      <c r="GFB191" s="595">
        <f>'apuração GROSS'!GES191</f>
        <v>0</v>
      </c>
      <c r="GFC191" s="595">
        <f>'apuração GROSS'!GET191</f>
        <v>0</v>
      </c>
      <c r="GFD191" s="595">
        <f>'apuração GROSS'!GEU191</f>
        <v>0</v>
      </c>
      <c r="GFE191" s="595">
        <f>'apuração GROSS'!GEV191</f>
        <v>0</v>
      </c>
      <c r="GFF191" s="595">
        <f>'apuração GROSS'!GEW191</f>
        <v>0</v>
      </c>
      <c r="GFG191" s="595">
        <f>'apuração GROSS'!GEX191</f>
        <v>0</v>
      </c>
      <c r="GFH191" s="595">
        <f>'apuração GROSS'!GEY191</f>
        <v>0</v>
      </c>
      <c r="GFI191" s="595">
        <f>'apuração GROSS'!GEZ191</f>
        <v>0</v>
      </c>
      <c r="GFJ191" s="595">
        <f>'apuração GROSS'!GFA191</f>
        <v>0</v>
      </c>
      <c r="GFK191" s="595">
        <f>'apuração GROSS'!GFB191</f>
        <v>0</v>
      </c>
      <c r="GFL191" s="595">
        <f>'apuração GROSS'!GFC191</f>
        <v>0</v>
      </c>
      <c r="GFM191" s="595">
        <f>'apuração GROSS'!GFD191</f>
        <v>0</v>
      </c>
      <c r="GFN191" s="595">
        <f>'apuração GROSS'!GFE191</f>
        <v>0</v>
      </c>
      <c r="GFO191" s="595">
        <f>'apuração GROSS'!GFF191</f>
        <v>0</v>
      </c>
      <c r="GFP191" s="595">
        <f>'apuração GROSS'!GFG191</f>
        <v>0</v>
      </c>
      <c r="GFQ191" s="595">
        <f>'apuração GROSS'!GFH191</f>
        <v>0</v>
      </c>
      <c r="GFR191" s="595">
        <f>'apuração GROSS'!GFI191</f>
        <v>0</v>
      </c>
      <c r="GFS191" s="595">
        <f>'apuração GROSS'!GFJ191</f>
        <v>0</v>
      </c>
      <c r="GFT191" s="595">
        <f>'apuração GROSS'!GFK191</f>
        <v>0</v>
      </c>
      <c r="GFU191" s="595">
        <f>'apuração GROSS'!GFL191</f>
        <v>0</v>
      </c>
      <c r="GFV191" s="595">
        <f>'apuração GROSS'!GFM191</f>
        <v>0</v>
      </c>
      <c r="GFW191" s="595">
        <f>'apuração GROSS'!GFN191</f>
        <v>0</v>
      </c>
      <c r="GFX191" s="595">
        <f>'apuração GROSS'!GFO191</f>
        <v>0</v>
      </c>
      <c r="GFY191" s="595">
        <f>'apuração GROSS'!GFP191</f>
        <v>0</v>
      </c>
      <c r="GFZ191" s="595">
        <f>'apuração GROSS'!GFQ191</f>
        <v>0</v>
      </c>
      <c r="GGA191" s="595">
        <f>'apuração GROSS'!GFR191</f>
        <v>0</v>
      </c>
      <c r="GGB191" s="595">
        <f>'apuração GROSS'!GFS191</f>
        <v>0</v>
      </c>
      <c r="GGC191" s="595">
        <f>'apuração GROSS'!GFT191</f>
        <v>0</v>
      </c>
      <c r="GGD191" s="595">
        <f>'apuração GROSS'!GFU191</f>
        <v>0</v>
      </c>
      <c r="GGE191" s="595">
        <f>'apuração GROSS'!GFV191</f>
        <v>0</v>
      </c>
      <c r="GGF191" s="595">
        <f>'apuração GROSS'!GFW191</f>
        <v>0</v>
      </c>
      <c r="GGG191" s="595">
        <f>'apuração GROSS'!GFX191</f>
        <v>0</v>
      </c>
      <c r="GGH191" s="595">
        <f>'apuração GROSS'!GFY191</f>
        <v>0</v>
      </c>
      <c r="GGI191" s="595">
        <f>'apuração GROSS'!GFZ191</f>
        <v>0</v>
      </c>
      <c r="GGJ191" s="595">
        <f>'apuração GROSS'!GGA191</f>
        <v>0</v>
      </c>
      <c r="GGK191" s="595">
        <f>'apuração GROSS'!GGB191</f>
        <v>0</v>
      </c>
      <c r="GGL191" s="595">
        <f>'apuração GROSS'!GGC191</f>
        <v>0</v>
      </c>
      <c r="GGM191" s="595">
        <f>'apuração GROSS'!GGD191</f>
        <v>0</v>
      </c>
      <c r="GGN191" s="595">
        <f>'apuração GROSS'!GGE191</f>
        <v>0</v>
      </c>
      <c r="GGO191" s="595">
        <f>'apuração GROSS'!GGF191</f>
        <v>0</v>
      </c>
      <c r="GGP191" s="595">
        <f>'apuração GROSS'!GGG191</f>
        <v>0</v>
      </c>
      <c r="GGQ191" s="595">
        <f>'apuração GROSS'!GGH191</f>
        <v>0</v>
      </c>
      <c r="GGR191" s="595">
        <f>'apuração GROSS'!GGI191</f>
        <v>0</v>
      </c>
      <c r="GGS191" s="595">
        <f>'apuração GROSS'!GGJ191</f>
        <v>0</v>
      </c>
      <c r="GGT191" s="595">
        <f>'apuração GROSS'!GGK191</f>
        <v>0</v>
      </c>
      <c r="GGU191" s="595">
        <f>'apuração GROSS'!GGL191</f>
        <v>0</v>
      </c>
      <c r="GGV191" s="595">
        <f>'apuração GROSS'!GGM191</f>
        <v>0</v>
      </c>
      <c r="GGW191" s="595">
        <f>'apuração GROSS'!GGN191</f>
        <v>0</v>
      </c>
      <c r="GGX191" s="595">
        <f>'apuração GROSS'!GGO191</f>
        <v>0</v>
      </c>
      <c r="GGY191" s="595">
        <f>'apuração GROSS'!GGP191</f>
        <v>0</v>
      </c>
      <c r="GGZ191" s="595">
        <f>'apuração GROSS'!GGQ191</f>
        <v>0</v>
      </c>
      <c r="GHA191" s="595">
        <f>'apuração GROSS'!GGR191</f>
        <v>0</v>
      </c>
      <c r="GHB191" s="595">
        <f>'apuração GROSS'!GGS191</f>
        <v>0</v>
      </c>
      <c r="GHC191" s="595">
        <f>'apuração GROSS'!GGT191</f>
        <v>0</v>
      </c>
      <c r="GHD191" s="595">
        <f>'apuração GROSS'!GGU191</f>
        <v>0</v>
      </c>
      <c r="GHE191" s="595">
        <f>'apuração GROSS'!GGV191</f>
        <v>0</v>
      </c>
      <c r="GHF191" s="595">
        <f>'apuração GROSS'!GGW191</f>
        <v>0</v>
      </c>
      <c r="GHG191" s="595">
        <f>'apuração GROSS'!GGX191</f>
        <v>0</v>
      </c>
      <c r="GHH191" s="595">
        <f>'apuração GROSS'!GGY191</f>
        <v>0</v>
      </c>
      <c r="GHI191" s="595">
        <f>'apuração GROSS'!GGZ191</f>
        <v>0</v>
      </c>
      <c r="GHJ191" s="595">
        <f>'apuração GROSS'!GHA191</f>
        <v>0</v>
      </c>
      <c r="GHK191" s="595">
        <f>'apuração GROSS'!GHB191</f>
        <v>0</v>
      </c>
      <c r="GHL191" s="595">
        <f>'apuração GROSS'!GHC191</f>
        <v>0</v>
      </c>
      <c r="GHM191" s="595">
        <f>'apuração GROSS'!GHD191</f>
        <v>0</v>
      </c>
      <c r="GHN191" s="595">
        <f>'apuração GROSS'!GHE191</f>
        <v>0</v>
      </c>
      <c r="GHO191" s="595">
        <f>'apuração GROSS'!GHF191</f>
        <v>0</v>
      </c>
      <c r="GHP191" s="595">
        <f>'apuração GROSS'!GHG191</f>
        <v>0</v>
      </c>
      <c r="GHQ191" s="595">
        <f>'apuração GROSS'!GHH191</f>
        <v>0</v>
      </c>
      <c r="GHR191" s="595">
        <f>'apuração GROSS'!GHI191</f>
        <v>0</v>
      </c>
      <c r="GHS191" s="595">
        <f>'apuração GROSS'!GHJ191</f>
        <v>0</v>
      </c>
      <c r="GHT191" s="595">
        <f>'apuração GROSS'!GHK191</f>
        <v>0</v>
      </c>
      <c r="GHU191" s="595">
        <f>'apuração GROSS'!GHL191</f>
        <v>0</v>
      </c>
      <c r="GHV191" s="595">
        <f>'apuração GROSS'!GHM191</f>
        <v>0</v>
      </c>
      <c r="GHW191" s="595">
        <f>'apuração GROSS'!GHN191</f>
        <v>0</v>
      </c>
      <c r="GHX191" s="595">
        <f>'apuração GROSS'!GHO191</f>
        <v>0</v>
      </c>
      <c r="GHY191" s="595">
        <f>'apuração GROSS'!GHP191</f>
        <v>0</v>
      </c>
      <c r="GHZ191" s="595">
        <f>'apuração GROSS'!GHQ191</f>
        <v>0</v>
      </c>
      <c r="GIA191" s="595">
        <f>'apuração GROSS'!GHR191</f>
        <v>0</v>
      </c>
      <c r="GIB191" s="595">
        <f>'apuração GROSS'!GHS191</f>
        <v>0</v>
      </c>
      <c r="GIC191" s="595">
        <f>'apuração GROSS'!GHT191</f>
        <v>0</v>
      </c>
      <c r="GID191" s="595">
        <f>'apuração GROSS'!GHU191</f>
        <v>0</v>
      </c>
      <c r="GIE191" s="595">
        <f>'apuração GROSS'!GHV191</f>
        <v>0</v>
      </c>
      <c r="GIF191" s="595">
        <f>'apuração GROSS'!GHW191</f>
        <v>0</v>
      </c>
      <c r="GIG191" s="595">
        <f>'apuração GROSS'!GHX191</f>
        <v>0</v>
      </c>
      <c r="GIH191" s="595">
        <f>'apuração GROSS'!GHY191</f>
        <v>0</v>
      </c>
      <c r="GII191" s="595">
        <f>'apuração GROSS'!GHZ191</f>
        <v>0</v>
      </c>
      <c r="GIJ191" s="595">
        <f>'apuração GROSS'!GIA191</f>
        <v>0</v>
      </c>
      <c r="GIK191" s="595">
        <f>'apuração GROSS'!GIB191</f>
        <v>0</v>
      </c>
      <c r="GIL191" s="595">
        <f>'apuração GROSS'!GIC191</f>
        <v>0</v>
      </c>
      <c r="GIM191" s="595">
        <f>'apuração GROSS'!GID191</f>
        <v>0</v>
      </c>
      <c r="GIN191" s="595">
        <f>'apuração GROSS'!GIE191</f>
        <v>0</v>
      </c>
      <c r="GIO191" s="595">
        <f>'apuração GROSS'!GIF191</f>
        <v>0</v>
      </c>
      <c r="GIP191" s="595">
        <f>'apuração GROSS'!GIG191</f>
        <v>0</v>
      </c>
      <c r="GIQ191" s="595">
        <f>'apuração GROSS'!GIH191</f>
        <v>0</v>
      </c>
      <c r="GIR191" s="595">
        <f>'apuração GROSS'!GII191</f>
        <v>0</v>
      </c>
      <c r="GIS191" s="595">
        <f>'apuração GROSS'!GIJ191</f>
        <v>0</v>
      </c>
      <c r="GIT191" s="595">
        <f>'apuração GROSS'!GIK191</f>
        <v>0</v>
      </c>
      <c r="GIU191" s="595">
        <f>'apuração GROSS'!GIL191</f>
        <v>0</v>
      </c>
      <c r="GIV191" s="595">
        <f>'apuração GROSS'!GIM191</f>
        <v>0</v>
      </c>
      <c r="GIW191" s="595">
        <f>'apuração GROSS'!GIN191</f>
        <v>0</v>
      </c>
      <c r="GIX191" s="595">
        <f>'apuração GROSS'!GIO191</f>
        <v>0</v>
      </c>
      <c r="GIY191" s="595">
        <f>'apuração GROSS'!GIP191</f>
        <v>0</v>
      </c>
      <c r="GIZ191" s="595">
        <f>'apuração GROSS'!GIQ191</f>
        <v>0</v>
      </c>
      <c r="GJA191" s="595">
        <f>'apuração GROSS'!GIR191</f>
        <v>0</v>
      </c>
      <c r="GJB191" s="595">
        <f>'apuração GROSS'!GIS191</f>
        <v>0</v>
      </c>
      <c r="GJC191" s="595">
        <f>'apuração GROSS'!GIT191</f>
        <v>0</v>
      </c>
      <c r="GJD191" s="595">
        <f>'apuração GROSS'!GIU191</f>
        <v>0</v>
      </c>
      <c r="GJE191" s="595">
        <f>'apuração GROSS'!GIV191</f>
        <v>0</v>
      </c>
      <c r="GJF191" s="595">
        <f>'apuração GROSS'!GIW191</f>
        <v>0</v>
      </c>
      <c r="GJG191" s="595">
        <f>'apuração GROSS'!GIX191</f>
        <v>0</v>
      </c>
      <c r="GJH191" s="595">
        <f>'apuração GROSS'!GIY191</f>
        <v>0</v>
      </c>
      <c r="GJI191" s="595">
        <f>'apuração GROSS'!GIZ191</f>
        <v>0</v>
      </c>
      <c r="GJJ191" s="595">
        <f>'apuração GROSS'!GJA191</f>
        <v>0</v>
      </c>
      <c r="GJK191" s="595">
        <f>'apuração GROSS'!GJB191</f>
        <v>0</v>
      </c>
      <c r="GJL191" s="595">
        <f>'apuração GROSS'!GJC191</f>
        <v>0</v>
      </c>
      <c r="GJM191" s="595">
        <f>'apuração GROSS'!GJD191</f>
        <v>0</v>
      </c>
      <c r="GJN191" s="595">
        <f>'apuração GROSS'!GJE191</f>
        <v>0</v>
      </c>
      <c r="GJO191" s="595">
        <f>'apuração GROSS'!GJF191</f>
        <v>0</v>
      </c>
      <c r="GJP191" s="595">
        <f>'apuração GROSS'!GJG191</f>
        <v>0</v>
      </c>
      <c r="GJQ191" s="595">
        <f>'apuração GROSS'!GJH191</f>
        <v>0</v>
      </c>
      <c r="GJR191" s="595">
        <f>'apuração GROSS'!GJI191</f>
        <v>0</v>
      </c>
      <c r="GJS191" s="595">
        <f>'apuração GROSS'!GJJ191</f>
        <v>0</v>
      </c>
      <c r="GJT191" s="595">
        <f>'apuração GROSS'!GJK191</f>
        <v>0</v>
      </c>
      <c r="GJU191" s="595">
        <f>'apuração GROSS'!GJL191</f>
        <v>0</v>
      </c>
      <c r="GJV191" s="595">
        <f>'apuração GROSS'!GJM191</f>
        <v>0</v>
      </c>
      <c r="GJW191" s="595">
        <f>'apuração GROSS'!GJN191</f>
        <v>0</v>
      </c>
      <c r="GJX191" s="595">
        <f>'apuração GROSS'!GJO191</f>
        <v>0</v>
      </c>
      <c r="GJY191" s="595">
        <f>'apuração GROSS'!GJP191</f>
        <v>0</v>
      </c>
      <c r="GJZ191" s="595">
        <f>'apuração GROSS'!GJQ191</f>
        <v>0</v>
      </c>
      <c r="GKA191" s="595">
        <f>'apuração GROSS'!GJR191</f>
        <v>0</v>
      </c>
      <c r="GKB191" s="595">
        <f>'apuração GROSS'!GJS191</f>
        <v>0</v>
      </c>
      <c r="GKC191" s="595">
        <f>'apuração GROSS'!GJT191</f>
        <v>0</v>
      </c>
      <c r="GKD191" s="595">
        <f>'apuração GROSS'!GJU191</f>
        <v>0</v>
      </c>
      <c r="GKE191" s="595">
        <f>'apuração GROSS'!GJV191</f>
        <v>0</v>
      </c>
      <c r="GKF191" s="595">
        <f>'apuração GROSS'!GJW191</f>
        <v>0</v>
      </c>
      <c r="GKG191" s="595">
        <f>'apuração GROSS'!GJX191</f>
        <v>0</v>
      </c>
      <c r="GKH191" s="595">
        <f>'apuração GROSS'!GJY191</f>
        <v>0</v>
      </c>
      <c r="GKI191" s="595">
        <f>'apuração GROSS'!GJZ191</f>
        <v>0</v>
      </c>
      <c r="GKJ191" s="595">
        <f>'apuração GROSS'!GKA191</f>
        <v>0</v>
      </c>
      <c r="GKK191" s="595">
        <f>'apuração GROSS'!GKB191</f>
        <v>0</v>
      </c>
      <c r="GKL191" s="595">
        <f>'apuração GROSS'!GKC191</f>
        <v>0</v>
      </c>
      <c r="GKM191" s="595">
        <f>'apuração GROSS'!GKD191</f>
        <v>0</v>
      </c>
      <c r="GKN191" s="595">
        <f>'apuração GROSS'!GKE191</f>
        <v>0</v>
      </c>
      <c r="GKO191" s="595">
        <f>'apuração GROSS'!GKF191</f>
        <v>0</v>
      </c>
      <c r="GKP191" s="595">
        <f>'apuração GROSS'!GKG191</f>
        <v>0</v>
      </c>
      <c r="GKQ191" s="595">
        <f>'apuração GROSS'!GKH191</f>
        <v>0</v>
      </c>
      <c r="GKR191" s="595">
        <f>'apuração GROSS'!GKI191</f>
        <v>0</v>
      </c>
      <c r="GKS191" s="595">
        <f>'apuração GROSS'!GKJ191</f>
        <v>0</v>
      </c>
      <c r="GKT191" s="595">
        <f>'apuração GROSS'!GKK191</f>
        <v>0</v>
      </c>
      <c r="GKU191" s="595">
        <f>'apuração GROSS'!GKL191</f>
        <v>0</v>
      </c>
      <c r="GKV191" s="595">
        <f>'apuração GROSS'!GKM191</f>
        <v>0</v>
      </c>
      <c r="GKW191" s="595">
        <f>'apuração GROSS'!GKN191</f>
        <v>0</v>
      </c>
      <c r="GKX191" s="595">
        <f>'apuração GROSS'!GKO191</f>
        <v>0</v>
      </c>
      <c r="GKY191" s="595">
        <f>'apuração GROSS'!GKP191</f>
        <v>0</v>
      </c>
      <c r="GKZ191" s="595">
        <f>'apuração GROSS'!GKQ191</f>
        <v>0</v>
      </c>
      <c r="GLA191" s="595">
        <f>'apuração GROSS'!GKR191</f>
        <v>0</v>
      </c>
      <c r="GLB191" s="595">
        <f>'apuração GROSS'!GKS191</f>
        <v>0</v>
      </c>
      <c r="GLC191" s="595">
        <f>'apuração GROSS'!GKT191</f>
        <v>0</v>
      </c>
      <c r="GLD191" s="595">
        <f>'apuração GROSS'!GKU191</f>
        <v>0</v>
      </c>
      <c r="GLE191" s="595">
        <f>'apuração GROSS'!GKV191</f>
        <v>0</v>
      </c>
      <c r="GLF191" s="595">
        <f>'apuração GROSS'!GKW191</f>
        <v>0</v>
      </c>
      <c r="GLG191" s="595">
        <f>'apuração GROSS'!GKX191</f>
        <v>0</v>
      </c>
      <c r="GLH191" s="595">
        <f>'apuração GROSS'!GKY191</f>
        <v>0</v>
      </c>
      <c r="GLI191" s="595">
        <f>'apuração GROSS'!GKZ191</f>
        <v>0</v>
      </c>
      <c r="GLJ191" s="595">
        <f>'apuração GROSS'!GLA191</f>
        <v>0</v>
      </c>
      <c r="GLK191" s="595">
        <f>'apuração GROSS'!GLB191</f>
        <v>0</v>
      </c>
      <c r="GLL191" s="595">
        <f>'apuração GROSS'!GLC191</f>
        <v>0</v>
      </c>
      <c r="GLM191" s="595">
        <f>'apuração GROSS'!GLD191</f>
        <v>0</v>
      </c>
      <c r="GLN191" s="595">
        <f>'apuração GROSS'!GLE191</f>
        <v>0</v>
      </c>
      <c r="GLO191" s="595">
        <f>'apuração GROSS'!GLF191</f>
        <v>0</v>
      </c>
      <c r="GLP191" s="595">
        <f>'apuração GROSS'!GLG191</f>
        <v>0</v>
      </c>
      <c r="GLQ191" s="595">
        <f>'apuração GROSS'!GLH191</f>
        <v>0</v>
      </c>
      <c r="GLR191" s="595">
        <f>'apuração GROSS'!GLI191</f>
        <v>0</v>
      </c>
      <c r="GLS191" s="595">
        <f>'apuração GROSS'!GLJ191</f>
        <v>0</v>
      </c>
      <c r="GLT191" s="595">
        <f>'apuração GROSS'!GLK191</f>
        <v>0</v>
      </c>
      <c r="GLU191" s="595">
        <f>'apuração GROSS'!GLL191</f>
        <v>0</v>
      </c>
      <c r="GLV191" s="595">
        <f>'apuração GROSS'!GLM191</f>
        <v>0</v>
      </c>
      <c r="GLW191" s="595">
        <f>'apuração GROSS'!GLN191</f>
        <v>0</v>
      </c>
      <c r="GLX191" s="595">
        <f>'apuração GROSS'!GLO191</f>
        <v>0</v>
      </c>
      <c r="GLY191" s="595">
        <f>'apuração GROSS'!GLP191</f>
        <v>0</v>
      </c>
      <c r="GLZ191" s="595">
        <f>'apuração GROSS'!GLQ191</f>
        <v>0</v>
      </c>
      <c r="GMA191" s="595">
        <f>'apuração GROSS'!GLR191</f>
        <v>0</v>
      </c>
      <c r="GMB191" s="595">
        <f>'apuração GROSS'!GLS191</f>
        <v>0</v>
      </c>
      <c r="GMC191" s="595">
        <f>'apuração GROSS'!GLT191</f>
        <v>0</v>
      </c>
      <c r="GMD191" s="595">
        <f>'apuração GROSS'!GLU191</f>
        <v>0</v>
      </c>
      <c r="GME191" s="595">
        <f>'apuração GROSS'!GLV191</f>
        <v>0</v>
      </c>
      <c r="GMF191" s="595">
        <f>'apuração GROSS'!GLW191</f>
        <v>0</v>
      </c>
      <c r="GMG191" s="595">
        <f>'apuração GROSS'!GLX191</f>
        <v>0</v>
      </c>
      <c r="GMH191" s="595">
        <f>'apuração GROSS'!GLY191</f>
        <v>0</v>
      </c>
      <c r="GMI191" s="595">
        <f>'apuração GROSS'!GLZ191</f>
        <v>0</v>
      </c>
      <c r="GMJ191" s="595">
        <f>'apuração GROSS'!GMA191</f>
        <v>0</v>
      </c>
      <c r="GMK191" s="595">
        <f>'apuração GROSS'!GMB191</f>
        <v>0</v>
      </c>
      <c r="GML191" s="595">
        <f>'apuração GROSS'!GMC191</f>
        <v>0</v>
      </c>
      <c r="GMM191" s="595">
        <f>'apuração GROSS'!GMD191</f>
        <v>0</v>
      </c>
      <c r="GMN191" s="595">
        <f>'apuração GROSS'!GME191</f>
        <v>0</v>
      </c>
      <c r="GMO191" s="595">
        <f>'apuração GROSS'!GMF191</f>
        <v>0</v>
      </c>
      <c r="GMP191" s="595">
        <f>'apuração GROSS'!GMG191</f>
        <v>0</v>
      </c>
      <c r="GMQ191" s="595">
        <f>'apuração GROSS'!GMH191</f>
        <v>0</v>
      </c>
      <c r="GMR191" s="595">
        <f>'apuração GROSS'!GMI191</f>
        <v>0</v>
      </c>
      <c r="GMS191" s="595">
        <f>'apuração GROSS'!GMJ191</f>
        <v>0</v>
      </c>
      <c r="GMT191" s="595">
        <f>'apuração GROSS'!GMK191</f>
        <v>0</v>
      </c>
      <c r="GMU191" s="595">
        <f>'apuração GROSS'!GML191</f>
        <v>0</v>
      </c>
      <c r="GMV191" s="595">
        <f>'apuração GROSS'!GMM191</f>
        <v>0</v>
      </c>
      <c r="GMW191" s="595">
        <f>'apuração GROSS'!GMN191</f>
        <v>0</v>
      </c>
      <c r="GMX191" s="595">
        <f>'apuração GROSS'!GMO191</f>
        <v>0</v>
      </c>
      <c r="GMY191" s="595">
        <f>'apuração GROSS'!GMP191</f>
        <v>0</v>
      </c>
      <c r="GMZ191" s="595">
        <f>'apuração GROSS'!GMQ191</f>
        <v>0</v>
      </c>
      <c r="GNA191" s="595">
        <f>'apuração GROSS'!GMR191</f>
        <v>0</v>
      </c>
      <c r="GNB191" s="595">
        <f>'apuração GROSS'!GMS191</f>
        <v>0</v>
      </c>
      <c r="GNC191" s="595">
        <f>'apuração GROSS'!GMT191</f>
        <v>0</v>
      </c>
      <c r="GND191" s="595">
        <f>'apuração GROSS'!GMU191</f>
        <v>0</v>
      </c>
      <c r="GNE191" s="595">
        <f>'apuração GROSS'!GMV191</f>
        <v>0</v>
      </c>
      <c r="GNF191" s="595">
        <f>'apuração GROSS'!GMW191</f>
        <v>0</v>
      </c>
      <c r="GNG191" s="595">
        <f>'apuração GROSS'!GMX191</f>
        <v>0</v>
      </c>
      <c r="GNH191" s="595">
        <f>'apuração GROSS'!GMY191</f>
        <v>0</v>
      </c>
      <c r="GNI191" s="595">
        <f>'apuração GROSS'!GMZ191</f>
        <v>0</v>
      </c>
      <c r="GNJ191" s="595">
        <f>'apuração GROSS'!GNA191</f>
        <v>0</v>
      </c>
      <c r="GNK191" s="595">
        <f>'apuração GROSS'!GNB191</f>
        <v>0</v>
      </c>
      <c r="GNL191" s="595">
        <f>'apuração GROSS'!GNC191</f>
        <v>0</v>
      </c>
      <c r="GNM191" s="595">
        <f>'apuração GROSS'!GND191</f>
        <v>0</v>
      </c>
      <c r="GNN191" s="595">
        <f>'apuração GROSS'!GNE191</f>
        <v>0</v>
      </c>
      <c r="GNO191" s="595">
        <f>'apuração GROSS'!GNF191</f>
        <v>0</v>
      </c>
      <c r="GNP191" s="595">
        <f>'apuração GROSS'!GNG191</f>
        <v>0</v>
      </c>
      <c r="GNQ191" s="595">
        <f>'apuração GROSS'!GNH191</f>
        <v>0</v>
      </c>
      <c r="GNR191" s="595">
        <f>'apuração GROSS'!GNI191</f>
        <v>0</v>
      </c>
      <c r="GNS191" s="595">
        <f>'apuração GROSS'!GNJ191</f>
        <v>0</v>
      </c>
      <c r="GNT191" s="595">
        <f>'apuração GROSS'!GNK191</f>
        <v>0</v>
      </c>
      <c r="GNU191" s="595">
        <f>'apuração GROSS'!GNL191</f>
        <v>0</v>
      </c>
      <c r="GNV191" s="595">
        <f>'apuração GROSS'!GNM191</f>
        <v>0</v>
      </c>
      <c r="GNW191" s="595">
        <f>'apuração GROSS'!GNN191</f>
        <v>0</v>
      </c>
      <c r="GNX191" s="595">
        <f>'apuração GROSS'!GNO191</f>
        <v>0</v>
      </c>
      <c r="GNY191" s="595">
        <f>'apuração GROSS'!GNP191</f>
        <v>0</v>
      </c>
      <c r="GNZ191" s="595">
        <f>'apuração GROSS'!GNQ191</f>
        <v>0</v>
      </c>
      <c r="GOA191" s="595">
        <f>'apuração GROSS'!GNR191</f>
        <v>0</v>
      </c>
      <c r="GOB191" s="595">
        <f>'apuração GROSS'!GNS191</f>
        <v>0</v>
      </c>
      <c r="GOC191" s="595">
        <f>'apuração GROSS'!GNT191</f>
        <v>0</v>
      </c>
      <c r="GOD191" s="595">
        <f>'apuração GROSS'!GNU191</f>
        <v>0</v>
      </c>
      <c r="GOE191" s="595">
        <f>'apuração GROSS'!GNV191</f>
        <v>0</v>
      </c>
      <c r="GOF191" s="595">
        <f>'apuração GROSS'!GNW191</f>
        <v>0</v>
      </c>
      <c r="GOG191" s="595">
        <f>'apuração GROSS'!GNX191</f>
        <v>0</v>
      </c>
      <c r="GOH191" s="595">
        <f>'apuração GROSS'!GNY191</f>
        <v>0</v>
      </c>
      <c r="GOI191" s="595">
        <f>'apuração GROSS'!GNZ191</f>
        <v>0</v>
      </c>
      <c r="GOJ191" s="595">
        <f>'apuração GROSS'!GOA191</f>
        <v>0</v>
      </c>
      <c r="GOK191" s="595">
        <f>'apuração GROSS'!GOB191</f>
        <v>0</v>
      </c>
      <c r="GOL191" s="595">
        <f>'apuração GROSS'!GOC191</f>
        <v>0</v>
      </c>
      <c r="GOM191" s="595">
        <f>'apuração GROSS'!GOD191</f>
        <v>0</v>
      </c>
      <c r="GON191" s="595">
        <f>'apuração GROSS'!GOE191</f>
        <v>0</v>
      </c>
      <c r="GOO191" s="595">
        <f>'apuração GROSS'!GOF191</f>
        <v>0</v>
      </c>
      <c r="GOP191" s="595">
        <f>'apuração GROSS'!GOG191</f>
        <v>0</v>
      </c>
      <c r="GOQ191" s="595">
        <f>'apuração GROSS'!GOH191</f>
        <v>0</v>
      </c>
      <c r="GOR191" s="595">
        <f>'apuração GROSS'!GOI191</f>
        <v>0</v>
      </c>
      <c r="GOS191" s="595">
        <f>'apuração GROSS'!GOJ191</f>
        <v>0</v>
      </c>
      <c r="GOT191" s="595">
        <f>'apuração GROSS'!GOK191</f>
        <v>0</v>
      </c>
      <c r="GOU191" s="595">
        <f>'apuração GROSS'!GOL191</f>
        <v>0</v>
      </c>
      <c r="GOV191" s="595">
        <f>'apuração GROSS'!GOM191</f>
        <v>0</v>
      </c>
      <c r="GOW191" s="595">
        <f>'apuração GROSS'!GON191</f>
        <v>0</v>
      </c>
      <c r="GOX191" s="595">
        <f>'apuração GROSS'!GOO191</f>
        <v>0</v>
      </c>
      <c r="GOY191" s="595">
        <f>'apuração GROSS'!GOP191</f>
        <v>0</v>
      </c>
      <c r="GOZ191" s="595">
        <f>'apuração GROSS'!GOQ191</f>
        <v>0</v>
      </c>
      <c r="GPA191" s="595">
        <f>'apuração GROSS'!GOR191</f>
        <v>0</v>
      </c>
      <c r="GPB191" s="595">
        <f>'apuração GROSS'!GOS191</f>
        <v>0</v>
      </c>
      <c r="GPC191" s="595">
        <f>'apuração GROSS'!GOT191</f>
        <v>0</v>
      </c>
      <c r="GPD191" s="595">
        <f>'apuração GROSS'!GOU191</f>
        <v>0</v>
      </c>
      <c r="GPE191" s="595">
        <f>'apuração GROSS'!GOV191</f>
        <v>0</v>
      </c>
      <c r="GPF191" s="595">
        <f>'apuração GROSS'!GOW191</f>
        <v>0</v>
      </c>
      <c r="GPG191" s="595">
        <f>'apuração GROSS'!GOX191</f>
        <v>0</v>
      </c>
      <c r="GPH191" s="595">
        <f>'apuração GROSS'!GOY191</f>
        <v>0</v>
      </c>
      <c r="GPI191" s="595">
        <f>'apuração GROSS'!GOZ191</f>
        <v>0</v>
      </c>
      <c r="GPJ191" s="595">
        <f>'apuração GROSS'!GPA191</f>
        <v>0</v>
      </c>
      <c r="GPK191" s="595">
        <f>'apuração GROSS'!GPB191</f>
        <v>0</v>
      </c>
      <c r="GPL191" s="595">
        <f>'apuração GROSS'!GPC191</f>
        <v>0</v>
      </c>
      <c r="GPM191" s="595">
        <f>'apuração GROSS'!GPD191</f>
        <v>0</v>
      </c>
      <c r="GPN191" s="595">
        <f>'apuração GROSS'!GPE191</f>
        <v>0</v>
      </c>
      <c r="GPO191" s="595">
        <f>'apuração GROSS'!GPF191</f>
        <v>0</v>
      </c>
      <c r="GPP191" s="595">
        <f>'apuração GROSS'!GPG191</f>
        <v>0</v>
      </c>
      <c r="GPQ191" s="595">
        <f>'apuração GROSS'!GPH191</f>
        <v>0</v>
      </c>
      <c r="GPR191" s="595">
        <f>'apuração GROSS'!GPI191</f>
        <v>0</v>
      </c>
      <c r="GPS191" s="595">
        <f>'apuração GROSS'!GPJ191</f>
        <v>0</v>
      </c>
      <c r="GPT191" s="595">
        <f>'apuração GROSS'!GPK191</f>
        <v>0</v>
      </c>
      <c r="GPU191" s="595">
        <f>'apuração GROSS'!GPL191</f>
        <v>0</v>
      </c>
      <c r="GPV191" s="595">
        <f>'apuração GROSS'!GPM191</f>
        <v>0</v>
      </c>
      <c r="GPW191" s="595">
        <f>'apuração GROSS'!GPN191</f>
        <v>0</v>
      </c>
      <c r="GPX191" s="595">
        <f>'apuração GROSS'!GPO191</f>
        <v>0</v>
      </c>
      <c r="GPY191" s="595">
        <f>'apuração GROSS'!GPP191</f>
        <v>0</v>
      </c>
      <c r="GPZ191" s="595">
        <f>'apuração GROSS'!GPQ191</f>
        <v>0</v>
      </c>
      <c r="GQA191" s="595">
        <f>'apuração GROSS'!GPR191</f>
        <v>0</v>
      </c>
      <c r="GQB191" s="595">
        <f>'apuração GROSS'!GPS191</f>
        <v>0</v>
      </c>
      <c r="GQC191" s="595">
        <f>'apuração GROSS'!GPT191</f>
        <v>0</v>
      </c>
      <c r="GQD191" s="595">
        <f>'apuração GROSS'!GPU191</f>
        <v>0</v>
      </c>
      <c r="GQE191" s="595">
        <f>'apuração GROSS'!GPV191</f>
        <v>0</v>
      </c>
      <c r="GQF191" s="595">
        <f>'apuração GROSS'!GPW191</f>
        <v>0</v>
      </c>
      <c r="GQG191" s="595">
        <f>'apuração GROSS'!GPX191</f>
        <v>0</v>
      </c>
      <c r="GQH191" s="595">
        <f>'apuração GROSS'!GPY191</f>
        <v>0</v>
      </c>
      <c r="GQI191" s="595">
        <f>'apuração GROSS'!GPZ191</f>
        <v>0</v>
      </c>
      <c r="GQJ191" s="595">
        <f>'apuração GROSS'!GQA191</f>
        <v>0</v>
      </c>
      <c r="GQK191" s="595">
        <f>'apuração GROSS'!GQB191</f>
        <v>0</v>
      </c>
      <c r="GQL191" s="595">
        <f>'apuração GROSS'!GQC191</f>
        <v>0</v>
      </c>
      <c r="GQM191" s="595">
        <f>'apuração GROSS'!GQD191</f>
        <v>0</v>
      </c>
      <c r="GQN191" s="595">
        <f>'apuração GROSS'!GQE191</f>
        <v>0</v>
      </c>
      <c r="GQO191" s="595">
        <f>'apuração GROSS'!GQF191</f>
        <v>0</v>
      </c>
      <c r="GQP191" s="595">
        <f>'apuração GROSS'!GQG191</f>
        <v>0</v>
      </c>
      <c r="GQQ191" s="595">
        <f>'apuração GROSS'!GQH191</f>
        <v>0</v>
      </c>
      <c r="GQR191" s="595">
        <f>'apuração GROSS'!GQI191</f>
        <v>0</v>
      </c>
      <c r="GQS191" s="595">
        <f>'apuração GROSS'!GQJ191</f>
        <v>0</v>
      </c>
      <c r="GQT191" s="595">
        <f>'apuração GROSS'!GQK191</f>
        <v>0</v>
      </c>
      <c r="GQU191" s="595">
        <f>'apuração GROSS'!GQL191</f>
        <v>0</v>
      </c>
      <c r="GQV191" s="595">
        <f>'apuração GROSS'!GQM191</f>
        <v>0</v>
      </c>
      <c r="GQW191" s="595">
        <f>'apuração GROSS'!GQN191</f>
        <v>0</v>
      </c>
      <c r="GQX191" s="595">
        <f>'apuração GROSS'!GQO191</f>
        <v>0</v>
      </c>
      <c r="GQY191" s="595">
        <f>'apuração GROSS'!GQP191</f>
        <v>0</v>
      </c>
      <c r="GQZ191" s="595">
        <f>'apuração GROSS'!GQQ191</f>
        <v>0</v>
      </c>
      <c r="GRA191" s="595">
        <f>'apuração GROSS'!GQR191</f>
        <v>0</v>
      </c>
      <c r="GRB191" s="595">
        <f>'apuração GROSS'!GQS191</f>
        <v>0</v>
      </c>
      <c r="GRC191" s="595">
        <f>'apuração GROSS'!GQT191</f>
        <v>0</v>
      </c>
      <c r="GRD191" s="595">
        <f>'apuração GROSS'!GQU191</f>
        <v>0</v>
      </c>
      <c r="GRE191" s="595">
        <f>'apuração GROSS'!GQV191</f>
        <v>0</v>
      </c>
      <c r="GRF191" s="595">
        <f>'apuração GROSS'!GQW191</f>
        <v>0</v>
      </c>
      <c r="GRG191" s="595">
        <f>'apuração GROSS'!GQX191</f>
        <v>0</v>
      </c>
      <c r="GRH191" s="595">
        <f>'apuração GROSS'!GQY191</f>
        <v>0</v>
      </c>
      <c r="GRI191" s="595">
        <f>'apuração GROSS'!GQZ191</f>
        <v>0</v>
      </c>
      <c r="GRJ191" s="595">
        <f>'apuração GROSS'!GRA191</f>
        <v>0</v>
      </c>
      <c r="GRK191" s="595">
        <f>'apuração GROSS'!GRB191</f>
        <v>0</v>
      </c>
      <c r="GRL191" s="595">
        <f>'apuração GROSS'!GRC191</f>
        <v>0</v>
      </c>
      <c r="GRM191" s="595">
        <f>'apuração GROSS'!GRD191</f>
        <v>0</v>
      </c>
      <c r="GRN191" s="595">
        <f>'apuração GROSS'!GRE191</f>
        <v>0</v>
      </c>
      <c r="GRO191" s="595">
        <f>'apuração GROSS'!GRF191</f>
        <v>0</v>
      </c>
      <c r="GRP191" s="595">
        <f>'apuração GROSS'!GRG191</f>
        <v>0</v>
      </c>
      <c r="GRQ191" s="595">
        <f>'apuração GROSS'!GRH191</f>
        <v>0</v>
      </c>
      <c r="GRR191" s="595">
        <f>'apuração GROSS'!GRI191</f>
        <v>0</v>
      </c>
      <c r="GRS191" s="595">
        <f>'apuração GROSS'!GRJ191</f>
        <v>0</v>
      </c>
      <c r="GRT191" s="595">
        <f>'apuração GROSS'!GRK191</f>
        <v>0</v>
      </c>
      <c r="GRU191" s="595">
        <f>'apuração GROSS'!GRL191</f>
        <v>0</v>
      </c>
      <c r="GRV191" s="595">
        <f>'apuração GROSS'!GRM191</f>
        <v>0</v>
      </c>
      <c r="GRW191" s="595">
        <f>'apuração GROSS'!GRN191</f>
        <v>0</v>
      </c>
      <c r="GRX191" s="595">
        <f>'apuração GROSS'!GRO191</f>
        <v>0</v>
      </c>
      <c r="GRY191" s="595">
        <f>'apuração GROSS'!GRP191</f>
        <v>0</v>
      </c>
      <c r="GRZ191" s="595">
        <f>'apuração GROSS'!GRQ191</f>
        <v>0</v>
      </c>
      <c r="GSA191" s="595">
        <f>'apuração GROSS'!GRR191</f>
        <v>0</v>
      </c>
      <c r="GSB191" s="595">
        <f>'apuração GROSS'!GRS191</f>
        <v>0</v>
      </c>
      <c r="GSC191" s="595">
        <f>'apuração GROSS'!GRT191</f>
        <v>0</v>
      </c>
      <c r="GSD191" s="595">
        <f>'apuração GROSS'!GRU191</f>
        <v>0</v>
      </c>
      <c r="GSE191" s="595">
        <f>'apuração GROSS'!GRV191</f>
        <v>0</v>
      </c>
      <c r="GSF191" s="595">
        <f>'apuração GROSS'!GRW191</f>
        <v>0</v>
      </c>
      <c r="GSG191" s="595">
        <f>'apuração GROSS'!GRX191</f>
        <v>0</v>
      </c>
      <c r="GSH191" s="595">
        <f>'apuração GROSS'!GRY191</f>
        <v>0</v>
      </c>
      <c r="GSI191" s="595">
        <f>'apuração GROSS'!GRZ191</f>
        <v>0</v>
      </c>
      <c r="GSJ191" s="595">
        <f>'apuração GROSS'!GSA191</f>
        <v>0</v>
      </c>
      <c r="GSK191" s="595">
        <f>'apuração GROSS'!GSB191</f>
        <v>0</v>
      </c>
      <c r="GSL191" s="595">
        <f>'apuração GROSS'!GSC191</f>
        <v>0</v>
      </c>
      <c r="GSM191" s="595">
        <f>'apuração GROSS'!GSD191</f>
        <v>0</v>
      </c>
      <c r="GSN191" s="595">
        <f>'apuração GROSS'!GSE191</f>
        <v>0</v>
      </c>
      <c r="GSO191" s="595">
        <f>'apuração GROSS'!GSF191</f>
        <v>0</v>
      </c>
      <c r="GSP191" s="595">
        <f>'apuração GROSS'!GSG191</f>
        <v>0</v>
      </c>
      <c r="GSQ191" s="595">
        <f>'apuração GROSS'!GSH191</f>
        <v>0</v>
      </c>
      <c r="GSR191" s="595">
        <f>'apuração GROSS'!GSI191</f>
        <v>0</v>
      </c>
      <c r="GSS191" s="595">
        <f>'apuração GROSS'!GSJ191</f>
        <v>0</v>
      </c>
      <c r="GST191" s="595">
        <f>'apuração GROSS'!GSK191</f>
        <v>0</v>
      </c>
      <c r="GSU191" s="595">
        <f>'apuração GROSS'!GSL191</f>
        <v>0</v>
      </c>
      <c r="GSV191" s="595">
        <f>'apuração GROSS'!GSM191</f>
        <v>0</v>
      </c>
      <c r="GSW191" s="595">
        <f>'apuração GROSS'!GSN191</f>
        <v>0</v>
      </c>
      <c r="GSX191" s="595">
        <f>'apuração GROSS'!GSO191</f>
        <v>0</v>
      </c>
      <c r="GSY191" s="595">
        <f>'apuração GROSS'!GSP191</f>
        <v>0</v>
      </c>
      <c r="GSZ191" s="595">
        <f>'apuração GROSS'!GSQ191</f>
        <v>0</v>
      </c>
      <c r="GTA191" s="595">
        <f>'apuração GROSS'!GSR191</f>
        <v>0</v>
      </c>
      <c r="GTB191" s="595">
        <f>'apuração GROSS'!GSS191</f>
        <v>0</v>
      </c>
      <c r="GTC191" s="595">
        <f>'apuração GROSS'!GST191</f>
        <v>0</v>
      </c>
      <c r="GTD191" s="595">
        <f>'apuração GROSS'!GSU191</f>
        <v>0</v>
      </c>
      <c r="GTE191" s="595">
        <f>'apuração GROSS'!GSV191</f>
        <v>0</v>
      </c>
      <c r="GTF191" s="595">
        <f>'apuração GROSS'!GSW191</f>
        <v>0</v>
      </c>
      <c r="GTG191" s="595">
        <f>'apuração GROSS'!GSX191</f>
        <v>0</v>
      </c>
      <c r="GTH191" s="595">
        <f>'apuração GROSS'!GSY191</f>
        <v>0</v>
      </c>
      <c r="GTI191" s="595">
        <f>'apuração GROSS'!GSZ191</f>
        <v>0</v>
      </c>
      <c r="GTJ191" s="595">
        <f>'apuração GROSS'!GTA191</f>
        <v>0</v>
      </c>
      <c r="GTK191" s="595">
        <f>'apuração GROSS'!GTB191</f>
        <v>0</v>
      </c>
      <c r="GTL191" s="595">
        <f>'apuração GROSS'!GTC191</f>
        <v>0</v>
      </c>
      <c r="GTM191" s="595">
        <f>'apuração GROSS'!GTD191</f>
        <v>0</v>
      </c>
      <c r="GTN191" s="595">
        <f>'apuração GROSS'!GTE191</f>
        <v>0</v>
      </c>
      <c r="GTO191" s="595">
        <f>'apuração GROSS'!GTF191</f>
        <v>0</v>
      </c>
      <c r="GTP191" s="595">
        <f>'apuração GROSS'!GTG191</f>
        <v>0</v>
      </c>
      <c r="GTQ191" s="595">
        <f>'apuração GROSS'!GTH191</f>
        <v>0</v>
      </c>
      <c r="GTR191" s="595">
        <f>'apuração GROSS'!GTI191</f>
        <v>0</v>
      </c>
      <c r="GTS191" s="595">
        <f>'apuração GROSS'!GTJ191</f>
        <v>0</v>
      </c>
      <c r="GTT191" s="595">
        <f>'apuração GROSS'!GTK191</f>
        <v>0</v>
      </c>
      <c r="GTU191" s="595">
        <f>'apuração GROSS'!GTL191</f>
        <v>0</v>
      </c>
      <c r="GTV191" s="595">
        <f>'apuração GROSS'!GTM191</f>
        <v>0</v>
      </c>
      <c r="GTW191" s="595">
        <f>'apuração GROSS'!GTN191</f>
        <v>0</v>
      </c>
      <c r="GTX191" s="595">
        <f>'apuração GROSS'!GTO191</f>
        <v>0</v>
      </c>
      <c r="GTY191" s="595">
        <f>'apuração GROSS'!GTP191</f>
        <v>0</v>
      </c>
      <c r="GTZ191" s="595">
        <f>'apuração GROSS'!GTQ191</f>
        <v>0</v>
      </c>
      <c r="GUA191" s="595">
        <f>'apuração GROSS'!GTR191</f>
        <v>0</v>
      </c>
      <c r="GUB191" s="595">
        <f>'apuração GROSS'!GTS191</f>
        <v>0</v>
      </c>
      <c r="GUC191" s="595">
        <f>'apuração GROSS'!GTT191</f>
        <v>0</v>
      </c>
      <c r="GUD191" s="595">
        <f>'apuração GROSS'!GTU191</f>
        <v>0</v>
      </c>
      <c r="GUE191" s="595">
        <f>'apuração GROSS'!GTV191</f>
        <v>0</v>
      </c>
      <c r="GUF191" s="595">
        <f>'apuração GROSS'!GTW191</f>
        <v>0</v>
      </c>
      <c r="GUG191" s="595">
        <f>'apuração GROSS'!GTX191</f>
        <v>0</v>
      </c>
      <c r="GUH191" s="595">
        <f>'apuração GROSS'!GTY191</f>
        <v>0</v>
      </c>
      <c r="GUI191" s="595">
        <f>'apuração GROSS'!GTZ191</f>
        <v>0</v>
      </c>
      <c r="GUJ191" s="595">
        <f>'apuração GROSS'!GUA191</f>
        <v>0</v>
      </c>
      <c r="GUK191" s="595">
        <f>'apuração GROSS'!GUB191</f>
        <v>0</v>
      </c>
      <c r="GUL191" s="595">
        <f>'apuração GROSS'!GUC191</f>
        <v>0</v>
      </c>
      <c r="GUM191" s="595">
        <f>'apuração GROSS'!GUD191</f>
        <v>0</v>
      </c>
      <c r="GUN191" s="595">
        <f>'apuração GROSS'!GUE191</f>
        <v>0</v>
      </c>
      <c r="GUO191" s="595">
        <f>'apuração GROSS'!GUF191</f>
        <v>0</v>
      </c>
      <c r="GUP191" s="595">
        <f>'apuração GROSS'!GUG191</f>
        <v>0</v>
      </c>
      <c r="GUQ191" s="595">
        <f>'apuração GROSS'!GUH191</f>
        <v>0</v>
      </c>
      <c r="GUR191" s="595">
        <f>'apuração GROSS'!GUI191</f>
        <v>0</v>
      </c>
      <c r="GUS191" s="595">
        <f>'apuração GROSS'!GUJ191</f>
        <v>0</v>
      </c>
      <c r="GUT191" s="595">
        <f>'apuração GROSS'!GUK191</f>
        <v>0</v>
      </c>
      <c r="GUU191" s="595">
        <f>'apuração GROSS'!GUL191</f>
        <v>0</v>
      </c>
      <c r="GUV191" s="595">
        <f>'apuração GROSS'!GUM191</f>
        <v>0</v>
      </c>
      <c r="GUW191" s="595">
        <f>'apuração GROSS'!GUN191</f>
        <v>0</v>
      </c>
      <c r="GUX191" s="595">
        <f>'apuração GROSS'!GUO191</f>
        <v>0</v>
      </c>
      <c r="GUY191" s="595">
        <f>'apuração GROSS'!GUP191</f>
        <v>0</v>
      </c>
      <c r="GUZ191" s="595">
        <f>'apuração GROSS'!GUQ191</f>
        <v>0</v>
      </c>
      <c r="GVA191" s="595">
        <f>'apuração GROSS'!GUR191</f>
        <v>0</v>
      </c>
      <c r="GVB191" s="595">
        <f>'apuração GROSS'!GUS191</f>
        <v>0</v>
      </c>
      <c r="GVC191" s="595">
        <f>'apuração GROSS'!GUT191</f>
        <v>0</v>
      </c>
      <c r="GVD191" s="595">
        <f>'apuração GROSS'!GUU191</f>
        <v>0</v>
      </c>
      <c r="GVE191" s="595">
        <f>'apuração GROSS'!GUV191</f>
        <v>0</v>
      </c>
      <c r="GVF191" s="595">
        <f>'apuração GROSS'!GUW191</f>
        <v>0</v>
      </c>
      <c r="GVG191" s="595">
        <f>'apuração GROSS'!GUX191</f>
        <v>0</v>
      </c>
      <c r="GVH191" s="595">
        <f>'apuração GROSS'!GUY191</f>
        <v>0</v>
      </c>
      <c r="GVI191" s="595">
        <f>'apuração GROSS'!GUZ191</f>
        <v>0</v>
      </c>
      <c r="GVJ191" s="595">
        <f>'apuração GROSS'!GVA191</f>
        <v>0</v>
      </c>
      <c r="GVK191" s="595">
        <f>'apuração GROSS'!GVB191</f>
        <v>0</v>
      </c>
      <c r="GVL191" s="595">
        <f>'apuração GROSS'!GVC191</f>
        <v>0</v>
      </c>
      <c r="GVM191" s="595">
        <f>'apuração GROSS'!GVD191</f>
        <v>0</v>
      </c>
      <c r="GVN191" s="595">
        <f>'apuração GROSS'!GVE191</f>
        <v>0</v>
      </c>
      <c r="GVO191" s="595">
        <f>'apuração GROSS'!GVF191</f>
        <v>0</v>
      </c>
      <c r="GVP191" s="595">
        <f>'apuração GROSS'!GVG191</f>
        <v>0</v>
      </c>
      <c r="GVQ191" s="595">
        <f>'apuração GROSS'!GVH191</f>
        <v>0</v>
      </c>
      <c r="GVR191" s="595">
        <f>'apuração GROSS'!GVI191</f>
        <v>0</v>
      </c>
      <c r="GVS191" s="595">
        <f>'apuração GROSS'!GVJ191</f>
        <v>0</v>
      </c>
      <c r="GVT191" s="595">
        <f>'apuração GROSS'!GVK191</f>
        <v>0</v>
      </c>
      <c r="GVU191" s="595">
        <f>'apuração GROSS'!GVL191</f>
        <v>0</v>
      </c>
      <c r="GVV191" s="595">
        <f>'apuração GROSS'!GVM191</f>
        <v>0</v>
      </c>
      <c r="GVW191" s="595">
        <f>'apuração GROSS'!GVN191</f>
        <v>0</v>
      </c>
      <c r="GVX191" s="595">
        <f>'apuração GROSS'!GVO191</f>
        <v>0</v>
      </c>
      <c r="GVY191" s="595">
        <f>'apuração GROSS'!GVP191</f>
        <v>0</v>
      </c>
      <c r="GVZ191" s="595">
        <f>'apuração GROSS'!GVQ191</f>
        <v>0</v>
      </c>
      <c r="GWA191" s="595">
        <f>'apuração GROSS'!GVR191</f>
        <v>0</v>
      </c>
      <c r="GWB191" s="595">
        <f>'apuração GROSS'!GVS191</f>
        <v>0</v>
      </c>
      <c r="GWC191" s="595">
        <f>'apuração GROSS'!GVT191</f>
        <v>0</v>
      </c>
      <c r="GWD191" s="595">
        <f>'apuração GROSS'!GVU191</f>
        <v>0</v>
      </c>
      <c r="GWE191" s="595">
        <f>'apuração GROSS'!GVV191</f>
        <v>0</v>
      </c>
      <c r="GWF191" s="595">
        <f>'apuração GROSS'!GVW191</f>
        <v>0</v>
      </c>
      <c r="GWG191" s="595">
        <f>'apuração GROSS'!GVX191</f>
        <v>0</v>
      </c>
      <c r="GWH191" s="595">
        <f>'apuração GROSS'!GVY191</f>
        <v>0</v>
      </c>
      <c r="GWI191" s="595">
        <f>'apuração GROSS'!GVZ191</f>
        <v>0</v>
      </c>
      <c r="GWJ191" s="595">
        <f>'apuração GROSS'!GWA191</f>
        <v>0</v>
      </c>
      <c r="GWK191" s="595">
        <f>'apuração GROSS'!GWB191</f>
        <v>0</v>
      </c>
      <c r="GWL191" s="595">
        <f>'apuração GROSS'!GWC191</f>
        <v>0</v>
      </c>
      <c r="GWM191" s="595">
        <f>'apuração GROSS'!GWD191</f>
        <v>0</v>
      </c>
      <c r="GWN191" s="595">
        <f>'apuração GROSS'!GWE191</f>
        <v>0</v>
      </c>
      <c r="GWO191" s="595">
        <f>'apuração GROSS'!GWF191</f>
        <v>0</v>
      </c>
      <c r="GWP191" s="595">
        <f>'apuração GROSS'!GWG191</f>
        <v>0</v>
      </c>
      <c r="GWQ191" s="595">
        <f>'apuração GROSS'!GWH191</f>
        <v>0</v>
      </c>
      <c r="GWR191" s="595">
        <f>'apuração GROSS'!GWI191</f>
        <v>0</v>
      </c>
      <c r="GWS191" s="595">
        <f>'apuração GROSS'!GWJ191</f>
        <v>0</v>
      </c>
      <c r="GWT191" s="595">
        <f>'apuração GROSS'!GWK191</f>
        <v>0</v>
      </c>
      <c r="GWU191" s="595">
        <f>'apuração GROSS'!GWL191</f>
        <v>0</v>
      </c>
      <c r="GWV191" s="595">
        <f>'apuração GROSS'!GWM191</f>
        <v>0</v>
      </c>
      <c r="GWW191" s="595">
        <f>'apuração GROSS'!GWN191</f>
        <v>0</v>
      </c>
      <c r="GWX191" s="595">
        <f>'apuração GROSS'!GWO191</f>
        <v>0</v>
      </c>
      <c r="GWY191" s="595">
        <f>'apuração GROSS'!GWP191</f>
        <v>0</v>
      </c>
      <c r="GWZ191" s="595">
        <f>'apuração GROSS'!GWQ191</f>
        <v>0</v>
      </c>
      <c r="GXA191" s="595">
        <f>'apuração GROSS'!GWR191</f>
        <v>0</v>
      </c>
      <c r="GXB191" s="595">
        <f>'apuração GROSS'!GWS191</f>
        <v>0</v>
      </c>
      <c r="GXC191" s="595">
        <f>'apuração GROSS'!GWT191</f>
        <v>0</v>
      </c>
      <c r="GXD191" s="595">
        <f>'apuração GROSS'!GWU191</f>
        <v>0</v>
      </c>
      <c r="GXE191" s="595">
        <f>'apuração GROSS'!GWV191</f>
        <v>0</v>
      </c>
      <c r="GXF191" s="595">
        <f>'apuração GROSS'!GWW191</f>
        <v>0</v>
      </c>
      <c r="GXG191" s="595">
        <f>'apuração GROSS'!GWX191</f>
        <v>0</v>
      </c>
      <c r="GXH191" s="595">
        <f>'apuração GROSS'!GWY191</f>
        <v>0</v>
      </c>
      <c r="GXI191" s="595">
        <f>'apuração GROSS'!GWZ191</f>
        <v>0</v>
      </c>
      <c r="GXJ191" s="595">
        <f>'apuração GROSS'!GXA191</f>
        <v>0</v>
      </c>
      <c r="GXK191" s="595">
        <f>'apuração GROSS'!GXB191</f>
        <v>0</v>
      </c>
      <c r="GXL191" s="595">
        <f>'apuração GROSS'!GXC191</f>
        <v>0</v>
      </c>
      <c r="GXM191" s="595">
        <f>'apuração GROSS'!GXD191</f>
        <v>0</v>
      </c>
      <c r="GXN191" s="595">
        <f>'apuração GROSS'!GXE191</f>
        <v>0</v>
      </c>
      <c r="GXO191" s="595">
        <f>'apuração GROSS'!GXF191</f>
        <v>0</v>
      </c>
      <c r="GXP191" s="595">
        <f>'apuração GROSS'!GXG191</f>
        <v>0</v>
      </c>
      <c r="GXQ191" s="595">
        <f>'apuração GROSS'!GXH191</f>
        <v>0</v>
      </c>
      <c r="GXR191" s="595">
        <f>'apuração GROSS'!GXI191</f>
        <v>0</v>
      </c>
      <c r="GXS191" s="595">
        <f>'apuração GROSS'!GXJ191</f>
        <v>0</v>
      </c>
      <c r="GXT191" s="595">
        <f>'apuração GROSS'!GXK191</f>
        <v>0</v>
      </c>
      <c r="GXU191" s="595">
        <f>'apuração GROSS'!GXL191</f>
        <v>0</v>
      </c>
      <c r="GXV191" s="595">
        <f>'apuração GROSS'!GXM191</f>
        <v>0</v>
      </c>
      <c r="GXW191" s="595">
        <f>'apuração GROSS'!GXN191</f>
        <v>0</v>
      </c>
      <c r="GXX191" s="595">
        <f>'apuração GROSS'!GXO191</f>
        <v>0</v>
      </c>
      <c r="GXY191" s="595">
        <f>'apuração GROSS'!GXP191</f>
        <v>0</v>
      </c>
      <c r="GXZ191" s="595">
        <f>'apuração GROSS'!GXQ191</f>
        <v>0</v>
      </c>
      <c r="GYA191" s="595">
        <f>'apuração GROSS'!GXR191</f>
        <v>0</v>
      </c>
      <c r="GYB191" s="595">
        <f>'apuração GROSS'!GXS191</f>
        <v>0</v>
      </c>
      <c r="GYC191" s="595">
        <f>'apuração GROSS'!GXT191</f>
        <v>0</v>
      </c>
      <c r="GYD191" s="595">
        <f>'apuração GROSS'!GXU191</f>
        <v>0</v>
      </c>
      <c r="GYE191" s="595">
        <f>'apuração GROSS'!GXV191</f>
        <v>0</v>
      </c>
      <c r="GYF191" s="595">
        <f>'apuração GROSS'!GXW191</f>
        <v>0</v>
      </c>
      <c r="GYG191" s="595">
        <f>'apuração GROSS'!GXX191</f>
        <v>0</v>
      </c>
      <c r="GYH191" s="595">
        <f>'apuração GROSS'!GXY191</f>
        <v>0</v>
      </c>
      <c r="GYI191" s="595">
        <f>'apuração GROSS'!GXZ191</f>
        <v>0</v>
      </c>
      <c r="GYJ191" s="595">
        <f>'apuração GROSS'!GYA191</f>
        <v>0</v>
      </c>
      <c r="GYK191" s="595">
        <f>'apuração GROSS'!GYB191</f>
        <v>0</v>
      </c>
      <c r="GYL191" s="595">
        <f>'apuração GROSS'!GYC191</f>
        <v>0</v>
      </c>
      <c r="GYM191" s="595">
        <f>'apuração GROSS'!GYD191</f>
        <v>0</v>
      </c>
      <c r="GYN191" s="595">
        <f>'apuração GROSS'!GYE191</f>
        <v>0</v>
      </c>
      <c r="GYO191" s="595">
        <f>'apuração GROSS'!GYF191</f>
        <v>0</v>
      </c>
      <c r="GYP191" s="595">
        <f>'apuração GROSS'!GYG191</f>
        <v>0</v>
      </c>
      <c r="GYQ191" s="595">
        <f>'apuração GROSS'!GYH191</f>
        <v>0</v>
      </c>
      <c r="GYR191" s="595">
        <f>'apuração GROSS'!GYI191</f>
        <v>0</v>
      </c>
      <c r="GYS191" s="595">
        <f>'apuração GROSS'!GYJ191</f>
        <v>0</v>
      </c>
      <c r="GYT191" s="595">
        <f>'apuração GROSS'!GYK191</f>
        <v>0</v>
      </c>
      <c r="GYU191" s="595">
        <f>'apuração GROSS'!GYL191</f>
        <v>0</v>
      </c>
      <c r="GYV191" s="595">
        <f>'apuração GROSS'!GYM191</f>
        <v>0</v>
      </c>
      <c r="GYW191" s="595">
        <f>'apuração GROSS'!GYN191</f>
        <v>0</v>
      </c>
      <c r="GYX191" s="595">
        <f>'apuração GROSS'!GYO191</f>
        <v>0</v>
      </c>
      <c r="GYY191" s="595">
        <f>'apuração GROSS'!GYP191</f>
        <v>0</v>
      </c>
      <c r="GYZ191" s="595">
        <f>'apuração GROSS'!GYQ191</f>
        <v>0</v>
      </c>
      <c r="GZA191" s="595">
        <f>'apuração GROSS'!GYR191</f>
        <v>0</v>
      </c>
      <c r="GZB191" s="595">
        <f>'apuração GROSS'!GYS191</f>
        <v>0</v>
      </c>
      <c r="GZC191" s="595">
        <f>'apuração GROSS'!GYT191</f>
        <v>0</v>
      </c>
      <c r="GZD191" s="595">
        <f>'apuração GROSS'!GYU191</f>
        <v>0</v>
      </c>
      <c r="GZE191" s="595">
        <f>'apuração GROSS'!GYV191</f>
        <v>0</v>
      </c>
      <c r="GZF191" s="595">
        <f>'apuração GROSS'!GYW191</f>
        <v>0</v>
      </c>
      <c r="GZG191" s="595">
        <f>'apuração GROSS'!GYX191</f>
        <v>0</v>
      </c>
      <c r="GZH191" s="595">
        <f>'apuração GROSS'!GYY191</f>
        <v>0</v>
      </c>
      <c r="GZI191" s="595">
        <f>'apuração GROSS'!GYZ191</f>
        <v>0</v>
      </c>
      <c r="GZJ191" s="595">
        <f>'apuração GROSS'!GZA191</f>
        <v>0</v>
      </c>
      <c r="GZK191" s="595">
        <f>'apuração GROSS'!GZB191</f>
        <v>0</v>
      </c>
      <c r="GZL191" s="595">
        <f>'apuração GROSS'!GZC191</f>
        <v>0</v>
      </c>
      <c r="GZM191" s="595">
        <f>'apuração GROSS'!GZD191</f>
        <v>0</v>
      </c>
      <c r="GZN191" s="595">
        <f>'apuração GROSS'!GZE191</f>
        <v>0</v>
      </c>
      <c r="GZO191" s="595">
        <f>'apuração GROSS'!GZF191</f>
        <v>0</v>
      </c>
      <c r="GZP191" s="595">
        <f>'apuração GROSS'!GZG191</f>
        <v>0</v>
      </c>
      <c r="GZQ191" s="595">
        <f>'apuração GROSS'!GZH191</f>
        <v>0</v>
      </c>
      <c r="GZR191" s="595">
        <f>'apuração GROSS'!GZI191</f>
        <v>0</v>
      </c>
      <c r="GZS191" s="595">
        <f>'apuração GROSS'!GZJ191</f>
        <v>0</v>
      </c>
      <c r="GZT191" s="595">
        <f>'apuração GROSS'!GZK191</f>
        <v>0</v>
      </c>
      <c r="GZU191" s="595">
        <f>'apuração GROSS'!GZL191</f>
        <v>0</v>
      </c>
      <c r="GZV191" s="595">
        <f>'apuração GROSS'!GZM191</f>
        <v>0</v>
      </c>
      <c r="GZW191" s="595">
        <f>'apuração GROSS'!GZN191</f>
        <v>0</v>
      </c>
      <c r="GZX191" s="595">
        <f>'apuração GROSS'!GZO191</f>
        <v>0</v>
      </c>
      <c r="GZY191" s="595">
        <f>'apuração GROSS'!GZP191</f>
        <v>0</v>
      </c>
      <c r="GZZ191" s="595">
        <f>'apuração GROSS'!GZQ191</f>
        <v>0</v>
      </c>
      <c r="HAA191" s="595">
        <f>'apuração GROSS'!GZR191</f>
        <v>0</v>
      </c>
      <c r="HAB191" s="595">
        <f>'apuração GROSS'!GZS191</f>
        <v>0</v>
      </c>
      <c r="HAC191" s="595">
        <f>'apuração GROSS'!GZT191</f>
        <v>0</v>
      </c>
      <c r="HAD191" s="595">
        <f>'apuração GROSS'!GZU191</f>
        <v>0</v>
      </c>
      <c r="HAE191" s="595">
        <f>'apuração GROSS'!GZV191</f>
        <v>0</v>
      </c>
      <c r="HAF191" s="595">
        <f>'apuração GROSS'!GZW191</f>
        <v>0</v>
      </c>
      <c r="HAG191" s="595">
        <f>'apuração GROSS'!GZX191</f>
        <v>0</v>
      </c>
      <c r="HAH191" s="595">
        <f>'apuração GROSS'!GZY191</f>
        <v>0</v>
      </c>
      <c r="HAI191" s="595">
        <f>'apuração GROSS'!GZZ191</f>
        <v>0</v>
      </c>
      <c r="HAJ191" s="595">
        <f>'apuração GROSS'!HAA191</f>
        <v>0</v>
      </c>
      <c r="HAK191" s="595">
        <f>'apuração GROSS'!HAB191</f>
        <v>0</v>
      </c>
      <c r="HAL191" s="595">
        <f>'apuração GROSS'!HAC191</f>
        <v>0</v>
      </c>
      <c r="HAM191" s="595">
        <f>'apuração GROSS'!HAD191</f>
        <v>0</v>
      </c>
      <c r="HAN191" s="595">
        <f>'apuração GROSS'!HAE191</f>
        <v>0</v>
      </c>
      <c r="HAO191" s="595">
        <f>'apuração GROSS'!HAF191</f>
        <v>0</v>
      </c>
      <c r="HAP191" s="595">
        <f>'apuração GROSS'!HAG191</f>
        <v>0</v>
      </c>
      <c r="HAQ191" s="595">
        <f>'apuração GROSS'!HAH191</f>
        <v>0</v>
      </c>
      <c r="HAR191" s="595">
        <f>'apuração GROSS'!HAI191</f>
        <v>0</v>
      </c>
      <c r="HAS191" s="595">
        <f>'apuração GROSS'!HAJ191</f>
        <v>0</v>
      </c>
      <c r="HAT191" s="595">
        <f>'apuração GROSS'!HAK191</f>
        <v>0</v>
      </c>
      <c r="HAU191" s="595">
        <f>'apuração GROSS'!HAL191</f>
        <v>0</v>
      </c>
      <c r="HAV191" s="595">
        <f>'apuração GROSS'!HAM191</f>
        <v>0</v>
      </c>
      <c r="HAW191" s="595">
        <f>'apuração GROSS'!HAN191</f>
        <v>0</v>
      </c>
      <c r="HAX191" s="595">
        <f>'apuração GROSS'!HAO191</f>
        <v>0</v>
      </c>
      <c r="HAY191" s="595">
        <f>'apuração GROSS'!HAP191</f>
        <v>0</v>
      </c>
      <c r="HAZ191" s="595">
        <f>'apuração GROSS'!HAQ191</f>
        <v>0</v>
      </c>
      <c r="HBA191" s="595">
        <f>'apuração GROSS'!HAR191</f>
        <v>0</v>
      </c>
      <c r="HBB191" s="595">
        <f>'apuração GROSS'!HAS191</f>
        <v>0</v>
      </c>
      <c r="HBC191" s="595">
        <f>'apuração GROSS'!HAT191</f>
        <v>0</v>
      </c>
      <c r="HBD191" s="595">
        <f>'apuração GROSS'!HAU191</f>
        <v>0</v>
      </c>
      <c r="HBE191" s="595">
        <f>'apuração GROSS'!HAV191</f>
        <v>0</v>
      </c>
      <c r="HBF191" s="595">
        <f>'apuração GROSS'!HAW191</f>
        <v>0</v>
      </c>
      <c r="HBG191" s="595">
        <f>'apuração GROSS'!HAX191</f>
        <v>0</v>
      </c>
      <c r="HBH191" s="595">
        <f>'apuração GROSS'!HAY191</f>
        <v>0</v>
      </c>
      <c r="HBI191" s="595">
        <f>'apuração GROSS'!HAZ191</f>
        <v>0</v>
      </c>
      <c r="HBJ191" s="595">
        <f>'apuração GROSS'!HBA191</f>
        <v>0</v>
      </c>
      <c r="HBK191" s="595">
        <f>'apuração GROSS'!HBB191</f>
        <v>0</v>
      </c>
      <c r="HBL191" s="595">
        <f>'apuração GROSS'!HBC191</f>
        <v>0</v>
      </c>
      <c r="HBM191" s="595">
        <f>'apuração GROSS'!HBD191</f>
        <v>0</v>
      </c>
      <c r="HBN191" s="595">
        <f>'apuração GROSS'!HBE191</f>
        <v>0</v>
      </c>
      <c r="HBO191" s="595">
        <f>'apuração GROSS'!HBF191</f>
        <v>0</v>
      </c>
      <c r="HBP191" s="595">
        <f>'apuração GROSS'!HBG191</f>
        <v>0</v>
      </c>
      <c r="HBQ191" s="595">
        <f>'apuração GROSS'!HBH191</f>
        <v>0</v>
      </c>
      <c r="HBR191" s="595">
        <f>'apuração GROSS'!HBI191</f>
        <v>0</v>
      </c>
      <c r="HBS191" s="595">
        <f>'apuração GROSS'!HBJ191</f>
        <v>0</v>
      </c>
      <c r="HBT191" s="595">
        <f>'apuração GROSS'!HBK191</f>
        <v>0</v>
      </c>
      <c r="HBU191" s="595">
        <f>'apuração GROSS'!HBL191</f>
        <v>0</v>
      </c>
      <c r="HBV191" s="595">
        <f>'apuração GROSS'!HBM191</f>
        <v>0</v>
      </c>
      <c r="HBW191" s="595">
        <f>'apuração GROSS'!HBN191</f>
        <v>0</v>
      </c>
      <c r="HBX191" s="595">
        <f>'apuração GROSS'!HBO191</f>
        <v>0</v>
      </c>
      <c r="HBY191" s="595">
        <f>'apuração GROSS'!HBP191</f>
        <v>0</v>
      </c>
      <c r="HBZ191" s="595">
        <f>'apuração GROSS'!HBQ191</f>
        <v>0</v>
      </c>
      <c r="HCA191" s="595">
        <f>'apuração GROSS'!HBR191</f>
        <v>0</v>
      </c>
      <c r="HCB191" s="595">
        <f>'apuração GROSS'!HBS191</f>
        <v>0</v>
      </c>
      <c r="HCC191" s="595">
        <f>'apuração GROSS'!HBT191</f>
        <v>0</v>
      </c>
      <c r="HCD191" s="595">
        <f>'apuração GROSS'!HBU191</f>
        <v>0</v>
      </c>
      <c r="HCE191" s="595">
        <f>'apuração GROSS'!HBV191</f>
        <v>0</v>
      </c>
      <c r="HCF191" s="595">
        <f>'apuração GROSS'!HBW191</f>
        <v>0</v>
      </c>
      <c r="HCG191" s="595">
        <f>'apuração GROSS'!HBX191</f>
        <v>0</v>
      </c>
      <c r="HCH191" s="595">
        <f>'apuração GROSS'!HBY191</f>
        <v>0</v>
      </c>
      <c r="HCI191" s="595">
        <f>'apuração GROSS'!HBZ191</f>
        <v>0</v>
      </c>
      <c r="HCJ191" s="595">
        <f>'apuração GROSS'!HCA191</f>
        <v>0</v>
      </c>
      <c r="HCK191" s="595">
        <f>'apuração GROSS'!HCB191</f>
        <v>0</v>
      </c>
      <c r="HCL191" s="595">
        <f>'apuração GROSS'!HCC191</f>
        <v>0</v>
      </c>
      <c r="HCM191" s="595">
        <f>'apuração GROSS'!HCD191</f>
        <v>0</v>
      </c>
      <c r="HCN191" s="595">
        <f>'apuração GROSS'!HCE191</f>
        <v>0</v>
      </c>
      <c r="HCO191" s="595">
        <f>'apuração GROSS'!HCF191</f>
        <v>0</v>
      </c>
      <c r="HCP191" s="595">
        <f>'apuração GROSS'!HCG191</f>
        <v>0</v>
      </c>
      <c r="HCQ191" s="595">
        <f>'apuração GROSS'!HCH191</f>
        <v>0</v>
      </c>
      <c r="HCR191" s="595">
        <f>'apuração GROSS'!HCI191</f>
        <v>0</v>
      </c>
      <c r="HCS191" s="595">
        <f>'apuração GROSS'!HCJ191</f>
        <v>0</v>
      </c>
      <c r="HCT191" s="595">
        <f>'apuração GROSS'!HCK191</f>
        <v>0</v>
      </c>
      <c r="HCU191" s="595">
        <f>'apuração GROSS'!HCL191</f>
        <v>0</v>
      </c>
      <c r="HCV191" s="595">
        <f>'apuração GROSS'!HCM191</f>
        <v>0</v>
      </c>
      <c r="HCW191" s="595">
        <f>'apuração GROSS'!HCN191</f>
        <v>0</v>
      </c>
      <c r="HCX191" s="595">
        <f>'apuração GROSS'!HCO191</f>
        <v>0</v>
      </c>
      <c r="HCY191" s="595">
        <f>'apuração GROSS'!HCP191</f>
        <v>0</v>
      </c>
      <c r="HCZ191" s="595">
        <f>'apuração GROSS'!HCQ191</f>
        <v>0</v>
      </c>
      <c r="HDA191" s="595">
        <f>'apuração GROSS'!HCR191</f>
        <v>0</v>
      </c>
      <c r="HDB191" s="595">
        <f>'apuração GROSS'!HCS191</f>
        <v>0</v>
      </c>
      <c r="HDC191" s="595">
        <f>'apuração GROSS'!HCT191</f>
        <v>0</v>
      </c>
      <c r="HDD191" s="595">
        <f>'apuração GROSS'!HCU191</f>
        <v>0</v>
      </c>
      <c r="HDE191" s="595">
        <f>'apuração GROSS'!HCV191</f>
        <v>0</v>
      </c>
      <c r="HDF191" s="595">
        <f>'apuração GROSS'!HCW191</f>
        <v>0</v>
      </c>
      <c r="HDG191" s="595">
        <f>'apuração GROSS'!HCX191</f>
        <v>0</v>
      </c>
      <c r="HDH191" s="595">
        <f>'apuração GROSS'!HCY191</f>
        <v>0</v>
      </c>
      <c r="HDI191" s="595">
        <f>'apuração GROSS'!HCZ191</f>
        <v>0</v>
      </c>
      <c r="HDJ191" s="595">
        <f>'apuração GROSS'!HDA191</f>
        <v>0</v>
      </c>
      <c r="HDK191" s="595">
        <f>'apuração GROSS'!HDB191</f>
        <v>0</v>
      </c>
      <c r="HDL191" s="595">
        <f>'apuração GROSS'!HDC191</f>
        <v>0</v>
      </c>
      <c r="HDM191" s="595">
        <f>'apuração GROSS'!HDD191</f>
        <v>0</v>
      </c>
      <c r="HDN191" s="595">
        <f>'apuração GROSS'!HDE191</f>
        <v>0</v>
      </c>
      <c r="HDO191" s="595">
        <f>'apuração GROSS'!HDF191</f>
        <v>0</v>
      </c>
      <c r="HDP191" s="595">
        <f>'apuração GROSS'!HDG191</f>
        <v>0</v>
      </c>
      <c r="HDQ191" s="595">
        <f>'apuração GROSS'!HDH191</f>
        <v>0</v>
      </c>
      <c r="HDR191" s="595">
        <f>'apuração GROSS'!HDI191</f>
        <v>0</v>
      </c>
      <c r="HDS191" s="595">
        <f>'apuração GROSS'!HDJ191</f>
        <v>0</v>
      </c>
      <c r="HDT191" s="595">
        <f>'apuração GROSS'!HDK191</f>
        <v>0</v>
      </c>
      <c r="HDU191" s="595">
        <f>'apuração GROSS'!HDL191</f>
        <v>0</v>
      </c>
      <c r="HDV191" s="595">
        <f>'apuração GROSS'!HDM191</f>
        <v>0</v>
      </c>
      <c r="HDW191" s="595">
        <f>'apuração GROSS'!HDN191</f>
        <v>0</v>
      </c>
      <c r="HDX191" s="595">
        <f>'apuração GROSS'!HDO191</f>
        <v>0</v>
      </c>
      <c r="HDY191" s="595">
        <f>'apuração GROSS'!HDP191</f>
        <v>0</v>
      </c>
      <c r="HDZ191" s="595">
        <f>'apuração GROSS'!HDQ191</f>
        <v>0</v>
      </c>
      <c r="HEA191" s="595">
        <f>'apuração GROSS'!HDR191</f>
        <v>0</v>
      </c>
      <c r="HEB191" s="595">
        <f>'apuração GROSS'!HDS191</f>
        <v>0</v>
      </c>
      <c r="HEC191" s="595">
        <f>'apuração GROSS'!HDT191</f>
        <v>0</v>
      </c>
      <c r="HED191" s="595">
        <f>'apuração GROSS'!HDU191</f>
        <v>0</v>
      </c>
      <c r="HEE191" s="595">
        <f>'apuração GROSS'!HDV191</f>
        <v>0</v>
      </c>
      <c r="HEF191" s="595">
        <f>'apuração GROSS'!HDW191</f>
        <v>0</v>
      </c>
      <c r="HEG191" s="595">
        <f>'apuração GROSS'!HDX191</f>
        <v>0</v>
      </c>
      <c r="HEH191" s="595">
        <f>'apuração GROSS'!HDY191</f>
        <v>0</v>
      </c>
      <c r="HEI191" s="595">
        <f>'apuração GROSS'!HDZ191</f>
        <v>0</v>
      </c>
      <c r="HEJ191" s="595">
        <f>'apuração GROSS'!HEA191</f>
        <v>0</v>
      </c>
      <c r="HEK191" s="595">
        <f>'apuração GROSS'!HEB191</f>
        <v>0</v>
      </c>
      <c r="HEL191" s="595">
        <f>'apuração GROSS'!HEC191</f>
        <v>0</v>
      </c>
      <c r="HEM191" s="595">
        <f>'apuração GROSS'!HED191</f>
        <v>0</v>
      </c>
      <c r="HEN191" s="595">
        <f>'apuração GROSS'!HEE191</f>
        <v>0</v>
      </c>
      <c r="HEO191" s="595">
        <f>'apuração GROSS'!HEF191</f>
        <v>0</v>
      </c>
      <c r="HEP191" s="595">
        <f>'apuração GROSS'!HEG191</f>
        <v>0</v>
      </c>
      <c r="HEQ191" s="595">
        <f>'apuração GROSS'!HEH191</f>
        <v>0</v>
      </c>
      <c r="HER191" s="595">
        <f>'apuração GROSS'!HEI191</f>
        <v>0</v>
      </c>
      <c r="HES191" s="595">
        <f>'apuração GROSS'!HEJ191</f>
        <v>0</v>
      </c>
      <c r="HET191" s="595">
        <f>'apuração GROSS'!HEK191</f>
        <v>0</v>
      </c>
      <c r="HEU191" s="595">
        <f>'apuração GROSS'!HEL191</f>
        <v>0</v>
      </c>
      <c r="HEV191" s="595">
        <f>'apuração GROSS'!HEM191</f>
        <v>0</v>
      </c>
      <c r="HEW191" s="595">
        <f>'apuração GROSS'!HEN191</f>
        <v>0</v>
      </c>
      <c r="HEX191" s="595">
        <f>'apuração GROSS'!HEO191</f>
        <v>0</v>
      </c>
      <c r="HEY191" s="595">
        <f>'apuração GROSS'!HEP191</f>
        <v>0</v>
      </c>
      <c r="HEZ191" s="595">
        <f>'apuração GROSS'!HEQ191</f>
        <v>0</v>
      </c>
      <c r="HFA191" s="595">
        <f>'apuração GROSS'!HER191</f>
        <v>0</v>
      </c>
      <c r="HFB191" s="595">
        <f>'apuração GROSS'!HES191</f>
        <v>0</v>
      </c>
      <c r="HFC191" s="595">
        <f>'apuração GROSS'!HET191</f>
        <v>0</v>
      </c>
      <c r="HFD191" s="595">
        <f>'apuração GROSS'!HEU191</f>
        <v>0</v>
      </c>
      <c r="HFE191" s="595">
        <f>'apuração GROSS'!HEV191</f>
        <v>0</v>
      </c>
      <c r="HFF191" s="595">
        <f>'apuração GROSS'!HEW191</f>
        <v>0</v>
      </c>
      <c r="HFG191" s="595">
        <f>'apuração GROSS'!HEX191</f>
        <v>0</v>
      </c>
      <c r="HFH191" s="595">
        <f>'apuração GROSS'!HEY191</f>
        <v>0</v>
      </c>
      <c r="HFI191" s="595">
        <f>'apuração GROSS'!HEZ191</f>
        <v>0</v>
      </c>
      <c r="HFJ191" s="595">
        <f>'apuração GROSS'!HFA191</f>
        <v>0</v>
      </c>
      <c r="HFK191" s="595">
        <f>'apuração GROSS'!HFB191</f>
        <v>0</v>
      </c>
      <c r="HFL191" s="595">
        <f>'apuração GROSS'!HFC191</f>
        <v>0</v>
      </c>
      <c r="HFM191" s="595">
        <f>'apuração GROSS'!HFD191</f>
        <v>0</v>
      </c>
      <c r="HFN191" s="595">
        <f>'apuração GROSS'!HFE191</f>
        <v>0</v>
      </c>
      <c r="HFO191" s="595">
        <f>'apuração GROSS'!HFF191</f>
        <v>0</v>
      </c>
      <c r="HFP191" s="595">
        <f>'apuração GROSS'!HFG191</f>
        <v>0</v>
      </c>
      <c r="HFQ191" s="595">
        <f>'apuração GROSS'!HFH191</f>
        <v>0</v>
      </c>
      <c r="HFR191" s="595">
        <f>'apuração GROSS'!HFI191</f>
        <v>0</v>
      </c>
      <c r="HFS191" s="595">
        <f>'apuração GROSS'!HFJ191</f>
        <v>0</v>
      </c>
      <c r="HFT191" s="595">
        <f>'apuração GROSS'!HFK191</f>
        <v>0</v>
      </c>
      <c r="HFU191" s="595">
        <f>'apuração GROSS'!HFL191</f>
        <v>0</v>
      </c>
      <c r="HFV191" s="595">
        <f>'apuração GROSS'!HFM191</f>
        <v>0</v>
      </c>
      <c r="HFW191" s="595">
        <f>'apuração GROSS'!HFN191</f>
        <v>0</v>
      </c>
      <c r="HFX191" s="595">
        <f>'apuração GROSS'!HFO191</f>
        <v>0</v>
      </c>
      <c r="HFY191" s="595">
        <f>'apuração GROSS'!HFP191</f>
        <v>0</v>
      </c>
      <c r="HFZ191" s="595">
        <f>'apuração GROSS'!HFQ191</f>
        <v>0</v>
      </c>
      <c r="HGA191" s="595">
        <f>'apuração GROSS'!HFR191</f>
        <v>0</v>
      </c>
      <c r="HGB191" s="595">
        <f>'apuração GROSS'!HFS191</f>
        <v>0</v>
      </c>
      <c r="HGC191" s="595">
        <f>'apuração GROSS'!HFT191</f>
        <v>0</v>
      </c>
      <c r="HGD191" s="595">
        <f>'apuração GROSS'!HFU191</f>
        <v>0</v>
      </c>
      <c r="HGE191" s="595">
        <f>'apuração GROSS'!HFV191</f>
        <v>0</v>
      </c>
      <c r="HGF191" s="595">
        <f>'apuração GROSS'!HFW191</f>
        <v>0</v>
      </c>
      <c r="HGG191" s="595">
        <f>'apuração GROSS'!HFX191</f>
        <v>0</v>
      </c>
      <c r="HGH191" s="595">
        <f>'apuração GROSS'!HFY191</f>
        <v>0</v>
      </c>
      <c r="HGI191" s="595">
        <f>'apuração GROSS'!HFZ191</f>
        <v>0</v>
      </c>
      <c r="HGJ191" s="595">
        <f>'apuração GROSS'!HGA191</f>
        <v>0</v>
      </c>
      <c r="HGK191" s="595">
        <f>'apuração GROSS'!HGB191</f>
        <v>0</v>
      </c>
      <c r="HGL191" s="595">
        <f>'apuração GROSS'!HGC191</f>
        <v>0</v>
      </c>
      <c r="HGM191" s="595">
        <f>'apuração GROSS'!HGD191</f>
        <v>0</v>
      </c>
      <c r="HGN191" s="595">
        <f>'apuração GROSS'!HGE191</f>
        <v>0</v>
      </c>
      <c r="HGO191" s="595">
        <f>'apuração GROSS'!HGF191</f>
        <v>0</v>
      </c>
      <c r="HGP191" s="595">
        <f>'apuração GROSS'!HGG191</f>
        <v>0</v>
      </c>
      <c r="HGQ191" s="595">
        <f>'apuração GROSS'!HGH191</f>
        <v>0</v>
      </c>
      <c r="HGR191" s="595">
        <f>'apuração GROSS'!HGI191</f>
        <v>0</v>
      </c>
      <c r="HGS191" s="595">
        <f>'apuração GROSS'!HGJ191</f>
        <v>0</v>
      </c>
      <c r="HGT191" s="595">
        <f>'apuração GROSS'!HGK191</f>
        <v>0</v>
      </c>
      <c r="HGU191" s="595">
        <f>'apuração GROSS'!HGL191</f>
        <v>0</v>
      </c>
      <c r="HGV191" s="595">
        <f>'apuração GROSS'!HGM191</f>
        <v>0</v>
      </c>
      <c r="HGW191" s="595">
        <f>'apuração GROSS'!HGN191</f>
        <v>0</v>
      </c>
      <c r="HGX191" s="595">
        <f>'apuração GROSS'!HGO191</f>
        <v>0</v>
      </c>
      <c r="HGY191" s="595">
        <f>'apuração GROSS'!HGP191</f>
        <v>0</v>
      </c>
      <c r="HGZ191" s="595">
        <f>'apuração GROSS'!HGQ191</f>
        <v>0</v>
      </c>
      <c r="HHA191" s="595">
        <f>'apuração GROSS'!HGR191</f>
        <v>0</v>
      </c>
      <c r="HHB191" s="595">
        <f>'apuração GROSS'!HGS191</f>
        <v>0</v>
      </c>
      <c r="HHC191" s="595">
        <f>'apuração GROSS'!HGT191</f>
        <v>0</v>
      </c>
      <c r="HHD191" s="595">
        <f>'apuração GROSS'!HGU191</f>
        <v>0</v>
      </c>
      <c r="HHE191" s="595">
        <f>'apuração GROSS'!HGV191</f>
        <v>0</v>
      </c>
      <c r="HHF191" s="595">
        <f>'apuração GROSS'!HGW191</f>
        <v>0</v>
      </c>
      <c r="HHG191" s="595">
        <f>'apuração GROSS'!HGX191</f>
        <v>0</v>
      </c>
      <c r="HHH191" s="595">
        <f>'apuração GROSS'!HGY191</f>
        <v>0</v>
      </c>
      <c r="HHI191" s="595">
        <f>'apuração GROSS'!HGZ191</f>
        <v>0</v>
      </c>
      <c r="HHJ191" s="595">
        <f>'apuração GROSS'!HHA191</f>
        <v>0</v>
      </c>
      <c r="HHK191" s="595">
        <f>'apuração GROSS'!HHB191</f>
        <v>0</v>
      </c>
      <c r="HHL191" s="595">
        <f>'apuração GROSS'!HHC191</f>
        <v>0</v>
      </c>
      <c r="HHM191" s="595">
        <f>'apuração GROSS'!HHD191</f>
        <v>0</v>
      </c>
      <c r="HHN191" s="595">
        <f>'apuração GROSS'!HHE191</f>
        <v>0</v>
      </c>
      <c r="HHO191" s="595">
        <f>'apuração GROSS'!HHF191</f>
        <v>0</v>
      </c>
      <c r="HHP191" s="595">
        <f>'apuração GROSS'!HHG191</f>
        <v>0</v>
      </c>
      <c r="HHQ191" s="595">
        <f>'apuração GROSS'!HHH191</f>
        <v>0</v>
      </c>
      <c r="HHR191" s="595">
        <f>'apuração GROSS'!HHI191</f>
        <v>0</v>
      </c>
      <c r="HHS191" s="595">
        <f>'apuração GROSS'!HHJ191</f>
        <v>0</v>
      </c>
      <c r="HHT191" s="595">
        <f>'apuração GROSS'!HHK191</f>
        <v>0</v>
      </c>
      <c r="HHU191" s="595">
        <f>'apuração GROSS'!HHL191</f>
        <v>0</v>
      </c>
      <c r="HHV191" s="595">
        <f>'apuração GROSS'!HHM191</f>
        <v>0</v>
      </c>
      <c r="HHW191" s="595">
        <f>'apuração GROSS'!HHN191</f>
        <v>0</v>
      </c>
      <c r="HHX191" s="595">
        <f>'apuração GROSS'!HHO191</f>
        <v>0</v>
      </c>
      <c r="HHY191" s="595">
        <f>'apuração GROSS'!HHP191</f>
        <v>0</v>
      </c>
      <c r="HHZ191" s="595">
        <f>'apuração GROSS'!HHQ191</f>
        <v>0</v>
      </c>
      <c r="HIA191" s="595">
        <f>'apuração GROSS'!HHR191</f>
        <v>0</v>
      </c>
      <c r="HIB191" s="595">
        <f>'apuração GROSS'!HHS191</f>
        <v>0</v>
      </c>
      <c r="HIC191" s="595">
        <f>'apuração GROSS'!HHT191</f>
        <v>0</v>
      </c>
      <c r="HID191" s="595">
        <f>'apuração GROSS'!HHU191</f>
        <v>0</v>
      </c>
      <c r="HIE191" s="595">
        <f>'apuração GROSS'!HHV191</f>
        <v>0</v>
      </c>
      <c r="HIF191" s="595">
        <f>'apuração GROSS'!HHW191</f>
        <v>0</v>
      </c>
      <c r="HIG191" s="595">
        <f>'apuração GROSS'!HHX191</f>
        <v>0</v>
      </c>
      <c r="HIH191" s="595">
        <f>'apuração GROSS'!HHY191</f>
        <v>0</v>
      </c>
      <c r="HII191" s="595">
        <f>'apuração GROSS'!HHZ191</f>
        <v>0</v>
      </c>
      <c r="HIJ191" s="595">
        <f>'apuração GROSS'!HIA191</f>
        <v>0</v>
      </c>
      <c r="HIK191" s="595">
        <f>'apuração GROSS'!HIB191</f>
        <v>0</v>
      </c>
      <c r="HIL191" s="595">
        <f>'apuração GROSS'!HIC191</f>
        <v>0</v>
      </c>
      <c r="HIM191" s="595">
        <f>'apuração GROSS'!HID191</f>
        <v>0</v>
      </c>
      <c r="HIN191" s="595">
        <f>'apuração GROSS'!HIE191</f>
        <v>0</v>
      </c>
      <c r="HIO191" s="595">
        <f>'apuração GROSS'!HIF191</f>
        <v>0</v>
      </c>
      <c r="HIP191" s="595">
        <f>'apuração GROSS'!HIG191</f>
        <v>0</v>
      </c>
      <c r="HIQ191" s="595">
        <f>'apuração GROSS'!HIH191</f>
        <v>0</v>
      </c>
      <c r="HIR191" s="595">
        <f>'apuração GROSS'!HII191</f>
        <v>0</v>
      </c>
      <c r="HIS191" s="595">
        <f>'apuração GROSS'!HIJ191</f>
        <v>0</v>
      </c>
      <c r="HIT191" s="595">
        <f>'apuração GROSS'!HIK191</f>
        <v>0</v>
      </c>
      <c r="HIU191" s="595">
        <f>'apuração GROSS'!HIL191</f>
        <v>0</v>
      </c>
      <c r="HIV191" s="595">
        <f>'apuração GROSS'!HIM191</f>
        <v>0</v>
      </c>
      <c r="HIW191" s="595">
        <f>'apuração GROSS'!HIN191</f>
        <v>0</v>
      </c>
      <c r="HIX191" s="595">
        <f>'apuração GROSS'!HIO191</f>
        <v>0</v>
      </c>
      <c r="HIY191" s="595">
        <f>'apuração GROSS'!HIP191</f>
        <v>0</v>
      </c>
      <c r="HIZ191" s="595">
        <f>'apuração GROSS'!HIQ191</f>
        <v>0</v>
      </c>
      <c r="HJA191" s="595">
        <f>'apuração GROSS'!HIR191</f>
        <v>0</v>
      </c>
      <c r="HJB191" s="595">
        <f>'apuração GROSS'!HIS191</f>
        <v>0</v>
      </c>
      <c r="HJC191" s="595">
        <f>'apuração GROSS'!HIT191</f>
        <v>0</v>
      </c>
      <c r="HJD191" s="595">
        <f>'apuração GROSS'!HIU191</f>
        <v>0</v>
      </c>
      <c r="HJE191" s="595">
        <f>'apuração GROSS'!HIV191</f>
        <v>0</v>
      </c>
      <c r="HJF191" s="595">
        <f>'apuração GROSS'!HIW191</f>
        <v>0</v>
      </c>
      <c r="HJG191" s="595">
        <f>'apuração GROSS'!HIX191</f>
        <v>0</v>
      </c>
      <c r="HJH191" s="595">
        <f>'apuração GROSS'!HIY191</f>
        <v>0</v>
      </c>
      <c r="HJI191" s="595">
        <f>'apuração GROSS'!HIZ191</f>
        <v>0</v>
      </c>
      <c r="HJJ191" s="595">
        <f>'apuração GROSS'!HJA191</f>
        <v>0</v>
      </c>
      <c r="HJK191" s="595">
        <f>'apuração GROSS'!HJB191</f>
        <v>0</v>
      </c>
      <c r="HJL191" s="595">
        <f>'apuração GROSS'!HJC191</f>
        <v>0</v>
      </c>
      <c r="HJM191" s="595">
        <f>'apuração GROSS'!HJD191</f>
        <v>0</v>
      </c>
      <c r="HJN191" s="595">
        <f>'apuração GROSS'!HJE191</f>
        <v>0</v>
      </c>
      <c r="HJO191" s="595">
        <f>'apuração GROSS'!HJF191</f>
        <v>0</v>
      </c>
      <c r="HJP191" s="595">
        <f>'apuração GROSS'!HJG191</f>
        <v>0</v>
      </c>
      <c r="HJQ191" s="595">
        <f>'apuração GROSS'!HJH191</f>
        <v>0</v>
      </c>
      <c r="HJR191" s="595">
        <f>'apuração GROSS'!HJI191</f>
        <v>0</v>
      </c>
      <c r="HJS191" s="595">
        <f>'apuração GROSS'!HJJ191</f>
        <v>0</v>
      </c>
      <c r="HJT191" s="595">
        <f>'apuração GROSS'!HJK191</f>
        <v>0</v>
      </c>
      <c r="HJU191" s="595">
        <f>'apuração GROSS'!HJL191</f>
        <v>0</v>
      </c>
      <c r="HJV191" s="595">
        <f>'apuração GROSS'!HJM191</f>
        <v>0</v>
      </c>
      <c r="HJW191" s="595">
        <f>'apuração GROSS'!HJN191</f>
        <v>0</v>
      </c>
      <c r="HJX191" s="595">
        <f>'apuração GROSS'!HJO191</f>
        <v>0</v>
      </c>
      <c r="HJY191" s="595">
        <f>'apuração GROSS'!HJP191</f>
        <v>0</v>
      </c>
      <c r="HJZ191" s="595">
        <f>'apuração GROSS'!HJQ191</f>
        <v>0</v>
      </c>
      <c r="HKA191" s="595">
        <f>'apuração GROSS'!HJR191</f>
        <v>0</v>
      </c>
      <c r="HKB191" s="595">
        <f>'apuração GROSS'!HJS191</f>
        <v>0</v>
      </c>
      <c r="HKC191" s="595">
        <f>'apuração GROSS'!HJT191</f>
        <v>0</v>
      </c>
      <c r="HKD191" s="595">
        <f>'apuração GROSS'!HJU191</f>
        <v>0</v>
      </c>
      <c r="HKE191" s="595">
        <f>'apuração GROSS'!HJV191</f>
        <v>0</v>
      </c>
      <c r="HKF191" s="595">
        <f>'apuração GROSS'!HJW191</f>
        <v>0</v>
      </c>
      <c r="HKG191" s="595">
        <f>'apuração GROSS'!HJX191</f>
        <v>0</v>
      </c>
      <c r="HKH191" s="595">
        <f>'apuração GROSS'!HJY191</f>
        <v>0</v>
      </c>
      <c r="HKI191" s="595">
        <f>'apuração GROSS'!HJZ191</f>
        <v>0</v>
      </c>
      <c r="HKJ191" s="595">
        <f>'apuração GROSS'!HKA191</f>
        <v>0</v>
      </c>
      <c r="HKK191" s="595">
        <f>'apuração GROSS'!HKB191</f>
        <v>0</v>
      </c>
      <c r="HKL191" s="595">
        <f>'apuração GROSS'!HKC191</f>
        <v>0</v>
      </c>
      <c r="HKM191" s="595">
        <f>'apuração GROSS'!HKD191</f>
        <v>0</v>
      </c>
      <c r="HKN191" s="595">
        <f>'apuração GROSS'!HKE191</f>
        <v>0</v>
      </c>
      <c r="HKO191" s="595">
        <f>'apuração GROSS'!HKF191</f>
        <v>0</v>
      </c>
      <c r="HKP191" s="595">
        <f>'apuração GROSS'!HKG191</f>
        <v>0</v>
      </c>
      <c r="HKQ191" s="595">
        <f>'apuração GROSS'!HKH191</f>
        <v>0</v>
      </c>
      <c r="HKR191" s="595">
        <f>'apuração GROSS'!HKI191</f>
        <v>0</v>
      </c>
      <c r="HKS191" s="595">
        <f>'apuração GROSS'!HKJ191</f>
        <v>0</v>
      </c>
      <c r="HKT191" s="595">
        <f>'apuração GROSS'!HKK191</f>
        <v>0</v>
      </c>
      <c r="HKU191" s="595">
        <f>'apuração GROSS'!HKL191</f>
        <v>0</v>
      </c>
      <c r="HKV191" s="595">
        <f>'apuração GROSS'!HKM191</f>
        <v>0</v>
      </c>
      <c r="HKW191" s="595">
        <f>'apuração GROSS'!HKN191</f>
        <v>0</v>
      </c>
      <c r="HKX191" s="595">
        <f>'apuração GROSS'!HKO191</f>
        <v>0</v>
      </c>
      <c r="HKY191" s="595">
        <f>'apuração GROSS'!HKP191</f>
        <v>0</v>
      </c>
      <c r="HKZ191" s="595">
        <f>'apuração GROSS'!HKQ191</f>
        <v>0</v>
      </c>
      <c r="HLA191" s="595">
        <f>'apuração GROSS'!HKR191</f>
        <v>0</v>
      </c>
      <c r="HLB191" s="595">
        <f>'apuração GROSS'!HKS191</f>
        <v>0</v>
      </c>
      <c r="HLC191" s="595">
        <f>'apuração GROSS'!HKT191</f>
        <v>0</v>
      </c>
      <c r="HLD191" s="595">
        <f>'apuração GROSS'!HKU191</f>
        <v>0</v>
      </c>
      <c r="HLE191" s="595">
        <f>'apuração GROSS'!HKV191</f>
        <v>0</v>
      </c>
      <c r="HLF191" s="595">
        <f>'apuração GROSS'!HKW191</f>
        <v>0</v>
      </c>
      <c r="HLG191" s="595">
        <f>'apuração GROSS'!HKX191</f>
        <v>0</v>
      </c>
      <c r="HLH191" s="595">
        <f>'apuração GROSS'!HKY191</f>
        <v>0</v>
      </c>
      <c r="HLI191" s="595">
        <f>'apuração GROSS'!HKZ191</f>
        <v>0</v>
      </c>
      <c r="HLJ191" s="595">
        <f>'apuração GROSS'!HLA191</f>
        <v>0</v>
      </c>
      <c r="HLK191" s="595">
        <f>'apuração GROSS'!HLB191</f>
        <v>0</v>
      </c>
      <c r="HLL191" s="595">
        <f>'apuração GROSS'!HLC191</f>
        <v>0</v>
      </c>
      <c r="HLM191" s="595">
        <f>'apuração GROSS'!HLD191</f>
        <v>0</v>
      </c>
      <c r="HLN191" s="595">
        <f>'apuração GROSS'!HLE191</f>
        <v>0</v>
      </c>
      <c r="HLO191" s="595">
        <f>'apuração GROSS'!HLF191</f>
        <v>0</v>
      </c>
      <c r="HLP191" s="595">
        <f>'apuração GROSS'!HLG191</f>
        <v>0</v>
      </c>
      <c r="HLQ191" s="595">
        <f>'apuração GROSS'!HLH191</f>
        <v>0</v>
      </c>
      <c r="HLR191" s="595">
        <f>'apuração GROSS'!HLI191</f>
        <v>0</v>
      </c>
      <c r="HLS191" s="595">
        <f>'apuração GROSS'!HLJ191</f>
        <v>0</v>
      </c>
      <c r="HLT191" s="595">
        <f>'apuração GROSS'!HLK191</f>
        <v>0</v>
      </c>
      <c r="HLU191" s="595">
        <f>'apuração GROSS'!HLL191</f>
        <v>0</v>
      </c>
      <c r="HLV191" s="595">
        <f>'apuração GROSS'!HLM191</f>
        <v>0</v>
      </c>
      <c r="HLW191" s="595">
        <f>'apuração GROSS'!HLN191</f>
        <v>0</v>
      </c>
      <c r="HLX191" s="595">
        <f>'apuração GROSS'!HLO191</f>
        <v>0</v>
      </c>
      <c r="HLY191" s="595">
        <f>'apuração GROSS'!HLP191</f>
        <v>0</v>
      </c>
      <c r="HLZ191" s="595">
        <f>'apuração GROSS'!HLQ191</f>
        <v>0</v>
      </c>
      <c r="HMA191" s="595">
        <f>'apuração GROSS'!HLR191</f>
        <v>0</v>
      </c>
      <c r="HMB191" s="595">
        <f>'apuração GROSS'!HLS191</f>
        <v>0</v>
      </c>
      <c r="HMC191" s="595">
        <f>'apuração GROSS'!HLT191</f>
        <v>0</v>
      </c>
      <c r="HMD191" s="595">
        <f>'apuração GROSS'!HLU191</f>
        <v>0</v>
      </c>
      <c r="HME191" s="595">
        <f>'apuração GROSS'!HLV191</f>
        <v>0</v>
      </c>
      <c r="HMF191" s="595">
        <f>'apuração GROSS'!HLW191</f>
        <v>0</v>
      </c>
      <c r="HMG191" s="595">
        <f>'apuração GROSS'!HLX191</f>
        <v>0</v>
      </c>
      <c r="HMH191" s="595">
        <f>'apuração GROSS'!HLY191</f>
        <v>0</v>
      </c>
      <c r="HMI191" s="595">
        <f>'apuração GROSS'!HLZ191</f>
        <v>0</v>
      </c>
      <c r="HMJ191" s="595">
        <f>'apuração GROSS'!HMA191</f>
        <v>0</v>
      </c>
      <c r="HMK191" s="595">
        <f>'apuração GROSS'!HMB191</f>
        <v>0</v>
      </c>
      <c r="HML191" s="595">
        <f>'apuração GROSS'!HMC191</f>
        <v>0</v>
      </c>
      <c r="HMM191" s="595">
        <f>'apuração GROSS'!HMD191</f>
        <v>0</v>
      </c>
      <c r="HMN191" s="595">
        <f>'apuração GROSS'!HME191</f>
        <v>0</v>
      </c>
      <c r="HMO191" s="595">
        <f>'apuração GROSS'!HMF191</f>
        <v>0</v>
      </c>
      <c r="HMP191" s="595">
        <f>'apuração GROSS'!HMG191</f>
        <v>0</v>
      </c>
      <c r="HMQ191" s="595">
        <f>'apuração GROSS'!HMH191</f>
        <v>0</v>
      </c>
      <c r="HMR191" s="595">
        <f>'apuração GROSS'!HMI191</f>
        <v>0</v>
      </c>
      <c r="HMS191" s="595">
        <f>'apuração GROSS'!HMJ191</f>
        <v>0</v>
      </c>
      <c r="HMT191" s="595">
        <f>'apuração GROSS'!HMK191</f>
        <v>0</v>
      </c>
      <c r="HMU191" s="595">
        <f>'apuração GROSS'!HML191</f>
        <v>0</v>
      </c>
      <c r="HMV191" s="595">
        <f>'apuração GROSS'!HMM191</f>
        <v>0</v>
      </c>
      <c r="HMW191" s="595">
        <f>'apuração GROSS'!HMN191</f>
        <v>0</v>
      </c>
      <c r="HMX191" s="595">
        <f>'apuração GROSS'!HMO191</f>
        <v>0</v>
      </c>
      <c r="HMY191" s="595">
        <f>'apuração GROSS'!HMP191</f>
        <v>0</v>
      </c>
      <c r="HMZ191" s="595">
        <f>'apuração GROSS'!HMQ191</f>
        <v>0</v>
      </c>
      <c r="HNA191" s="595">
        <f>'apuração GROSS'!HMR191</f>
        <v>0</v>
      </c>
      <c r="HNB191" s="595">
        <f>'apuração GROSS'!HMS191</f>
        <v>0</v>
      </c>
      <c r="HNC191" s="595">
        <f>'apuração GROSS'!HMT191</f>
        <v>0</v>
      </c>
      <c r="HND191" s="595">
        <f>'apuração GROSS'!HMU191</f>
        <v>0</v>
      </c>
      <c r="HNE191" s="595">
        <f>'apuração GROSS'!HMV191</f>
        <v>0</v>
      </c>
      <c r="HNF191" s="595">
        <f>'apuração GROSS'!HMW191</f>
        <v>0</v>
      </c>
      <c r="HNG191" s="595">
        <f>'apuração GROSS'!HMX191</f>
        <v>0</v>
      </c>
      <c r="HNH191" s="595">
        <f>'apuração GROSS'!HMY191</f>
        <v>0</v>
      </c>
      <c r="HNI191" s="595">
        <f>'apuração GROSS'!HMZ191</f>
        <v>0</v>
      </c>
      <c r="HNJ191" s="595">
        <f>'apuração GROSS'!HNA191</f>
        <v>0</v>
      </c>
      <c r="HNK191" s="595">
        <f>'apuração GROSS'!HNB191</f>
        <v>0</v>
      </c>
      <c r="HNL191" s="595">
        <f>'apuração GROSS'!HNC191</f>
        <v>0</v>
      </c>
      <c r="HNM191" s="595">
        <f>'apuração GROSS'!HND191</f>
        <v>0</v>
      </c>
      <c r="HNN191" s="595">
        <f>'apuração GROSS'!HNE191</f>
        <v>0</v>
      </c>
      <c r="HNO191" s="595">
        <f>'apuração GROSS'!HNF191</f>
        <v>0</v>
      </c>
      <c r="HNP191" s="595">
        <f>'apuração GROSS'!HNG191</f>
        <v>0</v>
      </c>
      <c r="HNQ191" s="595">
        <f>'apuração GROSS'!HNH191</f>
        <v>0</v>
      </c>
      <c r="HNR191" s="595">
        <f>'apuração GROSS'!HNI191</f>
        <v>0</v>
      </c>
      <c r="HNS191" s="595">
        <f>'apuração GROSS'!HNJ191</f>
        <v>0</v>
      </c>
      <c r="HNT191" s="595">
        <f>'apuração GROSS'!HNK191</f>
        <v>0</v>
      </c>
      <c r="HNU191" s="595">
        <f>'apuração GROSS'!HNL191</f>
        <v>0</v>
      </c>
      <c r="HNV191" s="595">
        <f>'apuração GROSS'!HNM191</f>
        <v>0</v>
      </c>
      <c r="HNW191" s="595">
        <f>'apuração GROSS'!HNN191</f>
        <v>0</v>
      </c>
      <c r="HNX191" s="595">
        <f>'apuração GROSS'!HNO191</f>
        <v>0</v>
      </c>
      <c r="HNY191" s="595">
        <f>'apuração GROSS'!HNP191</f>
        <v>0</v>
      </c>
      <c r="HNZ191" s="595">
        <f>'apuração GROSS'!HNQ191</f>
        <v>0</v>
      </c>
      <c r="HOA191" s="595">
        <f>'apuração GROSS'!HNR191</f>
        <v>0</v>
      </c>
      <c r="HOB191" s="595">
        <f>'apuração GROSS'!HNS191</f>
        <v>0</v>
      </c>
      <c r="HOC191" s="595">
        <f>'apuração GROSS'!HNT191</f>
        <v>0</v>
      </c>
      <c r="HOD191" s="595">
        <f>'apuração GROSS'!HNU191</f>
        <v>0</v>
      </c>
      <c r="HOE191" s="595">
        <f>'apuração GROSS'!HNV191</f>
        <v>0</v>
      </c>
      <c r="HOF191" s="595">
        <f>'apuração GROSS'!HNW191</f>
        <v>0</v>
      </c>
      <c r="HOG191" s="595">
        <f>'apuração GROSS'!HNX191</f>
        <v>0</v>
      </c>
      <c r="HOH191" s="595">
        <f>'apuração GROSS'!HNY191</f>
        <v>0</v>
      </c>
      <c r="HOI191" s="595">
        <f>'apuração GROSS'!HNZ191</f>
        <v>0</v>
      </c>
      <c r="HOJ191" s="595">
        <f>'apuração GROSS'!HOA191</f>
        <v>0</v>
      </c>
      <c r="HOK191" s="595">
        <f>'apuração GROSS'!HOB191</f>
        <v>0</v>
      </c>
      <c r="HOL191" s="595">
        <f>'apuração GROSS'!HOC191</f>
        <v>0</v>
      </c>
      <c r="HOM191" s="595">
        <f>'apuração GROSS'!HOD191</f>
        <v>0</v>
      </c>
      <c r="HON191" s="595">
        <f>'apuração GROSS'!HOE191</f>
        <v>0</v>
      </c>
      <c r="HOO191" s="595">
        <f>'apuração GROSS'!HOF191</f>
        <v>0</v>
      </c>
      <c r="HOP191" s="595">
        <f>'apuração GROSS'!HOG191</f>
        <v>0</v>
      </c>
      <c r="HOQ191" s="595">
        <f>'apuração GROSS'!HOH191</f>
        <v>0</v>
      </c>
      <c r="HOR191" s="595">
        <f>'apuração GROSS'!HOI191</f>
        <v>0</v>
      </c>
      <c r="HOS191" s="595">
        <f>'apuração GROSS'!HOJ191</f>
        <v>0</v>
      </c>
      <c r="HOT191" s="595">
        <f>'apuração GROSS'!HOK191</f>
        <v>0</v>
      </c>
      <c r="HOU191" s="595">
        <f>'apuração GROSS'!HOL191</f>
        <v>0</v>
      </c>
      <c r="HOV191" s="595">
        <f>'apuração GROSS'!HOM191</f>
        <v>0</v>
      </c>
      <c r="HOW191" s="595">
        <f>'apuração GROSS'!HON191</f>
        <v>0</v>
      </c>
      <c r="HOX191" s="595">
        <f>'apuração GROSS'!HOO191</f>
        <v>0</v>
      </c>
      <c r="HOY191" s="595">
        <f>'apuração GROSS'!HOP191</f>
        <v>0</v>
      </c>
      <c r="HOZ191" s="595">
        <f>'apuração GROSS'!HOQ191</f>
        <v>0</v>
      </c>
      <c r="HPA191" s="595">
        <f>'apuração GROSS'!HOR191</f>
        <v>0</v>
      </c>
      <c r="HPB191" s="595">
        <f>'apuração GROSS'!HOS191</f>
        <v>0</v>
      </c>
      <c r="HPC191" s="595">
        <f>'apuração GROSS'!HOT191</f>
        <v>0</v>
      </c>
      <c r="HPD191" s="595">
        <f>'apuração GROSS'!HOU191</f>
        <v>0</v>
      </c>
      <c r="HPE191" s="595">
        <f>'apuração GROSS'!HOV191</f>
        <v>0</v>
      </c>
      <c r="HPF191" s="595">
        <f>'apuração GROSS'!HOW191</f>
        <v>0</v>
      </c>
      <c r="HPG191" s="595">
        <f>'apuração GROSS'!HOX191</f>
        <v>0</v>
      </c>
      <c r="HPH191" s="595">
        <f>'apuração GROSS'!HOY191</f>
        <v>0</v>
      </c>
      <c r="HPI191" s="595">
        <f>'apuração GROSS'!HOZ191</f>
        <v>0</v>
      </c>
      <c r="HPJ191" s="595">
        <f>'apuração GROSS'!HPA191</f>
        <v>0</v>
      </c>
      <c r="HPK191" s="595">
        <f>'apuração GROSS'!HPB191</f>
        <v>0</v>
      </c>
      <c r="HPL191" s="595">
        <f>'apuração GROSS'!HPC191</f>
        <v>0</v>
      </c>
      <c r="HPM191" s="595">
        <f>'apuração GROSS'!HPD191</f>
        <v>0</v>
      </c>
      <c r="HPN191" s="595">
        <f>'apuração GROSS'!HPE191</f>
        <v>0</v>
      </c>
      <c r="HPO191" s="595">
        <f>'apuração GROSS'!HPF191</f>
        <v>0</v>
      </c>
      <c r="HPP191" s="595">
        <f>'apuração GROSS'!HPG191</f>
        <v>0</v>
      </c>
      <c r="HPQ191" s="595">
        <f>'apuração GROSS'!HPH191</f>
        <v>0</v>
      </c>
      <c r="HPR191" s="595">
        <f>'apuração GROSS'!HPI191</f>
        <v>0</v>
      </c>
      <c r="HPS191" s="595">
        <f>'apuração GROSS'!HPJ191</f>
        <v>0</v>
      </c>
      <c r="HPT191" s="595">
        <f>'apuração GROSS'!HPK191</f>
        <v>0</v>
      </c>
      <c r="HPU191" s="595">
        <f>'apuração GROSS'!HPL191</f>
        <v>0</v>
      </c>
      <c r="HPV191" s="595">
        <f>'apuração GROSS'!HPM191</f>
        <v>0</v>
      </c>
      <c r="HPW191" s="595">
        <f>'apuração GROSS'!HPN191</f>
        <v>0</v>
      </c>
      <c r="HPX191" s="595">
        <f>'apuração GROSS'!HPO191</f>
        <v>0</v>
      </c>
      <c r="HPY191" s="595">
        <f>'apuração GROSS'!HPP191</f>
        <v>0</v>
      </c>
      <c r="HPZ191" s="595">
        <f>'apuração GROSS'!HPQ191</f>
        <v>0</v>
      </c>
      <c r="HQA191" s="595">
        <f>'apuração GROSS'!HPR191</f>
        <v>0</v>
      </c>
      <c r="HQB191" s="595">
        <f>'apuração GROSS'!HPS191</f>
        <v>0</v>
      </c>
      <c r="HQC191" s="595">
        <f>'apuração GROSS'!HPT191</f>
        <v>0</v>
      </c>
      <c r="HQD191" s="595">
        <f>'apuração GROSS'!HPU191</f>
        <v>0</v>
      </c>
      <c r="HQE191" s="595">
        <f>'apuração GROSS'!HPV191</f>
        <v>0</v>
      </c>
      <c r="HQF191" s="595">
        <f>'apuração GROSS'!HPW191</f>
        <v>0</v>
      </c>
      <c r="HQG191" s="595">
        <f>'apuração GROSS'!HPX191</f>
        <v>0</v>
      </c>
      <c r="HQH191" s="595">
        <f>'apuração GROSS'!HPY191</f>
        <v>0</v>
      </c>
      <c r="HQI191" s="595">
        <f>'apuração GROSS'!HPZ191</f>
        <v>0</v>
      </c>
      <c r="HQJ191" s="595">
        <f>'apuração GROSS'!HQA191</f>
        <v>0</v>
      </c>
      <c r="HQK191" s="595">
        <f>'apuração GROSS'!HQB191</f>
        <v>0</v>
      </c>
      <c r="HQL191" s="595">
        <f>'apuração GROSS'!HQC191</f>
        <v>0</v>
      </c>
      <c r="HQM191" s="595">
        <f>'apuração GROSS'!HQD191</f>
        <v>0</v>
      </c>
      <c r="HQN191" s="595">
        <f>'apuração GROSS'!HQE191</f>
        <v>0</v>
      </c>
      <c r="HQO191" s="595">
        <f>'apuração GROSS'!HQF191</f>
        <v>0</v>
      </c>
      <c r="HQP191" s="595">
        <f>'apuração GROSS'!HQG191</f>
        <v>0</v>
      </c>
      <c r="HQQ191" s="595">
        <f>'apuração GROSS'!HQH191</f>
        <v>0</v>
      </c>
      <c r="HQR191" s="595">
        <f>'apuração GROSS'!HQI191</f>
        <v>0</v>
      </c>
      <c r="HQS191" s="595">
        <f>'apuração GROSS'!HQJ191</f>
        <v>0</v>
      </c>
      <c r="HQT191" s="595">
        <f>'apuração GROSS'!HQK191</f>
        <v>0</v>
      </c>
      <c r="HQU191" s="595">
        <f>'apuração GROSS'!HQL191</f>
        <v>0</v>
      </c>
      <c r="HQV191" s="595">
        <f>'apuração GROSS'!HQM191</f>
        <v>0</v>
      </c>
      <c r="HQW191" s="595">
        <f>'apuração GROSS'!HQN191</f>
        <v>0</v>
      </c>
      <c r="HQX191" s="595">
        <f>'apuração GROSS'!HQO191</f>
        <v>0</v>
      </c>
      <c r="HQY191" s="595">
        <f>'apuração GROSS'!HQP191</f>
        <v>0</v>
      </c>
      <c r="HQZ191" s="595">
        <f>'apuração GROSS'!HQQ191</f>
        <v>0</v>
      </c>
      <c r="HRA191" s="595">
        <f>'apuração GROSS'!HQR191</f>
        <v>0</v>
      </c>
      <c r="HRB191" s="595">
        <f>'apuração GROSS'!HQS191</f>
        <v>0</v>
      </c>
      <c r="HRC191" s="595">
        <f>'apuração GROSS'!HQT191</f>
        <v>0</v>
      </c>
      <c r="HRD191" s="595">
        <f>'apuração GROSS'!HQU191</f>
        <v>0</v>
      </c>
      <c r="HRE191" s="595">
        <f>'apuração GROSS'!HQV191</f>
        <v>0</v>
      </c>
      <c r="HRF191" s="595">
        <f>'apuração GROSS'!HQW191</f>
        <v>0</v>
      </c>
      <c r="HRG191" s="595">
        <f>'apuração GROSS'!HQX191</f>
        <v>0</v>
      </c>
      <c r="HRH191" s="595">
        <f>'apuração GROSS'!HQY191</f>
        <v>0</v>
      </c>
      <c r="HRI191" s="595">
        <f>'apuração GROSS'!HQZ191</f>
        <v>0</v>
      </c>
      <c r="HRJ191" s="595">
        <f>'apuração GROSS'!HRA191</f>
        <v>0</v>
      </c>
      <c r="HRK191" s="595">
        <f>'apuração GROSS'!HRB191</f>
        <v>0</v>
      </c>
      <c r="HRL191" s="595">
        <f>'apuração GROSS'!HRC191</f>
        <v>0</v>
      </c>
      <c r="HRM191" s="595">
        <f>'apuração GROSS'!HRD191</f>
        <v>0</v>
      </c>
      <c r="HRN191" s="595">
        <f>'apuração GROSS'!HRE191</f>
        <v>0</v>
      </c>
      <c r="HRO191" s="595">
        <f>'apuração GROSS'!HRF191</f>
        <v>0</v>
      </c>
      <c r="HRP191" s="595">
        <f>'apuração GROSS'!HRG191</f>
        <v>0</v>
      </c>
      <c r="HRQ191" s="595">
        <f>'apuração GROSS'!HRH191</f>
        <v>0</v>
      </c>
      <c r="HRR191" s="595">
        <f>'apuração GROSS'!HRI191</f>
        <v>0</v>
      </c>
      <c r="HRS191" s="595">
        <f>'apuração GROSS'!HRJ191</f>
        <v>0</v>
      </c>
      <c r="HRT191" s="595">
        <f>'apuração GROSS'!HRK191</f>
        <v>0</v>
      </c>
      <c r="HRU191" s="595">
        <f>'apuração GROSS'!HRL191</f>
        <v>0</v>
      </c>
      <c r="HRV191" s="595">
        <f>'apuração GROSS'!HRM191</f>
        <v>0</v>
      </c>
      <c r="HRW191" s="595">
        <f>'apuração GROSS'!HRN191</f>
        <v>0</v>
      </c>
      <c r="HRX191" s="595">
        <f>'apuração GROSS'!HRO191</f>
        <v>0</v>
      </c>
      <c r="HRY191" s="595">
        <f>'apuração GROSS'!HRP191</f>
        <v>0</v>
      </c>
      <c r="HRZ191" s="595">
        <f>'apuração GROSS'!HRQ191</f>
        <v>0</v>
      </c>
      <c r="HSA191" s="595">
        <f>'apuração GROSS'!HRR191</f>
        <v>0</v>
      </c>
      <c r="HSB191" s="595">
        <f>'apuração GROSS'!HRS191</f>
        <v>0</v>
      </c>
      <c r="HSC191" s="595">
        <f>'apuração GROSS'!HRT191</f>
        <v>0</v>
      </c>
      <c r="HSD191" s="595">
        <f>'apuração GROSS'!HRU191</f>
        <v>0</v>
      </c>
      <c r="HSE191" s="595">
        <f>'apuração GROSS'!HRV191</f>
        <v>0</v>
      </c>
      <c r="HSF191" s="595">
        <f>'apuração GROSS'!HRW191</f>
        <v>0</v>
      </c>
      <c r="HSG191" s="595">
        <f>'apuração GROSS'!HRX191</f>
        <v>0</v>
      </c>
      <c r="HSH191" s="595">
        <f>'apuração GROSS'!HRY191</f>
        <v>0</v>
      </c>
      <c r="HSI191" s="595">
        <f>'apuração GROSS'!HRZ191</f>
        <v>0</v>
      </c>
      <c r="HSJ191" s="595">
        <f>'apuração GROSS'!HSA191</f>
        <v>0</v>
      </c>
      <c r="HSK191" s="595">
        <f>'apuração GROSS'!HSB191</f>
        <v>0</v>
      </c>
      <c r="HSL191" s="595">
        <f>'apuração GROSS'!HSC191</f>
        <v>0</v>
      </c>
      <c r="HSM191" s="595">
        <f>'apuração GROSS'!HSD191</f>
        <v>0</v>
      </c>
      <c r="HSN191" s="595">
        <f>'apuração GROSS'!HSE191</f>
        <v>0</v>
      </c>
      <c r="HSO191" s="595">
        <f>'apuração GROSS'!HSF191</f>
        <v>0</v>
      </c>
      <c r="HSP191" s="595">
        <f>'apuração GROSS'!HSG191</f>
        <v>0</v>
      </c>
      <c r="HSQ191" s="595">
        <f>'apuração GROSS'!HSH191</f>
        <v>0</v>
      </c>
      <c r="HSR191" s="595">
        <f>'apuração GROSS'!HSI191</f>
        <v>0</v>
      </c>
      <c r="HSS191" s="595">
        <f>'apuração GROSS'!HSJ191</f>
        <v>0</v>
      </c>
      <c r="HST191" s="595">
        <f>'apuração GROSS'!HSK191</f>
        <v>0</v>
      </c>
      <c r="HSU191" s="595">
        <f>'apuração GROSS'!HSL191</f>
        <v>0</v>
      </c>
      <c r="HSV191" s="595">
        <f>'apuração GROSS'!HSM191</f>
        <v>0</v>
      </c>
      <c r="HSW191" s="595">
        <f>'apuração GROSS'!HSN191</f>
        <v>0</v>
      </c>
      <c r="HSX191" s="595">
        <f>'apuração GROSS'!HSO191</f>
        <v>0</v>
      </c>
      <c r="HSY191" s="595">
        <f>'apuração GROSS'!HSP191</f>
        <v>0</v>
      </c>
      <c r="HSZ191" s="595">
        <f>'apuração GROSS'!HSQ191</f>
        <v>0</v>
      </c>
      <c r="HTA191" s="595">
        <f>'apuração GROSS'!HSR191</f>
        <v>0</v>
      </c>
      <c r="HTB191" s="595">
        <f>'apuração GROSS'!HSS191</f>
        <v>0</v>
      </c>
      <c r="HTC191" s="595">
        <f>'apuração GROSS'!HST191</f>
        <v>0</v>
      </c>
      <c r="HTD191" s="595">
        <f>'apuração GROSS'!HSU191</f>
        <v>0</v>
      </c>
      <c r="HTE191" s="595">
        <f>'apuração GROSS'!HSV191</f>
        <v>0</v>
      </c>
      <c r="HTF191" s="595">
        <f>'apuração GROSS'!HSW191</f>
        <v>0</v>
      </c>
      <c r="HTG191" s="595">
        <f>'apuração GROSS'!HSX191</f>
        <v>0</v>
      </c>
      <c r="HTH191" s="595">
        <f>'apuração GROSS'!HSY191</f>
        <v>0</v>
      </c>
      <c r="HTI191" s="595">
        <f>'apuração GROSS'!HSZ191</f>
        <v>0</v>
      </c>
      <c r="HTJ191" s="595">
        <f>'apuração GROSS'!HTA191</f>
        <v>0</v>
      </c>
      <c r="HTK191" s="595">
        <f>'apuração GROSS'!HTB191</f>
        <v>0</v>
      </c>
      <c r="HTL191" s="595">
        <f>'apuração GROSS'!HTC191</f>
        <v>0</v>
      </c>
      <c r="HTM191" s="595">
        <f>'apuração GROSS'!HTD191</f>
        <v>0</v>
      </c>
      <c r="HTN191" s="595">
        <f>'apuração GROSS'!HTE191</f>
        <v>0</v>
      </c>
      <c r="HTO191" s="595">
        <f>'apuração GROSS'!HTF191</f>
        <v>0</v>
      </c>
      <c r="HTP191" s="595">
        <f>'apuração GROSS'!HTG191</f>
        <v>0</v>
      </c>
      <c r="HTQ191" s="595">
        <f>'apuração GROSS'!HTH191</f>
        <v>0</v>
      </c>
      <c r="HTR191" s="595">
        <f>'apuração GROSS'!HTI191</f>
        <v>0</v>
      </c>
      <c r="HTS191" s="595">
        <f>'apuração GROSS'!HTJ191</f>
        <v>0</v>
      </c>
      <c r="HTT191" s="595">
        <f>'apuração GROSS'!HTK191</f>
        <v>0</v>
      </c>
      <c r="HTU191" s="595">
        <f>'apuração GROSS'!HTL191</f>
        <v>0</v>
      </c>
      <c r="HTV191" s="595">
        <f>'apuração GROSS'!HTM191</f>
        <v>0</v>
      </c>
      <c r="HTW191" s="595">
        <f>'apuração GROSS'!HTN191</f>
        <v>0</v>
      </c>
      <c r="HTX191" s="595">
        <f>'apuração GROSS'!HTO191</f>
        <v>0</v>
      </c>
      <c r="HTY191" s="595">
        <f>'apuração GROSS'!HTP191</f>
        <v>0</v>
      </c>
      <c r="HTZ191" s="595">
        <f>'apuração GROSS'!HTQ191</f>
        <v>0</v>
      </c>
      <c r="HUA191" s="595">
        <f>'apuração GROSS'!HTR191</f>
        <v>0</v>
      </c>
      <c r="HUB191" s="595">
        <f>'apuração GROSS'!HTS191</f>
        <v>0</v>
      </c>
      <c r="HUC191" s="595">
        <f>'apuração GROSS'!HTT191</f>
        <v>0</v>
      </c>
      <c r="HUD191" s="595">
        <f>'apuração GROSS'!HTU191</f>
        <v>0</v>
      </c>
      <c r="HUE191" s="595">
        <f>'apuração GROSS'!HTV191</f>
        <v>0</v>
      </c>
      <c r="HUF191" s="595">
        <f>'apuração GROSS'!HTW191</f>
        <v>0</v>
      </c>
      <c r="HUG191" s="595">
        <f>'apuração GROSS'!HTX191</f>
        <v>0</v>
      </c>
      <c r="HUH191" s="595">
        <f>'apuração GROSS'!HTY191</f>
        <v>0</v>
      </c>
      <c r="HUI191" s="595">
        <f>'apuração GROSS'!HTZ191</f>
        <v>0</v>
      </c>
      <c r="HUJ191" s="595">
        <f>'apuração GROSS'!HUA191</f>
        <v>0</v>
      </c>
      <c r="HUK191" s="595">
        <f>'apuração GROSS'!HUB191</f>
        <v>0</v>
      </c>
      <c r="HUL191" s="595">
        <f>'apuração GROSS'!HUC191</f>
        <v>0</v>
      </c>
      <c r="HUM191" s="595">
        <f>'apuração GROSS'!HUD191</f>
        <v>0</v>
      </c>
      <c r="HUN191" s="595">
        <f>'apuração GROSS'!HUE191</f>
        <v>0</v>
      </c>
      <c r="HUO191" s="595">
        <f>'apuração GROSS'!HUF191</f>
        <v>0</v>
      </c>
      <c r="HUP191" s="595">
        <f>'apuração GROSS'!HUG191</f>
        <v>0</v>
      </c>
      <c r="HUQ191" s="595">
        <f>'apuração GROSS'!HUH191</f>
        <v>0</v>
      </c>
      <c r="HUR191" s="595">
        <f>'apuração GROSS'!HUI191</f>
        <v>0</v>
      </c>
      <c r="HUS191" s="595">
        <f>'apuração GROSS'!HUJ191</f>
        <v>0</v>
      </c>
      <c r="HUT191" s="595">
        <f>'apuração GROSS'!HUK191</f>
        <v>0</v>
      </c>
      <c r="HUU191" s="595">
        <f>'apuração GROSS'!HUL191</f>
        <v>0</v>
      </c>
      <c r="HUV191" s="595">
        <f>'apuração GROSS'!HUM191</f>
        <v>0</v>
      </c>
      <c r="HUW191" s="595">
        <f>'apuração GROSS'!HUN191</f>
        <v>0</v>
      </c>
      <c r="HUX191" s="595">
        <f>'apuração GROSS'!HUO191</f>
        <v>0</v>
      </c>
      <c r="HUY191" s="595">
        <f>'apuração GROSS'!HUP191</f>
        <v>0</v>
      </c>
      <c r="HUZ191" s="595">
        <f>'apuração GROSS'!HUQ191</f>
        <v>0</v>
      </c>
      <c r="HVA191" s="595">
        <f>'apuração GROSS'!HUR191</f>
        <v>0</v>
      </c>
      <c r="HVB191" s="595">
        <f>'apuração GROSS'!HUS191</f>
        <v>0</v>
      </c>
      <c r="HVC191" s="595">
        <f>'apuração GROSS'!HUT191</f>
        <v>0</v>
      </c>
      <c r="HVD191" s="595">
        <f>'apuração GROSS'!HUU191</f>
        <v>0</v>
      </c>
      <c r="HVE191" s="595">
        <f>'apuração GROSS'!HUV191</f>
        <v>0</v>
      </c>
      <c r="HVF191" s="595">
        <f>'apuração GROSS'!HUW191</f>
        <v>0</v>
      </c>
      <c r="HVG191" s="595">
        <f>'apuração GROSS'!HUX191</f>
        <v>0</v>
      </c>
      <c r="HVH191" s="595">
        <f>'apuração GROSS'!HUY191</f>
        <v>0</v>
      </c>
      <c r="HVI191" s="595">
        <f>'apuração GROSS'!HUZ191</f>
        <v>0</v>
      </c>
      <c r="HVJ191" s="595">
        <f>'apuração GROSS'!HVA191</f>
        <v>0</v>
      </c>
      <c r="HVK191" s="595">
        <f>'apuração GROSS'!HVB191</f>
        <v>0</v>
      </c>
      <c r="HVL191" s="595">
        <f>'apuração GROSS'!HVC191</f>
        <v>0</v>
      </c>
      <c r="HVM191" s="595">
        <f>'apuração GROSS'!HVD191</f>
        <v>0</v>
      </c>
      <c r="HVN191" s="595">
        <f>'apuração GROSS'!HVE191</f>
        <v>0</v>
      </c>
      <c r="HVO191" s="595">
        <f>'apuração GROSS'!HVF191</f>
        <v>0</v>
      </c>
      <c r="HVP191" s="595">
        <f>'apuração GROSS'!HVG191</f>
        <v>0</v>
      </c>
      <c r="HVQ191" s="595">
        <f>'apuração GROSS'!HVH191</f>
        <v>0</v>
      </c>
      <c r="HVR191" s="595">
        <f>'apuração GROSS'!HVI191</f>
        <v>0</v>
      </c>
      <c r="HVS191" s="595">
        <f>'apuração GROSS'!HVJ191</f>
        <v>0</v>
      </c>
      <c r="HVT191" s="595">
        <f>'apuração GROSS'!HVK191</f>
        <v>0</v>
      </c>
      <c r="HVU191" s="595">
        <f>'apuração GROSS'!HVL191</f>
        <v>0</v>
      </c>
      <c r="HVV191" s="595">
        <f>'apuração GROSS'!HVM191</f>
        <v>0</v>
      </c>
      <c r="HVW191" s="595">
        <f>'apuração GROSS'!HVN191</f>
        <v>0</v>
      </c>
      <c r="HVX191" s="595">
        <f>'apuração GROSS'!HVO191</f>
        <v>0</v>
      </c>
      <c r="HVY191" s="595">
        <f>'apuração GROSS'!HVP191</f>
        <v>0</v>
      </c>
      <c r="HVZ191" s="595">
        <f>'apuração GROSS'!HVQ191</f>
        <v>0</v>
      </c>
      <c r="HWA191" s="595">
        <f>'apuração GROSS'!HVR191</f>
        <v>0</v>
      </c>
      <c r="HWB191" s="595">
        <f>'apuração GROSS'!HVS191</f>
        <v>0</v>
      </c>
      <c r="HWC191" s="595">
        <f>'apuração GROSS'!HVT191</f>
        <v>0</v>
      </c>
      <c r="HWD191" s="595">
        <f>'apuração GROSS'!HVU191</f>
        <v>0</v>
      </c>
      <c r="HWE191" s="595">
        <f>'apuração GROSS'!HVV191</f>
        <v>0</v>
      </c>
      <c r="HWF191" s="595">
        <f>'apuração GROSS'!HVW191</f>
        <v>0</v>
      </c>
      <c r="HWG191" s="595">
        <f>'apuração GROSS'!HVX191</f>
        <v>0</v>
      </c>
      <c r="HWH191" s="595">
        <f>'apuração GROSS'!HVY191</f>
        <v>0</v>
      </c>
      <c r="HWI191" s="595">
        <f>'apuração GROSS'!HVZ191</f>
        <v>0</v>
      </c>
      <c r="HWJ191" s="595">
        <f>'apuração GROSS'!HWA191</f>
        <v>0</v>
      </c>
      <c r="HWK191" s="595">
        <f>'apuração GROSS'!HWB191</f>
        <v>0</v>
      </c>
      <c r="HWL191" s="595">
        <f>'apuração GROSS'!HWC191</f>
        <v>0</v>
      </c>
      <c r="HWM191" s="595">
        <f>'apuração GROSS'!HWD191</f>
        <v>0</v>
      </c>
      <c r="HWN191" s="595">
        <f>'apuração GROSS'!HWE191</f>
        <v>0</v>
      </c>
      <c r="HWO191" s="595">
        <f>'apuração GROSS'!HWF191</f>
        <v>0</v>
      </c>
      <c r="HWP191" s="595">
        <f>'apuração GROSS'!HWG191</f>
        <v>0</v>
      </c>
      <c r="HWQ191" s="595">
        <f>'apuração GROSS'!HWH191</f>
        <v>0</v>
      </c>
      <c r="HWR191" s="595">
        <f>'apuração GROSS'!HWI191</f>
        <v>0</v>
      </c>
      <c r="HWS191" s="595">
        <f>'apuração GROSS'!HWJ191</f>
        <v>0</v>
      </c>
      <c r="HWT191" s="595">
        <f>'apuração GROSS'!HWK191</f>
        <v>0</v>
      </c>
      <c r="HWU191" s="595">
        <f>'apuração GROSS'!HWL191</f>
        <v>0</v>
      </c>
      <c r="HWV191" s="595">
        <f>'apuração GROSS'!HWM191</f>
        <v>0</v>
      </c>
      <c r="HWW191" s="595">
        <f>'apuração GROSS'!HWN191</f>
        <v>0</v>
      </c>
      <c r="HWX191" s="595">
        <f>'apuração GROSS'!HWO191</f>
        <v>0</v>
      </c>
      <c r="HWY191" s="595">
        <f>'apuração GROSS'!HWP191</f>
        <v>0</v>
      </c>
      <c r="HWZ191" s="595">
        <f>'apuração GROSS'!HWQ191</f>
        <v>0</v>
      </c>
      <c r="HXA191" s="595">
        <f>'apuração GROSS'!HWR191</f>
        <v>0</v>
      </c>
      <c r="HXB191" s="595">
        <f>'apuração GROSS'!HWS191</f>
        <v>0</v>
      </c>
      <c r="HXC191" s="595">
        <f>'apuração GROSS'!HWT191</f>
        <v>0</v>
      </c>
      <c r="HXD191" s="595">
        <f>'apuração GROSS'!HWU191</f>
        <v>0</v>
      </c>
      <c r="HXE191" s="595">
        <f>'apuração GROSS'!HWV191</f>
        <v>0</v>
      </c>
      <c r="HXF191" s="595">
        <f>'apuração GROSS'!HWW191</f>
        <v>0</v>
      </c>
      <c r="HXG191" s="595">
        <f>'apuração GROSS'!HWX191</f>
        <v>0</v>
      </c>
      <c r="HXH191" s="595">
        <f>'apuração GROSS'!HWY191</f>
        <v>0</v>
      </c>
      <c r="HXI191" s="595">
        <f>'apuração GROSS'!HWZ191</f>
        <v>0</v>
      </c>
      <c r="HXJ191" s="595">
        <f>'apuração GROSS'!HXA191</f>
        <v>0</v>
      </c>
      <c r="HXK191" s="595">
        <f>'apuração GROSS'!HXB191</f>
        <v>0</v>
      </c>
      <c r="HXL191" s="595">
        <f>'apuração GROSS'!HXC191</f>
        <v>0</v>
      </c>
      <c r="HXM191" s="595">
        <f>'apuração GROSS'!HXD191</f>
        <v>0</v>
      </c>
      <c r="HXN191" s="595">
        <f>'apuração GROSS'!HXE191</f>
        <v>0</v>
      </c>
      <c r="HXO191" s="595">
        <f>'apuração GROSS'!HXF191</f>
        <v>0</v>
      </c>
      <c r="HXP191" s="595">
        <f>'apuração GROSS'!HXG191</f>
        <v>0</v>
      </c>
      <c r="HXQ191" s="595">
        <f>'apuração GROSS'!HXH191</f>
        <v>0</v>
      </c>
      <c r="HXR191" s="595">
        <f>'apuração GROSS'!HXI191</f>
        <v>0</v>
      </c>
      <c r="HXS191" s="595">
        <f>'apuração GROSS'!HXJ191</f>
        <v>0</v>
      </c>
      <c r="HXT191" s="595">
        <f>'apuração GROSS'!HXK191</f>
        <v>0</v>
      </c>
      <c r="HXU191" s="595">
        <f>'apuração GROSS'!HXL191</f>
        <v>0</v>
      </c>
      <c r="HXV191" s="595">
        <f>'apuração GROSS'!HXM191</f>
        <v>0</v>
      </c>
      <c r="HXW191" s="595">
        <f>'apuração GROSS'!HXN191</f>
        <v>0</v>
      </c>
      <c r="HXX191" s="595">
        <f>'apuração GROSS'!HXO191</f>
        <v>0</v>
      </c>
      <c r="HXY191" s="595">
        <f>'apuração GROSS'!HXP191</f>
        <v>0</v>
      </c>
      <c r="HXZ191" s="595">
        <f>'apuração GROSS'!HXQ191</f>
        <v>0</v>
      </c>
      <c r="HYA191" s="595">
        <f>'apuração GROSS'!HXR191</f>
        <v>0</v>
      </c>
      <c r="HYB191" s="595">
        <f>'apuração GROSS'!HXS191</f>
        <v>0</v>
      </c>
      <c r="HYC191" s="595">
        <f>'apuração GROSS'!HXT191</f>
        <v>0</v>
      </c>
      <c r="HYD191" s="595">
        <f>'apuração GROSS'!HXU191</f>
        <v>0</v>
      </c>
      <c r="HYE191" s="595">
        <f>'apuração GROSS'!HXV191</f>
        <v>0</v>
      </c>
      <c r="HYF191" s="595">
        <f>'apuração GROSS'!HXW191</f>
        <v>0</v>
      </c>
      <c r="HYG191" s="595">
        <f>'apuração GROSS'!HXX191</f>
        <v>0</v>
      </c>
      <c r="HYH191" s="595">
        <f>'apuração GROSS'!HXY191</f>
        <v>0</v>
      </c>
      <c r="HYI191" s="595">
        <f>'apuração GROSS'!HXZ191</f>
        <v>0</v>
      </c>
      <c r="HYJ191" s="595">
        <f>'apuração GROSS'!HYA191</f>
        <v>0</v>
      </c>
      <c r="HYK191" s="595">
        <f>'apuração GROSS'!HYB191</f>
        <v>0</v>
      </c>
      <c r="HYL191" s="595">
        <f>'apuração GROSS'!HYC191</f>
        <v>0</v>
      </c>
      <c r="HYM191" s="595">
        <f>'apuração GROSS'!HYD191</f>
        <v>0</v>
      </c>
      <c r="HYN191" s="595">
        <f>'apuração GROSS'!HYE191</f>
        <v>0</v>
      </c>
      <c r="HYO191" s="595">
        <f>'apuração GROSS'!HYF191</f>
        <v>0</v>
      </c>
      <c r="HYP191" s="595">
        <f>'apuração GROSS'!HYG191</f>
        <v>0</v>
      </c>
      <c r="HYQ191" s="595">
        <f>'apuração GROSS'!HYH191</f>
        <v>0</v>
      </c>
      <c r="HYR191" s="595">
        <f>'apuração GROSS'!HYI191</f>
        <v>0</v>
      </c>
      <c r="HYS191" s="595">
        <f>'apuração GROSS'!HYJ191</f>
        <v>0</v>
      </c>
      <c r="HYT191" s="595">
        <f>'apuração GROSS'!HYK191</f>
        <v>0</v>
      </c>
      <c r="HYU191" s="595">
        <f>'apuração GROSS'!HYL191</f>
        <v>0</v>
      </c>
      <c r="HYV191" s="595">
        <f>'apuração GROSS'!HYM191</f>
        <v>0</v>
      </c>
      <c r="HYW191" s="595">
        <f>'apuração GROSS'!HYN191</f>
        <v>0</v>
      </c>
      <c r="HYX191" s="595">
        <f>'apuração GROSS'!HYO191</f>
        <v>0</v>
      </c>
      <c r="HYY191" s="595">
        <f>'apuração GROSS'!HYP191</f>
        <v>0</v>
      </c>
      <c r="HYZ191" s="595">
        <f>'apuração GROSS'!HYQ191</f>
        <v>0</v>
      </c>
      <c r="HZA191" s="595">
        <f>'apuração GROSS'!HYR191</f>
        <v>0</v>
      </c>
      <c r="HZB191" s="595">
        <f>'apuração GROSS'!HYS191</f>
        <v>0</v>
      </c>
      <c r="HZC191" s="595">
        <f>'apuração GROSS'!HYT191</f>
        <v>0</v>
      </c>
      <c r="HZD191" s="595">
        <f>'apuração GROSS'!HYU191</f>
        <v>0</v>
      </c>
      <c r="HZE191" s="595">
        <f>'apuração GROSS'!HYV191</f>
        <v>0</v>
      </c>
      <c r="HZF191" s="595">
        <f>'apuração GROSS'!HYW191</f>
        <v>0</v>
      </c>
      <c r="HZG191" s="595">
        <f>'apuração GROSS'!HYX191</f>
        <v>0</v>
      </c>
      <c r="HZH191" s="595">
        <f>'apuração GROSS'!HYY191</f>
        <v>0</v>
      </c>
      <c r="HZI191" s="595">
        <f>'apuração GROSS'!HYZ191</f>
        <v>0</v>
      </c>
      <c r="HZJ191" s="595">
        <f>'apuração GROSS'!HZA191</f>
        <v>0</v>
      </c>
      <c r="HZK191" s="595">
        <f>'apuração GROSS'!HZB191</f>
        <v>0</v>
      </c>
      <c r="HZL191" s="595">
        <f>'apuração GROSS'!HZC191</f>
        <v>0</v>
      </c>
      <c r="HZM191" s="595">
        <f>'apuração GROSS'!HZD191</f>
        <v>0</v>
      </c>
      <c r="HZN191" s="595">
        <f>'apuração GROSS'!HZE191</f>
        <v>0</v>
      </c>
      <c r="HZO191" s="595">
        <f>'apuração GROSS'!HZF191</f>
        <v>0</v>
      </c>
      <c r="HZP191" s="595">
        <f>'apuração GROSS'!HZG191</f>
        <v>0</v>
      </c>
      <c r="HZQ191" s="595">
        <f>'apuração GROSS'!HZH191</f>
        <v>0</v>
      </c>
      <c r="HZR191" s="595">
        <f>'apuração GROSS'!HZI191</f>
        <v>0</v>
      </c>
      <c r="HZS191" s="595">
        <f>'apuração GROSS'!HZJ191</f>
        <v>0</v>
      </c>
      <c r="HZT191" s="595">
        <f>'apuração GROSS'!HZK191</f>
        <v>0</v>
      </c>
      <c r="HZU191" s="595">
        <f>'apuração GROSS'!HZL191</f>
        <v>0</v>
      </c>
      <c r="HZV191" s="595">
        <f>'apuração GROSS'!HZM191</f>
        <v>0</v>
      </c>
      <c r="HZW191" s="595">
        <f>'apuração GROSS'!HZN191</f>
        <v>0</v>
      </c>
      <c r="HZX191" s="595">
        <f>'apuração GROSS'!HZO191</f>
        <v>0</v>
      </c>
      <c r="HZY191" s="595">
        <f>'apuração GROSS'!HZP191</f>
        <v>0</v>
      </c>
      <c r="HZZ191" s="595">
        <f>'apuração GROSS'!HZQ191</f>
        <v>0</v>
      </c>
      <c r="IAA191" s="595">
        <f>'apuração GROSS'!HZR191</f>
        <v>0</v>
      </c>
      <c r="IAB191" s="595">
        <f>'apuração GROSS'!HZS191</f>
        <v>0</v>
      </c>
      <c r="IAC191" s="595">
        <f>'apuração GROSS'!HZT191</f>
        <v>0</v>
      </c>
      <c r="IAD191" s="595">
        <f>'apuração GROSS'!HZU191</f>
        <v>0</v>
      </c>
      <c r="IAE191" s="595">
        <f>'apuração GROSS'!HZV191</f>
        <v>0</v>
      </c>
      <c r="IAF191" s="595">
        <f>'apuração GROSS'!HZW191</f>
        <v>0</v>
      </c>
      <c r="IAG191" s="595">
        <f>'apuração GROSS'!HZX191</f>
        <v>0</v>
      </c>
      <c r="IAH191" s="595">
        <f>'apuração GROSS'!HZY191</f>
        <v>0</v>
      </c>
      <c r="IAI191" s="595">
        <f>'apuração GROSS'!HZZ191</f>
        <v>0</v>
      </c>
      <c r="IAJ191" s="595">
        <f>'apuração GROSS'!IAA191</f>
        <v>0</v>
      </c>
      <c r="IAK191" s="595">
        <f>'apuração GROSS'!IAB191</f>
        <v>0</v>
      </c>
      <c r="IAL191" s="595">
        <f>'apuração GROSS'!IAC191</f>
        <v>0</v>
      </c>
      <c r="IAM191" s="595">
        <f>'apuração GROSS'!IAD191</f>
        <v>0</v>
      </c>
      <c r="IAN191" s="595">
        <f>'apuração GROSS'!IAE191</f>
        <v>0</v>
      </c>
      <c r="IAO191" s="595">
        <f>'apuração GROSS'!IAF191</f>
        <v>0</v>
      </c>
      <c r="IAP191" s="595">
        <f>'apuração GROSS'!IAG191</f>
        <v>0</v>
      </c>
      <c r="IAQ191" s="595">
        <f>'apuração GROSS'!IAH191</f>
        <v>0</v>
      </c>
      <c r="IAR191" s="595">
        <f>'apuração GROSS'!IAI191</f>
        <v>0</v>
      </c>
      <c r="IAS191" s="595">
        <f>'apuração GROSS'!IAJ191</f>
        <v>0</v>
      </c>
      <c r="IAT191" s="595">
        <f>'apuração GROSS'!IAK191</f>
        <v>0</v>
      </c>
      <c r="IAU191" s="595">
        <f>'apuração GROSS'!IAL191</f>
        <v>0</v>
      </c>
      <c r="IAV191" s="595">
        <f>'apuração GROSS'!IAM191</f>
        <v>0</v>
      </c>
      <c r="IAW191" s="595">
        <f>'apuração GROSS'!IAN191</f>
        <v>0</v>
      </c>
      <c r="IAX191" s="595">
        <f>'apuração GROSS'!IAO191</f>
        <v>0</v>
      </c>
      <c r="IAY191" s="595">
        <f>'apuração GROSS'!IAP191</f>
        <v>0</v>
      </c>
      <c r="IAZ191" s="595">
        <f>'apuração GROSS'!IAQ191</f>
        <v>0</v>
      </c>
      <c r="IBA191" s="595">
        <f>'apuração GROSS'!IAR191</f>
        <v>0</v>
      </c>
      <c r="IBB191" s="595">
        <f>'apuração GROSS'!IAS191</f>
        <v>0</v>
      </c>
      <c r="IBC191" s="595">
        <f>'apuração GROSS'!IAT191</f>
        <v>0</v>
      </c>
      <c r="IBD191" s="595">
        <f>'apuração GROSS'!IAU191</f>
        <v>0</v>
      </c>
      <c r="IBE191" s="595">
        <f>'apuração GROSS'!IAV191</f>
        <v>0</v>
      </c>
      <c r="IBF191" s="595">
        <f>'apuração GROSS'!IAW191</f>
        <v>0</v>
      </c>
      <c r="IBG191" s="595">
        <f>'apuração GROSS'!IAX191</f>
        <v>0</v>
      </c>
      <c r="IBH191" s="595">
        <f>'apuração GROSS'!IAY191</f>
        <v>0</v>
      </c>
      <c r="IBI191" s="595">
        <f>'apuração GROSS'!IAZ191</f>
        <v>0</v>
      </c>
      <c r="IBJ191" s="595">
        <f>'apuração GROSS'!IBA191</f>
        <v>0</v>
      </c>
      <c r="IBK191" s="595">
        <f>'apuração GROSS'!IBB191</f>
        <v>0</v>
      </c>
      <c r="IBL191" s="595">
        <f>'apuração GROSS'!IBC191</f>
        <v>0</v>
      </c>
      <c r="IBM191" s="595">
        <f>'apuração GROSS'!IBD191</f>
        <v>0</v>
      </c>
      <c r="IBN191" s="595">
        <f>'apuração GROSS'!IBE191</f>
        <v>0</v>
      </c>
      <c r="IBO191" s="595">
        <f>'apuração GROSS'!IBF191</f>
        <v>0</v>
      </c>
      <c r="IBP191" s="595">
        <f>'apuração GROSS'!IBG191</f>
        <v>0</v>
      </c>
      <c r="IBQ191" s="595">
        <f>'apuração GROSS'!IBH191</f>
        <v>0</v>
      </c>
      <c r="IBR191" s="595">
        <f>'apuração GROSS'!IBI191</f>
        <v>0</v>
      </c>
      <c r="IBS191" s="595">
        <f>'apuração GROSS'!IBJ191</f>
        <v>0</v>
      </c>
      <c r="IBT191" s="595">
        <f>'apuração GROSS'!IBK191</f>
        <v>0</v>
      </c>
      <c r="IBU191" s="595">
        <f>'apuração GROSS'!IBL191</f>
        <v>0</v>
      </c>
      <c r="IBV191" s="595">
        <f>'apuração GROSS'!IBM191</f>
        <v>0</v>
      </c>
      <c r="IBW191" s="595">
        <f>'apuração GROSS'!IBN191</f>
        <v>0</v>
      </c>
      <c r="IBX191" s="595">
        <f>'apuração GROSS'!IBO191</f>
        <v>0</v>
      </c>
      <c r="IBY191" s="595">
        <f>'apuração GROSS'!IBP191</f>
        <v>0</v>
      </c>
      <c r="IBZ191" s="595">
        <f>'apuração GROSS'!IBQ191</f>
        <v>0</v>
      </c>
      <c r="ICA191" s="595">
        <f>'apuração GROSS'!IBR191</f>
        <v>0</v>
      </c>
      <c r="ICB191" s="595">
        <f>'apuração GROSS'!IBS191</f>
        <v>0</v>
      </c>
      <c r="ICC191" s="595">
        <f>'apuração GROSS'!IBT191</f>
        <v>0</v>
      </c>
      <c r="ICD191" s="595">
        <f>'apuração GROSS'!IBU191</f>
        <v>0</v>
      </c>
      <c r="ICE191" s="595">
        <f>'apuração GROSS'!IBV191</f>
        <v>0</v>
      </c>
      <c r="ICF191" s="595">
        <f>'apuração GROSS'!IBW191</f>
        <v>0</v>
      </c>
      <c r="ICG191" s="595">
        <f>'apuração GROSS'!IBX191</f>
        <v>0</v>
      </c>
      <c r="ICH191" s="595">
        <f>'apuração GROSS'!IBY191</f>
        <v>0</v>
      </c>
      <c r="ICI191" s="595">
        <f>'apuração GROSS'!IBZ191</f>
        <v>0</v>
      </c>
      <c r="ICJ191" s="595">
        <f>'apuração GROSS'!ICA191</f>
        <v>0</v>
      </c>
      <c r="ICK191" s="595">
        <f>'apuração GROSS'!ICB191</f>
        <v>0</v>
      </c>
      <c r="ICL191" s="595">
        <f>'apuração GROSS'!ICC191</f>
        <v>0</v>
      </c>
      <c r="ICM191" s="595">
        <f>'apuração GROSS'!ICD191</f>
        <v>0</v>
      </c>
      <c r="ICN191" s="595">
        <f>'apuração GROSS'!ICE191</f>
        <v>0</v>
      </c>
      <c r="ICO191" s="595">
        <f>'apuração GROSS'!ICF191</f>
        <v>0</v>
      </c>
      <c r="ICP191" s="595">
        <f>'apuração GROSS'!ICG191</f>
        <v>0</v>
      </c>
      <c r="ICQ191" s="595">
        <f>'apuração GROSS'!ICH191</f>
        <v>0</v>
      </c>
      <c r="ICR191" s="595">
        <f>'apuração GROSS'!ICI191</f>
        <v>0</v>
      </c>
      <c r="ICS191" s="595">
        <f>'apuração GROSS'!ICJ191</f>
        <v>0</v>
      </c>
      <c r="ICT191" s="595">
        <f>'apuração GROSS'!ICK191</f>
        <v>0</v>
      </c>
      <c r="ICU191" s="595">
        <f>'apuração GROSS'!ICL191</f>
        <v>0</v>
      </c>
      <c r="ICV191" s="595">
        <f>'apuração GROSS'!ICM191</f>
        <v>0</v>
      </c>
      <c r="ICW191" s="595">
        <f>'apuração GROSS'!ICN191</f>
        <v>0</v>
      </c>
      <c r="ICX191" s="595">
        <f>'apuração GROSS'!ICO191</f>
        <v>0</v>
      </c>
      <c r="ICY191" s="595">
        <f>'apuração GROSS'!ICP191</f>
        <v>0</v>
      </c>
      <c r="ICZ191" s="595">
        <f>'apuração GROSS'!ICQ191</f>
        <v>0</v>
      </c>
      <c r="IDA191" s="595">
        <f>'apuração GROSS'!ICR191</f>
        <v>0</v>
      </c>
      <c r="IDB191" s="595">
        <f>'apuração GROSS'!ICS191</f>
        <v>0</v>
      </c>
      <c r="IDC191" s="595">
        <f>'apuração GROSS'!ICT191</f>
        <v>0</v>
      </c>
      <c r="IDD191" s="595">
        <f>'apuração GROSS'!ICU191</f>
        <v>0</v>
      </c>
      <c r="IDE191" s="595">
        <f>'apuração GROSS'!ICV191</f>
        <v>0</v>
      </c>
      <c r="IDF191" s="595">
        <f>'apuração GROSS'!ICW191</f>
        <v>0</v>
      </c>
      <c r="IDG191" s="595">
        <f>'apuração GROSS'!ICX191</f>
        <v>0</v>
      </c>
      <c r="IDH191" s="595">
        <f>'apuração GROSS'!ICY191</f>
        <v>0</v>
      </c>
      <c r="IDI191" s="595">
        <f>'apuração GROSS'!ICZ191</f>
        <v>0</v>
      </c>
      <c r="IDJ191" s="595">
        <f>'apuração GROSS'!IDA191</f>
        <v>0</v>
      </c>
      <c r="IDK191" s="595">
        <f>'apuração GROSS'!IDB191</f>
        <v>0</v>
      </c>
      <c r="IDL191" s="595">
        <f>'apuração GROSS'!IDC191</f>
        <v>0</v>
      </c>
      <c r="IDM191" s="595">
        <f>'apuração GROSS'!IDD191</f>
        <v>0</v>
      </c>
      <c r="IDN191" s="595">
        <f>'apuração GROSS'!IDE191</f>
        <v>0</v>
      </c>
      <c r="IDO191" s="595">
        <f>'apuração GROSS'!IDF191</f>
        <v>0</v>
      </c>
      <c r="IDP191" s="595">
        <f>'apuração GROSS'!IDG191</f>
        <v>0</v>
      </c>
      <c r="IDQ191" s="595">
        <f>'apuração GROSS'!IDH191</f>
        <v>0</v>
      </c>
      <c r="IDR191" s="595">
        <f>'apuração GROSS'!IDI191</f>
        <v>0</v>
      </c>
      <c r="IDS191" s="595">
        <f>'apuração GROSS'!IDJ191</f>
        <v>0</v>
      </c>
      <c r="IDT191" s="595">
        <f>'apuração GROSS'!IDK191</f>
        <v>0</v>
      </c>
      <c r="IDU191" s="595">
        <f>'apuração GROSS'!IDL191</f>
        <v>0</v>
      </c>
      <c r="IDV191" s="595">
        <f>'apuração GROSS'!IDM191</f>
        <v>0</v>
      </c>
      <c r="IDW191" s="595">
        <f>'apuração GROSS'!IDN191</f>
        <v>0</v>
      </c>
      <c r="IDX191" s="595">
        <f>'apuração GROSS'!IDO191</f>
        <v>0</v>
      </c>
      <c r="IDY191" s="595">
        <f>'apuração GROSS'!IDP191</f>
        <v>0</v>
      </c>
      <c r="IDZ191" s="595">
        <f>'apuração GROSS'!IDQ191</f>
        <v>0</v>
      </c>
      <c r="IEA191" s="595">
        <f>'apuração GROSS'!IDR191</f>
        <v>0</v>
      </c>
      <c r="IEB191" s="595">
        <f>'apuração GROSS'!IDS191</f>
        <v>0</v>
      </c>
      <c r="IEC191" s="595">
        <f>'apuração GROSS'!IDT191</f>
        <v>0</v>
      </c>
      <c r="IED191" s="595">
        <f>'apuração GROSS'!IDU191</f>
        <v>0</v>
      </c>
      <c r="IEE191" s="595">
        <f>'apuração GROSS'!IDV191</f>
        <v>0</v>
      </c>
      <c r="IEF191" s="595">
        <f>'apuração GROSS'!IDW191</f>
        <v>0</v>
      </c>
      <c r="IEG191" s="595">
        <f>'apuração GROSS'!IDX191</f>
        <v>0</v>
      </c>
      <c r="IEH191" s="595">
        <f>'apuração GROSS'!IDY191</f>
        <v>0</v>
      </c>
      <c r="IEI191" s="595">
        <f>'apuração GROSS'!IDZ191</f>
        <v>0</v>
      </c>
      <c r="IEJ191" s="595">
        <f>'apuração GROSS'!IEA191</f>
        <v>0</v>
      </c>
      <c r="IEK191" s="595">
        <f>'apuração GROSS'!IEB191</f>
        <v>0</v>
      </c>
      <c r="IEL191" s="595">
        <f>'apuração GROSS'!IEC191</f>
        <v>0</v>
      </c>
      <c r="IEM191" s="595">
        <f>'apuração GROSS'!IED191</f>
        <v>0</v>
      </c>
      <c r="IEN191" s="595">
        <f>'apuração GROSS'!IEE191</f>
        <v>0</v>
      </c>
      <c r="IEO191" s="595">
        <f>'apuração GROSS'!IEF191</f>
        <v>0</v>
      </c>
      <c r="IEP191" s="595">
        <f>'apuração GROSS'!IEG191</f>
        <v>0</v>
      </c>
      <c r="IEQ191" s="595">
        <f>'apuração GROSS'!IEH191</f>
        <v>0</v>
      </c>
      <c r="IER191" s="595">
        <f>'apuração GROSS'!IEI191</f>
        <v>0</v>
      </c>
      <c r="IES191" s="595">
        <f>'apuração GROSS'!IEJ191</f>
        <v>0</v>
      </c>
      <c r="IET191" s="595">
        <f>'apuração GROSS'!IEK191</f>
        <v>0</v>
      </c>
      <c r="IEU191" s="595">
        <f>'apuração GROSS'!IEL191</f>
        <v>0</v>
      </c>
      <c r="IEV191" s="595">
        <f>'apuração GROSS'!IEM191</f>
        <v>0</v>
      </c>
      <c r="IEW191" s="595">
        <f>'apuração GROSS'!IEN191</f>
        <v>0</v>
      </c>
      <c r="IEX191" s="595">
        <f>'apuração GROSS'!IEO191</f>
        <v>0</v>
      </c>
      <c r="IEY191" s="595">
        <f>'apuração GROSS'!IEP191</f>
        <v>0</v>
      </c>
      <c r="IEZ191" s="595">
        <f>'apuração GROSS'!IEQ191</f>
        <v>0</v>
      </c>
      <c r="IFA191" s="595">
        <f>'apuração GROSS'!IER191</f>
        <v>0</v>
      </c>
      <c r="IFB191" s="595">
        <f>'apuração GROSS'!IES191</f>
        <v>0</v>
      </c>
      <c r="IFC191" s="595">
        <f>'apuração GROSS'!IET191</f>
        <v>0</v>
      </c>
      <c r="IFD191" s="595">
        <f>'apuração GROSS'!IEU191</f>
        <v>0</v>
      </c>
      <c r="IFE191" s="595">
        <f>'apuração GROSS'!IEV191</f>
        <v>0</v>
      </c>
      <c r="IFF191" s="595">
        <f>'apuração GROSS'!IEW191</f>
        <v>0</v>
      </c>
      <c r="IFG191" s="595">
        <f>'apuração GROSS'!IEX191</f>
        <v>0</v>
      </c>
      <c r="IFH191" s="595">
        <f>'apuração GROSS'!IEY191</f>
        <v>0</v>
      </c>
      <c r="IFI191" s="595">
        <f>'apuração GROSS'!IEZ191</f>
        <v>0</v>
      </c>
      <c r="IFJ191" s="595">
        <f>'apuração GROSS'!IFA191</f>
        <v>0</v>
      </c>
      <c r="IFK191" s="595">
        <f>'apuração GROSS'!IFB191</f>
        <v>0</v>
      </c>
      <c r="IFL191" s="595">
        <f>'apuração GROSS'!IFC191</f>
        <v>0</v>
      </c>
      <c r="IFM191" s="595">
        <f>'apuração GROSS'!IFD191</f>
        <v>0</v>
      </c>
      <c r="IFN191" s="595">
        <f>'apuração GROSS'!IFE191</f>
        <v>0</v>
      </c>
      <c r="IFO191" s="595">
        <f>'apuração GROSS'!IFF191</f>
        <v>0</v>
      </c>
      <c r="IFP191" s="595">
        <f>'apuração GROSS'!IFG191</f>
        <v>0</v>
      </c>
      <c r="IFQ191" s="595">
        <f>'apuração GROSS'!IFH191</f>
        <v>0</v>
      </c>
      <c r="IFR191" s="595">
        <f>'apuração GROSS'!IFI191</f>
        <v>0</v>
      </c>
      <c r="IFS191" s="595">
        <f>'apuração GROSS'!IFJ191</f>
        <v>0</v>
      </c>
      <c r="IFT191" s="595">
        <f>'apuração GROSS'!IFK191</f>
        <v>0</v>
      </c>
      <c r="IFU191" s="595">
        <f>'apuração GROSS'!IFL191</f>
        <v>0</v>
      </c>
      <c r="IFV191" s="595">
        <f>'apuração GROSS'!IFM191</f>
        <v>0</v>
      </c>
      <c r="IFW191" s="595">
        <f>'apuração GROSS'!IFN191</f>
        <v>0</v>
      </c>
      <c r="IFX191" s="595">
        <f>'apuração GROSS'!IFO191</f>
        <v>0</v>
      </c>
      <c r="IFY191" s="595">
        <f>'apuração GROSS'!IFP191</f>
        <v>0</v>
      </c>
      <c r="IFZ191" s="595">
        <f>'apuração GROSS'!IFQ191</f>
        <v>0</v>
      </c>
      <c r="IGA191" s="595">
        <f>'apuração GROSS'!IFR191</f>
        <v>0</v>
      </c>
      <c r="IGB191" s="595">
        <f>'apuração GROSS'!IFS191</f>
        <v>0</v>
      </c>
      <c r="IGC191" s="595">
        <f>'apuração GROSS'!IFT191</f>
        <v>0</v>
      </c>
      <c r="IGD191" s="595">
        <f>'apuração GROSS'!IFU191</f>
        <v>0</v>
      </c>
      <c r="IGE191" s="595">
        <f>'apuração GROSS'!IFV191</f>
        <v>0</v>
      </c>
      <c r="IGF191" s="595">
        <f>'apuração GROSS'!IFW191</f>
        <v>0</v>
      </c>
      <c r="IGG191" s="595">
        <f>'apuração GROSS'!IFX191</f>
        <v>0</v>
      </c>
      <c r="IGH191" s="595">
        <f>'apuração GROSS'!IFY191</f>
        <v>0</v>
      </c>
      <c r="IGI191" s="595">
        <f>'apuração GROSS'!IFZ191</f>
        <v>0</v>
      </c>
      <c r="IGJ191" s="595">
        <f>'apuração GROSS'!IGA191</f>
        <v>0</v>
      </c>
      <c r="IGK191" s="595">
        <f>'apuração GROSS'!IGB191</f>
        <v>0</v>
      </c>
      <c r="IGL191" s="595">
        <f>'apuração GROSS'!IGC191</f>
        <v>0</v>
      </c>
      <c r="IGM191" s="595">
        <f>'apuração GROSS'!IGD191</f>
        <v>0</v>
      </c>
      <c r="IGN191" s="595">
        <f>'apuração GROSS'!IGE191</f>
        <v>0</v>
      </c>
      <c r="IGO191" s="595">
        <f>'apuração GROSS'!IGF191</f>
        <v>0</v>
      </c>
      <c r="IGP191" s="595">
        <f>'apuração GROSS'!IGG191</f>
        <v>0</v>
      </c>
      <c r="IGQ191" s="595">
        <f>'apuração GROSS'!IGH191</f>
        <v>0</v>
      </c>
      <c r="IGR191" s="595">
        <f>'apuração GROSS'!IGI191</f>
        <v>0</v>
      </c>
      <c r="IGS191" s="595">
        <f>'apuração GROSS'!IGJ191</f>
        <v>0</v>
      </c>
      <c r="IGT191" s="595">
        <f>'apuração GROSS'!IGK191</f>
        <v>0</v>
      </c>
      <c r="IGU191" s="595">
        <f>'apuração GROSS'!IGL191</f>
        <v>0</v>
      </c>
      <c r="IGV191" s="595">
        <f>'apuração GROSS'!IGM191</f>
        <v>0</v>
      </c>
      <c r="IGW191" s="595">
        <f>'apuração GROSS'!IGN191</f>
        <v>0</v>
      </c>
      <c r="IGX191" s="595">
        <f>'apuração GROSS'!IGO191</f>
        <v>0</v>
      </c>
      <c r="IGY191" s="595">
        <f>'apuração GROSS'!IGP191</f>
        <v>0</v>
      </c>
      <c r="IGZ191" s="595">
        <f>'apuração GROSS'!IGQ191</f>
        <v>0</v>
      </c>
      <c r="IHA191" s="595">
        <f>'apuração GROSS'!IGR191</f>
        <v>0</v>
      </c>
      <c r="IHB191" s="595">
        <f>'apuração GROSS'!IGS191</f>
        <v>0</v>
      </c>
      <c r="IHC191" s="595">
        <f>'apuração GROSS'!IGT191</f>
        <v>0</v>
      </c>
      <c r="IHD191" s="595">
        <f>'apuração GROSS'!IGU191</f>
        <v>0</v>
      </c>
      <c r="IHE191" s="595">
        <f>'apuração GROSS'!IGV191</f>
        <v>0</v>
      </c>
      <c r="IHF191" s="595">
        <f>'apuração GROSS'!IGW191</f>
        <v>0</v>
      </c>
      <c r="IHG191" s="595">
        <f>'apuração GROSS'!IGX191</f>
        <v>0</v>
      </c>
      <c r="IHH191" s="595">
        <f>'apuração GROSS'!IGY191</f>
        <v>0</v>
      </c>
      <c r="IHI191" s="595">
        <f>'apuração GROSS'!IGZ191</f>
        <v>0</v>
      </c>
      <c r="IHJ191" s="595">
        <f>'apuração GROSS'!IHA191</f>
        <v>0</v>
      </c>
      <c r="IHK191" s="595">
        <f>'apuração GROSS'!IHB191</f>
        <v>0</v>
      </c>
      <c r="IHL191" s="595">
        <f>'apuração GROSS'!IHC191</f>
        <v>0</v>
      </c>
      <c r="IHM191" s="595">
        <f>'apuração GROSS'!IHD191</f>
        <v>0</v>
      </c>
      <c r="IHN191" s="595">
        <f>'apuração GROSS'!IHE191</f>
        <v>0</v>
      </c>
      <c r="IHO191" s="595">
        <f>'apuração GROSS'!IHF191</f>
        <v>0</v>
      </c>
      <c r="IHP191" s="595">
        <f>'apuração GROSS'!IHG191</f>
        <v>0</v>
      </c>
      <c r="IHQ191" s="595">
        <f>'apuração GROSS'!IHH191</f>
        <v>0</v>
      </c>
      <c r="IHR191" s="595">
        <f>'apuração GROSS'!IHI191</f>
        <v>0</v>
      </c>
      <c r="IHS191" s="595">
        <f>'apuração GROSS'!IHJ191</f>
        <v>0</v>
      </c>
      <c r="IHT191" s="595">
        <f>'apuração GROSS'!IHK191</f>
        <v>0</v>
      </c>
      <c r="IHU191" s="595">
        <f>'apuração GROSS'!IHL191</f>
        <v>0</v>
      </c>
      <c r="IHV191" s="595">
        <f>'apuração GROSS'!IHM191</f>
        <v>0</v>
      </c>
      <c r="IHW191" s="595">
        <f>'apuração GROSS'!IHN191</f>
        <v>0</v>
      </c>
      <c r="IHX191" s="595">
        <f>'apuração GROSS'!IHO191</f>
        <v>0</v>
      </c>
      <c r="IHY191" s="595">
        <f>'apuração GROSS'!IHP191</f>
        <v>0</v>
      </c>
      <c r="IHZ191" s="595">
        <f>'apuração GROSS'!IHQ191</f>
        <v>0</v>
      </c>
      <c r="IIA191" s="595">
        <f>'apuração GROSS'!IHR191</f>
        <v>0</v>
      </c>
      <c r="IIB191" s="595">
        <f>'apuração GROSS'!IHS191</f>
        <v>0</v>
      </c>
      <c r="IIC191" s="595">
        <f>'apuração GROSS'!IHT191</f>
        <v>0</v>
      </c>
      <c r="IID191" s="595">
        <f>'apuração GROSS'!IHU191</f>
        <v>0</v>
      </c>
      <c r="IIE191" s="595">
        <f>'apuração GROSS'!IHV191</f>
        <v>0</v>
      </c>
      <c r="IIF191" s="595">
        <f>'apuração GROSS'!IHW191</f>
        <v>0</v>
      </c>
      <c r="IIG191" s="595">
        <f>'apuração GROSS'!IHX191</f>
        <v>0</v>
      </c>
      <c r="IIH191" s="595">
        <f>'apuração GROSS'!IHY191</f>
        <v>0</v>
      </c>
      <c r="III191" s="595">
        <f>'apuração GROSS'!IHZ191</f>
        <v>0</v>
      </c>
      <c r="IIJ191" s="595">
        <f>'apuração GROSS'!IIA191</f>
        <v>0</v>
      </c>
      <c r="IIK191" s="595">
        <f>'apuração GROSS'!IIB191</f>
        <v>0</v>
      </c>
      <c r="IIL191" s="595">
        <f>'apuração GROSS'!IIC191</f>
        <v>0</v>
      </c>
      <c r="IIM191" s="595">
        <f>'apuração GROSS'!IID191</f>
        <v>0</v>
      </c>
      <c r="IIN191" s="595">
        <f>'apuração GROSS'!IIE191</f>
        <v>0</v>
      </c>
      <c r="IIO191" s="595">
        <f>'apuração GROSS'!IIF191</f>
        <v>0</v>
      </c>
      <c r="IIP191" s="595">
        <f>'apuração GROSS'!IIG191</f>
        <v>0</v>
      </c>
      <c r="IIQ191" s="595">
        <f>'apuração GROSS'!IIH191</f>
        <v>0</v>
      </c>
      <c r="IIR191" s="595">
        <f>'apuração GROSS'!III191</f>
        <v>0</v>
      </c>
      <c r="IIS191" s="595">
        <f>'apuração GROSS'!IIJ191</f>
        <v>0</v>
      </c>
      <c r="IIT191" s="595">
        <f>'apuração GROSS'!IIK191</f>
        <v>0</v>
      </c>
      <c r="IIU191" s="595">
        <f>'apuração GROSS'!IIL191</f>
        <v>0</v>
      </c>
      <c r="IIV191" s="595">
        <f>'apuração GROSS'!IIM191</f>
        <v>0</v>
      </c>
      <c r="IIW191" s="595">
        <f>'apuração GROSS'!IIN191</f>
        <v>0</v>
      </c>
      <c r="IIX191" s="595">
        <f>'apuração GROSS'!IIO191</f>
        <v>0</v>
      </c>
      <c r="IIY191" s="595">
        <f>'apuração GROSS'!IIP191</f>
        <v>0</v>
      </c>
      <c r="IIZ191" s="595">
        <f>'apuração GROSS'!IIQ191</f>
        <v>0</v>
      </c>
      <c r="IJA191" s="595">
        <f>'apuração GROSS'!IIR191</f>
        <v>0</v>
      </c>
      <c r="IJB191" s="595">
        <f>'apuração GROSS'!IIS191</f>
        <v>0</v>
      </c>
      <c r="IJC191" s="595">
        <f>'apuração GROSS'!IIT191</f>
        <v>0</v>
      </c>
      <c r="IJD191" s="595">
        <f>'apuração GROSS'!IIU191</f>
        <v>0</v>
      </c>
      <c r="IJE191" s="595">
        <f>'apuração GROSS'!IIV191</f>
        <v>0</v>
      </c>
      <c r="IJF191" s="595">
        <f>'apuração GROSS'!IIW191</f>
        <v>0</v>
      </c>
      <c r="IJG191" s="595">
        <f>'apuração GROSS'!IIX191</f>
        <v>0</v>
      </c>
      <c r="IJH191" s="595">
        <f>'apuração GROSS'!IIY191</f>
        <v>0</v>
      </c>
      <c r="IJI191" s="595">
        <f>'apuração GROSS'!IIZ191</f>
        <v>0</v>
      </c>
      <c r="IJJ191" s="595">
        <f>'apuração GROSS'!IJA191</f>
        <v>0</v>
      </c>
      <c r="IJK191" s="595">
        <f>'apuração GROSS'!IJB191</f>
        <v>0</v>
      </c>
      <c r="IJL191" s="595">
        <f>'apuração GROSS'!IJC191</f>
        <v>0</v>
      </c>
      <c r="IJM191" s="595">
        <f>'apuração GROSS'!IJD191</f>
        <v>0</v>
      </c>
      <c r="IJN191" s="595">
        <f>'apuração GROSS'!IJE191</f>
        <v>0</v>
      </c>
      <c r="IJO191" s="595">
        <f>'apuração GROSS'!IJF191</f>
        <v>0</v>
      </c>
      <c r="IJP191" s="595">
        <f>'apuração GROSS'!IJG191</f>
        <v>0</v>
      </c>
      <c r="IJQ191" s="595">
        <f>'apuração GROSS'!IJH191</f>
        <v>0</v>
      </c>
      <c r="IJR191" s="595">
        <f>'apuração GROSS'!IJI191</f>
        <v>0</v>
      </c>
      <c r="IJS191" s="595">
        <f>'apuração GROSS'!IJJ191</f>
        <v>0</v>
      </c>
      <c r="IJT191" s="595">
        <f>'apuração GROSS'!IJK191</f>
        <v>0</v>
      </c>
      <c r="IJU191" s="595">
        <f>'apuração GROSS'!IJL191</f>
        <v>0</v>
      </c>
      <c r="IJV191" s="595">
        <f>'apuração GROSS'!IJM191</f>
        <v>0</v>
      </c>
      <c r="IJW191" s="595">
        <f>'apuração GROSS'!IJN191</f>
        <v>0</v>
      </c>
      <c r="IJX191" s="595">
        <f>'apuração GROSS'!IJO191</f>
        <v>0</v>
      </c>
      <c r="IJY191" s="595">
        <f>'apuração GROSS'!IJP191</f>
        <v>0</v>
      </c>
      <c r="IJZ191" s="595">
        <f>'apuração GROSS'!IJQ191</f>
        <v>0</v>
      </c>
      <c r="IKA191" s="595">
        <f>'apuração GROSS'!IJR191</f>
        <v>0</v>
      </c>
      <c r="IKB191" s="595">
        <f>'apuração GROSS'!IJS191</f>
        <v>0</v>
      </c>
      <c r="IKC191" s="595">
        <f>'apuração GROSS'!IJT191</f>
        <v>0</v>
      </c>
      <c r="IKD191" s="595">
        <f>'apuração GROSS'!IJU191</f>
        <v>0</v>
      </c>
      <c r="IKE191" s="595">
        <f>'apuração GROSS'!IJV191</f>
        <v>0</v>
      </c>
      <c r="IKF191" s="595">
        <f>'apuração GROSS'!IJW191</f>
        <v>0</v>
      </c>
      <c r="IKG191" s="595">
        <f>'apuração GROSS'!IJX191</f>
        <v>0</v>
      </c>
      <c r="IKH191" s="595">
        <f>'apuração GROSS'!IJY191</f>
        <v>0</v>
      </c>
      <c r="IKI191" s="595">
        <f>'apuração GROSS'!IJZ191</f>
        <v>0</v>
      </c>
      <c r="IKJ191" s="595">
        <f>'apuração GROSS'!IKA191</f>
        <v>0</v>
      </c>
      <c r="IKK191" s="595">
        <f>'apuração GROSS'!IKB191</f>
        <v>0</v>
      </c>
      <c r="IKL191" s="595">
        <f>'apuração GROSS'!IKC191</f>
        <v>0</v>
      </c>
      <c r="IKM191" s="595">
        <f>'apuração GROSS'!IKD191</f>
        <v>0</v>
      </c>
      <c r="IKN191" s="595">
        <f>'apuração GROSS'!IKE191</f>
        <v>0</v>
      </c>
      <c r="IKO191" s="595">
        <f>'apuração GROSS'!IKF191</f>
        <v>0</v>
      </c>
      <c r="IKP191" s="595">
        <f>'apuração GROSS'!IKG191</f>
        <v>0</v>
      </c>
      <c r="IKQ191" s="595">
        <f>'apuração GROSS'!IKH191</f>
        <v>0</v>
      </c>
      <c r="IKR191" s="595">
        <f>'apuração GROSS'!IKI191</f>
        <v>0</v>
      </c>
      <c r="IKS191" s="595">
        <f>'apuração GROSS'!IKJ191</f>
        <v>0</v>
      </c>
      <c r="IKT191" s="595">
        <f>'apuração GROSS'!IKK191</f>
        <v>0</v>
      </c>
      <c r="IKU191" s="595">
        <f>'apuração GROSS'!IKL191</f>
        <v>0</v>
      </c>
      <c r="IKV191" s="595">
        <f>'apuração GROSS'!IKM191</f>
        <v>0</v>
      </c>
      <c r="IKW191" s="595">
        <f>'apuração GROSS'!IKN191</f>
        <v>0</v>
      </c>
      <c r="IKX191" s="595">
        <f>'apuração GROSS'!IKO191</f>
        <v>0</v>
      </c>
      <c r="IKY191" s="595">
        <f>'apuração GROSS'!IKP191</f>
        <v>0</v>
      </c>
      <c r="IKZ191" s="595">
        <f>'apuração GROSS'!IKQ191</f>
        <v>0</v>
      </c>
      <c r="ILA191" s="595">
        <f>'apuração GROSS'!IKR191</f>
        <v>0</v>
      </c>
      <c r="ILB191" s="595">
        <f>'apuração GROSS'!IKS191</f>
        <v>0</v>
      </c>
      <c r="ILC191" s="595">
        <f>'apuração GROSS'!IKT191</f>
        <v>0</v>
      </c>
      <c r="ILD191" s="595">
        <f>'apuração GROSS'!IKU191</f>
        <v>0</v>
      </c>
      <c r="ILE191" s="595">
        <f>'apuração GROSS'!IKV191</f>
        <v>0</v>
      </c>
      <c r="ILF191" s="595">
        <f>'apuração GROSS'!IKW191</f>
        <v>0</v>
      </c>
      <c r="ILG191" s="595">
        <f>'apuração GROSS'!IKX191</f>
        <v>0</v>
      </c>
      <c r="ILH191" s="595">
        <f>'apuração GROSS'!IKY191</f>
        <v>0</v>
      </c>
      <c r="ILI191" s="595">
        <f>'apuração GROSS'!IKZ191</f>
        <v>0</v>
      </c>
      <c r="ILJ191" s="595">
        <f>'apuração GROSS'!ILA191</f>
        <v>0</v>
      </c>
      <c r="ILK191" s="595">
        <f>'apuração GROSS'!ILB191</f>
        <v>0</v>
      </c>
      <c r="ILL191" s="595">
        <f>'apuração GROSS'!ILC191</f>
        <v>0</v>
      </c>
      <c r="ILM191" s="595">
        <f>'apuração GROSS'!ILD191</f>
        <v>0</v>
      </c>
      <c r="ILN191" s="595">
        <f>'apuração GROSS'!ILE191</f>
        <v>0</v>
      </c>
      <c r="ILO191" s="595">
        <f>'apuração GROSS'!ILF191</f>
        <v>0</v>
      </c>
      <c r="ILP191" s="595">
        <f>'apuração GROSS'!ILG191</f>
        <v>0</v>
      </c>
      <c r="ILQ191" s="595">
        <f>'apuração GROSS'!ILH191</f>
        <v>0</v>
      </c>
      <c r="ILR191" s="595">
        <f>'apuração GROSS'!ILI191</f>
        <v>0</v>
      </c>
      <c r="ILS191" s="595">
        <f>'apuração GROSS'!ILJ191</f>
        <v>0</v>
      </c>
      <c r="ILT191" s="595">
        <f>'apuração GROSS'!ILK191</f>
        <v>0</v>
      </c>
      <c r="ILU191" s="595">
        <f>'apuração GROSS'!ILL191</f>
        <v>0</v>
      </c>
      <c r="ILV191" s="595">
        <f>'apuração GROSS'!ILM191</f>
        <v>0</v>
      </c>
      <c r="ILW191" s="595">
        <f>'apuração GROSS'!ILN191</f>
        <v>0</v>
      </c>
      <c r="ILX191" s="595">
        <f>'apuração GROSS'!ILO191</f>
        <v>0</v>
      </c>
      <c r="ILY191" s="595">
        <f>'apuração GROSS'!ILP191</f>
        <v>0</v>
      </c>
      <c r="ILZ191" s="595">
        <f>'apuração GROSS'!ILQ191</f>
        <v>0</v>
      </c>
      <c r="IMA191" s="595">
        <f>'apuração GROSS'!ILR191</f>
        <v>0</v>
      </c>
      <c r="IMB191" s="595">
        <f>'apuração GROSS'!ILS191</f>
        <v>0</v>
      </c>
      <c r="IMC191" s="595">
        <f>'apuração GROSS'!ILT191</f>
        <v>0</v>
      </c>
      <c r="IMD191" s="595">
        <f>'apuração GROSS'!ILU191</f>
        <v>0</v>
      </c>
      <c r="IME191" s="595">
        <f>'apuração GROSS'!ILV191</f>
        <v>0</v>
      </c>
      <c r="IMF191" s="595">
        <f>'apuração GROSS'!ILW191</f>
        <v>0</v>
      </c>
      <c r="IMG191" s="595">
        <f>'apuração GROSS'!ILX191</f>
        <v>0</v>
      </c>
      <c r="IMH191" s="595">
        <f>'apuração GROSS'!ILY191</f>
        <v>0</v>
      </c>
      <c r="IMI191" s="595">
        <f>'apuração GROSS'!ILZ191</f>
        <v>0</v>
      </c>
      <c r="IMJ191" s="595">
        <f>'apuração GROSS'!IMA191</f>
        <v>0</v>
      </c>
      <c r="IMK191" s="595">
        <f>'apuração GROSS'!IMB191</f>
        <v>0</v>
      </c>
      <c r="IML191" s="595">
        <f>'apuração GROSS'!IMC191</f>
        <v>0</v>
      </c>
      <c r="IMM191" s="595">
        <f>'apuração GROSS'!IMD191</f>
        <v>0</v>
      </c>
      <c r="IMN191" s="595">
        <f>'apuração GROSS'!IME191</f>
        <v>0</v>
      </c>
      <c r="IMO191" s="595">
        <f>'apuração GROSS'!IMF191</f>
        <v>0</v>
      </c>
      <c r="IMP191" s="595">
        <f>'apuração GROSS'!IMG191</f>
        <v>0</v>
      </c>
      <c r="IMQ191" s="595">
        <f>'apuração GROSS'!IMH191</f>
        <v>0</v>
      </c>
      <c r="IMR191" s="595">
        <f>'apuração GROSS'!IMI191</f>
        <v>0</v>
      </c>
      <c r="IMS191" s="595">
        <f>'apuração GROSS'!IMJ191</f>
        <v>0</v>
      </c>
      <c r="IMT191" s="595">
        <f>'apuração GROSS'!IMK191</f>
        <v>0</v>
      </c>
      <c r="IMU191" s="595">
        <f>'apuração GROSS'!IML191</f>
        <v>0</v>
      </c>
      <c r="IMV191" s="595">
        <f>'apuração GROSS'!IMM191</f>
        <v>0</v>
      </c>
      <c r="IMW191" s="595">
        <f>'apuração GROSS'!IMN191</f>
        <v>0</v>
      </c>
      <c r="IMX191" s="595">
        <f>'apuração GROSS'!IMO191</f>
        <v>0</v>
      </c>
      <c r="IMY191" s="595">
        <f>'apuração GROSS'!IMP191</f>
        <v>0</v>
      </c>
      <c r="IMZ191" s="595">
        <f>'apuração GROSS'!IMQ191</f>
        <v>0</v>
      </c>
      <c r="INA191" s="595">
        <f>'apuração GROSS'!IMR191</f>
        <v>0</v>
      </c>
      <c r="INB191" s="595">
        <f>'apuração GROSS'!IMS191</f>
        <v>0</v>
      </c>
      <c r="INC191" s="595">
        <f>'apuração GROSS'!IMT191</f>
        <v>0</v>
      </c>
      <c r="IND191" s="595">
        <f>'apuração GROSS'!IMU191</f>
        <v>0</v>
      </c>
      <c r="INE191" s="595">
        <f>'apuração GROSS'!IMV191</f>
        <v>0</v>
      </c>
      <c r="INF191" s="595">
        <f>'apuração GROSS'!IMW191</f>
        <v>0</v>
      </c>
      <c r="ING191" s="595">
        <f>'apuração GROSS'!IMX191</f>
        <v>0</v>
      </c>
      <c r="INH191" s="595">
        <f>'apuração GROSS'!IMY191</f>
        <v>0</v>
      </c>
      <c r="INI191" s="595">
        <f>'apuração GROSS'!IMZ191</f>
        <v>0</v>
      </c>
      <c r="INJ191" s="595">
        <f>'apuração GROSS'!INA191</f>
        <v>0</v>
      </c>
      <c r="INK191" s="595">
        <f>'apuração GROSS'!INB191</f>
        <v>0</v>
      </c>
      <c r="INL191" s="595">
        <f>'apuração GROSS'!INC191</f>
        <v>0</v>
      </c>
      <c r="INM191" s="595">
        <f>'apuração GROSS'!IND191</f>
        <v>0</v>
      </c>
      <c r="INN191" s="595">
        <f>'apuração GROSS'!INE191</f>
        <v>0</v>
      </c>
      <c r="INO191" s="595">
        <f>'apuração GROSS'!INF191</f>
        <v>0</v>
      </c>
      <c r="INP191" s="595">
        <f>'apuração GROSS'!ING191</f>
        <v>0</v>
      </c>
      <c r="INQ191" s="595">
        <f>'apuração GROSS'!INH191</f>
        <v>0</v>
      </c>
      <c r="INR191" s="595">
        <f>'apuração GROSS'!INI191</f>
        <v>0</v>
      </c>
      <c r="INS191" s="595">
        <f>'apuração GROSS'!INJ191</f>
        <v>0</v>
      </c>
      <c r="INT191" s="595">
        <f>'apuração GROSS'!INK191</f>
        <v>0</v>
      </c>
      <c r="INU191" s="595">
        <f>'apuração GROSS'!INL191</f>
        <v>0</v>
      </c>
      <c r="INV191" s="595">
        <f>'apuração GROSS'!INM191</f>
        <v>0</v>
      </c>
      <c r="INW191" s="595">
        <f>'apuração GROSS'!INN191</f>
        <v>0</v>
      </c>
      <c r="INX191" s="595">
        <f>'apuração GROSS'!INO191</f>
        <v>0</v>
      </c>
      <c r="INY191" s="595">
        <f>'apuração GROSS'!INP191</f>
        <v>0</v>
      </c>
      <c r="INZ191" s="595">
        <f>'apuração GROSS'!INQ191</f>
        <v>0</v>
      </c>
      <c r="IOA191" s="595">
        <f>'apuração GROSS'!INR191</f>
        <v>0</v>
      </c>
      <c r="IOB191" s="595">
        <f>'apuração GROSS'!INS191</f>
        <v>0</v>
      </c>
      <c r="IOC191" s="595">
        <f>'apuração GROSS'!INT191</f>
        <v>0</v>
      </c>
      <c r="IOD191" s="595">
        <f>'apuração GROSS'!INU191</f>
        <v>0</v>
      </c>
      <c r="IOE191" s="595">
        <f>'apuração GROSS'!INV191</f>
        <v>0</v>
      </c>
      <c r="IOF191" s="595">
        <f>'apuração GROSS'!INW191</f>
        <v>0</v>
      </c>
      <c r="IOG191" s="595">
        <f>'apuração GROSS'!INX191</f>
        <v>0</v>
      </c>
      <c r="IOH191" s="595">
        <f>'apuração GROSS'!INY191</f>
        <v>0</v>
      </c>
      <c r="IOI191" s="595">
        <f>'apuração GROSS'!INZ191</f>
        <v>0</v>
      </c>
      <c r="IOJ191" s="595">
        <f>'apuração GROSS'!IOA191</f>
        <v>0</v>
      </c>
      <c r="IOK191" s="595">
        <f>'apuração GROSS'!IOB191</f>
        <v>0</v>
      </c>
      <c r="IOL191" s="595">
        <f>'apuração GROSS'!IOC191</f>
        <v>0</v>
      </c>
      <c r="IOM191" s="595">
        <f>'apuração GROSS'!IOD191</f>
        <v>0</v>
      </c>
      <c r="ION191" s="595">
        <f>'apuração GROSS'!IOE191</f>
        <v>0</v>
      </c>
      <c r="IOO191" s="595">
        <f>'apuração GROSS'!IOF191</f>
        <v>0</v>
      </c>
      <c r="IOP191" s="595">
        <f>'apuração GROSS'!IOG191</f>
        <v>0</v>
      </c>
      <c r="IOQ191" s="595">
        <f>'apuração GROSS'!IOH191</f>
        <v>0</v>
      </c>
      <c r="IOR191" s="595">
        <f>'apuração GROSS'!IOI191</f>
        <v>0</v>
      </c>
      <c r="IOS191" s="595">
        <f>'apuração GROSS'!IOJ191</f>
        <v>0</v>
      </c>
      <c r="IOT191" s="595">
        <f>'apuração GROSS'!IOK191</f>
        <v>0</v>
      </c>
      <c r="IOU191" s="595">
        <f>'apuração GROSS'!IOL191</f>
        <v>0</v>
      </c>
      <c r="IOV191" s="595">
        <f>'apuração GROSS'!IOM191</f>
        <v>0</v>
      </c>
      <c r="IOW191" s="595">
        <f>'apuração GROSS'!ION191</f>
        <v>0</v>
      </c>
      <c r="IOX191" s="595">
        <f>'apuração GROSS'!IOO191</f>
        <v>0</v>
      </c>
      <c r="IOY191" s="595">
        <f>'apuração GROSS'!IOP191</f>
        <v>0</v>
      </c>
      <c r="IOZ191" s="595">
        <f>'apuração GROSS'!IOQ191</f>
        <v>0</v>
      </c>
      <c r="IPA191" s="595">
        <f>'apuração GROSS'!IOR191</f>
        <v>0</v>
      </c>
      <c r="IPB191" s="595">
        <f>'apuração GROSS'!IOS191</f>
        <v>0</v>
      </c>
      <c r="IPC191" s="595">
        <f>'apuração GROSS'!IOT191</f>
        <v>0</v>
      </c>
      <c r="IPD191" s="595">
        <f>'apuração GROSS'!IOU191</f>
        <v>0</v>
      </c>
      <c r="IPE191" s="595">
        <f>'apuração GROSS'!IOV191</f>
        <v>0</v>
      </c>
      <c r="IPF191" s="595">
        <f>'apuração GROSS'!IOW191</f>
        <v>0</v>
      </c>
      <c r="IPG191" s="595">
        <f>'apuração GROSS'!IOX191</f>
        <v>0</v>
      </c>
      <c r="IPH191" s="595">
        <f>'apuração GROSS'!IOY191</f>
        <v>0</v>
      </c>
      <c r="IPI191" s="595">
        <f>'apuração GROSS'!IOZ191</f>
        <v>0</v>
      </c>
      <c r="IPJ191" s="595">
        <f>'apuração GROSS'!IPA191</f>
        <v>0</v>
      </c>
      <c r="IPK191" s="595">
        <f>'apuração GROSS'!IPB191</f>
        <v>0</v>
      </c>
      <c r="IPL191" s="595">
        <f>'apuração GROSS'!IPC191</f>
        <v>0</v>
      </c>
      <c r="IPM191" s="595">
        <f>'apuração GROSS'!IPD191</f>
        <v>0</v>
      </c>
      <c r="IPN191" s="595">
        <f>'apuração GROSS'!IPE191</f>
        <v>0</v>
      </c>
      <c r="IPO191" s="595">
        <f>'apuração GROSS'!IPF191</f>
        <v>0</v>
      </c>
      <c r="IPP191" s="595">
        <f>'apuração GROSS'!IPG191</f>
        <v>0</v>
      </c>
      <c r="IPQ191" s="595">
        <f>'apuração GROSS'!IPH191</f>
        <v>0</v>
      </c>
      <c r="IPR191" s="595">
        <f>'apuração GROSS'!IPI191</f>
        <v>0</v>
      </c>
      <c r="IPS191" s="595">
        <f>'apuração GROSS'!IPJ191</f>
        <v>0</v>
      </c>
      <c r="IPT191" s="595">
        <f>'apuração GROSS'!IPK191</f>
        <v>0</v>
      </c>
      <c r="IPU191" s="595">
        <f>'apuração GROSS'!IPL191</f>
        <v>0</v>
      </c>
      <c r="IPV191" s="595">
        <f>'apuração GROSS'!IPM191</f>
        <v>0</v>
      </c>
      <c r="IPW191" s="595">
        <f>'apuração GROSS'!IPN191</f>
        <v>0</v>
      </c>
      <c r="IPX191" s="595">
        <f>'apuração GROSS'!IPO191</f>
        <v>0</v>
      </c>
      <c r="IPY191" s="595">
        <f>'apuração GROSS'!IPP191</f>
        <v>0</v>
      </c>
      <c r="IPZ191" s="595">
        <f>'apuração GROSS'!IPQ191</f>
        <v>0</v>
      </c>
      <c r="IQA191" s="595">
        <f>'apuração GROSS'!IPR191</f>
        <v>0</v>
      </c>
      <c r="IQB191" s="595">
        <f>'apuração GROSS'!IPS191</f>
        <v>0</v>
      </c>
      <c r="IQC191" s="595">
        <f>'apuração GROSS'!IPT191</f>
        <v>0</v>
      </c>
      <c r="IQD191" s="595">
        <f>'apuração GROSS'!IPU191</f>
        <v>0</v>
      </c>
      <c r="IQE191" s="595">
        <f>'apuração GROSS'!IPV191</f>
        <v>0</v>
      </c>
      <c r="IQF191" s="595">
        <f>'apuração GROSS'!IPW191</f>
        <v>0</v>
      </c>
      <c r="IQG191" s="595">
        <f>'apuração GROSS'!IPX191</f>
        <v>0</v>
      </c>
      <c r="IQH191" s="595">
        <f>'apuração GROSS'!IPY191</f>
        <v>0</v>
      </c>
      <c r="IQI191" s="595">
        <f>'apuração GROSS'!IPZ191</f>
        <v>0</v>
      </c>
      <c r="IQJ191" s="595">
        <f>'apuração GROSS'!IQA191</f>
        <v>0</v>
      </c>
      <c r="IQK191" s="595">
        <f>'apuração GROSS'!IQB191</f>
        <v>0</v>
      </c>
      <c r="IQL191" s="595">
        <f>'apuração GROSS'!IQC191</f>
        <v>0</v>
      </c>
      <c r="IQM191" s="595">
        <f>'apuração GROSS'!IQD191</f>
        <v>0</v>
      </c>
      <c r="IQN191" s="595">
        <f>'apuração GROSS'!IQE191</f>
        <v>0</v>
      </c>
      <c r="IQO191" s="595">
        <f>'apuração GROSS'!IQF191</f>
        <v>0</v>
      </c>
      <c r="IQP191" s="595">
        <f>'apuração GROSS'!IQG191</f>
        <v>0</v>
      </c>
      <c r="IQQ191" s="595">
        <f>'apuração GROSS'!IQH191</f>
        <v>0</v>
      </c>
      <c r="IQR191" s="595">
        <f>'apuração GROSS'!IQI191</f>
        <v>0</v>
      </c>
      <c r="IQS191" s="595">
        <f>'apuração GROSS'!IQJ191</f>
        <v>0</v>
      </c>
      <c r="IQT191" s="595">
        <f>'apuração GROSS'!IQK191</f>
        <v>0</v>
      </c>
      <c r="IQU191" s="595">
        <f>'apuração GROSS'!IQL191</f>
        <v>0</v>
      </c>
      <c r="IQV191" s="595">
        <f>'apuração GROSS'!IQM191</f>
        <v>0</v>
      </c>
      <c r="IQW191" s="595">
        <f>'apuração GROSS'!IQN191</f>
        <v>0</v>
      </c>
      <c r="IQX191" s="595">
        <f>'apuração GROSS'!IQO191</f>
        <v>0</v>
      </c>
      <c r="IQY191" s="595">
        <f>'apuração GROSS'!IQP191</f>
        <v>0</v>
      </c>
      <c r="IQZ191" s="595">
        <f>'apuração GROSS'!IQQ191</f>
        <v>0</v>
      </c>
      <c r="IRA191" s="595">
        <f>'apuração GROSS'!IQR191</f>
        <v>0</v>
      </c>
      <c r="IRB191" s="595">
        <f>'apuração GROSS'!IQS191</f>
        <v>0</v>
      </c>
      <c r="IRC191" s="595">
        <f>'apuração GROSS'!IQT191</f>
        <v>0</v>
      </c>
      <c r="IRD191" s="595">
        <f>'apuração GROSS'!IQU191</f>
        <v>0</v>
      </c>
      <c r="IRE191" s="595">
        <f>'apuração GROSS'!IQV191</f>
        <v>0</v>
      </c>
      <c r="IRF191" s="595">
        <f>'apuração GROSS'!IQW191</f>
        <v>0</v>
      </c>
      <c r="IRG191" s="595">
        <f>'apuração GROSS'!IQX191</f>
        <v>0</v>
      </c>
      <c r="IRH191" s="595">
        <f>'apuração GROSS'!IQY191</f>
        <v>0</v>
      </c>
      <c r="IRI191" s="595">
        <f>'apuração GROSS'!IQZ191</f>
        <v>0</v>
      </c>
      <c r="IRJ191" s="595">
        <f>'apuração GROSS'!IRA191</f>
        <v>0</v>
      </c>
      <c r="IRK191" s="595">
        <f>'apuração GROSS'!IRB191</f>
        <v>0</v>
      </c>
      <c r="IRL191" s="595">
        <f>'apuração GROSS'!IRC191</f>
        <v>0</v>
      </c>
      <c r="IRM191" s="595">
        <f>'apuração GROSS'!IRD191</f>
        <v>0</v>
      </c>
      <c r="IRN191" s="595">
        <f>'apuração GROSS'!IRE191</f>
        <v>0</v>
      </c>
      <c r="IRO191" s="595">
        <f>'apuração GROSS'!IRF191</f>
        <v>0</v>
      </c>
      <c r="IRP191" s="595">
        <f>'apuração GROSS'!IRG191</f>
        <v>0</v>
      </c>
      <c r="IRQ191" s="595">
        <f>'apuração GROSS'!IRH191</f>
        <v>0</v>
      </c>
      <c r="IRR191" s="595">
        <f>'apuração GROSS'!IRI191</f>
        <v>0</v>
      </c>
      <c r="IRS191" s="595">
        <f>'apuração GROSS'!IRJ191</f>
        <v>0</v>
      </c>
      <c r="IRT191" s="595">
        <f>'apuração GROSS'!IRK191</f>
        <v>0</v>
      </c>
      <c r="IRU191" s="595">
        <f>'apuração GROSS'!IRL191</f>
        <v>0</v>
      </c>
      <c r="IRV191" s="595">
        <f>'apuração GROSS'!IRM191</f>
        <v>0</v>
      </c>
      <c r="IRW191" s="595">
        <f>'apuração GROSS'!IRN191</f>
        <v>0</v>
      </c>
      <c r="IRX191" s="595">
        <f>'apuração GROSS'!IRO191</f>
        <v>0</v>
      </c>
      <c r="IRY191" s="595">
        <f>'apuração GROSS'!IRP191</f>
        <v>0</v>
      </c>
      <c r="IRZ191" s="595">
        <f>'apuração GROSS'!IRQ191</f>
        <v>0</v>
      </c>
      <c r="ISA191" s="595">
        <f>'apuração GROSS'!IRR191</f>
        <v>0</v>
      </c>
      <c r="ISB191" s="595">
        <f>'apuração GROSS'!IRS191</f>
        <v>0</v>
      </c>
      <c r="ISC191" s="595">
        <f>'apuração GROSS'!IRT191</f>
        <v>0</v>
      </c>
      <c r="ISD191" s="595">
        <f>'apuração GROSS'!IRU191</f>
        <v>0</v>
      </c>
      <c r="ISE191" s="595">
        <f>'apuração GROSS'!IRV191</f>
        <v>0</v>
      </c>
      <c r="ISF191" s="595">
        <f>'apuração GROSS'!IRW191</f>
        <v>0</v>
      </c>
      <c r="ISG191" s="595">
        <f>'apuração GROSS'!IRX191</f>
        <v>0</v>
      </c>
      <c r="ISH191" s="595">
        <f>'apuração GROSS'!IRY191</f>
        <v>0</v>
      </c>
      <c r="ISI191" s="595">
        <f>'apuração GROSS'!IRZ191</f>
        <v>0</v>
      </c>
      <c r="ISJ191" s="595">
        <f>'apuração GROSS'!ISA191</f>
        <v>0</v>
      </c>
      <c r="ISK191" s="595">
        <f>'apuração GROSS'!ISB191</f>
        <v>0</v>
      </c>
      <c r="ISL191" s="595">
        <f>'apuração GROSS'!ISC191</f>
        <v>0</v>
      </c>
      <c r="ISM191" s="595">
        <f>'apuração GROSS'!ISD191</f>
        <v>0</v>
      </c>
      <c r="ISN191" s="595">
        <f>'apuração GROSS'!ISE191</f>
        <v>0</v>
      </c>
      <c r="ISO191" s="595">
        <f>'apuração GROSS'!ISF191</f>
        <v>0</v>
      </c>
      <c r="ISP191" s="595">
        <f>'apuração GROSS'!ISG191</f>
        <v>0</v>
      </c>
      <c r="ISQ191" s="595">
        <f>'apuração GROSS'!ISH191</f>
        <v>0</v>
      </c>
      <c r="ISR191" s="595">
        <f>'apuração GROSS'!ISI191</f>
        <v>0</v>
      </c>
      <c r="ISS191" s="595">
        <f>'apuração GROSS'!ISJ191</f>
        <v>0</v>
      </c>
      <c r="IST191" s="595">
        <f>'apuração GROSS'!ISK191</f>
        <v>0</v>
      </c>
      <c r="ISU191" s="595">
        <f>'apuração GROSS'!ISL191</f>
        <v>0</v>
      </c>
      <c r="ISV191" s="595">
        <f>'apuração GROSS'!ISM191</f>
        <v>0</v>
      </c>
      <c r="ISW191" s="595">
        <f>'apuração GROSS'!ISN191</f>
        <v>0</v>
      </c>
      <c r="ISX191" s="595">
        <f>'apuração GROSS'!ISO191</f>
        <v>0</v>
      </c>
      <c r="ISY191" s="595">
        <f>'apuração GROSS'!ISP191</f>
        <v>0</v>
      </c>
      <c r="ISZ191" s="595">
        <f>'apuração GROSS'!ISQ191</f>
        <v>0</v>
      </c>
      <c r="ITA191" s="595">
        <f>'apuração GROSS'!ISR191</f>
        <v>0</v>
      </c>
      <c r="ITB191" s="595">
        <f>'apuração GROSS'!ISS191</f>
        <v>0</v>
      </c>
      <c r="ITC191" s="595">
        <f>'apuração GROSS'!IST191</f>
        <v>0</v>
      </c>
      <c r="ITD191" s="595">
        <f>'apuração GROSS'!ISU191</f>
        <v>0</v>
      </c>
      <c r="ITE191" s="595">
        <f>'apuração GROSS'!ISV191</f>
        <v>0</v>
      </c>
      <c r="ITF191" s="595">
        <f>'apuração GROSS'!ISW191</f>
        <v>0</v>
      </c>
      <c r="ITG191" s="595">
        <f>'apuração GROSS'!ISX191</f>
        <v>0</v>
      </c>
      <c r="ITH191" s="595">
        <f>'apuração GROSS'!ISY191</f>
        <v>0</v>
      </c>
      <c r="ITI191" s="595">
        <f>'apuração GROSS'!ISZ191</f>
        <v>0</v>
      </c>
      <c r="ITJ191" s="595">
        <f>'apuração GROSS'!ITA191</f>
        <v>0</v>
      </c>
      <c r="ITK191" s="595">
        <f>'apuração GROSS'!ITB191</f>
        <v>0</v>
      </c>
      <c r="ITL191" s="595">
        <f>'apuração GROSS'!ITC191</f>
        <v>0</v>
      </c>
      <c r="ITM191" s="595">
        <f>'apuração GROSS'!ITD191</f>
        <v>0</v>
      </c>
      <c r="ITN191" s="595">
        <f>'apuração GROSS'!ITE191</f>
        <v>0</v>
      </c>
      <c r="ITO191" s="595">
        <f>'apuração GROSS'!ITF191</f>
        <v>0</v>
      </c>
      <c r="ITP191" s="595">
        <f>'apuração GROSS'!ITG191</f>
        <v>0</v>
      </c>
      <c r="ITQ191" s="595">
        <f>'apuração GROSS'!ITH191</f>
        <v>0</v>
      </c>
      <c r="ITR191" s="595">
        <f>'apuração GROSS'!ITI191</f>
        <v>0</v>
      </c>
      <c r="ITS191" s="595">
        <f>'apuração GROSS'!ITJ191</f>
        <v>0</v>
      </c>
      <c r="ITT191" s="595">
        <f>'apuração GROSS'!ITK191</f>
        <v>0</v>
      </c>
      <c r="ITU191" s="595">
        <f>'apuração GROSS'!ITL191</f>
        <v>0</v>
      </c>
      <c r="ITV191" s="595">
        <f>'apuração GROSS'!ITM191</f>
        <v>0</v>
      </c>
      <c r="ITW191" s="595">
        <f>'apuração GROSS'!ITN191</f>
        <v>0</v>
      </c>
      <c r="ITX191" s="595">
        <f>'apuração GROSS'!ITO191</f>
        <v>0</v>
      </c>
      <c r="ITY191" s="595">
        <f>'apuração GROSS'!ITP191</f>
        <v>0</v>
      </c>
      <c r="ITZ191" s="595">
        <f>'apuração GROSS'!ITQ191</f>
        <v>0</v>
      </c>
      <c r="IUA191" s="595">
        <f>'apuração GROSS'!ITR191</f>
        <v>0</v>
      </c>
      <c r="IUB191" s="595">
        <f>'apuração GROSS'!ITS191</f>
        <v>0</v>
      </c>
      <c r="IUC191" s="595">
        <f>'apuração GROSS'!ITT191</f>
        <v>0</v>
      </c>
      <c r="IUD191" s="595">
        <f>'apuração GROSS'!ITU191</f>
        <v>0</v>
      </c>
      <c r="IUE191" s="595">
        <f>'apuração GROSS'!ITV191</f>
        <v>0</v>
      </c>
      <c r="IUF191" s="595">
        <f>'apuração GROSS'!ITW191</f>
        <v>0</v>
      </c>
      <c r="IUG191" s="595">
        <f>'apuração GROSS'!ITX191</f>
        <v>0</v>
      </c>
      <c r="IUH191" s="595">
        <f>'apuração GROSS'!ITY191</f>
        <v>0</v>
      </c>
      <c r="IUI191" s="595">
        <f>'apuração GROSS'!ITZ191</f>
        <v>0</v>
      </c>
      <c r="IUJ191" s="595">
        <f>'apuração GROSS'!IUA191</f>
        <v>0</v>
      </c>
      <c r="IUK191" s="595">
        <f>'apuração GROSS'!IUB191</f>
        <v>0</v>
      </c>
      <c r="IUL191" s="595">
        <f>'apuração GROSS'!IUC191</f>
        <v>0</v>
      </c>
      <c r="IUM191" s="595">
        <f>'apuração GROSS'!IUD191</f>
        <v>0</v>
      </c>
      <c r="IUN191" s="595">
        <f>'apuração GROSS'!IUE191</f>
        <v>0</v>
      </c>
      <c r="IUO191" s="595">
        <f>'apuração GROSS'!IUF191</f>
        <v>0</v>
      </c>
      <c r="IUP191" s="595">
        <f>'apuração GROSS'!IUG191</f>
        <v>0</v>
      </c>
      <c r="IUQ191" s="595">
        <f>'apuração GROSS'!IUH191</f>
        <v>0</v>
      </c>
      <c r="IUR191" s="595">
        <f>'apuração GROSS'!IUI191</f>
        <v>0</v>
      </c>
      <c r="IUS191" s="595">
        <f>'apuração GROSS'!IUJ191</f>
        <v>0</v>
      </c>
      <c r="IUT191" s="595">
        <f>'apuração GROSS'!IUK191</f>
        <v>0</v>
      </c>
      <c r="IUU191" s="595">
        <f>'apuração GROSS'!IUL191</f>
        <v>0</v>
      </c>
      <c r="IUV191" s="595">
        <f>'apuração GROSS'!IUM191</f>
        <v>0</v>
      </c>
      <c r="IUW191" s="595">
        <f>'apuração GROSS'!IUN191</f>
        <v>0</v>
      </c>
      <c r="IUX191" s="595">
        <f>'apuração GROSS'!IUO191</f>
        <v>0</v>
      </c>
      <c r="IUY191" s="595">
        <f>'apuração GROSS'!IUP191</f>
        <v>0</v>
      </c>
      <c r="IUZ191" s="595">
        <f>'apuração GROSS'!IUQ191</f>
        <v>0</v>
      </c>
      <c r="IVA191" s="595">
        <f>'apuração GROSS'!IUR191</f>
        <v>0</v>
      </c>
      <c r="IVB191" s="595">
        <f>'apuração GROSS'!IUS191</f>
        <v>0</v>
      </c>
      <c r="IVC191" s="595">
        <f>'apuração GROSS'!IUT191</f>
        <v>0</v>
      </c>
      <c r="IVD191" s="595">
        <f>'apuração GROSS'!IUU191</f>
        <v>0</v>
      </c>
      <c r="IVE191" s="595">
        <f>'apuração GROSS'!IUV191</f>
        <v>0</v>
      </c>
      <c r="IVF191" s="595">
        <f>'apuração GROSS'!IUW191</f>
        <v>0</v>
      </c>
      <c r="IVG191" s="595">
        <f>'apuração GROSS'!IUX191</f>
        <v>0</v>
      </c>
      <c r="IVH191" s="595">
        <f>'apuração GROSS'!IUY191</f>
        <v>0</v>
      </c>
      <c r="IVI191" s="595">
        <f>'apuração GROSS'!IUZ191</f>
        <v>0</v>
      </c>
      <c r="IVJ191" s="595">
        <f>'apuração GROSS'!IVA191</f>
        <v>0</v>
      </c>
      <c r="IVK191" s="595">
        <f>'apuração GROSS'!IVB191</f>
        <v>0</v>
      </c>
      <c r="IVL191" s="595">
        <f>'apuração GROSS'!IVC191</f>
        <v>0</v>
      </c>
      <c r="IVM191" s="595">
        <f>'apuração GROSS'!IVD191</f>
        <v>0</v>
      </c>
      <c r="IVN191" s="595">
        <f>'apuração GROSS'!IVE191</f>
        <v>0</v>
      </c>
      <c r="IVO191" s="595">
        <f>'apuração GROSS'!IVF191</f>
        <v>0</v>
      </c>
      <c r="IVP191" s="595">
        <f>'apuração GROSS'!IVG191</f>
        <v>0</v>
      </c>
      <c r="IVQ191" s="595">
        <f>'apuração GROSS'!IVH191</f>
        <v>0</v>
      </c>
      <c r="IVR191" s="595">
        <f>'apuração GROSS'!IVI191</f>
        <v>0</v>
      </c>
      <c r="IVS191" s="595">
        <f>'apuração GROSS'!IVJ191</f>
        <v>0</v>
      </c>
      <c r="IVT191" s="595">
        <f>'apuração GROSS'!IVK191</f>
        <v>0</v>
      </c>
      <c r="IVU191" s="595">
        <f>'apuração GROSS'!IVL191</f>
        <v>0</v>
      </c>
      <c r="IVV191" s="595">
        <f>'apuração GROSS'!IVM191</f>
        <v>0</v>
      </c>
      <c r="IVW191" s="595">
        <f>'apuração GROSS'!IVN191</f>
        <v>0</v>
      </c>
      <c r="IVX191" s="595">
        <f>'apuração GROSS'!IVO191</f>
        <v>0</v>
      </c>
      <c r="IVY191" s="595">
        <f>'apuração GROSS'!IVP191</f>
        <v>0</v>
      </c>
      <c r="IVZ191" s="595">
        <f>'apuração GROSS'!IVQ191</f>
        <v>0</v>
      </c>
      <c r="IWA191" s="595">
        <f>'apuração GROSS'!IVR191</f>
        <v>0</v>
      </c>
      <c r="IWB191" s="595">
        <f>'apuração GROSS'!IVS191</f>
        <v>0</v>
      </c>
      <c r="IWC191" s="595">
        <f>'apuração GROSS'!IVT191</f>
        <v>0</v>
      </c>
      <c r="IWD191" s="595">
        <f>'apuração GROSS'!IVU191</f>
        <v>0</v>
      </c>
      <c r="IWE191" s="595">
        <f>'apuração GROSS'!IVV191</f>
        <v>0</v>
      </c>
      <c r="IWF191" s="595">
        <f>'apuração GROSS'!IVW191</f>
        <v>0</v>
      </c>
      <c r="IWG191" s="595">
        <f>'apuração GROSS'!IVX191</f>
        <v>0</v>
      </c>
      <c r="IWH191" s="595">
        <f>'apuração GROSS'!IVY191</f>
        <v>0</v>
      </c>
      <c r="IWI191" s="595">
        <f>'apuração GROSS'!IVZ191</f>
        <v>0</v>
      </c>
      <c r="IWJ191" s="595">
        <f>'apuração GROSS'!IWA191</f>
        <v>0</v>
      </c>
      <c r="IWK191" s="595">
        <f>'apuração GROSS'!IWB191</f>
        <v>0</v>
      </c>
      <c r="IWL191" s="595">
        <f>'apuração GROSS'!IWC191</f>
        <v>0</v>
      </c>
      <c r="IWM191" s="595">
        <f>'apuração GROSS'!IWD191</f>
        <v>0</v>
      </c>
      <c r="IWN191" s="595">
        <f>'apuração GROSS'!IWE191</f>
        <v>0</v>
      </c>
      <c r="IWO191" s="595">
        <f>'apuração GROSS'!IWF191</f>
        <v>0</v>
      </c>
      <c r="IWP191" s="595">
        <f>'apuração GROSS'!IWG191</f>
        <v>0</v>
      </c>
      <c r="IWQ191" s="595">
        <f>'apuração GROSS'!IWH191</f>
        <v>0</v>
      </c>
      <c r="IWR191" s="595">
        <f>'apuração GROSS'!IWI191</f>
        <v>0</v>
      </c>
      <c r="IWS191" s="595">
        <f>'apuração GROSS'!IWJ191</f>
        <v>0</v>
      </c>
      <c r="IWT191" s="595">
        <f>'apuração GROSS'!IWK191</f>
        <v>0</v>
      </c>
      <c r="IWU191" s="595">
        <f>'apuração GROSS'!IWL191</f>
        <v>0</v>
      </c>
      <c r="IWV191" s="595">
        <f>'apuração GROSS'!IWM191</f>
        <v>0</v>
      </c>
      <c r="IWW191" s="595">
        <f>'apuração GROSS'!IWN191</f>
        <v>0</v>
      </c>
      <c r="IWX191" s="595">
        <f>'apuração GROSS'!IWO191</f>
        <v>0</v>
      </c>
      <c r="IWY191" s="595">
        <f>'apuração GROSS'!IWP191</f>
        <v>0</v>
      </c>
      <c r="IWZ191" s="595">
        <f>'apuração GROSS'!IWQ191</f>
        <v>0</v>
      </c>
      <c r="IXA191" s="595">
        <f>'apuração GROSS'!IWR191</f>
        <v>0</v>
      </c>
      <c r="IXB191" s="595">
        <f>'apuração GROSS'!IWS191</f>
        <v>0</v>
      </c>
      <c r="IXC191" s="595">
        <f>'apuração GROSS'!IWT191</f>
        <v>0</v>
      </c>
      <c r="IXD191" s="595">
        <f>'apuração GROSS'!IWU191</f>
        <v>0</v>
      </c>
      <c r="IXE191" s="595">
        <f>'apuração GROSS'!IWV191</f>
        <v>0</v>
      </c>
      <c r="IXF191" s="595">
        <f>'apuração GROSS'!IWW191</f>
        <v>0</v>
      </c>
      <c r="IXG191" s="595">
        <f>'apuração GROSS'!IWX191</f>
        <v>0</v>
      </c>
      <c r="IXH191" s="595">
        <f>'apuração GROSS'!IWY191</f>
        <v>0</v>
      </c>
      <c r="IXI191" s="595">
        <f>'apuração GROSS'!IWZ191</f>
        <v>0</v>
      </c>
      <c r="IXJ191" s="595">
        <f>'apuração GROSS'!IXA191</f>
        <v>0</v>
      </c>
      <c r="IXK191" s="595">
        <f>'apuração GROSS'!IXB191</f>
        <v>0</v>
      </c>
      <c r="IXL191" s="595">
        <f>'apuração GROSS'!IXC191</f>
        <v>0</v>
      </c>
      <c r="IXM191" s="595">
        <f>'apuração GROSS'!IXD191</f>
        <v>0</v>
      </c>
      <c r="IXN191" s="595">
        <f>'apuração GROSS'!IXE191</f>
        <v>0</v>
      </c>
      <c r="IXO191" s="595">
        <f>'apuração GROSS'!IXF191</f>
        <v>0</v>
      </c>
      <c r="IXP191" s="595">
        <f>'apuração GROSS'!IXG191</f>
        <v>0</v>
      </c>
      <c r="IXQ191" s="595">
        <f>'apuração GROSS'!IXH191</f>
        <v>0</v>
      </c>
      <c r="IXR191" s="595">
        <f>'apuração GROSS'!IXI191</f>
        <v>0</v>
      </c>
      <c r="IXS191" s="595">
        <f>'apuração GROSS'!IXJ191</f>
        <v>0</v>
      </c>
      <c r="IXT191" s="595">
        <f>'apuração GROSS'!IXK191</f>
        <v>0</v>
      </c>
      <c r="IXU191" s="595">
        <f>'apuração GROSS'!IXL191</f>
        <v>0</v>
      </c>
      <c r="IXV191" s="595">
        <f>'apuração GROSS'!IXM191</f>
        <v>0</v>
      </c>
      <c r="IXW191" s="595">
        <f>'apuração GROSS'!IXN191</f>
        <v>0</v>
      </c>
      <c r="IXX191" s="595">
        <f>'apuração GROSS'!IXO191</f>
        <v>0</v>
      </c>
      <c r="IXY191" s="595">
        <f>'apuração GROSS'!IXP191</f>
        <v>0</v>
      </c>
      <c r="IXZ191" s="595">
        <f>'apuração GROSS'!IXQ191</f>
        <v>0</v>
      </c>
      <c r="IYA191" s="595">
        <f>'apuração GROSS'!IXR191</f>
        <v>0</v>
      </c>
      <c r="IYB191" s="595">
        <f>'apuração GROSS'!IXS191</f>
        <v>0</v>
      </c>
      <c r="IYC191" s="595">
        <f>'apuração GROSS'!IXT191</f>
        <v>0</v>
      </c>
      <c r="IYD191" s="595">
        <f>'apuração GROSS'!IXU191</f>
        <v>0</v>
      </c>
      <c r="IYE191" s="595">
        <f>'apuração GROSS'!IXV191</f>
        <v>0</v>
      </c>
      <c r="IYF191" s="595">
        <f>'apuração GROSS'!IXW191</f>
        <v>0</v>
      </c>
      <c r="IYG191" s="595">
        <f>'apuração GROSS'!IXX191</f>
        <v>0</v>
      </c>
      <c r="IYH191" s="595">
        <f>'apuração GROSS'!IXY191</f>
        <v>0</v>
      </c>
      <c r="IYI191" s="595">
        <f>'apuração GROSS'!IXZ191</f>
        <v>0</v>
      </c>
      <c r="IYJ191" s="595">
        <f>'apuração GROSS'!IYA191</f>
        <v>0</v>
      </c>
      <c r="IYK191" s="595">
        <f>'apuração GROSS'!IYB191</f>
        <v>0</v>
      </c>
      <c r="IYL191" s="595">
        <f>'apuração GROSS'!IYC191</f>
        <v>0</v>
      </c>
      <c r="IYM191" s="595">
        <f>'apuração GROSS'!IYD191</f>
        <v>0</v>
      </c>
      <c r="IYN191" s="595">
        <f>'apuração GROSS'!IYE191</f>
        <v>0</v>
      </c>
      <c r="IYO191" s="595">
        <f>'apuração GROSS'!IYF191</f>
        <v>0</v>
      </c>
      <c r="IYP191" s="595">
        <f>'apuração GROSS'!IYG191</f>
        <v>0</v>
      </c>
      <c r="IYQ191" s="595">
        <f>'apuração GROSS'!IYH191</f>
        <v>0</v>
      </c>
      <c r="IYR191" s="595">
        <f>'apuração GROSS'!IYI191</f>
        <v>0</v>
      </c>
      <c r="IYS191" s="595">
        <f>'apuração GROSS'!IYJ191</f>
        <v>0</v>
      </c>
      <c r="IYT191" s="595">
        <f>'apuração GROSS'!IYK191</f>
        <v>0</v>
      </c>
      <c r="IYU191" s="595">
        <f>'apuração GROSS'!IYL191</f>
        <v>0</v>
      </c>
      <c r="IYV191" s="595">
        <f>'apuração GROSS'!IYM191</f>
        <v>0</v>
      </c>
      <c r="IYW191" s="595">
        <f>'apuração GROSS'!IYN191</f>
        <v>0</v>
      </c>
      <c r="IYX191" s="595">
        <f>'apuração GROSS'!IYO191</f>
        <v>0</v>
      </c>
      <c r="IYY191" s="595">
        <f>'apuração GROSS'!IYP191</f>
        <v>0</v>
      </c>
      <c r="IYZ191" s="595">
        <f>'apuração GROSS'!IYQ191</f>
        <v>0</v>
      </c>
      <c r="IZA191" s="595">
        <f>'apuração GROSS'!IYR191</f>
        <v>0</v>
      </c>
      <c r="IZB191" s="595">
        <f>'apuração GROSS'!IYS191</f>
        <v>0</v>
      </c>
      <c r="IZC191" s="595">
        <f>'apuração GROSS'!IYT191</f>
        <v>0</v>
      </c>
      <c r="IZD191" s="595">
        <f>'apuração GROSS'!IYU191</f>
        <v>0</v>
      </c>
      <c r="IZE191" s="595">
        <f>'apuração GROSS'!IYV191</f>
        <v>0</v>
      </c>
      <c r="IZF191" s="595">
        <f>'apuração GROSS'!IYW191</f>
        <v>0</v>
      </c>
      <c r="IZG191" s="595">
        <f>'apuração GROSS'!IYX191</f>
        <v>0</v>
      </c>
      <c r="IZH191" s="595">
        <f>'apuração GROSS'!IYY191</f>
        <v>0</v>
      </c>
      <c r="IZI191" s="595">
        <f>'apuração GROSS'!IYZ191</f>
        <v>0</v>
      </c>
      <c r="IZJ191" s="595">
        <f>'apuração GROSS'!IZA191</f>
        <v>0</v>
      </c>
      <c r="IZK191" s="595">
        <f>'apuração GROSS'!IZB191</f>
        <v>0</v>
      </c>
      <c r="IZL191" s="595">
        <f>'apuração GROSS'!IZC191</f>
        <v>0</v>
      </c>
      <c r="IZM191" s="595">
        <f>'apuração GROSS'!IZD191</f>
        <v>0</v>
      </c>
      <c r="IZN191" s="595">
        <f>'apuração GROSS'!IZE191</f>
        <v>0</v>
      </c>
      <c r="IZO191" s="595">
        <f>'apuração GROSS'!IZF191</f>
        <v>0</v>
      </c>
      <c r="IZP191" s="595">
        <f>'apuração GROSS'!IZG191</f>
        <v>0</v>
      </c>
      <c r="IZQ191" s="595">
        <f>'apuração GROSS'!IZH191</f>
        <v>0</v>
      </c>
      <c r="IZR191" s="595">
        <f>'apuração GROSS'!IZI191</f>
        <v>0</v>
      </c>
      <c r="IZS191" s="595">
        <f>'apuração GROSS'!IZJ191</f>
        <v>0</v>
      </c>
      <c r="IZT191" s="595">
        <f>'apuração GROSS'!IZK191</f>
        <v>0</v>
      </c>
      <c r="IZU191" s="595">
        <f>'apuração GROSS'!IZL191</f>
        <v>0</v>
      </c>
      <c r="IZV191" s="595">
        <f>'apuração GROSS'!IZM191</f>
        <v>0</v>
      </c>
      <c r="IZW191" s="595">
        <f>'apuração GROSS'!IZN191</f>
        <v>0</v>
      </c>
      <c r="IZX191" s="595">
        <f>'apuração GROSS'!IZO191</f>
        <v>0</v>
      </c>
      <c r="IZY191" s="595">
        <f>'apuração GROSS'!IZP191</f>
        <v>0</v>
      </c>
      <c r="IZZ191" s="595">
        <f>'apuração GROSS'!IZQ191</f>
        <v>0</v>
      </c>
      <c r="JAA191" s="595">
        <f>'apuração GROSS'!IZR191</f>
        <v>0</v>
      </c>
      <c r="JAB191" s="595">
        <f>'apuração GROSS'!IZS191</f>
        <v>0</v>
      </c>
      <c r="JAC191" s="595">
        <f>'apuração GROSS'!IZT191</f>
        <v>0</v>
      </c>
      <c r="JAD191" s="595">
        <f>'apuração GROSS'!IZU191</f>
        <v>0</v>
      </c>
      <c r="JAE191" s="595">
        <f>'apuração GROSS'!IZV191</f>
        <v>0</v>
      </c>
      <c r="JAF191" s="595">
        <f>'apuração GROSS'!IZW191</f>
        <v>0</v>
      </c>
      <c r="JAG191" s="595">
        <f>'apuração GROSS'!IZX191</f>
        <v>0</v>
      </c>
      <c r="JAH191" s="595">
        <f>'apuração GROSS'!IZY191</f>
        <v>0</v>
      </c>
      <c r="JAI191" s="595">
        <f>'apuração GROSS'!IZZ191</f>
        <v>0</v>
      </c>
      <c r="JAJ191" s="595">
        <f>'apuração GROSS'!JAA191</f>
        <v>0</v>
      </c>
      <c r="JAK191" s="595">
        <f>'apuração GROSS'!JAB191</f>
        <v>0</v>
      </c>
      <c r="JAL191" s="595">
        <f>'apuração GROSS'!JAC191</f>
        <v>0</v>
      </c>
      <c r="JAM191" s="595">
        <f>'apuração GROSS'!JAD191</f>
        <v>0</v>
      </c>
      <c r="JAN191" s="595">
        <f>'apuração GROSS'!JAE191</f>
        <v>0</v>
      </c>
      <c r="JAO191" s="595">
        <f>'apuração GROSS'!JAF191</f>
        <v>0</v>
      </c>
      <c r="JAP191" s="595">
        <f>'apuração GROSS'!JAG191</f>
        <v>0</v>
      </c>
      <c r="JAQ191" s="595">
        <f>'apuração GROSS'!JAH191</f>
        <v>0</v>
      </c>
      <c r="JAR191" s="595">
        <f>'apuração GROSS'!JAI191</f>
        <v>0</v>
      </c>
      <c r="JAS191" s="595">
        <f>'apuração GROSS'!JAJ191</f>
        <v>0</v>
      </c>
      <c r="JAT191" s="595">
        <f>'apuração GROSS'!JAK191</f>
        <v>0</v>
      </c>
      <c r="JAU191" s="595">
        <f>'apuração GROSS'!JAL191</f>
        <v>0</v>
      </c>
      <c r="JAV191" s="595">
        <f>'apuração GROSS'!JAM191</f>
        <v>0</v>
      </c>
      <c r="JAW191" s="595">
        <f>'apuração GROSS'!JAN191</f>
        <v>0</v>
      </c>
      <c r="JAX191" s="595">
        <f>'apuração GROSS'!JAO191</f>
        <v>0</v>
      </c>
      <c r="JAY191" s="595">
        <f>'apuração GROSS'!JAP191</f>
        <v>0</v>
      </c>
      <c r="JAZ191" s="595">
        <f>'apuração GROSS'!JAQ191</f>
        <v>0</v>
      </c>
      <c r="JBA191" s="595">
        <f>'apuração GROSS'!JAR191</f>
        <v>0</v>
      </c>
      <c r="JBB191" s="595">
        <f>'apuração GROSS'!JAS191</f>
        <v>0</v>
      </c>
      <c r="JBC191" s="595">
        <f>'apuração GROSS'!JAT191</f>
        <v>0</v>
      </c>
      <c r="JBD191" s="595">
        <f>'apuração GROSS'!JAU191</f>
        <v>0</v>
      </c>
      <c r="JBE191" s="595">
        <f>'apuração GROSS'!JAV191</f>
        <v>0</v>
      </c>
      <c r="JBF191" s="595">
        <f>'apuração GROSS'!JAW191</f>
        <v>0</v>
      </c>
      <c r="JBG191" s="595">
        <f>'apuração GROSS'!JAX191</f>
        <v>0</v>
      </c>
      <c r="JBH191" s="595">
        <f>'apuração GROSS'!JAY191</f>
        <v>0</v>
      </c>
      <c r="JBI191" s="595">
        <f>'apuração GROSS'!JAZ191</f>
        <v>0</v>
      </c>
      <c r="JBJ191" s="595">
        <f>'apuração GROSS'!JBA191</f>
        <v>0</v>
      </c>
      <c r="JBK191" s="595">
        <f>'apuração GROSS'!JBB191</f>
        <v>0</v>
      </c>
      <c r="JBL191" s="595">
        <f>'apuração GROSS'!JBC191</f>
        <v>0</v>
      </c>
      <c r="JBM191" s="595">
        <f>'apuração GROSS'!JBD191</f>
        <v>0</v>
      </c>
      <c r="JBN191" s="595">
        <f>'apuração GROSS'!JBE191</f>
        <v>0</v>
      </c>
      <c r="JBO191" s="595">
        <f>'apuração GROSS'!JBF191</f>
        <v>0</v>
      </c>
      <c r="JBP191" s="595">
        <f>'apuração GROSS'!JBG191</f>
        <v>0</v>
      </c>
      <c r="JBQ191" s="595">
        <f>'apuração GROSS'!JBH191</f>
        <v>0</v>
      </c>
      <c r="JBR191" s="595">
        <f>'apuração GROSS'!JBI191</f>
        <v>0</v>
      </c>
      <c r="JBS191" s="595">
        <f>'apuração GROSS'!JBJ191</f>
        <v>0</v>
      </c>
      <c r="JBT191" s="595">
        <f>'apuração GROSS'!JBK191</f>
        <v>0</v>
      </c>
      <c r="JBU191" s="595">
        <f>'apuração GROSS'!JBL191</f>
        <v>0</v>
      </c>
      <c r="JBV191" s="595">
        <f>'apuração GROSS'!JBM191</f>
        <v>0</v>
      </c>
      <c r="JBW191" s="595">
        <f>'apuração GROSS'!JBN191</f>
        <v>0</v>
      </c>
      <c r="JBX191" s="595">
        <f>'apuração GROSS'!JBO191</f>
        <v>0</v>
      </c>
      <c r="JBY191" s="595">
        <f>'apuração GROSS'!JBP191</f>
        <v>0</v>
      </c>
      <c r="JBZ191" s="595">
        <f>'apuração GROSS'!JBQ191</f>
        <v>0</v>
      </c>
      <c r="JCA191" s="595">
        <f>'apuração GROSS'!JBR191</f>
        <v>0</v>
      </c>
      <c r="JCB191" s="595">
        <f>'apuração GROSS'!JBS191</f>
        <v>0</v>
      </c>
      <c r="JCC191" s="595">
        <f>'apuração GROSS'!JBT191</f>
        <v>0</v>
      </c>
      <c r="JCD191" s="595">
        <f>'apuração GROSS'!JBU191</f>
        <v>0</v>
      </c>
      <c r="JCE191" s="595">
        <f>'apuração GROSS'!JBV191</f>
        <v>0</v>
      </c>
      <c r="JCF191" s="595">
        <f>'apuração GROSS'!JBW191</f>
        <v>0</v>
      </c>
      <c r="JCG191" s="595">
        <f>'apuração GROSS'!JBX191</f>
        <v>0</v>
      </c>
      <c r="JCH191" s="595">
        <f>'apuração GROSS'!JBY191</f>
        <v>0</v>
      </c>
      <c r="JCI191" s="595">
        <f>'apuração GROSS'!JBZ191</f>
        <v>0</v>
      </c>
      <c r="JCJ191" s="595">
        <f>'apuração GROSS'!JCA191</f>
        <v>0</v>
      </c>
      <c r="JCK191" s="595">
        <f>'apuração GROSS'!JCB191</f>
        <v>0</v>
      </c>
      <c r="JCL191" s="595">
        <f>'apuração GROSS'!JCC191</f>
        <v>0</v>
      </c>
      <c r="JCM191" s="595">
        <f>'apuração GROSS'!JCD191</f>
        <v>0</v>
      </c>
      <c r="JCN191" s="595">
        <f>'apuração GROSS'!JCE191</f>
        <v>0</v>
      </c>
      <c r="JCO191" s="595">
        <f>'apuração GROSS'!JCF191</f>
        <v>0</v>
      </c>
      <c r="JCP191" s="595">
        <f>'apuração GROSS'!JCG191</f>
        <v>0</v>
      </c>
      <c r="JCQ191" s="595">
        <f>'apuração GROSS'!JCH191</f>
        <v>0</v>
      </c>
      <c r="JCR191" s="595">
        <f>'apuração GROSS'!JCI191</f>
        <v>0</v>
      </c>
      <c r="JCS191" s="595">
        <f>'apuração GROSS'!JCJ191</f>
        <v>0</v>
      </c>
      <c r="JCT191" s="595">
        <f>'apuração GROSS'!JCK191</f>
        <v>0</v>
      </c>
      <c r="JCU191" s="595">
        <f>'apuração GROSS'!JCL191</f>
        <v>0</v>
      </c>
      <c r="JCV191" s="595">
        <f>'apuração GROSS'!JCM191</f>
        <v>0</v>
      </c>
      <c r="JCW191" s="595">
        <f>'apuração GROSS'!JCN191</f>
        <v>0</v>
      </c>
      <c r="JCX191" s="595">
        <f>'apuração GROSS'!JCO191</f>
        <v>0</v>
      </c>
      <c r="JCY191" s="595">
        <f>'apuração GROSS'!JCP191</f>
        <v>0</v>
      </c>
      <c r="JCZ191" s="595">
        <f>'apuração GROSS'!JCQ191</f>
        <v>0</v>
      </c>
      <c r="JDA191" s="595">
        <f>'apuração GROSS'!JCR191</f>
        <v>0</v>
      </c>
      <c r="JDB191" s="595">
        <f>'apuração GROSS'!JCS191</f>
        <v>0</v>
      </c>
      <c r="JDC191" s="595">
        <f>'apuração GROSS'!JCT191</f>
        <v>0</v>
      </c>
      <c r="JDD191" s="595">
        <f>'apuração GROSS'!JCU191</f>
        <v>0</v>
      </c>
      <c r="JDE191" s="595">
        <f>'apuração GROSS'!JCV191</f>
        <v>0</v>
      </c>
      <c r="JDF191" s="595">
        <f>'apuração GROSS'!JCW191</f>
        <v>0</v>
      </c>
      <c r="JDG191" s="595">
        <f>'apuração GROSS'!JCX191</f>
        <v>0</v>
      </c>
      <c r="JDH191" s="595">
        <f>'apuração GROSS'!JCY191</f>
        <v>0</v>
      </c>
      <c r="JDI191" s="595">
        <f>'apuração GROSS'!JCZ191</f>
        <v>0</v>
      </c>
      <c r="JDJ191" s="595">
        <f>'apuração GROSS'!JDA191</f>
        <v>0</v>
      </c>
      <c r="JDK191" s="595">
        <f>'apuração GROSS'!JDB191</f>
        <v>0</v>
      </c>
      <c r="JDL191" s="595">
        <f>'apuração GROSS'!JDC191</f>
        <v>0</v>
      </c>
      <c r="JDM191" s="595">
        <f>'apuração GROSS'!JDD191</f>
        <v>0</v>
      </c>
      <c r="JDN191" s="595">
        <f>'apuração GROSS'!JDE191</f>
        <v>0</v>
      </c>
      <c r="JDO191" s="595">
        <f>'apuração GROSS'!JDF191</f>
        <v>0</v>
      </c>
      <c r="JDP191" s="595">
        <f>'apuração GROSS'!JDG191</f>
        <v>0</v>
      </c>
      <c r="JDQ191" s="595">
        <f>'apuração GROSS'!JDH191</f>
        <v>0</v>
      </c>
      <c r="JDR191" s="595">
        <f>'apuração GROSS'!JDI191</f>
        <v>0</v>
      </c>
      <c r="JDS191" s="595">
        <f>'apuração GROSS'!JDJ191</f>
        <v>0</v>
      </c>
      <c r="JDT191" s="595">
        <f>'apuração GROSS'!JDK191</f>
        <v>0</v>
      </c>
      <c r="JDU191" s="595">
        <f>'apuração GROSS'!JDL191</f>
        <v>0</v>
      </c>
      <c r="JDV191" s="595">
        <f>'apuração GROSS'!JDM191</f>
        <v>0</v>
      </c>
      <c r="JDW191" s="595">
        <f>'apuração GROSS'!JDN191</f>
        <v>0</v>
      </c>
      <c r="JDX191" s="595">
        <f>'apuração GROSS'!JDO191</f>
        <v>0</v>
      </c>
      <c r="JDY191" s="595">
        <f>'apuração GROSS'!JDP191</f>
        <v>0</v>
      </c>
      <c r="JDZ191" s="595">
        <f>'apuração GROSS'!JDQ191</f>
        <v>0</v>
      </c>
      <c r="JEA191" s="595">
        <f>'apuração GROSS'!JDR191</f>
        <v>0</v>
      </c>
      <c r="JEB191" s="595">
        <f>'apuração GROSS'!JDS191</f>
        <v>0</v>
      </c>
      <c r="JEC191" s="595">
        <f>'apuração GROSS'!JDT191</f>
        <v>0</v>
      </c>
      <c r="JED191" s="595">
        <f>'apuração GROSS'!JDU191</f>
        <v>0</v>
      </c>
      <c r="JEE191" s="595">
        <f>'apuração GROSS'!JDV191</f>
        <v>0</v>
      </c>
      <c r="JEF191" s="595">
        <f>'apuração GROSS'!JDW191</f>
        <v>0</v>
      </c>
      <c r="JEG191" s="595">
        <f>'apuração GROSS'!JDX191</f>
        <v>0</v>
      </c>
      <c r="JEH191" s="595">
        <f>'apuração GROSS'!JDY191</f>
        <v>0</v>
      </c>
      <c r="JEI191" s="595">
        <f>'apuração GROSS'!JDZ191</f>
        <v>0</v>
      </c>
      <c r="JEJ191" s="595">
        <f>'apuração GROSS'!JEA191</f>
        <v>0</v>
      </c>
      <c r="JEK191" s="595">
        <f>'apuração GROSS'!JEB191</f>
        <v>0</v>
      </c>
      <c r="JEL191" s="595">
        <f>'apuração GROSS'!JEC191</f>
        <v>0</v>
      </c>
      <c r="JEM191" s="595">
        <f>'apuração GROSS'!JED191</f>
        <v>0</v>
      </c>
      <c r="JEN191" s="595">
        <f>'apuração GROSS'!JEE191</f>
        <v>0</v>
      </c>
      <c r="JEO191" s="595">
        <f>'apuração GROSS'!JEF191</f>
        <v>0</v>
      </c>
      <c r="JEP191" s="595">
        <f>'apuração GROSS'!JEG191</f>
        <v>0</v>
      </c>
      <c r="JEQ191" s="595">
        <f>'apuração GROSS'!JEH191</f>
        <v>0</v>
      </c>
      <c r="JER191" s="595">
        <f>'apuração GROSS'!JEI191</f>
        <v>0</v>
      </c>
      <c r="JES191" s="595">
        <f>'apuração GROSS'!JEJ191</f>
        <v>0</v>
      </c>
      <c r="JET191" s="595">
        <f>'apuração GROSS'!JEK191</f>
        <v>0</v>
      </c>
      <c r="JEU191" s="595">
        <f>'apuração GROSS'!JEL191</f>
        <v>0</v>
      </c>
      <c r="JEV191" s="595">
        <f>'apuração GROSS'!JEM191</f>
        <v>0</v>
      </c>
      <c r="JEW191" s="595">
        <f>'apuração GROSS'!JEN191</f>
        <v>0</v>
      </c>
      <c r="JEX191" s="595">
        <f>'apuração GROSS'!JEO191</f>
        <v>0</v>
      </c>
      <c r="JEY191" s="595">
        <f>'apuração GROSS'!JEP191</f>
        <v>0</v>
      </c>
      <c r="JEZ191" s="595">
        <f>'apuração GROSS'!JEQ191</f>
        <v>0</v>
      </c>
      <c r="JFA191" s="595">
        <f>'apuração GROSS'!JER191</f>
        <v>0</v>
      </c>
      <c r="JFB191" s="595">
        <f>'apuração GROSS'!JES191</f>
        <v>0</v>
      </c>
      <c r="JFC191" s="595">
        <f>'apuração GROSS'!JET191</f>
        <v>0</v>
      </c>
      <c r="JFD191" s="595">
        <f>'apuração GROSS'!JEU191</f>
        <v>0</v>
      </c>
      <c r="JFE191" s="595">
        <f>'apuração GROSS'!JEV191</f>
        <v>0</v>
      </c>
      <c r="JFF191" s="595">
        <f>'apuração GROSS'!JEW191</f>
        <v>0</v>
      </c>
      <c r="JFG191" s="595">
        <f>'apuração GROSS'!JEX191</f>
        <v>0</v>
      </c>
      <c r="JFH191" s="595">
        <f>'apuração GROSS'!JEY191</f>
        <v>0</v>
      </c>
      <c r="JFI191" s="595">
        <f>'apuração GROSS'!JEZ191</f>
        <v>0</v>
      </c>
      <c r="JFJ191" s="595">
        <f>'apuração GROSS'!JFA191</f>
        <v>0</v>
      </c>
      <c r="JFK191" s="595">
        <f>'apuração GROSS'!JFB191</f>
        <v>0</v>
      </c>
      <c r="JFL191" s="595">
        <f>'apuração GROSS'!JFC191</f>
        <v>0</v>
      </c>
      <c r="JFM191" s="595">
        <f>'apuração GROSS'!JFD191</f>
        <v>0</v>
      </c>
      <c r="JFN191" s="595">
        <f>'apuração GROSS'!JFE191</f>
        <v>0</v>
      </c>
      <c r="JFO191" s="595">
        <f>'apuração GROSS'!JFF191</f>
        <v>0</v>
      </c>
      <c r="JFP191" s="595">
        <f>'apuração GROSS'!JFG191</f>
        <v>0</v>
      </c>
      <c r="JFQ191" s="595">
        <f>'apuração GROSS'!JFH191</f>
        <v>0</v>
      </c>
      <c r="JFR191" s="595">
        <f>'apuração GROSS'!JFI191</f>
        <v>0</v>
      </c>
      <c r="JFS191" s="595">
        <f>'apuração GROSS'!JFJ191</f>
        <v>0</v>
      </c>
      <c r="JFT191" s="595">
        <f>'apuração GROSS'!JFK191</f>
        <v>0</v>
      </c>
      <c r="JFU191" s="595">
        <f>'apuração GROSS'!JFL191</f>
        <v>0</v>
      </c>
      <c r="JFV191" s="595">
        <f>'apuração GROSS'!JFM191</f>
        <v>0</v>
      </c>
      <c r="JFW191" s="595">
        <f>'apuração GROSS'!JFN191</f>
        <v>0</v>
      </c>
      <c r="JFX191" s="595">
        <f>'apuração GROSS'!JFO191</f>
        <v>0</v>
      </c>
      <c r="JFY191" s="595">
        <f>'apuração GROSS'!JFP191</f>
        <v>0</v>
      </c>
      <c r="JFZ191" s="595">
        <f>'apuração GROSS'!JFQ191</f>
        <v>0</v>
      </c>
      <c r="JGA191" s="595">
        <f>'apuração GROSS'!JFR191</f>
        <v>0</v>
      </c>
      <c r="JGB191" s="595">
        <f>'apuração GROSS'!JFS191</f>
        <v>0</v>
      </c>
      <c r="JGC191" s="595">
        <f>'apuração GROSS'!JFT191</f>
        <v>0</v>
      </c>
      <c r="JGD191" s="595">
        <f>'apuração GROSS'!JFU191</f>
        <v>0</v>
      </c>
      <c r="JGE191" s="595">
        <f>'apuração GROSS'!JFV191</f>
        <v>0</v>
      </c>
      <c r="JGF191" s="595">
        <f>'apuração GROSS'!JFW191</f>
        <v>0</v>
      </c>
      <c r="JGG191" s="595">
        <f>'apuração GROSS'!JFX191</f>
        <v>0</v>
      </c>
      <c r="JGH191" s="595">
        <f>'apuração GROSS'!JFY191</f>
        <v>0</v>
      </c>
      <c r="JGI191" s="595">
        <f>'apuração GROSS'!JFZ191</f>
        <v>0</v>
      </c>
      <c r="JGJ191" s="595">
        <f>'apuração GROSS'!JGA191</f>
        <v>0</v>
      </c>
      <c r="JGK191" s="595">
        <f>'apuração GROSS'!JGB191</f>
        <v>0</v>
      </c>
      <c r="JGL191" s="595">
        <f>'apuração GROSS'!JGC191</f>
        <v>0</v>
      </c>
      <c r="JGM191" s="595">
        <f>'apuração GROSS'!JGD191</f>
        <v>0</v>
      </c>
      <c r="JGN191" s="595">
        <f>'apuração GROSS'!JGE191</f>
        <v>0</v>
      </c>
      <c r="JGO191" s="595">
        <f>'apuração GROSS'!JGF191</f>
        <v>0</v>
      </c>
      <c r="JGP191" s="595">
        <f>'apuração GROSS'!JGG191</f>
        <v>0</v>
      </c>
      <c r="JGQ191" s="595">
        <f>'apuração GROSS'!JGH191</f>
        <v>0</v>
      </c>
      <c r="JGR191" s="595">
        <f>'apuração GROSS'!JGI191</f>
        <v>0</v>
      </c>
      <c r="JGS191" s="595">
        <f>'apuração GROSS'!JGJ191</f>
        <v>0</v>
      </c>
      <c r="JGT191" s="595">
        <f>'apuração GROSS'!JGK191</f>
        <v>0</v>
      </c>
      <c r="JGU191" s="595">
        <f>'apuração GROSS'!JGL191</f>
        <v>0</v>
      </c>
      <c r="JGV191" s="595">
        <f>'apuração GROSS'!JGM191</f>
        <v>0</v>
      </c>
      <c r="JGW191" s="595">
        <f>'apuração GROSS'!JGN191</f>
        <v>0</v>
      </c>
      <c r="JGX191" s="595">
        <f>'apuração GROSS'!JGO191</f>
        <v>0</v>
      </c>
      <c r="JGY191" s="595">
        <f>'apuração GROSS'!JGP191</f>
        <v>0</v>
      </c>
      <c r="JGZ191" s="595">
        <f>'apuração GROSS'!JGQ191</f>
        <v>0</v>
      </c>
      <c r="JHA191" s="595">
        <f>'apuração GROSS'!JGR191</f>
        <v>0</v>
      </c>
      <c r="JHB191" s="595">
        <f>'apuração GROSS'!JGS191</f>
        <v>0</v>
      </c>
      <c r="JHC191" s="595">
        <f>'apuração GROSS'!JGT191</f>
        <v>0</v>
      </c>
      <c r="JHD191" s="595">
        <f>'apuração GROSS'!JGU191</f>
        <v>0</v>
      </c>
      <c r="JHE191" s="595">
        <f>'apuração GROSS'!JGV191</f>
        <v>0</v>
      </c>
      <c r="JHF191" s="595">
        <f>'apuração GROSS'!JGW191</f>
        <v>0</v>
      </c>
      <c r="JHG191" s="595">
        <f>'apuração GROSS'!JGX191</f>
        <v>0</v>
      </c>
      <c r="JHH191" s="595">
        <f>'apuração GROSS'!JGY191</f>
        <v>0</v>
      </c>
      <c r="JHI191" s="595">
        <f>'apuração GROSS'!JGZ191</f>
        <v>0</v>
      </c>
      <c r="JHJ191" s="595">
        <f>'apuração GROSS'!JHA191</f>
        <v>0</v>
      </c>
      <c r="JHK191" s="595">
        <f>'apuração GROSS'!JHB191</f>
        <v>0</v>
      </c>
      <c r="JHL191" s="595">
        <f>'apuração GROSS'!JHC191</f>
        <v>0</v>
      </c>
      <c r="JHM191" s="595">
        <f>'apuração GROSS'!JHD191</f>
        <v>0</v>
      </c>
      <c r="JHN191" s="595">
        <f>'apuração GROSS'!JHE191</f>
        <v>0</v>
      </c>
      <c r="JHO191" s="595">
        <f>'apuração GROSS'!JHF191</f>
        <v>0</v>
      </c>
      <c r="JHP191" s="595">
        <f>'apuração GROSS'!JHG191</f>
        <v>0</v>
      </c>
      <c r="JHQ191" s="595">
        <f>'apuração GROSS'!JHH191</f>
        <v>0</v>
      </c>
      <c r="JHR191" s="595">
        <f>'apuração GROSS'!JHI191</f>
        <v>0</v>
      </c>
      <c r="JHS191" s="595">
        <f>'apuração GROSS'!JHJ191</f>
        <v>0</v>
      </c>
      <c r="JHT191" s="595">
        <f>'apuração GROSS'!JHK191</f>
        <v>0</v>
      </c>
      <c r="JHU191" s="595">
        <f>'apuração GROSS'!JHL191</f>
        <v>0</v>
      </c>
      <c r="JHV191" s="595">
        <f>'apuração GROSS'!JHM191</f>
        <v>0</v>
      </c>
      <c r="JHW191" s="595">
        <f>'apuração GROSS'!JHN191</f>
        <v>0</v>
      </c>
      <c r="JHX191" s="595">
        <f>'apuração GROSS'!JHO191</f>
        <v>0</v>
      </c>
      <c r="JHY191" s="595">
        <f>'apuração GROSS'!JHP191</f>
        <v>0</v>
      </c>
      <c r="JHZ191" s="595">
        <f>'apuração GROSS'!JHQ191</f>
        <v>0</v>
      </c>
      <c r="JIA191" s="595">
        <f>'apuração GROSS'!JHR191</f>
        <v>0</v>
      </c>
      <c r="JIB191" s="595">
        <f>'apuração GROSS'!JHS191</f>
        <v>0</v>
      </c>
      <c r="JIC191" s="595">
        <f>'apuração GROSS'!JHT191</f>
        <v>0</v>
      </c>
      <c r="JID191" s="595">
        <f>'apuração GROSS'!JHU191</f>
        <v>0</v>
      </c>
      <c r="JIE191" s="595">
        <f>'apuração GROSS'!JHV191</f>
        <v>0</v>
      </c>
      <c r="JIF191" s="595">
        <f>'apuração GROSS'!JHW191</f>
        <v>0</v>
      </c>
      <c r="JIG191" s="595">
        <f>'apuração GROSS'!JHX191</f>
        <v>0</v>
      </c>
      <c r="JIH191" s="595">
        <f>'apuração GROSS'!JHY191</f>
        <v>0</v>
      </c>
      <c r="JII191" s="595">
        <f>'apuração GROSS'!JHZ191</f>
        <v>0</v>
      </c>
      <c r="JIJ191" s="595">
        <f>'apuração GROSS'!JIA191</f>
        <v>0</v>
      </c>
      <c r="JIK191" s="595">
        <f>'apuração GROSS'!JIB191</f>
        <v>0</v>
      </c>
      <c r="JIL191" s="595">
        <f>'apuração GROSS'!JIC191</f>
        <v>0</v>
      </c>
      <c r="JIM191" s="595">
        <f>'apuração GROSS'!JID191</f>
        <v>0</v>
      </c>
      <c r="JIN191" s="595">
        <f>'apuração GROSS'!JIE191</f>
        <v>0</v>
      </c>
      <c r="JIO191" s="595">
        <f>'apuração GROSS'!JIF191</f>
        <v>0</v>
      </c>
      <c r="JIP191" s="595">
        <f>'apuração GROSS'!JIG191</f>
        <v>0</v>
      </c>
      <c r="JIQ191" s="595">
        <f>'apuração GROSS'!JIH191</f>
        <v>0</v>
      </c>
      <c r="JIR191" s="595">
        <f>'apuração GROSS'!JII191</f>
        <v>0</v>
      </c>
      <c r="JIS191" s="595">
        <f>'apuração GROSS'!JIJ191</f>
        <v>0</v>
      </c>
      <c r="JIT191" s="595">
        <f>'apuração GROSS'!JIK191</f>
        <v>0</v>
      </c>
      <c r="JIU191" s="595">
        <f>'apuração GROSS'!JIL191</f>
        <v>0</v>
      </c>
      <c r="JIV191" s="595">
        <f>'apuração GROSS'!JIM191</f>
        <v>0</v>
      </c>
      <c r="JIW191" s="595">
        <f>'apuração GROSS'!JIN191</f>
        <v>0</v>
      </c>
      <c r="JIX191" s="595">
        <f>'apuração GROSS'!JIO191</f>
        <v>0</v>
      </c>
      <c r="JIY191" s="595">
        <f>'apuração GROSS'!JIP191</f>
        <v>0</v>
      </c>
      <c r="JIZ191" s="595">
        <f>'apuração GROSS'!JIQ191</f>
        <v>0</v>
      </c>
      <c r="JJA191" s="595">
        <f>'apuração GROSS'!JIR191</f>
        <v>0</v>
      </c>
      <c r="JJB191" s="595">
        <f>'apuração GROSS'!JIS191</f>
        <v>0</v>
      </c>
      <c r="JJC191" s="595">
        <f>'apuração GROSS'!JIT191</f>
        <v>0</v>
      </c>
      <c r="JJD191" s="595">
        <f>'apuração GROSS'!JIU191</f>
        <v>0</v>
      </c>
      <c r="JJE191" s="595">
        <f>'apuração GROSS'!JIV191</f>
        <v>0</v>
      </c>
      <c r="JJF191" s="595">
        <f>'apuração GROSS'!JIW191</f>
        <v>0</v>
      </c>
      <c r="JJG191" s="595">
        <f>'apuração GROSS'!JIX191</f>
        <v>0</v>
      </c>
      <c r="JJH191" s="595">
        <f>'apuração GROSS'!JIY191</f>
        <v>0</v>
      </c>
      <c r="JJI191" s="595">
        <f>'apuração GROSS'!JIZ191</f>
        <v>0</v>
      </c>
      <c r="JJJ191" s="595">
        <f>'apuração GROSS'!JJA191</f>
        <v>0</v>
      </c>
      <c r="JJK191" s="595">
        <f>'apuração GROSS'!JJB191</f>
        <v>0</v>
      </c>
      <c r="JJL191" s="595">
        <f>'apuração GROSS'!JJC191</f>
        <v>0</v>
      </c>
      <c r="JJM191" s="595">
        <f>'apuração GROSS'!JJD191</f>
        <v>0</v>
      </c>
      <c r="JJN191" s="595">
        <f>'apuração GROSS'!JJE191</f>
        <v>0</v>
      </c>
      <c r="JJO191" s="595">
        <f>'apuração GROSS'!JJF191</f>
        <v>0</v>
      </c>
      <c r="JJP191" s="595">
        <f>'apuração GROSS'!JJG191</f>
        <v>0</v>
      </c>
      <c r="JJQ191" s="595">
        <f>'apuração GROSS'!JJH191</f>
        <v>0</v>
      </c>
      <c r="JJR191" s="595">
        <f>'apuração GROSS'!JJI191</f>
        <v>0</v>
      </c>
      <c r="JJS191" s="595">
        <f>'apuração GROSS'!JJJ191</f>
        <v>0</v>
      </c>
      <c r="JJT191" s="595">
        <f>'apuração GROSS'!JJK191</f>
        <v>0</v>
      </c>
      <c r="JJU191" s="595">
        <f>'apuração GROSS'!JJL191</f>
        <v>0</v>
      </c>
      <c r="JJV191" s="595">
        <f>'apuração GROSS'!JJM191</f>
        <v>0</v>
      </c>
      <c r="JJW191" s="595">
        <f>'apuração GROSS'!JJN191</f>
        <v>0</v>
      </c>
      <c r="JJX191" s="595">
        <f>'apuração GROSS'!JJO191</f>
        <v>0</v>
      </c>
      <c r="JJY191" s="595">
        <f>'apuração GROSS'!JJP191</f>
        <v>0</v>
      </c>
      <c r="JJZ191" s="595">
        <f>'apuração GROSS'!JJQ191</f>
        <v>0</v>
      </c>
      <c r="JKA191" s="595">
        <f>'apuração GROSS'!JJR191</f>
        <v>0</v>
      </c>
      <c r="JKB191" s="595">
        <f>'apuração GROSS'!JJS191</f>
        <v>0</v>
      </c>
      <c r="JKC191" s="595">
        <f>'apuração GROSS'!JJT191</f>
        <v>0</v>
      </c>
      <c r="JKD191" s="595">
        <f>'apuração GROSS'!JJU191</f>
        <v>0</v>
      </c>
      <c r="JKE191" s="595">
        <f>'apuração GROSS'!JJV191</f>
        <v>0</v>
      </c>
      <c r="JKF191" s="595">
        <f>'apuração GROSS'!JJW191</f>
        <v>0</v>
      </c>
      <c r="JKG191" s="595">
        <f>'apuração GROSS'!JJX191</f>
        <v>0</v>
      </c>
      <c r="JKH191" s="595">
        <f>'apuração GROSS'!JJY191</f>
        <v>0</v>
      </c>
      <c r="JKI191" s="595">
        <f>'apuração GROSS'!JJZ191</f>
        <v>0</v>
      </c>
      <c r="JKJ191" s="595">
        <f>'apuração GROSS'!JKA191</f>
        <v>0</v>
      </c>
      <c r="JKK191" s="595">
        <f>'apuração GROSS'!JKB191</f>
        <v>0</v>
      </c>
      <c r="JKL191" s="595">
        <f>'apuração GROSS'!JKC191</f>
        <v>0</v>
      </c>
      <c r="JKM191" s="595">
        <f>'apuração GROSS'!JKD191</f>
        <v>0</v>
      </c>
      <c r="JKN191" s="595">
        <f>'apuração GROSS'!JKE191</f>
        <v>0</v>
      </c>
      <c r="JKO191" s="595">
        <f>'apuração GROSS'!JKF191</f>
        <v>0</v>
      </c>
      <c r="JKP191" s="595">
        <f>'apuração GROSS'!JKG191</f>
        <v>0</v>
      </c>
      <c r="JKQ191" s="595">
        <f>'apuração GROSS'!JKH191</f>
        <v>0</v>
      </c>
      <c r="JKR191" s="595">
        <f>'apuração GROSS'!JKI191</f>
        <v>0</v>
      </c>
      <c r="JKS191" s="595">
        <f>'apuração GROSS'!JKJ191</f>
        <v>0</v>
      </c>
      <c r="JKT191" s="595">
        <f>'apuração GROSS'!JKK191</f>
        <v>0</v>
      </c>
      <c r="JKU191" s="595">
        <f>'apuração GROSS'!JKL191</f>
        <v>0</v>
      </c>
      <c r="JKV191" s="595">
        <f>'apuração GROSS'!JKM191</f>
        <v>0</v>
      </c>
      <c r="JKW191" s="595">
        <f>'apuração GROSS'!JKN191</f>
        <v>0</v>
      </c>
      <c r="JKX191" s="595">
        <f>'apuração GROSS'!JKO191</f>
        <v>0</v>
      </c>
      <c r="JKY191" s="595">
        <f>'apuração GROSS'!JKP191</f>
        <v>0</v>
      </c>
      <c r="JKZ191" s="595">
        <f>'apuração GROSS'!JKQ191</f>
        <v>0</v>
      </c>
      <c r="JLA191" s="595">
        <f>'apuração GROSS'!JKR191</f>
        <v>0</v>
      </c>
      <c r="JLB191" s="595">
        <f>'apuração GROSS'!JKS191</f>
        <v>0</v>
      </c>
      <c r="JLC191" s="595">
        <f>'apuração GROSS'!JKT191</f>
        <v>0</v>
      </c>
      <c r="JLD191" s="595">
        <f>'apuração GROSS'!JKU191</f>
        <v>0</v>
      </c>
      <c r="JLE191" s="595">
        <f>'apuração GROSS'!JKV191</f>
        <v>0</v>
      </c>
      <c r="JLF191" s="595">
        <f>'apuração GROSS'!JKW191</f>
        <v>0</v>
      </c>
      <c r="JLG191" s="595">
        <f>'apuração GROSS'!JKX191</f>
        <v>0</v>
      </c>
      <c r="JLH191" s="595">
        <f>'apuração GROSS'!JKY191</f>
        <v>0</v>
      </c>
      <c r="JLI191" s="595">
        <f>'apuração GROSS'!JKZ191</f>
        <v>0</v>
      </c>
      <c r="JLJ191" s="595">
        <f>'apuração GROSS'!JLA191</f>
        <v>0</v>
      </c>
      <c r="JLK191" s="595">
        <f>'apuração GROSS'!JLB191</f>
        <v>0</v>
      </c>
      <c r="JLL191" s="595">
        <f>'apuração GROSS'!JLC191</f>
        <v>0</v>
      </c>
      <c r="JLM191" s="595">
        <f>'apuração GROSS'!JLD191</f>
        <v>0</v>
      </c>
      <c r="JLN191" s="595">
        <f>'apuração GROSS'!JLE191</f>
        <v>0</v>
      </c>
      <c r="JLO191" s="595">
        <f>'apuração GROSS'!JLF191</f>
        <v>0</v>
      </c>
      <c r="JLP191" s="595">
        <f>'apuração GROSS'!JLG191</f>
        <v>0</v>
      </c>
      <c r="JLQ191" s="595">
        <f>'apuração GROSS'!JLH191</f>
        <v>0</v>
      </c>
      <c r="JLR191" s="595">
        <f>'apuração GROSS'!JLI191</f>
        <v>0</v>
      </c>
      <c r="JLS191" s="595">
        <f>'apuração GROSS'!JLJ191</f>
        <v>0</v>
      </c>
      <c r="JLT191" s="595">
        <f>'apuração GROSS'!JLK191</f>
        <v>0</v>
      </c>
      <c r="JLU191" s="595">
        <f>'apuração GROSS'!JLL191</f>
        <v>0</v>
      </c>
      <c r="JLV191" s="595">
        <f>'apuração GROSS'!JLM191</f>
        <v>0</v>
      </c>
      <c r="JLW191" s="595">
        <f>'apuração GROSS'!JLN191</f>
        <v>0</v>
      </c>
      <c r="JLX191" s="595">
        <f>'apuração GROSS'!JLO191</f>
        <v>0</v>
      </c>
      <c r="JLY191" s="595">
        <f>'apuração GROSS'!JLP191</f>
        <v>0</v>
      </c>
      <c r="JLZ191" s="595">
        <f>'apuração GROSS'!JLQ191</f>
        <v>0</v>
      </c>
      <c r="JMA191" s="595">
        <f>'apuração GROSS'!JLR191</f>
        <v>0</v>
      </c>
      <c r="JMB191" s="595">
        <f>'apuração GROSS'!JLS191</f>
        <v>0</v>
      </c>
      <c r="JMC191" s="595">
        <f>'apuração GROSS'!JLT191</f>
        <v>0</v>
      </c>
      <c r="JMD191" s="595">
        <f>'apuração GROSS'!JLU191</f>
        <v>0</v>
      </c>
      <c r="JME191" s="595">
        <f>'apuração GROSS'!JLV191</f>
        <v>0</v>
      </c>
      <c r="JMF191" s="595">
        <f>'apuração GROSS'!JLW191</f>
        <v>0</v>
      </c>
      <c r="JMG191" s="595">
        <f>'apuração GROSS'!JLX191</f>
        <v>0</v>
      </c>
      <c r="JMH191" s="595">
        <f>'apuração GROSS'!JLY191</f>
        <v>0</v>
      </c>
      <c r="JMI191" s="595">
        <f>'apuração GROSS'!JLZ191</f>
        <v>0</v>
      </c>
      <c r="JMJ191" s="595">
        <f>'apuração GROSS'!JMA191</f>
        <v>0</v>
      </c>
      <c r="JMK191" s="595">
        <f>'apuração GROSS'!JMB191</f>
        <v>0</v>
      </c>
      <c r="JML191" s="595">
        <f>'apuração GROSS'!JMC191</f>
        <v>0</v>
      </c>
      <c r="JMM191" s="595">
        <f>'apuração GROSS'!JMD191</f>
        <v>0</v>
      </c>
      <c r="JMN191" s="595">
        <f>'apuração GROSS'!JME191</f>
        <v>0</v>
      </c>
      <c r="JMO191" s="595">
        <f>'apuração GROSS'!JMF191</f>
        <v>0</v>
      </c>
      <c r="JMP191" s="595">
        <f>'apuração GROSS'!JMG191</f>
        <v>0</v>
      </c>
      <c r="JMQ191" s="595">
        <f>'apuração GROSS'!JMH191</f>
        <v>0</v>
      </c>
      <c r="JMR191" s="595">
        <f>'apuração GROSS'!JMI191</f>
        <v>0</v>
      </c>
      <c r="JMS191" s="595">
        <f>'apuração GROSS'!JMJ191</f>
        <v>0</v>
      </c>
      <c r="JMT191" s="595">
        <f>'apuração GROSS'!JMK191</f>
        <v>0</v>
      </c>
      <c r="JMU191" s="595">
        <f>'apuração GROSS'!JML191</f>
        <v>0</v>
      </c>
      <c r="JMV191" s="595">
        <f>'apuração GROSS'!JMM191</f>
        <v>0</v>
      </c>
      <c r="JMW191" s="595">
        <f>'apuração GROSS'!JMN191</f>
        <v>0</v>
      </c>
      <c r="JMX191" s="595">
        <f>'apuração GROSS'!JMO191</f>
        <v>0</v>
      </c>
      <c r="JMY191" s="595">
        <f>'apuração GROSS'!JMP191</f>
        <v>0</v>
      </c>
      <c r="JMZ191" s="595">
        <f>'apuração GROSS'!JMQ191</f>
        <v>0</v>
      </c>
      <c r="JNA191" s="595">
        <f>'apuração GROSS'!JMR191</f>
        <v>0</v>
      </c>
      <c r="JNB191" s="595">
        <f>'apuração GROSS'!JMS191</f>
        <v>0</v>
      </c>
      <c r="JNC191" s="595">
        <f>'apuração GROSS'!JMT191</f>
        <v>0</v>
      </c>
      <c r="JND191" s="595">
        <f>'apuração GROSS'!JMU191</f>
        <v>0</v>
      </c>
      <c r="JNE191" s="595">
        <f>'apuração GROSS'!JMV191</f>
        <v>0</v>
      </c>
      <c r="JNF191" s="595">
        <f>'apuração GROSS'!JMW191</f>
        <v>0</v>
      </c>
      <c r="JNG191" s="595">
        <f>'apuração GROSS'!JMX191</f>
        <v>0</v>
      </c>
      <c r="JNH191" s="595">
        <f>'apuração GROSS'!JMY191</f>
        <v>0</v>
      </c>
      <c r="JNI191" s="595">
        <f>'apuração GROSS'!JMZ191</f>
        <v>0</v>
      </c>
      <c r="JNJ191" s="595">
        <f>'apuração GROSS'!JNA191</f>
        <v>0</v>
      </c>
      <c r="JNK191" s="595">
        <f>'apuração GROSS'!JNB191</f>
        <v>0</v>
      </c>
      <c r="JNL191" s="595">
        <f>'apuração GROSS'!JNC191</f>
        <v>0</v>
      </c>
      <c r="JNM191" s="595">
        <f>'apuração GROSS'!JND191</f>
        <v>0</v>
      </c>
      <c r="JNN191" s="595">
        <f>'apuração GROSS'!JNE191</f>
        <v>0</v>
      </c>
      <c r="JNO191" s="595">
        <f>'apuração GROSS'!JNF191</f>
        <v>0</v>
      </c>
      <c r="JNP191" s="595">
        <f>'apuração GROSS'!JNG191</f>
        <v>0</v>
      </c>
      <c r="JNQ191" s="595">
        <f>'apuração GROSS'!JNH191</f>
        <v>0</v>
      </c>
      <c r="JNR191" s="595">
        <f>'apuração GROSS'!JNI191</f>
        <v>0</v>
      </c>
      <c r="JNS191" s="595">
        <f>'apuração GROSS'!JNJ191</f>
        <v>0</v>
      </c>
      <c r="JNT191" s="595">
        <f>'apuração GROSS'!JNK191</f>
        <v>0</v>
      </c>
      <c r="JNU191" s="595">
        <f>'apuração GROSS'!JNL191</f>
        <v>0</v>
      </c>
      <c r="JNV191" s="595">
        <f>'apuração GROSS'!JNM191</f>
        <v>0</v>
      </c>
      <c r="JNW191" s="595">
        <f>'apuração GROSS'!JNN191</f>
        <v>0</v>
      </c>
      <c r="JNX191" s="595">
        <f>'apuração GROSS'!JNO191</f>
        <v>0</v>
      </c>
      <c r="JNY191" s="595">
        <f>'apuração GROSS'!JNP191</f>
        <v>0</v>
      </c>
      <c r="JNZ191" s="595">
        <f>'apuração GROSS'!JNQ191</f>
        <v>0</v>
      </c>
      <c r="JOA191" s="595">
        <f>'apuração GROSS'!JNR191</f>
        <v>0</v>
      </c>
      <c r="JOB191" s="595">
        <f>'apuração GROSS'!JNS191</f>
        <v>0</v>
      </c>
      <c r="JOC191" s="595">
        <f>'apuração GROSS'!JNT191</f>
        <v>0</v>
      </c>
      <c r="JOD191" s="595">
        <f>'apuração GROSS'!JNU191</f>
        <v>0</v>
      </c>
      <c r="JOE191" s="595">
        <f>'apuração GROSS'!JNV191</f>
        <v>0</v>
      </c>
      <c r="JOF191" s="595">
        <f>'apuração GROSS'!JNW191</f>
        <v>0</v>
      </c>
      <c r="JOG191" s="595">
        <f>'apuração GROSS'!JNX191</f>
        <v>0</v>
      </c>
      <c r="JOH191" s="595">
        <f>'apuração GROSS'!JNY191</f>
        <v>0</v>
      </c>
      <c r="JOI191" s="595">
        <f>'apuração GROSS'!JNZ191</f>
        <v>0</v>
      </c>
      <c r="JOJ191" s="595">
        <f>'apuração GROSS'!JOA191</f>
        <v>0</v>
      </c>
      <c r="JOK191" s="595">
        <f>'apuração GROSS'!JOB191</f>
        <v>0</v>
      </c>
      <c r="JOL191" s="595">
        <f>'apuração GROSS'!JOC191</f>
        <v>0</v>
      </c>
      <c r="JOM191" s="595">
        <f>'apuração GROSS'!JOD191</f>
        <v>0</v>
      </c>
      <c r="JON191" s="595">
        <f>'apuração GROSS'!JOE191</f>
        <v>0</v>
      </c>
      <c r="JOO191" s="595">
        <f>'apuração GROSS'!JOF191</f>
        <v>0</v>
      </c>
      <c r="JOP191" s="595">
        <f>'apuração GROSS'!JOG191</f>
        <v>0</v>
      </c>
      <c r="JOQ191" s="595">
        <f>'apuração GROSS'!JOH191</f>
        <v>0</v>
      </c>
      <c r="JOR191" s="595">
        <f>'apuração GROSS'!JOI191</f>
        <v>0</v>
      </c>
      <c r="JOS191" s="595">
        <f>'apuração GROSS'!JOJ191</f>
        <v>0</v>
      </c>
      <c r="JOT191" s="595">
        <f>'apuração GROSS'!JOK191</f>
        <v>0</v>
      </c>
      <c r="JOU191" s="595">
        <f>'apuração GROSS'!JOL191</f>
        <v>0</v>
      </c>
      <c r="JOV191" s="595">
        <f>'apuração GROSS'!JOM191</f>
        <v>0</v>
      </c>
      <c r="JOW191" s="595">
        <f>'apuração GROSS'!JON191</f>
        <v>0</v>
      </c>
      <c r="JOX191" s="595">
        <f>'apuração GROSS'!JOO191</f>
        <v>0</v>
      </c>
      <c r="JOY191" s="595">
        <f>'apuração GROSS'!JOP191</f>
        <v>0</v>
      </c>
      <c r="JOZ191" s="595">
        <f>'apuração GROSS'!JOQ191</f>
        <v>0</v>
      </c>
      <c r="JPA191" s="595">
        <f>'apuração GROSS'!JOR191</f>
        <v>0</v>
      </c>
      <c r="JPB191" s="595">
        <f>'apuração GROSS'!JOS191</f>
        <v>0</v>
      </c>
      <c r="JPC191" s="595">
        <f>'apuração GROSS'!JOT191</f>
        <v>0</v>
      </c>
      <c r="JPD191" s="595">
        <f>'apuração GROSS'!JOU191</f>
        <v>0</v>
      </c>
      <c r="JPE191" s="595">
        <f>'apuração GROSS'!JOV191</f>
        <v>0</v>
      </c>
      <c r="JPF191" s="595">
        <f>'apuração GROSS'!JOW191</f>
        <v>0</v>
      </c>
      <c r="JPG191" s="595">
        <f>'apuração GROSS'!JOX191</f>
        <v>0</v>
      </c>
      <c r="JPH191" s="595">
        <f>'apuração GROSS'!JOY191</f>
        <v>0</v>
      </c>
      <c r="JPI191" s="595">
        <f>'apuração GROSS'!JOZ191</f>
        <v>0</v>
      </c>
      <c r="JPJ191" s="595">
        <f>'apuração GROSS'!JPA191</f>
        <v>0</v>
      </c>
      <c r="JPK191" s="595">
        <f>'apuração GROSS'!JPB191</f>
        <v>0</v>
      </c>
      <c r="JPL191" s="595">
        <f>'apuração GROSS'!JPC191</f>
        <v>0</v>
      </c>
      <c r="JPM191" s="595">
        <f>'apuração GROSS'!JPD191</f>
        <v>0</v>
      </c>
      <c r="JPN191" s="595">
        <f>'apuração GROSS'!JPE191</f>
        <v>0</v>
      </c>
      <c r="JPO191" s="595">
        <f>'apuração GROSS'!JPF191</f>
        <v>0</v>
      </c>
      <c r="JPP191" s="595">
        <f>'apuração GROSS'!JPG191</f>
        <v>0</v>
      </c>
      <c r="JPQ191" s="595">
        <f>'apuração GROSS'!JPH191</f>
        <v>0</v>
      </c>
      <c r="JPR191" s="595">
        <f>'apuração GROSS'!JPI191</f>
        <v>0</v>
      </c>
      <c r="JPS191" s="595">
        <f>'apuração GROSS'!JPJ191</f>
        <v>0</v>
      </c>
      <c r="JPT191" s="595">
        <f>'apuração GROSS'!JPK191</f>
        <v>0</v>
      </c>
      <c r="JPU191" s="595">
        <f>'apuração GROSS'!JPL191</f>
        <v>0</v>
      </c>
      <c r="JPV191" s="595">
        <f>'apuração GROSS'!JPM191</f>
        <v>0</v>
      </c>
      <c r="JPW191" s="595">
        <f>'apuração GROSS'!JPN191</f>
        <v>0</v>
      </c>
      <c r="JPX191" s="595">
        <f>'apuração GROSS'!JPO191</f>
        <v>0</v>
      </c>
      <c r="JPY191" s="595">
        <f>'apuração GROSS'!JPP191</f>
        <v>0</v>
      </c>
      <c r="JPZ191" s="595">
        <f>'apuração GROSS'!JPQ191</f>
        <v>0</v>
      </c>
      <c r="JQA191" s="595">
        <f>'apuração GROSS'!JPR191</f>
        <v>0</v>
      </c>
      <c r="JQB191" s="595">
        <f>'apuração GROSS'!JPS191</f>
        <v>0</v>
      </c>
      <c r="JQC191" s="595">
        <f>'apuração GROSS'!JPT191</f>
        <v>0</v>
      </c>
      <c r="JQD191" s="595">
        <f>'apuração GROSS'!JPU191</f>
        <v>0</v>
      </c>
      <c r="JQE191" s="595">
        <f>'apuração GROSS'!JPV191</f>
        <v>0</v>
      </c>
      <c r="JQF191" s="595">
        <f>'apuração GROSS'!JPW191</f>
        <v>0</v>
      </c>
      <c r="JQG191" s="595">
        <f>'apuração GROSS'!JPX191</f>
        <v>0</v>
      </c>
      <c r="JQH191" s="595">
        <f>'apuração GROSS'!JPY191</f>
        <v>0</v>
      </c>
      <c r="JQI191" s="595">
        <f>'apuração GROSS'!JPZ191</f>
        <v>0</v>
      </c>
      <c r="JQJ191" s="595">
        <f>'apuração GROSS'!JQA191</f>
        <v>0</v>
      </c>
      <c r="JQK191" s="595">
        <f>'apuração GROSS'!JQB191</f>
        <v>0</v>
      </c>
      <c r="JQL191" s="595">
        <f>'apuração GROSS'!JQC191</f>
        <v>0</v>
      </c>
      <c r="JQM191" s="595">
        <f>'apuração GROSS'!JQD191</f>
        <v>0</v>
      </c>
      <c r="JQN191" s="595">
        <f>'apuração GROSS'!JQE191</f>
        <v>0</v>
      </c>
      <c r="JQO191" s="595">
        <f>'apuração GROSS'!JQF191</f>
        <v>0</v>
      </c>
      <c r="JQP191" s="595">
        <f>'apuração GROSS'!JQG191</f>
        <v>0</v>
      </c>
      <c r="JQQ191" s="595">
        <f>'apuração GROSS'!JQH191</f>
        <v>0</v>
      </c>
      <c r="JQR191" s="595">
        <f>'apuração GROSS'!JQI191</f>
        <v>0</v>
      </c>
      <c r="JQS191" s="595">
        <f>'apuração GROSS'!JQJ191</f>
        <v>0</v>
      </c>
      <c r="JQT191" s="595">
        <f>'apuração GROSS'!JQK191</f>
        <v>0</v>
      </c>
      <c r="JQU191" s="595">
        <f>'apuração GROSS'!JQL191</f>
        <v>0</v>
      </c>
      <c r="JQV191" s="595">
        <f>'apuração GROSS'!JQM191</f>
        <v>0</v>
      </c>
      <c r="JQW191" s="595">
        <f>'apuração GROSS'!JQN191</f>
        <v>0</v>
      </c>
      <c r="JQX191" s="595">
        <f>'apuração GROSS'!JQO191</f>
        <v>0</v>
      </c>
      <c r="JQY191" s="595">
        <f>'apuração GROSS'!JQP191</f>
        <v>0</v>
      </c>
      <c r="JQZ191" s="595">
        <f>'apuração GROSS'!JQQ191</f>
        <v>0</v>
      </c>
      <c r="JRA191" s="595">
        <f>'apuração GROSS'!JQR191</f>
        <v>0</v>
      </c>
      <c r="JRB191" s="595">
        <f>'apuração GROSS'!JQS191</f>
        <v>0</v>
      </c>
      <c r="JRC191" s="595">
        <f>'apuração GROSS'!JQT191</f>
        <v>0</v>
      </c>
      <c r="JRD191" s="595">
        <f>'apuração GROSS'!JQU191</f>
        <v>0</v>
      </c>
      <c r="JRE191" s="595">
        <f>'apuração GROSS'!JQV191</f>
        <v>0</v>
      </c>
      <c r="JRF191" s="595">
        <f>'apuração GROSS'!JQW191</f>
        <v>0</v>
      </c>
      <c r="JRG191" s="595">
        <f>'apuração GROSS'!JQX191</f>
        <v>0</v>
      </c>
      <c r="JRH191" s="595">
        <f>'apuração GROSS'!JQY191</f>
        <v>0</v>
      </c>
      <c r="JRI191" s="595">
        <f>'apuração GROSS'!JQZ191</f>
        <v>0</v>
      </c>
      <c r="JRJ191" s="595">
        <f>'apuração GROSS'!JRA191</f>
        <v>0</v>
      </c>
      <c r="JRK191" s="595">
        <f>'apuração GROSS'!JRB191</f>
        <v>0</v>
      </c>
      <c r="JRL191" s="595">
        <f>'apuração GROSS'!JRC191</f>
        <v>0</v>
      </c>
      <c r="JRM191" s="595">
        <f>'apuração GROSS'!JRD191</f>
        <v>0</v>
      </c>
      <c r="JRN191" s="595">
        <f>'apuração GROSS'!JRE191</f>
        <v>0</v>
      </c>
      <c r="JRO191" s="595">
        <f>'apuração GROSS'!JRF191</f>
        <v>0</v>
      </c>
      <c r="JRP191" s="595">
        <f>'apuração GROSS'!JRG191</f>
        <v>0</v>
      </c>
      <c r="JRQ191" s="595">
        <f>'apuração GROSS'!JRH191</f>
        <v>0</v>
      </c>
      <c r="JRR191" s="595">
        <f>'apuração GROSS'!JRI191</f>
        <v>0</v>
      </c>
      <c r="JRS191" s="595">
        <f>'apuração GROSS'!JRJ191</f>
        <v>0</v>
      </c>
      <c r="JRT191" s="595">
        <f>'apuração GROSS'!JRK191</f>
        <v>0</v>
      </c>
      <c r="JRU191" s="595">
        <f>'apuração GROSS'!JRL191</f>
        <v>0</v>
      </c>
      <c r="JRV191" s="595">
        <f>'apuração GROSS'!JRM191</f>
        <v>0</v>
      </c>
      <c r="JRW191" s="595">
        <f>'apuração GROSS'!JRN191</f>
        <v>0</v>
      </c>
      <c r="JRX191" s="595">
        <f>'apuração GROSS'!JRO191</f>
        <v>0</v>
      </c>
      <c r="JRY191" s="595">
        <f>'apuração GROSS'!JRP191</f>
        <v>0</v>
      </c>
      <c r="JRZ191" s="595">
        <f>'apuração GROSS'!JRQ191</f>
        <v>0</v>
      </c>
      <c r="JSA191" s="595">
        <f>'apuração GROSS'!JRR191</f>
        <v>0</v>
      </c>
      <c r="JSB191" s="595">
        <f>'apuração GROSS'!JRS191</f>
        <v>0</v>
      </c>
      <c r="JSC191" s="595">
        <f>'apuração GROSS'!JRT191</f>
        <v>0</v>
      </c>
      <c r="JSD191" s="595">
        <f>'apuração GROSS'!JRU191</f>
        <v>0</v>
      </c>
      <c r="JSE191" s="595">
        <f>'apuração GROSS'!JRV191</f>
        <v>0</v>
      </c>
      <c r="JSF191" s="595">
        <f>'apuração GROSS'!JRW191</f>
        <v>0</v>
      </c>
      <c r="JSG191" s="595">
        <f>'apuração GROSS'!JRX191</f>
        <v>0</v>
      </c>
      <c r="JSH191" s="595">
        <f>'apuração GROSS'!JRY191</f>
        <v>0</v>
      </c>
      <c r="JSI191" s="595">
        <f>'apuração GROSS'!JRZ191</f>
        <v>0</v>
      </c>
      <c r="JSJ191" s="595">
        <f>'apuração GROSS'!JSA191</f>
        <v>0</v>
      </c>
      <c r="JSK191" s="595">
        <f>'apuração GROSS'!JSB191</f>
        <v>0</v>
      </c>
      <c r="JSL191" s="595">
        <f>'apuração GROSS'!JSC191</f>
        <v>0</v>
      </c>
      <c r="JSM191" s="595">
        <f>'apuração GROSS'!JSD191</f>
        <v>0</v>
      </c>
      <c r="JSN191" s="595">
        <f>'apuração GROSS'!JSE191</f>
        <v>0</v>
      </c>
      <c r="JSO191" s="595">
        <f>'apuração GROSS'!JSF191</f>
        <v>0</v>
      </c>
      <c r="JSP191" s="595">
        <f>'apuração GROSS'!JSG191</f>
        <v>0</v>
      </c>
      <c r="JSQ191" s="595">
        <f>'apuração GROSS'!JSH191</f>
        <v>0</v>
      </c>
      <c r="JSR191" s="595">
        <f>'apuração GROSS'!JSI191</f>
        <v>0</v>
      </c>
      <c r="JSS191" s="595">
        <f>'apuração GROSS'!JSJ191</f>
        <v>0</v>
      </c>
      <c r="JST191" s="595">
        <f>'apuração GROSS'!JSK191</f>
        <v>0</v>
      </c>
      <c r="JSU191" s="595">
        <f>'apuração GROSS'!JSL191</f>
        <v>0</v>
      </c>
      <c r="JSV191" s="595">
        <f>'apuração GROSS'!JSM191</f>
        <v>0</v>
      </c>
      <c r="JSW191" s="595">
        <f>'apuração GROSS'!JSN191</f>
        <v>0</v>
      </c>
      <c r="JSX191" s="595">
        <f>'apuração GROSS'!JSO191</f>
        <v>0</v>
      </c>
      <c r="JSY191" s="595">
        <f>'apuração GROSS'!JSP191</f>
        <v>0</v>
      </c>
      <c r="JSZ191" s="595">
        <f>'apuração GROSS'!JSQ191</f>
        <v>0</v>
      </c>
      <c r="JTA191" s="595">
        <f>'apuração GROSS'!JSR191</f>
        <v>0</v>
      </c>
      <c r="JTB191" s="595">
        <f>'apuração GROSS'!JSS191</f>
        <v>0</v>
      </c>
      <c r="JTC191" s="595">
        <f>'apuração GROSS'!JST191</f>
        <v>0</v>
      </c>
      <c r="JTD191" s="595">
        <f>'apuração GROSS'!JSU191</f>
        <v>0</v>
      </c>
      <c r="JTE191" s="595">
        <f>'apuração GROSS'!JSV191</f>
        <v>0</v>
      </c>
      <c r="JTF191" s="595">
        <f>'apuração GROSS'!JSW191</f>
        <v>0</v>
      </c>
      <c r="JTG191" s="595">
        <f>'apuração GROSS'!JSX191</f>
        <v>0</v>
      </c>
      <c r="JTH191" s="595">
        <f>'apuração GROSS'!JSY191</f>
        <v>0</v>
      </c>
      <c r="JTI191" s="595">
        <f>'apuração GROSS'!JSZ191</f>
        <v>0</v>
      </c>
      <c r="JTJ191" s="595">
        <f>'apuração GROSS'!JTA191</f>
        <v>0</v>
      </c>
      <c r="JTK191" s="595">
        <f>'apuração GROSS'!JTB191</f>
        <v>0</v>
      </c>
      <c r="JTL191" s="595">
        <f>'apuração GROSS'!JTC191</f>
        <v>0</v>
      </c>
      <c r="JTM191" s="595">
        <f>'apuração GROSS'!JTD191</f>
        <v>0</v>
      </c>
      <c r="JTN191" s="595">
        <f>'apuração GROSS'!JTE191</f>
        <v>0</v>
      </c>
      <c r="JTO191" s="595">
        <f>'apuração GROSS'!JTF191</f>
        <v>0</v>
      </c>
      <c r="JTP191" s="595">
        <f>'apuração GROSS'!JTG191</f>
        <v>0</v>
      </c>
      <c r="JTQ191" s="595">
        <f>'apuração GROSS'!JTH191</f>
        <v>0</v>
      </c>
      <c r="JTR191" s="595">
        <f>'apuração GROSS'!JTI191</f>
        <v>0</v>
      </c>
      <c r="JTS191" s="595">
        <f>'apuração GROSS'!JTJ191</f>
        <v>0</v>
      </c>
      <c r="JTT191" s="595">
        <f>'apuração GROSS'!JTK191</f>
        <v>0</v>
      </c>
      <c r="JTU191" s="595">
        <f>'apuração GROSS'!JTL191</f>
        <v>0</v>
      </c>
      <c r="JTV191" s="595">
        <f>'apuração GROSS'!JTM191</f>
        <v>0</v>
      </c>
      <c r="JTW191" s="595">
        <f>'apuração GROSS'!JTN191</f>
        <v>0</v>
      </c>
      <c r="JTX191" s="595">
        <f>'apuração GROSS'!JTO191</f>
        <v>0</v>
      </c>
      <c r="JTY191" s="595">
        <f>'apuração GROSS'!JTP191</f>
        <v>0</v>
      </c>
      <c r="JTZ191" s="595">
        <f>'apuração GROSS'!JTQ191</f>
        <v>0</v>
      </c>
      <c r="JUA191" s="595">
        <f>'apuração GROSS'!JTR191</f>
        <v>0</v>
      </c>
      <c r="JUB191" s="595">
        <f>'apuração GROSS'!JTS191</f>
        <v>0</v>
      </c>
      <c r="JUC191" s="595">
        <f>'apuração GROSS'!JTT191</f>
        <v>0</v>
      </c>
      <c r="JUD191" s="595">
        <f>'apuração GROSS'!JTU191</f>
        <v>0</v>
      </c>
      <c r="JUE191" s="595">
        <f>'apuração GROSS'!JTV191</f>
        <v>0</v>
      </c>
      <c r="JUF191" s="595">
        <f>'apuração GROSS'!JTW191</f>
        <v>0</v>
      </c>
      <c r="JUG191" s="595">
        <f>'apuração GROSS'!JTX191</f>
        <v>0</v>
      </c>
      <c r="JUH191" s="595">
        <f>'apuração GROSS'!JTY191</f>
        <v>0</v>
      </c>
      <c r="JUI191" s="595">
        <f>'apuração GROSS'!JTZ191</f>
        <v>0</v>
      </c>
      <c r="JUJ191" s="595">
        <f>'apuração GROSS'!JUA191</f>
        <v>0</v>
      </c>
      <c r="JUK191" s="595">
        <f>'apuração GROSS'!JUB191</f>
        <v>0</v>
      </c>
      <c r="JUL191" s="595">
        <f>'apuração GROSS'!JUC191</f>
        <v>0</v>
      </c>
      <c r="JUM191" s="595">
        <f>'apuração GROSS'!JUD191</f>
        <v>0</v>
      </c>
      <c r="JUN191" s="595">
        <f>'apuração GROSS'!JUE191</f>
        <v>0</v>
      </c>
      <c r="JUO191" s="595">
        <f>'apuração GROSS'!JUF191</f>
        <v>0</v>
      </c>
      <c r="JUP191" s="595">
        <f>'apuração GROSS'!JUG191</f>
        <v>0</v>
      </c>
      <c r="JUQ191" s="595">
        <f>'apuração GROSS'!JUH191</f>
        <v>0</v>
      </c>
      <c r="JUR191" s="595">
        <f>'apuração GROSS'!JUI191</f>
        <v>0</v>
      </c>
      <c r="JUS191" s="595">
        <f>'apuração GROSS'!JUJ191</f>
        <v>0</v>
      </c>
      <c r="JUT191" s="595">
        <f>'apuração GROSS'!JUK191</f>
        <v>0</v>
      </c>
      <c r="JUU191" s="595">
        <f>'apuração GROSS'!JUL191</f>
        <v>0</v>
      </c>
      <c r="JUV191" s="595">
        <f>'apuração GROSS'!JUM191</f>
        <v>0</v>
      </c>
      <c r="JUW191" s="595">
        <f>'apuração GROSS'!JUN191</f>
        <v>0</v>
      </c>
      <c r="JUX191" s="595">
        <f>'apuração GROSS'!JUO191</f>
        <v>0</v>
      </c>
      <c r="JUY191" s="595">
        <f>'apuração GROSS'!JUP191</f>
        <v>0</v>
      </c>
      <c r="JUZ191" s="595">
        <f>'apuração GROSS'!JUQ191</f>
        <v>0</v>
      </c>
      <c r="JVA191" s="595">
        <f>'apuração GROSS'!JUR191</f>
        <v>0</v>
      </c>
      <c r="JVB191" s="595">
        <f>'apuração GROSS'!JUS191</f>
        <v>0</v>
      </c>
      <c r="JVC191" s="595">
        <f>'apuração GROSS'!JUT191</f>
        <v>0</v>
      </c>
      <c r="JVD191" s="595">
        <f>'apuração GROSS'!JUU191</f>
        <v>0</v>
      </c>
      <c r="JVE191" s="595">
        <f>'apuração GROSS'!JUV191</f>
        <v>0</v>
      </c>
      <c r="JVF191" s="595">
        <f>'apuração GROSS'!JUW191</f>
        <v>0</v>
      </c>
      <c r="JVG191" s="595">
        <f>'apuração GROSS'!JUX191</f>
        <v>0</v>
      </c>
      <c r="JVH191" s="595">
        <f>'apuração GROSS'!JUY191</f>
        <v>0</v>
      </c>
      <c r="JVI191" s="595">
        <f>'apuração GROSS'!JUZ191</f>
        <v>0</v>
      </c>
      <c r="JVJ191" s="595">
        <f>'apuração GROSS'!JVA191</f>
        <v>0</v>
      </c>
      <c r="JVK191" s="595">
        <f>'apuração GROSS'!JVB191</f>
        <v>0</v>
      </c>
      <c r="JVL191" s="595">
        <f>'apuração GROSS'!JVC191</f>
        <v>0</v>
      </c>
      <c r="JVM191" s="595">
        <f>'apuração GROSS'!JVD191</f>
        <v>0</v>
      </c>
      <c r="JVN191" s="595">
        <f>'apuração GROSS'!JVE191</f>
        <v>0</v>
      </c>
      <c r="JVO191" s="595">
        <f>'apuração GROSS'!JVF191</f>
        <v>0</v>
      </c>
      <c r="JVP191" s="595">
        <f>'apuração GROSS'!JVG191</f>
        <v>0</v>
      </c>
      <c r="JVQ191" s="595">
        <f>'apuração GROSS'!JVH191</f>
        <v>0</v>
      </c>
      <c r="JVR191" s="595">
        <f>'apuração GROSS'!JVI191</f>
        <v>0</v>
      </c>
      <c r="JVS191" s="595">
        <f>'apuração GROSS'!JVJ191</f>
        <v>0</v>
      </c>
      <c r="JVT191" s="595">
        <f>'apuração GROSS'!JVK191</f>
        <v>0</v>
      </c>
      <c r="JVU191" s="595">
        <f>'apuração GROSS'!JVL191</f>
        <v>0</v>
      </c>
      <c r="JVV191" s="595">
        <f>'apuração GROSS'!JVM191</f>
        <v>0</v>
      </c>
      <c r="JVW191" s="595">
        <f>'apuração GROSS'!JVN191</f>
        <v>0</v>
      </c>
      <c r="JVX191" s="595">
        <f>'apuração GROSS'!JVO191</f>
        <v>0</v>
      </c>
      <c r="JVY191" s="595">
        <f>'apuração GROSS'!JVP191</f>
        <v>0</v>
      </c>
      <c r="JVZ191" s="595">
        <f>'apuração GROSS'!JVQ191</f>
        <v>0</v>
      </c>
      <c r="JWA191" s="595">
        <f>'apuração GROSS'!JVR191</f>
        <v>0</v>
      </c>
      <c r="JWB191" s="595">
        <f>'apuração GROSS'!JVS191</f>
        <v>0</v>
      </c>
      <c r="JWC191" s="595">
        <f>'apuração GROSS'!JVT191</f>
        <v>0</v>
      </c>
      <c r="JWD191" s="595">
        <f>'apuração GROSS'!JVU191</f>
        <v>0</v>
      </c>
      <c r="JWE191" s="595">
        <f>'apuração GROSS'!JVV191</f>
        <v>0</v>
      </c>
      <c r="JWF191" s="595">
        <f>'apuração GROSS'!JVW191</f>
        <v>0</v>
      </c>
      <c r="JWG191" s="595">
        <f>'apuração GROSS'!JVX191</f>
        <v>0</v>
      </c>
      <c r="JWH191" s="595">
        <f>'apuração GROSS'!JVY191</f>
        <v>0</v>
      </c>
      <c r="JWI191" s="595">
        <f>'apuração GROSS'!JVZ191</f>
        <v>0</v>
      </c>
      <c r="JWJ191" s="595">
        <f>'apuração GROSS'!JWA191</f>
        <v>0</v>
      </c>
      <c r="JWK191" s="595">
        <f>'apuração GROSS'!JWB191</f>
        <v>0</v>
      </c>
      <c r="JWL191" s="595">
        <f>'apuração GROSS'!JWC191</f>
        <v>0</v>
      </c>
      <c r="JWM191" s="595">
        <f>'apuração GROSS'!JWD191</f>
        <v>0</v>
      </c>
      <c r="JWN191" s="595">
        <f>'apuração GROSS'!JWE191</f>
        <v>0</v>
      </c>
      <c r="JWO191" s="595">
        <f>'apuração GROSS'!JWF191</f>
        <v>0</v>
      </c>
      <c r="JWP191" s="595">
        <f>'apuração GROSS'!JWG191</f>
        <v>0</v>
      </c>
      <c r="JWQ191" s="595">
        <f>'apuração GROSS'!JWH191</f>
        <v>0</v>
      </c>
      <c r="JWR191" s="595">
        <f>'apuração GROSS'!JWI191</f>
        <v>0</v>
      </c>
      <c r="JWS191" s="595">
        <f>'apuração GROSS'!JWJ191</f>
        <v>0</v>
      </c>
      <c r="JWT191" s="595">
        <f>'apuração GROSS'!JWK191</f>
        <v>0</v>
      </c>
      <c r="JWU191" s="595">
        <f>'apuração GROSS'!JWL191</f>
        <v>0</v>
      </c>
      <c r="JWV191" s="595">
        <f>'apuração GROSS'!JWM191</f>
        <v>0</v>
      </c>
      <c r="JWW191" s="595">
        <f>'apuração GROSS'!JWN191</f>
        <v>0</v>
      </c>
      <c r="JWX191" s="595">
        <f>'apuração GROSS'!JWO191</f>
        <v>0</v>
      </c>
      <c r="JWY191" s="595">
        <f>'apuração GROSS'!JWP191</f>
        <v>0</v>
      </c>
      <c r="JWZ191" s="595">
        <f>'apuração GROSS'!JWQ191</f>
        <v>0</v>
      </c>
      <c r="JXA191" s="595">
        <f>'apuração GROSS'!JWR191</f>
        <v>0</v>
      </c>
      <c r="JXB191" s="595">
        <f>'apuração GROSS'!JWS191</f>
        <v>0</v>
      </c>
      <c r="JXC191" s="595">
        <f>'apuração GROSS'!JWT191</f>
        <v>0</v>
      </c>
      <c r="JXD191" s="595">
        <f>'apuração GROSS'!JWU191</f>
        <v>0</v>
      </c>
      <c r="JXE191" s="595">
        <f>'apuração GROSS'!JWV191</f>
        <v>0</v>
      </c>
      <c r="JXF191" s="595">
        <f>'apuração GROSS'!JWW191</f>
        <v>0</v>
      </c>
      <c r="JXG191" s="595">
        <f>'apuração GROSS'!JWX191</f>
        <v>0</v>
      </c>
      <c r="JXH191" s="595">
        <f>'apuração GROSS'!JWY191</f>
        <v>0</v>
      </c>
      <c r="JXI191" s="595">
        <f>'apuração GROSS'!JWZ191</f>
        <v>0</v>
      </c>
      <c r="JXJ191" s="595">
        <f>'apuração GROSS'!JXA191</f>
        <v>0</v>
      </c>
      <c r="JXK191" s="595">
        <f>'apuração GROSS'!JXB191</f>
        <v>0</v>
      </c>
      <c r="JXL191" s="595">
        <f>'apuração GROSS'!JXC191</f>
        <v>0</v>
      </c>
      <c r="JXM191" s="595">
        <f>'apuração GROSS'!JXD191</f>
        <v>0</v>
      </c>
      <c r="JXN191" s="595">
        <f>'apuração GROSS'!JXE191</f>
        <v>0</v>
      </c>
      <c r="JXO191" s="595">
        <f>'apuração GROSS'!JXF191</f>
        <v>0</v>
      </c>
      <c r="JXP191" s="595">
        <f>'apuração GROSS'!JXG191</f>
        <v>0</v>
      </c>
      <c r="JXQ191" s="595">
        <f>'apuração GROSS'!JXH191</f>
        <v>0</v>
      </c>
      <c r="JXR191" s="595">
        <f>'apuração GROSS'!JXI191</f>
        <v>0</v>
      </c>
      <c r="JXS191" s="595">
        <f>'apuração GROSS'!JXJ191</f>
        <v>0</v>
      </c>
      <c r="JXT191" s="595">
        <f>'apuração GROSS'!JXK191</f>
        <v>0</v>
      </c>
      <c r="JXU191" s="595">
        <f>'apuração GROSS'!JXL191</f>
        <v>0</v>
      </c>
      <c r="JXV191" s="595">
        <f>'apuração GROSS'!JXM191</f>
        <v>0</v>
      </c>
      <c r="JXW191" s="595">
        <f>'apuração GROSS'!JXN191</f>
        <v>0</v>
      </c>
      <c r="JXX191" s="595">
        <f>'apuração GROSS'!JXO191</f>
        <v>0</v>
      </c>
      <c r="JXY191" s="595">
        <f>'apuração GROSS'!JXP191</f>
        <v>0</v>
      </c>
      <c r="JXZ191" s="595">
        <f>'apuração GROSS'!JXQ191</f>
        <v>0</v>
      </c>
      <c r="JYA191" s="595">
        <f>'apuração GROSS'!JXR191</f>
        <v>0</v>
      </c>
      <c r="JYB191" s="595">
        <f>'apuração GROSS'!JXS191</f>
        <v>0</v>
      </c>
      <c r="JYC191" s="595">
        <f>'apuração GROSS'!JXT191</f>
        <v>0</v>
      </c>
      <c r="JYD191" s="595">
        <f>'apuração GROSS'!JXU191</f>
        <v>0</v>
      </c>
      <c r="JYE191" s="595">
        <f>'apuração GROSS'!JXV191</f>
        <v>0</v>
      </c>
      <c r="JYF191" s="595">
        <f>'apuração GROSS'!JXW191</f>
        <v>0</v>
      </c>
      <c r="JYG191" s="595">
        <f>'apuração GROSS'!JXX191</f>
        <v>0</v>
      </c>
      <c r="JYH191" s="595">
        <f>'apuração GROSS'!JXY191</f>
        <v>0</v>
      </c>
      <c r="JYI191" s="595">
        <f>'apuração GROSS'!JXZ191</f>
        <v>0</v>
      </c>
      <c r="JYJ191" s="595">
        <f>'apuração GROSS'!JYA191</f>
        <v>0</v>
      </c>
      <c r="JYK191" s="595">
        <f>'apuração GROSS'!JYB191</f>
        <v>0</v>
      </c>
      <c r="JYL191" s="595">
        <f>'apuração GROSS'!JYC191</f>
        <v>0</v>
      </c>
      <c r="JYM191" s="595">
        <f>'apuração GROSS'!JYD191</f>
        <v>0</v>
      </c>
      <c r="JYN191" s="595">
        <f>'apuração GROSS'!JYE191</f>
        <v>0</v>
      </c>
      <c r="JYO191" s="595">
        <f>'apuração GROSS'!JYF191</f>
        <v>0</v>
      </c>
      <c r="JYP191" s="595">
        <f>'apuração GROSS'!JYG191</f>
        <v>0</v>
      </c>
      <c r="JYQ191" s="595">
        <f>'apuração GROSS'!JYH191</f>
        <v>0</v>
      </c>
      <c r="JYR191" s="595">
        <f>'apuração GROSS'!JYI191</f>
        <v>0</v>
      </c>
      <c r="JYS191" s="595">
        <f>'apuração GROSS'!JYJ191</f>
        <v>0</v>
      </c>
      <c r="JYT191" s="595">
        <f>'apuração GROSS'!JYK191</f>
        <v>0</v>
      </c>
      <c r="JYU191" s="595">
        <f>'apuração GROSS'!JYL191</f>
        <v>0</v>
      </c>
      <c r="JYV191" s="595">
        <f>'apuração GROSS'!JYM191</f>
        <v>0</v>
      </c>
      <c r="JYW191" s="595">
        <f>'apuração GROSS'!JYN191</f>
        <v>0</v>
      </c>
      <c r="JYX191" s="595">
        <f>'apuração GROSS'!JYO191</f>
        <v>0</v>
      </c>
      <c r="JYY191" s="595">
        <f>'apuração GROSS'!JYP191</f>
        <v>0</v>
      </c>
      <c r="JYZ191" s="595">
        <f>'apuração GROSS'!JYQ191</f>
        <v>0</v>
      </c>
      <c r="JZA191" s="595">
        <f>'apuração GROSS'!JYR191</f>
        <v>0</v>
      </c>
      <c r="JZB191" s="595">
        <f>'apuração GROSS'!JYS191</f>
        <v>0</v>
      </c>
      <c r="JZC191" s="595">
        <f>'apuração GROSS'!JYT191</f>
        <v>0</v>
      </c>
      <c r="JZD191" s="595">
        <f>'apuração GROSS'!JYU191</f>
        <v>0</v>
      </c>
      <c r="JZE191" s="595">
        <f>'apuração GROSS'!JYV191</f>
        <v>0</v>
      </c>
      <c r="JZF191" s="595">
        <f>'apuração GROSS'!JYW191</f>
        <v>0</v>
      </c>
      <c r="JZG191" s="595">
        <f>'apuração GROSS'!JYX191</f>
        <v>0</v>
      </c>
      <c r="JZH191" s="595">
        <f>'apuração GROSS'!JYY191</f>
        <v>0</v>
      </c>
      <c r="JZI191" s="595">
        <f>'apuração GROSS'!JYZ191</f>
        <v>0</v>
      </c>
      <c r="JZJ191" s="595">
        <f>'apuração GROSS'!JZA191</f>
        <v>0</v>
      </c>
      <c r="JZK191" s="595">
        <f>'apuração GROSS'!JZB191</f>
        <v>0</v>
      </c>
      <c r="JZL191" s="595">
        <f>'apuração GROSS'!JZC191</f>
        <v>0</v>
      </c>
      <c r="JZM191" s="595">
        <f>'apuração GROSS'!JZD191</f>
        <v>0</v>
      </c>
      <c r="JZN191" s="595">
        <f>'apuração GROSS'!JZE191</f>
        <v>0</v>
      </c>
      <c r="JZO191" s="595">
        <f>'apuração GROSS'!JZF191</f>
        <v>0</v>
      </c>
      <c r="JZP191" s="595">
        <f>'apuração GROSS'!JZG191</f>
        <v>0</v>
      </c>
      <c r="JZQ191" s="595">
        <f>'apuração GROSS'!JZH191</f>
        <v>0</v>
      </c>
      <c r="JZR191" s="595">
        <f>'apuração GROSS'!JZI191</f>
        <v>0</v>
      </c>
      <c r="JZS191" s="595">
        <f>'apuração GROSS'!JZJ191</f>
        <v>0</v>
      </c>
      <c r="JZT191" s="595">
        <f>'apuração GROSS'!JZK191</f>
        <v>0</v>
      </c>
      <c r="JZU191" s="595">
        <f>'apuração GROSS'!JZL191</f>
        <v>0</v>
      </c>
      <c r="JZV191" s="595">
        <f>'apuração GROSS'!JZM191</f>
        <v>0</v>
      </c>
      <c r="JZW191" s="595">
        <f>'apuração GROSS'!JZN191</f>
        <v>0</v>
      </c>
      <c r="JZX191" s="595">
        <f>'apuração GROSS'!JZO191</f>
        <v>0</v>
      </c>
      <c r="JZY191" s="595">
        <f>'apuração GROSS'!JZP191</f>
        <v>0</v>
      </c>
      <c r="JZZ191" s="595">
        <f>'apuração GROSS'!JZQ191</f>
        <v>0</v>
      </c>
      <c r="KAA191" s="595">
        <f>'apuração GROSS'!JZR191</f>
        <v>0</v>
      </c>
      <c r="KAB191" s="595">
        <f>'apuração GROSS'!JZS191</f>
        <v>0</v>
      </c>
      <c r="KAC191" s="595">
        <f>'apuração GROSS'!JZT191</f>
        <v>0</v>
      </c>
      <c r="KAD191" s="595">
        <f>'apuração GROSS'!JZU191</f>
        <v>0</v>
      </c>
      <c r="KAE191" s="595">
        <f>'apuração GROSS'!JZV191</f>
        <v>0</v>
      </c>
      <c r="KAF191" s="595">
        <f>'apuração GROSS'!JZW191</f>
        <v>0</v>
      </c>
      <c r="KAG191" s="595">
        <f>'apuração GROSS'!JZX191</f>
        <v>0</v>
      </c>
      <c r="KAH191" s="595">
        <f>'apuração GROSS'!JZY191</f>
        <v>0</v>
      </c>
      <c r="KAI191" s="595">
        <f>'apuração GROSS'!JZZ191</f>
        <v>0</v>
      </c>
      <c r="KAJ191" s="595">
        <f>'apuração GROSS'!KAA191</f>
        <v>0</v>
      </c>
      <c r="KAK191" s="595">
        <f>'apuração GROSS'!KAB191</f>
        <v>0</v>
      </c>
      <c r="KAL191" s="595">
        <f>'apuração GROSS'!KAC191</f>
        <v>0</v>
      </c>
      <c r="KAM191" s="595">
        <f>'apuração GROSS'!KAD191</f>
        <v>0</v>
      </c>
      <c r="KAN191" s="595">
        <f>'apuração GROSS'!KAE191</f>
        <v>0</v>
      </c>
      <c r="KAO191" s="595">
        <f>'apuração GROSS'!KAF191</f>
        <v>0</v>
      </c>
      <c r="KAP191" s="595">
        <f>'apuração GROSS'!KAG191</f>
        <v>0</v>
      </c>
      <c r="KAQ191" s="595">
        <f>'apuração GROSS'!KAH191</f>
        <v>0</v>
      </c>
      <c r="KAR191" s="595">
        <f>'apuração GROSS'!KAI191</f>
        <v>0</v>
      </c>
      <c r="KAS191" s="595">
        <f>'apuração GROSS'!KAJ191</f>
        <v>0</v>
      </c>
      <c r="KAT191" s="595">
        <f>'apuração GROSS'!KAK191</f>
        <v>0</v>
      </c>
      <c r="KAU191" s="595">
        <f>'apuração GROSS'!KAL191</f>
        <v>0</v>
      </c>
      <c r="KAV191" s="595">
        <f>'apuração GROSS'!KAM191</f>
        <v>0</v>
      </c>
      <c r="KAW191" s="595">
        <f>'apuração GROSS'!KAN191</f>
        <v>0</v>
      </c>
      <c r="KAX191" s="595">
        <f>'apuração GROSS'!KAO191</f>
        <v>0</v>
      </c>
      <c r="KAY191" s="595">
        <f>'apuração GROSS'!KAP191</f>
        <v>0</v>
      </c>
      <c r="KAZ191" s="595">
        <f>'apuração GROSS'!KAQ191</f>
        <v>0</v>
      </c>
      <c r="KBA191" s="595">
        <f>'apuração GROSS'!KAR191</f>
        <v>0</v>
      </c>
      <c r="KBB191" s="595">
        <f>'apuração GROSS'!KAS191</f>
        <v>0</v>
      </c>
      <c r="KBC191" s="595">
        <f>'apuração GROSS'!KAT191</f>
        <v>0</v>
      </c>
      <c r="KBD191" s="595">
        <f>'apuração GROSS'!KAU191</f>
        <v>0</v>
      </c>
      <c r="KBE191" s="595">
        <f>'apuração GROSS'!KAV191</f>
        <v>0</v>
      </c>
      <c r="KBF191" s="595">
        <f>'apuração GROSS'!KAW191</f>
        <v>0</v>
      </c>
      <c r="KBG191" s="595">
        <f>'apuração GROSS'!KAX191</f>
        <v>0</v>
      </c>
      <c r="KBH191" s="595">
        <f>'apuração GROSS'!KAY191</f>
        <v>0</v>
      </c>
      <c r="KBI191" s="595">
        <f>'apuração GROSS'!KAZ191</f>
        <v>0</v>
      </c>
      <c r="KBJ191" s="595">
        <f>'apuração GROSS'!KBA191</f>
        <v>0</v>
      </c>
      <c r="KBK191" s="595">
        <f>'apuração GROSS'!KBB191</f>
        <v>0</v>
      </c>
      <c r="KBL191" s="595">
        <f>'apuração GROSS'!KBC191</f>
        <v>0</v>
      </c>
      <c r="KBM191" s="595">
        <f>'apuração GROSS'!KBD191</f>
        <v>0</v>
      </c>
      <c r="KBN191" s="595">
        <f>'apuração GROSS'!KBE191</f>
        <v>0</v>
      </c>
      <c r="KBO191" s="595">
        <f>'apuração GROSS'!KBF191</f>
        <v>0</v>
      </c>
      <c r="KBP191" s="595">
        <f>'apuração GROSS'!KBG191</f>
        <v>0</v>
      </c>
      <c r="KBQ191" s="595">
        <f>'apuração GROSS'!KBH191</f>
        <v>0</v>
      </c>
      <c r="KBR191" s="595">
        <f>'apuração GROSS'!KBI191</f>
        <v>0</v>
      </c>
      <c r="KBS191" s="595">
        <f>'apuração GROSS'!KBJ191</f>
        <v>0</v>
      </c>
      <c r="KBT191" s="595">
        <f>'apuração GROSS'!KBK191</f>
        <v>0</v>
      </c>
      <c r="KBU191" s="595">
        <f>'apuração GROSS'!KBL191</f>
        <v>0</v>
      </c>
      <c r="KBV191" s="595">
        <f>'apuração GROSS'!KBM191</f>
        <v>0</v>
      </c>
      <c r="KBW191" s="595">
        <f>'apuração GROSS'!KBN191</f>
        <v>0</v>
      </c>
      <c r="KBX191" s="595">
        <f>'apuração GROSS'!KBO191</f>
        <v>0</v>
      </c>
      <c r="KBY191" s="595">
        <f>'apuração GROSS'!KBP191</f>
        <v>0</v>
      </c>
      <c r="KBZ191" s="595">
        <f>'apuração GROSS'!KBQ191</f>
        <v>0</v>
      </c>
      <c r="KCA191" s="595">
        <f>'apuração GROSS'!KBR191</f>
        <v>0</v>
      </c>
      <c r="KCB191" s="595">
        <f>'apuração GROSS'!KBS191</f>
        <v>0</v>
      </c>
      <c r="KCC191" s="595">
        <f>'apuração GROSS'!KBT191</f>
        <v>0</v>
      </c>
      <c r="KCD191" s="595">
        <f>'apuração GROSS'!KBU191</f>
        <v>0</v>
      </c>
      <c r="KCE191" s="595">
        <f>'apuração GROSS'!KBV191</f>
        <v>0</v>
      </c>
      <c r="KCF191" s="595">
        <f>'apuração GROSS'!KBW191</f>
        <v>0</v>
      </c>
      <c r="KCG191" s="595">
        <f>'apuração GROSS'!KBX191</f>
        <v>0</v>
      </c>
      <c r="KCH191" s="595">
        <f>'apuração GROSS'!KBY191</f>
        <v>0</v>
      </c>
      <c r="KCI191" s="595">
        <f>'apuração GROSS'!KBZ191</f>
        <v>0</v>
      </c>
      <c r="KCJ191" s="595">
        <f>'apuração GROSS'!KCA191</f>
        <v>0</v>
      </c>
      <c r="KCK191" s="595">
        <f>'apuração GROSS'!KCB191</f>
        <v>0</v>
      </c>
      <c r="KCL191" s="595">
        <f>'apuração GROSS'!KCC191</f>
        <v>0</v>
      </c>
      <c r="KCM191" s="595">
        <f>'apuração GROSS'!KCD191</f>
        <v>0</v>
      </c>
      <c r="KCN191" s="595">
        <f>'apuração GROSS'!KCE191</f>
        <v>0</v>
      </c>
      <c r="KCO191" s="595">
        <f>'apuração GROSS'!KCF191</f>
        <v>0</v>
      </c>
      <c r="KCP191" s="595">
        <f>'apuração GROSS'!KCG191</f>
        <v>0</v>
      </c>
      <c r="KCQ191" s="595">
        <f>'apuração GROSS'!KCH191</f>
        <v>0</v>
      </c>
      <c r="KCR191" s="595">
        <f>'apuração GROSS'!KCI191</f>
        <v>0</v>
      </c>
      <c r="KCS191" s="595">
        <f>'apuração GROSS'!KCJ191</f>
        <v>0</v>
      </c>
      <c r="KCT191" s="595">
        <f>'apuração GROSS'!KCK191</f>
        <v>0</v>
      </c>
      <c r="KCU191" s="595">
        <f>'apuração GROSS'!KCL191</f>
        <v>0</v>
      </c>
      <c r="KCV191" s="595">
        <f>'apuração GROSS'!KCM191</f>
        <v>0</v>
      </c>
      <c r="KCW191" s="595">
        <f>'apuração GROSS'!KCN191</f>
        <v>0</v>
      </c>
      <c r="KCX191" s="595">
        <f>'apuração GROSS'!KCO191</f>
        <v>0</v>
      </c>
      <c r="KCY191" s="595">
        <f>'apuração GROSS'!KCP191</f>
        <v>0</v>
      </c>
      <c r="KCZ191" s="595">
        <f>'apuração GROSS'!KCQ191</f>
        <v>0</v>
      </c>
      <c r="KDA191" s="595">
        <f>'apuração GROSS'!KCR191</f>
        <v>0</v>
      </c>
      <c r="KDB191" s="595">
        <f>'apuração GROSS'!KCS191</f>
        <v>0</v>
      </c>
      <c r="KDC191" s="595">
        <f>'apuração GROSS'!KCT191</f>
        <v>0</v>
      </c>
      <c r="KDD191" s="595">
        <f>'apuração GROSS'!KCU191</f>
        <v>0</v>
      </c>
      <c r="KDE191" s="595">
        <f>'apuração GROSS'!KCV191</f>
        <v>0</v>
      </c>
      <c r="KDF191" s="595">
        <f>'apuração GROSS'!KCW191</f>
        <v>0</v>
      </c>
      <c r="KDG191" s="595">
        <f>'apuração GROSS'!KCX191</f>
        <v>0</v>
      </c>
      <c r="KDH191" s="595">
        <f>'apuração GROSS'!KCY191</f>
        <v>0</v>
      </c>
      <c r="KDI191" s="595">
        <f>'apuração GROSS'!KCZ191</f>
        <v>0</v>
      </c>
      <c r="KDJ191" s="595">
        <f>'apuração GROSS'!KDA191</f>
        <v>0</v>
      </c>
      <c r="KDK191" s="595">
        <f>'apuração GROSS'!KDB191</f>
        <v>0</v>
      </c>
      <c r="KDL191" s="595">
        <f>'apuração GROSS'!KDC191</f>
        <v>0</v>
      </c>
      <c r="KDM191" s="595">
        <f>'apuração GROSS'!KDD191</f>
        <v>0</v>
      </c>
      <c r="KDN191" s="595">
        <f>'apuração GROSS'!KDE191</f>
        <v>0</v>
      </c>
      <c r="KDO191" s="595">
        <f>'apuração GROSS'!KDF191</f>
        <v>0</v>
      </c>
      <c r="KDP191" s="595">
        <f>'apuração GROSS'!KDG191</f>
        <v>0</v>
      </c>
      <c r="KDQ191" s="595">
        <f>'apuração GROSS'!KDH191</f>
        <v>0</v>
      </c>
      <c r="KDR191" s="595">
        <f>'apuração GROSS'!KDI191</f>
        <v>0</v>
      </c>
      <c r="KDS191" s="595">
        <f>'apuração GROSS'!KDJ191</f>
        <v>0</v>
      </c>
      <c r="KDT191" s="595">
        <f>'apuração GROSS'!KDK191</f>
        <v>0</v>
      </c>
      <c r="KDU191" s="595">
        <f>'apuração GROSS'!KDL191</f>
        <v>0</v>
      </c>
      <c r="KDV191" s="595">
        <f>'apuração GROSS'!KDM191</f>
        <v>0</v>
      </c>
      <c r="KDW191" s="595">
        <f>'apuração GROSS'!KDN191</f>
        <v>0</v>
      </c>
      <c r="KDX191" s="595">
        <f>'apuração GROSS'!KDO191</f>
        <v>0</v>
      </c>
      <c r="KDY191" s="595">
        <f>'apuração GROSS'!KDP191</f>
        <v>0</v>
      </c>
      <c r="KDZ191" s="595">
        <f>'apuração GROSS'!KDQ191</f>
        <v>0</v>
      </c>
      <c r="KEA191" s="595">
        <f>'apuração GROSS'!KDR191</f>
        <v>0</v>
      </c>
      <c r="KEB191" s="595">
        <f>'apuração GROSS'!KDS191</f>
        <v>0</v>
      </c>
      <c r="KEC191" s="595">
        <f>'apuração GROSS'!KDT191</f>
        <v>0</v>
      </c>
      <c r="KED191" s="595">
        <f>'apuração GROSS'!KDU191</f>
        <v>0</v>
      </c>
      <c r="KEE191" s="595">
        <f>'apuração GROSS'!KDV191</f>
        <v>0</v>
      </c>
      <c r="KEF191" s="595">
        <f>'apuração GROSS'!KDW191</f>
        <v>0</v>
      </c>
      <c r="KEG191" s="595">
        <f>'apuração GROSS'!KDX191</f>
        <v>0</v>
      </c>
      <c r="KEH191" s="595">
        <f>'apuração GROSS'!KDY191</f>
        <v>0</v>
      </c>
      <c r="KEI191" s="595">
        <f>'apuração GROSS'!KDZ191</f>
        <v>0</v>
      </c>
      <c r="KEJ191" s="595">
        <f>'apuração GROSS'!KEA191</f>
        <v>0</v>
      </c>
      <c r="KEK191" s="595">
        <f>'apuração GROSS'!KEB191</f>
        <v>0</v>
      </c>
      <c r="KEL191" s="595">
        <f>'apuração GROSS'!KEC191</f>
        <v>0</v>
      </c>
      <c r="KEM191" s="595">
        <f>'apuração GROSS'!KED191</f>
        <v>0</v>
      </c>
      <c r="KEN191" s="595">
        <f>'apuração GROSS'!KEE191</f>
        <v>0</v>
      </c>
      <c r="KEO191" s="595">
        <f>'apuração GROSS'!KEF191</f>
        <v>0</v>
      </c>
      <c r="KEP191" s="595">
        <f>'apuração GROSS'!KEG191</f>
        <v>0</v>
      </c>
      <c r="KEQ191" s="595">
        <f>'apuração GROSS'!KEH191</f>
        <v>0</v>
      </c>
      <c r="KER191" s="595">
        <f>'apuração GROSS'!KEI191</f>
        <v>0</v>
      </c>
      <c r="KES191" s="595">
        <f>'apuração GROSS'!KEJ191</f>
        <v>0</v>
      </c>
      <c r="KET191" s="595">
        <f>'apuração GROSS'!KEK191</f>
        <v>0</v>
      </c>
      <c r="KEU191" s="595">
        <f>'apuração GROSS'!KEL191</f>
        <v>0</v>
      </c>
      <c r="KEV191" s="595">
        <f>'apuração GROSS'!KEM191</f>
        <v>0</v>
      </c>
      <c r="KEW191" s="595">
        <f>'apuração GROSS'!KEN191</f>
        <v>0</v>
      </c>
      <c r="KEX191" s="595">
        <f>'apuração GROSS'!KEO191</f>
        <v>0</v>
      </c>
      <c r="KEY191" s="595">
        <f>'apuração GROSS'!KEP191</f>
        <v>0</v>
      </c>
      <c r="KEZ191" s="595">
        <f>'apuração GROSS'!KEQ191</f>
        <v>0</v>
      </c>
      <c r="KFA191" s="595">
        <f>'apuração GROSS'!KER191</f>
        <v>0</v>
      </c>
      <c r="KFB191" s="595">
        <f>'apuração GROSS'!KES191</f>
        <v>0</v>
      </c>
      <c r="KFC191" s="595">
        <f>'apuração GROSS'!KET191</f>
        <v>0</v>
      </c>
      <c r="KFD191" s="595">
        <f>'apuração GROSS'!KEU191</f>
        <v>0</v>
      </c>
      <c r="KFE191" s="595">
        <f>'apuração GROSS'!KEV191</f>
        <v>0</v>
      </c>
      <c r="KFF191" s="595">
        <f>'apuração GROSS'!KEW191</f>
        <v>0</v>
      </c>
      <c r="KFG191" s="595">
        <f>'apuração GROSS'!KEX191</f>
        <v>0</v>
      </c>
      <c r="KFH191" s="595">
        <f>'apuração GROSS'!KEY191</f>
        <v>0</v>
      </c>
      <c r="KFI191" s="595">
        <f>'apuração GROSS'!KEZ191</f>
        <v>0</v>
      </c>
      <c r="KFJ191" s="595">
        <f>'apuração GROSS'!KFA191</f>
        <v>0</v>
      </c>
      <c r="KFK191" s="595">
        <f>'apuração GROSS'!KFB191</f>
        <v>0</v>
      </c>
      <c r="KFL191" s="595">
        <f>'apuração GROSS'!KFC191</f>
        <v>0</v>
      </c>
      <c r="KFM191" s="595">
        <f>'apuração GROSS'!KFD191</f>
        <v>0</v>
      </c>
      <c r="KFN191" s="595">
        <f>'apuração GROSS'!KFE191</f>
        <v>0</v>
      </c>
      <c r="KFO191" s="595">
        <f>'apuração GROSS'!KFF191</f>
        <v>0</v>
      </c>
      <c r="KFP191" s="595">
        <f>'apuração GROSS'!KFG191</f>
        <v>0</v>
      </c>
      <c r="KFQ191" s="595">
        <f>'apuração GROSS'!KFH191</f>
        <v>0</v>
      </c>
      <c r="KFR191" s="595">
        <f>'apuração GROSS'!KFI191</f>
        <v>0</v>
      </c>
      <c r="KFS191" s="595">
        <f>'apuração GROSS'!KFJ191</f>
        <v>0</v>
      </c>
      <c r="KFT191" s="595">
        <f>'apuração GROSS'!KFK191</f>
        <v>0</v>
      </c>
      <c r="KFU191" s="595">
        <f>'apuração GROSS'!KFL191</f>
        <v>0</v>
      </c>
      <c r="KFV191" s="595">
        <f>'apuração GROSS'!KFM191</f>
        <v>0</v>
      </c>
      <c r="KFW191" s="595">
        <f>'apuração GROSS'!KFN191</f>
        <v>0</v>
      </c>
      <c r="KFX191" s="595">
        <f>'apuração GROSS'!KFO191</f>
        <v>0</v>
      </c>
      <c r="KFY191" s="595">
        <f>'apuração GROSS'!KFP191</f>
        <v>0</v>
      </c>
      <c r="KFZ191" s="595">
        <f>'apuração GROSS'!KFQ191</f>
        <v>0</v>
      </c>
      <c r="KGA191" s="595">
        <f>'apuração GROSS'!KFR191</f>
        <v>0</v>
      </c>
      <c r="KGB191" s="595">
        <f>'apuração GROSS'!KFS191</f>
        <v>0</v>
      </c>
      <c r="KGC191" s="595">
        <f>'apuração GROSS'!KFT191</f>
        <v>0</v>
      </c>
      <c r="KGD191" s="595">
        <f>'apuração GROSS'!KFU191</f>
        <v>0</v>
      </c>
      <c r="KGE191" s="595">
        <f>'apuração GROSS'!KFV191</f>
        <v>0</v>
      </c>
      <c r="KGF191" s="595">
        <f>'apuração GROSS'!KFW191</f>
        <v>0</v>
      </c>
      <c r="KGG191" s="595">
        <f>'apuração GROSS'!KFX191</f>
        <v>0</v>
      </c>
      <c r="KGH191" s="595">
        <f>'apuração GROSS'!KFY191</f>
        <v>0</v>
      </c>
      <c r="KGI191" s="595">
        <f>'apuração GROSS'!KFZ191</f>
        <v>0</v>
      </c>
      <c r="KGJ191" s="595">
        <f>'apuração GROSS'!KGA191</f>
        <v>0</v>
      </c>
      <c r="KGK191" s="595">
        <f>'apuração GROSS'!KGB191</f>
        <v>0</v>
      </c>
      <c r="KGL191" s="595">
        <f>'apuração GROSS'!KGC191</f>
        <v>0</v>
      </c>
      <c r="KGM191" s="595">
        <f>'apuração GROSS'!KGD191</f>
        <v>0</v>
      </c>
      <c r="KGN191" s="595">
        <f>'apuração GROSS'!KGE191</f>
        <v>0</v>
      </c>
      <c r="KGO191" s="595">
        <f>'apuração GROSS'!KGF191</f>
        <v>0</v>
      </c>
      <c r="KGP191" s="595">
        <f>'apuração GROSS'!KGG191</f>
        <v>0</v>
      </c>
      <c r="KGQ191" s="595">
        <f>'apuração GROSS'!KGH191</f>
        <v>0</v>
      </c>
      <c r="KGR191" s="595">
        <f>'apuração GROSS'!KGI191</f>
        <v>0</v>
      </c>
      <c r="KGS191" s="595">
        <f>'apuração GROSS'!KGJ191</f>
        <v>0</v>
      </c>
      <c r="KGT191" s="595">
        <f>'apuração GROSS'!KGK191</f>
        <v>0</v>
      </c>
      <c r="KGU191" s="595">
        <f>'apuração GROSS'!KGL191</f>
        <v>0</v>
      </c>
      <c r="KGV191" s="595">
        <f>'apuração GROSS'!KGM191</f>
        <v>0</v>
      </c>
      <c r="KGW191" s="595">
        <f>'apuração GROSS'!KGN191</f>
        <v>0</v>
      </c>
      <c r="KGX191" s="595">
        <f>'apuração GROSS'!KGO191</f>
        <v>0</v>
      </c>
      <c r="KGY191" s="595">
        <f>'apuração GROSS'!KGP191</f>
        <v>0</v>
      </c>
      <c r="KGZ191" s="595">
        <f>'apuração GROSS'!KGQ191</f>
        <v>0</v>
      </c>
      <c r="KHA191" s="595">
        <f>'apuração GROSS'!KGR191</f>
        <v>0</v>
      </c>
      <c r="KHB191" s="595">
        <f>'apuração GROSS'!KGS191</f>
        <v>0</v>
      </c>
      <c r="KHC191" s="595">
        <f>'apuração GROSS'!KGT191</f>
        <v>0</v>
      </c>
      <c r="KHD191" s="595">
        <f>'apuração GROSS'!KGU191</f>
        <v>0</v>
      </c>
      <c r="KHE191" s="595">
        <f>'apuração GROSS'!KGV191</f>
        <v>0</v>
      </c>
      <c r="KHF191" s="595">
        <f>'apuração GROSS'!KGW191</f>
        <v>0</v>
      </c>
      <c r="KHG191" s="595">
        <f>'apuração GROSS'!KGX191</f>
        <v>0</v>
      </c>
      <c r="KHH191" s="595">
        <f>'apuração GROSS'!KGY191</f>
        <v>0</v>
      </c>
      <c r="KHI191" s="595">
        <f>'apuração GROSS'!KGZ191</f>
        <v>0</v>
      </c>
      <c r="KHJ191" s="595">
        <f>'apuração GROSS'!KHA191</f>
        <v>0</v>
      </c>
      <c r="KHK191" s="595">
        <f>'apuração GROSS'!KHB191</f>
        <v>0</v>
      </c>
      <c r="KHL191" s="595">
        <f>'apuração GROSS'!KHC191</f>
        <v>0</v>
      </c>
      <c r="KHM191" s="595">
        <f>'apuração GROSS'!KHD191</f>
        <v>0</v>
      </c>
      <c r="KHN191" s="595">
        <f>'apuração GROSS'!KHE191</f>
        <v>0</v>
      </c>
      <c r="KHO191" s="595">
        <f>'apuração GROSS'!KHF191</f>
        <v>0</v>
      </c>
      <c r="KHP191" s="595">
        <f>'apuração GROSS'!KHG191</f>
        <v>0</v>
      </c>
      <c r="KHQ191" s="595">
        <f>'apuração GROSS'!KHH191</f>
        <v>0</v>
      </c>
      <c r="KHR191" s="595">
        <f>'apuração GROSS'!KHI191</f>
        <v>0</v>
      </c>
      <c r="KHS191" s="595">
        <f>'apuração GROSS'!KHJ191</f>
        <v>0</v>
      </c>
      <c r="KHT191" s="595">
        <f>'apuração GROSS'!KHK191</f>
        <v>0</v>
      </c>
      <c r="KHU191" s="595">
        <f>'apuração GROSS'!KHL191</f>
        <v>0</v>
      </c>
      <c r="KHV191" s="595">
        <f>'apuração GROSS'!KHM191</f>
        <v>0</v>
      </c>
      <c r="KHW191" s="595">
        <f>'apuração GROSS'!KHN191</f>
        <v>0</v>
      </c>
      <c r="KHX191" s="595">
        <f>'apuração GROSS'!KHO191</f>
        <v>0</v>
      </c>
      <c r="KHY191" s="595">
        <f>'apuração GROSS'!KHP191</f>
        <v>0</v>
      </c>
      <c r="KHZ191" s="595">
        <f>'apuração GROSS'!KHQ191</f>
        <v>0</v>
      </c>
      <c r="KIA191" s="595">
        <f>'apuração GROSS'!KHR191</f>
        <v>0</v>
      </c>
      <c r="KIB191" s="595">
        <f>'apuração GROSS'!KHS191</f>
        <v>0</v>
      </c>
      <c r="KIC191" s="595">
        <f>'apuração GROSS'!KHT191</f>
        <v>0</v>
      </c>
      <c r="KID191" s="595">
        <f>'apuração GROSS'!KHU191</f>
        <v>0</v>
      </c>
      <c r="KIE191" s="595">
        <f>'apuração GROSS'!KHV191</f>
        <v>0</v>
      </c>
      <c r="KIF191" s="595">
        <f>'apuração GROSS'!KHW191</f>
        <v>0</v>
      </c>
      <c r="KIG191" s="595">
        <f>'apuração GROSS'!KHX191</f>
        <v>0</v>
      </c>
      <c r="KIH191" s="595">
        <f>'apuração GROSS'!KHY191</f>
        <v>0</v>
      </c>
      <c r="KII191" s="595">
        <f>'apuração GROSS'!KHZ191</f>
        <v>0</v>
      </c>
      <c r="KIJ191" s="595">
        <f>'apuração GROSS'!KIA191</f>
        <v>0</v>
      </c>
      <c r="KIK191" s="595">
        <f>'apuração GROSS'!KIB191</f>
        <v>0</v>
      </c>
      <c r="KIL191" s="595">
        <f>'apuração GROSS'!KIC191</f>
        <v>0</v>
      </c>
      <c r="KIM191" s="595">
        <f>'apuração GROSS'!KID191</f>
        <v>0</v>
      </c>
      <c r="KIN191" s="595">
        <f>'apuração GROSS'!KIE191</f>
        <v>0</v>
      </c>
      <c r="KIO191" s="595">
        <f>'apuração GROSS'!KIF191</f>
        <v>0</v>
      </c>
      <c r="KIP191" s="595">
        <f>'apuração GROSS'!KIG191</f>
        <v>0</v>
      </c>
      <c r="KIQ191" s="595">
        <f>'apuração GROSS'!KIH191</f>
        <v>0</v>
      </c>
      <c r="KIR191" s="595">
        <f>'apuração GROSS'!KII191</f>
        <v>0</v>
      </c>
      <c r="KIS191" s="595">
        <f>'apuração GROSS'!KIJ191</f>
        <v>0</v>
      </c>
      <c r="KIT191" s="595">
        <f>'apuração GROSS'!KIK191</f>
        <v>0</v>
      </c>
      <c r="KIU191" s="595">
        <f>'apuração GROSS'!KIL191</f>
        <v>0</v>
      </c>
      <c r="KIV191" s="595">
        <f>'apuração GROSS'!KIM191</f>
        <v>0</v>
      </c>
      <c r="KIW191" s="595">
        <f>'apuração GROSS'!KIN191</f>
        <v>0</v>
      </c>
      <c r="KIX191" s="595">
        <f>'apuração GROSS'!KIO191</f>
        <v>0</v>
      </c>
      <c r="KIY191" s="595">
        <f>'apuração GROSS'!KIP191</f>
        <v>0</v>
      </c>
      <c r="KIZ191" s="595">
        <f>'apuração GROSS'!KIQ191</f>
        <v>0</v>
      </c>
      <c r="KJA191" s="595">
        <f>'apuração GROSS'!KIR191</f>
        <v>0</v>
      </c>
      <c r="KJB191" s="595">
        <f>'apuração GROSS'!KIS191</f>
        <v>0</v>
      </c>
      <c r="KJC191" s="595">
        <f>'apuração GROSS'!KIT191</f>
        <v>0</v>
      </c>
      <c r="KJD191" s="595">
        <f>'apuração GROSS'!KIU191</f>
        <v>0</v>
      </c>
      <c r="KJE191" s="595">
        <f>'apuração GROSS'!KIV191</f>
        <v>0</v>
      </c>
      <c r="KJF191" s="595">
        <f>'apuração GROSS'!KIW191</f>
        <v>0</v>
      </c>
      <c r="KJG191" s="595">
        <f>'apuração GROSS'!KIX191</f>
        <v>0</v>
      </c>
      <c r="KJH191" s="595">
        <f>'apuração GROSS'!KIY191</f>
        <v>0</v>
      </c>
      <c r="KJI191" s="595">
        <f>'apuração GROSS'!KIZ191</f>
        <v>0</v>
      </c>
      <c r="KJJ191" s="595">
        <f>'apuração GROSS'!KJA191</f>
        <v>0</v>
      </c>
      <c r="KJK191" s="595">
        <f>'apuração GROSS'!KJB191</f>
        <v>0</v>
      </c>
      <c r="KJL191" s="595">
        <f>'apuração GROSS'!KJC191</f>
        <v>0</v>
      </c>
      <c r="KJM191" s="595">
        <f>'apuração GROSS'!KJD191</f>
        <v>0</v>
      </c>
      <c r="KJN191" s="595">
        <f>'apuração GROSS'!KJE191</f>
        <v>0</v>
      </c>
      <c r="KJO191" s="595">
        <f>'apuração GROSS'!KJF191</f>
        <v>0</v>
      </c>
      <c r="KJP191" s="595">
        <f>'apuração GROSS'!KJG191</f>
        <v>0</v>
      </c>
      <c r="KJQ191" s="595">
        <f>'apuração GROSS'!KJH191</f>
        <v>0</v>
      </c>
      <c r="KJR191" s="595">
        <f>'apuração GROSS'!KJI191</f>
        <v>0</v>
      </c>
      <c r="KJS191" s="595">
        <f>'apuração GROSS'!KJJ191</f>
        <v>0</v>
      </c>
      <c r="KJT191" s="595">
        <f>'apuração GROSS'!KJK191</f>
        <v>0</v>
      </c>
      <c r="KJU191" s="595">
        <f>'apuração GROSS'!KJL191</f>
        <v>0</v>
      </c>
      <c r="KJV191" s="595">
        <f>'apuração GROSS'!KJM191</f>
        <v>0</v>
      </c>
      <c r="KJW191" s="595">
        <f>'apuração GROSS'!KJN191</f>
        <v>0</v>
      </c>
      <c r="KJX191" s="595">
        <f>'apuração GROSS'!KJO191</f>
        <v>0</v>
      </c>
      <c r="KJY191" s="595">
        <f>'apuração GROSS'!KJP191</f>
        <v>0</v>
      </c>
      <c r="KJZ191" s="595">
        <f>'apuração GROSS'!KJQ191</f>
        <v>0</v>
      </c>
      <c r="KKA191" s="595">
        <f>'apuração GROSS'!KJR191</f>
        <v>0</v>
      </c>
      <c r="KKB191" s="595">
        <f>'apuração GROSS'!KJS191</f>
        <v>0</v>
      </c>
      <c r="KKC191" s="595">
        <f>'apuração GROSS'!KJT191</f>
        <v>0</v>
      </c>
      <c r="KKD191" s="595">
        <f>'apuração GROSS'!KJU191</f>
        <v>0</v>
      </c>
      <c r="KKE191" s="595">
        <f>'apuração GROSS'!KJV191</f>
        <v>0</v>
      </c>
      <c r="KKF191" s="595">
        <f>'apuração GROSS'!KJW191</f>
        <v>0</v>
      </c>
      <c r="KKG191" s="595">
        <f>'apuração GROSS'!KJX191</f>
        <v>0</v>
      </c>
      <c r="KKH191" s="595">
        <f>'apuração GROSS'!KJY191</f>
        <v>0</v>
      </c>
      <c r="KKI191" s="595">
        <f>'apuração GROSS'!KJZ191</f>
        <v>0</v>
      </c>
      <c r="KKJ191" s="595">
        <f>'apuração GROSS'!KKA191</f>
        <v>0</v>
      </c>
      <c r="KKK191" s="595">
        <f>'apuração GROSS'!KKB191</f>
        <v>0</v>
      </c>
      <c r="KKL191" s="595">
        <f>'apuração GROSS'!KKC191</f>
        <v>0</v>
      </c>
      <c r="KKM191" s="595">
        <f>'apuração GROSS'!KKD191</f>
        <v>0</v>
      </c>
      <c r="KKN191" s="595">
        <f>'apuração GROSS'!KKE191</f>
        <v>0</v>
      </c>
      <c r="KKO191" s="595">
        <f>'apuração GROSS'!KKF191</f>
        <v>0</v>
      </c>
      <c r="KKP191" s="595">
        <f>'apuração GROSS'!KKG191</f>
        <v>0</v>
      </c>
      <c r="KKQ191" s="595">
        <f>'apuração GROSS'!KKH191</f>
        <v>0</v>
      </c>
      <c r="KKR191" s="595">
        <f>'apuração GROSS'!KKI191</f>
        <v>0</v>
      </c>
      <c r="KKS191" s="595">
        <f>'apuração GROSS'!KKJ191</f>
        <v>0</v>
      </c>
      <c r="KKT191" s="595">
        <f>'apuração GROSS'!KKK191</f>
        <v>0</v>
      </c>
      <c r="KKU191" s="595">
        <f>'apuração GROSS'!KKL191</f>
        <v>0</v>
      </c>
      <c r="KKV191" s="595">
        <f>'apuração GROSS'!KKM191</f>
        <v>0</v>
      </c>
      <c r="KKW191" s="595">
        <f>'apuração GROSS'!KKN191</f>
        <v>0</v>
      </c>
      <c r="KKX191" s="595">
        <f>'apuração GROSS'!KKO191</f>
        <v>0</v>
      </c>
      <c r="KKY191" s="595">
        <f>'apuração GROSS'!KKP191</f>
        <v>0</v>
      </c>
      <c r="KKZ191" s="595">
        <f>'apuração GROSS'!KKQ191</f>
        <v>0</v>
      </c>
      <c r="KLA191" s="595">
        <f>'apuração GROSS'!KKR191</f>
        <v>0</v>
      </c>
      <c r="KLB191" s="595">
        <f>'apuração GROSS'!KKS191</f>
        <v>0</v>
      </c>
      <c r="KLC191" s="595">
        <f>'apuração GROSS'!KKT191</f>
        <v>0</v>
      </c>
      <c r="KLD191" s="595">
        <f>'apuração GROSS'!KKU191</f>
        <v>0</v>
      </c>
      <c r="KLE191" s="595">
        <f>'apuração GROSS'!KKV191</f>
        <v>0</v>
      </c>
      <c r="KLF191" s="595">
        <f>'apuração GROSS'!KKW191</f>
        <v>0</v>
      </c>
      <c r="KLG191" s="595">
        <f>'apuração GROSS'!KKX191</f>
        <v>0</v>
      </c>
      <c r="KLH191" s="595">
        <f>'apuração GROSS'!KKY191</f>
        <v>0</v>
      </c>
      <c r="KLI191" s="595">
        <f>'apuração GROSS'!KKZ191</f>
        <v>0</v>
      </c>
      <c r="KLJ191" s="595">
        <f>'apuração GROSS'!KLA191</f>
        <v>0</v>
      </c>
      <c r="KLK191" s="595">
        <f>'apuração GROSS'!KLB191</f>
        <v>0</v>
      </c>
      <c r="KLL191" s="595">
        <f>'apuração GROSS'!KLC191</f>
        <v>0</v>
      </c>
      <c r="KLM191" s="595">
        <f>'apuração GROSS'!KLD191</f>
        <v>0</v>
      </c>
      <c r="KLN191" s="595">
        <f>'apuração GROSS'!KLE191</f>
        <v>0</v>
      </c>
      <c r="KLO191" s="595">
        <f>'apuração GROSS'!KLF191</f>
        <v>0</v>
      </c>
      <c r="KLP191" s="595">
        <f>'apuração GROSS'!KLG191</f>
        <v>0</v>
      </c>
      <c r="KLQ191" s="595">
        <f>'apuração GROSS'!KLH191</f>
        <v>0</v>
      </c>
      <c r="KLR191" s="595">
        <f>'apuração GROSS'!KLI191</f>
        <v>0</v>
      </c>
      <c r="KLS191" s="595">
        <f>'apuração GROSS'!KLJ191</f>
        <v>0</v>
      </c>
      <c r="KLT191" s="595">
        <f>'apuração GROSS'!KLK191</f>
        <v>0</v>
      </c>
      <c r="KLU191" s="595">
        <f>'apuração GROSS'!KLL191</f>
        <v>0</v>
      </c>
      <c r="KLV191" s="595">
        <f>'apuração GROSS'!KLM191</f>
        <v>0</v>
      </c>
      <c r="KLW191" s="595">
        <f>'apuração GROSS'!KLN191</f>
        <v>0</v>
      </c>
      <c r="KLX191" s="595">
        <f>'apuração GROSS'!KLO191</f>
        <v>0</v>
      </c>
      <c r="KLY191" s="595">
        <f>'apuração GROSS'!KLP191</f>
        <v>0</v>
      </c>
      <c r="KLZ191" s="595">
        <f>'apuração GROSS'!KLQ191</f>
        <v>0</v>
      </c>
      <c r="KMA191" s="595">
        <f>'apuração GROSS'!KLR191</f>
        <v>0</v>
      </c>
      <c r="KMB191" s="595">
        <f>'apuração GROSS'!KLS191</f>
        <v>0</v>
      </c>
      <c r="KMC191" s="595">
        <f>'apuração GROSS'!KLT191</f>
        <v>0</v>
      </c>
      <c r="KMD191" s="595">
        <f>'apuração GROSS'!KLU191</f>
        <v>0</v>
      </c>
      <c r="KME191" s="595">
        <f>'apuração GROSS'!KLV191</f>
        <v>0</v>
      </c>
      <c r="KMF191" s="595">
        <f>'apuração GROSS'!KLW191</f>
        <v>0</v>
      </c>
      <c r="KMG191" s="595">
        <f>'apuração GROSS'!KLX191</f>
        <v>0</v>
      </c>
      <c r="KMH191" s="595">
        <f>'apuração GROSS'!KLY191</f>
        <v>0</v>
      </c>
      <c r="KMI191" s="595">
        <f>'apuração GROSS'!KLZ191</f>
        <v>0</v>
      </c>
      <c r="KMJ191" s="595">
        <f>'apuração GROSS'!KMA191</f>
        <v>0</v>
      </c>
      <c r="KMK191" s="595">
        <f>'apuração GROSS'!KMB191</f>
        <v>0</v>
      </c>
      <c r="KML191" s="595">
        <f>'apuração GROSS'!KMC191</f>
        <v>0</v>
      </c>
      <c r="KMM191" s="595">
        <f>'apuração GROSS'!KMD191</f>
        <v>0</v>
      </c>
      <c r="KMN191" s="595">
        <f>'apuração GROSS'!KME191</f>
        <v>0</v>
      </c>
      <c r="KMO191" s="595">
        <f>'apuração GROSS'!KMF191</f>
        <v>0</v>
      </c>
      <c r="KMP191" s="595">
        <f>'apuração GROSS'!KMG191</f>
        <v>0</v>
      </c>
      <c r="KMQ191" s="595">
        <f>'apuração GROSS'!KMH191</f>
        <v>0</v>
      </c>
      <c r="KMR191" s="595">
        <f>'apuração GROSS'!KMI191</f>
        <v>0</v>
      </c>
      <c r="KMS191" s="595">
        <f>'apuração GROSS'!KMJ191</f>
        <v>0</v>
      </c>
      <c r="KMT191" s="595">
        <f>'apuração GROSS'!KMK191</f>
        <v>0</v>
      </c>
      <c r="KMU191" s="595">
        <f>'apuração GROSS'!KML191</f>
        <v>0</v>
      </c>
      <c r="KMV191" s="595">
        <f>'apuração GROSS'!KMM191</f>
        <v>0</v>
      </c>
      <c r="KMW191" s="595">
        <f>'apuração GROSS'!KMN191</f>
        <v>0</v>
      </c>
      <c r="KMX191" s="595">
        <f>'apuração GROSS'!KMO191</f>
        <v>0</v>
      </c>
      <c r="KMY191" s="595">
        <f>'apuração GROSS'!KMP191</f>
        <v>0</v>
      </c>
      <c r="KMZ191" s="595">
        <f>'apuração GROSS'!KMQ191</f>
        <v>0</v>
      </c>
      <c r="KNA191" s="595">
        <f>'apuração GROSS'!KMR191</f>
        <v>0</v>
      </c>
      <c r="KNB191" s="595">
        <f>'apuração GROSS'!KMS191</f>
        <v>0</v>
      </c>
      <c r="KNC191" s="595">
        <f>'apuração GROSS'!KMT191</f>
        <v>0</v>
      </c>
      <c r="KND191" s="595">
        <f>'apuração GROSS'!KMU191</f>
        <v>0</v>
      </c>
      <c r="KNE191" s="595">
        <f>'apuração GROSS'!KMV191</f>
        <v>0</v>
      </c>
      <c r="KNF191" s="595">
        <f>'apuração GROSS'!KMW191</f>
        <v>0</v>
      </c>
      <c r="KNG191" s="595">
        <f>'apuração GROSS'!KMX191</f>
        <v>0</v>
      </c>
      <c r="KNH191" s="595">
        <f>'apuração GROSS'!KMY191</f>
        <v>0</v>
      </c>
      <c r="KNI191" s="595">
        <f>'apuração GROSS'!KMZ191</f>
        <v>0</v>
      </c>
      <c r="KNJ191" s="595">
        <f>'apuração GROSS'!KNA191</f>
        <v>0</v>
      </c>
      <c r="KNK191" s="595">
        <f>'apuração GROSS'!KNB191</f>
        <v>0</v>
      </c>
      <c r="KNL191" s="595">
        <f>'apuração GROSS'!KNC191</f>
        <v>0</v>
      </c>
      <c r="KNM191" s="595">
        <f>'apuração GROSS'!KND191</f>
        <v>0</v>
      </c>
      <c r="KNN191" s="595">
        <f>'apuração GROSS'!KNE191</f>
        <v>0</v>
      </c>
      <c r="KNO191" s="595">
        <f>'apuração GROSS'!KNF191</f>
        <v>0</v>
      </c>
      <c r="KNP191" s="595">
        <f>'apuração GROSS'!KNG191</f>
        <v>0</v>
      </c>
      <c r="KNQ191" s="595">
        <f>'apuração GROSS'!KNH191</f>
        <v>0</v>
      </c>
      <c r="KNR191" s="595">
        <f>'apuração GROSS'!KNI191</f>
        <v>0</v>
      </c>
      <c r="KNS191" s="595">
        <f>'apuração GROSS'!KNJ191</f>
        <v>0</v>
      </c>
      <c r="KNT191" s="595">
        <f>'apuração GROSS'!KNK191</f>
        <v>0</v>
      </c>
      <c r="KNU191" s="595">
        <f>'apuração GROSS'!KNL191</f>
        <v>0</v>
      </c>
      <c r="KNV191" s="595">
        <f>'apuração GROSS'!KNM191</f>
        <v>0</v>
      </c>
      <c r="KNW191" s="595">
        <f>'apuração GROSS'!KNN191</f>
        <v>0</v>
      </c>
      <c r="KNX191" s="595">
        <f>'apuração GROSS'!KNO191</f>
        <v>0</v>
      </c>
      <c r="KNY191" s="595">
        <f>'apuração GROSS'!KNP191</f>
        <v>0</v>
      </c>
      <c r="KNZ191" s="595">
        <f>'apuração GROSS'!KNQ191</f>
        <v>0</v>
      </c>
      <c r="KOA191" s="595">
        <f>'apuração GROSS'!KNR191</f>
        <v>0</v>
      </c>
      <c r="KOB191" s="595">
        <f>'apuração GROSS'!KNS191</f>
        <v>0</v>
      </c>
      <c r="KOC191" s="595">
        <f>'apuração GROSS'!KNT191</f>
        <v>0</v>
      </c>
      <c r="KOD191" s="595">
        <f>'apuração GROSS'!KNU191</f>
        <v>0</v>
      </c>
      <c r="KOE191" s="595">
        <f>'apuração GROSS'!KNV191</f>
        <v>0</v>
      </c>
      <c r="KOF191" s="595">
        <f>'apuração GROSS'!KNW191</f>
        <v>0</v>
      </c>
      <c r="KOG191" s="595">
        <f>'apuração GROSS'!KNX191</f>
        <v>0</v>
      </c>
      <c r="KOH191" s="595">
        <f>'apuração GROSS'!KNY191</f>
        <v>0</v>
      </c>
      <c r="KOI191" s="595">
        <f>'apuração GROSS'!KNZ191</f>
        <v>0</v>
      </c>
      <c r="KOJ191" s="595">
        <f>'apuração GROSS'!KOA191</f>
        <v>0</v>
      </c>
      <c r="KOK191" s="595">
        <f>'apuração GROSS'!KOB191</f>
        <v>0</v>
      </c>
      <c r="KOL191" s="595">
        <f>'apuração GROSS'!KOC191</f>
        <v>0</v>
      </c>
      <c r="KOM191" s="595">
        <f>'apuração GROSS'!KOD191</f>
        <v>0</v>
      </c>
      <c r="KON191" s="595">
        <f>'apuração GROSS'!KOE191</f>
        <v>0</v>
      </c>
      <c r="KOO191" s="595">
        <f>'apuração GROSS'!KOF191</f>
        <v>0</v>
      </c>
      <c r="KOP191" s="595">
        <f>'apuração GROSS'!KOG191</f>
        <v>0</v>
      </c>
      <c r="KOQ191" s="595">
        <f>'apuração GROSS'!KOH191</f>
        <v>0</v>
      </c>
      <c r="KOR191" s="595">
        <f>'apuração GROSS'!KOI191</f>
        <v>0</v>
      </c>
      <c r="KOS191" s="595">
        <f>'apuração GROSS'!KOJ191</f>
        <v>0</v>
      </c>
      <c r="KOT191" s="595">
        <f>'apuração GROSS'!KOK191</f>
        <v>0</v>
      </c>
      <c r="KOU191" s="595">
        <f>'apuração GROSS'!KOL191</f>
        <v>0</v>
      </c>
      <c r="KOV191" s="595">
        <f>'apuração GROSS'!KOM191</f>
        <v>0</v>
      </c>
      <c r="KOW191" s="595">
        <f>'apuração GROSS'!KON191</f>
        <v>0</v>
      </c>
      <c r="KOX191" s="595">
        <f>'apuração GROSS'!KOO191</f>
        <v>0</v>
      </c>
      <c r="KOY191" s="595">
        <f>'apuração GROSS'!KOP191</f>
        <v>0</v>
      </c>
      <c r="KOZ191" s="595">
        <f>'apuração GROSS'!KOQ191</f>
        <v>0</v>
      </c>
      <c r="KPA191" s="595">
        <f>'apuração GROSS'!KOR191</f>
        <v>0</v>
      </c>
      <c r="KPB191" s="595">
        <f>'apuração GROSS'!KOS191</f>
        <v>0</v>
      </c>
      <c r="KPC191" s="595">
        <f>'apuração GROSS'!KOT191</f>
        <v>0</v>
      </c>
      <c r="KPD191" s="595">
        <f>'apuração GROSS'!KOU191</f>
        <v>0</v>
      </c>
      <c r="KPE191" s="595">
        <f>'apuração GROSS'!KOV191</f>
        <v>0</v>
      </c>
      <c r="KPF191" s="595">
        <f>'apuração GROSS'!KOW191</f>
        <v>0</v>
      </c>
      <c r="KPG191" s="595">
        <f>'apuração GROSS'!KOX191</f>
        <v>0</v>
      </c>
      <c r="KPH191" s="595">
        <f>'apuração GROSS'!KOY191</f>
        <v>0</v>
      </c>
      <c r="KPI191" s="595">
        <f>'apuração GROSS'!KOZ191</f>
        <v>0</v>
      </c>
      <c r="KPJ191" s="595">
        <f>'apuração GROSS'!KPA191</f>
        <v>0</v>
      </c>
      <c r="KPK191" s="595">
        <f>'apuração GROSS'!KPB191</f>
        <v>0</v>
      </c>
      <c r="KPL191" s="595">
        <f>'apuração GROSS'!KPC191</f>
        <v>0</v>
      </c>
      <c r="KPM191" s="595">
        <f>'apuração GROSS'!KPD191</f>
        <v>0</v>
      </c>
      <c r="KPN191" s="595">
        <f>'apuração GROSS'!KPE191</f>
        <v>0</v>
      </c>
      <c r="KPO191" s="595">
        <f>'apuração GROSS'!KPF191</f>
        <v>0</v>
      </c>
      <c r="KPP191" s="595">
        <f>'apuração GROSS'!KPG191</f>
        <v>0</v>
      </c>
      <c r="KPQ191" s="595">
        <f>'apuração GROSS'!KPH191</f>
        <v>0</v>
      </c>
      <c r="KPR191" s="595">
        <f>'apuração GROSS'!KPI191</f>
        <v>0</v>
      </c>
      <c r="KPS191" s="595">
        <f>'apuração GROSS'!KPJ191</f>
        <v>0</v>
      </c>
      <c r="KPT191" s="595">
        <f>'apuração GROSS'!KPK191</f>
        <v>0</v>
      </c>
      <c r="KPU191" s="595">
        <f>'apuração GROSS'!KPL191</f>
        <v>0</v>
      </c>
      <c r="KPV191" s="595">
        <f>'apuração GROSS'!KPM191</f>
        <v>0</v>
      </c>
      <c r="KPW191" s="595">
        <f>'apuração GROSS'!KPN191</f>
        <v>0</v>
      </c>
      <c r="KPX191" s="595">
        <f>'apuração GROSS'!KPO191</f>
        <v>0</v>
      </c>
      <c r="KPY191" s="595">
        <f>'apuração GROSS'!KPP191</f>
        <v>0</v>
      </c>
      <c r="KPZ191" s="595">
        <f>'apuração GROSS'!KPQ191</f>
        <v>0</v>
      </c>
      <c r="KQA191" s="595">
        <f>'apuração GROSS'!KPR191</f>
        <v>0</v>
      </c>
      <c r="KQB191" s="595">
        <f>'apuração GROSS'!KPS191</f>
        <v>0</v>
      </c>
      <c r="KQC191" s="595">
        <f>'apuração GROSS'!KPT191</f>
        <v>0</v>
      </c>
      <c r="KQD191" s="595">
        <f>'apuração GROSS'!KPU191</f>
        <v>0</v>
      </c>
      <c r="KQE191" s="595">
        <f>'apuração GROSS'!KPV191</f>
        <v>0</v>
      </c>
      <c r="KQF191" s="595">
        <f>'apuração GROSS'!KPW191</f>
        <v>0</v>
      </c>
      <c r="KQG191" s="595">
        <f>'apuração GROSS'!KPX191</f>
        <v>0</v>
      </c>
      <c r="KQH191" s="595">
        <f>'apuração GROSS'!KPY191</f>
        <v>0</v>
      </c>
      <c r="KQI191" s="595">
        <f>'apuração GROSS'!KPZ191</f>
        <v>0</v>
      </c>
      <c r="KQJ191" s="595">
        <f>'apuração GROSS'!KQA191</f>
        <v>0</v>
      </c>
      <c r="KQK191" s="595">
        <f>'apuração GROSS'!KQB191</f>
        <v>0</v>
      </c>
      <c r="KQL191" s="595">
        <f>'apuração GROSS'!KQC191</f>
        <v>0</v>
      </c>
      <c r="KQM191" s="595">
        <f>'apuração GROSS'!KQD191</f>
        <v>0</v>
      </c>
      <c r="KQN191" s="595">
        <f>'apuração GROSS'!KQE191</f>
        <v>0</v>
      </c>
      <c r="KQO191" s="595">
        <f>'apuração GROSS'!KQF191</f>
        <v>0</v>
      </c>
      <c r="KQP191" s="595">
        <f>'apuração GROSS'!KQG191</f>
        <v>0</v>
      </c>
      <c r="KQQ191" s="595">
        <f>'apuração GROSS'!KQH191</f>
        <v>0</v>
      </c>
      <c r="KQR191" s="595">
        <f>'apuração GROSS'!KQI191</f>
        <v>0</v>
      </c>
      <c r="KQS191" s="595">
        <f>'apuração GROSS'!KQJ191</f>
        <v>0</v>
      </c>
      <c r="KQT191" s="595">
        <f>'apuração GROSS'!KQK191</f>
        <v>0</v>
      </c>
      <c r="KQU191" s="595">
        <f>'apuração GROSS'!KQL191</f>
        <v>0</v>
      </c>
      <c r="KQV191" s="595">
        <f>'apuração GROSS'!KQM191</f>
        <v>0</v>
      </c>
      <c r="KQW191" s="595">
        <f>'apuração GROSS'!KQN191</f>
        <v>0</v>
      </c>
      <c r="KQX191" s="595">
        <f>'apuração GROSS'!KQO191</f>
        <v>0</v>
      </c>
      <c r="KQY191" s="595">
        <f>'apuração GROSS'!KQP191</f>
        <v>0</v>
      </c>
      <c r="KQZ191" s="595">
        <f>'apuração GROSS'!KQQ191</f>
        <v>0</v>
      </c>
      <c r="KRA191" s="595">
        <f>'apuração GROSS'!KQR191</f>
        <v>0</v>
      </c>
      <c r="KRB191" s="595">
        <f>'apuração GROSS'!KQS191</f>
        <v>0</v>
      </c>
      <c r="KRC191" s="595">
        <f>'apuração GROSS'!KQT191</f>
        <v>0</v>
      </c>
      <c r="KRD191" s="595">
        <f>'apuração GROSS'!KQU191</f>
        <v>0</v>
      </c>
      <c r="KRE191" s="595">
        <f>'apuração GROSS'!KQV191</f>
        <v>0</v>
      </c>
      <c r="KRF191" s="595">
        <f>'apuração GROSS'!KQW191</f>
        <v>0</v>
      </c>
      <c r="KRG191" s="595">
        <f>'apuração GROSS'!KQX191</f>
        <v>0</v>
      </c>
      <c r="KRH191" s="595">
        <f>'apuração GROSS'!KQY191</f>
        <v>0</v>
      </c>
      <c r="KRI191" s="595">
        <f>'apuração GROSS'!KQZ191</f>
        <v>0</v>
      </c>
      <c r="KRJ191" s="595">
        <f>'apuração GROSS'!KRA191</f>
        <v>0</v>
      </c>
      <c r="KRK191" s="595">
        <f>'apuração GROSS'!KRB191</f>
        <v>0</v>
      </c>
      <c r="KRL191" s="595">
        <f>'apuração GROSS'!KRC191</f>
        <v>0</v>
      </c>
      <c r="KRM191" s="595">
        <f>'apuração GROSS'!KRD191</f>
        <v>0</v>
      </c>
      <c r="KRN191" s="595">
        <f>'apuração GROSS'!KRE191</f>
        <v>0</v>
      </c>
      <c r="KRO191" s="595">
        <f>'apuração GROSS'!KRF191</f>
        <v>0</v>
      </c>
      <c r="KRP191" s="595">
        <f>'apuração GROSS'!KRG191</f>
        <v>0</v>
      </c>
      <c r="KRQ191" s="595">
        <f>'apuração GROSS'!KRH191</f>
        <v>0</v>
      </c>
      <c r="KRR191" s="595">
        <f>'apuração GROSS'!KRI191</f>
        <v>0</v>
      </c>
      <c r="KRS191" s="595">
        <f>'apuração GROSS'!KRJ191</f>
        <v>0</v>
      </c>
      <c r="KRT191" s="595">
        <f>'apuração GROSS'!KRK191</f>
        <v>0</v>
      </c>
      <c r="KRU191" s="595">
        <f>'apuração GROSS'!KRL191</f>
        <v>0</v>
      </c>
      <c r="KRV191" s="595">
        <f>'apuração GROSS'!KRM191</f>
        <v>0</v>
      </c>
      <c r="KRW191" s="595">
        <f>'apuração GROSS'!KRN191</f>
        <v>0</v>
      </c>
      <c r="KRX191" s="595">
        <f>'apuração GROSS'!KRO191</f>
        <v>0</v>
      </c>
      <c r="KRY191" s="595">
        <f>'apuração GROSS'!KRP191</f>
        <v>0</v>
      </c>
      <c r="KRZ191" s="595">
        <f>'apuração GROSS'!KRQ191</f>
        <v>0</v>
      </c>
      <c r="KSA191" s="595">
        <f>'apuração GROSS'!KRR191</f>
        <v>0</v>
      </c>
      <c r="KSB191" s="595">
        <f>'apuração GROSS'!KRS191</f>
        <v>0</v>
      </c>
      <c r="KSC191" s="595">
        <f>'apuração GROSS'!KRT191</f>
        <v>0</v>
      </c>
      <c r="KSD191" s="595">
        <f>'apuração GROSS'!KRU191</f>
        <v>0</v>
      </c>
      <c r="KSE191" s="595">
        <f>'apuração GROSS'!KRV191</f>
        <v>0</v>
      </c>
      <c r="KSF191" s="595">
        <f>'apuração GROSS'!KRW191</f>
        <v>0</v>
      </c>
      <c r="KSG191" s="595">
        <f>'apuração GROSS'!KRX191</f>
        <v>0</v>
      </c>
      <c r="KSH191" s="595">
        <f>'apuração GROSS'!KRY191</f>
        <v>0</v>
      </c>
      <c r="KSI191" s="595">
        <f>'apuração GROSS'!KRZ191</f>
        <v>0</v>
      </c>
      <c r="KSJ191" s="595">
        <f>'apuração GROSS'!KSA191</f>
        <v>0</v>
      </c>
      <c r="KSK191" s="595">
        <f>'apuração GROSS'!KSB191</f>
        <v>0</v>
      </c>
      <c r="KSL191" s="595">
        <f>'apuração GROSS'!KSC191</f>
        <v>0</v>
      </c>
      <c r="KSM191" s="595">
        <f>'apuração GROSS'!KSD191</f>
        <v>0</v>
      </c>
      <c r="KSN191" s="595">
        <f>'apuração GROSS'!KSE191</f>
        <v>0</v>
      </c>
      <c r="KSO191" s="595">
        <f>'apuração GROSS'!KSF191</f>
        <v>0</v>
      </c>
      <c r="KSP191" s="595">
        <f>'apuração GROSS'!KSG191</f>
        <v>0</v>
      </c>
      <c r="KSQ191" s="595">
        <f>'apuração GROSS'!KSH191</f>
        <v>0</v>
      </c>
      <c r="KSR191" s="595">
        <f>'apuração GROSS'!KSI191</f>
        <v>0</v>
      </c>
      <c r="KSS191" s="595">
        <f>'apuração GROSS'!KSJ191</f>
        <v>0</v>
      </c>
      <c r="KST191" s="595">
        <f>'apuração GROSS'!KSK191</f>
        <v>0</v>
      </c>
      <c r="KSU191" s="595">
        <f>'apuração GROSS'!KSL191</f>
        <v>0</v>
      </c>
      <c r="KSV191" s="595">
        <f>'apuração GROSS'!KSM191</f>
        <v>0</v>
      </c>
      <c r="KSW191" s="595">
        <f>'apuração GROSS'!KSN191</f>
        <v>0</v>
      </c>
      <c r="KSX191" s="595">
        <f>'apuração GROSS'!KSO191</f>
        <v>0</v>
      </c>
      <c r="KSY191" s="595">
        <f>'apuração GROSS'!KSP191</f>
        <v>0</v>
      </c>
      <c r="KSZ191" s="595">
        <f>'apuração GROSS'!KSQ191</f>
        <v>0</v>
      </c>
      <c r="KTA191" s="595">
        <f>'apuração GROSS'!KSR191</f>
        <v>0</v>
      </c>
      <c r="KTB191" s="595">
        <f>'apuração GROSS'!KSS191</f>
        <v>0</v>
      </c>
      <c r="KTC191" s="595">
        <f>'apuração GROSS'!KST191</f>
        <v>0</v>
      </c>
      <c r="KTD191" s="595">
        <f>'apuração GROSS'!KSU191</f>
        <v>0</v>
      </c>
      <c r="KTE191" s="595">
        <f>'apuração GROSS'!KSV191</f>
        <v>0</v>
      </c>
      <c r="KTF191" s="595">
        <f>'apuração GROSS'!KSW191</f>
        <v>0</v>
      </c>
      <c r="KTG191" s="595">
        <f>'apuração GROSS'!KSX191</f>
        <v>0</v>
      </c>
      <c r="KTH191" s="595">
        <f>'apuração GROSS'!KSY191</f>
        <v>0</v>
      </c>
      <c r="KTI191" s="595">
        <f>'apuração GROSS'!KSZ191</f>
        <v>0</v>
      </c>
      <c r="KTJ191" s="595">
        <f>'apuração GROSS'!KTA191</f>
        <v>0</v>
      </c>
      <c r="KTK191" s="595">
        <f>'apuração GROSS'!KTB191</f>
        <v>0</v>
      </c>
      <c r="KTL191" s="595">
        <f>'apuração GROSS'!KTC191</f>
        <v>0</v>
      </c>
      <c r="KTM191" s="595">
        <f>'apuração GROSS'!KTD191</f>
        <v>0</v>
      </c>
      <c r="KTN191" s="595">
        <f>'apuração GROSS'!KTE191</f>
        <v>0</v>
      </c>
      <c r="KTO191" s="595">
        <f>'apuração GROSS'!KTF191</f>
        <v>0</v>
      </c>
      <c r="KTP191" s="595">
        <f>'apuração GROSS'!KTG191</f>
        <v>0</v>
      </c>
      <c r="KTQ191" s="595">
        <f>'apuração GROSS'!KTH191</f>
        <v>0</v>
      </c>
      <c r="KTR191" s="595">
        <f>'apuração GROSS'!KTI191</f>
        <v>0</v>
      </c>
      <c r="KTS191" s="595">
        <f>'apuração GROSS'!KTJ191</f>
        <v>0</v>
      </c>
      <c r="KTT191" s="595">
        <f>'apuração GROSS'!KTK191</f>
        <v>0</v>
      </c>
      <c r="KTU191" s="595">
        <f>'apuração GROSS'!KTL191</f>
        <v>0</v>
      </c>
      <c r="KTV191" s="595">
        <f>'apuração GROSS'!KTM191</f>
        <v>0</v>
      </c>
      <c r="KTW191" s="595">
        <f>'apuração GROSS'!KTN191</f>
        <v>0</v>
      </c>
      <c r="KTX191" s="595">
        <f>'apuração GROSS'!KTO191</f>
        <v>0</v>
      </c>
      <c r="KTY191" s="595">
        <f>'apuração GROSS'!KTP191</f>
        <v>0</v>
      </c>
      <c r="KTZ191" s="595">
        <f>'apuração GROSS'!KTQ191</f>
        <v>0</v>
      </c>
      <c r="KUA191" s="595">
        <f>'apuração GROSS'!KTR191</f>
        <v>0</v>
      </c>
      <c r="KUB191" s="595">
        <f>'apuração GROSS'!KTS191</f>
        <v>0</v>
      </c>
      <c r="KUC191" s="595">
        <f>'apuração GROSS'!KTT191</f>
        <v>0</v>
      </c>
      <c r="KUD191" s="595">
        <f>'apuração GROSS'!KTU191</f>
        <v>0</v>
      </c>
      <c r="KUE191" s="595">
        <f>'apuração GROSS'!KTV191</f>
        <v>0</v>
      </c>
      <c r="KUF191" s="595">
        <f>'apuração GROSS'!KTW191</f>
        <v>0</v>
      </c>
      <c r="KUG191" s="595">
        <f>'apuração GROSS'!KTX191</f>
        <v>0</v>
      </c>
      <c r="KUH191" s="595">
        <f>'apuração GROSS'!KTY191</f>
        <v>0</v>
      </c>
      <c r="KUI191" s="595">
        <f>'apuração GROSS'!KTZ191</f>
        <v>0</v>
      </c>
      <c r="KUJ191" s="595">
        <f>'apuração GROSS'!KUA191</f>
        <v>0</v>
      </c>
      <c r="KUK191" s="595">
        <f>'apuração GROSS'!KUB191</f>
        <v>0</v>
      </c>
      <c r="KUL191" s="595">
        <f>'apuração GROSS'!KUC191</f>
        <v>0</v>
      </c>
      <c r="KUM191" s="595">
        <f>'apuração GROSS'!KUD191</f>
        <v>0</v>
      </c>
      <c r="KUN191" s="595">
        <f>'apuração GROSS'!KUE191</f>
        <v>0</v>
      </c>
      <c r="KUO191" s="595">
        <f>'apuração GROSS'!KUF191</f>
        <v>0</v>
      </c>
      <c r="KUP191" s="595">
        <f>'apuração GROSS'!KUG191</f>
        <v>0</v>
      </c>
      <c r="KUQ191" s="595">
        <f>'apuração GROSS'!KUH191</f>
        <v>0</v>
      </c>
      <c r="KUR191" s="595">
        <f>'apuração GROSS'!KUI191</f>
        <v>0</v>
      </c>
      <c r="KUS191" s="595">
        <f>'apuração GROSS'!KUJ191</f>
        <v>0</v>
      </c>
      <c r="KUT191" s="595">
        <f>'apuração GROSS'!KUK191</f>
        <v>0</v>
      </c>
      <c r="KUU191" s="595">
        <f>'apuração GROSS'!KUL191</f>
        <v>0</v>
      </c>
      <c r="KUV191" s="595">
        <f>'apuração GROSS'!KUM191</f>
        <v>0</v>
      </c>
      <c r="KUW191" s="595">
        <f>'apuração GROSS'!KUN191</f>
        <v>0</v>
      </c>
      <c r="KUX191" s="595">
        <f>'apuração GROSS'!KUO191</f>
        <v>0</v>
      </c>
      <c r="KUY191" s="595">
        <f>'apuração GROSS'!KUP191</f>
        <v>0</v>
      </c>
      <c r="KUZ191" s="595">
        <f>'apuração GROSS'!KUQ191</f>
        <v>0</v>
      </c>
      <c r="KVA191" s="595">
        <f>'apuração GROSS'!KUR191</f>
        <v>0</v>
      </c>
      <c r="KVB191" s="595">
        <f>'apuração GROSS'!KUS191</f>
        <v>0</v>
      </c>
      <c r="KVC191" s="595">
        <f>'apuração GROSS'!KUT191</f>
        <v>0</v>
      </c>
      <c r="KVD191" s="595">
        <f>'apuração GROSS'!KUU191</f>
        <v>0</v>
      </c>
      <c r="KVE191" s="595">
        <f>'apuração GROSS'!KUV191</f>
        <v>0</v>
      </c>
      <c r="KVF191" s="595">
        <f>'apuração GROSS'!KUW191</f>
        <v>0</v>
      </c>
      <c r="KVG191" s="595">
        <f>'apuração GROSS'!KUX191</f>
        <v>0</v>
      </c>
      <c r="KVH191" s="595">
        <f>'apuração GROSS'!KUY191</f>
        <v>0</v>
      </c>
      <c r="KVI191" s="595">
        <f>'apuração GROSS'!KUZ191</f>
        <v>0</v>
      </c>
      <c r="KVJ191" s="595">
        <f>'apuração GROSS'!KVA191</f>
        <v>0</v>
      </c>
      <c r="KVK191" s="595">
        <f>'apuração GROSS'!KVB191</f>
        <v>0</v>
      </c>
      <c r="KVL191" s="595">
        <f>'apuração GROSS'!KVC191</f>
        <v>0</v>
      </c>
      <c r="KVM191" s="595">
        <f>'apuração GROSS'!KVD191</f>
        <v>0</v>
      </c>
      <c r="KVN191" s="595">
        <f>'apuração GROSS'!KVE191</f>
        <v>0</v>
      </c>
      <c r="KVO191" s="595">
        <f>'apuração GROSS'!KVF191</f>
        <v>0</v>
      </c>
      <c r="KVP191" s="595">
        <f>'apuração GROSS'!KVG191</f>
        <v>0</v>
      </c>
      <c r="KVQ191" s="595">
        <f>'apuração GROSS'!KVH191</f>
        <v>0</v>
      </c>
      <c r="KVR191" s="595">
        <f>'apuração GROSS'!KVI191</f>
        <v>0</v>
      </c>
      <c r="KVS191" s="595">
        <f>'apuração GROSS'!KVJ191</f>
        <v>0</v>
      </c>
      <c r="KVT191" s="595">
        <f>'apuração GROSS'!KVK191</f>
        <v>0</v>
      </c>
      <c r="KVU191" s="595">
        <f>'apuração GROSS'!KVL191</f>
        <v>0</v>
      </c>
      <c r="KVV191" s="595">
        <f>'apuração GROSS'!KVM191</f>
        <v>0</v>
      </c>
      <c r="KVW191" s="595">
        <f>'apuração GROSS'!KVN191</f>
        <v>0</v>
      </c>
      <c r="KVX191" s="595">
        <f>'apuração GROSS'!KVO191</f>
        <v>0</v>
      </c>
      <c r="KVY191" s="595">
        <f>'apuração GROSS'!KVP191</f>
        <v>0</v>
      </c>
      <c r="KVZ191" s="595">
        <f>'apuração GROSS'!KVQ191</f>
        <v>0</v>
      </c>
      <c r="KWA191" s="595">
        <f>'apuração GROSS'!KVR191</f>
        <v>0</v>
      </c>
      <c r="KWB191" s="595">
        <f>'apuração GROSS'!KVS191</f>
        <v>0</v>
      </c>
      <c r="KWC191" s="595">
        <f>'apuração GROSS'!KVT191</f>
        <v>0</v>
      </c>
      <c r="KWD191" s="595">
        <f>'apuração GROSS'!KVU191</f>
        <v>0</v>
      </c>
      <c r="KWE191" s="595">
        <f>'apuração GROSS'!KVV191</f>
        <v>0</v>
      </c>
      <c r="KWF191" s="595">
        <f>'apuração GROSS'!KVW191</f>
        <v>0</v>
      </c>
      <c r="KWG191" s="595">
        <f>'apuração GROSS'!KVX191</f>
        <v>0</v>
      </c>
      <c r="KWH191" s="595">
        <f>'apuração GROSS'!KVY191</f>
        <v>0</v>
      </c>
      <c r="KWI191" s="595">
        <f>'apuração GROSS'!KVZ191</f>
        <v>0</v>
      </c>
      <c r="KWJ191" s="595">
        <f>'apuração GROSS'!KWA191</f>
        <v>0</v>
      </c>
      <c r="KWK191" s="595">
        <f>'apuração GROSS'!KWB191</f>
        <v>0</v>
      </c>
      <c r="KWL191" s="595">
        <f>'apuração GROSS'!KWC191</f>
        <v>0</v>
      </c>
      <c r="KWM191" s="595">
        <f>'apuração GROSS'!KWD191</f>
        <v>0</v>
      </c>
      <c r="KWN191" s="595">
        <f>'apuração GROSS'!KWE191</f>
        <v>0</v>
      </c>
      <c r="KWO191" s="595">
        <f>'apuração GROSS'!KWF191</f>
        <v>0</v>
      </c>
      <c r="KWP191" s="595">
        <f>'apuração GROSS'!KWG191</f>
        <v>0</v>
      </c>
      <c r="KWQ191" s="595">
        <f>'apuração GROSS'!KWH191</f>
        <v>0</v>
      </c>
      <c r="KWR191" s="595">
        <f>'apuração GROSS'!KWI191</f>
        <v>0</v>
      </c>
      <c r="KWS191" s="595">
        <f>'apuração GROSS'!KWJ191</f>
        <v>0</v>
      </c>
      <c r="KWT191" s="595">
        <f>'apuração GROSS'!KWK191</f>
        <v>0</v>
      </c>
      <c r="KWU191" s="595">
        <f>'apuração GROSS'!KWL191</f>
        <v>0</v>
      </c>
      <c r="KWV191" s="595">
        <f>'apuração GROSS'!KWM191</f>
        <v>0</v>
      </c>
      <c r="KWW191" s="595">
        <f>'apuração GROSS'!KWN191</f>
        <v>0</v>
      </c>
      <c r="KWX191" s="595">
        <f>'apuração GROSS'!KWO191</f>
        <v>0</v>
      </c>
      <c r="KWY191" s="595">
        <f>'apuração GROSS'!KWP191</f>
        <v>0</v>
      </c>
      <c r="KWZ191" s="595">
        <f>'apuração GROSS'!KWQ191</f>
        <v>0</v>
      </c>
      <c r="KXA191" s="595">
        <f>'apuração GROSS'!KWR191</f>
        <v>0</v>
      </c>
      <c r="KXB191" s="595">
        <f>'apuração GROSS'!KWS191</f>
        <v>0</v>
      </c>
      <c r="KXC191" s="595">
        <f>'apuração GROSS'!KWT191</f>
        <v>0</v>
      </c>
      <c r="KXD191" s="595">
        <f>'apuração GROSS'!KWU191</f>
        <v>0</v>
      </c>
      <c r="KXE191" s="595">
        <f>'apuração GROSS'!KWV191</f>
        <v>0</v>
      </c>
      <c r="KXF191" s="595">
        <f>'apuração GROSS'!KWW191</f>
        <v>0</v>
      </c>
      <c r="KXG191" s="595">
        <f>'apuração GROSS'!KWX191</f>
        <v>0</v>
      </c>
      <c r="KXH191" s="595">
        <f>'apuração GROSS'!KWY191</f>
        <v>0</v>
      </c>
      <c r="KXI191" s="595">
        <f>'apuração GROSS'!KWZ191</f>
        <v>0</v>
      </c>
      <c r="KXJ191" s="595">
        <f>'apuração GROSS'!KXA191</f>
        <v>0</v>
      </c>
      <c r="KXK191" s="595">
        <f>'apuração GROSS'!KXB191</f>
        <v>0</v>
      </c>
      <c r="KXL191" s="595">
        <f>'apuração GROSS'!KXC191</f>
        <v>0</v>
      </c>
      <c r="KXM191" s="595">
        <f>'apuração GROSS'!KXD191</f>
        <v>0</v>
      </c>
      <c r="KXN191" s="595">
        <f>'apuração GROSS'!KXE191</f>
        <v>0</v>
      </c>
      <c r="KXO191" s="595">
        <f>'apuração GROSS'!KXF191</f>
        <v>0</v>
      </c>
      <c r="KXP191" s="595">
        <f>'apuração GROSS'!KXG191</f>
        <v>0</v>
      </c>
      <c r="KXQ191" s="595">
        <f>'apuração GROSS'!KXH191</f>
        <v>0</v>
      </c>
      <c r="KXR191" s="595">
        <f>'apuração GROSS'!KXI191</f>
        <v>0</v>
      </c>
      <c r="KXS191" s="595">
        <f>'apuração GROSS'!KXJ191</f>
        <v>0</v>
      </c>
      <c r="KXT191" s="595">
        <f>'apuração GROSS'!KXK191</f>
        <v>0</v>
      </c>
      <c r="KXU191" s="595">
        <f>'apuração GROSS'!KXL191</f>
        <v>0</v>
      </c>
      <c r="KXV191" s="595">
        <f>'apuração GROSS'!KXM191</f>
        <v>0</v>
      </c>
      <c r="KXW191" s="595">
        <f>'apuração GROSS'!KXN191</f>
        <v>0</v>
      </c>
      <c r="KXX191" s="595">
        <f>'apuração GROSS'!KXO191</f>
        <v>0</v>
      </c>
      <c r="KXY191" s="595">
        <f>'apuração GROSS'!KXP191</f>
        <v>0</v>
      </c>
      <c r="KXZ191" s="595">
        <f>'apuração GROSS'!KXQ191</f>
        <v>0</v>
      </c>
      <c r="KYA191" s="595">
        <f>'apuração GROSS'!KXR191</f>
        <v>0</v>
      </c>
      <c r="KYB191" s="595">
        <f>'apuração GROSS'!KXS191</f>
        <v>0</v>
      </c>
      <c r="KYC191" s="595">
        <f>'apuração GROSS'!KXT191</f>
        <v>0</v>
      </c>
      <c r="KYD191" s="595">
        <f>'apuração GROSS'!KXU191</f>
        <v>0</v>
      </c>
      <c r="KYE191" s="595">
        <f>'apuração GROSS'!KXV191</f>
        <v>0</v>
      </c>
      <c r="KYF191" s="595">
        <f>'apuração GROSS'!KXW191</f>
        <v>0</v>
      </c>
      <c r="KYG191" s="595">
        <f>'apuração GROSS'!KXX191</f>
        <v>0</v>
      </c>
      <c r="KYH191" s="595">
        <f>'apuração GROSS'!KXY191</f>
        <v>0</v>
      </c>
      <c r="KYI191" s="595">
        <f>'apuração GROSS'!KXZ191</f>
        <v>0</v>
      </c>
      <c r="KYJ191" s="595">
        <f>'apuração GROSS'!KYA191</f>
        <v>0</v>
      </c>
      <c r="KYK191" s="595">
        <f>'apuração GROSS'!KYB191</f>
        <v>0</v>
      </c>
      <c r="KYL191" s="595">
        <f>'apuração GROSS'!KYC191</f>
        <v>0</v>
      </c>
      <c r="KYM191" s="595">
        <f>'apuração GROSS'!KYD191</f>
        <v>0</v>
      </c>
      <c r="KYN191" s="595">
        <f>'apuração GROSS'!KYE191</f>
        <v>0</v>
      </c>
      <c r="KYO191" s="595">
        <f>'apuração GROSS'!KYF191</f>
        <v>0</v>
      </c>
      <c r="KYP191" s="595">
        <f>'apuração GROSS'!KYG191</f>
        <v>0</v>
      </c>
      <c r="KYQ191" s="595">
        <f>'apuração GROSS'!KYH191</f>
        <v>0</v>
      </c>
      <c r="KYR191" s="595">
        <f>'apuração GROSS'!KYI191</f>
        <v>0</v>
      </c>
      <c r="KYS191" s="595">
        <f>'apuração GROSS'!KYJ191</f>
        <v>0</v>
      </c>
      <c r="KYT191" s="595">
        <f>'apuração GROSS'!KYK191</f>
        <v>0</v>
      </c>
      <c r="KYU191" s="595">
        <f>'apuração GROSS'!KYL191</f>
        <v>0</v>
      </c>
      <c r="KYV191" s="595">
        <f>'apuração GROSS'!KYM191</f>
        <v>0</v>
      </c>
      <c r="KYW191" s="595">
        <f>'apuração GROSS'!KYN191</f>
        <v>0</v>
      </c>
      <c r="KYX191" s="595">
        <f>'apuração GROSS'!KYO191</f>
        <v>0</v>
      </c>
      <c r="KYY191" s="595">
        <f>'apuração GROSS'!KYP191</f>
        <v>0</v>
      </c>
      <c r="KYZ191" s="595">
        <f>'apuração GROSS'!KYQ191</f>
        <v>0</v>
      </c>
      <c r="KZA191" s="595">
        <f>'apuração GROSS'!KYR191</f>
        <v>0</v>
      </c>
      <c r="KZB191" s="595">
        <f>'apuração GROSS'!KYS191</f>
        <v>0</v>
      </c>
      <c r="KZC191" s="595">
        <f>'apuração GROSS'!KYT191</f>
        <v>0</v>
      </c>
      <c r="KZD191" s="595">
        <f>'apuração GROSS'!KYU191</f>
        <v>0</v>
      </c>
      <c r="KZE191" s="595">
        <f>'apuração GROSS'!KYV191</f>
        <v>0</v>
      </c>
      <c r="KZF191" s="595">
        <f>'apuração GROSS'!KYW191</f>
        <v>0</v>
      </c>
      <c r="KZG191" s="595">
        <f>'apuração GROSS'!KYX191</f>
        <v>0</v>
      </c>
      <c r="KZH191" s="595">
        <f>'apuração GROSS'!KYY191</f>
        <v>0</v>
      </c>
      <c r="KZI191" s="595">
        <f>'apuração GROSS'!KYZ191</f>
        <v>0</v>
      </c>
      <c r="KZJ191" s="595">
        <f>'apuração GROSS'!KZA191</f>
        <v>0</v>
      </c>
      <c r="KZK191" s="595">
        <f>'apuração GROSS'!KZB191</f>
        <v>0</v>
      </c>
      <c r="KZL191" s="595">
        <f>'apuração GROSS'!KZC191</f>
        <v>0</v>
      </c>
      <c r="KZM191" s="595">
        <f>'apuração GROSS'!KZD191</f>
        <v>0</v>
      </c>
      <c r="KZN191" s="595">
        <f>'apuração GROSS'!KZE191</f>
        <v>0</v>
      </c>
      <c r="KZO191" s="595">
        <f>'apuração GROSS'!KZF191</f>
        <v>0</v>
      </c>
      <c r="KZP191" s="595">
        <f>'apuração GROSS'!KZG191</f>
        <v>0</v>
      </c>
      <c r="KZQ191" s="595">
        <f>'apuração GROSS'!KZH191</f>
        <v>0</v>
      </c>
      <c r="KZR191" s="595">
        <f>'apuração GROSS'!KZI191</f>
        <v>0</v>
      </c>
      <c r="KZS191" s="595">
        <f>'apuração GROSS'!KZJ191</f>
        <v>0</v>
      </c>
      <c r="KZT191" s="595">
        <f>'apuração GROSS'!KZK191</f>
        <v>0</v>
      </c>
      <c r="KZU191" s="595">
        <f>'apuração GROSS'!KZL191</f>
        <v>0</v>
      </c>
      <c r="KZV191" s="595">
        <f>'apuração GROSS'!KZM191</f>
        <v>0</v>
      </c>
      <c r="KZW191" s="595">
        <f>'apuração GROSS'!KZN191</f>
        <v>0</v>
      </c>
      <c r="KZX191" s="595">
        <f>'apuração GROSS'!KZO191</f>
        <v>0</v>
      </c>
      <c r="KZY191" s="595">
        <f>'apuração GROSS'!KZP191</f>
        <v>0</v>
      </c>
      <c r="KZZ191" s="595">
        <f>'apuração GROSS'!KZQ191</f>
        <v>0</v>
      </c>
      <c r="LAA191" s="595">
        <f>'apuração GROSS'!KZR191</f>
        <v>0</v>
      </c>
      <c r="LAB191" s="595">
        <f>'apuração GROSS'!KZS191</f>
        <v>0</v>
      </c>
      <c r="LAC191" s="595">
        <f>'apuração GROSS'!KZT191</f>
        <v>0</v>
      </c>
      <c r="LAD191" s="595">
        <f>'apuração GROSS'!KZU191</f>
        <v>0</v>
      </c>
      <c r="LAE191" s="595">
        <f>'apuração GROSS'!KZV191</f>
        <v>0</v>
      </c>
      <c r="LAF191" s="595">
        <f>'apuração GROSS'!KZW191</f>
        <v>0</v>
      </c>
      <c r="LAG191" s="595">
        <f>'apuração GROSS'!KZX191</f>
        <v>0</v>
      </c>
      <c r="LAH191" s="595">
        <f>'apuração GROSS'!KZY191</f>
        <v>0</v>
      </c>
      <c r="LAI191" s="595">
        <f>'apuração GROSS'!KZZ191</f>
        <v>0</v>
      </c>
      <c r="LAJ191" s="595">
        <f>'apuração GROSS'!LAA191</f>
        <v>0</v>
      </c>
      <c r="LAK191" s="595">
        <f>'apuração GROSS'!LAB191</f>
        <v>0</v>
      </c>
      <c r="LAL191" s="595">
        <f>'apuração GROSS'!LAC191</f>
        <v>0</v>
      </c>
      <c r="LAM191" s="595">
        <f>'apuração GROSS'!LAD191</f>
        <v>0</v>
      </c>
      <c r="LAN191" s="595">
        <f>'apuração GROSS'!LAE191</f>
        <v>0</v>
      </c>
      <c r="LAO191" s="595">
        <f>'apuração GROSS'!LAF191</f>
        <v>0</v>
      </c>
      <c r="LAP191" s="595">
        <f>'apuração GROSS'!LAG191</f>
        <v>0</v>
      </c>
      <c r="LAQ191" s="595">
        <f>'apuração GROSS'!LAH191</f>
        <v>0</v>
      </c>
      <c r="LAR191" s="595">
        <f>'apuração GROSS'!LAI191</f>
        <v>0</v>
      </c>
      <c r="LAS191" s="595">
        <f>'apuração GROSS'!LAJ191</f>
        <v>0</v>
      </c>
      <c r="LAT191" s="595">
        <f>'apuração GROSS'!LAK191</f>
        <v>0</v>
      </c>
      <c r="LAU191" s="595">
        <f>'apuração GROSS'!LAL191</f>
        <v>0</v>
      </c>
      <c r="LAV191" s="595">
        <f>'apuração GROSS'!LAM191</f>
        <v>0</v>
      </c>
      <c r="LAW191" s="595">
        <f>'apuração GROSS'!LAN191</f>
        <v>0</v>
      </c>
      <c r="LAX191" s="595">
        <f>'apuração GROSS'!LAO191</f>
        <v>0</v>
      </c>
      <c r="LAY191" s="595">
        <f>'apuração GROSS'!LAP191</f>
        <v>0</v>
      </c>
      <c r="LAZ191" s="595">
        <f>'apuração GROSS'!LAQ191</f>
        <v>0</v>
      </c>
      <c r="LBA191" s="595">
        <f>'apuração GROSS'!LAR191</f>
        <v>0</v>
      </c>
      <c r="LBB191" s="595">
        <f>'apuração GROSS'!LAS191</f>
        <v>0</v>
      </c>
      <c r="LBC191" s="595">
        <f>'apuração GROSS'!LAT191</f>
        <v>0</v>
      </c>
      <c r="LBD191" s="595">
        <f>'apuração GROSS'!LAU191</f>
        <v>0</v>
      </c>
      <c r="LBE191" s="595">
        <f>'apuração GROSS'!LAV191</f>
        <v>0</v>
      </c>
      <c r="LBF191" s="595">
        <f>'apuração GROSS'!LAW191</f>
        <v>0</v>
      </c>
      <c r="LBG191" s="595">
        <f>'apuração GROSS'!LAX191</f>
        <v>0</v>
      </c>
      <c r="LBH191" s="595">
        <f>'apuração GROSS'!LAY191</f>
        <v>0</v>
      </c>
      <c r="LBI191" s="595">
        <f>'apuração GROSS'!LAZ191</f>
        <v>0</v>
      </c>
      <c r="LBJ191" s="595">
        <f>'apuração GROSS'!LBA191</f>
        <v>0</v>
      </c>
      <c r="LBK191" s="595">
        <f>'apuração GROSS'!LBB191</f>
        <v>0</v>
      </c>
      <c r="LBL191" s="595">
        <f>'apuração GROSS'!LBC191</f>
        <v>0</v>
      </c>
      <c r="LBM191" s="595">
        <f>'apuração GROSS'!LBD191</f>
        <v>0</v>
      </c>
      <c r="LBN191" s="595">
        <f>'apuração GROSS'!LBE191</f>
        <v>0</v>
      </c>
      <c r="LBO191" s="595">
        <f>'apuração GROSS'!LBF191</f>
        <v>0</v>
      </c>
      <c r="LBP191" s="595">
        <f>'apuração GROSS'!LBG191</f>
        <v>0</v>
      </c>
      <c r="LBQ191" s="595">
        <f>'apuração GROSS'!LBH191</f>
        <v>0</v>
      </c>
      <c r="LBR191" s="595">
        <f>'apuração GROSS'!LBI191</f>
        <v>0</v>
      </c>
      <c r="LBS191" s="595">
        <f>'apuração GROSS'!LBJ191</f>
        <v>0</v>
      </c>
      <c r="LBT191" s="595">
        <f>'apuração GROSS'!LBK191</f>
        <v>0</v>
      </c>
      <c r="LBU191" s="595">
        <f>'apuração GROSS'!LBL191</f>
        <v>0</v>
      </c>
      <c r="LBV191" s="595">
        <f>'apuração GROSS'!LBM191</f>
        <v>0</v>
      </c>
      <c r="LBW191" s="595">
        <f>'apuração GROSS'!LBN191</f>
        <v>0</v>
      </c>
      <c r="LBX191" s="595">
        <f>'apuração GROSS'!LBO191</f>
        <v>0</v>
      </c>
      <c r="LBY191" s="595">
        <f>'apuração GROSS'!LBP191</f>
        <v>0</v>
      </c>
      <c r="LBZ191" s="595">
        <f>'apuração GROSS'!LBQ191</f>
        <v>0</v>
      </c>
      <c r="LCA191" s="595">
        <f>'apuração GROSS'!LBR191</f>
        <v>0</v>
      </c>
      <c r="LCB191" s="595">
        <f>'apuração GROSS'!LBS191</f>
        <v>0</v>
      </c>
      <c r="LCC191" s="595">
        <f>'apuração GROSS'!LBT191</f>
        <v>0</v>
      </c>
      <c r="LCD191" s="595">
        <f>'apuração GROSS'!LBU191</f>
        <v>0</v>
      </c>
      <c r="LCE191" s="595">
        <f>'apuração GROSS'!LBV191</f>
        <v>0</v>
      </c>
      <c r="LCF191" s="595">
        <f>'apuração GROSS'!LBW191</f>
        <v>0</v>
      </c>
      <c r="LCG191" s="595">
        <f>'apuração GROSS'!LBX191</f>
        <v>0</v>
      </c>
      <c r="LCH191" s="595">
        <f>'apuração GROSS'!LBY191</f>
        <v>0</v>
      </c>
      <c r="LCI191" s="595">
        <f>'apuração GROSS'!LBZ191</f>
        <v>0</v>
      </c>
      <c r="LCJ191" s="595">
        <f>'apuração GROSS'!LCA191</f>
        <v>0</v>
      </c>
      <c r="LCK191" s="595">
        <f>'apuração GROSS'!LCB191</f>
        <v>0</v>
      </c>
      <c r="LCL191" s="595">
        <f>'apuração GROSS'!LCC191</f>
        <v>0</v>
      </c>
      <c r="LCM191" s="595">
        <f>'apuração GROSS'!LCD191</f>
        <v>0</v>
      </c>
      <c r="LCN191" s="595">
        <f>'apuração GROSS'!LCE191</f>
        <v>0</v>
      </c>
      <c r="LCO191" s="595">
        <f>'apuração GROSS'!LCF191</f>
        <v>0</v>
      </c>
      <c r="LCP191" s="595">
        <f>'apuração GROSS'!LCG191</f>
        <v>0</v>
      </c>
      <c r="LCQ191" s="595">
        <f>'apuração GROSS'!LCH191</f>
        <v>0</v>
      </c>
      <c r="LCR191" s="595">
        <f>'apuração GROSS'!LCI191</f>
        <v>0</v>
      </c>
      <c r="LCS191" s="595">
        <f>'apuração GROSS'!LCJ191</f>
        <v>0</v>
      </c>
      <c r="LCT191" s="595">
        <f>'apuração GROSS'!LCK191</f>
        <v>0</v>
      </c>
      <c r="LCU191" s="595">
        <f>'apuração GROSS'!LCL191</f>
        <v>0</v>
      </c>
      <c r="LCV191" s="595">
        <f>'apuração GROSS'!LCM191</f>
        <v>0</v>
      </c>
      <c r="LCW191" s="595">
        <f>'apuração GROSS'!LCN191</f>
        <v>0</v>
      </c>
      <c r="LCX191" s="595">
        <f>'apuração GROSS'!LCO191</f>
        <v>0</v>
      </c>
      <c r="LCY191" s="595">
        <f>'apuração GROSS'!LCP191</f>
        <v>0</v>
      </c>
      <c r="LCZ191" s="595">
        <f>'apuração GROSS'!LCQ191</f>
        <v>0</v>
      </c>
      <c r="LDA191" s="595">
        <f>'apuração GROSS'!LCR191</f>
        <v>0</v>
      </c>
      <c r="LDB191" s="595">
        <f>'apuração GROSS'!LCS191</f>
        <v>0</v>
      </c>
      <c r="LDC191" s="595">
        <f>'apuração GROSS'!LCT191</f>
        <v>0</v>
      </c>
      <c r="LDD191" s="595">
        <f>'apuração GROSS'!LCU191</f>
        <v>0</v>
      </c>
      <c r="LDE191" s="595">
        <f>'apuração GROSS'!LCV191</f>
        <v>0</v>
      </c>
      <c r="LDF191" s="595">
        <f>'apuração GROSS'!LCW191</f>
        <v>0</v>
      </c>
      <c r="LDG191" s="595">
        <f>'apuração GROSS'!LCX191</f>
        <v>0</v>
      </c>
      <c r="LDH191" s="595">
        <f>'apuração GROSS'!LCY191</f>
        <v>0</v>
      </c>
      <c r="LDI191" s="595">
        <f>'apuração GROSS'!LCZ191</f>
        <v>0</v>
      </c>
      <c r="LDJ191" s="595">
        <f>'apuração GROSS'!LDA191</f>
        <v>0</v>
      </c>
      <c r="LDK191" s="595">
        <f>'apuração GROSS'!LDB191</f>
        <v>0</v>
      </c>
      <c r="LDL191" s="595">
        <f>'apuração GROSS'!LDC191</f>
        <v>0</v>
      </c>
      <c r="LDM191" s="595">
        <f>'apuração GROSS'!LDD191</f>
        <v>0</v>
      </c>
      <c r="LDN191" s="595">
        <f>'apuração GROSS'!LDE191</f>
        <v>0</v>
      </c>
      <c r="LDO191" s="595">
        <f>'apuração GROSS'!LDF191</f>
        <v>0</v>
      </c>
      <c r="LDP191" s="595">
        <f>'apuração GROSS'!LDG191</f>
        <v>0</v>
      </c>
      <c r="LDQ191" s="595">
        <f>'apuração GROSS'!LDH191</f>
        <v>0</v>
      </c>
      <c r="LDR191" s="595">
        <f>'apuração GROSS'!LDI191</f>
        <v>0</v>
      </c>
      <c r="LDS191" s="595">
        <f>'apuração GROSS'!LDJ191</f>
        <v>0</v>
      </c>
      <c r="LDT191" s="595">
        <f>'apuração GROSS'!LDK191</f>
        <v>0</v>
      </c>
      <c r="LDU191" s="595">
        <f>'apuração GROSS'!LDL191</f>
        <v>0</v>
      </c>
      <c r="LDV191" s="595">
        <f>'apuração GROSS'!LDM191</f>
        <v>0</v>
      </c>
      <c r="LDW191" s="595">
        <f>'apuração GROSS'!LDN191</f>
        <v>0</v>
      </c>
      <c r="LDX191" s="595">
        <f>'apuração GROSS'!LDO191</f>
        <v>0</v>
      </c>
      <c r="LDY191" s="595">
        <f>'apuração GROSS'!LDP191</f>
        <v>0</v>
      </c>
      <c r="LDZ191" s="595">
        <f>'apuração GROSS'!LDQ191</f>
        <v>0</v>
      </c>
      <c r="LEA191" s="595">
        <f>'apuração GROSS'!LDR191</f>
        <v>0</v>
      </c>
      <c r="LEB191" s="595">
        <f>'apuração GROSS'!LDS191</f>
        <v>0</v>
      </c>
      <c r="LEC191" s="595">
        <f>'apuração GROSS'!LDT191</f>
        <v>0</v>
      </c>
      <c r="LED191" s="595">
        <f>'apuração GROSS'!LDU191</f>
        <v>0</v>
      </c>
      <c r="LEE191" s="595">
        <f>'apuração GROSS'!LDV191</f>
        <v>0</v>
      </c>
      <c r="LEF191" s="595">
        <f>'apuração GROSS'!LDW191</f>
        <v>0</v>
      </c>
      <c r="LEG191" s="595">
        <f>'apuração GROSS'!LDX191</f>
        <v>0</v>
      </c>
      <c r="LEH191" s="595">
        <f>'apuração GROSS'!LDY191</f>
        <v>0</v>
      </c>
      <c r="LEI191" s="595">
        <f>'apuração GROSS'!LDZ191</f>
        <v>0</v>
      </c>
      <c r="LEJ191" s="595">
        <f>'apuração GROSS'!LEA191</f>
        <v>0</v>
      </c>
      <c r="LEK191" s="595">
        <f>'apuração GROSS'!LEB191</f>
        <v>0</v>
      </c>
      <c r="LEL191" s="595">
        <f>'apuração GROSS'!LEC191</f>
        <v>0</v>
      </c>
      <c r="LEM191" s="595">
        <f>'apuração GROSS'!LED191</f>
        <v>0</v>
      </c>
      <c r="LEN191" s="595">
        <f>'apuração GROSS'!LEE191</f>
        <v>0</v>
      </c>
      <c r="LEO191" s="595">
        <f>'apuração GROSS'!LEF191</f>
        <v>0</v>
      </c>
      <c r="LEP191" s="595">
        <f>'apuração GROSS'!LEG191</f>
        <v>0</v>
      </c>
      <c r="LEQ191" s="595">
        <f>'apuração GROSS'!LEH191</f>
        <v>0</v>
      </c>
      <c r="LER191" s="595">
        <f>'apuração GROSS'!LEI191</f>
        <v>0</v>
      </c>
      <c r="LES191" s="595">
        <f>'apuração GROSS'!LEJ191</f>
        <v>0</v>
      </c>
      <c r="LET191" s="595">
        <f>'apuração GROSS'!LEK191</f>
        <v>0</v>
      </c>
      <c r="LEU191" s="595">
        <f>'apuração GROSS'!LEL191</f>
        <v>0</v>
      </c>
      <c r="LEV191" s="595">
        <f>'apuração GROSS'!LEM191</f>
        <v>0</v>
      </c>
      <c r="LEW191" s="595">
        <f>'apuração GROSS'!LEN191</f>
        <v>0</v>
      </c>
      <c r="LEX191" s="595">
        <f>'apuração GROSS'!LEO191</f>
        <v>0</v>
      </c>
      <c r="LEY191" s="595">
        <f>'apuração GROSS'!LEP191</f>
        <v>0</v>
      </c>
      <c r="LEZ191" s="595">
        <f>'apuração GROSS'!LEQ191</f>
        <v>0</v>
      </c>
      <c r="LFA191" s="595">
        <f>'apuração GROSS'!LER191</f>
        <v>0</v>
      </c>
      <c r="LFB191" s="595">
        <f>'apuração GROSS'!LES191</f>
        <v>0</v>
      </c>
      <c r="LFC191" s="595">
        <f>'apuração GROSS'!LET191</f>
        <v>0</v>
      </c>
      <c r="LFD191" s="595">
        <f>'apuração GROSS'!LEU191</f>
        <v>0</v>
      </c>
      <c r="LFE191" s="595">
        <f>'apuração GROSS'!LEV191</f>
        <v>0</v>
      </c>
      <c r="LFF191" s="595">
        <f>'apuração GROSS'!LEW191</f>
        <v>0</v>
      </c>
      <c r="LFG191" s="595">
        <f>'apuração GROSS'!LEX191</f>
        <v>0</v>
      </c>
      <c r="LFH191" s="595">
        <f>'apuração GROSS'!LEY191</f>
        <v>0</v>
      </c>
      <c r="LFI191" s="595">
        <f>'apuração GROSS'!LEZ191</f>
        <v>0</v>
      </c>
      <c r="LFJ191" s="595">
        <f>'apuração GROSS'!LFA191</f>
        <v>0</v>
      </c>
      <c r="LFK191" s="595">
        <f>'apuração GROSS'!LFB191</f>
        <v>0</v>
      </c>
      <c r="LFL191" s="595">
        <f>'apuração GROSS'!LFC191</f>
        <v>0</v>
      </c>
      <c r="LFM191" s="595">
        <f>'apuração GROSS'!LFD191</f>
        <v>0</v>
      </c>
      <c r="LFN191" s="595">
        <f>'apuração GROSS'!LFE191</f>
        <v>0</v>
      </c>
      <c r="LFO191" s="595">
        <f>'apuração GROSS'!LFF191</f>
        <v>0</v>
      </c>
      <c r="LFP191" s="595">
        <f>'apuração GROSS'!LFG191</f>
        <v>0</v>
      </c>
      <c r="LFQ191" s="595">
        <f>'apuração GROSS'!LFH191</f>
        <v>0</v>
      </c>
      <c r="LFR191" s="595">
        <f>'apuração GROSS'!LFI191</f>
        <v>0</v>
      </c>
      <c r="LFS191" s="595">
        <f>'apuração GROSS'!LFJ191</f>
        <v>0</v>
      </c>
      <c r="LFT191" s="595">
        <f>'apuração GROSS'!LFK191</f>
        <v>0</v>
      </c>
      <c r="LFU191" s="595">
        <f>'apuração GROSS'!LFL191</f>
        <v>0</v>
      </c>
      <c r="LFV191" s="595">
        <f>'apuração GROSS'!LFM191</f>
        <v>0</v>
      </c>
      <c r="LFW191" s="595">
        <f>'apuração GROSS'!LFN191</f>
        <v>0</v>
      </c>
      <c r="LFX191" s="595">
        <f>'apuração GROSS'!LFO191</f>
        <v>0</v>
      </c>
      <c r="LFY191" s="595">
        <f>'apuração GROSS'!LFP191</f>
        <v>0</v>
      </c>
      <c r="LFZ191" s="595">
        <f>'apuração GROSS'!LFQ191</f>
        <v>0</v>
      </c>
      <c r="LGA191" s="595">
        <f>'apuração GROSS'!LFR191</f>
        <v>0</v>
      </c>
      <c r="LGB191" s="595">
        <f>'apuração GROSS'!LFS191</f>
        <v>0</v>
      </c>
      <c r="LGC191" s="595">
        <f>'apuração GROSS'!LFT191</f>
        <v>0</v>
      </c>
      <c r="LGD191" s="595">
        <f>'apuração GROSS'!LFU191</f>
        <v>0</v>
      </c>
      <c r="LGE191" s="595">
        <f>'apuração GROSS'!LFV191</f>
        <v>0</v>
      </c>
      <c r="LGF191" s="595">
        <f>'apuração GROSS'!LFW191</f>
        <v>0</v>
      </c>
      <c r="LGG191" s="595">
        <f>'apuração GROSS'!LFX191</f>
        <v>0</v>
      </c>
      <c r="LGH191" s="595">
        <f>'apuração GROSS'!LFY191</f>
        <v>0</v>
      </c>
      <c r="LGI191" s="595">
        <f>'apuração GROSS'!LFZ191</f>
        <v>0</v>
      </c>
      <c r="LGJ191" s="595">
        <f>'apuração GROSS'!LGA191</f>
        <v>0</v>
      </c>
      <c r="LGK191" s="595">
        <f>'apuração GROSS'!LGB191</f>
        <v>0</v>
      </c>
      <c r="LGL191" s="595">
        <f>'apuração GROSS'!LGC191</f>
        <v>0</v>
      </c>
      <c r="LGM191" s="595">
        <f>'apuração GROSS'!LGD191</f>
        <v>0</v>
      </c>
      <c r="LGN191" s="595">
        <f>'apuração GROSS'!LGE191</f>
        <v>0</v>
      </c>
      <c r="LGO191" s="595">
        <f>'apuração GROSS'!LGF191</f>
        <v>0</v>
      </c>
      <c r="LGP191" s="595">
        <f>'apuração GROSS'!LGG191</f>
        <v>0</v>
      </c>
      <c r="LGQ191" s="595">
        <f>'apuração GROSS'!LGH191</f>
        <v>0</v>
      </c>
      <c r="LGR191" s="595">
        <f>'apuração GROSS'!LGI191</f>
        <v>0</v>
      </c>
      <c r="LGS191" s="595">
        <f>'apuração GROSS'!LGJ191</f>
        <v>0</v>
      </c>
      <c r="LGT191" s="595">
        <f>'apuração GROSS'!LGK191</f>
        <v>0</v>
      </c>
      <c r="LGU191" s="595">
        <f>'apuração GROSS'!LGL191</f>
        <v>0</v>
      </c>
      <c r="LGV191" s="595">
        <f>'apuração GROSS'!LGM191</f>
        <v>0</v>
      </c>
      <c r="LGW191" s="595">
        <f>'apuração GROSS'!LGN191</f>
        <v>0</v>
      </c>
      <c r="LGX191" s="595">
        <f>'apuração GROSS'!LGO191</f>
        <v>0</v>
      </c>
      <c r="LGY191" s="595">
        <f>'apuração GROSS'!LGP191</f>
        <v>0</v>
      </c>
      <c r="LGZ191" s="595">
        <f>'apuração GROSS'!LGQ191</f>
        <v>0</v>
      </c>
      <c r="LHA191" s="595">
        <f>'apuração GROSS'!LGR191</f>
        <v>0</v>
      </c>
      <c r="LHB191" s="595">
        <f>'apuração GROSS'!LGS191</f>
        <v>0</v>
      </c>
      <c r="LHC191" s="595">
        <f>'apuração GROSS'!LGT191</f>
        <v>0</v>
      </c>
      <c r="LHD191" s="595">
        <f>'apuração GROSS'!LGU191</f>
        <v>0</v>
      </c>
      <c r="LHE191" s="595">
        <f>'apuração GROSS'!LGV191</f>
        <v>0</v>
      </c>
      <c r="LHF191" s="595">
        <f>'apuração GROSS'!LGW191</f>
        <v>0</v>
      </c>
      <c r="LHG191" s="595">
        <f>'apuração GROSS'!LGX191</f>
        <v>0</v>
      </c>
      <c r="LHH191" s="595">
        <f>'apuração GROSS'!LGY191</f>
        <v>0</v>
      </c>
      <c r="LHI191" s="595">
        <f>'apuração GROSS'!LGZ191</f>
        <v>0</v>
      </c>
      <c r="LHJ191" s="595">
        <f>'apuração GROSS'!LHA191</f>
        <v>0</v>
      </c>
      <c r="LHK191" s="595">
        <f>'apuração GROSS'!LHB191</f>
        <v>0</v>
      </c>
      <c r="LHL191" s="595">
        <f>'apuração GROSS'!LHC191</f>
        <v>0</v>
      </c>
      <c r="LHM191" s="595">
        <f>'apuração GROSS'!LHD191</f>
        <v>0</v>
      </c>
      <c r="LHN191" s="595">
        <f>'apuração GROSS'!LHE191</f>
        <v>0</v>
      </c>
      <c r="LHO191" s="595">
        <f>'apuração GROSS'!LHF191</f>
        <v>0</v>
      </c>
      <c r="LHP191" s="595">
        <f>'apuração GROSS'!LHG191</f>
        <v>0</v>
      </c>
      <c r="LHQ191" s="595">
        <f>'apuração GROSS'!LHH191</f>
        <v>0</v>
      </c>
      <c r="LHR191" s="595">
        <f>'apuração GROSS'!LHI191</f>
        <v>0</v>
      </c>
      <c r="LHS191" s="595">
        <f>'apuração GROSS'!LHJ191</f>
        <v>0</v>
      </c>
      <c r="LHT191" s="595">
        <f>'apuração GROSS'!LHK191</f>
        <v>0</v>
      </c>
      <c r="LHU191" s="595">
        <f>'apuração GROSS'!LHL191</f>
        <v>0</v>
      </c>
      <c r="LHV191" s="595">
        <f>'apuração GROSS'!LHM191</f>
        <v>0</v>
      </c>
      <c r="LHW191" s="595">
        <f>'apuração GROSS'!LHN191</f>
        <v>0</v>
      </c>
      <c r="LHX191" s="595">
        <f>'apuração GROSS'!LHO191</f>
        <v>0</v>
      </c>
      <c r="LHY191" s="595">
        <f>'apuração GROSS'!LHP191</f>
        <v>0</v>
      </c>
      <c r="LHZ191" s="595">
        <f>'apuração GROSS'!LHQ191</f>
        <v>0</v>
      </c>
      <c r="LIA191" s="595">
        <f>'apuração GROSS'!LHR191</f>
        <v>0</v>
      </c>
      <c r="LIB191" s="595">
        <f>'apuração GROSS'!LHS191</f>
        <v>0</v>
      </c>
      <c r="LIC191" s="595">
        <f>'apuração GROSS'!LHT191</f>
        <v>0</v>
      </c>
      <c r="LID191" s="595">
        <f>'apuração GROSS'!LHU191</f>
        <v>0</v>
      </c>
      <c r="LIE191" s="595">
        <f>'apuração GROSS'!LHV191</f>
        <v>0</v>
      </c>
      <c r="LIF191" s="595">
        <f>'apuração GROSS'!LHW191</f>
        <v>0</v>
      </c>
      <c r="LIG191" s="595">
        <f>'apuração GROSS'!LHX191</f>
        <v>0</v>
      </c>
      <c r="LIH191" s="595">
        <f>'apuração GROSS'!LHY191</f>
        <v>0</v>
      </c>
      <c r="LII191" s="595">
        <f>'apuração GROSS'!LHZ191</f>
        <v>0</v>
      </c>
      <c r="LIJ191" s="595">
        <f>'apuração GROSS'!LIA191</f>
        <v>0</v>
      </c>
      <c r="LIK191" s="595">
        <f>'apuração GROSS'!LIB191</f>
        <v>0</v>
      </c>
      <c r="LIL191" s="595">
        <f>'apuração GROSS'!LIC191</f>
        <v>0</v>
      </c>
      <c r="LIM191" s="595">
        <f>'apuração GROSS'!LID191</f>
        <v>0</v>
      </c>
      <c r="LIN191" s="595">
        <f>'apuração GROSS'!LIE191</f>
        <v>0</v>
      </c>
      <c r="LIO191" s="595">
        <f>'apuração GROSS'!LIF191</f>
        <v>0</v>
      </c>
      <c r="LIP191" s="595">
        <f>'apuração GROSS'!LIG191</f>
        <v>0</v>
      </c>
      <c r="LIQ191" s="595">
        <f>'apuração GROSS'!LIH191</f>
        <v>0</v>
      </c>
      <c r="LIR191" s="595">
        <f>'apuração GROSS'!LII191</f>
        <v>0</v>
      </c>
      <c r="LIS191" s="595">
        <f>'apuração GROSS'!LIJ191</f>
        <v>0</v>
      </c>
      <c r="LIT191" s="595">
        <f>'apuração GROSS'!LIK191</f>
        <v>0</v>
      </c>
      <c r="LIU191" s="595">
        <f>'apuração GROSS'!LIL191</f>
        <v>0</v>
      </c>
      <c r="LIV191" s="595">
        <f>'apuração GROSS'!LIM191</f>
        <v>0</v>
      </c>
      <c r="LIW191" s="595">
        <f>'apuração GROSS'!LIN191</f>
        <v>0</v>
      </c>
      <c r="LIX191" s="595">
        <f>'apuração GROSS'!LIO191</f>
        <v>0</v>
      </c>
      <c r="LIY191" s="595">
        <f>'apuração GROSS'!LIP191</f>
        <v>0</v>
      </c>
      <c r="LIZ191" s="595">
        <f>'apuração GROSS'!LIQ191</f>
        <v>0</v>
      </c>
      <c r="LJA191" s="595">
        <f>'apuração GROSS'!LIR191</f>
        <v>0</v>
      </c>
      <c r="LJB191" s="595">
        <f>'apuração GROSS'!LIS191</f>
        <v>0</v>
      </c>
      <c r="LJC191" s="595">
        <f>'apuração GROSS'!LIT191</f>
        <v>0</v>
      </c>
      <c r="LJD191" s="595">
        <f>'apuração GROSS'!LIU191</f>
        <v>0</v>
      </c>
      <c r="LJE191" s="595">
        <f>'apuração GROSS'!LIV191</f>
        <v>0</v>
      </c>
      <c r="LJF191" s="595">
        <f>'apuração GROSS'!LIW191</f>
        <v>0</v>
      </c>
      <c r="LJG191" s="595">
        <f>'apuração GROSS'!LIX191</f>
        <v>0</v>
      </c>
      <c r="LJH191" s="595">
        <f>'apuração GROSS'!LIY191</f>
        <v>0</v>
      </c>
      <c r="LJI191" s="595">
        <f>'apuração GROSS'!LIZ191</f>
        <v>0</v>
      </c>
      <c r="LJJ191" s="595">
        <f>'apuração GROSS'!LJA191</f>
        <v>0</v>
      </c>
      <c r="LJK191" s="595">
        <f>'apuração GROSS'!LJB191</f>
        <v>0</v>
      </c>
      <c r="LJL191" s="595">
        <f>'apuração GROSS'!LJC191</f>
        <v>0</v>
      </c>
      <c r="LJM191" s="595">
        <f>'apuração GROSS'!LJD191</f>
        <v>0</v>
      </c>
      <c r="LJN191" s="595">
        <f>'apuração GROSS'!LJE191</f>
        <v>0</v>
      </c>
      <c r="LJO191" s="595">
        <f>'apuração GROSS'!LJF191</f>
        <v>0</v>
      </c>
      <c r="LJP191" s="595">
        <f>'apuração GROSS'!LJG191</f>
        <v>0</v>
      </c>
      <c r="LJQ191" s="595">
        <f>'apuração GROSS'!LJH191</f>
        <v>0</v>
      </c>
      <c r="LJR191" s="595">
        <f>'apuração GROSS'!LJI191</f>
        <v>0</v>
      </c>
      <c r="LJS191" s="595">
        <f>'apuração GROSS'!LJJ191</f>
        <v>0</v>
      </c>
      <c r="LJT191" s="595">
        <f>'apuração GROSS'!LJK191</f>
        <v>0</v>
      </c>
      <c r="LJU191" s="595">
        <f>'apuração GROSS'!LJL191</f>
        <v>0</v>
      </c>
      <c r="LJV191" s="595">
        <f>'apuração GROSS'!LJM191</f>
        <v>0</v>
      </c>
      <c r="LJW191" s="595">
        <f>'apuração GROSS'!LJN191</f>
        <v>0</v>
      </c>
      <c r="LJX191" s="595">
        <f>'apuração GROSS'!LJO191</f>
        <v>0</v>
      </c>
      <c r="LJY191" s="595">
        <f>'apuração GROSS'!LJP191</f>
        <v>0</v>
      </c>
      <c r="LJZ191" s="595">
        <f>'apuração GROSS'!LJQ191</f>
        <v>0</v>
      </c>
      <c r="LKA191" s="595">
        <f>'apuração GROSS'!LJR191</f>
        <v>0</v>
      </c>
      <c r="LKB191" s="595">
        <f>'apuração GROSS'!LJS191</f>
        <v>0</v>
      </c>
      <c r="LKC191" s="595">
        <f>'apuração GROSS'!LJT191</f>
        <v>0</v>
      </c>
      <c r="LKD191" s="595">
        <f>'apuração GROSS'!LJU191</f>
        <v>0</v>
      </c>
      <c r="LKE191" s="595">
        <f>'apuração GROSS'!LJV191</f>
        <v>0</v>
      </c>
      <c r="LKF191" s="595">
        <f>'apuração GROSS'!LJW191</f>
        <v>0</v>
      </c>
      <c r="LKG191" s="595">
        <f>'apuração GROSS'!LJX191</f>
        <v>0</v>
      </c>
      <c r="LKH191" s="595">
        <f>'apuração GROSS'!LJY191</f>
        <v>0</v>
      </c>
      <c r="LKI191" s="595">
        <f>'apuração GROSS'!LJZ191</f>
        <v>0</v>
      </c>
      <c r="LKJ191" s="595">
        <f>'apuração GROSS'!LKA191</f>
        <v>0</v>
      </c>
      <c r="LKK191" s="595">
        <f>'apuração GROSS'!LKB191</f>
        <v>0</v>
      </c>
      <c r="LKL191" s="595">
        <f>'apuração GROSS'!LKC191</f>
        <v>0</v>
      </c>
      <c r="LKM191" s="595">
        <f>'apuração GROSS'!LKD191</f>
        <v>0</v>
      </c>
      <c r="LKN191" s="595">
        <f>'apuração GROSS'!LKE191</f>
        <v>0</v>
      </c>
      <c r="LKO191" s="595">
        <f>'apuração GROSS'!LKF191</f>
        <v>0</v>
      </c>
      <c r="LKP191" s="595">
        <f>'apuração GROSS'!LKG191</f>
        <v>0</v>
      </c>
      <c r="LKQ191" s="595">
        <f>'apuração GROSS'!LKH191</f>
        <v>0</v>
      </c>
      <c r="LKR191" s="595">
        <f>'apuração GROSS'!LKI191</f>
        <v>0</v>
      </c>
      <c r="LKS191" s="595">
        <f>'apuração GROSS'!LKJ191</f>
        <v>0</v>
      </c>
      <c r="LKT191" s="595">
        <f>'apuração GROSS'!LKK191</f>
        <v>0</v>
      </c>
      <c r="LKU191" s="595">
        <f>'apuração GROSS'!LKL191</f>
        <v>0</v>
      </c>
      <c r="LKV191" s="595">
        <f>'apuração GROSS'!LKM191</f>
        <v>0</v>
      </c>
      <c r="LKW191" s="595">
        <f>'apuração GROSS'!LKN191</f>
        <v>0</v>
      </c>
      <c r="LKX191" s="595">
        <f>'apuração GROSS'!LKO191</f>
        <v>0</v>
      </c>
      <c r="LKY191" s="595">
        <f>'apuração GROSS'!LKP191</f>
        <v>0</v>
      </c>
      <c r="LKZ191" s="595">
        <f>'apuração GROSS'!LKQ191</f>
        <v>0</v>
      </c>
      <c r="LLA191" s="595">
        <f>'apuração GROSS'!LKR191</f>
        <v>0</v>
      </c>
      <c r="LLB191" s="595">
        <f>'apuração GROSS'!LKS191</f>
        <v>0</v>
      </c>
      <c r="LLC191" s="595">
        <f>'apuração GROSS'!LKT191</f>
        <v>0</v>
      </c>
      <c r="LLD191" s="595">
        <f>'apuração GROSS'!LKU191</f>
        <v>0</v>
      </c>
      <c r="LLE191" s="595">
        <f>'apuração GROSS'!LKV191</f>
        <v>0</v>
      </c>
      <c r="LLF191" s="595">
        <f>'apuração GROSS'!LKW191</f>
        <v>0</v>
      </c>
      <c r="LLG191" s="595">
        <f>'apuração GROSS'!LKX191</f>
        <v>0</v>
      </c>
      <c r="LLH191" s="595">
        <f>'apuração GROSS'!LKY191</f>
        <v>0</v>
      </c>
      <c r="LLI191" s="595">
        <f>'apuração GROSS'!LKZ191</f>
        <v>0</v>
      </c>
      <c r="LLJ191" s="595">
        <f>'apuração GROSS'!LLA191</f>
        <v>0</v>
      </c>
      <c r="LLK191" s="595">
        <f>'apuração GROSS'!LLB191</f>
        <v>0</v>
      </c>
      <c r="LLL191" s="595">
        <f>'apuração GROSS'!LLC191</f>
        <v>0</v>
      </c>
      <c r="LLM191" s="595">
        <f>'apuração GROSS'!LLD191</f>
        <v>0</v>
      </c>
      <c r="LLN191" s="595">
        <f>'apuração GROSS'!LLE191</f>
        <v>0</v>
      </c>
      <c r="LLO191" s="595">
        <f>'apuração GROSS'!LLF191</f>
        <v>0</v>
      </c>
      <c r="LLP191" s="595">
        <f>'apuração GROSS'!LLG191</f>
        <v>0</v>
      </c>
      <c r="LLQ191" s="595">
        <f>'apuração GROSS'!LLH191</f>
        <v>0</v>
      </c>
      <c r="LLR191" s="595">
        <f>'apuração GROSS'!LLI191</f>
        <v>0</v>
      </c>
      <c r="LLS191" s="595">
        <f>'apuração GROSS'!LLJ191</f>
        <v>0</v>
      </c>
      <c r="LLT191" s="595">
        <f>'apuração GROSS'!LLK191</f>
        <v>0</v>
      </c>
      <c r="LLU191" s="595">
        <f>'apuração GROSS'!LLL191</f>
        <v>0</v>
      </c>
      <c r="LLV191" s="595">
        <f>'apuração GROSS'!LLM191</f>
        <v>0</v>
      </c>
      <c r="LLW191" s="595">
        <f>'apuração GROSS'!LLN191</f>
        <v>0</v>
      </c>
      <c r="LLX191" s="595">
        <f>'apuração GROSS'!LLO191</f>
        <v>0</v>
      </c>
      <c r="LLY191" s="595">
        <f>'apuração GROSS'!LLP191</f>
        <v>0</v>
      </c>
      <c r="LLZ191" s="595">
        <f>'apuração GROSS'!LLQ191</f>
        <v>0</v>
      </c>
      <c r="LMA191" s="595">
        <f>'apuração GROSS'!LLR191</f>
        <v>0</v>
      </c>
      <c r="LMB191" s="595">
        <f>'apuração GROSS'!LLS191</f>
        <v>0</v>
      </c>
      <c r="LMC191" s="595">
        <f>'apuração GROSS'!LLT191</f>
        <v>0</v>
      </c>
      <c r="LMD191" s="595">
        <f>'apuração GROSS'!LLU191</f>
        <v>0</v>
      </c>
      <c r="LME191" s="595">
        <f>'apuração GROSS'!LLV191</f>
        <v>0</v>
      </c>
      <c r="LMF191" s="595">
        <f>'apuração GROSS'!LLW191</f>
        <v>0</v>
      </c>
      <c r="LMG191" s="595">
        <f>'apuração GROSS'!LLX191</f>
        <v>0</v>
      </c>
      <c r="LMH191" s="595">
        <f>'apuração GROSS'!LLY191</f>
        <v>0</v>
      </c>
      <c r="LMI191" s="595">
        <f>'apuração GROSS'!LLZ191</f>
        <v>0</v>
      </c>
      <c r="LMJ191" s="595">
        <f>'apuração GROSS'!LMA191</f>
        <v>0</v>
      </c>
      <c r="LMK191" s="595">
        <f>'apuração GROSS'!LMB191</f>
        <v>0</v>
      </c>
      <c r="LML191" s="595">
        <f>'apuração GROSS'!LMC191</f>
        <v>0</v>
      </c>
      <c r="LMM191" s="595">
        <f>'apuração GROSS'!LMD191</f>
        <v>0</v>
      </c>
      <c r="LMN191" s="595">
        <f>'apuração GROSS'!LME191</f>
        <v>0</v>
      </c>
      <c r="LMO191" s="595">
        <f>'apuração GROSS'!LMF191</f>
        <v>0</v>
      </c>
      <c r="LMP191" s="595">
        <f>'apuração GROSS'!LMG191</f>
        <v>0</v>
      </c>
      <c r="LMQ191" s="595">
        <f>'apuração GROSS'!LMH191</f>
        <v>0</v>
      </c>
      <c r="LMR191" s="595">
        <f>'apuração GROSS'!LMI191</f>
        <v>0</v>
      </c>
      <c r="LMS191" s="595">
        <f>'apuração GROSS'!LMJ191</f>
        <v>0</v>
      </c>
      <c r="LMT191" s="595">
        <f>'apuração GROSS'!LMK191</f>
        <v>0</v>
      </c>
      <c r="LMU191" s="595">
        <f>'apuração GROSS'!LML191</f>
        <v>0</v>
      </c>
      <c r="LMV191" s="595">
        <f>'apuração GROSS'!LMM191</f>
        <v>0</v>
      </c>
      <c r="LMW191" s="595">
        <f>'apuração GROSS'!LMN191</f>
        <v>0</v>
      </c>
      <c r="LMX191" s="595">
        <f>'apuração GROSS'!LMO191</f>
        <v>0</v>
      </c>
      <c r="LMY191" s="595">
        <f>'apuração GROSS'!LMP191</f>
        <v>0</v>
      </c>
      <c r="LMZ191" s="595">
        <f>'apuração GROSS'!LMQ191</f>
        <v>0</v>
      </c>
      <c r="LNA191" s="595">
        <f>'apuração GROSS'!LMR191</f>
        <v>0</v>
      </c>
      <c r="LNB191" s="595">
        <f>'apuração GROSS'!LMS191</f>
        <v>0</v>
      </c>
      <c r="LNC191" s="595">
        <f>'apuração GROSS'!LMT191</f>
        <v>0</v>
      </c>
      <c r="LND191" s="595">
        <f>'apuração GROSS'!LMU191</f>
        <v>0</v>
      </c>
      <c r="LNE191" s="595">
        <f>'apuração GROSS'!LMV191</f>
        <v>0</v>
      </c>
      <c r="LNF191" s="595">
        <f>'apuração GROSS'!LMW191</f>
        <v>0</v>
      </c>
      <c r="LNG191" s="595">
        <f>'apuração GROSS'!LMX191</f>
        <v>0</v>
      </c>
      <c r="LNH191" s="595">
        <f>'apuração GROSS'!LMY191</f>
        <v>0</v>
      </c>
      <c r="LNI191" s="595">
        <f>'apuração GROSS'!LMZ191</f>
        <v>0</v>
      </c>
      <c r="LNJ191" s="595">
        <f>'apuração GROSS'!LNA191</f>
        <v>0</v>
      </c>
      <c r="LNK191" s="595">
        <f>'apuração GROSS'!LNB191</f>
        <v>0</v>
      </c>
      <c r="LNL191" s="595">
        <f>'apuração GROSS'!LNC191</f>
        <v>0</v>
      </c>
      <c r="LNM191" s="595">
        <f>'apuração GROSS'!LND191</f>
        <v>0</v>
      </c>
      <c r="LNN191" s="595">
        <f>'apuração GROSS'!LNE191</f>
        <v>0</v>
      </c>
      <c r="LNO191" s="595">
        <f>'apuração GROSS'!LNF191</f>
        <v>0</v>
      </c>
      <c r="LNP191" s="595">
        <f>'apuração GROSS'!LNG191</f>
        <v>0</v>
      </c>
      <c r="LNQ191" s="595">
        <f>'apuração GROSS'!LNH191</f>
        <v>0</v>
      </c>
      <c r="LNR191" s="595">
        <f>'apuração GROSS'!LNI191</f>
        <v>0</v>
      </c>
      <c r="LNS191" s="595">
        <f>'apuração GROSS'!LNJ191</f>
        <v>0</v>
      </c>
      <c r="LNT191" s="595">
        <f>'apuração GROSS'!LNK191</f>
        <v>0</v>
      </c>
      <c r="LNU191" s="595">
        <f>'apuração GROSS'!LNL191</f>
        <v>0</v>
      </c>
      <c r="LNV191" s="595">
        <f>'apuração GROSS'!LNM191</f>
        <v>0</v>
      </c>
      <c r="LNW191" s="595">
        <f>'apuração GROSS'!LNN191</f>
        <v>0</v>
      </c>
      <c r="LNX191" s="595">
        <f>'apuração GROSS'!LNO191</f>
        <v>0</v>
      </c>
      <c r="LNY191" s="595">
        <f>'apuração GROSS'!LNP191</f>
        <v>0</v>
      </c>
      <c r="LNZ191" s="595">
        <f>'apuração GROSS'!LNQ191</f>
        <v>0</v>
      </c>
      <c r="LOA191" s="595">
        <f>'apuração GROSS'!LNR191</f>
        <v>0</v>
      </c>
      <c r="LOB191" s="595">
        <f>'apuração GROSS'!LNS191</f>
        <v>0</v>
      </c>
      <c r="LOC191" s="595">
        <f>'apuração GROSS'!LNT191</f>
        <v>0</v>
      </c>
      <c r="LOD191" s="595">
        <f>'apuração GROSS'!LNU191</f>
        <v>0</v>
      </c>
      <c r="LOE191" s="595">
        <f>'apuração GROSS'!LNV191</f>
        <v>0</v>
      </c>
      <c r="LOF191" s="595">
        <f>'apuração GROSS'!LNW191</f>
        <v>0</v>
      </c>
      <c r="LOG191" s="595">
        <f>'apuração GROSS'!LNX191</f>
        <v>0</v>
      </c>
      <c r="LOH191" s="595">
        <f>'apuração GROSS'!LNY191</f>
        <v>0</v>
      </c>
      <c r="LOI191" s="595">
        <f>'apuração GROSS'!LNZ191</f>
        <v>0</v>
      </c>
      <c r="LOJ191" s="595">
        <f>'apuração GROSS'!LOA191</f>
        <v>0</v>
      </c>
      <c r="LOK191" s="595">
        <f>'apuração GROSS'!LOB191</f>
        <v>0</v>
      </c>
      <c r="LOL191" s="595">
        <f>'apuração GROSS'!LOC191</f>
        <v>0</v>
      </c>
      <c r="LOM191" s="595">
        <f>'apuração GROSS'!LOD191</f>
        <v>0</v>
      </c>
      <c r="LON191" s="595">
        <f>'apuração GROSS'!LOE191</f>
        <v>0</v>
      </c>
      <c r="LOO191" s="595">
        <f>'apuração GROSS'!LOF191</f>
        <v>0</v>
      </c>
      <c r="LOP191" s="595">
        <f>'apuração GROSS'!LOG191</f>
        <v>0</v>
      </c>
      <c r="LOQ191" s="595">
        <f>'apuração GROSS'!LOH191</f>
        <v>0</v>
      </c>
      <c r="LOR191" s="595">
        <f>'apuração GROSS'!LOI191</f>
        <v>0</v>
      </c>
      <c r="LOS191" s="595">
        <f>'apuração GROSS'!LOJ191</f>
        <v>0</v>
      </c>
      <c r="LOT191" s="595">
        <f>'apuração GROSS'!LOK191</f>
        <v>0</v>
      </c>
      <c r="LOU191" s="595">
        <f>'apuração GROSS'!LOL191</f>
        <v>0</v>
      </c>
      <c r="LOV191" s="595">
        <f>'apuração GROSS'!LOM191</f>
        <v>0</v>
      </c>
      <c r="LOW191" s="595">
        <f>'apuração GROSS'!LON191</f>
        <v>0</v>
      </c>
      <c r="LOX191" s="595">
        <f>'apuração GROSS'!LOO191</f>
        <v>0</v>
      </c>
      <c r="LOY191" s="595">
        <f>'apuração GROSS'!LOP191</f>
        <v>0</v>
      </c>
      <c r="LOZ191" s="595">
        <f>'apuração GROSS'!LOQ191</f>
        <v>0</v>
      </c>
      <c r="LPA191" s="595">
        <f>'apuração GROSS'!LOR191</f>
        <v>0</v>
      </c>
      <c r="LPB191" s="595">
        <f>'apuração GROSS'!LOS191</f>
        <v>0</v>
      </c>
      <c r="LPC191" s="595">
        <f>'apuração GROSS'!LOT191</f>
        <v>0</v>
      </c>
      <c r="LPD191" s="595">
        <f>'apuração GROSS'!LOU191</f>
        <v>0</v>
      </c>
      <c r="LPE191" s="595">
        <f>'apuração GROSS'!LOV191</f>
        <v>0</v>
      </c>
      <c r="LPF191" s="595">
        <f>'apuração GROSS'!LOW191</f>
        <v>0</v>
      </c>
      <c r="LPG191" s="595">
        <f>'apuração GROSS'!LOX191</f>
        <v>0</v>
      </c>
      <c r="LPH191" s="595">
        <f>'apuração GROSS'!LOY191</f>
        <v>0</v>
      </c>
      <c r="LPI191" s="595">
        <f>'apuração GROSS'!LOZ191</f>
        <v>0</v>
      </c>
      <c r="LPJ191" s="595">
        <f>'apuração GROSS'!LPA191</f>
        <v>0</v>
      </c>
      <c r="LPK191" s="595">
        <f>'apuração GROSS'!LPB191</f>
        <v>0</v>
      </c>
      <c r="LPL191" s="595">
        <f>'apuração GROSS'!LPC191</f>
        <v>0</v>
      </c>
      <c r="LPM191" s="595">
        <f>'apuração GROSS'!LPD191</f>
        <v>0</v>
      </c>
      <c r="LPN191" s="595">
        <f>'apuração GROSS'!LPE191</f>
        <v>0</v>
      </c>
      <c r="LPO191" s="595">
        <f>'apuração GROSS'!LPF191</f>
        <v>0</v>
      </c>
      <c r="LPP191" s="595">
        <f>'apuração GROSS'!LPG191</f>
        <v>0</v>
      </c>
      <c r="LPQ191" s="595">
        <f>'apuração GROSS'!LPH191</f>
        <v>0</v>
      </c>
      <c r="LPR191" s="595">
        <f>'apuração GROSS'!LPI191</f>
        <v>0</v>
      </c>
      <c r="LPS191" s="595">
        <f>'apuração GROSS'!LPJ191</f>
        <v>0</v>
      </c>
      <c r="LPT191" s="595">
        <f>'apuração GROSS'!LPK191</f>
        <v>0</v>
      </c>
      <c r="LPU191" s="595">
        <f>'apuração GROSS'!LPL191</f>
        <v>0</v>
      </c>
      <c r="LPV191" s="595">
        <f>'apuração GROSS'!LPM191</f>
        <v>0</v>
      </c>
      <c r="LPW191" s="595">
        <f>'apuração GROSS'!LPN191</f>
        <v>0</v>
      </c>
      <c r="LPX191" s="595">
        <f>'apuração GROSS'!LPO191</f>
        <v>0</v>
      </c>
      <c r="LPY191" s="595">
        <f>'apuração GROSS'!LPP191</f>
        <v>0</v>
      </c>
      <c r="LPZ191" s="595">
        <f>'apuração GROSS'!LPQ191</f>
        <v>0</v>
      </c>
      <c r="LQA191" s="595">
        <f>'apuração GROSS'!LPR191</f>
        <v>0</v>
      </c>
      <c r="LQB191" s="595">
        <f>'apuração GROSS'!LPS191</f>
        <v>0</v>
      </c>
      <c r="LQC191" s="595">
        <f>'apuração GROSS'!LPT191</f>
        <v>0</v>
      </c>
      <c r="LQD191" s="595">
        <f>'apuração GROSS'!LPU191</f>
        <v>0</v>
      </c>
      <c r="LQE191" s="595">
        <f>'apuração GROSS'!LPV191</f>
        <v>0</v>
      </c>
      <c r="LQF191" s="595">
        <f>'apuração GROSS'!LPW191</f>
        <v>0</v>
      </c>
      <c r="LQG191" s="595">
        <f>'apuração GROSS'!LPX191</f>
        <v>0</v>
      </c>
      <c r="LQH191" s="595">
        <f>'apuração GROSS'!LPY191</f>
        <v>0</v>
      </c>
      <c r="LQI191" s="595">
        <f>'apuração GROSS'!LPZ191</f>
        <v>0</v>
      </c>
      <c r="LQJ191" s="595">
        <f>'apuração GROSS'!LQA191</f>
        <v>0</v>
      </c>
      <c r="LQK191" s="595">
        <f>'apuração GROSS'!LQB191</f>
        <v>0</v>
      </c>
      <c r="LQL191" s="595">
        <f>'apuração GROSS'!LQC191</f>
        <v>0</v>
      </c>
      <c r="LQM191" s="595">
        <f>'apuração GROSS'!LQD191</f>
        <v>0</v>
      </c>
      <c r="LQN191" s="595">
        <f>'apuração GROSS'!LQE191</f>
        <v>0</v>
      </c>
      <c r="LQO191" s="595">
        <f>'apuração GROSS'!LQF191</f>
        <v>0</v>
      </c>
      <c r="LQP191" s="595">
        <f>'apuração GROSS'!LQG191</f>
        <v>0</v>
      </c>
      <c r="LQQ191" s="595">
        <f>'apuração GROSS'!LQH191</f>
        <v>0</v>
      </c>
      <c r="LQR191" s="595">
        <f>'apuração GROSS'!LQI191</f>
        <v>0</v>
      </c>
      <c r="LQS191" s="595">
        <f>'apuração GROSS'!LQJ191</f>
        <v>0</v>
      </c>
      <c r="LQT191" s="595">
        <f>'apuração GROSS'!LQK191</f>
        <v>0</v>
      </c>
      <c r="LQU191" s="595">
        <f>'apuração GROSS'!LQL191</f>
        <v>0</v>
      </c>
      <c r="LQV191" s="595">
        <f>'apuração GROSS'!LQM191</f>
        <v>0</v>
      </c>
      <c r="LQW191" s="595">
        <f>'apuração GROSS'!LQN191</f>
        <v>0</v>
      </c>
      <c r="LQX191" s="595">
        <f>'apuração GROSS'!LQO191</f>
        <v>0</v>
      </c>
      <c r="LQY191" s="595">
        <f>'apuração GROSS'!LQP191</f>
        <v>0</v>
      </c>
      <c r="LQZ191" s="595">
        <f>'apuração GROSS'!LQQ191</f>
        <v>0</v>
      </c>
      <c r="LRA191" s="595">
        <f>'apuração GROSS'!LQR191</f>
        <v>0</v>
      </c>
      <c r="LRB191" s="595">
        <f>'apuração GROSS'!LQS191</f>
        <v>0</v>
      </c>
      <c r="LRC191" s="595">
        <f>'apuração GROSS'!LQT191</f>
        <v>0</v>
      </c>
      <c r="LRD191" s="595">
        <f>'apuração GROSS'!LQU191</f>
        <v>0</v>
      </c>
      <c r="LRE191" s="595">
        <f>'apuração GROSS'!LQV191</f>
        <v>0</v>
      </c>
      <c r="LRF191" s="595">
        <f>'apuração GROSS'!LQW191</f>
        <v>0</v>
      </c>
      <c r="LRG191" s="595">
        <f>'apuração GROSS'!LQX191</f>
        <v>0</v>
      </c>
      <c r="LRH191" s="595">
        <f>'apuração GROSS'!LQY191</f>
        <v>0</v>
      </c>
      <c r="LRI191" s="595">
        <f>'apuração GROSS'!LQZ191</f>
        <v>0</v>
      </c>
      <c r="LRJ191" s="595">
        <f>'apuração GROSS'!LRA191</f>
        <v>0</v>
      </c>
      <c r="LRK191" s="595">
        <f>'apuração GROSS'!LRB191</f>
        <v>0</v>
      </c>
      <c r="LRL191" s="595">
        <f>'apuração GROSS'!LRC191</f>
        <v>0</v>
      </c>
      <c r="LRM191" s="595">
        <f>'apuração GROSS'!LRD191</f>
        <v>0</v>
      </c>
      <c r="LRN191" s="595">
        <f>'apuração GROSS'!LRE191</f>
        <v>0</v>
      </c>
      <c r="LRO191" s="595">
        <f>'apuração GROSS'!LRF191</f>
        <v>0</v>
      </c>
      <c r="LRP191" s="595">
        <f>'apuração GROSS'!LRG191</f>
        <v>0</v>
      </c>
      <c r="LRQ191" s="595">
        <f>'apuração GROSS'!LRH191</f>
        <v>0</v>
      </c>
      <c r="LRR191" s="595">
        <f>'apuração GROSS'!LRI191</f>
        <v>0</v>
      </c>
      <c r="LRS191" s="595">
        <f>'apuração GROSS'!LRJ191</f>
        <v>0</v>
      </c>
      <c r="LRT191" s="595">
        <f>'apuração GROSS'!LRK191</f>
        <v>0</v>
      </c>
      <c r="LRU191" s="595">
        <f>'apuração GROSS'!LRL191</f>
        <v>0</v>
      </c>
      <c r="LRV191" s="595">
        <f>'apuração GROSS'!LRM191</f>
        <v>0</v>
      </c>
      <c r="LRW191" s="595">
        <f>'apuração GROSS'!LRN191</f>
        <v>0</v>
      </c>
      <c r="LRX191" s="595">
        <f>'apuração GROSS'!LRO191</f>
        <v>0</v>
      </c>
      <c r="LRY191" s="595">
        <f>'apuração GROSS'!LRP191</f>
        <v>0</v>
      </c>
      <c r="LRZ191" s="595">
        <f>'apuração GROSS'!LRQ191</f>
        <v>0</v>
      </c>
      <c r="LSA191" s="595">
        <f>'apuração GROSS'!LRR191</f>
        <v>0</v>
      </c>
      <c r="LSB191" s="595">
        <f>'apuração GROSS'!LRS191</f>
        <v>0</v>
      </c>
      <c r="LSC191" s="595">
        <f>'apuração GROSS'!LRT191</f>
        <v>0</v>
      </c>
      <c r="LSD191" s="595">
        <f>'apuração GROSS'!LRU191</f>
        <v>0</v>
      </c>
      <c r="LSE191" s="595">
        <f>'apuração GROSS'!LRV191</f>
        <v>0</v>
      </c>
      <c r="LSF191" s="595">
        <f>'apuração GROSS'!LRW191</f>
        <v>0</v>
      </c>
      <c r="LSG191" s="595">
        <f>'apuração GROSS'!LRX191</f>
        <v>0</v>
      </c>
      <c r="LSH191" s="595">
        <f>'apuração GROSS'!LRY191</f>
        <v>0</v>
      </c>
      <c r="LSI191" s="595">
        <f>'apuração GROSS'!LRZ191</f>
        <v>0</v>
      </c>
      <c r="LSJ191" s="595">
        <f>'apuração GROSS'!LSA191</f>
        <v>0</v>
      </c>
      <c r="LSK191" s="595">
        <f>'apuração GROSS'!LSB191</f>
        <v>0</v>
      </c>
      <c r="LSL191" s="595">
        <f>'apuração GROSS'!LSC191</f>
        <v>0</v>
      </c>
      <c r="LSM191" s="595">
        <f>'apuração GROSS'!LSD191</f>
        <v>0</v>
      </c>
      <c r="LSN191" s="595">
        <f>'apuração GROSS'!LSE191</f>
        <v>0</v>
      </c>
      <c r="LSO191" s="595">
        <f>'apuração GROSS'!LSF191</f>
        <v>0</v>
      </c>
      <c r="LSP191" s="595">
        <f>'apuração GROSS'!LSG191</f>
        <v>0</v>
      </c>
      <c r="LSQ191" s="595">
        <f>'apuração GROSS'!LSH191</f>
        <v>0</v>
      </c>
      <c r="LSR191" s="595">
        <f>'apuração GROSS'!LSI191</f>
        <v>0</v>
      </c>
      <c r="LSS191" s="595">
        <f>'apuração GROSS'!LSJ191</f>
        <v>0</v>
      </c>
      <c r="LST191" s="595">
        <f>'apuração GROSS'!LSK191</f>
        <v>0</v>
      </c>
      <c r="LSU191" s="595">
        <f>'apuração GROSS'!LSL191</f>
        <v>0</v>
      </c>
      <c r="LSV191" s="595">
        <f>'apuração GROSS'!LSM191</f>
        <v>0</v>
      </c>
      <c r="LSW191" s="595">
        <f>'apuração GROSS'!LSN191</f>
        <v>0</v>
      </c>
      <c r="LSX191" s="595">
        <f>'apuração GROSS'!LSO191</f>
        <v>0</v>
      </c>
      <c r="LSY191" s="595">
        <f>'apuração GROSS'!LSP191</f>
        <v>0</v>
      </c>
      <c r="LSZ191" s="595">
        <f>'apuração GROSS'!LSQ191</f>
        <v>0</v>
      </c>
      <c r="LTA191" s="595">
        <f>'apuração GROSS'!LSR191</f>
        <v>0</v>
      </c>
      <c r="LTB191" s="595">
        <f>'apuração GROSS'!LSS191</f>
        <v>0</v>
      </c>
      <c r="LTC191" s="595">
        <f>'apuração GROSS'!LST191</f>
        <v>0</v>
      </c>
      <c r="LTD191" s="595">
        <f>'apuração GROSS'!LSU191</f>
        <v>0</v>
      </c>
      <c r="LTE191" s="595">
        <f>'apuração GROSS'!LSV191</f>
        <v>0</v>
      </c>
      <c r="LTF191" s="595">
        <f>'apuração GROSS'!LSW191</f>
        <v>0</v>
      </c>
      <c r="LTG191" s="595">
        <f>'apuração GROSS'!LSX191</f>
        <v>0</v>
      </c>
      <c r="LTH191" s="595">
        <f>'apuração GROSS'!LSY191</f>
        <v>0</v>
      </c>
      <c r="LTI191" s="595">
        <f>'apuração GROSS'!LSZ191</f>
        <v>0</v>
      </c>
      <c r="LTJ191" s="595">
        <f>'apuração GROSS'!LTA191</f>
        <v>0</v>
      </c>
      <c r="LTK191" s="595">
        <f>'apuração GROSS'!LTB191</f>
        <v>0</v>
      </c>
      <c r="LTL191" s="595">
        <f>'apuração GROSS'!LTC191</f>
        <v>0</v>
      </c>
      <c r="LTM191" s="595">
        <f>'apuração GROSS'!LTD191</f>
        <v>0</v>
      </c>
      <c r="LTN191" s="595">
        <f>'apuração GROSS'!LTE191</f>
        <v>0</v>
      </c>
      <c r="LTO191" s="595">
        <f>'apuração GROSS'!LTF191</f>
        <v>0</v>
      </c>
      <c r="LTP191" s="595">
        <f>'apuração GROSS'!LTG191</f>
        <v>0</v>
      </c>
      <c r="LTQ191" s="595">
        <f>'apuração GROSS'!LTH191</f>
        <v>0</v>
      </c>
      <c r="LTR191" s="595">
        <f>'apuração GROSS'!LTI191</f>
        <v>0</v>
      </c>
      <c r="LTS191" s="595">
        <f>'apuração GROSS'!LTJ191</f>
        <v>0</v>
      </c>
      <c r="LTT191" s="595">
        <f>'apuração GROSS'!LTK191</f>
        <v>0</v>
      </c>
      <c r="LTU191" s="595">
        <f>'apuração GROSS'!LTL191</f>
        <v>0</v>
      </c>
      <c r="LTV191" s="595">
        <f>'apuração GROSS'!LTM191</f>
        <v>0</v>
      </c>
      <c r="LTW191" s="595">
        <f>'apuração GROSS'!LTN191</f>
        <v>0</v>
      </c>
      <c r="LTX191" s="595">
        <f>'apuração GROSS'!LTO191</f>
        <v>0</v>
      </c>
      <c r="LTY191" s="595">
        <f>'apuração GROSS'!LTP191</f>
        <v>0</v>
      </c>
      <c r="LTZ191" s="595">
        <f>'apuração GROSS'!LTQ191</f>
        <v>0</v>
      </c>
      <c r="LUA191" s="595">
        <f>'apuração GROSS'!LTR191</f>
        <v>0</v>
      </c>
      <c r="LUB191" s="595">
        <f>'apuração GROSS'!LTS191</f>
        <v>0</v>
      </c>
      <c r="LUC191" s="595">
        <f>'apuração GROSS'!LTT191</f>
        <v>0</v>
      </c>
      <c r="LUD191" s="595">
        <f>'apuração GROSS'!LTU191</f>
        <v>0</v>
      </c>
      <c r="LUE191" s="595">
        <f>'apuração GROSS'!LTV191</f>
        <v>0</v>
      </c>
      <c r="LUF191" s="595">
        <f>'apuração GROSS'!LTW191</f>
        <v>0</v>
      </c>
      <c r="LUG191" s="595">
        <f>'apuração GROSS'!LTX191</f>
        <v>0</v>
      </c>
      <c r="LUH191" s="595">
        <f>'apuração GROSS'!LTY191</f>
        <v>0</v>
      </c>
      <c r="LUI191" s="595">
        <f>'apuração GROSS'!LTZ191</f>
        <v>0</v>
      </c>
      <c r="LUJ191" s="595">
        <f>'apuração GROSS'!LUA191</f>
        <v>0</v>
      </c>
      <c r="LUK191" s="595">
        <f>'apuração GROSS'!LUB191</f>
        <v>0</v>
      </c>
      <c r="LUL191" s="595">
        <f>'apuração GROSS'!LUC191</f>
        <v>0</v>
      </c>
      <c r="LUM191" s="595">
        <f>'apuração GROSS'!LUD191</f>
        <v>0</v>
      </c>
      <c r="LUN191" s="595">
        <f>'apuração GROSS'!LUE191</f>
        <v>0</v>
      </c>
      <c r="LUO191" s="595">
        <f>'apuração GROSS'!LUF191</f>
        <v>0</v>
      </c>
      <c r="LUP191" s="595">
        <f>'apuração GROSS'!LUG191</f>
        <v>0</v>
      </c>
      <c r="LUQ191" s="595">
        <f>'apuração GROSS'!LUH191</f>
        <v>0</v>
      </c>
      <c r="LUR191" s="595">
        <f>'apuração GROSS'!LUI191</f>
        <v>0</v>
      </c>
      <c r="LUS191" s="595">
        <f>'apuração GROSS'!LUJ191</f>
        <v>0</v>
      </c>
      <c r="LUT191" s="595">
        <f>'apuração GROSS'!LUK191</f>
        <v>0</v>
      </c>
      <c r="LUU191" s="595">
        <f>'apuração GROSS'!LUL191</f>
        <v>0</v>
      </c>
      <c r="LUV191" s="595">
        <f>'apuração GROSS'!LUM191</f>
        <v>0</v>
      </c>
      <c r="LUW191" s="595">
        <f>'apuração GROSS'!LUN191</f>
        <v>0</v>
      </c>
      <c r="LUX191" s="595">
        <f>'apuração GROSS'!LUO191</f>
        <v>0</v>
      </c>
      <c r="LUY191" s="595">
        <f>'apuração GROSS'!LUP191</f>
        <v>0</v>
      </c>
      <c r="LUZ191" s="595">
        <f>'apuração GROSS'!LUQ191</f>
        <v>0</v>
      </c>
      <c r="LVA191" s="595">
        <f>'apuração GROSS'!LUR191</f>
        <v>0</v>
      </c>
      <c r="LVB191" s="595">
        <f>'apuração GROSS'!LUS191</f>
        <v>0</v>
      </c>
      <c r="LVC191" s="595">
        <f>'apuração GROSS'!LUT191</f>
        <v>0</v>
      </c>
      <c r="LVD191" s="595">
        <f>'apuração GROSS'!LUU191</f>
        <v>0</v>
      </c>
      <c r="LVE191" s="595">
        <f>'apuração GROSS'!LUV191</f>
        <v>0</v>
      </c>
      <c r="LVF191" s="595">
        <f>'apuração GROSS'!LUW191</f>
        <v>0</v>
      </c>
      <c r="LVG191" s="595">
        <f>'apuração GROSS'!LUX191</f>
        <v>0</v>
      </c>
      <c r="LVH191" s="595">
        <f>'apuração GROSS'!LUY191</f>
        <v>0</v>
      </c>
      <c r="LVI191" s="595">
        <f>'apuração GROSS'!LUZ191</f>
        <v>0</v>
      </c>
      <c r="LVJ191" s="595">
        <f>'apuração GROSS'!LVA191</f>
        <v>0</v>
      </c>
      <c r="LVK191" s="595">
        <f>'apuração GROSS'!LVB191</f>
        <v>0</v>
      </c>
      <c r="LVL191" s="595">
        <f>'apuração GROSS'!LVC191</f>
        <v>0</v>
      </c>
      <c r="LVM191" s="595">
        <f>'apuração GROSS'!LVD191</f>
        <v>0</v>
      </c>
      <c r="LVN191" s="595">
        <f>'apuração GROSS'!LVE191</f>
        <v>0</v>
      </c>
      <c r="LVO191" s="595">
        <f>'apuração GROSS'!LVF191</f>
        <v>0</v>
      </c>
      <c r="LVP191" s="595">
        <f>'apuração GROSS'!LVG191</f>
        <v>0</v>
      </c>
      <c r="LVQ191" s="595">
        <f>'apuração GROSS'!LVH191</f>
        <v>0</v>
      </c>
      <c r="LVR191" s="595">
        <f>'apuração GROSS'!LVI191</f>
        <v>0</v>
      </c>
      <c r="LVS191" s="595">
        <f>'apuração GROSS'!LVJ191</f>
        <v>0</v>
      </c>
      <c r="LVT191" s="595">
        <f>'apuração GROSS'!LVK191</f>
        <v>0</v>
      </c>
      <c r="LVU191" s="595">
        <f>'apuração GROSS'!LVL191</f>
        <v>0</v>
      </c>
      <c r="LVV191" s="595">
        <f>'apuração GROSS'!LVM191</f>
        <v>0</v>
      </c>
      <c r="LVW191" s="595">
        <f>'apuração GROSS'!LVN191</f>
        <v>0</v>
      </c>
      <c r="LVX191" s="595">
        <f>'apuração GROSS'!LVO191</f>
        <v>0</v>
      </c>
      <c r="LVY191" s="595">
        <f>'apuração GROSS'!LVP191</f>
        <v>0</v>
      </c>
      <c r="LVZ191" s="595">
        <f>'apuração GROSS'!LVQ191</f>
        <v>0</v>
      </c>
      <c r="LWA191" s="595">
        <f>'apuração GROSS'!LVR191</f>
        <v>0</v>
      </c>
      <c r="LWB191" s="595">
        <f>'apuração GROSS'!LVS191</f>
        <v>0</v>
      </c>
      <c r="LWC191" s="595">
        <f>'apuração GROSS'!LVT191</f>
        <v>0</v>
      </c>
      <c r="LWD191" s="595">
        <f>'apuração GROSS'!LVU191</f>
        <v>0</v>
      </c>
      <c r="LWE191" s="595">
        <f>'apuração GROSS'!LVV191</f>
        <v>0</v>
      </c>
      <c r="LWF191" s="595">
        <f>'apuração GROSS'!LVW191</f>
        <v>0</v>
      </c>
      <c r="LWG191" s="595">
        <f>'apuração GROSS'!LVX191</f>
        <v>0</v>
      </c>
      <c r="LWH191" s="595">
        <f>'apuração GROSS'!LVY191</f>
        <v>0</v>
      </c>
      <c r="LWI191" s="595">
        <f>'apuração GROSS'!LVZ191</f>
        <v>0</v>
      </c>
      <c r="LWJ191" s="595">
        <f>'apuração GROSS'!LWA191</f>
        <v>0</v>
      </c>
      <c r="LWK191" s="595">
        <f>'apuração GROSS'!LWB191</f>
        <v>0</v>
      </c>
      <c r="LWL191" s="595">
        <f>'apuração GROSS'!LWC191</f>
        <v>0</v>
      </c>
      <c r="LWM191" s="595">
        <f>'apuração GROSS'!LWD191</f>
        <v>0</v>
      </c>
      <c r="LWN191" s="595">
        <f>'apuração GROSS'!LWE191</f>
        <v>0</v>
      </c>
      <c r="LWO191" s="595">
        <f>'apuração GROSS'!LWF191</f>
        <v>0</v>
      </c>
      <c r="LWP191" s="595">
        <f>'apuração GROSS'!LWG191</f>
        <v>0</v>
      </c>
      <c r="LWQ191" s="595">
        <f>'apuração GROSS'!LWH191</f>
        <v>0</v>
      </c>
      <c r="LWR191" s="595">
        <f>'apuração GROSS'!LWI191</f>
        <v>0</v>
      </c>
      <c r="LWS191" s="595">
        <f>'apuração GROSS'!LWJ191</f>
        <v>0</v>
      </c>
      <c r="LWT191" s="595">
        <f>'apuração GROSS'!LWK191</f>
        <v>0</v>
      </c>
      <c r="LWU191" s="595">
        <f>'apuração GROSS'!LWL191</f>
        <v>0</v>
      </c>
      <c r="LWV191" s="595">
        <f>'apuração GROSS'!LWM191</f>
        <v>0</v>
      </c>
      <c r="LWW191" s="595">
        <f>'apuração GROSS'!LWN191</f>
        <v>0</v>
      </c>
      <c r="LWX191" s="595">
        <f>'apuração GROSS'!LWO191</f>
        <v>0</v>
      </c>
      <c r="LWY191" s="595">
        <f>'apuração GROSS'!LWP191</f>
        <v>0</v>
      </c>
      <c r="LWZ191" s="595">
        <f>'apuração GROSS'!LWQ191</f>
        <v>0</v>
      </c>
      <c r="LXA191" s="595">
        <f>'apuração GROSS'!LWR191</f>
        <v>0</v>
      </c>
      <c r="LXB191" s="595">
        <f>'apuração GROSS'!LWS191</f>
        <v>0</v>
      </c>
      <c r="LXC191" s="595">
        <f>'apuração GROSS'!LWT191</f>
        <v>0</v>
      </c>
      <c r="LXD191" s="595">
        <f>'apuração GROSS'!LWU191</f>
        <v>0</v>
      </c>
      <c r="LXE191" s="595">
        <f>'apuração GROSS'!LWV191</f>
        <v>0</v>
      </c>
      <c r="LXF191" s="595">
        <f>'apuração GROSS'!LWW191</f>
        <v>0</v>
      </c>
      <c r="LXG191" s="595">
        <f>'apuração GROSS'!LWX191</f>
        <v>0</v>
      </c>
      <c r="LXH191" s="595">
        <f>'apuração GROSS'!LWY191</f>
        <v>0</v>
      </c>
      <c r="LXI191" s="595">
        <f>'apuração GROSS'!LWZ191</f>
        <v>0</v>
      </c>
      <c r="LXJ191" s="595">
        <f>'apuração GROSS'!LXA191</f>
        <v>0</v>
      </c>
      <c r="LXK191" s="595">
        <f>'apuração GROSS'!LXB191</f>
        <v>0</v>
      </c>
      <c r="LXL191" s="595">
        <f>'apuração GROSS'!LXC191</f>
        <v>0</v>
      </c>
      <c r="LXM191" s="595">
        <f>'apuração GROSS'!LXD191</f>
        <v>0</v>
      </c>
      <c r="LXN191" s="595">
        <f>'apuração GROSS'!LXE191</f>
        <v>0</v>
      </c>
      <c r="LXO191" s="595">
        <f>'apuração GROSS'!LXF191</f>
        <v>0</v>
      </c>
      <c r="LXP191" s="595">
        <f>'apuração GROSS'!LXG191</f>
        <v>0</v>
      </c>
      <c r="LXQ191" s="595">
        <f>'apuração GROSS'!LXH191</f>
        <v>0</v>
      </c>
      <c r="LXR191" s="595">
        <f>'apuração GROSS'!LXI191</f>
        <v>0</v>
      </c>
      <c r="LXS191" s="595">
        <f>'apuração GROSS'!LXJ191</f>
        <v>0</v>
      </c>
      <c r="LXT191" s="595">
        <f>'apuração GROSS'!LXK191</f>
        <v>0</v>
      </c>
      <c r="LXU191" s="595">
        <f>'apuração GROSS'!LXL191</f>
        <v>0</v>
      </c>
      <c r="LXV191" s="595">
        <f>'apuração GROSS'!LXM191</f>
        <v>0</v>
      </c>
      <c r="LXW191" s="595">
        <f>'apuração GROSS'!LXN191</f>
        <v>0</v>
      </c>
      <c r="LXX191" s="595">
        <f>'apuração GROSS'!LXO191</f>
        <v>0</v>
      </c>
      <c r="LXY191" s="595">
        <f>'apuração GROSS'!LXP191</f>
        <v>0</v>
      </c>
      <c r="LXZ191" s="595">
        <f>'apuração GROSS'!LXQ191</f>
        <v>0</v>
      </c>
      <c r="LYA191" s="595">
        <f>'apuração GROSS'!LXR191</f>
        <v>0</v>
      </c>
      <c r="LYB191" s="595">
        <f>'apuração GROSS'!LXS191</f>
        <v>0</v>
      </c>
      <c r="LYC191" s="595">
        <f>'apuração GROSS'!LXT191</f>
        <v>0</v>
      </c>
      <c r="LYD191" s="595">
        <f>'apuração GROSS'!LXU191</f>
        <v>0</v>
      </c>
      <c r="LYE191" s="595">
        <f>'apuração GROSS'!LXV191</f>
        <v>0</v>
      </c>
      <c r="LYF191" s="595">
        <f>'apuração GROSS'!LXW191</f>
        <v>0</v>
      </c>
      <c r="LYG191" s="595">
        <f>'apuração GROSS'!LXX191</f>
        <v>0</v>
      </c>
      <c r="LYH191" s="595">
        <f>'apuração GROSS'!LXY191</f>
        <v>0</v>
      </c>
      <c r="LYI191" s="595">
        <f>'apuração GROSS'!LXZ191</f>
        <v>0</v>
      </c>
      <c r="LYJ191" s="595">
        <f>'apuração GROSS'!LYA191</f>
        <v>0</v>
      </c>
      <c r="LYK191" s="595">
        <f>'apuração GROSS'!LYB191</f>
        <v>0</v>
      </c>
      <c r="LYL191" s="595">
        <f>'apuração GROSS'!LYC191</f>
        <v>0</v>
      </c>
      <c r="LYM191" s="595">
        <f>'apuração GROSS'!LYD191</f>
        <v>0</v>
      </c>
      <c r="LYN191" s="595">
        <f>'apuração GROSS'!LYE191</f>
        <v>0</v>
      </c>
      <c r="LYO191" s="595">
        <f>'apuração GROSS'!LYF191</f>
        <v>0</v>
      </c>
      <c r="LYP191" s="595">
        <f>'apuração GROSS'!LYG191</f>
        <v>0</v>
      </c>
      <c r="LYQ191" s="595">
        <f>'apuração GROSS'!LYH191</f>
        <v>0</v>
      </c>
      <c r="LYR191" s="595">
        <f>'apuração GROSS'!LYI191</f>
        <v>0</v>
      </c>
      <c r="LYS191" s="595">
        <f>'apuração GROSS'!LYJ191</f>
        <v>0</v>
      </c>
      <c r="LYT191" s="595">
        <f>'apuração GROSS'!LYK191</f>
        <v>0</v>
      </c>
      <c r="LYU191" s="595">
        <f>'apuração GROSS'!LYL191</f>
        <v>0</v>
      </c>
      <c r="LYV191" s="595">
        <f>'apuração GROSS'!LYM191</f>
        <v>0</v>
      </c>
      <c r="LYW191" s="595">
        <f>'apuração GROSS'!LYN191</f>
        <v>0</v>
      </c>
      <c r="LYX191" s="595">
        <f>'apuração GROSS'!LYO191</f>
        <v>0</v>
      </c>
      <c r="LYY191" s="595">
        <f>'apuração GROSS'!LYP191</f>
        <v>0</v>
      </c>
      <c r="LYZ191" s="595">
        <f>'apuração GROSS'!LYQ191</f>
        <v>0</v>
      </c>
      <c r="LZA191" s="595">
        <f>'apuração GROSS'!LYR191</f>
        <v>0</v>
      </c>
      <c r="LZB191" s="595">
        <f>'apuração GROSS'!LYS191</f>
        <v>0</v>
      </c>
      <c r="LZC191" s="595">
        <f>'apuração GROSS'!LYT191</f>
        <v>0</v>
      </c>
      <c r="LZD191" s="595">
        <f>'apuração GROSS'!LYU191</f>
        <v>0</v>
      </c>
      <c r="LZE191" s="595">
        <f>'apuração GROSS'!LYV191</f>
        <v>0</v>
      </c>
      <c r="LZF191" s="595">
        <f>'apuração GROSS'!LYW191</f>
        <v>0</v>
      </c>
      <c r="LZG191" s="595">
        <f>'apuração GROSS'!LYX191</f>
        <v>0</v>
      </c>
      <c r="LZH191" s="595">
        <f>'apuração GROSS'!LYY191</f>
        <v>0</v>
      </c>
      <c r="LZI191" s="595">
        <f>'apuração GROSS'!LYZ191</f>
        <v>0</v>
      </c>
      <c r="LZJ191" s="595">
        <f>'apuração GROSS'!LZA191</f>
        <v>0</v>
      </c>
      <c r="LZK191" s="595">
        <f>'apuração GROSS'!LZB191</f>
        <v>0</v>
      </c>
      <c r="LZL191" s="595">
        <f>'apuração GROSS'!LZC191</f>
        <v>0</v>
      </c>
      <c r="LZM191" s="595">
        <f>'apuração GROSS'!LZD191</f>
        <v>0</v>
      </c>
      <c r="LZN191" s="595">
        <f>'apuração GROSS'!LZE191</f>
        <v>0</v>
      </c>
      <c r="LZO191" s="595">
        <f>'apuração GROSS'!LZF191</f>
        <v>0</v>
      </c>
      <c r="LZP191" s="595">
        <f>'apuração GROSS'!LZG191</f>
        <v>0</v>
      </c>
      <c r="LZQ191" s="595">
        <f>'apuração GROSS'!LZH191</f>
        <v>0</v>
      </c>
      <c r="LZR191" s="595">
        <f>'apuração GROSS'!LZI191</f>
        <v>0</v>
      </c>
      <c r="LZS191" s="595">
        <f>'apuração GROSS'!LZJ191</f>
        <v>0</v>
      </c>
      <c r="LZT191" s="595">
        <f>'apuração GROSS'!LZK191</f>
        <v>0</v>
      </c>
      <c r="LZU191" s="595">
        <f>'apuração GROSS'!LZL191</f>
        <v>0</v>
      </c>
      <c r="LZV191" s="595">
        <f>'apuração GROSS'!LZM191</f>
        <v>0</v>
      </c>
      <c r="LZW191" s="595">
        <f>'apuração GROSS'!LZN191</f>
        <v>0</v>
      </c>
      <c r="LZX191" s="595">
        <f>'apuração GROSS'!LZO191</f>
        <v>0</v>
      </c>
      <c r="LZY191" s="595">
        <f>'apuração GROSS'!LZP191</f>
        <v>0</v>
      </c>
      <c r="LZZ191" s="595">
        <f>'apuração GROSS'!LZQ191</f>
        <v>0</v>
      </c>
      <c r="MAA191" s="595">
        <f>'apuração GROSS'!LZR191</f>
        <v>0</v>
      </c>
      <c r="MAB191" s="595">
        <f>'apuração GROSS'!LZS191</f>
        <v>0</v>
      </c>
      <c r="MAC191" s="595">
        <f>'apuração GROSS'!LZT191</f>
        <v>0</v>
      </c>
      <c r="MAD191" s="595">
        <f>'apuração GROSS'!LZU191</f>
        <v>0</v>
      </c>
      <c r="MAE191" s="595">
        <f>'apuração GROSS'!LZV191</f>
        <v>0</v>
      </c>
      <c r="MAF191" s="595">
        <f>'apuração GROSS'!LZW191</f>
        <v>0</v>
      </c>
      <c r="MAG191" s="595">
        <f>'apuração GROSS'!LZX191</f>
        <v>0</v>
      </c>
      <c r="MAH191" s="595">
        <f>'apuração GROSS'!LZY191</f>
        <v>0</v>
      </c>
      <c r="MAI191" s="595">
        <f>'apuração GROSS'!LZZ191</f>
        <v>0</v>
      </c>
      <c r="MAJ191" s="595">
        <f>'apuração GROSS'!MAA191</f>
        <v>0</v>
      </c>
      <c r="MAK191" s="595">
        <f>'apuração GROSS'!MAB191</f>
        <v>0</v>
      </c>
      <c r="MAL191" s="595">
        <f>'apuração GROSS'!MAC191</f>
        <v>0</v>
      </c>
      <c r="MAM191" s="595">
        <f>'apuração GROSS'!MAD191</f>
        <v>0</v>
      </c>
      <c r="MAN191" s="595">
        <f>'apuração GROSS'!MAE191</f>
        <v>0</v>
      </c>
      <c r="MAO191" s="595">
        <f>'apuração GROSS'!MAF191</f>
        <v>0</v>
      </c>
      <c r="MAP191" s="595">
        <f>'apuração GROSS'!MAG191</f>
        <v>0</v>
      </c>
      <c r="MAQ191" s="595">
        <f>'apuração GROSS'!MAH191</f>
        <v>0</v>
      </c>
      <c r="MAR191" s="595">
        <f>'apuração GROSS'!MAI191</f>
        <v>0</v>
      </c>
      <c r="MAS191" s="595">
        <f>'apuração GROSS'!MAJ191</f>
        <v>0</v>
      </c>
      <c r="MAT191" s="595">
        <f>'apuração GROSS'!MAK191</f>
        <v>0</v>
      </c>
      <c r="MAU191" s="595">
        <f>'apuração GROSS'!MAL191</f>
        <v>0</v>
      </c>
      <c r="MAV191" s="595">
        <f>'apuração GROSS'!MAM191</f>
        <v>0</v>
      </c>
      <c r="MAW191" s="595">
        <f>'apuração GROSS'!MAN191</f>
        <v>0</v>
      </c>
      <c r="MAX191" s="595">
        <f>'apuração GROSS'!MAO191</f>
        <v>0</v>
      </c>
      <c r="MAY191" s="595">
        <f>'apuração GROSS'!MAP191</f>
        <v>0</v>
      </c>
      <c r="MAZ191" s="595">
        <f>'apuração GROSS'!MAQ191</f>
        <v>0</v>
      </c>
      <c r="MBA191" s="595">
        <f>'apuração GROSS'!MAR191</f>
        <v>0</v>
      </c>
      <c r="MBB191" s="595">
        <f>'apuração GROSS'!MAS191</f>
        <v>0</v>
      </c>
      <c r="MBC191" s="595">
        <f>'apuração GROSS'!MAT191</f>
        <v>0</v>
      </c>
      <c r="MBD191" s="595">
        <f>'apuração GROSS'!MAU191</f>
        <v>0</v>
      </c>
      <c r="MBE191" s="595">
        <f>'apuração GROSS'!MAV191</f>
        <v>0</v>
      </c>
      <c r="MBF191" s="595">
        <f>'apuração GROSS'!MAW191</f>
        <v>0</v>
      </c>
      <c r="MBG191" s="595">
        <f>'apuração GROSS'!MAX191</f>
        <v>0</v>
      </c>
      <c r="MBH191" s="595">
        <f>'apuração GROSS'!MAY191</f>
        <v>0</v>
      </c>
      <c r="MBI191" s="595">
        <f>'apuração GROSS'!MAZ191</f>
        <v>0</v>
      </c>
      <c r="MBJ191" s="595">
        <f>'apuração GROSS'!MBA191</f>
        <v>0</v>
      </c>
      <c r="MBK191" s="595">
        <f>'apuração GROSS'!MBB191</f>
        <v>0</v>
      </c>
      <c r="MBL191" s="595">
        <f>'apuração GROSS'!MBC191</f>
        <v>0</v>
      </c>
      <c r="MBM191" s="595">
        <f>'apuração GROSS'!MBD191</f>
        <v>0</v>
      </c>
      <c r="MBN191" s="595">
        <f>'apuração GROSS'!MBE191</f>
        <v>0</v>
      </c>
      <c r="MBO191" s="595">
        <f>'apuração GROSS'!MBF191</f>
        <v>0</v>
      </c>
      <c r="MBP191" s="595">
        <f>'apuração GROSS'!MBG191</f>
        <v>0</v>
      </c>
      <c r="MBQ191" s="595">
        <f>'apuração GROSS'!MBH191</f>
        <v>0</v>
      </c>
      <c r="MBR191" s="595">
        <f>'apuração GROSS'!MBI191</f>
        <v>0</v>
      </c>
      <c r="MBS191" s="595">
        <f>'apuração GROSS'!MBJ191</f>
        <v>0</v>
      </c>
      <c r="MBT191" s="595">
        <f>'apuração GROSS'!MBK191</f>
        <v>0</v>
      </c>
      <c r="MBU191" s="595">
        <f>'apuração GROSS'!MBL191</f>
        <v>0</v>
      </c>
      <c r="MBV191" s="595">
        <f>'apuração GROSS'!MBM191</f>
        <v>0</v>
      </c>
      <c r="MBW191" s="595">
        <f>'apuração GROSS'!MBN191</f>
        <v>0</v>
      </c>
      <c r="MBX191" s="595">
        <f>'apuração GROSS'!MBO191</f>
        <v>0</v>
      </c>
      <c r="MBY191" s="595">
        <f>'apuração GROSS'!MBP191</f>
        <v>0</v>
      </c>
      <c r="MBZ191" s="595">
        <f>'apuração GROSS'!MBQ191</f>
        <v>0</v>
      </c>
      <c r="MCA191" s="595">
        <f>'apuração GROSS'!MBR191</f>
        <v>0</v>
      </c>
      <c r="MCB191" s="595">
        <f>'apuração GROSS'!MBS191</f>
        <v>0</v>
      </c>
      <c r="MCC191" s="595">
        <f>'apuração GROSS'!MBT191</f>
        <v>0</v>
      </c>
      <c r="MCD191" s="595">
        <f>'apuração GROSS'!MBU191</f>
        <v>0</v>
      </c>
      <c r="MCE191" s="595">
        <f>'apuração GROSS'!MBV191</f>
        <v>0</v>
      </c>
      <c r="MCF191" s="595">
        <f>'apuração GROSS'!MBW191</f>
        <v>0</v>
      </c>
      <c r="MCG191" s="595">
        <f>'apuração GROSS'!MBX191</f>
        <v>0</v>
      </c>
      <c r="MCH191" s="595">
        <f>'apuração GROSS'!MBY191</f>
        <v>0</v>
      </c>
      <c r="MCI191" s="595">
        <f>'apuração GROSS'!MBZ191</f>
        <v>0</v>
      </c>
      <c r="MCJ191" s="595">
        <f>'apuração GROSS'!MCA191</f>
        <v>0</v>
      </c>
      <c r="MCK191" s="595">
        <f>'apuração GROSS'!MCB191</f>
        <v>0</v>
      </c>
      <c r="MCL191" s="595">
        <f>'apuração GROSS'!MCC191</f>
        <v>0</v>
      </c>
      <c r="MCM191" s="595">
        <f>'apuração GROSS'!MCD191</f>
        <v>0</v>
      </c>
      <c r="MCN191" s="595">
        <f>'apuração GROSS'!MCE191</f>
        <v>0</v>
      </c>
      <c r="MCO191" s="595">
        <f>'apuração GROSS'!MCF191</f>
        <v>0</v>
      </c>
      <c r="MCP191" s="595">
        <f>'apuração GROSS'!MCG191</f>
        <v>0</v>
      </c>
      <c r="MCQ191" s="595">
        <f>'apuração GROSS'!MCH191</f>
        <v>0</v>
      </c>
      <c r="MCR191" s="595">
        <f>'apuração GROSS'!MCI191</f>
        <v>0</v>
      </c>
      <c r="MCS191" s="595">
        <f>'apuração GROSS'!MCJ191</f>
        <v>0</v>
      </c>
      <c r="MCT191" s="595">
        <f>'apuração GROSS'!MCK191</f>
        <v>0</v>
      </c>
      <c r="MCU191" s="595">
        <f>'apuração GROSS'!MCL191</f>
        <v>0</v>
      </c>
      <c r="MCV191" s="595">
        <f>'apuração GROSS'!MCM191</f>
        <v>0</v>
      </c>
      <c r="MCW191" s="595">
        <f>'apuração GROSS'!MCN191</f>
        <v>0</v>
      </c>
      <c r="MCX191" s="595">
        <f>'apuração GROSS'!MCO191</f>
        <v>0</v>
      </c>
      <c r="MCY191" s="595">
        <f>'apuração GROSS'!MCP191</f>
        <v>0</v>
      </c>
      <c r="MCZ191" s="595">
        <f>'apuração GROSS'!MCQ191</f>
        <v>0</v>
      </c>
      <c r="MDA191" s="595">
        <f>'apuração GROSS'!MCR191</f>
        <v>0</v>
      </c>
      <c r="MDB191" s="595">
        <f>'apuração GROSS'!MCS191</f>
        <v>0</v>
      </c>
      <c r="MDC191" s="595">
        <f>'apuração GROSS'!MCT191</f>
        <v>0</v>
      </c>
      <c r="MDD191" s="595">
        <f>'apuração GROSS'!MCU191</f>
        <v>0</v>
      </c>
      <c r="MDE191" s="595">
        <f>'apuração GROSS'!MCV191</f>
        <v>0</v>
      </c>
      <c r="MDF191" s="595">
        <f>'apuração GROSS'!MCW191</f>
        <v>0</v>
      </c>
      <c r="MDG191" s="595">
        <f>'apuração GROSS'!MCX191</f>
        <v>0</v>
      </c>
      <c r="MDH191" s="595">
        <f>'apuração GROSS'!MCY191</f>
        <v>0</v>
      </c>
      <c r="MDI191" s="595">
        <f>'apuração GROSS'!MCZ191</f>
        <v>0</v>
      </c>
      <c r="MDJ191" s="595">
        <f>'apuração GROSS'!MDA191</f>
        <v>0</v>
      </c>
      <c r="MDK191" s="595">
        <f>'apuração GROSS'!MDB191</f>
        <v>0</v>
      </c>
      <c r="MDL191" s="595">
        <f>'apuração GROSS'!MDC191</f>
        <v>0</v>
      </c>
      <c r="MDM191" s="595">
        <f>'apuração GROSS'!MDD191</f>
        <v>0</v>
      </c>
      <c r="MDN191" s="595">
        <f>'apuração GROSS'!MDE191</f>
        <v>0</v>
      </c>
      <c r="MDO191" s="595">
        <f>'apuração GROSS'!MDF191</f>
        <v>0</v>
      </c>
      <c r="MDP191" s="595">
        <f>'apuração GROSS'!MDG191</f>
        <v>0</v>
      </c>
      <c r="MDQ191" s="595">
        <f>'apuração GROSS'!MDH191</f>
        <v>0</v>
      </c>
      <c r="MDR191" s="595">
        <f>'apuração GROSS'!MDI191</f>
        <v>0</v>
      </c>
      <c r="MDS191" s="595">
        <f>'apuração GROSS'!MDJ191</f>
        <v>0</v>
      </c>
      <c r="MDT191" s="595">
        <f>'apuração GROSS'!MDK191</f>
        <v>0</v>
      </c>
      <c r="MDU191" s="595">
        <f>'apuração GROSS'!MDL191</f>
        <v>0</v>
      </c>
      <c r="MDV191" s="595">
        <f>'apuração GROSS'!MDM191</f>
        <v>0</v>
      </c>
      <c r="MDW191" s="595">
        <f>'apuração GROSS'!MDN191</f>
        <v>0</v>
      </c>
      <c r="MDX191" s="595">
        <f>'apuração GROSS'!MDO191</f>
        <v>0</v>
      </c>
      <c r="MDY191" s="595">
        <f>'apuração GROSS'!MDP191</f>
        <v>0</v>
      </c>
      <c r="MDZ191" s="595">
        <f>'apuração GROSS'!MDQ191</f>
        <v>0</v>
      </c>
      <c r="MEA191" s="595">
        <f>'apuração GROSS'!MDR191</f>
        <v>0</v>
      </c>
      <c r="MEB191" s="595">
        <f>'apuração GROSS'!MDS191</f>
        <v>0</v>
      </c>
      <c r="MEC191" s="595">
        <f>'apuração GROSS'!MDT191</f>
        <v>0</v>
      </c>
      <c r="MED191" s="595">
        <f>'apuração GROSS'!MDU191</f>
        <v>0</v>
      </c>
      <c r="MEE191" s="595">
        <f>'apuração GROSS'!MDV191</f>
        <v>0</v>
      </c>
      <c r="MEF191" s="595">
        <f>'apuração GROSS'!MDW191</f>
        <v>0</v>
      </c>
      <c r="MEG191" s="595">
        <f>'apuração GROSS'!MDX191</f>
        <v>0</v>
      </c>
      <c r="MEH191" s="595">
        <f>'apuração GROSS'!MDY191</f>
        <v>0</v>
      </c>
      <c r="MEI191" s="595">
        <f>'apuração GROSS'!MDZ191</f>
        <v>0</v>
      </c>
      <c r="MEJ191" s="595">
        <f>'apuração GROSS'!MEA191</f>
        <v>0</v>
      </c>
      <c r="MEK191" s="595">
        <f>'apuração GROSS'!MEB191</f>
        <v>0</v>
      </c>
      <c r="MEL191" s="595">
        <f>'apuração GROSS'!MEC191</f>
        <v>0</v>
      </c>
      <c r="MEM191" s="595">
        <f>'apuração GROSS'!MED191</f>
        <v>0</v>
      </c>
      <c r="MEN191" s="595">
        <f>'apuração GROSS'!MEE191</f>
        <v>0</v>
      </c>
      <c r="MEO191" s="595">
        <f>'apuração GROSS'!MEF191</f>
        <v>0</v>
      </c>
      <c r="MEP191" s="595">
        <f>'apuração GROSS'!MEG191</f>
        <v>0</v>
      </c>
      <c r="MEQ191" s="595">
        <f>'apuração GROSS'!MEH191</f>
        <v>0</v>
      </c>
      <c r="MER191" s="595">
        <f>'apuração GROSS'!MEI191</f>
        <v>0</v>
      </c>
      <c r="MES191" s="595">
        <f>'apuração GROSS'!MEJ191</f>
        <v>0</v>
      </c>
      <c r="MET191" s="595">
        <f>'apuração GROSS'!MEK191</f>
        <v>0</v>
      </c>
      <c r="MEU191" s="595">
        <f>'apuração GROSS'!MEL191</f>
        <v>0</v>
      </c>
      <c r="MEV191" s="595">
        <f>'apuração GROSS'!MEM191</f>
        <v>0</v>
      </c>
      <c r="MEW191" s="595">
        <f>'apuração GROSS'!MEN191</f>
        <v>0</v>
      </c>
      <c r="MEX191" s="595">
        <f>'apuração GROSS'!MEO191</f>
        <v>0</v>
      </c>
      <c r="MEY191" s="595">
        <f>'apuração GROSS'!MEP191</f>
        <v>0</v>
      </c>
      <c r="MEZ191" s="595">
        <f>'apuração GROSS'!MEQ191</f>
        <v>0</v>
      </c>
      <c r="MFA191" s="595">
        <f>'apuração GROSS'!MER191</f>
        <v>0</v>
      </c>
      <c r="MFB191" s="595">
        <f>'apuração GROSS'!MES191</f>
        <v>0</v>
      </c>
      <c r="MFC191" s="595">
        <f>'apuração GROSS'!MET191</f>
        <v>0</v>
      </c>
      <c r="MFD191" s="595">
        <f>'apuração GROSS'!MEU191</f>
        <v>0</v>
      </c>
      <c r="MFE191" s="595">
        <f>'apuração GROSS'!MEV191</f>
        <v>0</v>
      </c>
      <c r="MFF191" s="595">
        <f>'apuração GROSS'!MEW191</f>
        <v>0</v>
      </c>
      <c r="MFG191" s="595">
        <f>'apuração GROSS'!MEX191</f>
        <v>0</v>
      </c>
      <c r="MFH191" s="595">
        <f>'apuração GROSS'!MEY191</f>
        <v>0</v>
      </c>
      <c r="MFI191" s="595">
        <f>'apuração GROSS'!MEZ191</f>
        <v>0</v>
      </c>
      <c r="MFJ191" s="595">
        <f>'apuração GROSS'!MFA191</f>
        <v>0</v>
      </c>
      <c r="MFK191" s="595">
        <f>'apuração GROSS'!MFB191</f>
        <v>0</v>
      </c>
      <c r="MFL191" s="595">
        <f>'apuração GROSS'!MFC191</f>
        <v>0</v>
      </c>
      <c r="MFM191" s="595">
        <f>'apuração GROSS'!MFD191</f>
        <v>0</v>
      </c>
      <c r="MFN191" s="595">
        <f>'apuração GROSS'!MFE191</f>
        <v>0</v>
      </c>
      <c r="MFO191" s="595">
        <f>'apuração GROSS'!MFF191</f>
        <v>0</v>
      </c>
      <c r="MFP191" s="595">
        <f>'apuração GROSS'!MFG191</f>
        <v>0</v>
      </c>
      <c r="MFQ191" s="595">
        <f>'apuração GROSS'!MFH191</f>
        <v>0</v>
      </c>
      <c r="MFR191" s="595">
        <f>'apuração GROSS'!MFI191</f>
        <v>0</v>
      </c>
      <c r="MFS191" s="595">
        <f>'apuração GROSS'!MFJ191</f>
        <v>0</v>
      </c>
      <c r="MFT191" s="595">
        <f>'apuração GROSS'!MFK191</f>
        <v>0</v>
      </c>
      <c r="MFU191" s="595">
        <f>'apuração GROSS'!MFL191</f>
        <v>0</v>
      </c>
      <c r="MFV191" s="595">
        <f>'apuração GROSS'!MFM191</f>
        <v>0</v>
      </c>
      <c r="MFW191" s="595">
        <f>'apuração GROSS'!MFN191</f>
        <v>0</v>
      </c>
      <c r="MFX191" s="595">
        <f>'apuração GROSS'!MFO191</f>
        <v>0</v>
      </c>
      <c r="MFY191" s="595">
        <f>'apuração GROSS'!MFP191</f>
        <v>0</v>
      </c>
      <c r="MFZ191" s="595">
        <f>'apuração GROSS'!MFQ191</f>
        <v>0</v>
      </c>
      <c r="MGA191" s="595">
        <f>'apuração GROSS'!MFR191</f>
        <v>0</v>
      </c>
      <c r="MGB191" s="595">
        <f>'apuração GROSS'!MFS191</f>
        <v>0</v>
      </c>
      <c r="MGC191" s="595">
        <f>'apuração GROSS'!MFT191</f>
        <v>0</v>
      </c>
      <c r="MGD191" s="595">
        <f>'apuração GROSS'!MFU191</f>
        <v>0</v>
      </c>
      <c r="MGE191" s="595">
        <f>'apuração GROSS'!MFV191</f>
        <v>0</v>
      </c>
      <c r="MGF191" s="595">
        <f>'apuração GROSS'!MFW191</f>
        <v>0</v>
      </c>
      <c r="MGG191" s="595">
        <f>'apuração GROSS'!MFX191</f>
        <v>0</v>
      </c>
      <c r="MGH191" s="595">
        <f>'apuração GROSS'!MFY191</f>
        <v>0</v>
      </c>
      <c r="MGI191" s="595">
        <f>'apuração GROSS'!MFZ191</f>
        <v>0</v>
      </c>
      <c r="MGJ191" s="595">
        <f>'apuração GROSS'!MGA191</f>
        <v>0</v>
      </c>
      <c r="MGK191" s="595">
        <f>'apuração GROSS'!MGB191</f>
        <v>0</v>
      </c>
      <c r="MGL191" s="595">
        <f>'apuração GROSS'!MGC191</f>
        <v>0</v>
      </c>
      <c r="MGM191" s="595">
        <f>'apuração GROSS'!MGD191</f>
        <v>0</v>
      </c>
      <c r="MGN191" s="595">
        <f>'apuração GROSS'!MGE191</f>
        <v>0</v>
      </c>
      <c r="MGO191" s="595">
        <f>'apuração GROSS'!MGF191</f>
        <v>0</v>
      </c>
      <c r="MGP191" s="595">
        <f>'apuração GROSS'!MGG191</f>
        <v>0</v>
      </c>
      <c r="MGQ191" s="595">
        <f>'apuração GROSS'!MGH191</f>
        <v>0</v>
      </c>
      <c r="MGR191" s="595">
        <f>'apuração GROSS'!MGI191</f>
        <v>0</v>
      </c>
      <c r="MGS191" s="595">
        <f>'apuração GROSS'!MGJ191</f>
        <v>0</v>
      </c>
      <c r="MGT191" s="595">
        <f>'apuração GROSS'!MGK191</f>
        <v>0</v>
      </c>
      <c r="MGU191" s="595">
        <f>'apuração GROSS'!MGL191</f>
        <v>0</v>
      </c>
      <c r="MGV191" s="595">
        <f>'apuração GROSS'!MGM191</f>
        <v>0</v>
      </c>
      <c r="MGW191" s="595">
        <f>'apuração GROSS'!MGN191</f>
        <v>0</v>
      </c>
      <c r="MGX191" s="595">
        <f>'apuração GROSS'!MGO191</f>
        <v>0</v>
      </c>
      <c r="MGY191" s="595">
        <f>'apuração GROSS'!MGP191</f>
        <v>0</v>
      </c>
      <c r="MGZ191" s="595">
        <f>'apuração GROSS'!MGQ191</f>
        <v>0</v>
      </c>
      <c r="MHA191" s="595">
        <f>'apuração GROSS'!MGR191</f>
        <v>0</v>
      </c>
      <c r="MHB191" s="595">
        <f>'apuração GROSS'!MGS191</f>
        <v>0</v>
      </c>
      <c r="MHC191" s="595">
        <f>'apuração GROSS'!MGT191</f>
        <v>0</v>
      </c>
      <c r="MHD191" s="595">
        <f>'apuração GROSS'!MGU191</f>
        <v>0</v>
      </c>
      <c r="MHE191" s="595">
        <f>'apuração GROSS'!MGV191</f>
        <v>0</v>
      </c>
      <c r="MHF191" s="595">
        <f>'apuração GROSS'!MGW191</f>
        <v>0</v>
      </c>
      <c r="MHG191" s="595">
        <f>'apuração GROSS'!MGX191</f>
        <v>0</v>
      </c>
      <c r="MHH191" s="595">
        <f>'apuração GROSS'!MGY191</f>
        <v>0</v>
      </c>
      <c r="MHI191" s="595">
        <f>'apuração GROSS'!MGZ191</f>
        <v>0</v>
      </c>
      <c r="MHJ191" s="595">
        <f>'apuração GROSS'!MHA191</f>
        <v>0</v>
      </c>
      <c r="MHK191" s="595">
        <f>'apuração GROSS'!MHB191</f>
        <v>0</v>
      </c>
      <c r="MHL191" s="595">
        <f>'apuração GROSS'!MHC191</f>
        <v>0</v>
      </c>
      <c r="MHM191" s="595">
        <f>'apuração GROSS'!MHD191</f>
        <v>0</v>
      </c>
      <c r="MHN191" s="595">
        <f>'apuração GROSS'!MHE191</f>
        <v>0</v>
      </c>
      <c r="MHO191" s="595">
        <f>'apuração GROSS'!MHF191</f>
        <v>0</v>
      </c>
      <c r="MHP191" s="595">
        <f>'apuração GROSS'!MHG191</f>
        <v>0</v>
      </c>
      <c r="MHQ191" s="595">
        <f>'apuração GROSS'!MHH191</f>
        <v>0</v>
      </c>
      <c r="MHR191" s="595">
        <f>'apuração GROSS'!MHI191</f>
        <v>0</v>
      </c>
      <c r="MHS191" s="595">
        <f>'apuração GROSS'!MHJ191</f>
        <v>0</v>
      </c>
      <c r="MHT191" s="595">
        <f>'apuração GROSS'!MHK191</f>
        <v>0</v>
      </c>
      <c r="MHU191" s="595">
        <f>'apuração GROSS'!MHL191</f>
        <v>0</v>
      </c>
      <c r="MHV191" s="595">
        <f>'apuração GROSS'!MHM191</f>
        <v>0</v>
      </c>
      <c r="MHW191" s="595">
        <f>'apuração GROSS'!MHN191</f>
        <v>0</v>
      </c>
      <c r="MHX191" s="595">
        <f>'apuração GROSS'!MHO191</f>
        <v>0</v>
      </c>
      <c r="MHY191" s="595">
        <f>'apuração GROSS'!MHP191</f>
        <v>0</v>
      </c>
      <c r="MHZ191" s="595">
        <f>'apuração GROSS'!MHQ191</f>
        <v>0</v>
      </c>
      <c r="MIA191" s="595">
        <f>'apuração GROSS'!MHR191</f>
        <v>0</v>
      </c>
      <c r="MIB191" s="595">
        <f>'apuração GROSS'!MHS191</f>
        <v>0</v>
      </c>
      <c r="MIC191" s="595">
        <f>'apuração GROSS'!MHT191</f>
        <v>0</v>
      </c>
      <c r="MID191" s="595">
        <f>'apuração GROSS'!MHU191</f>
        <v>0</v>
      </c>
      <c r="MIE191" s="595">
        <f>'apuração GROSS'!MHV191</f>
        <v>0</v>
      </c>
      <c r="MIF191" s="595">
        <f>'apuração GROSS'!MHW191</f>
        <v>0</v>
      </c>
      <c r="MIG191" s="595">
        <f>'apuração GROSS'!MHX191</f>
        <v>0</v>
      </c>
      <c r="MIH191" s="595">
        <f>'apuração GROSS'!MHY191</f>
        <v>0</v>
      </c>
      <c r="MII191" s="595">
        <f>'apuração GROSS'!MHZ191</f>
        <v>0</v>
      </c>
      <c r="MIJ191" s="595">
        <f>'apuração GROSS'!MIA191</f>
        <v>0</v>
      </c>
      <c r="MIK191" s="595">
        <f>'apuração GROSS'!MIB191</f>
        <v>0</v>
      </c>
      <c r="MIL191" s="595">
        <f>'apuração GROSS'!MIC191</f>
        <v>0</v>
      </c>
      <c r="MIM191" s="595">
        <f>'apuração GROSS'!MID191</f>
        <v>0</v>
      </c>
      <c r="MIN191" s="595">
        <f>'apuração GROSS'!MIE191</f>
        <v>0</v>
      </c>
      <c r="MIO191" s="595">
        <f>'apuração GROSS'!MIF191</f>
        <v>0</v>
      </c>
      <c r="MIP191" s="595">
        <f>'apuração GROSS'!MIG191</f>
        <v>0</v>
      </c>
      <c r="MIQ191" s="595">
        <f>'apuração GROSS'!MIH191</f>
        <v>0</v>
      </c>
      <c r="MIR191" s="595">
        <f>'apuração GROSS'!MII191</f>
        <v>0</v>
      </c>
      <c r="MIS191" s="595">
        <f>'apuração GROSS'!MIJ191</f>
        <v>0</v>
      </c>
      <c r="MIT191" s="595">
        <f>'apuração GROSS'!MIK191</f>
        <v>0</v>
      </c>
      <c r="MIU191" s="595">
        <f>'apuração GROSS'!MIL191</f>
        <v>0</v>
      </c>
      <c r="MIV191" s="595">
        <f>'apuração GROSS'!MIM191</f>
        <v>0</v>
      </c>
      <c r="MIW191" s="595">
        <f>'apuração GROSS'!MIN191</f>
        <v>0</v>
      </c>
      <c r="MIX191" s="595">
        <f>'apuração GROSS'!MIO191</f>
        <v>0</v>
      </c>
      <c r="MIY191" s="595">
        <f>'apuração GROSS'!MIP191</f>
        <v>0</v>
      </c>
      <c r="MIZ191" s="595">
        <f>'apuração GROSS'!MIQ191</f>
        <v>0</v>
      </c>
      <c r="MJA191" s="595">
        <f>'apuração GROSS'!MIR191</f>
        <v>0</v>
      </c>
      <c r="MJB191" s="595">
        <f>'apuração GROSS'!MIS191</f>
        <v>0</v>
      </c>
      <c r="MJC191" s="595">
        <f>'apuração GROSS'!MIT191</f>
        <v>0</v>
      </c>
      <c r="MJD191" s="595">
        <f>'apuração GROSS'!MIU191</f>
        <v>0</v>
      </c>
      <c r="MJE191" s="595">
        <f>'apuração GROSS'!MIV191</f>
        <v>0</v>
      </c>
      <c r="MJF191" s="595">
        <f>'apuração GROSS'!MIW191</f>
        <v>0</v>
      </c>
      <c r="MJG191" s="595">
        <f>'apuração GROSS'!MIX191</f>
        <v>0</v>
      </c>
      <c r="MJH191" s="595">
        <f>'apuração GROSS'!MIY191</f>
        <v>0</v>
      </c>
      <c r="MJI191" s="595">
        <f>'apuração GROSS'!MIZ191</f>
        <v>0</v>
      </c>
      <c r="MJJ191" s="595">
        <f>'apuração GROSS'!MJA191</f>
        <v>0</v>
      </c>
      <c r="MJK191" s="595">
        <f>'apuração GROSS'!MJB191</f>
        <v>0</v>
      </c>
      <c r="MJL191" s="595">
        <f>'apuração GROSS'!MJC191</f>
        <v>0</v>
      </c>
      <c r="MJM191" s="595">
        <f>'apuração GROSS'!MJD191</f>
        <v>0</v>
      </c>
      <c r="MJN191" s="595">
        <f>'apuração GROSS'!MJE191</f>
        <v>0</v>
      </c>
      <c r="MJO191" s="595">
        <f>'apuração GROSS'!MJF191</f>
        <v>0</v>
      </c>
      <c r="MJP191" s="595">
        <f>'apuração GROSS'!MJG191</f>
        <v>0</v>
      </c>
      <c r="MJQ191" s="595">
        <f>'apuração GROSS'!MJH191</f>
        <v>0</v>
      </c>
      <c r="MJR191" s="595">
        <f>'apuração GROSS'!MJI191</f>
        <v>0</v>
      </c>
      <c r="MJS191" s="595">
        <f>'apuração GROSS'!MJJ191</f>
        <v>0</v>
      </c>
      <c r="MJT191" s="595">
        <f>'apuração GROSS'!MJK191</f>
        <v>0</v>
      </c>
      <c r="MJU191" s="595">
        <f>'apuração GROSS'!MJL191</f>
        <v>0</v>
      </c>
      <c r="MJV191" s="595">
        <f>'apuração GROSS'!MJM191</f>
        <v>0</v>
      </c>
      <c r="MJW191" s="595">
        <f>'apuração GROSS'!MJN191</f>
        <v>0</v>
      </c>
      <c r="MJX191" s="595">
        <f>'apuração GROSS'!MJO191</f>
        <v>0</v>
      </c>
      <c r="MJY191" s="595">
        <f>'apuração GROSS'!MJP191</f>
        <v>0</v>
      </c>
      <c r="MJZ191" s="595">
        <f>'apuração GROSS'!MJQ191</f>
        <v>0</v>
      </c>
      <c r="MKA191" s="595">
        <f>'apuração GROSS'!MJR191</f>
        <v>0</v>
      </c>
      <c r="MKB191" s="595">
        <f>'apuração GROSS'!MJS191</f>
        <v>0</v>
      </c>
      <c r="MKC191" s="595">
        <f>'apuração GROSS'!MJT191</f>
        <v>0</v>
      </c>
      <c r="MKD191" s="595">
        <f>'apuração GROSS'!MJU191</f>
        <v>0</v>
      </c>
      <c r="MKE191" s="595">
        <f>'apuração GROSS'!MJV191</f>
        <v>0</v>
      </c>
      <c r="MKF191" s="595">
        <f>'apuração GROSS'!MJW191</f>
        <v>0</v>
      </c>
      <c r="MKG191" s="595">
        <f>'apuração GROSS'!MJX191</f>
        <v>0</v>
      </c>
      <c r="MKH191" s="595">
        <f>'apuração GROSS'!MJY191</f>
        <v>0</v>
      </c>
      <c r="MKI191" s="595">
        <f>'apuração GROSS'!MJZ191</f>
        <v>0</v>
      </c>
      <c r="MKJ191" s="595">
        <f>'apuração GROSS'!MKA191</f>
        <v>0</v>
      </c>
      <c r="MKK191" s="595">
        <f>'apuração GROSS'!MKB191</f>
        <v>0</v>
      </c>
      <c r="MKL191" s="595">
        <f>'apuração GROSS'!MKC191</f>
        <v>0</v>
      </c>
      <c r="MKM191" s="595">
        <f>'apuração GROSS'!MKD191</f>
        <v>0</v>
      </c>
      <c r="MKN191" s="595">
        <f>'apuração GROSS'!MKE191</f>
        <v>0</v>
      </c>
      <c r="MKO191" s="595">
        <f>'apuração GROSS'!MKF191</f>
        <v>0</v>
      </c>
      <c r="MKP191" s="595">
        <f>'apuração GROSS'!MKG191</f>
        <v>0</v>
      </c>
      <c r="MKQ191" s="595">
        <f>'apuração GROSS'!MKH191</f>
        <v>0</v>
      </c>
      <c r="MKR191" s="595">
        <f>'apuração GROSS'!MKI191</f>
        <v>0</v>
      </c>
      <c r="MKS191" s="595">
        <f>'apuração GROSS'!MKJ191</f>
        <v>0</v>
      </c>
      <c r="MKT191" s="595">
        <f>'apuração GROSS'!MKK191</f>
        <v>0</v>
      </c>
      <c r="MKU191" s="595">
        <f>'apuração GROSS'!MKL191</f>
        <v>0</v>
      </c>
      <c r="MKV191" s="595">
        <f>'apuração GROSS'!MKM191</f>
        <v>0</v>
      </c>
      <c r="MKW191" s="595">
        <f>'apuração GROSS'!MKN191</f>
        <v>0</v>
      </c>
      <c r="MKX191" s="595">
        <f>'apuração GROSS'!MKO191</f>
        <v>0</v>
      </c>
      <c r="MKY191" s="595">
        <f>'apuração GROSS'!MKP191</f>
        <v>0</v>
      </c>
      <c r="MKZ191" s="595">
        <f>'apuração GROSS'!MKQ191</f>
        <v>0</v>
      </c>
      <c r="MLA191" s="595">
        <f>'apuração GROSS'!MKR191</f>
        <v>0</v>
      </c>
      <c r="MLB191" s="595">
        <f>'apuração GROSS'!MKS191</f>
        <v>0</v>
      </c>
      <c r="MLC191" s="595">
        <f>'apuração GROSS'!MKT191</f>
        <v>0</v>
      </c>
      <c r="MLD191" s="595">
        <f>'apuração GROSS'!MKU191</f>
        <v>0</v>
      </c>
      <c r="MLE191" s="595">
        <f>'apuração GROSS'!MKV191</f>
        <v>0</v>
      </c>
      <c r="MLF191" s="595">
        <f>'apuração GROSS'!MKW191</f>
        <v>0</v>
      </c>
      <c r="MLG191" s="595">
        <f>'apuração GROSS'!MKX191</f>
        <v>0</v>
      </c>
      <c r="MLH191" s="595">
        <f>'apuração GROSS'!MKY191</f>
        <v>0</v>
      </c>
      <c r="MLI191" s="595">
        <f>'apuração GROSS'!MKZ191</f>
        <v>0</v>
      </c>
      <c r="MLJ191" s="595">
        <f>'apuração GROSS'!MLA191</f>
        <v>0</v>
      </c>
      <c r="MLK191" s="595">
        <f>'apuração GROSS'!MLB191</f>
        <v>0</v>
      </c>
      <c r="MLL191" s="595">
        <f>'apuração GROSS'!MLC191</f>
        <v>0</v>
      </c>
      <c r="MLM191" s="595">
        <f>'apuração GROSS'!MLD191</f>
        <v>0</v>
      </c>
      <c r="MLN191" s="595">
        <f>'apuração GROSS'!MLE191</f>
        <v>0</v>
      </c>
      <c r="MLO191" s="595">
        <f>'apuração GROSS'!MLF191</f>
        <v>0</v>
      </c>
      <c r="MLP191" s="595">
        <f>'apuração GROSS'!MLG191</f>
        <v>0</v>
      </c>
      <c r="MLQ191" s="595">
        <f>'apuração GROSS'!MLH191</f>
        <v>0</v>
      </c>
      <c r="MLR191" s="595">
        <f>'apuração GROSS'!MLI191</f>
        <v>0</v>
      </c>
      <c r="MLS191" s="595">
        <f>'apuração GROSS'!MLJ191</f>
        <v>0</v>
      </c>
      <c r="MLT191" s="595">
        <f>'apuração GROSS'!MLK191</f>
        <v>0</v>
      </c>
      <c r="MLU191" s="595">
        <f>'apuração GROSS'!MLL191</f>
        <v>0</v>
      </c>
      <c r="MLV191" s="595">
        <f>'apuração GROSS'!MLM191</f>
        <v>0</v>
      </c>
      <c r="MLW191" s="595">
        <f>'apuração GROSS'!MLN191</f>
        <v>0</v>
      </c>
      <c r="MLX191" s="595">
        <f>'apuração GROSS'!MLO191</f>
        <v>0</v>
      </c>
      <c r="MLY191" s="595">
        <f>'apuração GROSS'!MLP191</f>
        <v>0</v>
      </c>
      <c r="MLZ191" s="595">
        <f>'apuração GROSS'!MLQ191</f>
        <v>0</v>
      </c>
      <c r="MMA191" s="595">
        <f>'apuração GROSS'!MLR191</f>
        <v>0</v>
      </c>
      <c r="MMB191" s="595">
        <f>'apuração GROSS'!MLS191</f>
        <v>0</v>
      </c>
      <c r="MMC191" s="595">
        <f>'apuração GROSS'!MLT191</f>
        <v>0</v>
      </c>
      <c r="MMD191" s="595">
        <f>'apuração GROSS'!MLU191</f>
        <v>0</v>
      </c>
      <c r="MME191" s="595">
        <f>'apuração GROSS'!MLV191</f>
        <v>0</v>
      </c>
      <c r="MMF191" s="595">
        <f>'apuração GROSS'!MLW191</f>
        <v>0</v>
      </c>
      <c r="MMG191" s="595">
        <f>'apuração GROSS'!MLX191</f>
        <v>0</v>
      </c>
      <c r="MMH191" s="595">
        <f>'apuração GROSS'!MLY191</f>
        <v>0</v>
      </c>
      <c r="MMI191" s="595">
        <f>'apuração GROSS'!MLZ191</f>
        <v>0</v>
      </c>
      <c r="MMJ191" s="595">
        <f>'apuração GROSS'!MMA191</f>
        <v>0</v>
      </c>
      <c r="MMK191" s="595">
        <f>'apuração GROSS'!MMB191</f>
        <v>0</v>
      </c>
      <c r="MML191" s="595">
        <f>'apuração GROSS'!MMC191</f>
        <v>0</v>
      </c>
      <c r="MMM191" s="595">
        <f>'apuração GROSS'!MMD191</f>
        <v>0</v>
      </c>
      <c r="MMN191" s="595">
        <f>'apuração GROSS'!MME191</f>
        <v>0</v>
      </c>
      <c r="MMO191" s="595">
        <f>'apuração GROSS'!MMF191</f>
        <v>0</v>
      </c>
      <c r="MMP191" s="595">
        <f>'apuração GROSS'!MMG191</f>
        <v>0</v>
      </c>
      <c r="MMQ191" s="595">
        <f>'apuração GROSS'!MMH191</f>
        <v>0</v>
      </c>
      <c r="MMR191" s="595">
        <f>'apuração GROSS'!MMI191</f>
        <v>0</v>
      </c>
      <c r="MMS191" s="595">
        <f>'apuração GROSS'!MMJ191</f>
        <v>0</v>
      </c>
      <c r="MMT191" s="595">
        <f>'apuração GROSS'!MMK191</f>
        <v>0</v>
      </c>
      <c r="MMU191" s="595">
        <f>'apuração GROSS'!MML191</f>
        <v>0</v>
      </c>
      <c r="MMV191" s="595">
        <f>'apuração GROSS'!MMM191</f>
        <v>0</v>
      </c>
      <c r="MMW191" s="595">
        <f>'apuração GROSS'!MMN191</f>
        <v>0</v>
      </c>
      <c r="MMX191" s="595">
        <f>'apuração GROSS'!MMO191</f>
        <v>0</v>
      </c>
      <c r="MMY191" s="595">
        <f>'apuração GROSS'!MMP191</f>
        <v>0</v>
      </c>
      <c r="MMZ191" s="595">
        <f>'apuração GROSS'!MMQ191</f>
        <v>0</v>
      </c>
      <c r="MNA191" s="595">
        <f>'apuração GROSS'!MMR191</f>
        <v>0</v>
      </c>
      <c r="MNB191" s="595">
        <f>'apuração GROSS'!MMS191</f>
        <v>0</v>
      </c>
      <c r="MNC191" s="595">
        <f>'apuração GROSS'!MMT191</f>
        <v>0</v>
      </c>
      <c r="MND191" s="595">
        <f>'apuração GROSS'!MMU191</f>
        <v>0</v>
      </c>
      <c r="MNE191" s="595">
        <f>'apuração GROSS'!MMV191</f>
        <v>0</v>
      </c>
      <c r="MNF191" s="595">
        <f>'apuração GROSS'!MMW191</f>
        <v>0</v>
      </c>
      <c r="MNG191" s="595">
        <f>'apuração GROSS'!MMX191</f>
        <v>0</v>
      </c>
      <c r="MNH191" s="595">
        <f>'apuração GROSS'!MMY191</f>
        <v>0</v>
      </c>
      <c r="MNI191" s="595">
        <f>'apuração GROSS'!MMZ191</f>
        <v>0</v>
      </c>
      <c r="MNJ191" s="595">
        <f>'apuração GROSS'!MNA191</f>
        <v>0</v>
      </c>
      <c r="MNK191" s="595">
        <f>'apuração GROSS'!MNB191</f>
        <v>0</v>
      </c>
      <c r="MNL191" s="595">
        <f>'apuração GROSS'!MNC191</f>
        <v>0</v>
      </c>
      <c r="MNM191" s="595">
        <f>'apuração GROSS'!MND191</f>
        <v>0</v>
      </c>
      <c r="MNN191" s="595">
        <f>'apuração GROSS'!MNE191</f>
        <v>0</v>
      </c>
      <c r="MNO191" s="595">
        <f>'apuração GROSS'!MNF191</f>
        <v>0</v>
      </c>
      <c r="MNP191" s="595">
        <f>'apuração GROSS'!MNG191</f>
        <v>0</v>
      </c>
      <c r="MNQ191" s="595">
        <f>'apuração GROSS'!MNH191</f>
        <v>0</v>
      </c>
      <c r="MNR191" s="595">
        <f>'apuração GROSS'!MNI191</f>
        <v>0</v>
      </c>
      <c r="MNS191" s="595">
        <f>'apuração GROSS'!MNJ191</f>
        <v>0</v>
      </c>
      <c r="MNT191" s="595">
        <f>'apuração GROSS'!MNK191</f>
        <v>0</v>
      </c>
      <c r="MNU191" s="595">
        <f>'apuração GROSS'!MNL191</f>
        <v>0</v>
      </c>
      <c r="MNV191" s="595">
        <f>'apuração GROSS'!MNM191</f>
        <v>0</v>
      </c>
      <c r="MNW191" s="595">
        <f>'apuração GROSS'!MNN191</f>
        <v>0</v>
      </c>
      <c r="MNX191" s="595">
        <f>'apuração GROSS'!MNO191</f>
        <v>0</v>
      </c>
      <c r="MNY191" s="595">
        <f>'apuração GROSS'!MNP191</f>
        <v>0</v>
      </c>
      <c r="MNZ191" s="595">
        <f>'apuração GROSS'!MNQ191</f>
        <v>0</v>
      </c>
      <c r="MOA191" s="595">
        <f>'apuração GROSS'!MNR191</f>
        <v>0</v>
      </c>
      <c r="MOB191" s="595">
        <f>'apuração GROSS'!MNS191</f>
        <v>0</v>
      </c>
      <c r="MOC191" s="595">
        <f>'apuração GROSS'!MNT191</f>
        <v>0</v>
      </c>
      <c r="MOD191" s="595">
        <f>'apuração GROSS'!MNU191</f>
        <v>0</v>
      </c>
      <c r="MOE191" s="595">
        <f>'apuração GROSS'!MNV191</f>
        <v>0</v>
      </c>
      <c r="MOF191" s="595">
        <f>'apuração GROSS'!MNW191</f>
        <v>0</v>
      </c>
      <c r="MOG191" s="595">
        <f>'apuração GROSS'!MNX191</f>
        <v>0</v>
      </c>
      <c r="MOH191" s="595">
        <f>'apuração GROSS'!MNY191</f>
        <v>0</v>
      </c>
      <c r="MOI191" s="595">
        <f>'apuração GROSS'!MNZ191</f>
        <v>0</v>
      </c>
      <c r="MOJ191" s="595">
        <f>'apuração GROSS'!MOA191</f>
        <v>0</v>
      </c>
      <c r="MOK191" s="595">
        <f>'apuração GROSS'!MOB191</f>
        <v>0</v>
      </c>
      <c r="MOL191" s="595">
        <f>'apuração GROSS'!MOC191</f>
        <v>0</v>
      </c>
      <c r="MOM191" s="595">
        <f>'apuração GROSS'!MOD191</f>
        <v>0</v>
      </c>
      <c r="MON191" s="595">
        <f>'apuração GROSS'!MOE191</f>
        <v>0</v>
      </c>
      <c r="MOO191" s="595">
        <f>'apuração GROSS'!MOF191</f>
        <v>0</v>
      </c>
      <c r="MOP191" s="595">
        <f>'apuração GROSS'!MOG191</f>
        <v>0</v>
      </c>
      <c r="MOQ191" s="595">
        <f>'apuração GROSS'!MOH191</f>
        <v>0</v>
      </c>
      <c r="MOR191" s="595">
        <f>'apuração GROSS'!MOI191</f>
        <v>0</v>
      </c>
      <c r="MOS191" s="595">
        <f>'apuração GROSS'!MOJ191</f>
        <v>0</v>
      </c>
      <c r="MOT191" s="595">
        <f>'apuração GROSS'!MOK191</f>
        <v>0</v>
      </c>
      <c r="MOU191" s="595">
        <f>'apuração GROSS'!MOL191</f>
        <v>0</v>
      </c>
      <c r="MOV191" s="595">
        <f>'apuração GROSS'!MOM191</f>
        <v>0</v>
      </c>
      <c r="MOW191" s="595">
        <f>'apuração GROSS'!MON191</f>
        <v>0</v>
      </c>
      <c r="MOX191" s="595">
        <f>'apuração GROSS'!MOO191</f>
        <v>0</v>
      </c>
      <c r="MOY191" s="595">
        <f>'apuração GROSS'!MOP191</f>
        <v>0</v>
      </c>
      <c r="MOZ191" s="595">
        <f>'apuração GROSS'!MOQ191</f>
        <v>0</v>
      </c>
      <c r="MPA191" s="595">
        <f>'apuração GROSS'!MOR191</f>
        <v>0</v>
      </c>
      <c r="MPB191" s="595">
        <f>'apuração GROSS'!MOS191</f>
        <v>0</v>
      </c>
      <c r="MPC191" s="595">
        <f>'apuração GROSS'!MOT191</f>
        <v>0</v>
      </c>
      <c r="MPD191" s="595">
        <f>'apuração GROSS'!MOU191</f>
        <v>0</v>
      </c>
      <c r="MPE191" s="595">
        <f>'apuração GROSS'!MOV191</f>
        <v>0</v>
      </c>
      <c r="MPF191" s="595">
        <f>'apuração GROSS'!MOW191</f>
        <v>0</v>
      </c>
      <c r="MPG191" s="595">
        <f>'apuração GROSS'!MOX191</f>
        <v>0</v>
      </c>
      <c r="MPH191" s="595">
        <f>'apuração GROSS'!MOY191</f>
        <v>0</v>
      </c>
      <c r="MPI191" s="595">
        <f>'apuração GROSS'!MOZ191</f>
        <v>0</v>
      </c>
      <c r="MPJ191" s="595">
        <f>'apuração GROSS'!MPA191</f>
        <v>0</v>
      </c>
      <c r="MPK191" s="595">
        <f>'apuração GROSS'!MPB191</f>
        <v>0</v>
      </c>
      <c r="MPL191" s="595">
        <f>'apuração GROSS'!MPC191</f>
        <v>0</v>
      </c>
      <c r="MPM191" s="595">
        <f>'apuração GROSS'!MPD191</f>
        <v>0</v>
      </c>
      <c r="MPN191" s="595">
        <f>'apuração GROSS'!MPE191</f>
        <v>0</v>
      </c>
      <c r="MPO191" s="595">
        <f>'apuração GROSS'!MPF191</f>
        <v>0</v>
      </c>
      <c r="MPP191" s="595">
        <f>'apuração GROSS'!MPG191</f>
        <v>0</v>
      </c>
      <c r="MPQ191" s="595">
        <f>'apuração GROSS'!MPH191</f>
        <v>0</v>
      </c>
      <c r="MPR191" s="595">
        <f>'apuração GROSS'!MPI191</f>
        <v>0</v>
      </c>
      <c r="MPS191" s="595">
        <f>'apuração GROSS'!MPJ191</f>
        <v>0</v>
      </c>
      <c r="MPT191" s="595">
        <f>'apuração GROSS'!MPK191</f>
        <v>0</v>
      </c>
      <c r="MPU191" s="595">
        <f>'apuração GROSS'!MPL191</f>
        <v>0</v>
      </c>
      <c r="MPV191" s="595">
        <f>'apuração GROSS'!MPM191</f>
        <v>0</v>
      </c>
      <c r="MPW191" s="595">
        <f>'apuração GROSS'!MPN191</f>
        <v>0</v>
      </c>
      <c r="MPX191" s="595">
        <f>'apuração GROSS'!MPO191</f>
        <v>0</v>
      </c>
      <c r="MPY191" s="595">
        <f>'apuração GROSS'!MPP191</f>
        <v>0</v>
      </c>
      <c r="MPZ191" s="595">
        <f>'apuração GROSS'!MPQ191</f>
        <v>0</v>
      </c>
      <c r="MQA191" s="595">
        <f>'apuração GROSS'!MPR191</f>
        <v>0</v>
      </c>
      <c r="MQB191" s="595">
        <f>'apuração GROSS'!MPS191</f>
        <v>0</v>
      </c>
      <c r="MQC191" s="595">
        <f>'apuração GROSS'!MPT191</f>
        <v>0</v>
      </c>
      <c r="MQD191" s="595">
        <f>'apuração GROSS'!MPU191</f>
        <v>0</v>
      </c>
      <c r="MQE191" s="595">
        <f>'apuração GROSS'!MPV191</f>
        <v>0</v>
      </c>
      <c r="MQF191" s="595">
        <f>'apuração GROSS'!MPW191</f>
        <v>0</v>
      </c>
      <c r="MQG191" s="595">
        <f>'apuração GROSS'!MPX191</f>
        <v>0</v>
      </c>
      <c r="MQH191" s="595">
        <f>'apuração GROSS'!MPY191</f>
        <v>0</v>
      </c>
      <c r="MQI191" s="595">
        <f>'apuração GROSS'!MPZ191</f>
        <v>0</v>
      </c>
      <c r="MQJ191" s="595">
        <f>'apuração GROSS'!MQA191</f>
        <v>0</v>
      </c>
      <c r="MQK191" s="595">
        <f>'apuração GROSS'!MQB191</f>
        <v>0</v>
      </c>
      <c r="MQL191" s="595">
        <f>'apuração GROSS'!MQC191</f>
        <v>0</v>
      </c>
      <c r="MQM191" s="595">
        <f>'apuração GROSS'!MQD191</f>
        <v>0</v>
      </c>
      <c r="MQN191" s="595">
        <f>'apuração GROSS'!MQE191</f>
        <v>0</v>
      </c>
      <c r="MQO191" s="595">
        <f>'apuração GROSS'!MQF191</f>
        <v>0</v>
      </c>
      <c r="MQP191" s="595">
        <f>'apuração GROSS'!MQG191</f>
        <v>0</v>
      </c>
      <c r="MQQ191" s="595">
        <f>'apuração GROSS'!MQH191</f>
        <v>0</v>
      </c>
      <c r="MQR191" s="595">
        <f>'apuração GROSS'!MQI191</f>
        <v>0</v>
      </c>
      <c r="MQS191" s="595">
        <f>'apuração GROSS'!MQJ191</f>
        <v>0</v>
      </c>
      <c r="MQT191" s="595">
        <f>'apuração GROSS'!MQK191</f>
        <v>0</v>
      </c>
      <c r="MQU191" s="595">
        <f>'apuração GROSS'!MQL191</f>
        <v>0</v>
      </c>
      <c r="MQV191" s="595">
        <f>'apuração GROSS'!MQM191</f>
        <v>0</v>
      </c>
      <c r="MQW191" s="595">
        <f>'apuração GROSS'!MQN191</f>
        <v>0</v>
      </c>
      <c r="MQX191" s="595">
        <f>'apuração GROSS'!MQO191</f>
        <v>0</v>
      </c>
      <c r="MQY191" s="595">
        <f>'apuração GROSS'!MQP191</f>
        <v>0</v>
      </c>
      <c r="MQZ191" s="595">
        <f>'apuração GROSS'!MQQ191</f>
        <v>0</v>
      </c>
      <c r="MRA191" s="595">
        <f>'apuração GROSS'!MQR191</f>
        <v>0</v>
      </c>
      <c r="MRB191" s="595">
        <f>'apuração GROSS'!MQS191</f>
        <v>0</v>
      </c>
      <c r="MRC191" s="595">
        <f>'apuração GROSS'!MQT191</f>
        <v>0</v>
      </c>
      <c r="MRD191" s="595">
        <f>'apuração GROSS'!MQU191</f>
        <v>0</v>
      </c>
      <c r="MRE191" s="595">
        <f>'apuração GROSS'!MQV191</f>
        <v>0</v>
      </c>
      <c r="MRF191" s="595">
        <f>'apuração GROSS'!MQW191</f>
        <v>0</v>
      </c>
      <c r="MRG191" s="595">
        <f>'apuração GROSS'!MQX191</f>
        <v>0</v>
      </c>
      <c r="MRH191" s="595">
        <f>'apuração GROSS'!MQY191</f>
        <v>0</v>
      </c>
      <c r="MRI191" s="595">
        <f>'apuração GROSS'!MQZ191</f>
        <v>0</v>
      </c>
      <c r="MRJ191" s="595">
        <f>'apuração GROSS'!MRA191</f>
        <v>0</v>
      </c>
      <c r="MRK191" s="595">
        <f>'apuração GROSS'!MRB191</f>
        <v>0</v>
      </c>
      <c r="MRL191" s="595">
        <f>'apuração GROSS'!MRC191</f>
        <v>0</v>
      </c>
      <c r="MRM191" s="595">
        <f>'apuração GROSS'!MRD191</f>
        <v>0</v>
      </c>
      <c r="MRN191" s="595">
        <f>'apuração GROSS'!MRE191</f>
        <v>0</v>
      </c>
      <c r="MRO191" s="595">
        <f>'apuração GROSS'!MRF191</f>
        <v>0</v>
      </c>
      <c r="MRP191" s="595">
        <f>'apuração GROSS'!MRG191</f>
        <v>0</v>
      </c>
      <c r="MRQ191" s="595">
        <f>'apuração GROSS'!MRH191</f>
        <v>0</v>
      </c>
      <c r="MRR191" s="595">
        <f>'apuração GROSS'!MRI191</f>
        <v>0</v>
      </c>
      <c r="MRS191" s="595">
        <f>'apuração GROSS'!MRJ191</f>
        <v>0</v>
      </c>
      <c r="MRT191" s="595">
        <f>'apuração GROSS'!MRK191</f>
        <v>0</v>
      </c>
      <c r="MRU191" s="595">
        <f>'apuração GROSS'!MRL191</f>
        <v>0</v>
      </c>
      <c r="MRV191" s="595">
        <f>'apuração GROSS'!MRM191</f>
        <v>0</v>
      </c>
      <c r="MRW191" s="595">
        <f>'apuração GROSS'!MRN191</f>
        <v>0</v>
      </c>
      <c r="MRX191" s="595">
        <f>'apuração GROSS'!MRO191</f>
        <v>0</v>
      </c>
      <c r="MRY191" s="595">
        <f>'apuração GROSS'!MRP191</f>
        <v>0</v>
      </c>
      <c r="MRZ191" s="595">
        <f>'apuração GROSS'!MRQ191</f>
        <v>0</v>
      </c>
      <c r="MSA191" s="595">
        <f>'apuração GROSS'!MRR191</f>
        <v>0</v>
      </c>
      <c r="MSB191" s="595">
        <f>'apuração GROSS'!MRS191</f>
        <v>0</v>
      </c>
      <c r="MSC191" s="595">
        <f>'apuração GROSS'!MRT191</f>
        <v>0</v>
      </c>
      <c r="MSD191" s="595">
        <f>'apuração GROSS'!MRU191</f>
        <v>0</v>
      </c>
      <c r="MSE191" s="595">
        <f>'apuração GROSS'!MRV191</f>
        <v>0</v>
      </c>
      <c r="MSF191" s="595">
        <f>'apuração GROSS'!MRW191</f>
        <v>0</v>
      </c>
      <c r="MSG191" s="595">
        <f>'apuração GROSS'!MRX191</f>
        <v>0</v>
      </c>
      <c r="MSH191" s="595">
        <f>'apuração GROSS'!MRY191</f>
        <v>0</v>
      </c>
      <c r="MSI191" s="595">
        <f>'apuração GROSS'!MRZ191</f>
        <v>0</v>
      </c>
      <c r="MSJ191" s="595">
        <f>'apuração GROSS'!MSA191</f>
        <v>0</v>
      </c>
      <c r="MSK191" s="595">
        <f>'apuração GROSS'!MSB191</f>
        <v>0</v>
      </c>
      <c r="MSL191" s="595">
        <f>'apuração GROSS'!MSC191</f>
        <v>0</v>
      </c>
      <c r="MSM191" s="595">
        <f>'apuração GROSS'!MSD191</f>
        <v>0</v>
      </c>
      <c r="MSN191" s="595">
        <f>'apuração GROSS'!MSE191</f>
        <v>0</v>
      </c>
      <c r="MSO191" s="595">
        <f>'apuração GROSS'!MSF191</f>
        <v>0</v>
      </c>
      <c r="MSP191" s="595">
        <f>'apuração GROSS'!MSG191</f>
        <v>0</v>
      </c>
      <c r="MSQ191" s="595">
        <f>'apuração GROSS'!MSH191</f>
        <v>0</v>
      </c>
      <c r="MSR191" s="595">
        <f>'apuração GROSS'!MSI191</f>
        <v>0</v>
      </c>
      <c r="MSS191" s="595">
        <f>'apuração GROSS'!MSJ191</f>
        <v>0</v>
      </c>
      <c r="MST191" s="595">
        <f>'apuração GROSS'!MSK191</f>
        <v>0</v>
      </c>
      <c r="MSU191" s="595">
        <f>'apuração GROSS'!MSL191</f>
        <v>0</v>
      </c>
      <c r="MSV191" s="595">
        <f>'apuração GROSS'!MSM191</f>
        <v>0</v>
      </c>
      <c r="MSW191" s="595">
        <f>'apuração GROSS'!MSN191</f>
        <v>0</v>
      </c>
      <c r="MSX191" s="595">
        <f>'apuração GROSS'!MSO191</f>
        <v>0</v>
      </c>
      <c r="MSY191" s="595">
        <f>'apuração GROSS'!MSP191</f>
        <v>0</v>
      </c>
      <c r="MSZ191" s="595">
        <f>'apuração GROSS'!MSQ191</f>
        <v>0</v>
      </c>
      <c r="MTA191" s="595">
        <f>'apuração GROSS'!MSR191</f>
        <v>0</v>
      </c>
      <c r="MTB191" s="595">
        <f>'apuração GROSS'!MSS191</f>
        <v>0</v>
      </c>
      <c r="MTC191" s="595">
        <f>'apuração GROSS'!MST191</f>
        <v>0</v>
      </c>
      <c r="MTD191" s="595">
        <f>'apuração GROSS'!MSU191</f>
        <v>0</v>
      </c>
      <c r="MTE191" s="595">
        <f>'apuração GROSS'!MSV191</f>
        <v>0</v>
      </c>
      <c r="MTF191" s="595">
        <f>'apuração GROSS'!MSW191</f>
        <v>0</v>
      </c>
      <c r="MTG191" s="595">
        <f>'apuração GROSS'!MSX191</f>
        <v>0</v>
      </c>
      <c r="MTH191" s="595">
        <f>'apuração GROSS'!MSY191</f>
        <v>0</v>
      </c>
      <c r="MTI191" s="595">
        <f>'apuração GROSS'!MSZ191</f>
        <v>0</v>
      </c>
      <c r="MTJ191" s="595">
        <f>'apuração GROSS'!MTA191</f>
        <v>0</v>
      </c>
      <c r="MTK191" s="595">
        <f>'apuração GROSS'!MTB191</f>
        <v>0</v>
      </c>
      <c r="MTL191" s="595">
        <f>'apuração GROSS'!MTC191</f>
        <v>0</v>
      </c>
      <c r="MTM191" s="595">
        <f>'apuração GROSS'!MTD191</f>
        <v>0</v>
      </c>
      <c r="MTN191" s="595">
        <f>'apuração GROSS'!MTE191</f>
        <v>0</v>
      </c>
      <c r="MTO191" s="595">
        <f>'apuração GROSS'!MTF191</f>
        <v>0</v>
      </c>
      <c r="MTP191" s="595">
        <f>'apuração GROSS'!MTG191</f>
        <v>0</v>
      </c>
      <c r="MTQ191" s="595">
        <f>'apuração GROSS'!MTH191</f>
        <v>0</v>
      </c>
      <c r="MTR191" s="595">
        <f>'apuração GROSS'!MTI191</f>
        <v>0</v>
      </c>
      <c r="MTS191" s="595">
        <f>'apuração GROSS'!MTJ191</f>
        <v>0</v>
      </c>
      <c r="MTT191" s="595">
        <f>'apuração GROSS'!MTK191</f>
        <v>0</v>
      </c>
      <c r="MTU191" s="595">
        <f>'apuração GROSS'!MTL191</f>
        <v>0</v>
      </c>
      <c r="MTV191" s="595">
        <f>'apuração GROSS'!MTM191</f>
        <v>0</v>
      </c>
      <c r="MTW191" s="595">
        <f>'apuração GROSS'!MTN191</f>
        <v>0</v>
      </c>
      <c r="MTX191" s="595">
        <f>'apuração GROSS'!MTO191</f>
        <v>0</v>
      </c>
      <c r="MTY191" s="595">
        <f>'apuração GROSS'!MTP191</f>
        <v>0</v>
      </c>
      <c r="MTZ191" s="595">
        <f>'apuração GROSS'!MTQ191</f>
        <v>0</v>
      </c>
      <c r="MUA191" s="595">
        <f>'apuração GROSS'!MTR191</f>
        <v>0</v>
      </c>
      <c r="MUB191" s="595">
        <f>'apuração GROSS'!MTS191</f>
        <v>0</v>
      </c>
      <c r="MUC191" s="595">
        <f>'apuração GROSS'!MTT191</f>
        <v>0</v>
      </c>
      <c r="MUD191" s="595">
        <f>'apuração GROSS'!MTU191</f>
        <v>0</v>
      </c>
      <c r="MUE191" s="595">
        <f>'apuração GROSS'!MTV191</f>
        <v>0</v>
      </c>
      <c r="MUF191" s="595">
        <f>'apuração GROSS'!MTW191</f>
        <v>0</v>
      </c>
      <c r="MUG191" s="595">
        <f>'apuração GROSS'!MTX191</f>
        <v>0</v>
      </c>
      <c r="MUH191" s="595">
        <f>'apuração GROSS'!MTY191</f>
        <v>0</v>
      </c>
      <c r="MUI191" s="595">
        <f>'apuração GROSS'!MTZ191</f>
        <v>0</v>
      </c>
      <c r="MUJ191" s="595">
        <f>'apuração GROSS'!MUA191</f>
        <v>0</v>
      </c>
      <c r="MUK191" s="595">
        <f>'apuração GROSS'!MUB191</f>
        <v>0</v>
      </c>
      <c r="MUL191" s="595">
        <f>'apuração GROSS'!MUC191</f>
        <v>0</v>
      </c>
      <c r="MUM191" s="595">
        <f>'apuração GROSS'!MUD191</f>
        <v>0</v>
      </c>
      <c r="MUN191" s="595">
        <f>'apuração GROSS'!MUE191</f>
        <v>0</v>
      </c>
      <c r="MUO191" s="595">
        <f>'apuração GROSS'!MUF191</f>
        <v>0</v>
      </c>
      <c r="MUP191" s="595">
        <f>'apuração GROSS'!MUG191</f>
        <v>0</v>
      </c>
      <c r="MUQ191" s="595">
        <f>'apuração GROSS'!MUH191</f>
        <v>0</v>
      </c>
      <c r="MUR191" s="595">
        <f>'apuração GROSS'!MUI191</f>
        <v>0</v>
      </c>
      <c r="MUS191" s="595">
        <f>'apuração GROSS'!MUJ191</f>
        <v>0</v>
      </c>
      <c r="MUT191" s="595">
        <f>'apuração GROSS'!MUK191</f>
        <v>0</v>
      </c>
      <c r="MUU191" s="595">
        <f>'apuração GROSS'!MUL191</f>
        <v>0</v>
      </c>
      <c r="MUV191" s="595">
        <f>'apuração GROSS'!MUM191</f>
        <v>0</v>
      </c>
      <c r="MUW191" s="595">
        <f>'apuração GROSS'!MUN191</f>
        <v>0</v>
      </c>
      <c r="MUX191" s="595">
        <f>'apuração GROSS'!MUO191</f>
        <v>0</v>
      </c>
      <c r="MUY191" s="595">
        <f>'apuração GROSS'!MUP191</f>
        <v>0</v>
      </c>
      <c r="MUZ191" s="595">
        <f>'apuração GROSS'!MUQ191</f>
        <v>0</v>
      </c>
      <c r="MVA191" s="595">
        <f>'apuração GROSS'!MUR191</f>
        <v>0</v>
      </c>
      <c r="MVB191" s="595">
        <f>'apuração GROSS'!MUS191</f>
        <v>0</v>
      </c>
      <c r="MVC191" s="595">
        <f>'apuração GROSS'!MUT191</f>
        <v>0</v>
      </c>
      <c r="MVD191" s="595">
        <f>'apuração GROSS'!MUU191</f>
        <v>0</v>
      </c>
      <c r="MVE191" s="595">
        <f>'apuração GROSS'!MUV191</f>
        <v>0</v>
      </c>
      <c r="MVF191" s="595">
        <f>'apuração GROSS'!MUW191</f>
        <v>0</v>
      </c>
      <c r="MVG191" s="595">
        <f>'apuração GROSS'!MUX191</f>
        <v>0</v>
      </c>
      <c r="MVH191" s="595">
        <f>'apuração GROSS'!MUY191</f>
        <v>0</v>
      </c>
      <c r="MVI191" s="595">
        <f>'apuração GROSS'!MUZ191</f>
        <v>0</v>
      </c>
      <c r="MVJ191" s="595">
        <f>'apuração GROSS'!MVA191</f>
        <v>0</v>
      </c>
      <c r="MVK191" s="595">
        <f>'apuração GROSS'!MVB191</f>
        <v>0</v>
      </c>
      <c r="MVL191" s="595">
        <f>'apuração GROSS'!MVC191</f>
        <v>0</v>
      </c>
      <c r="MVM191" s="595">
        <f>'apuração GROSS'!MVD191</f>
        <v>0</v>
      </c>
      <c r="MVN191" s="595">
        <f>'apuração GROSS'!MVE191</f>
        <v>0</v>
      </c>
      <c r="MVO191" s="595">
        <f>'apuração GROSS'!MVF191</f>
        <v>0</v>
      </c>
      <c r="MVP191" s="595">
        <f>'apuração GROSS'!MVG191</f>
        <v>0</v>
      </c>
      <c r="MVQ191" s="595">
        <f>'apuração GROSS'!MVH191</f>
        <v>0</v>
      </c>
      <c r="MVR191" s="595">
        <f>'apuração GROSS'!MVI191</f>
        <v>0</v>
      </c>
      <c r="MVS191" s="595">
        <f>'apuração GROSS'!MVJ191</f>
        <v>0</v>
      </c>
      <c r="MVT191" s="595">
        <f>'apuração GROSS'!MVK191</f>
        <v>0</v>
      </c>
      <c r="MVU191" s="595">
        <f>'apuração GROSS'!MVL191</f>
        <v>0</v>
      </c>
      <c r="MVV191" s="595">
        <f>'apuração GROSS'!MVM191</f>
        <v>0</v>
      </c>
      <c r="MVW191" s="595">
        <f>'apuração GROSS'!MVN191</f>
        <v>0</v>
      </c>
      <c r="MVX191" s="595">
        <f>'apuração GROSS'!MVO191</f>
        <v>0</v>
      </c>
      <c r="MVY191" s="595">
        <f>'apuração GROSS'!MVP191</f>
        <v>0</v>
      </c>
      <c r="MVZ191" s="595">
        <f>'apuração GROSS'!MVQ191</f>
        <v>0</v>
      </c>
      <c r="MWA191" s="595">
        <f>'apuração GROSS'!MVR191</f>
        <v>0</v>
      </c>
      <c r="MWB191" s="595">
        <f>'apuração GROSS'!MVS191</f>
        <v>0</v>
      </c>
      <c r="MWC191" s="595">
        <f>'apuração GROSS'!MVT191</f>
        <v>0</v>
      </c>
      <c r="MWD191" s="595">
        <f>'apuração GROSS'!MVU191</f>
        <v>0</v>
      </c>
      <c r="MWE191" s="595">
        <f>'apuração GROSS'!MVV191</f>
        <v>0</v>
      </c>
      <c r="MWF191" s="595">
        <f>'apuração GROSS'!MVW191</f>
        <v>0</v>
      </c>
      <c r="MWG191" s="595">
        <f>'apuração GROSS'!MVX191</f>
        <v>0</v>
      </c>
      <c r="MWH191" s="595">
        <f>'apuração GROSS'!MVY191</f>
        <v>0</v>
      </c>
      <c r="MWI191" s="595">
        <f>'apuração GROSS'!MVZ191</f>
        <v>0</v>
      </c>
      <c r="MWJ191" s="595">
        <f>'apuração GROSS'!MWA191</f>
        <v>0</v>
      </c>
      <c r="MWK191" s="595">
        <f>'apuração GROSS'!MWB191</f>
        <v>0</v>
      </c>
      <c r="MWL191" s="595">
        <f>'apuração GROSS'!MWC191</f>
        <v>0</v>
      </c>
      <c r="MWM191" s="595">
        <f>'apuração GROSS'!MWD191</f>
        <v>0</v>
      </c>
      <c r="MWN191" s="595">
        <f>'apuração GROSS'!MWE191</f>
        <v>0</v>
      </c>
      <c r="MWO191" s="595">
        <f>'apuração GROSS'!MWF191</f>
        <v>0</v>
      </c>
      <c r="MWP191" s="595">
        <f>'apuração GROSS'!MWG191</f>
        <v>0</v>
      </c>
      <c r="MWQ191" s="595">
        <f>'apuração GROSS'!MWH191</f>
        <v>0</v>
      </c>
      <c r="MWR191" s="595">
        <f>'apuração GROSS'!MWI191</f>
        <v>0</v>
      </c>
      <c r="MWS191" s="595">
        <f>'apuração GROSS'!MWJ191</f>
        <v>0</v>
      </c>
      <c r="MWT191" s="595">
        <f>'apuração GROSS'!MWK191</f>
        <v>0</v>
      </c>
      <c r="MWU191" s="595">
        <f>'apuração GROSS'!MWL191</f>
        <v>0</v>
      </c>
      <c r="MWV191" s="595">
        <f>'apuração GROSS'!MWM191</f>
        <v>0</v>
      </c>
      <c r="MWW191" s="595">
        <f>'apuração GROSS'!MWN191</f>
        <v>0</v>
      </c>
      <c r="MWX191" s="595">
        <f>'apuração GROSS'!MWO191</f>
        <v>0</v>
      </c>
      <c r="MWY191" s="595">
        <f>'apuração GROSS'!MWP191</f>
        <v>0</v>
      </c>
      <c r="MWZ191" s="595">
        <f>'apuração GROSS'!MWQ191</f>
        <v>0</v>
      </c>
      <c r="MXA191" s="595">
        <f>'apuração GROSS'!MWR191</f>
        <v>0</v>
      </c>
      <c r="MXB191" s="595">
        <f>'apuração GROSS'!MWS191</f>
        <v>0</v>
      </c>
      <c r="MXC191" s="595">
        <f>'apuração GROSS'!MWT191</f>
        <v>0</v>
      </c>
      <c r="MXD191" s="595">
        <f>'apuração GROSS'!MWU191</f>
        <v>0</v>
      </c>
      <c r="MXE191" s="595">
        <f>'apuração GROSS'!MWV191</f>
        <v>0</v>
      </c>
      <c r="MXF191" s="595">
        <f>'apuração GROSS'!MWW191</f>
        <v>0</v>
      </c>
      <c r="MXG191" s="595">
        <f>'apuração GROSS'!MWX191</f>
        <v>0</v>
      </c>
      <c r="MXH191" s="595">
        <f>'apuração GROSS'!MWY191</f>
        <v>0</v>
      </c>
      <c r="MXI191" s="595">
        <f>'apuração GROSS'!MWZ191</f>
        <v>0</v>
      </c>
      <c r="MXJ191" s="595">
        <f>'apuração GROSS'!MXA191</f>
        <v>0</v>
      </c>
      <c r="MXK191" s="595">
        <f>'apuração GROSS'!MXB191</f>
        <v>0</v>
      </c>
      <c r="MXL191" s="595">
        <f>'apuração GROSS'!MXC191</f>
        <v>0</v>
      </c>
      <c r="MXM191" s="595">
        <f>'apuração GROSS'!MXD191</f>
        <v>0</v>
      </c>
      <c r="MXN191" s="595">
        <f>'apuração GROSS'!MXE191</f>
        <v>0</v>
      </c>
      <c r="MXO191" s="595">
        <f>'apuração GROSS'!MXF191</f>
        <v>0</v>
      </c>
      <c r="MXP191" s="595">
        <f>'apuração GROSS'!MXG191</f>
        <v>0</v>
      </c>
      <c r="MXQ191" s="595">
        <f>'apuração GROSS'!MXH191</f>
        <v>0</v>
      </c>
      <c r="MXR191" s="595">
        <f>'apuração GROSS'!MXI191</f>
        <v>0</v>
      </c>
      <c r="MXS191" s="595">
        <f>'apuração GROSS'!MXJ191</f>
        <v>0</v>
      </c>
      <c r="MXT191" s="595">
        <f>'apuração GROSS'!MXK191</f>
        <v>0</v>
      </c>
      <c r="MXU191" s="595">
        <f>'apuração GROSS'!MXL191</f>
        <v>0</v>
      </c>
      <c r="MXV191" s="595">
        <f>'apuração GROSS'!MXM191</f>
        <v>0</v>
      </c>
      <c r="MXW191" s="595">
        <f>'apuração GROSS'!MXN191</f>
        <v>0</v>
      </c>
      <c r="MXX191" s="595">
        <f>'apuração GROSS'!MXO191</f>
        <v>0</v>
      </c>
      <c r="MXY191" s="595">
        <f>'apuração GROSS'!MXP191</f>
        <v>0</v>
      </c>
      <c r="MXZ191" s="595">
        <f>'apuração GROSS'!MXQ191</f>
        <v>0</v>
      </c>
      <c r="MYA191" s="595">
        <f>'apuração GROSS'!MXR191</f>
        <v>0</v>
      </c>
      <c r="MYB191" s="595">
        <f>'apuração GROSS'!MXS191</f>
        <v>0</v>
      </c>
      <c r="MYC191" s="595">
        <f>'apuração GROSS'!MXT191</f>
        <v>0</v>
      </c>
      <c r="MYD191" s="595">
        <f>'apuração GROSS'!MXU191</f>
        <v>0</v>
      </c>
      <c r="MYE191" s="595">
        <f>'apuração GROSS'!MXV191</f>
        <v>0</v>
      </c>
      <c r="MYF191" s="595">
        <f>'apuração GROSS'!MXW191</f>
        <v>0</v>
      </c>
      <c r="MYG191" s="595">
        <f>'apuração GROSS'!MXX191</f>
        <v>0</v>
      </c>
      <c r="MYH191" s="595">
        <f>'apuração GROSS'!MXY191</f>
        <v>0</v>
      </c>
      <c r="MYI191" s="595">
        <f>'apuração GROSS'!MXZ191</f>
        <v>0</v>
      </c>
      <c r="MYJ191" s="595">
        <f>'apuração GROSS'!MYA191</f>
        <v>0</v>
      </c>
      <c r="MYK191" s="595">
        <f>'apuração GROSS'!MYB191</f>
        <v>0</v>
      </c>
      <c r="MYL191" s="595">
        <f>'apuração GROSS'!MYC191</f>
        <v>0</v>
      </c>
      <c r="MYM191" s="595">
        <f>'apuração GROSS'!MYD191</f>
        <v>0</v>
      </c>
      <c r="MYN191" s="595">
        <f>'apuração GROSS'!MYE191</f>
        <v>0</v>
      </c>
      <c r="MYO191" s="595">
        <f>'apuração GROSS'!MYF191</f>
        <v>0</v>
      </c>
      <c r="MYP191" s="595">
        <f>'apuração GROSS'!MYG191</f>
        <v>0</v>
      </c>
      <c r="MYQ191" s="595">
        <f>'apuração GROSS'!MYH191</f>
        <v>0</v>
      </c>
      <c r="MYR191" s="595">
        <f>'apuração GROSS'!MYI191</f>
        <v>0</v>
      </c>
      <c r="MYS191" s="595">
        <f>'apuração GROSS'!MYJ191</f>
        <v>0</v>
      </c>
      <c r="MYT191" s="595">
        <f>'apuração GROSS'!MYK191</f>
        <v>0</v>
      </c>
      <c r="MYU191" s="595">
        <f>'apuração GROSS'!MYL191</f>
        <v>0</v>
      </c>
      <c r="MYV191" s="595">
        <f>'apuração GROSS'!MYM191</f>
        <v>0</v>
      </c>
      <c r="MYW191" s="595">
        <f>'apuração GROSS'!MYN191</f>
        <v>0</v>
      </c>
      <c r="MYX191" s="595">
        <f>'apuração GROSS'!MYO191</f>
        <v>0</v>
      </c>
      <c r="MYY191" s="595">
        <f>'apuração GROSS'!MYP191</f>
        <v>0</v>
      </c>
      <c r="MYZ191" s="595">
        <f>'apuração GROSS'!MYQ191</f>
        <v>0</v>
      </c>
      <c r="MZA191" s="595">
        <f>'apuração GROSS'!MYR191</f>
        <v>0</v>
      </c>
      <c r="MZB191" s="595">
        <f>'apuração GROSS'!MYS191</f>
        <v>0</v>
      </c>
      <c r="MZC191" s="595">
        <f>'apuração GROSS'!MYT191</f>
        <v>0</v>
      </c>
      <c r="MZD191" s="595">
        <f>'apuração GROSS'!MYU191</f>
        <v>0</v>
      </c>
      <c r="MZE191" s="595">
        <f>'apuração GROSS'!MYV191</f>
        <v>0</v>
      </c>
      <c r="MZF191" s="595">
        <f>'apuração GROSS'!MYW191</f>
        <v>0</v>
      </c>
      <c r="MZG191" s="595">
        <f>'apuração GROSS'!MYX191</f>
        <v>0</v>
      </c>
      <c r="MZH191" s="595">
        <f>'apuração GROSS'!MYY191</f>
        <v>0</v>
      </c>
      <c r="MZI191" s="595">
        <f>'apuração GROSS'!MYZ191</f>
        <v>0</v>
      </c>
      <c r="MZJ191" s="595">
        <f>'apuração GROSS'!MZA191</f>
        <v>0</v>
      </c>
      <c r="MZK191" s="595">
        <f>'apuração GROSS'!MZB191</f>
        <v>0</v>
      </c>
      <c r="MZL191" s="595">
        <f>'apuração GROSS'!MZC191</f>
        <v>0</v>
      </c>
      <c r="MZM191" s="595">
        <f>'apuração GROSS'!MZD191</f>
        <v>0</v>
      </c>
      <c r="MZN191" s="595">
        <f>'apuração GROSS'!MZE191</f>
        <v>0</v>
      </c>
      <c r="MZO191" s="595">
        <f>'apuração GROSS'!MZF191</f>
        <v>0</v>
      </c>
      <c r="MZP191" s="595">
        <f>'apuração GROSS'!MZG191</f>
        <v>0</v>
      </c>
      <c r="MZQ191" s="595">
        <f>'apuração GROSS'!MZH191</f>
        <v>0</v>
      </c>
      <c r="MZR191" s="595">
        <f>'apuração GROSS'!MZI191</f>
        <v>0</v>
      </c>
      <c r="MZS191" s="595">
        <f>'apuração GROSS'!MZJ191</f>
        <v>0</v>
      </c>
      <c r="MZT191" s="595">
        <f>'apuração GROSS'!MZK191</f>
        <v>0</v>
      </c>
      <c r="MZU191" s="595">
        <f>'apuração GROSS'!MZL191</f>
        <v>0</v>
      </c>
      <c r="MZV191" s="595">
        <f>'apuração GROSS'!MZM191</f>
        <v>0</v>
      </c>
      <c r="MZW191" s="595">
        <f>'apuração GROSS'!MZN191</f>
        <v>0</v>
      </c>
      <c r="MZX191" s="595">
        <f>'apuração GROSS'!MZO191</f>
        <v>0</v>
      </c>
      <c r="MZY191" s="595">
        <f>'apuração GROSS'!MZP191</f>
        <v>0</v>
      </c>
      <c r="MZZ191" s="595">
        <f>'apuração GROSS'!MZQ191</f>
        <v>0</v>
      </c>
      <c r="NAA191" s="595">
        <f>'apuração GROSS'!MZR191</f>
        <v>0</v>
      </c>
      <c r="NAB191" s="595">
        <f>'apuração GROSS'!MZS191</f>
        <v>0</v>
      </c>
      <c r="NAC191" s="595">
        <f>'apuração GROSS'!MZT191</f>
        <v>0</v>
      </c>
      <c r="NAD191" s="595">
        <f>'apuração GROSS'!MZU191</f>
        <v>0</v>
      </c>
      <c r="NAE191" s="595">
        <f>'apuração GROSS'!MZV191</f>
        <v>0</v>
      </c>
      <c r="NAF191" s="595">
        <f>'apuração GROSS'!MZW191</f>
        <v>0</v>
      </c>
      <c r="NAG191" s="595">
        <f>'apuração GROSS'!MZX191</f>
        <v>0</v>
      </c>
      <c r="NAH191" s="595">
        <f>'apuração GROSS'!MZY191</f>
        <v>0</v>
      </c>
      <c r="NAI191" s="595">
        <f>'apuração GROSS'!MZZ191</f>
        <v>0</v>
      </c>
      <c r="NAJ191" s="595">
        <f>'apuração GROSS'!NAA191</f>
        <v>0</v>
      </c>
      <c r="NAK191" s="595">
        <f>'apuração GROSS'!NAB191</f>
        <v>0</v>
      </c>
      <c r="NAL191" s="595">
        <f>'apuração GROSS'!NAC191</f>
        <v>0</v>
      </c>
      <c r="NAM191" s="595">
        <f>'apuração GROSS'!NAD191</f>
        <v>0</v>
      </c>
      <c r="NAN191" s="595">
        <f>'apuração GROSS'!NAE191</f>
        <v>0</v>
      </c>
      <c r="NAO191" s="595">
        <f>'apuração GROSS'!NAF191</f>
        <v>0</v>
      </c>
      <c r="NAP191" s="595">
        <f>'apuração GROSS'!NAG191</f>
        <v>0</v>
      </c>
      <c r="NAQ191" s="595">
        <f>'apuração GROSS'!NAH191</f>
        <v>0</v>
      </c>
      <c r="NAR191" s="595">
        <f>'apuração GROSS'!NAI191</f>
        <v>0</v>
      </c>
      <c r="NAS191" s="595">
        <f>'apuração GROSS'!NAJ191</f>
        <v>0</v>
      </c>
      <c r="NAT191" s="595">
        <f>'apuração GROSS'!NAK191</f>
        <v>0</v>
      </c>
      <c r="NAU191" s="595">
        <f>'apuração GROSS'!NAL191</f>
        <v>0</v>
      </c>
      <c r="NAV191" s="595">
        <f>'apuração GROSS'!NAM191</f>
        <v>0</v>
      </c>
      <c r="NAW191" s="595">
        <f>'apuração GROSS'!NAN191</f>
        <v>0</v>
      </c>
      <c r="NAX191" s="595">
        <f>'apuração GROSS'!NAO191</f>
        <v>0</v>
      </c>
      <c r="NAY191" s="595">
        <f>'apuração GROSS'!NAP191</f>
        <v>0</v>
      </c>
      <c r="NAZ191" s="595">
        <f>'apuração GROSS'!NAQ191</f>
        <v>0</v>
      </c>
      <c r="NBA191" s="595">
        <f>'apuração GROSS'!NAR191</f>
        <v>0</v>
      </c>
      <c r="NBB191" s="595">
        <f>'apuração GROSS'!NAS191</f>
        <v>0</v>
      </c>
      <c r="NBC191" s="595">
        <f>'apuração GROSS'!NAT191</f>
        <v>0</v>
      </c>
      <c r="NBD191" s="595">
        <f>'apuração GROSS'!NAU191</f>
        <v>0</v>
      </c>
      <c r="NBE191" s="595">
        <f>'apuração GROSS'!NAV191</f>
        <v>0</v>
      </c>
      <c r="NBF191" s="595">
        <f>'apuração GROSS'!NAW191</f>
        <v>0</v>
      </c>
      <c r="NBG191" s="595">
        <f>'apuração GROSS'!NAX191</f>
        <v>0</v>
      </c>
      <c r="NBH191" s="595">
        <f>'apuração GROSS'!NAY191</f>
        <v>0</v>
      </c>
      <c r="NBI191" s="595">
        <f>'apuração GROSS'!NAZ191</f>
        <v>0</v>
      </c>
      <c r="NBJ191" s="595">
        <f>'apuração GROSS'!NBA191</f>
        <v>0</v>
      </c>
      <c r="NBK191" s="595">
        <f>'apuração GROSS'!NBB191</f>
        <v>0</v>
      </c>
      <c r="NBL191" s="595">
        <f>'apuração GROSS'!NBC191</f>
        <v>0</v>
      </c>
      <c r="NBM191" s="595">
        <f>'apuração GROSS'!NBD191</f>
        <v>0</v>
      </c>
      <c r="NBN191" s="595">
        <f>'apuração GROSS'!NBE191</f>
        <v>0</v>
      </c>
      <c r="NBO191" s="595">
        <f>'apuração GROSS'!NBF191</f>
        <v>0</v>
      </c>
      <c r="NBP191" s="595">
        <f>'apuração GROSS'!NBG191</f>
        <v>0</v>
      </c>
      <c r="NBQ191" s="595">
        <f>'apuração GROSS'!NBH191</f>
        <v>0</v>
      </c>
      <c r="NBR191" s="595">
        <f>'apuração GROSS'!NBI191</f>
        <v>0</v>
      </c>
      <c r="NBS191" s="595">
        <f>'apuração GROSS'!NBJ191</f>
        <v>0</v>
      </c>
      <c r="NBT191" s="595">
        <f>'apuração GROSS'!NBK191</f>
        <v>0</v>
      </c>
      <c r="NBU191" s="595">
        <f>'apuração GROSS'!NBL191</f>
        <v>0</v>
      </c>
      <c r="NBV191" s="595">
        <f>'apuração GROSS'!NBM191</f>
        <v>0</v>
      </c>
      <c r="NBW191" s="595">
        <f>'apuração GROSS'!NBN191</f>
        <v>0</v>
      </c>
      <c r="NBX191" s="595">
        <f>'apuração GROSS'!NBO191</f>
        <v>0</v>
      </c>
      <c r="NBY191" s="595">
        <f>'apuração GROSS'!NBP191</f>
        <v>0</v>
      </c>
      <c r="NBZ191" s="595">
        <f>'apuração GROSS'!NBQ191</f>
        <v>0</v>
      </c>
      <c r="NCA191" s="595">
        <f>'apuração GROSS'!NBR191</f>
        <v>0</v>
      </c>
      <c r="NCB191" s="595">
        <f>'apuração GROSS'!NBS191</f>
        <v>0</v>
      </c>
      <c r="NCC191" s="595">
        <f>'apuração GROSS'!NBT191</f>
        <v>0</v>
      </c>
      <c r="NCD191" s="595">
        <f>'apuração GROSS'!NBU191</f>
        <v>0</v>
      </c>
      <c r="NCE191" s="595">
        <f>'apuração GROSS'!NBV191</f>
        <v>0</v>
      </c>
      <c r="NCF191" s="595">
        <f>'apuração GROSS'!NBW191</f>
        <v>0</v>
      </c>
      <c r="NCG191" s="595">
        <f>'apuração GROSS'!NBX191</f>
        <v>0</v>
      </c>
      <c r="NCH191" s="595">
        <f>'apuração GROSS'!NBY191</f>
        <v>0</v>
      </c>
      <c r="NCI191" s="595">
        <f>'apuração GROSS'!NBZ191</f>
        <v>0</v>
      </c>
      <c r="NCJ191" s="595">
        <f>'apuração GROSS'!NCA191</f>
        <v>0</v>
      </c>
      <c r="NCK191" s="595">
        <f>'apuração GROSS'!NCB191</f>
        <v>0</v>
      </c>
      <c r="NCL191" s="595">
        <f>'apuração GROSS'!NCC191</f>
        <v>0</v>
      </c>
      <c r="NCM191" s="595">
        <f>'apuração GROSS'!NCD191</f>
        <v>0</v>
      </c>
      <c r="NCN191" s="595">
        <f>'apuração GROSS'!NCE191</f>
        <v>0</v>
      </c>
      <c r="NCO191" s="595">
        <f>'apuração GROSS'!NCF191</f>
        <v>0</v>
      </c>
      <c r="NCP191" s="595">
        <f>'apuração GROSS'!NCG191</f>
        <v>0</v>
      </c>
      <c r="NCQ191" s="595">
        <f>'apuração GROSS'!NCH191</f>
        <v>0</v>
      </c>
      <c r="NCR191" s="595">
        <f>'apuração GROSS'!NCI191</f>
        <v>0</v>
      </c>
      <c r="NCS191" s="595">
        <f>'apuração GROSS'!NCJ191</f>
        <v>0</v>
      </c>
      <c r="NCT191" s="595">
        <f>'apuração GROSS'!NCK191</f>
        <v>0</v>
      </c>
      <c r="NCU191" s="595">
        <f>'apuração GROSS'!NCL191</f>
        <v>0</v>
      </c>
      <c r="NCV191" s="595">
        <f>'apuração GROSS'!NCM191</f>
        <v>0</v>
      </c>
      <c r="NCW191" s="595">
        <f>'apuração GROSS'!NCN191</f>
        <v>0</v>
      </c>
      <c r="NCX191" s="595">
        <f>'apuração GROSS'!NCO191</f>
        <v>0</v>
      </c>
      <c r="NCY191" s="595">
        <f>'apuração GROSS'!NCP191</f>
        <v>0</v>
      </c>
      <c r="NCZ191" s="595">
        <f>'apuração GROSS'!NCQ191</f>
        <v>0</v>
      </c>
      <c r="NDA191" s="595">
        <f>'apuração GROSS'!NCR191</f>
        <v>0</v>
      </c>
      <c r="NDB191" s="595">
        <f>'apuração GROSS'!NCS191</f>
        <v>0</v>
      </c>
      <c r="NDC191" s="595">
        <f>'apuração GROSS'!NCT191</f>
        <v>0</v>
      </c>
      <c r="NDD191" s="595">
        <f>'apuração GROSS'!NCU191</f>
        <v>0</v>
      </c>
      <c r="NDE191" s="595">
        <f>'apuração GROSS'!NCV191</f>
        <v>0</v>
      </c>
      <c r="NDF191" s="595">
        <f>'apuração GROSS'!NCW191</f>
        <v>0</v>
      </c>
      <c r="NDG191" s="595">
        <f>'apuração GROSS'!NCX191</f>
        <v>0</v>
      </c>
      <c r="NDH191" s="595">
        <f>'apuração GROSS'!NCY191</f>
        <v>0</v>
      </c>
      <c r="NDI191" s="595">
        <f>'apuração GROSS'!NCZ191</f>
        <v>0</v>
      </c>
      <c r="NDJ191" s="595">
        <f>'apuração GROSS'!NDA191</f>
        <v>0</v>
      </c>
      <c r="NDK191" s="595">
        <f>'apuração GROSS'!NDB191</f>
        <v>0</v>
      </c>
      <c r="NDL191" s="595">
        <f>'apuração GROSS'!NDC191</f>
        <v>0</v>
      </c>
      <c r="NDM191" s="595">
        <f>'apuração GROSS'!NDD191</f>
        <v>0</v>
      </c>
      <c r="NDN191" s="595">
        <f>'apuração GROSS'!NDE191</f>
        <v>0</v>
      </c>
      <c r="NDO191" s="595">
        <f>'apuração GROSS'!NDF191</f>
        <v>0</v>
      </c>
      <c r="NDP191" s="595">
        <f>'apuração GROSS'!NDG191</f>
        <v>0</v>
      </c>
      <c r="NDQ191" s="595">
        <f>'apuração GROSS'!NDH191</f>
        <v>0</v>
      </c>
      <c r="NDR191" s="595">
        <f>'apuração GROSS'!NDI191</f>
        <v>0</v>
      </c>
      <c r="NDS191" s="595">
        <f>'apuração GROSS'!NDJ191</f>
        <v>0</v>
      </c>
      <c r="NDT191" s="595">
        <f>'apuração GROSS'!NDK191</f>
        <v>0</v>
      </c>
      <c r="NDU191" s="595">
        <f>'apuração GROSS'!NDL191</f>
        <v>0</v>
      </c>
      <c r="NDV191" s="595">
        <f>'apuração GROSS'!NDM191</f>
        <v>0</v>
      </c>
      <c r="NDW191" s="595">
        <f>'apuração GROSS'!NDN191</f>
        <v>0</v>
      </c>
      <c r="NDX191" s="595">
        <f>'apuração GROSS'!NDO191</f>
        <v>0</v>
      </c>
      <c r="NDY191" s="595">
        <f>'apuração GROSS'!NDP191</f>
        <v>0</v>
      </c>
      <c r="NDZ191" s="595">
        <f>'apuração GROSS'!NDQ191</f>
        <v>0</v>
      </c>
      <c r="NEA191" s="595">
        <f>'apuração GROSS'!NDR191</f>
        <v>0</v>
      </c>
      <c r="NEB191" s="595">
        <f>'apuração GROSS'!NDS191</f>
        <v>0</v>
      </c>
      <c r="NEC191" s="595">
        <f>'apuração GROSS'!NDT191</f>
        <v>0</v>
      </c>
      <c r="NED191" s="595">
        <f>'apuração GROSS'!NDU191</f>
        <v>0</v>
      </c>
      <c r="NEE191" s="595">
        <f>'apuração GROSS'!NDV191</f>
        <v>0</v>
      </c>
      <c r="NEF191" s="595">
        <f>'apuração GROSS'!NDW191</f>
        <v>0</v>
      </c>
      <c r="NEG191" s="595">
        <f>'apuração GROSS'!NDX191</f>
        <v>0</v>
      </c>
      <c r="NEH191" s="595">
        <f>'apuração GROSS'!NDY191</f>
        <v>0</v>
      </c>
      <c r="NEI191" s="595">
        <f>'apuração GROSS'!NDZ191</f>
        <v>0</v>
      </c>
      <c r="NEJ191" s="595">
        <f>'apuração GROSS'!NEA191</f>
        <v>0</v>
      </c>
      <c r="NEK191" s="595">
        <f>'apuração GROSS'!NEB191</f>
        <v>0</v>
      </c>
      <c r="NEL191" s="595">
        <f>'apuração GROSS'!NEC191</f>
        <v>0</v>
      </c>
      <c r="NEM191" s="595">
        <f>'apuração GROSS'!NED191</f>
        <v>0</v>
      </c>
      <c r="NEN191" s="595">
        <f>'apuração GROSS'!NEE191</f>
        <v>0</v>
      </c>
      <c r="NEO191" s="595">
        <f>'apuração GROSS'!NEF191</f>
        <v>0</v>
      </c>
      <c r="NEP191" s="595">
        <f>'apuração GROSS'!NEG191</f>
        <v>0</v>
      </c>
      <c r="NEQ191" s="595">
        <f>'apuração GROSS'!NEH191</f>
        <v>0</v>
      </c>
      <c r="NER191" s="595">
        <f>'apuração GROSS'!NEI191</f>
        <v>0</v>
      </c>
      <c r="NES191" s="595">
        <f>'apuração GROSS'!NEJ191</f>
        <v>0</v>
      </c>
      <c r="NET191" s="595">
        <f>'apuração GROSS'!NEK191</f>
        <v>0</v>
      </c>
      <c r="NEU191" s="595">
        <f>'apuração GROSS'!NEL191</f>
        <v>0</v>
      </c>
      <c r="NEV191" s="595">
        <f>'apuração GROSS'!NEM191</f>
        <v>0</v>
      </c>
      <c r="NEW191" s="595">
        <f>'apuração GROSS'!NEN191</f>
        <v>0</v>
      </c>
      <c r="NEX191" s="595">
        <f>'apuração GROSS'!NEO191</f>
        <v>0</v>
      </c>
      <c r="NEY191" s="595">
        <f>'apuração GROSS'!NEP191</f>
        <v>0</v>
      </c>
      <c r="NEZ191" s="595">
        <f>'apuração GROSS'!NEQ191</f>
        <v>0</v>
      </c>
      <c r="NFA191" s="595">
        <f>'apuração GROSS'!NER191</f>
        <v>0</v>
      </c>
      <c r="NFB191" s="595">
        <f>'apuração GROSS'!NES191</f>
        <v>0</v>
      </c>
      <c r="NFC191" s="595">
        <f>'apuração GROSS'!NET191</f>
        <v>0</v>
      </c>
      <c r="NFD191" s="595">
        <f>'apuração GROSS'!NEU191</f>
        <v>0</v>
      </c>
      <c r="NFE191" s="595">
        <f>'apuração GROSS'!NEV191</f>
        <v>0</v>
      </c>
      <c r="NFF191" s="595">
        <f>'apuração GROSS'!NEW191</f>
        <v>0</v>
      </c>
      <c r="NFG191" s="595">
        <f>'apuração GROSS'!NEX191</f>
        <v>0</v>
      </c>
      <c r="NFH191" s="595">
        <f>'apuração GROSS'!NEY191</f>
        <v>0</v>
      </c>
      <c r="NFI191" s="595">
        <f>'apuração GROSS'!NEZ191</f>
        <v>0</v>
      </c>
      <c r="NFJ191" s="595">
        <f>'apuração GROSS'!NFA191</f>
        <v>0</v>
      </c>
      <c r="NFK191" s="595">
        <f>'apuração GROSS'!NFB191</f>
        <v>0</v>
      </c>
      <c r="NFL191" s="595">
        <f>'apuração GROSS'!NFC191</f>
        <v>0</v>
      </c>
      <c r="NFM191" s="595">
        <f>'apuração GROSS'!NFD191</f>
        <v>0</v>
      </c>
      <c r="NFN191" s="595">
        <f>'apuração GROSS'!NFE191</f>
        <v>0</v>
      </c>
      <c r="NFO191" s="595">
        <f>'apuração GROSS'!NFF191</f>
        <v>0</v>
      </c>
      <c r="NFP191" s="595">
        <f>'apuração GROSS'!NFG191</f>
        <v>0</v>
      </c>
      <c r="NFQ191" s="595">
        <f>'apuração GROSS'!NFH191</f>
        <v>0</v>
      </c>
      <c r="NFR191" s="595">
        <f>'apuração GROSS'!NFI191</f>
        <v>0</v>
      </c>
      <c r="NFS191" s="595">
        <f>'apuração GROSS'!NFJ191</f>
        <v>0</v>
      </c>
      <c r="NFT191" s="595">
        <f>'apuração GROSS'!NFK191</f>
        <v>0</v>
      </c>
      <c r="NFU191" s="595">
        <f>'apuração GROSS'!NFL191</f>
        <v>0</v>
      </c>
      <c r="NFV191" s="595">
        <f>'apuração GROSS'!NFM191</f>
        <v>0</v>
      </c>
      <c r="NFW191" s="595">
        <f>'apuração GROSS'!NFN191</f>
        <v>0</v>
      </c>
      <c r="NFX191" s="595">
        <f>'apuração GROSS'!NFO191</f>
        <v>0</v>
      </c>
      <c r="NFY191" s="595">
        <f>'apuração GROSS'!NFP191</f>
        <v>0</v>
      </c>
      <c r="NFZ191" s="595">
        <f>'apuração GROSS'!NFQ191</f>
        <v>0</v>
      </c>
      <c r="NGA191" s="595">
        <f>'apuração GROSS'!NFR191</f>
        <v>0</v>
      </c>
      <c r="NGB191" s="595">
        <f>'apuração GROSS'!NFS191</f>
        <v>0</v>
      </c>
      <c r="NGC191" s="595">
        <f>'apuração GROSS'!NFT191</f>
        <v>0</v>
      </c>
      <c r="NGD191" s="595">
        <f>'apuração GROSS'!NFU191</f>
        <v>0</v>
      </c>
      <c r="NGE191" s="595">
        <f>'apuração GROSS'!NFV191</f>
        <v>0</v>
      </c>
      <c r="NGF191" s="595">
        <f>'apuração GROSS'!NFW191</f>
        <v>0</v>
      </c>
      <c r="NGG191" s="595">
        <f>'apuração GROSS'!NFX191</f>
        <v>0</v>
      </c>
      <c r="NGH191" s="595">
        <f>'apuração GROSS'!NFY191</f>
        <v>0</v>
      </c>
      <c r="NGI191" s="595">
        <f>'apuração GROSS'!NFZ191</f>
        <v>0</v>
      </c>
      <c r="NGJ191" s="595">
        <f>'apuração GROSS'!NGA191</f>
        <v>0</v>
      </c>
      <c r="NGK191" s="595">
        <f>'apuração GROSS'!NGB191</f>
        <v>0</v>
      </c>
      <c r="NGL191" s="595">
        <f>'apuração GROSS'!NGC191</f>
        <v>0</v>
      </c>
      <c r="NGM191" s="595">
        <f>'apuração GROSS'!NGD191</f>
        <v>0</v>
      </c>
      <c r="NGN191" s="595">
        <f>'apuração GROSS'!NGE191</f>
        <v>0</v>
      </c>
      <c r="NGO191" s="595">
        <f>'apuração GROSS'!NGF191</f>
        <v>0</v>
      </c>
      <c r="NGP191" s="595">
        <f>'apuração GROSS'!NGG191</f>
        <v>0</v>
      </c>
      <c r="NGQ191" s="595">
        <f>'apuração GROSS'!NGH191</f>
        <v>0</v>
      </c>
      <c r="NGR191" s="595">
        <f>'apuração GROSS'!NGI191</f>
        <v>0</v>
      </c>
      <c r="NGS191" s="595">
        <f>'apuração GROSS'!NGJ191</f>
        <v>0</v>
      </c>
      <c r="NGT191" s="595">
        <f>'apuração GROSS'!NGK191</f>
        <v>0</v>
      </c>
      <c r="NGU191" s="595">
        <f>'apuração GROSS'!NGL191</f>
        <v>0</v>
      </c>
      <c r="NGV191" s="595">
        <f>'apuração GROSS'!NGM191</f>
        <v>0</v>
      </c>
      <c r="NGW191" s="595">
        <f>'apuração GROSS'!NGN191</f>
        <v>0</v>
      </c>
      <c r="NGX191" s="595">
        <f>'apuração GROSS'!NGO191</f>
        <v>0</v>
      </c>
      <c r="NGY191" s="595">
        <f>'apuração GROSS'!NGP191</f>
        <v>0</v>
      </c>
      <c r="NGZ191" s="595">
        <f>'apuração GROSS'!NGQ191</f>
        <v>0</v>
      </c>
      <c r="NHA191" s="595">
        <f>'apuração GROSS'!NGR191</f>
        <v>0</v>
      </c>
      <c r="NHB191" s="595">
        <f>'apuração GROSS'!NGS191</f>
        <v>0</v>
      </c>
      <c r="NHC191" s="595">
        <f>'apuração GROSS'!NGT191</f>
        <v>0</v>
      </c>
      <c r="NHD191" s="595">
        <f>'apuração GROSS'!NGU191</f>
        <v>0</v>
      </c>
      <c r="NHE191" s="595">
        <f>'apuração GROSS'!NGV191</f>
        <v>0</v>
      </c>
      <c r="NHF191" s="595">
        <f>'apuração GROSS'!NGW191</f>
        <v>0</v>
      </c>
      <c r="NHG191" s="595">
        <f>'apuração GROSS'!NGX191</f>
        <v>0</v>
      </c>
      <c r="NHH191" s="595">
        <f>'apuração GROSS'!NGY191</f>
        <v>0</v>
      </c>
      <c r="NHI191" s="595">
        <f>'apuração GROSS'!NGZ191</f>
        <v>0</v>
      </c>
      <c r="NHJ191" s="595">
        <f>'apuração GROSS'!NHA191</f>
        <v>0</v>
      </c>
      <c r="NHK191" s="595">
        <f>'apuração GROSS'!NHB191</f>
        <v>0</v>
      </c>
      <c r="NHL191" s="595">
        <f>'apuração GROSS'!NHC191</f>
        <v>0</v>
      </c>
      <c r="NHM191" s="595">
        <f>'apuração GROSS'!NHD191</f>
        <v>0</v>
      </c>
      <c r="NHN191" s="595">
        <f>'apuração GROSS'!NHE191</f>
        <v>0</v>
      </c>
      <c r="NHO191" s="595">
        <f>'apuração GROSS'!NHF191</f>
        <v>0</v>
      </c>
      <c r="NHP191" s="595">
        <f>'apuração GROSS'!NHG191</f>
        <v>0</v>
      </c>
      <c r="NHQ191" s="595">
        <f>'apuração GROSS'!NHH191</f>
        <v>0</v>
      </c>
      <c r="NHR191" s="595">
        <f>'apuração GROSS'!NHI191</f>
        <v>0</v>
      </c>
      <c r="NHS191" s="595">
        <f>'apuração GROSS'!NHJ191</f>
        <v>0</v>
      </c>
      <c r="NHT191" s="595">
        <f>'apuração GROSS'!NHK191</f>
        <v>0</v>
      </c>
      <c r="NHU191" s="595">
        <f>'apuração GROSS'!NHL191</f>
        <v>0</v>
      </c>
      <c r="NHV191" s="595">
        <f>'apuração GROSS'!NHM191</f>
        <v>0</v>
      </c>
      <c r="NHW191" s="595">
        <f>'apuração GROSS'!NHN191</f>
        <v>0</v>
      </c>
      <c r="NHX191" s="595">
        <f>'apuração GROSS'!NHO191</f>
        <v>0</v>
      </c>
      <c r="NHY191" s="595">
        <f>'apuração GROSS'!NHP191</f>
        <v>0</v>
      </c>
      <c r="NHZ191" s="595">
        <f>'apuração GROSS'!NHQ191</f>
        <v>0</v>
      </c>
      <c r="NIA191" s="595">
        <f>'apuração GROSS'!NHR191</f>
        <v>0</v>
      </c>
      <c r="NIB191" s="595">
        <f>'apuração GROSS'!NHS191</f>
        <v>0</v>
      </c>
      <c r="NIC191" s="595">
        <f>'apuração GROSS'!NHT191</f>
        <v>0</v>
      </c>
      <c r="NID191" s="595">
        <f>'apuração GROSS'!NHU191</f>
        <v>0</v>
      </c>
      <c r="NIE191" s="595">
        <f>'apuração GROSS'!NHV191</f>
        <v>0</v>
      </c>
      <c r="NIF191" s="595">
        <f>'apuração GROSS'!NHW191</f>
        <v>0</v>
      </c>
      <c r="NIG191" s="595">
        <f>'apuração GROSS'!NHX191</f>
        <v>0</v>
      </c>
      <c r="NIH191" s="595">
        <f>'apuração GROSS'!NHY191</f>
        <v>0</v>
      </c>
      <c r="NII191" s="595">
        <f>'apuração GROSS'!NHZ191</f>
        <v>0</v>
      </c>
      <c r="NIJ191" s="595">
        <f>'apuração GROSS'!NIA191</f>
        <v>0</v>
      </c>
      <c r="NIK191" s="595">
        <f>'apuração GROSS'!NIB191</f>
        <v>0</v>
      </c>
      <c r="NIL191" s="595">
        <f>'apuração GROSS'!NIC191</f>
        <v>0</v>
      </c>
      <c r="NIM191" s="595">
        <f>'apuração GROSS'!NID191</f>
        <v>0</v>
      </c>
      <c r="NIN191" s="595">
        <f>'apuração GROSS'!NIE191</f>
        <v>0</v>
      </c>
      <c r="NIO191" s="595">
        <f>'apuração GROSS'!NIF191</f>
        <v>0</v>
      </c>
      <c r="NIP191" s="595">
        <f>'apuração GROSS'!NIG191</f>
        <v>0</v>
      </c>
      <c r="NIQ191" s="595">
        <f>'apuração GROSS'!NIH191</f>
        <v>0</v>
      </c>
      <c r="NIR191" s="595">
        <f>'apuração GROSS'!NII191</f>
        <v>0</v>
      </c>
      <c r="NIS191" s="595">
        <f>'apuração GROSS'!NIJ191</f>
        <v>0</v>
      </c>
      <c r="NIT191" s="595">
        <f>'apuração GROSS'!NIK191</f>
        <v>0</v>
      </c>
      <c r="NIU191" s="595">
        <f>'apuração GROSS'!NIL191</f>
        <v>0</v>
      </c>
      <c r="NIV191" s="595">
        <f>'apuração GROSS'!NIM191</f>
        <v>0</v>
      </c>
      <c r="NIW191" s="595">
        <f>'apuração GROSS'!NIN191</f>
        <v>0</v>
      </c>
      <c r="NIX191" s="595">
        <f>'apuração GROSS'!NIO191</f>
        <v>0</v>
      </c>
      <c r="NIY191" s="595">
        <f>'apuração GROSS'!NIP191</f>
        <v>0</v>
      </c>
      <c r="NIZ191" s="595">
        <f>'apuração GROSS'!NIQ191</f>
        <v>0</v>
      </c>
      <c r="NJA191" s="595">
        <f>'apuração GROSS'!NIR191</f>
        <v>0</v>
      </c>
      <c r="NJB191" s="595">
        <f>'apuração GROSS'!NIS191</f>
        <v>0</v>
      </c>
      <c r="NJC191" s="595">
        <f>'apuração GROSS'!NIT191</f>
        <v>0</v>
      </c>
      <c r="NJD191" s="595">
        <f>'apuração GROSS'!NIU191</f>
        <v>0</v>
      </c>
      <c r="NJE191" s="595">
        <f>'apuração GROSS'!NIV191</f>
        <v>0</v>
      </c>
      <c r="NJF191" s="595">
        <f>'apuração GROSS'!NIW191</f>
        <v>0</v>
      </c>
      <c r="NJG191" s="595">
        <f>'apuração GROSS'!NIX191</f>
        <v>0</v>
      </c>
      <c r="NJH191" s="595">
        <f>'apuração GROSS'!NIY191</f>
        <v>0</v>
      </c>
      <c r="NJI191" s="595">
        <f>'apuração GROSS'!NIZ191</f>
        <v>0</v>
      </c>
      <c r="NJJ191" s="595">
        <f>'apuração GROSS'!NJA191</f>
        <v>0</v>
      </c>
      <c r="NJK191" s="595">
        <f>'apuração GROSS'!NJB191</f>
        <v>0</v>
      </c>
      <c r="NJL191" s="595">
        <f>'apuração GROSS'!NJC191</f>
        <v>0</v>
      </c>
      <c r="NJM191" s="595">
        <f>'apuração GROSS'!NJD191</f>
        <v>0</v>
      </c>
      <c r="NJN191" s="595">
        <f>'apuração GROSS'!NJE191</f>
        <v>0</v>
      </c>
      <c r="NJO191" s="595">
        <f>'apuração GROSS'!NJF191</f>
        <v>0</v>
      </c>
      <c r="NJP191" s="595">
        <f>'apuração GROSS'!NJG191</f>
        <v>0</v>
      </c>
      <c r="NJQ191" s="595">
        <f>'apuração GROSS'!NJH191</f>
        <v>0</v>
      </c>
      <c r="NJR191" s="595">
        <f>'apuração GROSS'!NJI191</f>
        <v>0</v>
      </c>
      <c r="NJS191" s="595">
        <f>'apuração GROSS'!NJJ191</f>
        <v>0</v>
      </c>
      <c r="NJT191" s="595">
        <f>'apuração GROSS'!NJK191</f>
        <v>0</v>
      </c>
      <c r="NJU191" s="595">
        <f>'apuração GROSS'!NJL191</f>
        <v>0</v>
      </c>
      <c r="NJV191" s="595">
        <f>'apuração GROSS'!NJM191</f>
        <v>0</v>
      </c>
      <c r="NJW191" s="595">
        <f>'apuração GROSS'!NJN191</f>
        <v>0</v>
      </c>
      <c r="NJX191" s="595">
        <f>'apuração GROSS'!NJO191</f>
        <v>0</v>
      </c>
      <c r="NJY191" s="595">
        <f>'apuração GROSS'!NJP191</f>
        <v>0</v>
      </c>
      <c r="NJZ191" s="595">
        <f>'apuração GROSS'!NJQ191</f>
        <v>0</v>
      </c>
      <c r="NKA191" s="595">
        <f>'apuração GROSS'!NJR191</f>
        <v>0</v>
      </c>
      <c r="NKB191" s="595">
        <f>'apuração GROSS'!NJS191</f>
        <v>0</v>
      </c>
      <c r="NKC191" s="595">
        <f>'apuração GROSS'!NJT191</f>
        <v>0</v>
      </c>
      <c r="NKD191" s="595">
        <f>'apuração GROSS'!NJU191</f>
        <v>0</v>
      </c>
      <c r="NKE191" s="595">
        <f>'apuração GROSS'!NJV191</f>
        <v>0</v>
      </c>
      <c r="NKF191" s="595">
        <f>'apuração GROSS'!NJW191</f>
        <v>0</v>
      </c>
      <c r="NKG191" s="595">
        <f>'apuração GROSS'!NJX191</f>
        <v>0</v>
      </c>
      <c r="NKH191" s="595">
        <f>'apuração GROSS'!NJY191</f>
        <v>0</v>
      </c>
      <c r="NKI191" s="595">
        <f>'apuração GROSS'!NJZ191</f>
        <v>0</v>
      </c>
      <c r="NKJ191" s="595">
        <f>'apuração GROSS'!NKA191</f>
        <v>0</v>
      </c>
      <c r="NKK191" s="595">
        <f>'apuração GROSS'!NKB191</f>
        <v>0</v>
      </c>
      <c r="NKL191" s="595">
        <f>'apuração GROSS'!NKC191</f>
        <v>0</v>
      </c>
      <c r="NKM191" s="595">
        <f>'apuração GROSS'!NKD191</f>
        <v>0</v>
      </c>
      <c r="NKN191" s="595">
        <f>'apuração GROSS'!NKE191</f>
        <v>0</v>
      </c>
      <c r="NKO191" s="595">
        <f>'apuração GROSS'!NKF191</f>
        <v>0</v>
      </c>
      <c r="NKP191" s="595">
        <f>'apuração GROSS'!NKG191</f>
        <v>0</v>
      </c>
      <c r="NKQ191" s="595">
        <f>'apuração GROSS'!NKH191</f>
        <v>0</v>
      </c>
      <c r="NKR191" s="595">
        <f>'apuração GROSS'!NKI191</f>
        <v>0</v>
      </c>
      <c r="NKS191" s="595">
        <f>'apuração GROSS'!NKJ191</f>
        <v>0</v>
      </c>
      <c r="NKT191" s="595">
        <f>'apuração GROSS'!NKK191</f>
        <v>0</v>
      </c>
      <c r="NKU191" s="595">
        <f>'apuração GROSS'!NKL191</f>
        <v>0</v>
      </c>
      <c r="NKV191" s="595">
        <f>'apuração GROSS'!NKM191</f>
        <v>0</v>
      </c>
      <c r="NKW191" s="595">
        <f>'apuração GROSS'!NKN191</f>
        <v>0</v>
      </c>
      <c r="NKX191" s="595">
        <f>'apuração GROSS'!NKO191</f>
        <v>0</v>
      </c>
      <c r="NKY191" s="595">
        <f>'apuração GROSS'!NKP191</f>
        <v>0</v>
      </c>
      <c r="NKZ191" s="595">
        <f>'apuração GROSS'!NKQ191</f>
        <v>0</v>
      </c>
      <c r="NLA191" s="595">
        <f>'apuração GROSS'!NKR191</f>
        <v>0</v>
      </c>
      <c r="NLB191" s="595">
        <f>'apuração GROSS'!NKS191</f>
        <v>0</v>
      </c>
      <c r="NLC191" s="595">
        <f>'apuração GROSS'!NKT191</f>
        <v>0</v>
      </c>
      <c r="NLD191" s="595">
        <f>'apuração GROSS'!NKU191</f>
        <v>0</v>
      </c>
      <c r="NLE191" s="595">
        <f>'apuração GROSS'!NKV191</f>
        <v>0</v>
      </c>
      <c r="NLF191" s="595">
        <f>'apuração GROSS'!NKW191</f>
        <v>0</v>
      </c>
      <c r="NLG191" s="595">
        <f>'apuração GROSS'!NKX191</f>
        <v>0</v>
      </c>
      <c r="NLH191" s="595">
        <f>'apuração GROSS'!NKY191</f>
        <v>0</v>
      </c>
      <c r="NLI191" s="595">
        <f>'apuração GROSS'!NKZ191</f>
        <v>0</v>
      </c>
      <c r="NLJ191" s="595">
        <f>'apuração GROSS'!NLA191</f>
        <v>0</v>
      </c>
      <c r="NLK191" s="595">
        <f>'apuração GROSS'!NLB191</f>
        <v>0</v>
      </c>
      <c r="NLL191" s="595">
        <f>'apuração GROSS'!NLC191</f>
        <v>0</v>
      </c>
      <c r="NLM191" s="595">
        <f>'apuração GROSS'!NLD191</f>
        <v>0</v>
      </c>
      <c r="NLN191" s="595">
        <f>'apuração GROSS'!NLE191</f>
        <v>0</v>
      </c>
      <c r="NLO191" s="595">
        <f>'apuração GROSS'!NLF191</f>
        <v>0</v>
      </c>
      <c r="NLP191" s="595">
        <f>'apuração GROSS'!NLG191</f>
        <v>0</v>
      </c>
      <c r="NLQ191" s="595">
        <f>'apuração GROSS'!NLH191</f>
        <v>0</v>
      </c>
      <c r="NLR191" s="595">
        <f>'apuração GROSS'!NLI191</f>
        <v>0</v>
      </c>
      <c r="NLS191" s="595">
        <f>'apuração GROSS'!NLJ191</f>
        <v>0</v>
      </c>
      <c r="NLT191" s="595">
        <f>'apuração GROSS'!NLK191</f>
        <v>0</v>
      </c>
      <c r="NLU191" s="595">
        <f>'apuração GROSS'!NLL191</f>
        <v>0</v>
      </c>
      <c r="NLV191" s="595">
        <f>'apuração GROSS'!NLM191</f>
        <v>0</v>
      </c>
      <c r="NLW191" s="595">
        <f>'apuração GROSS'!NLN191</f>
        <v>0</v>
      </c>
      <c r="NLX191" s="595">
        <f>'apuração GROSS'!NLO191</f>
        <v>0</v>
      </c>
      <c r="NLY191" s="595">
        <f>'apuração GROSS'!NLP191</f>
        <v>0</v>
      </c>
      <c r="NLZ191" s="595">
        <f>'apuração GROSS'!NLQ191</f>
        <v>0</v>
      </c>
      <c r="NMA191" s="595">
        <f>'apuração GROSS'!NLR191</f>
        <v>0</v>
      </c>
      <c r="NMB191" s="595">
        <f>'apuração GROSS'!NLS191</f>
        <v>0</v>
      </c>
      <c r="NMC191" s="595">
        <f>'apuração GROSS'!NLT191</f>
        <v>0</v>
      </c>
      <c r="NMD191" s="595">
        <f>'apuração GROSS'!NLU191</f>
        <v>0</v>
      </c>
      <c r="NME191" s="595">
        <f>'apuração GROSS'!NLV191</f>
        <v>0</v>
      </c>
      <c r="NMF191" s="595">
        <f>'apuração GROSS'!NLW191</f>
        <v>0</v>
      </c>
      <c r="NMG191" s="595">
        <f>'apuração GROSS'!NLX191</f>
        <v>0</v>
      </c>
      <c r="NMH191" s="595">
        <f>'apuração GROSS'!NLY191</f>
        <v>0</v>
      </c>
      <c r="NMI191" s="595">
        <f>'apuração GROSS'!NLZ191</f>
        <v>0</v>
      </c>
      <c r="NMJ191" s="595">
        <f>'apuração GROSS'!NMA191</f>
        <v>0</v>
      </c>
      <c r="NMK191" s="595">
        <f>'apuração GROSS'!NMB191</f>
        <v>0</v>
      </c>
      <c r="NML191" s="595">
        <f>'apuração GROSS'!NMC191</f>
        <v>0</v>
      </c>
      <c r="NMM191" s="595">
        <f>'apuração GROSS'!NMD191</f>
        <v>0</v>
      </c>
      <c r="NMN191" s="595">
        <f>'apuração GROSS'!NME191</f>
        <v>0</v>
      </c>
      <c r="NMO191" s="595">
        <f>'apuração GROSS'!NMF191</f>
        <v>0</v>
      </c>
      <c r="NMP191" s="595">
        <f>'apuração GROSS'!NMG191</f>
        <v>0</v>
      </c>
      <c r="NMQ191" s="595">
        <f>'apuração GROSS'!NMH191</f>
        <v>0</v>
      </c>
      <c r="NMR191" s="595">
        <f>'apuração GROSS'!NMI191</f>
        <v>0</v>
      </c>
      <c r="NMS191" s="595">
        <f>'apuração GROSS'!NMJ191</f>
        <v>0</v>
      </c>
      <c r="NMT191" s="595">
        <f>'apuração GROSS'!NMK191</f>
        <v>0</v>
      </c>
      <c r="NMU191" s="595">
        <f>'apuração GROSS'!NML191</f>
        <v>0</v>
      </c>
      <c r="NMV191" s="595">
        <f>'apuração GROSS'!NMM191</f>
        <v>0</v>
      </c>
      <c r="NMW191" s="595">
        <f>'apuração GROSS'!NMN191</f>
        <v>0</v>
      </c>
      <c r="NMX191" s="595">
        <f>'apuração GROSS'!NMO191</f>
        <v>0</v>
      </c>
      <c r="NMY191" s="595">
        <f>'apuração GROSS'!NMP191</f>
        <v>0</v>
      </c>
      <c r="NMZ191" s="595">
        <f>'apuração GROSS'!NMQ191</f>
        <v>0</v>
      </c>
      <c r="NNA191" s="595">
        <f>'apuração GROSS'!NMR191</f>
        <v>0</v>
      </c>
      <c r="NNB191" s="595">
        <f>'apuração GROSS'!NMS191</f>
        <v>0</v>
      </c>
      <c r="NNC191" s="595">
        <f>'apuração GROSS'!NMT191</f>
        <v>0</v>
      </c>
      <c r="NND191" s="595">
        <f>'apuração GROSS'!NMU191</f>
        <v>0</v>
      </c>
      <c r="NNE191" s="595">
        <f>'apuração GROSS'!NMV191</f>
        <v>0</v>
      </c>
      <c r="NNF191" s="595">
        <f>'apuração GROSS'!NMW191</f>
        <v>0</v>
      </c>
      <c r="NNG191" s="595">
        <f>'apuração GROSS'!NMX191</f>
        <v>0</v>
      </c>
      <c r="NNH191" s="595">
        <f>'apuração GROSS'!NMY191</f>
        <v>0</v>
      </c>
      <c r="NNI191" s="595">
        <f>'apuração GROSS'!NMZ191</f>
        <v>0</v>
      </c>
      <c r="NNJ191" s="595">
        <f>'apuração GROSS'!NNA191</f>
        <v>0</v>
      </c>
      <c r="NNK191" s="595">
        <f>'apuração GROSS'!NNB191</f>
        <v>0</v>
      </c>
      <c r="NNL191" s="595">
        <f>'apuração GROSS'!NNC191</f>
        <v>0</v>
      </c>
      <c r="NNM191" s="595">
        <f>'apuração GROSS'!NND191</f>
        <v>0</v>
      </c>
      <c r="NNN191" s="595">
        <f>'apuração GROSS'!NNE191</f>
        <v>0</v>
      </c>
      <c r="NNO191" s="595">
        <f>'apuração GROSS'!NNF191</f>
        <v>0</v>
      </c>
      <c r="NNP191" s="595">
        <f>'apuração GROSS'!NNG191</f>
        <v>0</v>
      </c>
      <c r="NNQ191" s="595">
        <f>'apuração GROSS'!NNH191</f>
        <v>0</v>
      </c>
      <c r="NNR191" s="595">
        <f>'apuração GROSS'!NNI191</f>
        <v>0</v>
      </c>
      <c r="NNS191" s="595">
        <f>'apuração GROSS'!NNJ191</f>
        <v>0</v>
      </c>
      <c r="NNT191" s="595">
        <f>'apuração GROSS'!NNK191</f>
        <v>0</v>
      </c>
      <c r="NNU191" s="595">
        <f>'apuração GROSS'!NNL191</f>
        <v>0</v>
      </c>
      <c r="NNV191" s="595">
        <f>'apuração GROSS'!NNM191</f>
        <v>0</v>
      </c>
      <c r="NNW191" s="595">
        <f>'apuração GROSS'!NNN191</f>
        <v>0</v>
      </c>
      <c r="NNX191" s="595">
        <f>'apuração GROSS'!NNO191</f>
        <v>0</v>
      </c>
      <c r="NNY191" s="595">
        <f>'apuração GROSS'!NNP191</f>
        <v>0</v>
      </c>
      <c r="NNZ191" s="595">
        <f>'apuração GROSS'!NNQ191</f>
        <v>0</v>
      </c>
      <c r="NOA191" s="595">
        <f>'apuração GROSS'!NNR191</f>
        <v>0</v>
      </c>
      <c r="NOB191" s="595">
        <f>'apuração GROSS'!NNS191</f>
        <v>0</v>
      </c>
      <c r="NOC191" s="595">
        <f>'apuração GROSS'!NNT191</f>
        <v>0</v>
      </c>
      <c r="NOD191" s="595">
        <f>'apuração GROSS'!NNU191</f>
        <v>0</v>
      </c>
      <c r="NOE191" s="595">
        <f>'apuração GROSS'!NNV191</f>
        <v>0</v>
      </c>
      <c r="NOF191" s="595">
        <f>'apuração GROSS'!NNW191</f>
        <v>0</v>
      </c>
      <c r="NOG191" s="595">
        <f>'apuração GROSS'!NNX191</f>
        <v>0</v>
      </c>
      <c r="NOH191" s="595">
        <f>'apuração GROSS'!NNY191</f>
        <v>0</v>
      </c>
      <c r="NOI191" s="595">
        <f>'apuração GROSS'!NNZ191</f>
        <v>0</v>
      </c>
      <c r="NOJ191" s="595">
        <f>'apuração GROSS'!NOA191</f>
        <v>0</v>
      </c>
      <c r="NOK191" s="595">
        <f>'apuração GROSS'!NOB191</f>
        <v>0</v>
      </c>
      <c r="NOL191" s="595">
        <f>'apuração GROSS'!NOC191</f>
        <v>0</v>
      </c>
      <c r="NOM191" s="595">
        <f>'apuração GROSS'!NOD191</f>
        <v>0</v>
      </c>
      <c r="NON191" s="595">
        <f>'apuração GROSS'!NOE191</f>
        <v>0</v>
      </c>
      <c r="NOO191" s="595">
        <f>'apuração GROSS'!NOF191</f>
        <v>0</v>
      </c>
      <c r="NOP191" s="595">
        <f>'apuração GROSS'!NOG191</f>
        <v>0</v>
      </c>
      <c r="NOQ191" s="595">
        <f>'apuração GROSS'!NOH191</f>
        <v>0</v>
      </c>
      <c r="NOR191" s="595">
        <f>'apuração GROSS'!NOI191</f>
        <v>0</v>
      </c>
      <c r="NOS191" s="595">
        <f>'apuração GROSS'!NOJ191</f>
        <v>0</v>
      </c>
      <c r="NOT191" s="595">
        <f>'apuração GROSS'!NOK191</f>
        <v>0</v>
      </c>
      <c r="NOU191" s="595">
        <f>'apuração GROSS'!NOL191</f>
        <v>0</v>
      </c>
      <c r="NOV191" s="595">
        <f>'apuração GROSS'!NOM191</f>
        <v>0</v>
      </c>
      <c r="NOW191" s="595">
        <f>'apuração GROSS'!NON191</f>
        <v>0</v>
      </c>
      <c r="NOX191" s="595">
        <f>'apuração GROSS'!NOO191</f>
        <v>0</v>
      </c>
      <c r="NOY191" s="595">
        <f>'apuração GROSS'!NOP191</f>
        <v>0</v>
      </c>
      <c r="NOZ191" s="595">
        <f>'apuração GROSS'!NOQ191</f>
        <v>0</v>
      </c>
      <c r="NPA191" s="595">
        <f>'apuração GROSS'!NOR191</f>
        <v>0</v>
      </c>
      <c r="NPB191" s="595">
        <f>'apuração GROSS'!NOS191</f>
        <v>0</v>
      </c>
      <c r="NPC191" s="595">
        <f>'apuração GROSS'!NOT191</f>
        <v>0</v>
      </c>
      <c r="NPD191" s="595">
        <f>'apuração GROSS'!NOU191</f>
        <v>0</v>
      </c>
      <c r="NPE191" s="595">
        <f>'apuração GROSS'!NOV191</f>
        <v>0</v>
      </c>
      <c r="NPF191" s="595">
        <f>'apuração GROSS'!NOW191</f>
        <v>0</v>
      </c>
      <c r="NPG191" s="595">
        <f>'apuração GROSS'!NOX191</f>
        <v>0</v>
      </c>
      <c r="NPH191" s="595">
        <f>'apuração GROSS'!NOY191</f>
        <v>0</v>
      </c>
      <c r="NPI191" s="595">
        <f>'apuração GROSS'!NOZ191</f>
        <v>0</v>
      </c>
      <c r="NPJ191" s="595">
        <f>'apuração GROSS'!NPA191</f>
        <v>0</v>
      </c>
      <c r="NPK191" s="595">
        <f>'apuração GROSS'!NPB191</f>
        <v>0</v>
      </c>
      <c r="NPL191" s="595">
        <f>'apuração GROSS'!NPC191</f>
        <v>0</v>
      </c>
      <c r="NPM191" s="595">
        <f>'apuração GROSS'!NPD191</f>
        <v>0</v>
      </c>
      <c r="NPN191" s="595">
        <f>'apuração GROSS'!NPE191</f>
        <v>0</v>
      </c>
      <c r="NPO191" s="595">
        <f>'apuração GROSS'!NPF191</f>
        <v>0</v>
      </c>
      <c r="NPP191" s="595">
        <f>'apuração GROSS'!NPG191</f>
        <v>0</v>
      </c>
      <c r="NPQ191" s="595">
        <f>'apuração GROSS'!NPH191</f>
        <v>0</v>
      </c>
      <c r="NPR191" s="595">
        <f>'apuração GROSS'!NPI191</f>
        <v>0</v>
      </c>
      <c r="NPS191" s="595">
        <f>'apuração GROSS'!NPJ191</f>
        <v>0</v>
      </c>
      <c r="NPT191" s="595">
        <f>'apuração GROSS'!NPK191</f>
        <v>0</v>
      </c>
      <c r="NPU191" s="595">
        <f>'apuração GROSS'!NPL191</f>
        <v>0</v>
      </c>
      <c r="NPV191" s="595">
        <f>'apuração GROSS'!NPM191</f>
        <v>0</v>
      </c>
      <c r="NPW191" s="595">
        <f>'apuração GROSS'!NPN191</f>
        <v>0</v>
      </c>
      <c r="NPX191" s="595">
        <f>'apuração GROSS'!NPO191</f>
        <v>0</v>
      </c>
      <c r="NPY191" s="595">
        <f>'apuração GROSS'!NPP191</f>
        <v>0</v>
      </c>
      <c r="NPZ191" s="595">
        <f>'apuração GROSS'!NPQ191</f>
        <v>0</v>
      </c>
      <c r="NQA191" s="595">
        <f>'apuração GROSS'!NPR191</f>
        <v>0</v>
      </c>
      <c r="NQB191" s="595">
        <f>'apuração GROSS'!NPS191</f>
        <v>0</v>
      </c>
      <c r="NQC191" s="595">
        <f>'apuração GROSS'!NPT191</f>
        <v>0</v>
      </c>
      <c r="NQD191" s="595">
        <f>'apuração GROSS'!NPU191</f>
        <v>0</v>
      </c>
      <c r="NQE191" s="595">
        <f>'apuração GROSS'!NPV191</f>
        <v>0</v>
      </c>
      <c r="NQF191" s="595">
        <f>'apuração GROSS'!NPW191</f>
        <v>0</v>
      </c>
      <c r="NQG191" s="595">
        <f>'apuração GROSS'!NPX191</f>
        <v>0</v>
      </c>
      <c r="NQH191" s="595">
        <f>'apuração GROSS'!NPY191</f>
        <v>0</v>
      </c>
      <c r="NQI191" s="595">
        <f>'apuração GROSS'!NPZ191</f>
        <v>0</v>
      </c>
      <c r="NQJ191" s="595">
        <f>'apuração GROSS'!NQA191</f>
        <v>0</v>
      </c>
      <c r="NQK191" s="595">
        <f>'apuração GROSS'!NQB191</f>
        <v>0</v>
      </c>
      <c r="NQL191" s="595">
        <f>'apuração GROSS'!NQC191</f>
        <v>0</v>
      </c>
      <c r="NQM191" s="595">
        <f>'apuração GROSS'!NQD191</f>
        <v>0</v>
      </c>
      <c r="NQN191" s="595">
        <f>'apuração GROSS'!NQE191</f>
        <v>0</v>
      </c>
      <c r="NQO191" s="595">
        <f>'apuração GROSS'!NQF191</f>
        <v>0</v>
      </c>
      <c r="NQP191" s="595">
        <f>'apuração GROSS'!NQG191</f>
        <v>0</v>
      </c>
      <c r="NQQ191" s="595">
        <f>'apuração GROSS'!NQH191</f>
        <v>0</v>
      </c>
      <c r="NQR191" s="595">
        <f>'apuração GROSS'!NQI191</f>
        <v>0</v>
      </c>
      <c r="NQS191" s="595">
        <f>'apuração GROSS'!NQJ191</f>
        <v>0</v>
      </c>
      <c r="NQT191" s="595">
        <f>'apuração GROSS'!NQK191</f>
        <v>0</v>
      </c>
      <c r="NQU191" s="595">
        <f>'apuração GROSS'!NQL191</f>
        <v>0</v>
      </c>
      <c r="NQV191" s="595">
        <f>'apuração GROSS'!NQM191</f>
        <v>0</v>
      </c>
      <c r="NQW191" s="595">
        <f>'apuração GROSS'!NQN191</f>
        <v>0</v>
      </c>
      <c r="NQX191" s="595">
        <f>'apuração GROSS'!NQO191</f>
        <v>0</v>
      </c>
      <c r="NQY191" s="595">
        <f>'apuração GROSS'!NQP191</f>
        <v>0</v>
      </c>
      <c r="NQZ191" s="595">
        <f>'apuração GROSS'!NQQ191</f>
        <v>0</v>
      </c>
      <c r="NRA191" s="595">
        <f>'apuração GROSS'!NQR191</f>
        <v>0</v>
      </c>
      <c r="NRB191" s="595">
        <f>'apuração GROSS'!NQS191</f>
        <v>0</v>
      </c>
      <c r="NRC191" s="595">
        <f>'apuração GROSS'!NQT191</f>
        <v>0</v>
      </c>
      <c r="NRD191" s="595">
        <f>'apuração GROSS'!NQU191</f>
        <v>0</v>
      </c>
      <c r="NRE191" s="595">
        <f>'apuração GROSS'!NQV191</f>
        <v>0</v>
      </c>
      <c r="NRF191" s="595">
        <f>'apuração GROSS'!NQW191</f>
        <v>0</v>
      </c>
      <c r="NRG191" s="595">
        <f>'apuração GROSS'!NQX191</f>
        <v>0</v>
      </c>
      <c r="NRH191" s="595">
        <f>'apuração GROSS'!NQY191</f>
        <v>0</v>
      </c>
      <c r="NRI191" s="595">
        <f>'apuração GROSS'!NQZ191</f>
        <v>0</v>
      </c>
      <c r="NRJ191" s="595">
        <f>'apuração GROSS'!NRA191</f>
        <v>0</v>
      </c>
      <c r="NRK191" s="595">
        <f>'apuração GROSS'!NRB191</f>
        <v>0</v>
      </c>
      <c r="NRL191" s="595">
        <f>'apuração GROSS'!NRC191</f>
        <v>0</v>
      </c>
      <c r="NRM191" s="595">
        <f>'apuração GROSS'!NRD191</f>
        <v>0</v>
      </c>
      <c r="NRN191" s="595">
        <f>'apuração GROSS'!NRE191</f>
        <v>0</v>
      </c>
      <c r="NRO191" s="595">
        <f>'apuração GROSS'!NRF191</f>
        <v>0</v>
      </c>
      <c r="NRP191" s="595">
        <f>'apuração GROSS'!NRG191</f>
        <v>0</v>
      </c>
      <c r="NRQ191" s="595">
        <f>'apuração GROSS'!NRH191</f>
        <v>0</v>
      </c>
      <c r="NRR191" s="595">
        <f>'apuração GROSS'!NRI191</f>
        <v>0</v>
      </c>
      <c r="NRS191" s="595">
        <f>'apuração GROSS'!NRJ191</f>
        <v>0</v>
      </c>
      <c r="NRT191" s="595">
        <f>'apuração GROSS'!NRK191</f>
        <v>0</v>
      </c>
      <c r="NRU191" s="595">
        <f>'apuração GROSS'!NRL191</f>
        <v>0</v>
      </c>
      <c r="NRV191" s="595">
        <f>'apuração GROSS'!NRM191</f>
        <v>0</v>
      </c>
      <c r="NRW191" s="595">
        <f>'apuração GROSS'!NRN191</f>
        <v>0</v>
      </c>
      <c r="NRX191" s="595">
        <f>'apuração GROSS'!NRO191</f>
        <v>0</v>
      </c>
      <c r="NRY191" s="595">
        <f>'apuração GROSS'!NRP191</f>
        <v>0</v>
      </c>
      <c r="NRZ191" s="595">
        <f>'apuração GROSS'!NRQ191</f>
        <v>0</v>
      </c>
      <c r="NSA191" s="595">
        <f>'apuração GROSS'!NRR191</f>
        <v>0</v>
      </c>
      <c r="NSB191" s="595">
        <f>'apuração GROSS'!NRS191</f>
        <v>0</v>
      </c>
      <c r="NSC191" s="595">
        <f>'apuração GROSS'!NRT191</f>
        <v>0</v>
      </c>
      <c r="NSD191" s="595">
        <f>'apuração GROSS'!NRU191</f>
        <v>0</v>
      </c>
      <c r="NSE191" s="595">
        <f>'apuração GROSS'!NRV191</f>
        <v>0</v>
      </c>
      <c r="NSF191" s="595">
        <f>'apuração GROSS'!NRW191</f>
        <v>0</v>
      </c>
      <c r="NSG191" s="595">
        <f>'apuração GROSS'!NRX191</f>
        <v>0</v>
      </c>
      <c r="NSH191" s="595">
        <f>'apuração GROSS'!NRY191</f>
        <v>0</v>
      </c>
      <c r="NSI191" s="595">
        <f>'apuração GROSS'!NRZ191</f>
        <v>0</v>
      </c>
      <c r="NSJ191" s="595">
        <f>'apuração GROSS'!NSA191</f>
        <v>0</v>
      </c>
      <c r="NSK191" s="595">
        <f>'apuração GROSS'!NSB191</f>
        <v>0</v>
      </c>
      <c r="NSL191" s="595">
        <f>'apuração GROSS'!NSC191</f>
        <v>0</v>
      </c>
      <c r="NSM191" s="595">
        <f>'apuração GROSS'!NSD191</f>
        <v>0</v>
      </c>
      <c r="NSN191" s="595">
        <f>'apuração GROSS'!NSE191</f>
        <v>0</v>
      </c>
      <c r="NSO191" s="595">
        <f>'apuração GROSS'!NSF191</f>
        <v>0</v>
      </c>
      <c r="NSP191" s="595">
        <f>'apuração GROSS'!NSG191</f>
        <v>0</v>
      </c>
      <c r="NSQ191" s="595">
        <f>'apuração GROSS'!NSH191</f>
        <v>0</v>
      </c>
      <c r="NSR191" s="595">
        <f>'apuração GROSS'!NSI191</f>
        <v>0</v>
      </c>
      <c r="NSS191" s="595">
        <f>'apuração GROSS'!NSJ191</f>
        <v>0</v>
      </c>
      <c r="NST191" s="595">
        <f>'apuração GROSS'!NSK191</f>
        <v>0</v>
      </c>
      <c r="NSU191" s="595">
        <f>'apuração GROSS'!NSL191</f>
        <v>0</v>
      </c>
      <c r="NSV191" s="595">
        <f>'apuração GROSS'!NSM191</f>
        <v>0</v>
      </c>
      <c r="NSW191" s="595">
        <f>'apuração GROSS'!NSN191</f>
        <v>0</v>
      </c>
      <c r="NSX191" s="595">
        <f>'apuração GROSS'!NSO191</f>
        <v>0</v>
      </c>
      <c r="NSY191" s="595">
        <f>'apuração GROSS'!NSP191</f>
        <v>0</v>
      </c>
      <c r="NSZ191" s="595">
        <f>'apuração GROSS'!NSQ191</f>
        <v>0</v>
      </c>
      <c r="NTA191" s="595">
        <f>'apuração GROSS'!NSR191</f>
        <v>0</v>
      </c>
      <c r="NTB191" s="595">
        <f>'apuração GROSS'!NSS191</f>
        <v>0</v>
      </c>
      <c r="NTC191" s="595">
        <f>'apuração GROSS'!NST191</f>
        <v>0</v>
      </c>
      <c r="NTD191" s="595">
        <f>'apuração GROSS'!NSU191</f>
        <v>0</v>
      </c>
      <c r="NTE191" s="595">
        <f>'apuração GROSS'!NSV191</f>
        <v>0</v>
      </c>
      <c r="NTF191" s="595">
        <f>'apuração GROSS'!NSW191</f>
        <v>0</v>
      </c>
      <c r="NTG191" s="595">
        <f>'apuração GROSS'!NSX191</f>
        <v>0</v>
      </c>
      <c r="NTH191" s="595">
        <f>'apuração GROSS'!NSY191</f>
        <v>0</v>
      </c>
      <c r="NTI191" s="595">
        <f>'apuração GROSS'!NSZ191</f>
        <v>0</v>
      </c>
      <c r="NTJ191" s="595">
        <f>'apuração GROSS'!NTA191</f>
        <v>0</v>
      </c>
      <c r="NTK191" s="595">
        <f>'apuração GROSS'!NTB191</f>
        <v>0</v>
      </c>
      <c r="NTL191" s="595">
        <f>'apuração GROSS'!NTC191</f>
        <v>0</v>
      </c>
      <c r="NTM191" s="595">
        <f>'apuração GROSS'!NTD191</f>
        <v>0</v>
      </c>
      <c r="NTN191" s="595">
        <f>'apuração GROSS'!NTE191</f>
        <v>0</v>
      </c>
      <c r="NTO191" s="595">
        <f>'apuração GROSS'!NTF191</f>
        <v>0</v>
      </c>
      <c r="NTP191" s="595">
        <f>'apuração GROSS'!NTG191</f>
        <v>0</v>
      </c>
      <c r="NTQ191" s="595">
        <f>'apuração GROSS'!NTH191</f>
        <v>0</v>
      </c>
      <c r="NTR191" s="595">
        <f>'apuração GROSS'!NTI191</f>
        <v>0</v>
      </c>
      <c r="NTS191" s="595">
        <f>'apuração GROSS'!NTJ191</f>
        <v>0</v>
      </c>
      <c r="NTT191" s="595">
        <f>'apuração GROSS'!NTK191</f>
        <v>0</v>
      </c>
      <c r="NTU191" s="595">
        <f>'apuração GROSS'!NTL191</f>
        <v>0</v>
      </c>
      <c r="NTV191" s="595">
        <f>'apuração GROSS'!NTM191</f>
        <v>0</v>
      </c>
      <c r="NTW191" s="595">
        <f>'apuração GROSS'!NTN191</f>
        <v>0</v>
      </c>
      <c r="NTX191" s="595">
        <f>'apuração GROSS'!NTO191</f>
        <v>0</v>
      </c>
      <c r="NTY191" s="595">
        <f>'apuração GROSS'!NTP191</f>
        <v>0</v>
      </c>
      <c r="NTZ191" s="595">
        <f>'apuração GROSS'!NTQ191</f>
        <v>0</v>
      </c>
      <c r="NUA191" s="595">
        <f>'apuração GROSS'!NTR191</f>
        <v>0</v>
      </c>
      <c r="NUB191" s="595">
        <f>'apuração GROSS'!NTS191</f>
        <v>0</v>
      </c>
      <c r="NUC191" s="595">
        <f>'apuração GROSS'!NTT191</f>
        <v>0</v>
      </c>
      <c r="NUD191" s="595">
        <f>'apuração GROSS'!NTU191</f>
        <v>0</v>
      </c>
      <c r="NUE191" s="595">
        <f>'apuração GROSS'!NTV191</f>
        <v>0</v>
      </c>
      <c r="NUF191" s="595">
        <f>'apuração GROSS'!NTW191</f>
        <v>0</v>
      </c>
      <c r="NUG191" s="595">
        <f>'apuração GROSS'!NTX191</f>
        <v>0</v>
      </c>
      <c r="NUH191" s="595">
        <f>'apuração GROSS'!NTY191</f>
        <v>0</v>
      </c>
      <c r="NUI191" s="595">
        <f>'apuração GROSS'!NTZ191</f>
        <v>0</v>
      </c>
      <c r="NUJ191" s="595">
        <f>'apuração GROSS'!NUA191</f>
        <v>0</v>
      </c>
      <c r="NUK191" s="595">
        <f>'apuração GROSS'!NUB191</f>
        <v>0</v>
      </c>
      <c r="NUL191" s="595">
        <f>'apuração GROSS'!NUC191</f>
        <v>0</v>
      </c>
      <c r="NUM191" s="595">
        <f>'apuração GROSS'!NUD191</f>
        <v>0</v>
      </c>
      <c r="NUN191" s="595">
        <f>'apuração GROSS'!NUE191</f>
        <v>0</v>
      </c>
      <c r="NUO191" s="595">
        <f>'apuração GROSS'!NUF191</f>
        <v>0</v>
      </c>
      <c r="NUP191" s="595">
        <f>'apuração GROSS'!NUG191</f>
        <v>0</v>
      </c>
      <c r="NUQ191" s="595">
        <f>'apuração GROSS'!NUH191</f>
        <v>0</v>
      </c>
      <c r="NUR191" s="595">
        <f>'apuração GROSS'!NUI191</f>
        <v>0</v>
      </c>
      <c r="NUS191" s="595">
        <f>'apuração GROSS'!NUJ191</f>
        <v>0</v>
      </c>
      <c r="NUT191" s="595">
        <f>'apuração GROSS'!NUK191</f>
        <v>0</v>
      </c>
      <c r="NUU191" s="595">
        <f>'apuração GROSS'!NUL191</f>
        <v>0</v>
      </c>
      <c r="NUV191" s="595">
        <f>'apuração GROSS'!NUM191</f>
        <v>0</v>
      </c>
      <c r="NUW191" s="595">
        <f>'apuração GROSS'!NUN191</f>
        <v>0</v>
      </c>
      <c r="NUX191" s="595">
        <f>'apuração GROSS'!NUO191</f>
        <v>0</v>
      </c>
      <c r="NUY191" s="595">
        <f>'apuração GROSS'!NUP191</f>
        <v>0</v>
      </c>
      <c r="NUZ191" s="595">
        <f>'apuração GROSS'!NUQ191</f>
        <v>0</v>
      </c>
      <c r="NVA191" s="595">
        <f>'apuração GROSS'!NUR191</f>
        <v>0</v>
      </c>
      <c r="NVB191" s="595">
        <f>'apuração GROSS'!NUS191</f>
        <v>0</v>
      </c>
      <c r="NVC191" s="595">
        <f>'apuração GROSS'!NUT191</f>
        <v>0</v>
      </c>
      <c r="NVD191" s="595">
        <f>'apuração GROSS'!NUU191</f>
        <v>0</v>
      </c>
      <c r="NVE191" s="595">
        <f>'apuração GROSS'!NUV191</f>
        <v>0</v>
      </c>
      <c r="NVF191" s="595">
        <f>'apuração GROSS'!NUW191</f>
        <v>0</v>
      </c>
      <c r="NVG191" s="595">
        <f>'apuração GROSS'!NUX191</f>
        <v>0</v>
      </c>
      <c r="NVH191" s="595">
        <f>'apuração GROSS'!NUY191</f>
        <v>0</v>
      </c>
      <c r="NVI191" s="595">
        <f>'apuração GROSS'!NUZ191</f>
        <v>0</v>
      </c>
      <c r="NVJ191" s="595">
        <f>'apuração GROSS'!NVA191</f>
        <v>0</v>
      </c>
      <c r="NVK191" s="595">
        <f>'apuração GROSS'!NVB191</f>
        <v>0</v>
      </c>
      <c r="NVL191" s="595">
        <f>'apuração GROSS'!NVC191</f>
        <v>0</v>
      </c>
      <c r="NVM191" s="595">
        <f>'apuração GROSS'!NVD191</f>
        <v>0</v>
      </c>
      <c r="NVN191" s="595">
        <f>'apuração GROSS'!NVE191</f>
        <v>0</v>
      </c>
      <c r="NVO191" s="595">
        <f>'apuração GROSS'!NVF191</f>
        <v>0</v>
      </c>
      <c r="NVP191" s="595">
        <f>'apuração GROSS'!NVG191</f>
        <v>0</v>
      </c>
      <c r="NVQ191" s="595">
        <f>'apuração GROSS'!NVH191</f>
        <v>0</v>
      </c>
      <c r="NVR191" s="595">
        <f>'apuração GROSS'!NVI191</f>
        <v>0</v>
      </c>
      <c r="NVS191" s="595">
        <f>'apuração GROSS'!NVJ191</f>
        <v>0</v>
      </c>
      <c r="NVT191" s="595">
        <f>'apuração GROSS'!NVK191</f>
        <v>0</v>
      </c>
      <c r="NVU191" s="595">
        <f>'apuração GROSS'!NVL191</f>
        <v>0</v>
      </c>
      <c r="NVV191" s="595">
        <f>'apuração GROSS'!NVM191</f>
        <v>0</v>
      </c>
      <c r="NVW191" s="595">
        <f>'apuração GROSS'!NVN191</f>
        <v>0</v>
      </c>
      <c r="NVX191" s="595">
        <f>'apuração GROSS'!NVO191</f>
        <v>0</v>
      </c>
      <c r="NVY191" s="595">
        <f>'apuração GROSS'!NVP191</f>
        <v>0</v>
      </c>
      <c r="NVZ191" s="595">
        <f>'apuração GROSS'!NVQ191</f>
        <v>0</v>
      </c>
      <c r="NWA191" s="595">
        <f>'apuração GROSS'!NVR191</f>
        <v>0</v>
      </c>
      <c r="NWB191" s="595">
        <f>'apuração GROSS'!NVS191</f>
        <v>0</v>
      </c>
      <c r="NWC191" s="595">
        <f>'apuração GROSS'!NVT191</f>
        <v>0</v>
      </c>
      <c r="NWD191" s="595">
        <f>'apuração GROSS'!NVU191</f>
        <v>0</v>
      </c>
      <c r="NWE191" s="595">
        <f>'apuração GROSS'!NVV191</f>
        <v>0</v>
      </c>
      <c r="NWF191" s="595">
        <f>'apuração GROSS'!NVW191</f>
        <v>0</v>
      </c>
      <c r="NWG191" s="595">
        <f>'apuração GROSS'!NVX191</f>
        <v>0</v>
      </c>
      <c r="NWH191" s="595">
        <f>'apuração GROSS'!NVY191</f>
        <v>0</v>
      </c>
      <c r="NWI191" s="595">
        <f>'apuração GROSS'!NVZ191</f>
        <v>0</v>
      </c>
      <c r="NWJ191" s="595">
        <f>'apuração GROSS'!NWA191</f>
        <v>0</v>
      </c>
      <c r="NWK191" s="595">
        <f>'apuração GROSS'!NWB191</f>
        <v>0</v>
      </c>
      <c r="NWL191" s="595">
        <f>'apuração GROSS'!NWC191</f>
        <v>0</v>
      </c>
      <c r="NWM191" s="595">
        <f>'apuração GROSS'!NWD191</f>
        <v>0</v>
      </c>
      <c r="NWN191" s="595">
        <f>'apuração GROSS'!NWE191</f>
        <v>0</v>
      </c>
      <c r="NWO191" s="595">
        <f>'apuração GROSS'!NWF191</f>
        <v>0</v>
      </c>
      <c r="NWP191" s="595">
        <f>'apuração GROSS'!NWG191</f>
        <v>0</v>
      </c>
      <c r="NWQ191" s="595">
        <f>'apuração GROSS'!NWH191</f>
        <v>0</v>
      </c>
      <c r="NWR191" s="595">
        <f>'apuração GROSS'!NWI191</f>
        <v>0</v>
      </c>
      <c r="NWS191" s="595">
        <f>'apuração GROSS'!NWJ191</f>
        <v>0</v>
      </c>
      <c r="NWT191" s="595">
        <f>'apuração GROSS'!NWK191</f>
        <v>0</v>
      </c>
      <c r="NWU191" s="595">
        <f>'apuração GROSS'!NWL191</f>
        <v>0</v>
      </c>
      <c r="NWV191" s="595">
        <f>'apuração GROSS'!NWM191</f>
        <v>0</v>
      </c>
      <c r="NWW191" s="595">
        <f>'apuração GROSS'!NWN191</f>
        <v>0</v>
      </c>
      <c r="NWX191" s="595">
        <f>'apuração GROSS'!NWO191</f>
        <v>0</v>
      </c>
      <c r="NWY191" s="595">
        <f>'apuração GROSS'!NWP191</f>
        <v>0</v>
      </c>
      <c r="NWZ191" s="595">
        <f>'apuração GROSS'!NWQ191</f>
        <v>0</v>
      </c>
      <c r="NXA191" s="595">
        <f>'apuração GROSS'!NWR191</f>
        <v>0</v>
      </c>
      <c r="NXB191" s="595">
        <f>'apuração GROSS'!NWS191</f>
        <v>0</v>
      </c>
      <c r="NXC191" s="595">
        <f>'apuração GROSS'!NWT191</f>
        <v>0</v>
      </c>
      <c r="NXD191" s="595">
        <f>'apuração GROSS'!NWU191</f>
        <v>0</v>
      </c>
      <c r="NXE191" s="595">
        <f>'apuração GROSS'!NWV191</f>
        <v>0</v>
      </c>
      <c r="NXF191" s="595">
        <f>'apuração GROSS'!NWW191</f>
        <v>0</v>
      </c>
      <c r="NXG191" s="595">
        <f>'apuração GROSS'!NWX191</f>
        <v>0</v>
      </c>
      <c r="NXH191" s="595">
        <f>'apuração GROSS'!NWY191</f>
        <v>0</v>
      </c>
      <c r="NXI191" s="595">
        <f>'apuração GROSS'!NWZ191</f>
        <v>0</v>
      </c>
      <c r="NXJ191" s="595">
        <f>'apuração GROSS'!NXA191</f>
        <v>0</v>
      </c>
      <c r="NXK191" s="595">
        <f>'apuração GROSS'!NXB191</f>
        <v>0</v>
      </c>
      <c r="NXL191" s="595">
        <f>'apuração GROSS'!NXC191</f>
        <v>0</v>
      </c>
      <c r="NXM191" s="595">
        <f>'apuração GROSS'!NXD191</f>
        <v>0</v>
      </c>
      <c r="NXN191" s="595">
        <f>'apuração GROSS'!NXE191</f>
        <v>0</v>
      </c>
      <c r="NXO191" s="595">
        <f>'apuração GROSS'!NXF191</f>
        <v>0</v>
      </c>
      <c r="NXP191" s="595">
        <f>'apuração GROSS'!NXG191</f>
        <v>0</v>
      </c>
      <c r="NXQ191" s="595">
        <f>'apuração GROSS'!NXH191</f>
        <v>0</v>
      </c>
      <c r="NXR191" s="595">
        <f>'apuração GROSS'!NXI191</f>
        <v>0</v>
      </c>
      <c r="NXS191" s="595">
        <f>'apuração GROSS'!NXJ191</f>
        <v>0</v>
      </c>
      <c r="NXT191" s="595">
        <f>'apuração GROSS'!NXK191</f>
        <v>0</v>
      </c>
      <c r="NXU191" s="595">
        <f>'apuração GROSS'!NXL191</f>
        <v>0</v>
      </c>
      <c r="NXV191" s="595">
        <f>'apuração GROSS'!NXM191</f>
        <v>0</v>
      </c>
      <c r="NXW191" s="595">
        <f>'apuração GROSS'!NXN191</f>
        <v>0</v>
      </c>
      <c r="NXX191" s="595">
        <f>'apuração GROSS'!NXO191</f>
        <v>0</v>
      </c>
      <c r="NXY191" s="595">
        <f>'apuração GROSS'!NXP191</f>
        <v>0</v>
      </c>
      <c r="NXZ191" s="595">
        <f>'apuração GROSS'!NXQ191</f>
        <v>0</v>
      </c>
      <c r="NYA191" s="595">
        <f>'apuração GROSS'!NXR191</f>
        <v>0</v>
      </c>
      <c r="NYB191" s="595">
        <f>'apuração GROSS'!NXS191</f>
        <v>0</v>
      </c>
      <c r="NYC191" s="595">
        <f>'apuração GROSS'!NXT191</f>
        <v>0</v>
      </c>
      <c r="NYD191" s="595">
        <f>'apuração GROSS'!NXU191</f>
        <v>0</v>
      </c>
      <c r="NYE191" s="595">
        <f>'apuração GROSS'!NXV191</f>
        <v>0</v>
      </c>
      <c r="NYF191" s="595">
        <f>'apuração GROSS'!NXW191</f>
        <v>0</v>
      </c>
      <c r="NYG191" s="595">
        <f>'apuração GROSS'!NXX191</f>
        <v>0</v>
      </c>
      <c r="NYH191" s="595">
        <f>'apuração GROSS'!NXY191</f>
        <v>0</v>
      </c>
      <c r="NYI191" s="595">
        <f>'apuração GROSS'!NXZ191</f>
        <v>0</v>
      </c>
      <c r="NYJ191" s="595">
        <f>'apuração GROSS'!NYA191</f>
        <v>0</v>
      </c>
      <c r="NYK191" s="595">
        <f>'apuração GROSS'!NYB191</f>
        <v>0</v>
      </c>
      <c r="NYL191" s="595">
        <f>'apuração GROSS'!NYC191</f>
        <v>0</v>
      </c>
      <c r="NYM191" s="595">
        <f>'apuração GROSS'!NYD191</f>
        <v>0</v>
      </c>
      <c r="NYN191" s="595">
        <f>'apuração GROSS'!NYE191</f>
        <v>0</v>
      </c>
      <c r="NYO191" s="595">
        <f>'apuração GROSS'!NYF191</f>
        <v>0</v>
      </c>
      <c r="NYP191" s="595">
        <f>'apuração GROSS'!NYG191</f>
        <v>0</v>
      </c>
      <c r="NYQ191" s="595">
        <f>'apuração GROSS'!NYH191</f>
        <v>0</v>
      </c>
      <c r="NYR191" s="595">
        <f>'apuração GROSS'!NYI191</f>
        <v>0</v>
      </c>
      <c r="NYS191" s="595">
        <f>'apuração GROSS'!NYJ191</f>
        <v>0</v>
      </c>
      <c r="NYT191" s="595">
        <f>'apuração GROSS'!NYK191</f>
        <v>0</v>
      </c>
      <c r="NYU191" s="595">
        <f>'apuração GROSS'!NYL191</f>
        <v>0</v>
      </c>
      <c r="NYV191" s="595">
        <f>'apuração GROSS'!NYM191</f>
        <v>0</v>
      </c>
      <c r="NYW191" s="595">
        <f>'apuração GROSS'!NYN191</f>
        <v>0</v>
      </c>
      <c r="NYX191" s="595">
        <f>'apuração GROSS'!NYO191</f>
        <v>0</v>
      </c>
      <c r="NYY191" s="595">
        <f>'apuração GROSS'!NYP191</f>
        <v>0</v>
      </c>
      <c r="NYZ191" s="595">
        <f>'apuração GROSS'!NYQ191</f>
        <v>0</v>
      </c>
      <c r="NZA191" s="595">
        <f>'apuração GROSS'!NYR191</f>
        <v>0</v>
      </c>
      <c r="NZB191" s="595">
        <f>'apuração GROSS'!NYS191</f>
        <v>0</v>
      </c>
      <c r="NZC191" s="595">
        <f>'apuração GROSS'!NYT191</f>
        <v>0</v>
      </c>
      <c r="NZD191" s="595">
        <f>'apuração GROSS'!NYU191</f>
        <v>0</v>
      </c>
      <c r="NZE191" s="595">
        <f>'apuração GROSS'!NYV191</f>
        <v>0</v>
      </c>
      <c r="NZF191" s="595">
        <f>'apuração GROSS'!NYW191</f>
        <v>0</v>
      </c>
      <c r="NZG191" s="595">
        <f>'apuração GROSS'!NYX191</f>
        <v>0</v>
      </c>
      <c r="NZH191" s="595">
        <f>'apuração GROSS'!NYY191</f>
        <v>0</v>
      </c>
      <c r="NZI191" s="595">
        <f>'apuração GROSS'!NYZ191</f>
        <v>0</v>
      </c>
      <c r="NZJ191" s="595">
        <f>'apuração GROSS'!NZA191</f>
        <v>0</v>
      </c>
      <c r="NZK191" s="595">
        <f>'apuração GROSS'!NZB191</f>
        <v>0</v>
      </c>
      <c r="NZL191" s="595">
        <f>'apuração GROSS'!NZC191</f>
        <v>0</v>
      </c>
      <c r="NZM191" s="595">
        <f>'apuração GROSS'!NZD191</f>
        <v>0</v>
      </c>
      <c r="NZN191" s="595">
        <f>'apuração GROSS'!NZE191</f>
        <v>0</v>
      </c>
      <c r="NZO191" s="595">
        <f>'apuração GROSS'!NZF191</f>
        <v>0</v>
      </c>
      <c r="NZP191" s="595">
        <f>'apuração GROSS'!NZG191</f>
        <v>0</v>
      </c>
      <c r="NZQ191" s="595">
        <f>'apuração GROSS'!NZH191</f>
        <v>0</v>
      </c>
      <c r="NZR191" s="595">
        <f>'apuração GROSS'!NZI191</f>
        <v>0</v>
      </c>
      <c r="NZS191" s="595">
        <f>'apuração GROSS'!NZJ191</f>
        <v>0</v>
      </c>
      <c r="NZT191" s="595">
        <f>'apuração GROSS'!NZK191</f>
        <v>0</v>
      </c>
      <c r="NZU191" s="595">
        <f>'apuração GROSS'!NZL191</f>
        <v>0</v>
      </c>
      <c r="NZV191" s="595">
        <f>'apuração GROSS'!NZM191</f>
        <v>0</v>
      </c>
      <c r="NZW191" s="595">
        <f>'apuração GROSS'!NZN191</f>
        <v>0</v>
      </c>
      <c r="NZX191" s="595">
        <f>'apuração GROSS'!NZO191</f>
        <v>0</v>
      </c>
      <c r="NZY191" s="595">
        <f>'apuração GROSS'!NZP191</f>
        <v>0</v>
      </c>
      <c r="NZZ191" s="595">
        <f>'apuração GROSS'!NZQ191</f>
        <v>0</v>
      </c>
      <c r="OAA191" s="595">
        <f>'apuração GROSS'!NZR191</f>
        <v>0</v>
      </c>
      <c r="OAB191" s="595">
        <f>'apuração GROSS'!NZS191</f>
        <v>0</v>
      </c>
      <c r="OAC191" s="595">
        <f>'apuração GROSS'!NZT191</f>
        <v>0</v>
      </c>
      <c r="OAD191" s="595">
        <f>'apuração GROSS'!NZU191</f>
        <v>0</v>
      </c>
      <c r="OAE191" s="595">
        <f>'apuração GROSS'!NZV191</f>
        <v>0</v>
      </c>
      <c r="OAF191" s="595">
        <f>'apuração GROSS'!NZW191</f>
        <v>0</v>
      </c>
      <c r="OAG191" s="595">
        <f>'apuração GROSS'!NZX191</f>
        <v>0</v>
      </c>
      <c r="OAH191" s="595">
        <f>'apuração GROSS'!NZY191</f>
        <v>0</v>
      </c>
      <c r="OAI191" s="595">
        <f>'apuração GROSS'!NZZ191</f>
        <v>0</v>
      </c>
      <c r="OAJ191" s="595">
        <f>'apuração GROSS'!OAA191</f>
        <v>0</v>
      </c>
      <c r="OAK191" s="595">
        <f>'apuração GROSS'!OAB191</f>
        <v>0</v>
      </c>
      <c r="OAL191" s="595">
        <f>'apuração GROSS'!OAC191</f>
        <v>0</v>
      </c>
      <c r="OAM191" s="595">
        <f>'apuração GROSS'!OAD191</f>
        <v>0</v>
      </c>
      <c r="OAN191" s="595">
        <f>'apuração GROSS'!OAE191</f>
        <v>0</v>
      </c>
      <c r="OAO191" s="595">
        <f>'apuração GROSS'!OAF191</f>
        <v>0</v>
      </c>
      <c r="OAP191" s="595">
        <f>'apuração GROSS'!OAG191</f>
        <v>0</v>
      </c>
      <c r="OAQ191" s="595">
        <f>'apuração GROSS'!OAH191</f>
        <v>0</v>
      </c>
      <c r="OAR191" s="595">
        <f>'apuração GROSS'!OAI191</f>
        <v>0</v>
      </c>
      <c r="OAS191" s="595">
        <f>'apuração GROSS'!OAJ191</f>
        <v>0</v>
      </c>
      <c r="OAT191" s="595">
        <f>'apuração GROSS'!OAK191</f>
        <v>0</v>
      </c>
      <c r="OAU191" s="595">
        <f>'apuração GROSS'!OAL191</f>
        <v>0</v>
      </c>
      <c r="OAV191" s="595">
        <f>'apuração GROSS'!OAM191</f>
        <v>0</v>
      </c>
      <c r="OAW191" s="595">
        <f>'apuração GROSS'!OAN191</f>
        <v>0</v>
      </c>
      <c r="OAX191" s="595">
        <f>'apuração GROSS'!OAO191</f>
        <v>0</v>
      </c>
      <c r="OAY191" s="595">
        <f>'apuração GROSS'!OAP191</f>
        <v>0</v>
      </c>
      <c r="OAZ191" s="595">
        <f>'apuração GROSS'!OAQ191</f>
        <v>0</v>
      </c>
      <c r="OBA191" s="595">
        <f>'apuração GROSS'!OAR191</f>
        <v>0</v>
      </c>
      <c r="OBB191" s="595">
        <f>'apuração GROSS'!OAS191</f>
        <v>0</v>
      </c>
      <c r="OBC191" s="595">
        <f>'apuração GROSS'!OAT191</f>
        <v>0</v>
      </c>
      <c r="OBD191" s="595">
        <f>'apuração GROSS'!OAU191</f>
        <v>0</v>
      </c>
      <c r="OBE191" s="595">
        <f>'apuração GROSS'!OAV191</f>
        <v>0</v>
      </c>
      <c r="OBF191" s="595">
        <f>'apuração GROSS'!OAW191</f>
        <v>0</v>
      </c>
      <c r="OBG191" s="595">
        <f>'apuração GROSS'!OAX191</f>
        <v>0</v>
      </c>
      <c r="OBH191" s="595">
        <f>'apuração GROSS'!OAY191</f>
        <v>0</v>
      </c>
      <c r="OBI191" s="595">
        <f>'apuração GROSS'!OAZ191</f>
        <v>0</v>
      </c>
      <c r="OBJ191" s="595">
        <f>'apuração GROSS'!OBA191</f>
        <v>0</v>
      </c>
      <c r="OBK191" s="595">
        <f>'apuração GROSS'!OBB191</f>
        <v>0</v>
      </c>
      <c r="OBL191" s="595">
        <f>'apuração GROSS'!OBC191</f>
        <v>0</v>
      </c>
      <c r="OBM191" s="595">
        <f>'apuração GROSS'!OBD191</f>
        <v>0</v>
      </c>
      <c r="OBN191" s="595">
        <f>'apuração GROSS'!OBE191</f>
        <v>0</v>
      </c>
      <c r="OBO191" s="595">
        <f>'apuração GROSS'!OBF191</f>
        <v>0</v>
      </c>
      <c r="OBP191" s="595">
        <f>'apuração GROSS'!OBG191</f>
        <v>0</v>
      </c>
      <c r="OBQ191" s="595">
        <f>'apuração GROSS'!OBH191</f>
        <v>0</v>
      </c>
      <c r="OBR191" s="595">
        <f>'apuração GROSS'!OBI191</f>
        <v>0</v>
      </c>
      <c r="OBS191" s="595">
        <f>'apuração GROSS'!OBJ191</f>
        <v>0</v>
      </c>
      <c r="OBT191" s="595">
        <f>'apuração GROSS'!OBK191</f>
        <v>0</v>
      </c>
      <c r="OBU191" s="595">
        <f>'apuração GROSS'!OBL191</f>
        <v>0</v>
      </c>
      <c r="OBV191" s="595">
        <f>'apuração GROSS'!OBM191</f>
        <v>0</v>
      </c>
      <c r="OBW191" s="595">
        <f>'apuração GROSS'!OBN191</f>
        <v>0</v>
      </c>
      <c r="OBX191" s="595">
        <f>'apuração GROSS'!OBO191</f>
        <v>0</v>
      </c>
      <c r="OBY191" s="595">
        <f>'apuração GROSS'!OBP191</f>
        <v>0</v>
      </c>
      <c r="OBZ191" s="595">
        <f>'apuração GROSS'!OBQ191</f>
        <v>0</v>
      </c>
      <c r="OCA191" s="595">
        <f>'apuração GROSS'!OBR191</f>
        <v>0</v>
      </c>
      <c r="OCB191" s="595">
        <f>'apuração GROSS'!OBS191</f>
        <v>0</v>
      </c>
      <c r="OCC191" s="595">
        <f>'apuração GROSS'!OBT191</f>
        <v>0</v>
      </c>
      <c r="OCD191" s="595">
        <f>'apuração GROSS'!OBU191</f>
        <v>0</v>
      </c>
      <c r="OCE191" s="595">
        <f>'apuração GROSS'!OBV191</f>
        <v>0</v>
      </c>
      <c r="OCF191" s="595">
        <f>'apuração GROSS'!OBW191</f>
        <v>0</v>
      </c>
      <c r="OCG191" s="595">
        <f>'apuração GROSS'!OBX191</f>
        <v>0</v>
      </c>
      <c r="OCH191" s="595">
        <f>'apuração GROSS'!OBY191</f>
        <v>0</v>
      </c>
      <c r="OCI191" s="595">
        <f>'apuração GROSS'!OBZ191</f>
        <v>0</v>
      </c>
      <c r="OCJ191" s="595">
        <f>'apuração GROSS'!OCA191</f>
        <v>0</v>
      </c>
      <c r="OCK191" s="595">
        <f>'apuração GROSS'!OCB191</f>
        <v>0</v>
      </c>
      <c r="OCL191" s="595">
        <f>'apuração GROSS'!OCC191</f>
        <v>0</v>
      </c>
      <c r="OCM191" s="595">
        <f>'apuração GROSS'!OCD191</f>
        <v>0</v>
      </c>
      <c r="OCN191" s="595">
        <f>'apuração GROSS'!OCE191</f>
        <v>0</v>
      </c>
      <c r="OCO191" s="595">
        <f>'apuração GROSS'!OCF191</f>
        <v>0</v>
      </c>
      <c r="OCP191" s="595">
        <f>'apuração GROSS'!OCG191</f>
        <v>0</v>
      </c>
      <c r="OCQ191" s="595">
        <f>'apuração GROSS'!OCH191</f>
        <v>0</v>
      </c>
      <c r="OCR191" s="595">
        <f>'apuração GROSS'!OCI191</f>
        <v>0</v>
      </c>
      <c r="OCS191" s="595">
        <f>'apuração GROSS'!OCJ191</f>
        <v>0</v>
      </c>
      <c r="OCT191" s="595">
        <f>'apuração GROSS'!OCK191</f>
        <v>0</v>
      </c>
      <c r="OCU191" s="595">
        <f>'apuração GROSS'!OCL191</f>
        <v>0</v>
      </c>
      <c r="OCV191" s="595">
        <f>'apuração GROSS'!OCM191</f>
        <v>0</v>
      </c>
      <c r="OCW191" s="595">
        <f>'apuração GROSS'!OCN191</f>
        <v>0</v>
      </c>
      <c r="OCX191" s="595">
        <f>'apuração GROSS'!OCO191</f>
        <v>0</v>
      </c>
      <c r="OCY191" s="595">
        <f>'apuração GROSS'!OCP191</f>
        <v>0</v>
      </c>
      <c r="OCZ191" s="595">
        <f>'apuração GROSS'!OCQ191</f>
        <v>0</v>
      </c>
      <c r="ODA191" s="595">
        <f>'apuração GROSS'!OCR191</f>
        <v>0</v>
      </c>
      <c r="ODB191" s="595">
        <f>'apuração GROSS'!OCS191</f>
        <v>0</v>
      </c>
      <c r="ODC191" s="595">
        <f>'apuração GROSS'!OCT191</f>
        <v>0</v>
      </c>
      <c r="ODD191" s="595">
        <f>'apuração GROSS'!OCU191</f>
        <v>0</v>
      </c>
      <c r="ODE191" s="595">
        <f>'apuração GROSS'!OCV191</f>
        <v>0</v>
      </c>
      <c r="ODF191" s="595">
        <f>'apuração GROSS'!OCW191</f>
        <v>0</v>
      </c>
      <c r="ODG191" s="595">
        <f>'apuração GROSS'!OCX191</f>
        <v>0</v>
      </c>
      <c r="ODH191" s="595">
        <f>'apuração GROSS'!OCY191</f>
        <v>0</v>
      </c>
      <c r="ODI191" s="595">
        <f>'apuração GROSS'!OCZ191</f>
        <v>0</v>
      </c>
      <c r="ODJ191" s="595">
        <f>'apuração GROSS'!ODA191</f>
        <v>0</v>
      </c>
      <c r="ODK191" s="595">
        <f>'apuração GROSS'!ODB191</f>
        <v>0</v>
      </c>
      <c r="ODL191" s="595">
        <f>'apuração GROSS'!ODC191</f>
        <v>0</v>
      </c>
      <c r="ODM191" s="595">
        <f>'apuração GROSS'!ODD191</f>
        <v>0</v>
      </c>
      <c r="ODN191" s="595">
        <f>'apuração GROSS'!ODE191</f>
        <v>0</v>
      </c>
      <c r="ODO191" s="595">
        <f>'apuração GROSS'!ODF191</f>
        <v>0</v>
      </c>
      <c r="ODP191" s="595">
        <f>'apuração GROSS'!ODG191</f>
        <v>0</v>
      </c>
      <c r="ODQ191" s="595">
        <f>'apuração GROSS'!ODH191</f>
        <v>0</v>
      </c>
      <c r="ODR191" s="595">
        <f>'apuração GROSS'!ODI191</f>
        <v>0</v>
      </c>
      <c r="ODS191" s="595">
        <f>'apuração GROSS'!ODJ191</f>
        <v>0</v>
      </c>
      <c r="ODT191" s="595">
        <f>'apuração GROSS'!ODK191</f>
        <v>0</v>
      </c>
      <c r="ODU191" s="595">
        <f>'apuração GROSS'!ODL191</f>
        <v>0</v>
      </c>
      <c r="ODV191" s="595">
        <f>'apuração GROSS'!ODM191</f>
        <v>0</v>
      </c>
      <c r="ODW191" s="595">
        <f>'apuração GROSS'!ODN191</f>
        <v>0</v>
      </c>
      <c r="ODX191" s="595">
        <f>'apuração GROSS'!ODO191</f>
        <v>0</v>
      </c>
      <c r="ODY191" s="595">
        <f>'apuração GROSS'!ODP191</f>
        <v>0</v>
      </c>
      <c r="ODZ191" s="595">
        <f>'apuração GROSS'!ODQ191</f>
        <v>0</v>
      </c>
      <c r="OEA191" s="595">
        <f>'apuração GROSS'!ODR191</f>
        <v>0</v>
      </c>
      <c r="OEB191" s="595">
        <f>'apuração GROSS'!ODS191</f>
        <v>0</v>
      </c>
      <c r="OEC191" s="595">
        <f>'apuração GROSS'!ODT191</f>
        <v>0</v>
      </c>
      <c r="OED191" s="595">
        <f>'apuração GROSS'!ODU191</f>
        <v>0</v>
      </c>
      <c r="OEE191" s="595">
        <f>'apuração GROSS'!ODV191</f>
        <v>0</v>
      </c>
      <c r="OEF191" s="595">
        <f>'apuração GROSS'!ODW191</f>
        <v>0</v>
      </c>
      <c r="OEG191" s="595">
        <f>'apuração GROSS'!ODX191</f>
        <v>0</v>
      </c>
      <c r="OEH191" s="595">
        <f>'apuração GROSS'!ODY191</f>
        <v>0</v>
      </c>
      <c r="OEI191" s="595">
        <f>'apuração GROSS'!ODZ191</f>
        <v>0</v>
      </c>
      <c r="OEJ191" s="595">
        <f>'apuração GROSS'!OEA191</f>
        <v>0</v>
      </c>
      <c r="OEK191" s="595">
        <f>'apuração GROSS'!OEB191</f>
        <v>0</v>
      </c>
      <c r="OEL191" s="595">
        <f>'apuração GROSS'!OEC191</f>
        <v>0</v>
      </c>
      <c r="OEM191" s="595">
        <f>'apuração GROSS'!OED191</f>
        <v>0</v>
      </c>
      <c r="OEN191" s="595">
        <f>'apuração GROSS'!OEE191</f>
        <v>0</v>
      </c>
      <c r="OEO191" s="595">
        <f>'apuração GROSS'!OEF191</f>
        <v>0</v>
      </c>
      <c r="OEP191" s="595">
        <f>'apuração GROSS'!OEG191</f>
        <v>0</v>
      </c>
      <c r="OEQ191" s="595">
        <f>'apuração GROSS'!OEH191</f>
        <v>0</v>
      </c>
      <c r="OER191" s="595">
        <f>'apuração GROSS'!OEI191</f>
        <v>0</v>
      </c>
      <c r="OES191" s="595">
        <f>'apuração GROSS'!OEJ191</f>
        <v>0</v>
      </c>
      <c r="OET191" s="595">
        <f>'apuração GROSS'!OEK191</f>
        <v>0</v>
      </c>
      <c r="OEU191" s="595">
        <f>'apuração GROSS'!OEL191</f>
        <v>0</v>
      </c>
      <c r="OEV191" s="595">
        <f>'apuração GROSS'!OEM191</f>
        <v>0</v>
      </c>
      <c r="OEW191" s="595">
        <f>'apuração GROSS'!OEN191</f>
        <v>0</v>
      </c>
      <c r="OEX191" s="595">
        <f>'apuração GROSS'!OEO191</f>
        <v>0</v>
      </c>
      <c r="OEY191" s="595">
        <f>'apuração GROSS'!OEP191</f>
        <v>0</v>
      </c>
      <c r="OEZ191" s="595">
        <f>'apuração GROSS'!OEQ191</f>
        <v>0</v>
      </c>
      <c r="OFA191" s="595">
        <f>'apuração GROSS'!OER191</f>
        <v>0</v>
      </c>
      <c r="OFB191" s="595">
        <f>'apuração GROSS'!OES191</f>
        <v>0</v>
      </c>
      <c r="OFC191" s="595">
        <f>'apuração GROSS'!OET191</f>
        <v>0</v>
      </c>
      <c r="OFD191" s="595">
        <f>'apuração GROSS'!OEU191</f>
        <v>0</v>
      </c>
      <c r="OFE191" s="595">
        <f>'apuração GROSS'!OEV191</f>
        <v>0</v>
      </c>
      <c r="OFF191" s="595">
        <f>'apuração GROSS'!OEW191</f>
        <v>0</v>
      </c>
      <c r="OFG191" s="595">
        <f>'apuração GROSS'!OEX191</f>
        <v>0</v>
      </c>
      <c r="OFH191" s="595">
        <f>'apuração GROSS'!OEY191</f>
        <v>0</v>
      </c>
      <c r="OFI191" s="595">
        <f>'apuração GROSS'!OEZ191</f>
        <v>0</v>
      </c>
      <c r="OFJ191" s="595">
        <f>'apuração GROSS'!OFA191</f>
        <v>0</v>
      </c>
      <c r="OFK191" s="595">
        <f>'apuração GROSS'!OFB191</f>
        <v>0</v>
      </c>
      <c r="OFL191" s="595">
        <f>'apuração GROSS'!OFC191</f>
        <v>0</v>
      </c>
      <c r="OFM191" s="595">
        <f>'apuração GROSS'!OFD191</f>
        <v>0</v>
      </c>
      <c r="OFN191" s="595">
        <f>'apuração GROSS'!OFE191</f>
        <v>0</v>
      </c>
      <c r="OFO191" s="595">
        <f>'apuração GROSS'!OFF191</f>
        <v>0</v>
      </c>
      <c r="OFP191" s="595">
        <f>'apuração GROSS'!OFG191</f>
        <v>0</v>
      </c>
      <c r="OFQ191" s="595">
        <f>'apuração GROSS'!OFH191</f>
        <v>0</v>
      </c>
      <c r="OFR191" s="595">
        <f>'apuração GROSS'!OFI191</f>
        <v>0</v>
      </c>
      <c r="OFS191" s="595">
        <f>'apuração GROSS'!OFJ191</f>
        <v>0</v>
      </c>
      <c r="OFT191" s="595">
        <f>'apuração GROSS'!OFK191</f>
        <v>0</v>
      </c>
      <c r="OFU191" s="595">
        <f>'apuração GROSS'!OFL191</f>
        <v>0</v>
      </c>
      <c r="OFV191" s="595">
        <f>'apuração GROSS'!OFM191</f>
        <v>0</v>
      </c>
      <c r="OFW191" s="595">
        <f>'apuração GROSS'!OFN191</f>
        <v>0</v>
      </c>
      <c r="OFX191" s="595">
        <f>'apuração GROSS'!OFO191</f>
        <v>0</v>
      </c>
      <c r="OFY191" s="595">
        <f>'apuração GROSS'!OFP191</f>
        <v>0</v>
      </c>
      <c r="OFZ191" s="595">
        <f>'apuração GROSS'!OFQ191</f>
        <v>0</v>
      </c>
      <c r="OGA191" s="595">
        <f>'apuração GROSS'!OFR191</f>
        <v>0</v>
      </c>
      <c r="OGB191" s="595">
        <f>'apuração GROSS'!OFS191</f>
        <v>0</v>
      </c>
      <c r="OGC191" s="595">
        <f>'apuração GROSS'!OFT191</f>
        <v>0</v>
      </c>
      <c r="OGD191" s="595">
        <f>'apuração GROSS'!OFU191</f>
        <v>0</v>
      </c>
      <c r="OGE191" s="595">
        <f>'apuração GROSS'!OFV191</f>
        <v>0</v>
      </c>
      <c r="OGF191" s="595">
        <f>'apuração GROSS'!OFW191</f>
        <v>0</v>
      </c>
      <c r="OGG191" s="595">
        <f>'apuração GROSS'!OFX191</f>
        <v>0</v>
      </c>
      <c r="OGH191" s="595">
        <f>'apuração GROSS'!OFY191</f>
        <v>0</v>
      </c>
      <c r="OGI191" s="595">
        <f>'apuração GROSS'!OFZ191</f>
        <v>0</v>
      </c>
      <c r="OGJ191" s="595">
        <f>'apuração GROSS'!OGA191</f>
        <v>0</v>
      </c>
      <c r="OGK191" s="595">
        <f>'apuração GROSS'!OGB191</f>
        <v>0</v>
      </c>
      <c r="OGL191" s="595">
        <f>'apuração GROSS'!OGC191</f>
        <v>0</v>
      </c>
      <c r="OGM191" s="595">
        <f>'apuração GROSS'!OGD191</f>
        <v>0</v>
      </c>
      <c r="OGN191" s="595">
        <f>'apuração GROSS'!OGE191</f>
        <v>0</v>
      </c>
      <c r="OGO191" s="595">
        <f>'apuração GROSS'!OGF191</f>
        <v>0</v>
      </c>
      <c r="OGP191" s="595">
        <f>'apuração GROSS'!OGG191</f>
        <v>0</v>
      </c>
      <c r="OGQ191" s="595">
        <f>'apuração GROSS'!OGH191</f>
        <v>0</v>
      </c>
      <c r="OGR191" s="595">
        <f>'apuração GROSS'!OGI191</f>
        <v>0</v>
      </c>
      <c r="OGS191" s="595">
        <f>'apuração GROSS'!OGJ191</f>
        <v>0</v>
      </c>
      <c r="OGT191" s="595">
        <f>'apuração GROSS'!OGK191</f>
        <v>0</v>
      </c>
      <c r="OGU191" s="595">
        <f>'apuração GROSS'!OGL191</f>
        <v>0</v>
      </c>
      <c r="OGV191" s="595">
        <f>'apuração GROSS'!OGM191</f>
        <v>0</v>
      </c>
      <c r="OGW191" s="595">
        <f>'apuração GROSS'!OGN191</f>
        <v>0</v>
      </c>
      <c r="OGX191" s="595">
        <f>'apuração GROSS'!OGO191</f>
        <v>0</v>
      </c>
      <c r="OGY191" s="595">
        <f>'apuração GROSS'!OGP191</f>
        <v>0</v>
      </c>
      <c r="OGZ191" s="595">
        <f>'apuração GROSS'!OGQ191</f>
        <v>0</v>
      </c>
      <c r="OHA191" s="595">
        <f>'apuração GROSS'!OGR191</f>
        <v>0</v>
      </c>
      <c r="OHB191" s="595">
        <f>'apuração GROSS'!OGS191</f>
        <v>0</v>
      </c>
      <c r="OHC191" s="595">
        <f>'apuração GROSS'!OGT191</f>
        <v>0</v>
      </c>
      <c r="OHD191" s="595">
        <f>'apuração GROSS'!OGU191</f>
        <v>0</v>
      </c>
      <c r="OHE191" s="595">
        <f>'apuração GROSS'!OGV191</f>
        <v>0</v>
      </c>
      <c r="OHF191" s="595">
        <f>'apuração GROSS'!OGW191</f>
        <v>0</v>
      </c>
      <c r="OHG191" s="595">
        <f>'apuração GROSS'!OGX191</f>
        <v>0</v>
      </c>
      <c r="OHH191" s="595">
        <f>'apuração GROSS'!OGY191</f>
        <v>0</v>
      </c>
      <c r="OHI191" s="595">
        <f>'apuração GROSS'!OGZ191</f>
        <v>0</v>
      </c>
      <c r="OHJ191" s="595">
        <f>'apuração GROSS'!OHA191</f>
        <v>0</v>
      </c>
      <c r="OHK191" s="595">
        <f>'apuração GROSS'!OHB191</f>
        <v>0</v>
      </c>
      <c r="OHL191" s="595">
        <f>'apuração GROSS'!OHC191</f>
        <v>0</v>
      </c>
      <c r="OHM191" s="595">
        <f>'apuração GROSS'!OHD191</f>
        <v>0</v>
      </c>
      <c r="OHN191" s="595">
        <f>'apuração GROSS'!OHE191</f>
        <v>0</v>
      </c>
      <c r="OHO191" s="595">
        <f>'apuração GROSS'!OHF191</f>
        <v>0</v>
      </c>
      <c r="OHP191" s="595">
        <f>'apuração GROSS'!OHG191</f>
        <v>0</v>
      </c>
      <c r="OHQ191" s="595">
        <f>'apuração GROSS'!OHH191</f>
        <v>0</v>
      </c>
      <c r="OHR191" s="595">
        <f>'apuração GROSS'!OHI191</f>
        <v>0</v>
      </c>
      <c r="OHS191" s="595">
        <f>'apuração GROSS'!OHJ191</f>
        <v>0</v>
      </c>
      <c r="OHT191" s="595">
        <f>'apuração GROSS'!OHK191</f>
        <v>0</v>
      </c>
      <c r="OHU191" s="595">
        <f>'apuração GROSS'!OHL191</f>
        <v>0</v>
      </c>
      <c r="OHV191" s="595">
        <f>'apuração GROSS'!OHM191</f>
        <v>0</v>
      </c>
      <c r="OHW191" s="595">
        <f>'apuração GROSS'!OHN191</f>
        <v>0</v>
      </c>
      <c r="OHX191" s="595">
        <f>'apuração GROSS'!OHO191</f>
        <v>0</v>
      </c>
      <c r="OHY191" s="595">
        <f>'apuração GROSS'!OHP191</f>
        <v>0</v>
      </c>
      <c r="OHZ191" s="595">
        <f>'apuração GROSS'!OHQ191</f>
        <v>0</v>
      </c>
      <c r="OIA191" s="595">
        <f>'apuração GROSS'!OHR191</f>
        <v>0</v>
      </c>
      <c r="OIB191" s="595">
        <f>'apuração GROSS'!OHS191</f>
        <v>0</v>
      </c>
      <c r="OIC191" s="595">
        <f>'apuração GROSS'!OHT191</f>
        <v>0</v>
      </c>
      <c r="OID191" s="595">
        <f>'apuração GROSS'!OHU191</f>
        <v>0</v>
      </c>
      <c r="OIE191" s="595">
        <f>'apuração GROSS'!OHV191</f>
        <v>0</v>
      </c>
      <c r="OIF191" s="595">
        <f>'apuração GROSS'!OHW191</f>
        <v>0</v>
      </c>
      <c r="OIG191" s="595">
        <f>'apuração GROSS'!OHX191</f>
        <v>0</v>
      </c>
      <c r="OIH191" s="595">
        <f>'apuração GROSS'!OHY191</f>
        <v>0</v>
      </c>
      <c r="OII191" s="595">
        <f>'apuração GROSS'!OHZ191</f>
        <v>0</v>
      </c>
      <c r="OIJ191" s="595">
        <f>'apuração GROSS'!OIA191</f>
        <v>0</v>
      </c>
      <c r="OIK191" s="595">
        <f>'apuração GROSS'!OIB191</f>
        <v>0</v>
      </c>
      <c r="OIL191" s="595">
        <f>'apuração GROSS'!OIC191</f>
        <v>0</v>
      </c>
      <c r="OIM191" s="595">
        <f>'apuração GROSS'!OID191</f>
        <v>0</v>
      </c>
      <c r="OIN191" s="595">
        <f>'apuração GROSS'!OIE191</f>
        <v>0</v>
      </c>
      <c r="OIO191" s="595">
        <f>'apuração GROSS'!OIF191</f>
        <v>0</v>
      </c>
      <c r="OIP191" s="595">
        <f>'apuração GROSS'!OIG191</f>
        <v>0</v>
      </c>
      <c r="OIQ191" s="595">
        <f>'apuração GROSS'!OIH191</f>
        <v>0</v>
      </c>
      <c r="OIR191" s="595">
        <f>'apuração GROSS'!OII191</f>
        <v>0</v>
      </c>
      <c r="OIS191" s="595">
        <f>'apuração GROSS'!OIJ191</f>
        <v>0</v>
      </c>
      <c r="OIT191" s="595">
        <f>'apuração GROSS'!OIK191</f>
        <v>0</v>
      </c>
      <c r="OIU191" s="595">
        <f>'apuração GROSS'!OIL191</f>
        <v>0</v>
      </c>
      <c r="OIV191" s="595">
        <f>'apuração GROSS'!OIM191</f>
        <v>0</v>
      </c>
      <c r="OIW191" s="595">
        <f>'apuração GROSS'!OIN191</f>
        <v>0</v>
      </c>
      <c r="OIX191" s="595">
        <f>'apuração GROSS'!OIO191</f>
        <v>0</v>
      </c>
      <c r="OIY191" s="595">
        <f>'apuração GROSS'!OIP191</f>
        <v>0</v>
      </c>
      <c r="OIZ191" s="595">
        <f>'apuração GROSS'!OIQ191</f>
        <v>0</v>
      </c>
      <c r="OJA191" s="595">
        <f>'apuração GROSS'!OIR191</f>
        <v>0</v>
      </c>
      <c r="OJB191" s="595">
        <f>'apuração GROSS'!OIS191</f>
        <v>0</v>
      </c>
      <c r="OJC191" s="595">
        <f>'apuração GROSS'!OIT191</f>
        <v>0</v>
      </c>
      <c r="OJD191" s="595">
        <f>'apuração GROSS'!OIU191</f>
        <v>0</v>
      </c>
      <c r="OJE191" s="595">
        <f>'apuração GROSS'!OIV191</f>
        <v>0</v>
      </c>
      <c r="OJF191" s="595">
        <f>'apuração GROSS'!OIW191</f>
        <v>0</v>
      </c>
      <c r="OJG191" s="595">
        <f>'apuração GROSS'!OIX191</f>
        <v>0</v>
      </c>
      <c r="OJH191" s="595">
        <f>'apuração GROSS'!OIY191</f>
        <v>0</v>
      </c>
      <c r="OJI191" s="595">
        <f>'apuração GROSS'!OIZ191</f>
        <v>0</v>
      </c>
      <c r="OJJ191" s="595">
        <f>'apuração GROSS'!OJA191</f>
        <v>0</v>
      </c>
      <c r="OJK191" s="595">
        <f>'apuração GROSS'!OJB191</f>
        <v>0</v>
      </c>
      <c r="OJL191" s="595">
        <f>'apuração GROSS'!OJC191</f>
        <v>0</v>
      </c>
      <c r="OJM191" s="595">
        <f>'apuração GROSS'!OJD191</f>
        <v>0</v>
      </c>
      <c r="OJN191" s="595">
        <f>'apuração GROSS'!OJE191</f>
        <v>0</v>
      </c>
      <c r="OJO191" s="595">
        <f>'apuração GROSS'!OJF191</f>
        <v>0</v>
      </c>
      <c r="OJP191" s="595">
        <f>'apuração GROSS'!OJG191</f>
        <v>0</v>
      </c>
      <c r="OJQ191" s="595">
        <f>'apuração GROSS'!OJH191</f>
        <v>0</v>
      </c>
      <c r="OJR191" s="595">
        <f>'apuração GROSS'!OJI191</f>
        <v>0</v>
      </c>
      <c r="OJS191" s="595">
        <f>'apuração GROSS'!OJJ191</f>
        <v>0</v>
      </c>
      <c r="OJT191" s="595">
        <f>'apuração GROSS'!OJK191</f>
        <v>0</v>
      </c>
      <c r="OJU191" s="595">
        <f>'apuração GROSS'!OJL191</f>
        <v>0</v>
      </c>
      <c r="OJV191" s="595">
        <f>'apuração GROSS'!OJM191</f>
        <v>0</v>
      </c>
      <c r="OJW191" s="595">
        <f>'apuração GROSS'!OJN191</f>
        <v>0</v>
      </c>
      <c r="OJX191" s="595">
        <f>'apuração GROSS'!OJO191</f>
        <v>0</v>
      </c>
      <c r="OJY191" s="595">
        <f>'apuração GROSS'!OJP191</f>
        <v>0</v>
      </c>
      <c r="OJZ191" s="595">
        <f>'apuração GROSS'!OJQ191</f>
        <v>0</v>
      </c>
      <c r="OKA191" s="595">
        <f>'apuração GROSS'!OJR191</f>
        <v>0</v>
      </c>
      <c r="OKB191" s="595">
        <f>'apuração GROSS'!OJS191</f>
        <v>0</v>
      </c>
      <c r="OKC191" s="595">
        <f>'apuração GROSS'!OJT191</f>
        <v>0</v>
      </c>
      <c r="OKD191" s="595">
        <f>'apuração GROSS'!OJU191</f>
        <v>0</v>
      </c>
      <c r="OKE191" s="595">
        <f>'apuração GROSS'!OJV191</f>
        <v>0</v>
      </c>
      <c r="OKF191" s="595">
        <f>'apuração GROSS'!OJW191</f>
        <v>0</v>
      </c>
      <c r="OKG191" s="595">
        <f>'apuração GROSS'!OJX191</f>
        <v>0</v>
      </c>
      <c r="OKH191" s="595">
        <f>'apuração GROSS'!OJY191</f>
        <v>0</v>
      </c>
      <c r="OKI191" s="595">
        <f>'apuração GROSS'!OJZ191</f>
        <v>0</v>
      </c>
      <c r="OKJ191" s="595">
        <f>'apuração GROSS'!OKA191</f>
        <v>0</v>
      </c>
      <c r="OKK191" s="595">
        <f>'apuração GROSS'!OKB191</f>
        <v>0</v>
      </c>
      <c r="OKL191" s="595">
        <f>'apuração GROSS'!OKC191</f>
        <v>0</v>
      </c>
      <c r="OKM191" s="595">
        <f>'apuração GROSS'!OKD191</f>
        <v>0</v>
      </c>
      <c r="OKN191" s="595">
        <f>'apuração GROSS'!OKE191</f>
        <v>0</v>
      </c>
      <c r="OKO191" s="595">
        <f>'apuração GROSS'!OKF191</f>
        <v>0</v>
      </c>
      <c r="OKP191" s="595">
        <f>'apuração GROSS'!OKG191</f>
        <v>0</v>
      </c>
      <c r="OKQ191" s="595">
        <f>'apuração GROSS'!OKH191</f>
        <v>0</v>
      </c>
      <c r="OKR191" s="595">
        <f>'apuração GROSS'!OKI191</f>
        <v>0</v>
      </c>
      <c r="OKS191" s="595">
        <f>'apuração GROSS'!OKJ191</f>
        <v>0</v>
      </c>
      <c r="OKT191" s="595">
        <f>'apuração GROSS'!OKK191</f>
        <v>0</v>
      </c>
      <c r="OKU191" s="595">
        <f>'apuração GROSS'!OKL191</f>
        <v>0</v>
      </c>
      <c r="OKV191" s="595">
        <f>'apuração GROSS'!OKM191</f>
        <v>0</v>
      </c>
      <c r="OKW191" s="595">
        <f>'apuração GROSS'!OKN191</f>
        <v>0</v>
      </c>
      <c r="OKX191" s="595">
        <f>'apuração GROSS'!OKO191</f>
        <v>0</v>
      </c>
      <c r="OKY191" s="595">
        <f>'apuração GROSS'!OKP191</f>
        <v>0</v>
      </c>
      <c r="OKZ191" s="595">
        <f>'apuração GROSS'!OKQ191</f>
        <v>0</v>
      </c>
      <c r="OLA191" s="595">
        <f>'apuração GROSS'!OKR191</f>
        <v>0</v>
      </c>
      <c r="OLB191" s="595">
        <f>'apuração GROSS'!OKS191</f>
        <v>0</v>
      </c>
      <c r="OLC191" s="595">
        <f>'apuração GROSS'!OKT191</f>
        <v>0</v>
      </c>
      <c r="OLD191" s="595">
        <f>'apuração GROSS'!OKU191</f>
        <v>0</v>
      </c>
      <c r="OLE191" s="595">
        <f>'apuração GROSS'!OKV191</f>
        <v>0</v>
      </c>
      <c r="OLF191" s="595">
        <f>'apuração GROSS'!OKW191</f>
        <v>0</v>
      </c>
      <c r="OLG191" s="595">
        <f>'apuração GROSS'!OKX191</f>
        <v>0</v>
      </c>
      <c r="OLH191" s="595">
        <f>'apuração GROSS'!OKY191</f>
        <v>0</v>
      </c>
      <c r="OLI191" s="595">
        <f>'apuração GROSS'!OKZ191</f>
        <v>0</v>
      </c>
      <c r="OLJ191" s="595">
        <f>'apuração GROSS'!OLA191</f>
        <v>0</v>
      </c>
      <c r="OLK191" s="595">
        <f>'apuração GROSS'!OLB191</f>
        <v>0</v>
      </c>
      <c r="OLL191" s="595">
        <f>'apuração GROSS'!OLC191</f>
        <v>0</v>
      </c>
      <c r="OLM191" s="595">
        <f>'apuração GROSS'!OLD191</f>
        <v>0</v>
      </c>
      <c r="OLN191" s="595">
        <f>'apuração GROSS'!OLE191</f>
        <v>0</v>
      </c>
      <c r="OLO191" s="595">
        <f>'apuração GROSS'!OLF191</f>
        <v>0</v>
      </c>
      <c r="OLP191" s="595">
        <f>'apuração GROSS'!OLG191</f>
        <v>0</v>
      </c>
      <c r="OLQ191" s="595">
        <f>'apuração GROSS'!OLH191</f>
        <v>0</v>
      </c>
      <c r="OLR191" s="595">
        <f>'apuração GROSS'!OLI191</f>
        <v>0</v>
      </c>
      <c r="OLS191" s="595">
        <f>'apuração GROSS'!OLJ191</f>
        <v>0</v>
      </c>
      <c r="OLT191" s="595">
        <f>'apuração GROSS'!OLK191</f>
        <v>0</v>
      </c>
      <c r="OLU191" s="595">
        <f>'apuração GROSS'!OLL191</f>
        <v>0</v>
      </c>
      <c r="OLV191" s="595">
        <f>'apuração GROSS'!OLM191</f>
        <v>0</v>
      </c>
      <c r="OLW191" s="595">
        <f>'apuração GROSS'!OLN191</f>
        <v>0</v>
      </c>
      <c r="OLX191" s="595">
        <f>'apuração GROSS'!OLO191</f>
        <v>0</v>
      </c>
      <c r="OLY191" s="595">
        <f>'apuração GROSS'!OLP191</f>
        <v>0</v>
      </c>
      <c r="OLZ191" s="595">
        <f>'apuração GROSS'!OLQ191</f>
        <v>0</v>
      </c>
      <c r="OMA191" s="595">
        <f>'apuração GROSS'!OLR191</f>
        <v>0</v>
      </c>
      <c r="OMB191" s="595">
        <f>'apuração GROSS'!OLS191</f>
        <v>0</v>
      </c>
      <c r="OMC191" s="595">
        <f>'apuração GROSS'!OLT191</f>
        <v>0</v>
      </c>
      <c r="OMD191" s="595">
        <f>'apuração GROSS'!OLU191</f>
        <v>0</v>
      </c>
      <c r="OME191" s="595">
        <f>'apuração GROSS'!OLV191</f>
        <v>0</v>
      </c>
      <c r="OMF191" s="595">
        <f>'apuração GROSS'!OLW191</f>
        <v>0</v>
      </c>
      <c r="OMG191" s="595">
        <f>'apuração GROSS'!OLX191</f>
        <v>0</v>
      </c>
      <c r="OMH191" s="595">
        <f>'apuração GROSS'!OLY191</f>
        <v>0</v>
      </c>
      <c r="OMI191" s="595">
        <f>'apuração GROSS'!OLZ191</f>
        <v>0</v>
      </c>
      <c r="OMJ191" s="595">
        <f>'apuração GROSS'!OMA191</f>
        <v>0</v>
      </c>
      <c r="OMK191" s="595">
        <f>'apuração GROSS'!OMB191</f>
        <v>0</v>
      </c>
      <c r="OML191" s="595">
        <f>'apuração GROSS'!OMC191</f>
        <v>0</v>
      </c>
      <c r="OMM191" s="595">
        <f>'apuração GROSS'!OMD191</f>
        <v>0</v>
      </c>
      <c r="OMN191" s="595">
        <f>'apuração GROSS'!OME191</f>
        <v>0</v>
      </c>
      <c r="OMO191" s="595">
        <f>'apuração GROSS'!OMF191</f>
        <v>0</v>
      </c>
      <c r="OMP191" s="595">
        <f>'apuração GROSS'!OMG191</f>
        <v>0</v>
      </c>
      <c r="OMQ191" s="595">
        <f>'apuração GROSS'!OMH191</f>
        <v>0</v>
      </c>
      <c r="OMR191" s="595">
        <f>'apuração GROSS'!OMI191</f>
        <v>0</v>
      </c>
      <c r="OMS191" s="595">
        <f>'apuração GROSS'!OMJ191</f>
        <v>0</v>
      </c>
      <c r="OMT191" s="595">
        <f>'apuração GROSS'!OMK191</f>
        <v>0</v>
      </c>
      <c r="OMU191" s="595">
        <f>'apuração GROSS'!OML191</f>
        <v>0</v>
      </c>
      <c r="OMV191" s="595">
        <f>'apuração GROSS'!OMM191</f>
        <v>0</v>
      </c>
      <c r="OMW191" s="595">
        <f>'apuração GROSS'!OMN191</f>
        <v>0</v>
      </c>
      <c r="OMX191" s="595">
        <f>'apuração GROSS'!OMO191</f>
        <v>0</v>
      </c>
      <c r="OMY191" s="595">
        <f>'apuração GROSS'!OMP191</f>
        <v>0</v>
      </c>
      <c r="OMZ191" s="595">
        <f>'apuração GROSS'!OMQ191</f>
        <v>0</v>
      </c>
      <c r="ONA191" s="595">
        <f>'apuração GROSS'!OMR191</f>
        <v>0</v>
      </c>
      <c r="ONB191" s="595">
        <f>'apuração GROSS'!OMS191</f>
        <v>0</v>
      </c>
      <c r="ONC191" s="595">
        <f>'apuração GROSS'!OMT191</f>
        <v>0</v>
      </c>
      <c r="OND191" s="595">
        <f>'apuração GROSS'!OMU191</f>
        <v>0</v>
      </c>
      <c r="ONE191" s="595">
        <f>'apuração GROSS'!OMV191</f>
        <v>0</v>
      </c>
      <c r="ONF191" s="595">
        <f>'apuração GROSS'!OMW191</f>
        <v>0</v>
      </c>
      <c r="ONG191" s="595">
        <f>'apuração GROSS'!OMX191</f>
        <v>0</v>
      </c>
      <c r="ONH191" s="595">
        <f>'apuração GROSS'!OMY191</f>
        <v>0</v>
      </c>
      <c r="ONI191" s="595">
        <f>'apuração GROSS'!OMZ191</f>
        <v>0</v>
      </c>
      <c r="ONJ191" s="595">
        <f>'apuração GROSS'!ONA191</f>
        <v>0</v>
      </c>
      <c r="ONK191" s="595">
        <f>'apuração GROSS'!ONB191</f>
        <v>0</v>
      </c>
      <c r="ONL191" s="595">
        <f>'apuração GROSS'!ONC191</f>
        <v>0</v>
      </c>
      <c r="ONM191" s="595">
        <f>'apuração GROSS'!OND191</f>
        <v>0</v>
      </c>
      <c r="ONN191" s="595">
        <f>'apuração GROSS'!ONE191</f>
        <v>0</v>
      </c>
      <c r="ONO191" s="595">
        <f>'apuração GROSS'!ONF191</f>
        <v>0</v>
      </c>
      <c r="ONP191" s="595">
        <f>'apuração GROSS'!ONG191</f>
        <v>0</v>
      </c>
      <c r="ONQ191" s="595">
        <f>'apuração GROSS'!ONH191</f>
        <v>0</v>
      </c>
      <c r="ONR191" s="595">
        <f>'apuração GROSS'!ONI191</f>
        <v>0</v>
      </c>
      <c r="ONS191" s="595">
        <f>'apuração GROSS'!ONJ191</f>
        <v>0</v>
      </c>
      <c r="ONT191" s="595">
        <f>'apuração GROSS'!ONK191</f>
        <v>0</v>
      </c>
      <c r="ONU191" s="595">
        <f>'apuração GROSS'!ONL191</f>
        <v>0</v>
      </c>
      <c r="ONV191" s="595">
        <f>'apuração GROSS'!ONM191</f>
        <v>0</v>
      </c>
      <c r="ONW191" s="595">
        <f>'apuração GROSS'!ONN191</f>
        <v>0</v>
      </c>
      <c r="ONX191" s="595">
        <f>'apuração GROSS'!ONO191</f>
        <v>0</v>
      </c>
      <c r="ONY191" s="595">
        <f>'apuração GROSS'!ONP191</f>
        <v>0</v>
      </c>
      <c r="ONZ191" s="595">
        <f>'apuração GROSS'!ONQ191</f>
        <v>0</v>
      </c>
      <c r="OOA191" s="595">
        <f>'apuração GROSS'!ONR191</f>
        <v>0</v>
      </c>
      <c r="OOB191" s="595">
        <f>'apuração GROSS'!ONS191</f>
        <v>0</v>
      </c>
      <c r="OOC191" s="595">
        <f>'apuração GROSS'!ONT191</f>
        <v>0</v>
      </c>
      <c r="OOD191" s="595">
        <f>'apuração GROSS'!ONU191</f>
        <v>0</v>
      </c>
      <c r="OOE191" s="595">
        <f>'apuração GROSS'!ONV191</f>
        <v>0</v>
      </c>
      <c r="OOF191" s="595">
        <f>'apuração GROSS'!ONW191</f>
        <v>0</v>
      </c>
      <c r="OOG191" s="595">
        <f>'apuração GROSS'!ONX191</f>
        <v>0</v>
      </c>
      <c r="OOH191" s="595">
        <f>'apuração GROSS'!ONY191</f>
        <v>0</v>
      </c>
      <c r="OOI191" s="595">
        <f>'apuração GROSS'!ONZ191</f>
        <v>0</v>
      </c>
      <c r="OOJ191" s="595">
        <f>'apuração GROSS'!OOA191</f>
        <v>0</v>
      </c>
      <c r="OOK191" s="595">
        <f>'apuração GROSS'!OOB191</f>
        <v>0</v>
      </c>
      <c r="OOL191" s="595">
        <f>'apuração GROSS'!OOC191</f>
        <v>0</v>
      </c>
      <c r="OOM191" s="595">
        <f>'apuração GROSS'!OOD191</f>
        <v>0</v>
      </c>
      <c r="OON191" s="595">
        <f>'apuração GROSS'!OOE191</f>
        <v>0</v>
      </c>
      <c r="OOO191" s="595">
        <f>'apuração GROSS'!OOF191</f>
        <v>0</v>
      </c>
      <c r="OOP191" s="595">
        <f>'apuração GROSS'!OOG191</f>
        <v>0</v>
      </c>
      <c r="OOQ191" s="595">
        <f>'apuração GROSS'!OOH191</f>
        <v>0</v>
      </c>
      <c r="OOR191" s="595">
        <f>'apuração GROSS'!OOI191</f>
        <v>0</v>
      </c>
      <c r="OOS191" s="595">
        <f>'apuração GROSS'!OOJ191</f>
        <v>0</v>
      </c>
      <c r="OOT191" s="595">
        <f>'apuração GROSS'!OOK191</f>
        <v>0</v>
      </c>
      <c r="OOU191" s="595">
        <f>'apuração GROSS'!OOL191</f>
        <v>0</v>
      </c>
      <c r="OOV191" s="595">
        <f>'apuração GROSS'!OOM191</f>
        <v>0</v>
      </c>
      <c r="OOW191" s="595">
        <f>'apuração GROSS'!OON191</f>
        <v>0</v>
      </c>
      <c r="OOX191" s="595">
        <f>'apuração GROSS'!OOO191</f>
        <v>0</v>
      </c>
      <c r="OOY191" s="595">
        <f>'apuração GROSS'!OOP191</f>
        <v>0</v>
      </c>
      <c r="OOZ191" s="595">
        <f>'apuração GROSS'!OOQ191</f>
        <v>0</v>
      </c>
      <c r="OPA191" s="595">
        <f>'apuração GROSS'!OOR191</f>
        <v>0</v>
      </c>
      <c r="OPB191" s="595">
        <f>'apuração GROSS'!OOS191</f>
        <v>0</v>
      </c>
      <c r="OPC191" s="595">
        <f>'apuração GROSS'!OOT191</f>
        <v>0</v>
      </c>
      <c r="OPD191" s="595">
        <f>'apuração GROSS'!OOU191</f>
        <v>0</v>
      </c>
      <c r="OPE191" s="595">
        <f>'apuração GROSS'!OOV191</f>
        <v>0</v>
      </c>
      <c r="OPF191" s="595">
        <f>'apuração GROSS'!OOW191</f>
        <v>0</v>
      </c>
      <c r="OPG191" s="595">
        <f>'apuração GROSS'!OOX191</f>
        <v>0</v>
      </c>
      <c r="OPH191" s="595">
        <f>'apuração GROSS'!OOY191</f>
        <v>0</v>
      </c>
      <c r="OPI191" s="595">
        <f>'apuração GROSS'!OOZ191</f>
        <v>0</v>
      </c>
      <c r="OPJ191" s="595">
        <f>'apuração GROSS'!OPA191</f>
        <v>0</v>
      </c>
      <c r="OPK191" s="595">
        <f>'apuração GROSS'!OPB191</f>
        <v>0</v>
      </c>
      <c r="OPL191" s="595">
        <f>'apuração GROSS'!OPC191</f>
        <v>0</v>
      </c>
      <c r="OPM191" s="595">
        <f>'apuração GROSS'!OPD191</f>
        <v>0</v>
      </c>
      <c r="OPN191" s="595">
        <f>'apuração GROSS'!OPE191</f>
        <v>0</v>
      </c>
      <c r="OPO191" s="595">
        <f>'apuração GROSS'!OPF191</f>
        <v>0</v>
      </c>
      <c r="OPP191" s="595">
        <f>'apuração GROSS'!OPG191</f>
        <v>0</v>
      </c>
      <c r="OPQ191" s="595">
        <f>'apuração GROSS'!OPH191</f>
        <v>0</v>
      </c>
      <c r="OPR191" s="595">
        <f>'apuração GROSS'!OPI191</f>
        <v>0</v>
      </c>
      <c r="OPS191" s="595">
        <f>'apuração GROSS'!OPJ191</f>
        <v>0</v>
      </c>
      <c r="OPT191" s="595">
        <f>'apuração GROSS'!OPK191</f>
        <v>0</v>
      </c>
      <c r="OPU191" s="595">
        <f>'apuração GROSS'!OPL191</f>
        <v>0</v>
      </c>
      <c r="OPV191" s="595">
        <f>'apuração GROSS'!OPM191</f>
        <v>0</v>
      </c>
      <c r="OPW191" s="595">
        <f>'apuração GROSS'!OPN191</f>
        <v>0</v>
      </c>
      <c r="OPX191" s="595">
        <f>'apuração GROSS'!OPO191</f>
        <v>0</v>
      </c>
      <c r="OPY191" s="595">
        <f>'apuração GROSS'!OPP191</f>
        <v>0</v>
      </c>
      <c r="OPZ191" s="595">
        <f>'apuração GROSS'!OPQ191</f>
        <v>0</v>
      </c>
      <c r="OQA191" s="595">
        <f>'apuração GROSS'!OPR191</f>
        <v>0</v>
      </c>
      <c r="OQB191" s="595">
        <f>'apuração GROSS'!OPS191</f>
        <v>0</v>
      </c>
      <c r="OQC191" s="595">
        <f>'apuração GROSS'!OPT191</f>
        <v>0</v>
      </c>
      <c r="OQD191" s="595">
        <f>'apuração GROSS'!OPU191</f>
        <v>0</v>
      </c>
      <c r="OQE191" s="595">
        <f>'apuração GROSS'!OPV191</f>
        <v>0</v>
      </c>
      <c r="OQF191" s="595">
        <f>'apuração GROSS'!OPW191</f>
        <v>0</v>
      </c>
      <c r="OQG191" s="595">
        <f>'apuração GROSS'!OPX191</f>
        <v>0</v>
      </c>
      <c r="OQH191" s="595">
        <f>'apuração GROSS'!OPY191</f>
        <v>0</v>
      </c>
      <c r="OQI191" s="595">
        <f>'apuração GROSS'!OPZ191</f>
        <v>0</v>
      </c>
      <c r="OQJ191" s="595">
        <f>'apuração GROSS'!OQA191</f>
        <v>0</v>
      </c>
      <c r="OQK191" s="595">
        <f>'apuração GROSS'!OQB191</f>
        <v>0</v>
      </c>
      <c r="OQL191" s="595">
        <f>'apuração GROSS'!OQC191</f>
        <v>0</v>
      </c>
      <c r="OQM191" s="595">
        <f>'apuração GROSS'!OQD191</f>
        <v>0</v>
      </c>
      <c r="OQN191" s="595">
        <f>'apuração GROSS'!OQE191</f>
        <v>0</v>
      </c>
      <c r="OQO191" s="595">
        <f>'apuração GROSS'!OQF191</f>
        <v>0</v>
      </c>
      <c r="OQP191" s="595">
        <f>'apuração GROSS'!OQG191</f>
        <v>0</v>
      </c>
      <c r="OQQ191" s="595">
        <f>'apuração GROSS'!OQH191</f>
        <v>0</v>
      </c>
      <c r="OQR191" s="595">
        <f>'apuração GROSS'!OQI191</f>
        <v>0</v>
      </c>
      <c r="OQS191" s="595">
        <f>'apuração GROSS'!OQJ191</f>
        <v>0</v>
      </c>
      <c r="OQT191" s="595">
        <f>'apuração GROSS'!OQK191</f>
        <v>0</v>
      </c>
      <c r="OQU191" s="595">
        <f>'apuração GROSS'!OQL191</f>
        <v>0</v>
      </c>
      <c r="OQV191" s="595">
        <f>'apuração GROSS'!OQM191</f>
        <v>0</v>
      </c>
      <c r="OQW191" s="595">
        <f>'apuração GROSS'!OQN191</f>
        <v>0</v>
      </c>
      <c r="OQX191" s="595">
        <f>'apuração GROSS'!OQO191</f>
        <v>0</v>
      </c>
      <c r="OQY191" s="595">
        <f>'apuração GROSS'!OQP191</f>
        <v>0</v>
      </c>
      <c r="OQZ191" s="595">
        <f>'apuração GROSS'!OQQ191</f>
        <v>0</v>
      </c>
      <c r="ORA191" s="595">
        <f>'apuração GROSS'!OQR191</f>
        <v>0</v>
      </c>
      <c r="ORB191" s="595">
        <f>'apuração GROSS'!OQS191</f>
        <v>0</v>
      </c>
      <c r="ORC191" s="595">
        <f>'apuração GROSS'!OQT191</f>
        <v>0</v>
      </c>
      <c r="ORD191" s="595">
        <f>'apuração GROSS'!OQU191</f>
        <v>0</v>
      </c>
      <c r="ORE191" s="595">
        <f>'apuração GROSS'!OQV191</f>
        <v>0</v>
      </c>
      <c r="ORF191" s="595">
        <f>'apuração GROSS'!OQW191</f>
        <v>0</v>
      </c>
      <c r="ORG191" s="595">
        <f>'apuração GROSS'!OQX191</f>
        <v>0</v>
      </c>
      <c r="ORH191" s="595">
        <f>'apuração GROSS'!OQY191</f>
        <v>0</v>
      </c>
      <c r="ORI191" s="595">
        <f>'apuração GROSS'!OQZ191</f>
        <v>0</v>
      </c>
      <c r="ORJ191" s="595">
        <f>'apuração GROSS'!ORA191</f>
        <v>0</v>
      </c>
      <c r="ORK191" s="595">
        <f>'apuração GROSS'!ORB191</f>
        <v>0</v>
      </c>
      <c r="ORL191" s="595">
        <f>'apuração GROSS'!ORC191</f>
        <v>0</v>
      </c>
      <c r="ORM191" s="595">
        <f>'apuração GROSS'!ORD191</f>
        <v>0</v>
      </c>
      <c r="ORN191" s="595">
        <f>'apuração GROSS'!ORE191</f>
        <v>0</v>
      </c>
      <c r="ORO191" s="595">
        <f>'apuração GROSS'!ORF191</f>
        <v>0</v>
      </c>
      <c r="ORP191" s="595">
        <f>'apuração GROSS'!ORG191</f>
        <v>0</v>
      </c>
      <c r="ORQ191" s="595">
        <f>'apuração GROSS'!ORH191</f>
        <v>0</v>
      </c>
      <c r="ORR191" s="595">
        <f>'apuração GROSS'!ORI191</f>
        <v>0</v>
      </c>
      <c r="ORS191" s="595">
        <f>'apuração GROSS'!ORJ191</f>
        <v>0</v>
      </c>
      <c r="ORT191" s="595">
        <f>'apuração GROSS'!ORK191</f>
        <v>0</v>
      </c>
      <c r="ORU191" s="595">
        <f>'apuração GROSS'!ORL191</f>
        <v>0</v>
      </c>
      <c r="ORV191" s="595">
        <f>'apuração GROSS'!ORM191</f>
        <v>0</v>
      </c>
      <c r="ORW191" s="595">
        <f>'apuração GROSS'!ORN191</f>
        <v>0</v>
      </c>
      <c r="ORX191" s="595">
        <f>'apuração GROSS'!ORO191</f>
        <v>0</v>
      </c>
      <c r="ORY191" s="595">
        <f>'apuração GROSS'!ORP191</f>
        <v>0</v>
      </c>
      <c r="ORZ191" s="595">
        <f>'apuração GROSS'!ORQ191</f>
        <v>0</v>
      </c>
      <c r="OSA191" s="595">
        <f>'apuração GROSS'!ORR191</f>
        <v>0</v>
      </c>
      <c r="OSB191" s="595">
        <f>'apuração GROSS'!ORS191</f>
        <v>0</v>
      </c>
      <c r="OSC191" s="595">
        <f>'apuração GROSS'!ORT191</f>
        <v>0</v>
      </c>
      <c r="OSD191" s="595">
        <f>'apuração GROSS'!ORU191</f>
        <v>0</v>
      </c>
      <c r="OSE191" s="595">
        <f>'apuração GROSS'!ORV191</f>
        <v>0</v>
      </c>
      <c r="OSF191" s="595">
        <f>'apuração GROSS'!ORW191</f>
        <v>0</v>
      </c>
      <c r="OSG191" s="595">
        <f>'apuração GROSS'!ORX191</f>
        <v>0</v>
      </c>
      <c r="OSH191" s="595">
        <f>'apuração GROSS'!ORY191</f>
        <v>0</v>
      </c>
      <c r="OSI191" s="595">
        <f>'apuração GROSS'!ORZ191</f>
        <v>0</v>
      </c>
      <c r="OSJ191" s="595">
        <f>'apuração GROSS'!OSA191</f>
        <v>0</v>
      </c>
      <c r="OSK191" s="595">
        <f>'apuração GROSS'!OSB191</f>
        <v>0</v>
      </c>
      <c r="OSL191" s="595">
        <f>'apuração GROSS'!OSC191</f>
        <v>0</v>
      </c>
      <c r="OSM191" s="595">
        <f>'apuração GROSS'!OSD191</f>
        <v>0</v>
      </c>
      <c r="OSN191" s="595">
        <f>'apuração GROSS'!OSE191</f>
        <v>0</v>
      </c>
      <c r="OSO191" s="595">
        <f>'apuração GROSS'!OSF191</f>
        <v>0</v>
      </c>
      <c r="OSP191" s="595">
        <f>'apuração GROSS'!OSG191</f>
        <v>0</v>
      </c>
      <c r="OSQ191" s="595">
        <f>'apuração GROSS'!OSH191</f>
        <v>0</v>
      </c>
      <c r="OSR191" s="595">
        <f>'apuração GROSS'!OSI191</f>
        <v>0</v>
      </c>
      <c r="OSS191" s="595">
        <f>'apuração GROSS'!OSJ191</f>
        <v>0</v>
      </c>
      <c r="OST191" s="595">
        <f>'apuração GROSS'!OSK191</f>
        <v>0</v>
      </c>
      <c r="OSU191" s="595">
        <f>'apuração GROSS'!OSL191</f>
        <v>0</v>
      </c>
      <c r="OSV191" s="595">
        <f>'apuração GROSS'!OSM191</f>
        <v>0</v>
      </c>
      <c r="OSW191" s="595">
        <f>'apuração GROSS'!OSN191</f>
        <v>0</v>
      </c>
      <c r="OSX191" s="595">
        <f>'apuração GROSS'!OSO191</f>
        <v>0</v>
      </c>
      <c r="OSY191" s="595">
        <f>'apuração GROSS'!OSP191</f>
        <v>0</v>
      </c>
      <c r="OSZ191" s="595">
        <f>'apuração GROSS'!OSQ191</f>
        <v>0</v>
      </c>
      <c r="OTA191" s="595">
        <f>'apuração GROSS'!OSR191</f>
        <v>0</v>
      </c>
      <c r="OTB191" s="595">
        <f>'apuração GROSS'!OSS191</f>
        <v>0</v>
      </c>
      <c r="OTC191" s="595">
        <f>'apuração GROSS'!OST191</f>
        <v>0</v>
      </c>
      <c r="OTD191" s="595">
        <f>'apuração GROSS'!OSU191</f>
        <v>0</v>
      </c>
      <c r="OTE191" s="595">
        <f>'apuração GROSS'!OSV191</f>
        <v>0</v>
      </c>
      <c r="OTF191" s="595">
        <f>'apuração GROSS'!OSW191</f>
        <v>0</v>
      </c>
      <c r="OTG191" s="595">
        <f>'apuração GROSS'!OSX191</f>
        <v>0</v>
      </c>
      <c r="OTH191" s="595">
        <f>'apuração GROSS'!OSY191</f>
        <v>0</v>
      </c>
      <c r="OTI191" s="595">
        <f>'apuração GROSS'!OSZ191</f>
        <v>0</v>
      </c>
      <c r="OTJ191" s="595">
        <f>'apuração GROSS'!OTA191</f>
        <v>0</v>
      </c>
      <c r="OTK191" s="595">
        <f>'apuração GROSS'!OTB191</f>
        <v>0</v>
      </c>
      <c r="OTL191" s="595">
        <f>'apuração GROSS'!OTC191</f>
        <v>0</v>
      </c>
      <c r="OTM191" s="595">
        <f>'apuração GROSS'!OTD191</f>
        <v>0</v>
      </c>
      <c r="OTN191" s="595">
        <f>'apuração GROSS'!OTE191</f>
        <v>0</v>
      </c>
      <c r="OTO191" s="595">
        <f>'apuração GROSS'!OTF191</f>
        <v>0</v>
      </c>
      <c r="OTP191" s="595">
        <f>'apuração GROSS'!OTG191</f>
        <v>0</v>
      </c>
      <c r="OTQ191" s="595">
        <f>'apuração GROSS'!OTH191</f>
        <v>0</v>
      </c>
      <c r="OTR191" s="595">
        <f>'apuração GROSS'!OTI191</f>
        <v>0</v>
      </c>
      <c r="OTS191" s="595">
        <f>'apuração GROSS'!OTJ191</f>
        <v>0</v>
      </c>
      <c r="OTT191" s="595">
        <f>'apuração GROSS'!OTK191</f>
        <v>0</v>
      </c>
      <c r="OTU191" s="595">
        <f>'apuração GROSS'!OTL191</f>
        <v>0</v>
      </c>
      <c r="OTV191" s="595">
        <f>'apuração GROSS'!OTM191</f>
        <v>0</v>
      </c>
      <c r="OTW191" s="595">
        <f>'apuração GROSS'!OTN191</f>
        <v>0</v>
      </c>
      <c r="OTX191" s="595">
        <f>'apuração GROSS'!OTO191</f>
        <v>0</v>
      </c>
      <c r="OTY191" s="595">
        <f>'apuração GROSS'!OTP191</f>
        <v>0</v>
      </c>
      <c r="OTZ191" s="595">
        <f>'apuração GROSS'!OTQ191</f>
        <v>0</v>
      </c>
      <c r="OUA191" s="595">
        <f>'apuração GROSS'!OTR191</f>
        <v>0</v>
      </c>
      <c r="OUB191" s="595">
        <f>'apuração GROSS'!OTS191</f>
        <v>0</v>
      </c>
      <c r="OUC191" s="595">
        <f>'apuração GROSS'!OTT191</f>
        <v>0</v>
      </c>
      <c r="OUD191" s="595">
        <f>'apuração GROSS'!OTU191</f>
        <v>0</v>
      </c>
      <c r="OUE191" s="595">
        <f>'apuração GROSS'!OTV191</f>
        <v>0</v>
      </c>
      <c r="OUF191" s="595">
        <f>'apuração GROSS'!OTW191</f>
        <v>0</v>
      </c>
      <c r="OUG191" s="595">
        <f>'apuração GROSS'!OTX191</f>
        <v>0</v>
      </c>
      <c r="OUH191" s="595">
        <f>'apuração GROSS'!OTY191</f>
        <v>0</v>
      </c>
      <c r="OUI191" s="595">
        <f>'apuração GROSS'!OTZ191</f>
        <v>0</v>
      </c>
      <c r="OUJ191" s="595">
        <f>'apuração GROSS'!OUA191</f>
        <v>0</v>
      </c>
      <c r="OUK191" s="595">
        <f>'apuração GROSS'!OUB191</f>
        <v>0</v>
      </c>
      <c r="OUL191" s="595">
        <f>'apuração GROSS'!OUC191</f>
        <v>0</v>
      </c>
      <c r="OUM191" s="595">
        <f>'apuração GROSS'!OUD191</f>
        <v>0</v>
      </c>
      <c r="OUN191" s="595">
        <f>'apuração GROSS'!OUE191</f>
        <v>0</v>
      </c>
      <c r="OUO191" s="595">
        <f>'apuração GROSS'!OUF191</f>
        <v>0</v>
      </c>
      <c r="OUP191" s="595">
        <f>'apuração GROSS'!OUG191</f>
        <v>0</v>
      </c>
      <c r="OUQ191" s="595">
        <f>'apuração GROSS'!OUH191</f>
        <v>0</v>
      </c>
      <c r="OUR191" s="595">
        <f>'apuração GROSS'!OUI191</f>
        <v>0</v>
      </c>
      <c r="OUS191" s="595">
        <f>'apuração GROSS'!OUJ191</f>
        <v>0</v>
      </c>
      <c r="OUT191" s="595">
        <f>'apuração GROSS'!OUK191</f>
        <v>0</v>
      </c>
      <c r="OUU191" s="595">
        <f>'apuração GROSS'!OUL191</f>
        <v>0</v>
      </c>
      <c r="OUV191" s="595">
        <f>'apuração GROSS'!OUM191</f>
        <v>0</v>
      </c>
      <c r="OUW191" s="595">
        <f>'apuração GROSS'!OUN191</f>
        <v>0</v>
      </c>
      <c r="OUX191" s="595">
        <f>'apuração GROSS'!OUO191</f>
        <v>0</v>
      </c>
      <c r="OUY191" s="595">
        <f>'apuração GROSS'!OUP191</f>
        <v>0</v>
      </c>
      <c r="OUZ191" s="595">
        <f>'apuração GROSS'!OUQ191</f>
        <v>0</v>
      </c>
      <c r="OVA191" s="595">
        <f>'apuração GROSS'!OUR191</f>
        <v>0</v>
      </c>
      <c r="OVB191" s="595">
        <f>'apuração GROSS'!OUS191</f>
        <v>0</v>
      </c>
      <c r="OVC191" s="595">
        <f>'apuração GROSS'!OUT191</f>
        <v>0</v>
      </c>
      <c r="OVD191" s="595">
        <f>'apuração GROSS'!OUU191</f>
        <v>0</v>
      </c>
      <c r="OVE191" s="595">
        <f>'apuração GROSS'!OUV191</f>
        <v>0</v>
      </c>
      <c r="OVF191" s="595">
        <f>'apuração GROSS'!OUW191</f>
        <v>0</v>
      </c>
      <c r="OVG191" s="595">
        <f>'apuração GROSS'!OUX191</f>
        <v>0</v>
      </c>
      <c r="OVH191" s="595">
        <f>'apuração GROSS'!OUY191</f>
        <v>0</v>
      </c>
      <c r="OVI191" s="595">
        <f>'apuração GROSS'!OUZ191</f>
        <v>0</v>
      </c>
      <c r="OVJ191" s="595">
        <f>'apuração GROSS'!OVA191</f>
        <v>0</v>
      </c>
      <c r="OVK191" s="595">
        <f>'apuração GROSS'!OVB191</f>
        <v>0</v>
      </c>
      <c r="OVL191" s="595">
        <f>'apuração GROSS'!OVC191</f>
        <v>0</v>
      </c>
      <c r="OVM191" s="595">
        <f>'apuração GROSS'!OVD191</f>
        <v>0</v>
      </c>
      <c r="OVN191" s="595">
        <f>'apuração GROSS'!OVE191</f>
        <v>0</v>
      </c>
      <c r="OVO191" s="595">
        <f>'apuração GROSS'!OVF191</f>
        <v>0</v>
      </c>
      <c r="OVP191" s="595">
        <f>'apuração GROSS'!OVG191</f>
        <v>0</v>
      </c>
      <c r="OVQ191" s="595">
        <f>'apuração GROSS'!OVH191</f>
        <v>0</v>
      </c>
      <c r="OVR191" s="595">
        <f>'apuração GROSS'!OVI191</f>
        <v>0</v>
      </c>
      <c r="OVS191" s="595">
        <f>'apuração GROSS'!OVJ191</f>
        <v>0</v>
      </c>
      <c r="OVT191" s="595">
        <f>'apuração GROSS'!OVK191</f>
        <v>0</v>
      </c>
      <c r="OVU191" s="595">
        <f>'apuração GROSS'!OVL191</f>
        <v>0</v>
      </c>
      <c r="OVV191" s="595">
        <f>'apuração GROSS'!OVM191</f>
        <v>0</v>
      </c>
      <c r="OVW191" s="595">
        <f>'apuração GROSS'!OVN191</f>
        <v>0</v>
      </c>
      <c r="OVX191" s="595">
        <f>'apuração GROSS'!OVO191</f>
        <v>0</v>
      </c>
      <c r="OVY191" s="595">
        <f>'apuração GROSS'!OVP191</f>
        <v>0</v>
      </c>
      <c r="OVZ191" s="595">
        <f>'apuração GROSS'!OVQ191</f>
        <v>0</v>
      </c>
      <c r="OWA191" s="595">
        <f>'apuração GROSS'!OVR191</f>
        <v>0</v>
      </c>
      <c r="OWB191" s="595">
        <f>'apuração GROSS'!OVS191</f>
        <v>0</v>
      </c>
      <c r="OWC191" s="595">
        <f>'apuração GROSS'!OVT191</f>
        <v>0</v>
      </c>
      <c r="OWD191" s="595">
        <f>'apuração GROSS'!OVU191</f>
        <v>0</v>
      </c>
      <c r="OWE191" s="595">
        <f>'apuração GROSS'!OVV191</f>
        <v>0</v>
      </c>
      <c r="OWF191" s="595">
        <f>'apuração GROSS'!OVW191</f>
        <v>0</v>
      </c>
      <c r="OWG191" s="595">
        <f>'apuração GROSS'!OVX191</f>
        <v>0</v>
      </c>
      <c r="OWH191" s="595">
        <f>'apuração GROSS'!OVY191</f>
        <v>0</v>
      </c>
      <c r="OWI191" s="595">
        <f>'apuração GROSS'!OVZ191</f>
        <v>0</v>
      </c>
      <c r="OWJ191" s="595">
        <f>'apuração GROSS'!OWA191</f>
        <v>0</v>
      </c>
      <c r="OWK191" s="595">
        <f>'apuração GROSS'!OWB191</f>
        <v>0</v>
      </c>
      <c r="OWL191" s="595">
        <f>'apuração GROSS'!OWC191</f>
        <v>0</v>
      </c>
      <c r="OWM191" s="595">
        <f>'apuração GROSS'!OWD191</f>
        <v>0</v>
      </c>
      <c r="OWN191" s="595">
        <f>'apuração GROSS'!OWE191</f>
        <v>0</v>
      </c>
      <c r="OWO191" s="595">
        <f>'apuração GROSS'!OWF191</f>
        <v>0</v>
      </c>
      <c r="OWP191" s="595">
        <f>'apuração GROSS'!OWG191</f>
        <v>0</v>
      </c>
      <c r="OWQ191" s="595">
        <f>'apuração GROSS'!OWH191</f>
        <v>0</v>
      </c>
      <c r="OWR191" s="595">
        <f>'apuração GROSS'!OWI191</f>
        <v>0</v>
      </c>
      <c r="OWS191" s="595">
        <f>'apuração GROSS'!OWJ191</f>
        <v>0</v>
      </c>
      <c r="OWT191" s="595">
        <f>'apuração GROSS'!OWK191</f>
        <v>0</v>
      </c>
      <c r="OWU191" s="595">
        <f>'apuração GROSS'!OWL191</f>
        <v>0</v>
      </c>
      <c r="OWV191" s="595">
        <f>'apuração GROSS'!OWM191</f>
        <v>0</v>
      </c>
      <c r="OWW191" s="595">
        <f>'apuração GROSS'!OWN191</f>
        <v>0</v>
      </c>
      <c r="OWX191" s="595">
        <f>'apuração GROSS'!OWO191</f>
        <v>0</v>
      </c>
      <c r="OWY191" s="595">
        <f>'apuração GROSS'!OWP191</f>
        <v>0</v>
      </c>
      <c r="OWZ191" s="595">
        <f>'apuração GROSS'!OWQ191</f>
        <v>0</v>
      </c>
      <c r="OXA191" s="595">
        <f>'apuração GROSS'!OWR191</f>
        <v>0</v>
      </c>
      <c r="OXB191" s="595">
        <f>'apuração GROSS'!OWS191</f>
        <v>0</v>
      </c>
      <c r="OXC191" s="595">
        <f>'apuração GROSS'!OWT191</f>
        <v>0</v>
      </c>
      <c r="OXD191" s="595">
        <f>'apuração GROSS'!OWU191</f>
        <v>0</v>
      </c>
      <c r="OXE191" s="595">
        <f>'apuração GROSS'!OWV191</f>
        <v>0</v>
      </c>
      <c r="OXF191" s="595">
        <f>'apuração GROSS'!OWW191</f>
        <v>0</v>
      </c>
      <c r="OXG191" s="595">
        <f>'apuração GROSS'!OWX191</f>
        <v>0</v>
      </c>
      <c r="OXH191" s="595">
        <f>'apuração GROSS'!OWY191</f>
        <v>0</v>
      </c>
      <c r="OXI191" s="595">
        <f>'apuração GROSS'!OWZ191</f>
        <v>0</v>
      </c>
      <c r="OXJ191" s="595">
        <f>'apuração GROSS'!OXA191</f>
        <v>0</v>
      </c>
      <c r="OXK191" s="595">
        <f>'apuração GROSS'!OXB191</f>
        <v>0</v>
      </c>
      <c r="OXL191" s="595">
        <f>'apuração GROSS'!OXC191</f>
        <v>0</v>
      </c>
      <c r="OXM191" s="595">
        <f>'apuração GROSS'!OXD191</f>
        <v>0</v>
      </c>
      <c r="OXN191" s="595">
        <f>'apuração GROSS'!OXE191</f>
        <v>0</v>
      </c>
      <c r="OXO191" s="595">
        <f>'apuração GROSS'!OXF191</f>
        <v>0</v>
      </c>
      <c r="OXP191" s="595">
        <f>'apuração GROSS'!OXG191</f>
        <v>0</v>
      </c>
      <c r="OXQ191" s="595">
        <f>'apuração GROSS'!OXH191</f>
        <v>0</v>
      </c>
      <c r="OXR191" s="595">
        <f>'apuração GROSS'!OXI191</f>
        <v>0</v>
      </c>
      <c r="OXS191" s="595">
        <f>'apuração GROSS'!OXJ191</f>
        <v>0</v>
      </c>
      <c r="OXT191" s="595">
        <f>'apuração GROSS'!OXK191</f>
        <v>0</v>
      </c>
      <c r="OXU191" s="595">
        <f>'apuração GROSS'!OXL191</f>
        <v>0</v>
      </c>
      <c r="OXV191" s="595">
        <f>'apuração GROSS'!OXM191</f>
        <v>0</v>
      </c>
      <c r="OXW191" s="595">
        <f>'apuração GROSS'!OXN191</f>
        <v>0</v>
      </c>
      <c r="OXX191" s="595">
        <f>'apuração GROSS'!OXO191</f>
        <v>0</v>
      </c>
      <c r="OXY191" s="595">
        <f>'apuração GROSS'!OXP191</f>
        <v>0</v>
      </c>
      <c r="OXZ191" s="595">
        <f>'apuração GROSS'!OXQ191</f>
        <v>0</v>
      </c>
      <c r="OYA191" s="595">
        <f>'apuração GROSS'!OXR191</f>
        <v>0</v>
      </c>
      <c r="OYB191" s="595">
        <f>'apuração GROSS'!OXS191</f>
        <v>0</v>
      </c>
      <c r="OYC191" s="595">
        <f>'apuração GROSS'!OXT191</f>
        <v>0</v>
      </c>
      <c r="OYD191" s="595">
        <f>'apuração GROSS'!OXU191</f>
        <v>0</v>
      </c>
      <c r="OYE191" s="595">
        <f>'apuração GROSS'!OXV191</f>
        <v>0</v>
      </c>
      <c r="OYF191" s="595">
        <f>'apuração GROSS'!OXW191</f>
        <v>0</v>
      </c>
      <c r="OYG191" s="595">
        <f>'apuração GROSS'!OXX191</f>
        <v>0</v>
      </c>
      <c r="OYH191" s="595">
        <f>'apuração GROSS'!OXY191</f>
        <v>0</v>
      </c>
      <c r="OYI191" s="595">
        <f>'apuração GROSS'!OXZ191</f>
        <v>0</v>
      </c>
      <c r="OYJ191" s="595">
        <f>'apuração GROSS'!OYA191</f>
        <v>0</v>
      </c>
      <c r="OYK191" s="595">
        <f>'apuração GROSS'!OYB191</f>
        <v>0</v>
      </c>
      <c r="OYL191" s="595">
        <f>'apuração GROSS'!OYC191</f>
        <v>0</v>
      </c>
      <c r="OYM191" s="595">
        <f>'apuração GROSS'!OYD191</f>
        <v>0</v>
      </c>
      <c r="OYN191" s="595">
        <f>'apuração GROSS'!OYE191</f>
        <v>0</v>
      </c>
      <c r="OYO191" s="595">
        <f>'apuração GROSS'!OYF191</f>
        <v>0</v>
      </c>
      <c r="OYP191" s="595">
        <f>'apuração GROSS'!OYG191</f>
        <v>0</v>
      </c>
      <c r="OYQ191" s="595">
        <f>'apuração GROSS'!OYH191</f>
        <v>0</v>
      </c>
      <c r="OYR191" s="595">
        <f>'apuração GROSS'!OYI191</f>
        <v>0</v>
      </c>
      <c r="OYS191" s="595">
        <f>'apuração GROSS'!OYJ191</f>
        <v>0</v>
      </c>
      <c r="OYT191" s="595">
        <f>'apuração GROSS'!OYK191</f>
        <v>0</v>
      </c>
      <c r="OYU191" s="595">
        <f>'apuração GROSS'!OYL191</f>
        <v>0</v>
      </c>
      <c r="OYV191" s="595">
        <f>'apuração GROSS'!OYM191</f>
        <v>0</v>
      </c>
      <c r="OYW191" s="595">
        <f>'apuração GROSS'!OYN191</f>
        <v>0</v>
      </c>
      <c r="OYX191" s="595">
        <f>'apuração GROSS'!OYO191</f>
        <v>0</v>
      </c>
      <c r="OYY191" s="595">
        <f>'apuração GROSS'!OYP191</f>
        <v>0</v>
      </c>
      <c r="OYZ191" s="595">
        <f>'apuração GROSS'!OYQ191</f>
        <v>0</v>
      </c>
      <c r="OZA191" s="595">
        <f>'apuração GROSS'!OYR191</f>
        <v>0</v>
      </c>
      <c r="OZB191" s="595">
        <f>'apuração GROSS'!OYS191</f>
        <v>0</v>
      </c>
      <c r="OZC191" s="595">
        <f>'apuração GROSS'!OYT191</f>
        <v>0</v>
      </c>
      <c r="OZD191" s="595">
        <f>'apuração GROSS'!OYU191</f>
        <v>0</v>
      </c>
      <c r="OZE191" s="595">
        <f>'apuração GROSS'!OYV191</f>
        <v>0</v>
      </c>
      <c r="OZF191" s="595">
        <f>'apuração GROSS'!OYW191</f>
        <v>0</v>
      </c>
      <c r="OZG191" s="595">
        <f>'apuração GROSS'!OYX191</f>
        <v>0</v>
      </c>
      <c r="OZH191" s="595">
        <f>'apuração GROSS'!OYY191</f>
        <v>0</v>
      </c>
      <c r="OZI191" s="595">
        <f>'apuração GROSS'!OYZ191</f>
        <v>0</v>
      </c>
      <c r="OZJ191" s="595">
        <f>'apuração GROSS'!OZA191</f>
        <v>0</v>
      </c>
      <c r="OZK191" s="595">
        <f>'apuração GROSS'!OZB191</f>
        <v>0</v>
      </c>
      <c r="OZL191" s="595">
        <f>'apuração GROSS'!OZC191</f>
        <v>0</v>
      </c>
      <c r="OZM191" s="595">
        <f>'apuração GROSS'!OZD191</f>
        <v>0</v>
      </c>
      <c r="OZN191" s="595">
        <f>'apuração GROSS'!OZE191</f>
        <v>0</v>
      </c>
      <c r="OZO191" s="595">
        <f>'apuração GROSS'!OZF191</f>
        <v>0</v>
      </c>
      <c r="OZP191" s="595">
        <f>'apuração GROSS'!OZG191</f>
        <v>0</v>
      </c>
      <c r="OZQ191" s="595">
        <f>'apuração GROSS'!OZH191</f>
        <v>0</v>
      </c>
      <c r="OZR191" s="595">
        <f>'apuração GROSS'!OZI191</f>
        <v>0</v>
      </c>
      <c r="OZS191" s="595">
        <f>'apuração GROSS'!OZJ191</f>
        <v>0</v>
      </c>
      <c r="OZT191" s="595">
        <f>'apuração GROSS'!OZK191</f>
        <v>0</v>
      </c>
      <c r="OZU191" s="595">
        <f>'apuração GROSS'!OZL191</f>
        <v>0</v>
      </c>
      <c r="OZV191" s="595">
        <f>'apuração GROSS'!OZM191</f>
        <v>0</v>
      </c>
      <c r="OZW191" s="595">
        <f>'apuração GROSS'!OZN191</f>
        <v>0</v>
      </c>
      <c r="OZX191" s="595">
        <f>'apuração GROSS'!OZO191</f>
        <v>0</v>
      </c>
      <c r="OZY191" s="595">
        <f>'apuração GROSS'!OZP191</f>
        <v>0</v>
      </c>
      <c r="OZZ191" s="595">
        <f>'apuração GROSS'!OZQ191</f>
        <v>0</v>
      </c>
      <c r="PAA191" s="595">
        <f>'apuração GROSS'!OZR191</f>
        <v>0</v>
      </c>
      <c r="PAB191" s="595">
        <f>'apuração GROSS'!OZS191</f>
        <v>0</v>
      </c>
      <c r="PAC191" s="595">
        <f>'apuração GROSS'!OZT191</f>
        <v>0</v>
      </c>
      <c r="PAD191" s="595">
        <f>'apuração GROSS'!OZU191</f>
        <v>0</v>
      </c>
      <c r="PAE191" s="595">
        <f>'apuração GROSS'!OZV191</f>
        <v>0</v>
      </c>
      <c r="PAF191" s="595">
        <f>'apuração GROSS'!OZW191</f>
        <v>0</v>
      </c>
      <c r="PAG191" s="595">
        <f>'apuração GROSS'!OZX191</f>
        <v>0</v>
      </c>
      <c r="PAH191" s="595">
        <f>'apuração GROSS'!OZY191</f>
        <v>0</v>
      </c>
      <c r="PAI191" s="595">
        <f>'apuração GROSS'!OZZ191</f>
        <v>0</v>
      </c>
      <c r="PAJ191" s="595">
        <f>'apuração GROSS'!PAA191</f>
        <v>0</v>
      </c>
      <c r="PAK191" s="595">
        <f>'apuração GROSS'!PAB191</f>
        <v>0</v>
      </c>
      <c r="PAL191" s="595">
        <f>'apuração GROSS'!PAC191</f>
        <v>0</v>
      </c>
      <c r="PAM191" s="595">
        <f>'apuração GROSS'!PAD191</f>
        <v>0</v>
      </c>
      <c r="PAN191" s="595">
        <f>'apuração GROSS'!PAE191</f>
        <v>0</v>
      </c>
      <c r="PAO191" s="595">
        <f>'apuração GROSS'!PAF191</f>
        <v>0</v>
      </c>
      <c r="PAP191" s="595">
        <f>'apuração GROSS'!PAG191</f>
        <v>0</v>
      </c>
      <c r="PAQ191" s="595">
        <f>'apuração GROSS'!PAH191</f>
        <v>0</v>
      </c>
      <c r="PAR191" s="595">
        <f>'apuração GROSS'!PAI191</f>
        <v>0</v>
      </c>
      <c r="PAS191" s="595">
        <f>'apuração GROSS'!PAJ191</f>
        <v>0</v>
      </c>
      <c r="PAT191" s="595">
        <f>'apuração GROSS'!PAK191</f>
        <v>0</v>
      </c>
      <c r="PAU191" s="595">
        <f>'apuração GROSS'!PAL191</f>
        <v>0</v>
      </c>
      <c r="PAV191" s="595">
        <f>'apuração GROSS'!PAM191</f>
        <v>0</v>
      </c>
      <c r="PAW191" s="595">
        <f>'apuração GROSS'!PAN191</f>
        <v>0</v>
      </c>
      <c r="PAX191" s="595">
        <f>'apuração GROSS'!PAO191</f>
        <v>0</v>
      </c>
      <c r="PAY191" s="595">
        <f>'apuração GROSS'!PAP191</f>
        <v>0</v>
      </c>
      <c r="PAZ191" s="595">
        <f>'apuração GROSS'!PAQ191</f>
        <v>0</v>
      </c>
      <c r="PBA191" s="595">
        <f>'apuração GROSS'!PAR191</f>
        <v>0</v>
      </c>
      <c r="PBB191" s="595">
        <f>'apuração GROSS'!PAS191</f>
        <v>0</v>
      </c>
      <c r="PBC191" s="595">
        <f>'apuração GROSS'!PAT191</f>
        <v>0</v>
      </c>
      <c r="PBD191" s="595">
        <f>'apuração GROSS'!PAU191</f>
        <v>0</v>
      </c>
      <c r="PBE191" s="595">
        <f>'apuração GROSS'!PAV191</f>
        <v>0</v>
      </c>
      <c r="PBF191" s="595">
        <f>'apuração GROSS'!PAW191</f>
        <v>0</v>
      </c>
      <c r="PBG191" s="595">
        <f>'apuração GROSS'!PAX191</f>
        <v>0</v>
      </c>
      <c r="PBH191" s="595">
        <f>'apuração GROSS'!PAY191</f>
        <v>0</v>
      </c>
      <c r="PBI191" s="595">
        <f>'apuração GROSS'!PAZ191</f>
        <v>0</v>
      </c>
      <c r="PBJ191" s="595">
        <f>'apuração GROSS'!PBA191</f>
        <v>0</v>
      </c>
      <c r="PBK191" s="595">
        <f>'apuração GROSS'!PBB191</f>
        <v>0</v>
      </c>
      <c r="PBL191" s="595">
        <f>'apuração GROSS'!PBC191</f>
        <v>0</v>
      </c>
      <c r="PBM191" s="595">
        <f>'apuração GROSS'!PBD191</f>
        <v>0</v>
      </c>
      <c r="PBN191" s="595">
        <f>'apuração GROSS'!PBE191</f>
        <v>0</v>
      </c>
      <c r="PBO191" s="595">
        <f>'apuração GROSS'!PBF191</f>
        <v>0</v>
      </c>
      <c r="PBP191" s="595">
        <f>'apuração GROSS'!PBG191</f>
        <v>0</v>
      </c>
      <c r="PBQ191" s="595">
        <f>'apuração GROSS'!PBH191</f>
        <v>0</v>
      </c>
      <c r="PBR191" s="595">
        <f>'apuração GROSS'!PBI191</f>
        <v>0</v>
      </c>
      <c r="PBS191" s="595">
        <f>'apuração GROSS'!PBJ191</f>
        <v>0</v>
      </c>
      <c r="PBT191" s="595">
        <f>'apuração GROSS'!PBK191</f>
        <v>0</v>
      </c>
      <c r="PBU191" s="595">
        <f>'apuração GROSS'!PBL191</f>
        <v>0</v>
      </c>
      <c r="PBV191" s="595">
        <f>'apuração GROSS'!PBM191</f>
        <v>0</v>
      </c>
      <c r="PBW191" s="595">
        <f>'apuração GROSS'!PBN191</f>
        <v>0</v>
      </c>
      <c r="PBX191" s="595">
        <f>'apuração GROSS'!PBO191</f>
        <v>0</v>
      </c>
      <c r="PBY191" s="595">
        <f>'apuração GROSS'!PBP191</f>
        <v>0</v>
      </c>
      <c r="PBZ191" s="595">
        <f>'apuração GROSS'!PBQ191</f>
        <v>0</v>
      </c>
      <c r="PCA191" s="595">
        <f>'apuração GROSS'!PBR191</f>
        <v>0</v>
      </c>
      <c r="PCB191" s="595">
        <f>'apuração GROSS'!PBS191</f>
        <v>0</v>
      </c>
      <c r="PCC191" s="595">
        <f>'apuração GROSS'!PBT191</f>
        <v>0</v>
      </c>
      <c r="PCD191" s="595">
        <f>'apuração GROSS'!PBU191</f>
        <v>0</v>
      </c>
      <c r="PCE191" s="595">
        <f>'apuração GROSS'!PBV191</f>
        <v>0</v>
      </c>
      <c r="PCF191" s="595">
        <f>'apuração GROSS'!PBW191</f>
        <v>0</v>
      </c>
      <c r="PCG191" s="595">
        <f>'apuração GROSS'!PBX191</f>
        <v>0</v>
      </c>
      <c r="PCH191" s="595">
        <f>'apuração GROSS'!PBY191</f>
        <v>0</v>
      </c>
      <c r="PCI191" s="595">
        <f>'apuração GROSS'!PBZ191</f>
        <v>0</v>
      </c>
      <c r="PCJ191" s="595">
        <f>'apuração GROSS'!PCA191</f>
        <v>0</v>
      </c>
      <c r="PCK191" s="595">
        <f>'apuração GROSS'!PCB191</f>
        <v>0</v>
      </c>
      <c r="PCL191" s="595">
        <f>'apuração GROSS'!PCC191</f>
        <v>0</v>
      </c>
      <c r="PCM191" s="595">
        <f>'apuração GROSS'!PCD191</f>
        <v>0</v>
      </c>
      <c r="PCN191" s="595">
        <f>'apuração GROSS'!PCE191</f>
        <v>0</v>
      </c>
      <c r="PCO191" s="595">
        <f>'apuração GROSS'!PCF191</f>
        <v>0</v>
      </c>
      <c r="PCP191" s="595">
        <f>'apuração GROSS'!PCG191</f>
        <v>0</v>
      </c>
      <c r="PCQ191" s="595">
        <f>'apuração GROSS'!PCH191</f>
        <v>0</v>
      </c>
      <c r="PCR191" s="595">
        <f>'apuração GROSS'!PCI191</f>
        <v>0</v>
      </c>
      <c r="PCS191" s="595">
        <f>'apuração GROSS'!PCJ191</f>
        <v>0</v>
      </c>
      <c r="PCT191" s="595">
        <f>'apuração GROSS'!PCK191</f>
        <v>0</v>
      </c>
      <c r="PCU191" s="595">
        <f>'apuração GROSS'!PCL191</f>
        <v>0</v>
      </c>
      <c r="PCV191" s="595">
        <f>'apuração GROSS'!PCM191</f>
        <v>0</v>
      </c>
      <c r="PCW191" s="595">
        <f>'apuração GROSS'!PCN191</f>
        <v>0</v>
      </c>
      <c r="PCX191" s="595">
        <f>'apuração GROSS'!PCO191</f>
        <v>0</v>
      </c>
      <c r="PCY191" s="595">
        <f>'apuração GROSS'!PCP191</f>
        <v>0</v>
      </c>
      <c r="PCZ191" s="595">
        <f>'apuração GROSS'!PCQ191</f>
        <v>0</v>
      </c>
      <c r="PDA191" s="595">
        <f>'apuração GROSS'!PCR191</f>
        <v>0</v>
      </c>
      <c r="PDB191" s="595">
        <f>'apuração GROSS'!PCS191</f>
        <v>0</v>
      </c>
      <c r="PDC191" s="595">
        <f>'apuração GROSS'!PCT191</f>
        <v>0</v>
      </c>
      <c r="PDD191" s="595">
        <f>'apuração GROSS'!PCU191</f>
        <v>0</v>
      </c>
      <c r="PDE191" s="595">
        <f>'apuração GROSS'!PCV191</f>
        <v>0</v>
      </c>
      <c r="PDF191" s="595">
        <f>'apuração GROSS'!PCW191</f>
        <v>0</v>
      </c>
      <c r="PDG191" s="595">
        <f>'apuração GROSS'!PCX191</f>
        <v>0</v>
      </c>
      <c r="PDH191" s="595">
        <f>'apuração GROSS'!PCY191</f>
        <v>0</v>
      </c>
      <c r="PDI191" s="595">
        <f>'apuração GROSS'!PCZ191</f>
        <v>0</v>
      </c>
      <c r="PDJ191" s="595">
        <f>'apuração GROSS'!PDA191</f>
        <v>0</v>
      </c>
      <c r="PDK191" s="595">
        <f>'apuração GROSS'!PDB191</f>
        <v>0</v>
      </c>
      <c r="PDL191" s="595">
        <f>'apuração GROSS'!PDC191</f>
        <v>0</v>
      </c>
      <c r="PDM191" s="595">
        <f>'apuração GROSS'!PDD191</f>
        <v>0</v>
      </c>
      <c r="PDN191" s="595">
        <f>'apuração GROSS'!PDE191</f>
        <v>0</v>
      </c>
      <c r="PDO191" s="595">
        <f>'apuração GROSS'!PDF191</f>
        <v>0</v>
      </c>
      <c r="PDP191" s="595">
        <f>'apuração GROSS'!PDG191</f>
        <v>0</v>
      </c>
      <c r="PDQ191" s="595">
        <f>'apuração GROSS'!PDH191</f>
        <v>0</v>
      </c>
      <c r="PDR191" s="595">
        <f>'apuração GROSS'!PDI191</f>
        <v>0</v>
      </c>
      <c r="PDS191" s="595">
        <f>'apuração GROSS'!PDJ191</f>
        <v>0</v>
      </c>
      <c r="PDT191" s="595">
        <f>'apuração GROSS'!PDK191</f>
        <v>0</v>
      </c>
      <c r="PDU191" s="595">
        <f>'apuração GROSS'!PDL191</f>
        <v>0</v>
      </c>
      <c r="PDV191" s="595">
        <f>'apuração GROSS'!PDM191</f>
        <v>0</v>
      </c>
      <c r="PDW191" s="595">
        <f>'apuração GROSS'!PDN191</f>
        <v>0</v>
      </c>
      <c r="PDX191" s="595">
        <f>'apuração GROSS'!PDO191</f>
        <v>0</v>
      </c>
      <c r="PDY191" s="595">
        <f>'apuração GROSS'!PDP191</f>
        <v>0</v>
      </c>
      <c r="PDZ191" s="595">
        <f>'apuração GROSS'!PDQ191</f>
        <v>0</v>
      </c>
      <c r="PEA191" s="595">
        <f>'apuração GROSS'!PDR191</f>
        <v>0</v>
      </c>
      <c r="PEB191" s="595">
        <f>'apuração GROSS'!PDS191</f>
        <v>0</v>
      </c>
      <c r="PEC191" s="595">
        <f>'apuração GROSS'!PDT191</f>
        <v>0</v>
      </c>
      <c r="PED191" s="595">
        <f>'apuração GROSS'!PDU191</f>
        <v>0</v>
      </c>
      <c r="PEE191" s="595">
        <f>'apuração GROSS'!PDV191</f>
        <v>0</v>
      </c>
      <c r="PEF191" s="595">
        <f>'apuração GROSS'!PDW191</f>
        <v>0</v>
      </c>
      <c r="PEG191" s="595">
        <f>'apuração GROSS'!PDX191</f>
        <v>0</v>
      </c>
      <c r="PEH191" s="595">
        <f>'apuração GROSS'!PDY191</f>
        <v>0</v>
      </c>
      <c r="PEI191" s="595">
        <f>'apuração GROSS'!PDZ191</f>
        <v>0</v>
      </c>
      <c r="PEJ191" s="595">
        <f>'apuração GROSS'!PEA191</f>
        <v>0</v>
      </c>
      <c r="PEK191" s="595">
        <f>'apuração GROSS'!PEB191</f>
        <v>0</v>
      </c>
      <c r="PEL191" s="595">
        <f>'apuração GROSS'!PEC191</f>
        <v>0</v>
      </c>
      <c r="PEM191" s="595">
        <f>'apuração GROSS'!PED191</f>
        <v>0</v>
      </c>
      <c r="PEN191" s="595">
        <f>'apuração GROSS'!PEE191</f>
        <v>0</v>
      </c>
      <c r="PEO191" s="595">
        <f>'apuração GROSS'!PEF191</f>
        <v>0</v>
      </c>
      <c r="PEP191" s="595">
        <f>'apuração GROSS'!PEG191</f>
        <v>0</v>
      </c>
      <c r="PEQ191" s="595">
        <f>'apuração GROSS'!PEH191</f>
        <v>0</v>
      </c>
      <c r="PER191" s="595">
        <f>'apuração GROSS'!PEI191</f>
        <v>0</v>
      </c>
      <c r="PES191" s="595">
        <f>'apuração GROSS'!PEJ191</f>
        <v>0</v>
      </c>
      <c r="PET191" s="595">
        <f>'apuração GROSS'!PEK191</f>
        <v>0</v>
      </c>
      <c r="PEU191" s="595">
        <f>'apuração GROSS'!PEL191</f>
        <v>0</v>
      </c>
      <c r="PEV191" s="595">
        <f>'apuração GROSS'!PEM191</f>
        <v>0</v>
      </c>
      <c r="PEW191" s="595">
        <f>'apuração GROSS'!PEN191</f>
        <v>0</v>
      </c>
      <c r="PEX191" s="595">
        <f>'apuração GROSS'!PEO191</f>
        <v>0</v>
      </c>
      <c r="PEY191" s="595">
        <f>'apuração GROSS'!PEP191</f>
        <v>0</v>
      </c>
      <c r="PEZ191" s="595">
        <f>'apuração GROSS'!PEQ191</f>
        <v>0</v>
      </c>
      <c r="PFA191" s="595">
        <f>'apuração GROSS'!PER191</f>
        <v>0</v>
      </c>
      <c r="PFB191" s="595">
        <f>'apuração GROSS'!PES191</f>
        <v>0</v>
      </c>
      <c r="PFC191" s="595">
        <f>'apuração GROSS'!PET191</f>
        <v>0</v>
      </c>
      <c r="PFD191" s="595">
        <f>'apuração GROSS'!PEU191</f>
        <v>0</v>
      </c>
      <c r="PFE191" s="595">
        <f>'apuração GROSS'!PEV191</f>
        <v>0</v>
      </c>
      <c r="PFF191" s="595">
        <f>'apuração GROSS'!PEW191</f>
        <v>0</v>
      </c>
      <c r="PFG191" s="595">
        <f>'apuração GROSS'!PEX191</f>
        <v>0</v>
      </c>
      <c r="PFH191" s="595">
        <f>'apuração GROSS'!PEY191</f>
        <v>0</v>
      </c>
      <c r="PFI191" s="595">
        <f>'apuração GROSS'!PEZ191</f>
        <v>0</v>
      </c>
      <c r="PFJ191" s="595">
        <f>'apuração GROSS'!PFA191</f>
        <v>0</v>
      </c>
      <c r="PFK191" s="595">
        <f>'apuração GROSS'!PFB191</f>
        <v>0</v>
      </c>
      <c r="PFL191" s="595">
        <f>'apuração GROSS'!PFC191</f>
        <v>0</v>
      </c>
      <c r="PFM191" s="595">
        <f>'apuração GROSS'!PFD191</f>
        <v>0</v>
      </c>
      <c r="PFN191" s="595">
        <f>'apuração GROSS'!PFE191</f>
        <v>0</v>
      </c>
      <c r="PFO191" s="595">
        <f>'apuração GROSS'!PFF191</f>
        <v>0</v>
      </c>
      <c r="PFP191" s="595">
        <f>'apuração GROSS'!PFG191</f>
        <v>0</v>
      </c>
      <c r="PFQ191" s="595">
        <f>'apuração GROSS'!PFH191</f>
        <v>0</v>
      </c>
      <c r="PFR191" s="595">
        <f>'apuração GROSS'!PFI191</f>
        <v>0</v>
      </c>
      <c r="PFS191" s="595">
        <f>'apuração GROSS'!PFJ191</f>
        <v>0</v>
      </c>
      <c r="PFT191" s="595">
        <f>'apuração GROSS'!PFK191</f>
        <v>0</v>
      </c>
      <c r="PFU191" s="595">
        <f>'apuração GROSS'!PFL191</f>
        <v>0</v>
      </c>
      <c r="PFV191" s="595">
        <f>'apuração GROSS'!PFM191</f>
        <v>0</v>
      </c>
      <c r="PFW191" s="595">
        <f>'apuração GROSS'!PFN191</f>
        <v>0</v>
      </c>
      <c r="PFX191" s="595">
        <f>'apuração GROSS'!PFO191</f>
        <v>0</v>
      </c>
      <c r="PFY191" s="595">
        <f>'apuração GROSS'!PFP191</f>
        <v>0</v>
      </c>
      <c r="PFZ191" s="595">
        <f>'apuração GROSS'!PFQ191</f>
        <v>0</v>
      </c>
      <c r="PGA191" s="595">
        <f>'apuração GROSS'!PFR191</f>
        <v>0</v>
      </c>
      <c r="PGB191" s="595">
        <f>'apuração GROSS'!PFS191</f>
        <v>0</v>
      </c>
      <c r="PGC191" s="595">
        <f>'apuração GROSS'!PFT191</f>
        <v>0</v>
      </c>
      <c r="PGD191" s="595">
        <f>'apuração GROSS'!PFU191</f>
        <v>0</v>
      </c>
      <c r="PGE191" s="595">
        <f>'apuração GROSS'!PFV191</f>
        <v>0</v>
      </c>
      <c r="PGF191" s="595">
        <f>'apuração GROSS'!PFW191</f>
        <v>0</v>
      </c>
      <c r="PGG191" s="595">
        <f>'apuração GROSS'!PFX191</f>
        <v>0</v>
      </c>
      <c r="PGH191" s="595">
        <f>'apuração GROSS'!PFY191</f>
        <v>0</v>
      </c>
      <c r="PGI191" s="595">
        <f>'apuração GROSS'!PFZ191</f>
        <v>0</v>
      </c>
      <c r="PGJ191" s="595">
        <f>'apuração GROSS'!PGA191</f>
        <v>0</v>
      </c>
      <c r="PGK191" s="595">
        <f>'apuração GROSS'!PGB191</f>
        <v>0</v>
      </c>
      <c r="PGL191" s="595">
        <f>'apuração GROSS'!PGC191</f>
        <v>0</v>
      </c>
      <c r="PGM191" s="595">
        <f>'apuração GROSS'!PGD191</f>
        <v>0</v>
      </c>
      <c r="PGN191" s="595">
        <f>'apuração GROSS'!PGE191</f>
        <v>0</v>
      </c>
      <c r="PGO191" s="595">
        <f>'apuração GROSS'!PGF191</f>
        <v>0</v>
      </c>
      <c r="PGP191" s="595">
        <f>'apuração GROSS'!PGG191</f>
        <v>0</v>
      </c>
      <c r="PGQ191" s="595">
        <f>'apuração GROSS'!PGH191</f>
        <v>0</v>
      </c>
      <c r="PGR191" s="595">
        <f>'apuração GROSS'!PGI191</f>
        <v>0</v>
      </c>
      <c r="PGS191" s="595">
        <f>'apuração GROSS'!PGJ191</f>
        <v>0</v>
      </c>
      <c r="PGT191" s="595">
        <f>'apuração GROSS'!PGK191</f>
        <v>0</v>
      </c>
      <c r="PGU191" s="595">
        <f>'apuração GROSS'!PGL191</f>
        <v>0</v>
      </c>
      <c r="PGV191" s="595">
        <f>'apuração GROSS'!PGM191</f>
        <v>0</v>
      </c>
      <c r="PGW191" s="595">
        <f>'apuração GROSS'!PGN191</f>
        <v>0</v>
      </c>
      <c r="PGX191" s="595">
        <f>'apuração GROSS'!PGO191</f>
        <v>0</v>
      </c>
      <c r="PGY191" s="595">
        <f>'apuração GROSS'!PGP191</f>
        <v>0</v>
      </c>
      <c r="PGZ191" s="595">
        <f>'apuração GROSS'!PGQ191</f>
        <v>0</v>
      </c>
      <c r="PHA191" s="595">
        <f>'apuração GROSS'!PGR191</f>
        <v>0</v>
      </c>
      <c r="PHB191" s="595">
        <f>'apuração GROSS'!PGS191</f>
        <v>0</v>
      </c>
      <c r="PHC191" s="595">
        <f>'apuração GROSS'!PGT191</f>
        <v>0</v>
      </c>
      <c r="PHD191" s="595">
        <f>'apuração GROSS'!PGU191</f>
        <v>0</v>
      </c>
      <c r="PHE191" s="595">
        <f>'apuração GROSS'!PGV191</f>
        <v>0</v>
      </c>
      <c r="PHF191" s="595">
        <f>'apuração GROSS'!PGW191</f>
        <v>0</v>
      </c>
      <c r="PHG191" s="595">
        <f>'apuração GROSS'!PGX191</f>
        <v>0</v>
      </c>
      <c r="PHH191" s="595">
        <f>'apuração GROSS'!PGY191</f>
        <v>0</v>
      </c>
      <c r="PHI191" s="595">
        <f>'apuração GROSS'!PGZ191</f>
        <v>0</v>
      </c>
      <c r="PHJ191" s="595">
        <f>'apuração GROSS'!PHA191</f>
        <v>0</v>
      </c>
      <c r="PHK191" s="595">
        <f>'apuração GROSS'!PHB191</f>
        <v>0</v>
      </c>
      <c r="PHL191" s="595">
        <f>'apuração GROSS'!PHC191</f>
        <v>0</v>
      </c>
      <c r="PHM191" s="595">
        <f>'apuração GROSS'!PHD191</f>
        <v>0</v>
      </c>
      <c r="PHN191" s="595">
        <f>'apuração GROSS'!PHE191</f>
        <v>0</v>
      </c>
      <c r="PHO191" s="595">
        <f>'apuração GROSS'!PHF191</f>
        <v>0</v>
      </c>
      <c r="PHP191" s="595">
        <f>'apuração GROSS'!PHG191</f>
        <v>0</v>
      </c>
      <c r="PHQ191" s="595">
        <f>'apuração GROSS'!PHH191</f>
        <v>0</v>
      </c>
      <c r="PHR191" s="595">
        <f>'apuração GROSS'!PHI191</f>
        <v>0</v>
      </c>
      <c r="PHS191" s="595">
        <f>'apuração GROSS'!PHJ191</f>
        <v>0</v>
      </c>
      <c r="PHT191" s="595">
        <f>'apuração GROSS'!PHK191</f>
        <v>0</v>
      </c>
      <c r="PHU191" s="595">
        <f>'apuração GROSS'!PHL191</f>
        <v>0</v>
      </c>
      <c r="PHV191" s="595">
        <f>'apuração GROSS'!PHM191</f>
        <v>0</v>
      </c>
      <c r="PHW191" s="595">
        <f>'apuração GROSS'!PHN191</f>
        <v>0</v>
      </c>
      <c r="PHX191" s="595">
        <f>'apuração GROSS'!PHO191</f>
        <v>0</v>
      </c>
      <c r="PHY191" s="595">
        <f>'apuração GROSS'!PHP191</f>
        <v>0</v>
      </c>
      <c r="PHZ191" s="595">
        <f>'apuração GROSS'!PHQ191</f>
        <v>0</v>
      </c>
      <c r="PIA191" s="595">
        <f>'apuração GROSS'!PHR191</f>
        <v>0</v>
      </c>
      <c r="PIB191" s="595">
        <f>'apuração GROSS'!PHS191</f>
        <v>0</v>
      </c>
      <c r="PIC191" s="595">
        <f>'apuração GROSS'!PHT191</f>
        <v>0</v>
      </c>
      <c r="PID191" s="595">
        <f>'apuração GROSS'!PHU191</f>
        <v>0</v>
      </c>
      <c r="PIE191" s="595">
        <f>'apuração GROSS'!PHV191</f>
        <v>0</v>
      </c>
      <c r="PIF191" s="595">
        <f>'apuração GROSS'!PHW191</f>
        <v>0</v>
      </c>
      <c r="PIG191" s="595">
        <f>'apuração GROSS'!PHX191</f>
        <v>0</v>
      </c>
      <c r="PIH191" s="595">
        <f>'apuração GROSS'!PHY191</f>
        <v>0</v>
      </c>
      <c r="PII191" s="595">
        <f>'apuração GROSS'!PHZ191</f>
        <v>0</v>
      </c>
      <c r="PIJ191" s="595">
        <f>'apuração GROSS'!PIA191</f>
        <v>0</v>
      </c>
      <c r="PIK191" s="595">
        <f>'apuração GROSS'!PIB191</f>
        <v>0</v>
      </c>
      <c r="PIL191" s="595">
        <f>'apuração GROSS'!PIC191</f>
        <v>0</v>
      </c>
      <c r="PIM191" s="595">
        <f>'apuração GROSS'!PID191</f>
        <v>0</v>
      </c>
      <c r="PIN191" s="595">
        <f>'apuração GROSS'!PIE191</f>
        <v>0</v>
      </c>
      <c r="PIO191" s="595">
        <f>'apuração GROSS'!PIF191</f>
        <v>0</v>
      </c>
      <c r="PIP191" s="595">
        <f>'apuração GROSS'!PIG191</f>
        <v>0</v>
      </c>
      <c r="PIQ191" s="595">
        <f>'apuração GROSS'!PIH191</f>
        <v>0</v>
      </c>
      <c r="PIR191" s="595">
        <f>'apuração GROSS'!PII191</f>
        <v>0</v>
      </c>
      <c r="PIS191" s="595">
        <f>'apuração GROSS'!PIJ191</f>
        <v>0</v>
      </c>
      <c r="PIT191" s="595">
        <f>'apuração GROSS'!PIK191</f>
        <v>0</v>
      </c>
      <c r="PIU191" s="595">
        <f>'apuração GROSS'!PIL191</f>
        <v>0</v>
      </c>
      <c r="PIV191" s="595">
        <f>'apuração GROSS'!PIM191</f>
        <v>0</v>
      </c>
      <c r="PIW191" s="595">
        <f>'apuração GROSS'!PIN191</f>
        <v>0</v>
      </c>
      <c r="PIX191" s="595">
        <f>'apuração GROSS'!PIO191</f>
        <v>0</v>
      </c>
      <c r="PIY191" s="595">
        <f>'apuração GROSS'!PIP191</f>
        <v>0</v>
      </c>
      <c r="PIZ191" s="595">
        <f>'apuração GROSS'!PIQ191</f>
        <v>0</v>
      </c>
      <c r="PJA191" s="595">
        <f>'apuração GROSS'!PIR191</f>
        <v>0</v>
      </c>
      <c r="PJB191" s="595">
        <f>'apuração GROSS'!PIS191</f>
        <v>0</v>
      </c>
      <c r="PJC191" s="595">
        <f>'apuração GROSS'!PIT191</f>
        <v>0</v>
      </c>
      <c r="PJD191" s="595">
        <f>'apuração GROSS'!PIU191</f>
        <v>0</v>
      </c>
      <c r="PJE191" s="595">
        <f>'apuração GROSS'!PIV191</f>
        <v>0</v>
      </c>
      <c r="PJF191" s="595">
        <f>'apuração GROSS'!PIW191</f>
        <v>0</v>
      </c>
      <c r="PJG191" s="595">
        <f>'apuração GROSS'!PIX191</f>
        <v>0</v>
      </c>
      <c r="PJH191" s="595">
        <f>'apuração GROSS'!PIY191</f>
        <v>0</v>
      </c>
      <c r="PJI191" s="595">
        <f>'apuração GROSS'!PIZ191</f>
        <v>0</v>
      </c>
      <c r="PJJ191" s="595">
        <f>'apuração GROSS'!PJA191</f>
        <v>0</v>
      </c>
      <c r="PJK191" s="595">
        <f>'apuração GROSS'!PJB191</f>
        <v>0</v>
      </c>
      <c r="PJL191" s="595">
        <f>'apuração GROSS'!PJC191</f>
        <v>0</v>
      </c>
      <c r="PJM191" s="595">
        <f>'apuração GROSS'!PJD191</f>
        <v>0</v>
      </c>
      <c r="PJN191" s="595">
        <f>'apuração GROSS'!PJE191</f>
        <v>0</v>
      </c>
      <c r="PJO191" s="595">
        <f>'apuração GROSS'!PJF191</f>
        <v>0</v>
      </c>
      <c r="PJP191" s="595">
        <f>'apuração GROSS'!PJG191</f>
        <v>0</v>
      </c>
      <c r="PJQ191" s="595">
        <f>'apuração GROSS'!PJH191</f>
        <v>0</v>
      </c>
      <c r="PJR191" s="595">
        <f>'apuração GROSS'!PJI191</f>
        <v>0</v>
      </c>
      <c r="PJS191" s="595">
        <f>'apuração GROSS'!PJJ191</f>
        <v>0</v>
      </c>
      <c r="PJT191" s="595">
        <f>'apuração GROSS'!PJK191</f>
        <v>0</v>
      </c>
      <c r="PJU191" s="595">
        <f>'apuração GROSS'!PJL191</f>
        <v>0</v>
      </c>
      <c r="PJV191" s="595">
        <f>'apuração GROSS'!PJM191</f>
        <v>0</v>
      </c>
      <c r="PJW191" s="595">
        <f>'apuração GROSS'!PJN191</f>
        <v>0</v>
      </c>
      <c r="PJX191" s="595">
        <f>'apuração GROSS'!PJO191</f>
        <v>0</v>
      </c>
      <c r="PJY191" s="595">
        <f>'apuração GROSS'!PJP191</f>
        <v>0</v>
      </c>
      <c r="PJZ191" s="595">
        <f>'apuração GROSS'!PJQ191</f>
        <v>0</v>
      </c>
      <c r="PKA191" s="595">
        <f>'apuração GROSS'!PJR191</f>
        <v>0</v>
      </c>
      <c r="PKB191" s="595">
        <f>'apuração GROSS'!PJS191</f>
        <v>0</v>
      </c>
      <c r="PKC191" s="595">
        <f>'apuração GROSS'!PJT191</f>
        <v>0</v>
      </c>
      <c r="PKD191" s="595">
        <f>'apuração GROSS'!PJU191</f>
        <v>0</v>
      </c>
      <c r="PKE191" s="595">
        <f>'apuração GROSS'!PJV191</f>
        <v>0</v>
      </c>
      <c r="PKF191" s="595">
        <f>'apuração GROSS'!PJW191</f>
        <v>0</v>
      </c>
      <c r="PKG191" s="595">
        <f>'apuração GROSS'!PJX191</f>
        <v>0</v>
      </c>
      <c r="PKH191" s="595">
        <f>'apuração GROSS'!PJY191</f>
        <v>0</v>
      </c>
      <c r="PKI191" s="595">
        <f>'apuração GROSS'!PJZ191</f>
        <v>0</v>
      </c>
      <c r="PKJ191" s="595">
        <f>'apuração GROSS'!PKA191</f>
        <v>0</v>
      </c>
      <c r="PKK191" s="595">
        <f>'apuração GROSS'!PKB191</f>
        <v>0</v>
      </c>
      <c r="PKL191" s="595">
        <f>'apuração GROSS'!PKC191</f>
        <v>0</v>
      </c>
      <c r="PKM191" s="595">
        <f>'apuração GROSS'!PKD191</f>
        <v>0</v>
      </c>
      <c r="PKN191" s="595">
        <f>'apuração GROSS'!PKE191</f>
        <v>0</v>
      </c>
      <c r="PKO191" s="595">
        <f>'apuração GROSS'!PKF191</f>
        <v>0</v>
      </c>
      <c r="PKP191" s="595">
        <f>'apuração GROSS'!PKG191</f>
        <v>0</v>
      </c>
      <c r="PKQ191" s="595">
        <f>'apuração GROSS'!PKH191</f>
        <v>0</v>
      </c>
      <c r="PKR191" s="595">
        <f>'apuração GROSS'!PKI191</f>
        <v>0</v>
      </c>
      <c r="PKS191" s="595">
        <f>'apuração GROSS'!PKJ191</f>
        <v>0</v>
      </c>
      <c r="PKT191" s="595">
        <f>'apuração GROSS'!PKK191</f>
        <v>0</v>
      </c>
      <c r="PKU191" s="595">
        <f>'apuração GROSS'!PKL191</f>
        <v>0</v>
      </c>
      <c r="PKV191" s="595">
        <f>'apuração GROSS'!PKM191</f>
        <v>0</v>
      </c>
      <c r="PKW191" s="595">
        <f>'apuração GROSS'!PKN191</f>
        <v>0</v>
      </c>
      <c r="PKX191" s="595">
        <f>'apuração GROSS'!PKO191</f>
        <v>0</v>
      </c>
      <c r="PKY191" s="595">
        <f>'apuração GROSS'!PKP191</f>
        <v>0</v>
      </c>
      <c r="PKZ191" s="595">
        <f>'apuração GROSS'!PKQ191</f>
        <v>0</v>
      </c>
      <c r="PLA191" s="595">
        <f>'apuração GROSS'!PKR191</f>
        <v>0</v>
      </c>
      <c r="PLB191" s="595">
        <f>'apuração GROSS'!PKS191</f>
        <v>0</v>
      </c>
      <c r="PLC191" s="595">
        <f>'apuração GROSS'!PKT191</f>
        <v>0</v>
      </c>
      <c r="PLD191" s="595">
        <f>'apuração GROSS'!PKU191</f>
        <v>0</v>
      </c>
      <c r="PLE191" s="595">
        <f>'apuração GROSS'!PKV191</f>
        <v>0</v>
      </c>
      <c r="PLF191" s="595">
        <f>'apuração GROSS'!PKW191</f>
        <v>0</v>
      </c>
      <c r="PLG191" s="595">
        <f>'apuração GROSS'!PKX191</f>
        <v>0</v>
      </c>
      <c r="PLH191" s="595">
        <f>'apuração GROSS'!PKY191</f>
        <v>0</v>
      </c>
      <c r="PLI191" s="595">
        <f>'apuração GROSS'!PKZ191</f>
        <v>0</v>
      </c>
      <c r="PLJ191" s="595">
        <f>'apuração GROSS'!PLA191</f>
        <v>0</v>
      </c>
      <c r="PLK191" s="595">
        <f>'apuração GROSS'!PLB191</f>
        <v>0</v>
      </c>
      <c r="PLL191" s="595">
        <f>'apuração GROSS'!PLC191</f>
        <v>0</v>
      </c>
      <c r="PLM191" s="595">
        <f>'apuração GROSS'!PLD191</f>
        <v>0</v>
      </c>
      <c r="PLN191" s="595">
        <f>'apuração GROSS'!PLE191</f>
        <v>0</v>
      </c>
      <c r="PLO191" s="595">
        <f>'apuração GROSS'!PLF191</f>
        <v>0</v>
      </c>
      <c r="PLP191" s="595">
        <f>'apuração GROSS'!PLG191</f>
        <v>0</v>
      </c>
      <c r="PLQ191" s="595">
        <f>'apuração GROSS'!PLH191</f>
        <v>0</v>
      </c>
      <c r="PLR191" s="595">
        <f>'apuração GROSS'!PLI191</f>
        <v>0</v>
      </c>
      <c r="PLS191" s="595">
        <f>'apuração GROSS'!PLJ191</f>
        <v>0</v>
      </c>
      <c r="PLT191" s="595">
        <f>'apuração GROSS'!PLK191</f>
        <v>0</v>
      </c>
      <c r="PLU191" s="595">
        <f>'apuração GROSS'!PLL191</f>
        <v>0</v>
      </c>
      <c r="PLV191" s="595">
        <f>'apuração GROSS'!PLM191</f>
        <v>0</v>
      </c>
      <c r="PLW191" s="595">
        <f>'apuração GROSS'!PLN191</f>
        <v>0</v>
      </c>
      <c r="PLX191" s="595">
        <f>'apuração GROSS'!PLO191</f>
        <v>0</v>
      </c>
      <c r="PLY191" s="595">
        <f>'apuração GROSS'!PLP191</f>
        <v>0</v>
      </c>
      <c r="PLZ191" s="595">
        <f>'apuração GROSS'!PLQ191</f>
        <v>0</v>
      </c>
      <c r="PMA191" s="595">
        <f>'apuração GROSS'!PLR191</f>
        <v>0</v>
      </c>
      <c r="PMB191" s="595">
        <f>'apuração GROSS'!PLS191</f>
        <v>0</v>
      </c>
      <c r="PMC191" s="595">
        <f>'apuração GROSS'!PLT191</f>
        <v>0</v>
      </c>
      <c r="PMD191" s="595">
        <f>'apuração GROSS'!PLU191</f>
        <v>0</v>
      </c>
      <c r="PME191" s="595">
        <f>'apuração GROSS'!PLV191</f>
        <v>0</v>
      </c>
      <c r="PMF191" s="595">
        <f>'apuração GROSS'!PLW191</f>
        <v>0</v>
      </c>
      <c r="PMG191" s="595">
        <f>'apuração GROSS'!PLX191</f>
        <v>0</v>
      </c>
      <c r="PMH191" s="595">
        <f>'apuração GROSS'!PLY191</f>
        <v>0</v>
      </c>
      <c r="PMI191" s="595">
        <f>'apuração GROSS'!PLZ191</f>
        <v>0</v>
      </c>
      <c r="PMJ191" s="595">
        <f>'apuração GROSS'!PMA191</f>
        <v>0</v>
      </c>
      <c r="PMK191" s="595">
        <f>'apuração GROSS'!PMB191</f>
        <v>0</v>
      </c>
      <c r="PML191" s="595">
        <f>'apuração GROSS'!PMC191</f>
        <v>0</v>
      </c>
      <c r="PMM191" s="595">
        <f>'apuração GROSS'!PMD191</f>
        <v>0</v>
      </c>
      <c r="PMN191" s="595">
        <f>'apuração GROSS'!PME191</f>
        <v>0</v>
      </c>
      <c r="PMO191" s="595">
        <f>'apuração GROSS'!PMF191</f>
        <v>0</v>
      </c>
      <c r="PMP191" s="595">
        <f>'apuração GROSS'!PMG191</f>
        <v>0</v>
      </c>
      <c r="PMQ191" s="595">
        <f>'apuração GROSS'!PMH191</f>
        <v>0</v>
      </c>
      <c r="PMR191" s="595">
        <f>'apuração GROSS'!PMI191</f>
        <v>0</v>
      </c>
      <c r="PMS191" s="595">
        <f>'apuração GROSS'!PMJ191</f>
        <v>0</v>
      </c>
      <c r="PMT191" s="595">
        <f>'apuração GROSS'!PMK191</f>
        <v>0</v>
      </c>
      <c r="PMU191" s="595">
        <f>'apuração GROSS'!PML191</f>
        <v>0</v>
      </c>
      <c r="PMV191" s="595">
        <f>'apuração GROSS'!PMM191</f>
        <v>0</v>
      </c>
      <c r="PMW191" s="595">
        <f>'apuração GROSS'!PMN191</f>
        <v>0</v>
      </c>
      <c r="PMX191" s="595">
        <f>'apuração GROSS'!PMO191</f>
        <v>0</v>
      </c>
      <c r="PMY191" s="595">
        <f>'apuração GROSS'!PMP191</f>
        <v>0</v>
      </c>
      <c r="PMZ191" s="595">
        <f>'apuração GROSS'!PMQ191</f>
        <v>0</v>
      </c>
      <c r="PNA191" s="595">
        <f>'apuração GROSS'!PMR191</f>
        <v>0</v>
      </c>
      <c r="PNB191" s="595">
        <f>'apuração GROSS'!PMS191</f>
        <v>0</v>
      </c>
      <c r="PNC191" s="595">
        <f>'apuração GROSS'!PMT191</f>
        <v>0</v>
      </c>
      <c r="PND191" s="595">
        <f>'apuração GROSS'!PMU191</f>
        <v>0</v>
      </c>
      <c r="PNE191" s="595">
        <f>'apuração GROSS'!PMV191</f>
        <v>0</v>
      </c>
      <c r="PNF191" s="595">
        <f>'apuração GROSS'!PMW191</f>
        <v>0</v>
      </c>
      <c r="PNG191" s="595">
        <f>'apuração GROSS'!PMX191</f>
        <v>0</v>
      </c>
      <c r="PNH191" s="595">
        <f>'apuração GROSS'!PMY191</f>
        <v>0</v>
      </c>
      <c r="PNI191" s="595">
        <f>'apuração GROSS'!PMZ191</f>
        <v>0</v>
      </c>
      <c r="PNJ191" s="595">
        <f>'apuração GROSS'!PNA191</f>
        <v>0</v>
      </c>
      <c r="PNK191" s="595">
        <f>'apuração GROSS'!PNB191</f>
        <v>0</v>
      </c>
      <c r="PNL191" s="595">
        <f>'apuração GROSS'!PNC191</f>
        <v>0</v>
      </c>
      <c r="PNM191" s="595">
        <f>'apuração GROSS'!PND191</f>
        <v>0</v>
      </c>
      <c r="PNN191" s="595">
        <f>'apuração GROSS'!PNE191</f>
        <v>0</v>
      </c>
      <c r="PNO191" s="595">
        <f>'apuração GROSS'!PNF191</f>
        <v>0</v>
      </c>
      <c r="PNP191" s="595">
        <f>'apuração GROSS'!PNG191</f>
        <v>0</v>
      </c>
      <c r="PNQ191" s="595">
        <f>'apuração GROSS'!PNH191</f>
        <v>0</v>
      </c>
      <c r="PNR191" s="595">
        <f>'apuração GROSS'!PNI191</f>
        <v>0</v>
      </c>
      <c r="PNS191" s="595">
        <f>'apuração GROSS'!PNJ191</f>
        <v>0</v>
      </c>
      <c r="PNT191" s="595">
        <f>'apuração GROSS'!PNK191</f>
        <v>0</v>
      </c>
      <c r="PNU191" s="595">
        <f>'apuração GROSS'!PNL191</f>
        <v>0</v>
      </c>
      <c r="PNV191" s="595">
        <f>'apuração GROSS'!PNM191</f>
        <v>0</v>
      </c>
      <c r="PNW191" s="595">
        <f>'apuração GROSS'!PNN191</f>
        <v>0</v>
      </c>
      <c r="PNX191" s="595">
        <f>'apuração GROSS'!PNO191</f>
        <v>0</v>
      </c>
      <c r="PNY191" s="595">
        <f>'apuração GROSS'!PNP191</f>
        <v>0</v>
      </c>
      <c r="PNZ191" s="595">
        <f>'apuração GROSS'!PNQ191</f>
        <v>0</v>
      </c>
      <c r="POA191" s="595">
        <f>'apuração GROSS'!PNR191</f>
        <v>0</v>
      </c>
      <c r="POB191" s="595">
        <f>'apuração GROSS'!PNS191</f>
        <v>0</v>
      </c>
      <c r="POC191" s="595">
        <f>'apuração GROSS'!PNT191</f>
        <v>0</v>
      </c>
      <c r="POD191" s="595">
        <f>'apuração GROSS'!PNU191</f>
        <v>0</v>
      </c>
      <c r="POE191" s="595">
        <f>'apuração GROSS'!PNV191</f>
        <v>0</v>
      </c>
      <c r="POF191" s="595">
        <f>'apuração GROSS'!PNW191</f>
        <v>0</v>
      </c>
      <c r="POG191" s="595">
        <f>'apuração GROSS'!PNX191</f>
        <v>0</v>
      </c>
      <c r="POH191" s="595">
        <f>'apuração GROSS'!PNY191</f>
        <v>0</v>
      </c>
      <c r="POI191" s="595">
        <f>'apuração GROSS'!PNZ191</f>
        <v>0</v>
      </c>
      <c r="POJ191" s="595">
        <f>'apuração GROSS'!POA191</f>
        <v>0</v>
      </c>
      <c r="POK191" s="595">
        <f>'apuração GROSS'!POB191</f>
        <v>0</v>
      </c>
      <c r="POL191" s="595">
        <f>'apuração GROSS'!POC191</f>
        <v>0</v>
      </c>
      <c r="POM191" s="595">
        <f>'apuração GROSS'!POD191</f>
        <v>0</v>
      </c>
      <c r="PON191" s="595">
        <f>'apuração GROSS'!POE191</f>
        <v>0</v>
      </c>
      <c r="POO191" s="595">
        <f>'apuração GROSS'!POF191</f>
        <v>0</v>
      </c>
      <c r="POP191" s="595">
        <f>'apuração GROSS'!POG191</f>
        <v>0</v>
      </c>
      <c r="POQ191" s="595">
        <f>'apuração GROSS'!POH191</f>
        <v>0</v>
      </c>
      <c r="POR191" s="595">
        <f>'apuração GROSS'!POI191</f>
        <v>0</v>
      </c>
      <c r="POS191" s="595">
        <f>'apuração GROSS'!POJ191</f>
        <v>0</v>
      </c>
      <c r="POT191" s="595">
        <f>'apuração GROSS'!POK191</f>
        <v>0</v>
      </c>
      <c r="POU191" s="595">
        <f>'apuração GROSS'!POL191</f>
        <v>0</v>
      </c>
      <c r="POV191" s="595">
        <f>'apuração GROSS'!POM191</f>
        <v>0</v>
      </c>
      <c r="POW191" s="595">
        <f>'apuração GROSS'!PON191</f>
        <v>0</v>
      </c>
      <c r="POX191" s="595">
        <f>'apuração GROSS'!POO191</f>
        <v>0</v>
      </c>
      <c r="POY191" s="595">
        <f>'apuração GROSS'!POP191</f>
        <v>0</v>
      </c>
      <c r="POZ191" s="595">
        <f>'apuração GROSS'!POQ191</f>
        <v>0</v>
      </c>
      <c r="PPA191" s="595">
        <f>'apuração GROSS'!POR191</f>
        <v>0</v>
      </c>
      <c r="PPB191" s="595">
        <f>'apuração GROSS'!POS191</f>
        <v>0</v>
      </c>
      <c r="PPC191" s="595">
        <f>'apuração GROSS'!POT191</f>
        <v>0</v>
      </c>
      <c r="PPD191" s="595">
        <f>'apuração GROSS'!POU191</f>
        <v>0</v>
      </c>
      <c r="PPE191" s="595">
        <f>'apuração GROSS'!POV191</f>
        <v>0</v>
      </c>
      <c r="PPF191" s="595">
        <f>'apuração GROSS'!POW191</f>
        <v>0</v>
      </c>
      <c r="PPG191" s="595">
        <f>'apuração GROSS'!POX191</f>
        <v>0</v>
      </c>
      <c r="PPH191" s="595">
        <f>'apuração GROSS'!POY191</f>
        <v>0</v>
      </c>
      <c r="PPI191" s="595">
        <f>'apuração GROSS'!POZ191</f>
        <v>0</v>
      </c>
      <c r="PPJ191" s="595">
        <f>'apuração GROSS'!PPA191</f>
        <v>0</v>
      </c>
      <c r="PPK191" s="595">
        <f>'apuração GROSS'!PPB191</f>
        <v>0</v>
      </c>
      <c r="PPL191" s="595">
        <f>'apuração GROSS'!PPC191</f>
        <v>0</v>
      </c>
      <c r="PPM191" s="595">
        <f>'apuração GROSS'!PPD191</f>
        <v>0</v>
      </c>
      <c r="PPN191" s="595">
        <f>'apuração GROSS'!PPE191</f>
        <v>0</v>
      </c>
      <c r="PPO191" s="595">
        <f>'apuração GROSS'!PPF191</f>
        <v>0</v>
      </c>
      <c r="PPP191" s="595">
        <f>'apuração GROSS'!PPG191</f>
        <v>0</v>
      </c>
      <c r="PPQ191" s="595">
        <f>'apuração GROSS'!PPH191</f>
        <v>0</v>
      </c>
      <c r="PPR191" s="595">
        <f>'apuração GROSS'!PPI191</f>
        <v>0</v>
      </c>
      <c r="PPS191" s="595">
        <f>'apuração GROSS'!PPJ191</f>
        <v>0</v>
      </c>
      <c r="PPT191" s="595">
        <f>'apuração GROSS'!PPK191</f>
        <v>0</v>
      </c>
      <c r="PPU191" s="595">
        <f>'apuração GROSS'!PPL191</f>
        <v>0</v>
      </c>
      <c r="PPV191" s="595">
        <f>'apuração GROSS'!PPM191</f>
        <v>0</v>
      </c>
      <c r="PPW191" s="595">
        <f>'apuração GROSS'!PPN191</f>
        <v>0</v>
      </c>
      <c r="PPX191" s="595">
        <f>'apuração GROSS'!PPO191</f>
        <v>0</v>
      </c>
      <c r="PPY191" s="595">
        <f>'apuração GROSS'!PPP191</f>
        <v>0</v>
      </c>
      <c r="PPZ191" s="595">
        <f>'apuração GROSS'!PPQ191</f>
        <v>0</v>
      </c>
      <c r="PQA191" s="595">
        <f>'apuração GROSS'!PPR191</f>
        <v>0</v>
      </c>
      <c r="PQB191" s="595">
        <f>'apuração GROSS'!PPS191</f>
        <v>0</v>
      </c>
      <c r="PQC191" s="595">
        <f>'apuração GROSS'!PPT191</f>
        <v>0</v>
      </c>
      <c r="PQD191" s="595">
        <f>'apuração GROSS'!PPU191</f>
        <v>0</v>
      </c>
      <c r="PQE191" s="595">
        <f>'apuração GROSS'!PPV191</f>
        <v>0</v>
      </c>
      <c r="PQF191" s="595">
        <f>'apuração GROSS'!PPW191</f>
        <v>0</v>
      </c>
      <c r="PQG191" s="595">
        <f>'apuração GROSS'!PPX191</f>
        <v>0</v>
      </c>
      <c r="PQH191" s="595">
        <f>'apuração GROSS'!PPY191</f>
        <v>0</v>
      </c>
      <c r="PQI191" s="595">
        <f>'apuração GROSS'!PPZ191</f>
        <v>0</v>
      </c>
      <c r="PQJ191" s="595">
        <f>'apuração GROSS'!PQA191</f>
        <v>0</v>
      </c>
      <c r="PQK191" s="595">
        <f>'apuração GROSS'!PQB191</f>
        <v>0</v>
      </c>
      <c r="PQL191" s="595">
        <f>'apuração GROSS'!PQC191</f>
        <v>0</v>
      </c>
      <c r="PQM191" s="595">
        <f>'apuração GROSS'!PQD191</f>
        <v>0</v>
      </c>
      <c r="PQN191" s="595">
        <f>'apuração GROSS'!PQE191</f>
        <v>0</v>
      </c>
      <c r="PQO191" s="595">
        <f>'apuração GROSS'!PQF191</f>
        <v>0</v>
      </c>
      <c r="PQP191" s="595">
        <f>'apuração GROSS'!PQG191</f>
        <v>0</v>
      </c>
      <c r="PQQ191" s="595">
        <f>'apuração GROSS'!PQH191</f>
        <v>0</v>
      </c>
      <c r="PQR191" s="595">
        <f>'apuração GROSS'!PQI191</f>
        <v>0</v>
      </c>
      <c r="PQS191" s="595">
        <f>'apuração GROSS'!PQJ191</f>
        <v>0</v>
      </c>
      <c r="PQT191" s="595">
        <f>'apuração GROSS'!PQK191</f>
        <v>0</v>
      </c>
      <c r="PQU191" s="595">
        <f>'apuração GROSS'!PQL191</f>
        <v>0</v>
      </c>
      <c r="PQV191" s="595">
        <f>'apuração GROSS'!PQM191</f>
        <v>0</v>
      </c>
      <c r="PQW191" s="595">
        <f>'apuração GROSS'!PQN191</f>
        <v>0</v>
      </c>
      <c r="PQX191" s="595">
        <f>'apuração GROSS'!PQO191</f>
        <v>0</v>
      </c>
      <c r="PQY191" s="595">
        <f>'apuração GROSS'!PQP191</f>
        <v>0</v>
      </c>
      <c r="PQZ191" s="595">
        <f>'apuração GROSS'!PQQ191</f>
        <v>0</v>
      </c>
      <c r="PRA191" s="595">
        <f>'apuração GROSS'!PQR191</f>
        <v>0</v>
      </c>
      <c r="PRB191" s="595">
        <f>'apuração GROSS'!PQS191</f>
        <v>0</v>
      </c>
      <c r="PRC191" s="595">
        <f>'apuração GROSS'!PQT191</f>
        <v>0</v>
      </c>
      <c r="PRD191" s="595">
        <f>'apuração GROSS'!PQU191</f>
        <v>0</v>
      </c>
      <c r="PRE191" s="595">
        <f>'apuração GROSS'!PQV191</f>
        <v>0</v>
      </c>
      <c r="PRF191" s="595">
        <f>'apuração GROSS'!PQW191</f>
        <v>0</v>
      </c>
      <c r="PRG191" s="595">
        <f>'apuração GROSS'!PQX191</f>
        <v>0</v>
      </c>
      <c r="PRH191" s="595">
        <f>'apuração GROSS'!PQY191</f>
        <v>0</v>
      </c>
      <c r="PRI191" s="595">
        <f>'apuração GROSS'!PQZ191</f>
        <v>0</v>
      </c>
      <c r="PRJ191" s="595">
        <f>'apuração GROSS'!PRA191</f>
        <v>0</v>
      </c>
      <c r="PRK191" s="595">
        <f>'apuração GROSS'!PRB191</f>
        <v>0</v>
      </c>
      <c r="PRL191" s="595">
        <f>'apuração GROSS'!PRC191</f>
        <v>0</v>
      </c>
      <c r="PRM191" s="595">
        <f>'apuração GROSS'!PRD191</f>
        <v>0</v>
      </c>
      <c r="PRN191" s="595">
        <f>'apuração GROSS'!PRE191</f>
        <v>0</v>
      </c>
      <c r="PRO191" s="595">
        <f>'apuração GROSS'!PRF191</f>
        <v>0</v>
      </c>
      <c r="PRP191" s="595">
        <f>'apuração GROSS'!PRG191</f>
        <v>0</v>
      </c>
      <c r="PRQ191" s="595">
        <f>'apuração GROSS'!PRH191</f>
        <v>0</v>
      </c>
      <c r="PRR191" s="595">
        <f>'apuração GROSS'!PRI191</f>
        <v>0</v>
      </c>
      <c r="PRS191" s="595">
        <f>'apuração GROSS'!PRJ191</f>
        <v>0</v>
      </c>
      <c r="PRT191" s="595">
        <f>'apuração GROSS'!PRK191</f>
        <v>0</v>
      </c>
      <c r="PRU191" s="595">
        <f>'apuração GROSS'!PRL191</f>
        <v>0</v>
      </c>
      <c r="PRV191" s="595">
        <f>'apuração GROSS'!PRM191</f>
        <v>0</v>
      </c>
      <c r="PRW191" s="595">
        <f>'apuração GROSS'!PRN191</f>
        <v>0</v>
      </c>
      <c r="PRX191" s="595">
        <f>'apuração GROSS'!PRO191</f>
        <v>0</v>
      </c>
      <c r="PRY191" s="595">
        <f>'apuração GROSS'!PRP191</f>
        <v>0</v>
      </c>
      <c r="PRZ191" s="595">
        <f>'apuração GROSS'!PRQ191</f>
        <v>0</v>
      </c>
      <c r="PSA191" s="595">
        <f>'apuração GROSS'!PRR191</f>
        <v>0</v>
      </c>
      <c r="PSB191" s="595">
        <f>'apuração GROSS'!PRS191</f>
        <v>0</v>
      </c>
      <c r="PSC191" s="595">
        <f>'apuração GROSS'!PRT191</f>
        <v>0</v>
      </c>
      <c r="PSD191" s="595">
        <f>'apuração GROSS'!PRU191</f>
        <v>0</v>
      </c>
      <c r="PSE191" s="595">
        <f>'apuração GROSS'!PRV191</f>
        <v>0</v>
      </c>
      <c r="PSF191" s="595">
        <f>'apuração GROSS'!PRW191</f>
        <v>0</v>
      </c>
      <c r="PSG191" s="595">
        <f>'apuração GROSS'!PRX191</f>
        <v>0</v>
      </c>
      <c r="PSH191" s="595">
        <f>'apuração GROSS'!PRY191</f>
        <v>0</v>
      </c>
      <c r="PSI191" s="595">
        <f>'apuração GROSS'!PRZ191</f>
        <v>0</v>
      </c>
      <c r="PSJ191" s="595">
        <f>'apuração GROSS'!PSA191</f>
        <v>0</v>
      </c>
      <c r="PSK191" s="595">
        <f>'apuração GROSS'!PSB191</f>
        <v>0</v>
      </c>
      <c r="PSL191" s="595">
        <f>'apuração GROSS'!PSC191</f>
        <v>0</v>
      </c>
      <c r="PSM191" s="595">
        <f>'apuração GROSS'!PSD191</f>
        <v>0</v>
      </c>
      <c r="PSN191" s="595">
        <f>'apuração GROSS'!PSE191</f>
        <v>0</v>
      </c>
      <c r="PSO191" s="595">
        <f>'apuração GROSS'!PSF191</f>
        <v>0</v>
      </c>
      <c r="PSP191" s="595">
        <f>'apuração GROSS'!PSG191</f>
        <v>0</v>
      </c>
      <c r="PSQ191" s="595">
        <f>'apuração GROSS'!PSH191</f>
        <v>0</v>
      </c>
      <c r="PSR191" s="595">
        <f>'apuração GROSS'!PSI191</f>
        <v>0</v>
      </c>
      <c r="PSS191" s="595">
        <f>'apuração GROSS'!PSJ191</f>
        <v>0</v>
      </c>
      <c r="PST191" s="595">
        <f>'apuração GROSS'!PSK191</f>
        <v>0</v>
      </c>
      <c r="PSU191" s="595">
        <f>'apuração GROSS'!PSL191</f>
        <v>0</v>
      </c>
      <c r="PSV191" s="595">
        <f>'apuração GROSS'!PSM191</f>
        <v>0</v>
      </c>
      <c r="PSW191" s="595">
        <f>'apuração GROSS'!PSN191</f>
        <v>0</v>
      </c>
      <c r="PSX191" s="595">
        <f>'apuração GROSS'!PSO191</f>
        <v>0</v>
      </c>
      <c r="PSY191" s="595">
        <f>'apuração GROSS'!PSP191</f>
        <v>0</v>
      </c>
      <c r="PSZ191" s="595">
        <f>'apuração GROSS'!PSQ191</f>
        <v>0</v>
      </c>
      <c r="PTA191" s="595">
        <f>'apuração GROSS'!PSR191</f>
        <v>0</v>
      </c>
      <c r="PTB191" s="595">
        <f>'apuração GROSS'!PSS191</f>
        <v>0</v>
      </c>
      <c r="PTC191" s="595">
        <f>'apuração GROSS'!PST191</f>
        <v>0</v>
      </c>
      <c r="PTD191" s="595">
        <f>'apuração GROSS'!PSU191</f>
        <v>0</v>
      </c>
      <c r="PTE191" s="595">
        <f>'apuração GROSS'!PSV191</f>
        <v>0</v>
      </c>
      <c r="PTF191" s="595">
        <f>'apuração GROSS'!PSW191</f>
        <v>0</v>
      </c>
      <c r="PTG191" s="595">
        <f>'apuração GROSS'!PSX191</f>
        <v>0</v>
      </c>
      <c r="PTH191" s="595">
        <f>'apuração GROSS'!PSY191</f>
        <v>0</v>
      </c>
      <c r="PTI191" s="595">
        <f>'apuração GROSS'!PSZ191</f>
        <v>0</v>
      </c>
      <c r="PTJ191" s="595">
        <f>'apuração GROSS'!PTA191</f>
        <v>0</v>
      </c>
      <c r="PTK191" s="595">
        <f>'apuração GROSS'!PTB191</f>
        <v>0</v>
      </c>
      <c r="PTL191" s="595">
        <f>'apuração GROSS'!PTC191</f>
        <v>0</v>
      </c>
      <c r="PTM191" s="595">
        <f>'apuração GROSS'!PTD191</f>
        <v>0</v>
      </c>
      <c r="PTN191" s="595">
        <f>'apuração GROSS'!PTE191</f>
        <v>0</v>
      </c>
      <c r="PTO191" s="595">
        <f>'apuração GROSS'!PTF191</f>
        <v>0</v>
      </c>
      <c r="PTP191" s="595">
        <f>'apuração GROSS'!PTG191</f>
        <v>0</v>
      </c>
      <c r="PTQ191" s="595">
        <f>'apuração GROSS'!PTH191</f>
        <v>0</v>
      </c>
      <c r="PTR191" s="595">
        <f>'apuração GROSS'!PTI191</f>
        <v>0</v>
      </c>
      <c r="PTS191" s="595">
        <f>'apuração GROSS'!PTJ191</f>
        <v>0</v>
      </c>
      <c r="PTT191" s="595">
        <f>'apuração GROSS'!PTK191</f>
        <v>0</v>
      </c>
      <c r="PTU191" s="595">
        <f>'apuração GROSS'!PTL191</f>
        <v>0</v>
      </c>
      <c r="PTV191" s="595">
        <f>'apuração GROSS'!PTM191</f>
        <v>0</v>
      </c>
      <c r="PTW191" s="595">
        <f>'apuração GROSS'!PTN191</f>
        <v>0</v>
      </c>
      <c r="PTX191" s="595">
        <f>'apuração GROSS'!PTO191</f>
        <v>0</v>
      </c>
      <c r="PTY191" s="595">
        <f>'apuração GROSS'!PTP191</f>
        <v>0</v>
      </c>
      <c r="PTZ191" s="595">
        <f>'apuração GROSS'!PTQ191</f>
        <v>0</v>
      </c>
      <c r="PUA191" s="595">
        <f>'apuração GROSS'!PTR191</f>
        <v>0</v>
      </c>
      <c r="PUB191" s="595">
        <f>'apuração GROSS'!PTS191</f>
        <v>0</v>
      </c>
      <c r="PUC191" s="595">
        <f>'apuração GROSS'!PTT191</f>
        <v>0</v>
      </c>
      <c r="PUD191" s="595">
        <f>'apuração GROSS'!PTU191</f>
        <v>0</v>
      </c>
      <c r="PUE191" s="595">
        <f>'apuração GROSS'!PTV191</f>
        <v>0</v>
      </c>
      <c r="PUF191" s="595">
        <f>'apuração GROSS'!PTW191</f>
        <v>0</v>
      </c>
      <c r="PUG191" s="595">
        <f>'apuração GROSS'!PTX191</f>
        <v>0</v>
      </c>
      <c r="PUH191" s="595">
        <f>'apuração GROSS'!PTY191</f>
        <v>0</v>
      </c>
      <c r="PUI191" s="595">
        <f>'apuração GROSS'!PTZ191</f>
        <v>0</v>
      </c>
      <c r="PUJ191" s="595">
        <f>'apuração GROSS'!PUA191</f>
        <v>0</v>
      </c>
      <c r="PUK191" s="595">
        <f>'apuração GROSS'!PUB191</f>
        <v>0</v>
      </c>
      <c r="PUL191" s="595">
        <f>'apuração GROSS'!PUC191</f>
        <v>0</v>
      </c>
      <c r="PUM191" s="595">
        <f>'apuração GROSS'!PUD191</f>
        <v>0</v>
      </c>
      <c r="PUN191" s="595">
        <f>'apuração GROSS'!PUE191</f>
        <v>0</v>
      </c>
      <c r="PUO191" s="595">
        <f>'apuração GROSS'!PUF191</f>
        <v>0</v>
      </c>
      <c r="PUP191" s="595">
        <f>'apuração GROSS'!PUG191</f>
        <v>0</v>
      </c>
      <c r="PUQ191" s="595">
        <f>'apuração GROSS'!PUH191</f>
        <v>0</v>
      </c>
      <c r="PUR191" s="595">
        <f>'apuração GROSS'!PUI191</f>
        <v>0</v>
      </c>
      <c r="PUS191" s="595">
        <f>'apuração GROSS'!PUJ191</f>
        <v>0</v>
      </c>
      <c r="PUT191" s="595">
        <f>'apuração GROSS'!PUK191</f>
        <v>0</v>
      </c>
      <c r="PUU191" s="595">
        <f>'apuração GROSS'!PUL191</f>
        <v>0</v>
      </c>
      <c r="PUV191" s="595">
        <f>'apuração GROSS'!PUM191</f>
        <v>0</v>
      </c>
      <c r="PUW191" s="595">
        <f>'apuração GROSS'!PUN191</f>
        <v>0</v>
      </c>
      <c r="PUX191" s="595">
        <f>'apuração GROSS'!PUO191</f>
        <v>0</v>
      </c>
      <c r="PUY191" s="595">
        <f>'apuração GROSS'!PUP191</f>
        <v>0</v>
      </c>
      <c r="PUZ191" s="595">
        <f>'apuração GROSS'!PUQ191</f>
        <v>0</v>
      </c>
      <c r="PVA191" s="595">
        <f>'apuração GROSS'!PUR191</f>
        <v>0</v>
      </c>
      <c r="PVB191" s="595">
        <f>'apuração GROSS'!PUS191</f>
        <v>0</v>
      </c>
      <c r="PVC191" s="595">
        <f>'apuração GROSS'!PUT191</f>
        <v>0</v>
      </c>
      <c r="PVD191" s="595">
        <f>'apuração GROSS'!PUU191</f>
        <v>0</v>
      </c>
      <c r="PVE191" s="595">
        <f>'apuração GROSS'!PUV191</f>
        <v>0</v>
      </c>
      <c r="PVF191" s="595">
        <f>'apuração GROSS'!PUW191</f>
        <v>0</v>
      </c>
      <c r="PVG191" s="595">
        <f>'apuração GROSS'!PUX191</f>
        <v>0</v>
      </c>
      <c r="PVH191" s="595">
        <f>'apuração GROSS'!PUY191</f>
        <v>0</v>
      </c>
      <c r="PVI191" s="595">
        <f>'apuração GROSS'!PUZ191</f>
        <v>0</v>
      </c>
      <c r="PVJ191" s="595">
        <f>'apuração GROSS'!PVA191</f>
        <v>0</v>
      </c>
      <c r="PVK191" s="595">
        <f>'apuração GROSS'!PVB191</f>
        <v>0</v>
      </c>
      <c r="PVL191" s="595">
        <f>'apuração GROSS'!PVC191</f>
        <v>0</v>
      </c>
      <c r="PVM191" s="595">
        <f>'apuração GROSS'!PVD191</f>
        <v>0</v>
      </c>
      <c r="PVN191" s="595">
        <f>'apuração GROSS'!PVE191</f>
        <v>0</v>
      </c>
      <c r="PVO191" s="595">
        <f>'apuração GROSS'!PVF191</f>
        <v>0</v>
      </c>
      <c r="PVP191" s="595">
        <f>'apuração GROSS'!PVG191</f>
        <v>0</v>
      </c>
      <c r="PVQ191" s="595">
        <f>'apuração GROSS'!PVH191</f>
        <v>0</v>
      </c>
      <c r="PVR191" s="595">
        <f>'apuração GROSS'!PVI191</f>
        <v>0</v>
      </c>
      <c r="PVS191" s="595">
        <f>'apuração GROSS'!PVJ191</f>
        <v>0</v>
      </c>
      <c r="PVT191" s="595">
        <f>'apuração GROSS'!PVK191</f>
        <v>0</v>
      </c>
      <c r="PVU191" s="595">
        <f>'apuração GROSS'!PVL191</f>
        <v>0</v>
      </c>
      <c r="PVV191" s="595">
        <f>'apuração GROSS'!PVM191</f>
        <v>0</v>
      </c>
      <c r="PVW191" s="595">
        <f>'apuração GROSS'!PVN191</f>
        <v>0</v>
      </c>
      <c r="PVX191" s="595">
        <f>'apuração GROSS'!PVO191</f>
        <v>0</v>
      </c>
      <c r="PVY191" s="595">
        <f>'apuração GROSS'!PVP191</f>
        <v>0</v>
      </c>
      <c r="PVZ191" s="595">
        <f>'apuração GROSS'!PVQ191</f>
        <v>0</v>
      </c>
      <c r="PWA191" s="595">
        <f>'apuração GROSS'!PVR191</f>
        <v>0</v>
      </c>
      <c r="PWB191" s="595">
        <f>'apuração GROSS'!PVS191</f>
        <v>0</v>
      </c>
      <c r="PWC191" s="595">
        <f>'apuração GROSS'!PVT191</f>
        <v>0</v>
      </c>
      <c r="PWD191" s="595">
        <f>'apuração GROSS'!PVU191</f>
        <v>0</v>
      </c>
      <c r="PWE191" s="595">
        <f>'apuração GROSS'!PVV191</f>
        <v>0</v>
      </c>
      <c r="PWF191" s="595">
        <f>'apuração GROSS'!PVW191</f>
        <v>0</v>
      </c>
      <c r="PWG191" s="595">
        <f>'apuração GROSS'!PVX191</f>
        <v>0</v>
      </c>
      <c r="PWH191" s="595">
        <f>'apuração GROSS'!PVY191</f>
        <v>0</v>
      </c>
      <c r="PWI191" s="595">
        <f>'apuração GROSS'!PVZ191</f>
        <v>0</v>
      </c>
      <c r="PWJ191" s="595">
        <f>'apuração GROSS'!PWA191</f>
        <v>0</v>
      </c>
      <c r="PWK191" s="595">
        <f>'apuração GROSS'!PWB191</f>
        <v>0</v>
      </c>
      <c r="PWL191" s="595">
        <f>'apuração GROSS'!PWC191</f>
        <v>0</v>
      </c>
      <c r="PWM191" s="595">
        <f>'apuração GROSS'!PWD191</f>
        <v>0</v>
      </c>
      <c r="PWN191" s="595">
        <f>'apuração GROSS'!PWE191</f>
        <v>0</v>
      </c>
      <c r="PWO191" s="595">
        <f>'apuração GROSS'!PWF191</f>
        <v>0</v>
      </c>
      <c r="PWP191" s="595">
        <f>'apuração GROSS'!PWG191</f>
        <v>0</v>
      </c>
      <c r="PWQ191" s="595">
        <f>'apuração GROSS'!PWH191</f>
        <v>0</v>
      </c>
      <c r="PWR191" s="595">
        <f>'apuração GROSS'!PWI191</f>
        <v>0</v>
      </c>
      <c r="PWS191" s="595">
        <f>'apuração GROSS'!PWJ191</f>
        <v>0</v>
      </c>
      <c r="PWT191" s="595">
        <f>'apuração GROSS'!PWK191</f>
        <v>0</v>
      </c>
      <c r="PWU191" s="595">
        <f>'apuração GROSS'!PWL191</f>
        <v>0</v>
      </c>
      <c r="PWV191" s="595">
        <f>'apuração GROSS'!PWM191</f>
        <v>0</v>
      </c>
      <c r="PWW191" s="595">
        <f>'apuração GROSS'!PWN191</f>
        <v>0</v>
      </c>
      <c r="PWX191" s="595">
        <f>'apuração GROSS'!PWO191</f>
        <v>0</v>
      </c>
      <c r="PWY191" s="595">
        <f>'apuração GROSS'!PWP191</f>
        <v>0</v>
      </c>
      <c r="PWZ191" s="595">
        <f>'apuração GROSS'!PWQ191</f>
        <v>0</v>
      </c>
      <c r="PXA191" s="595">
        <f>'apuração GROSS'!PWR191</f>
        <v>0</v>
      </c>
      <c r="PXB191" s="595">
        <f>'apuração GROSS'!PWS191</f>
        <v>0</v>
      </c>
      <c r="PXC191" s="595">
        <f>'apuração GROSS'!PWT191</f>
        <v>0</v>
      </c>
      <c r="PXD191" s="595">
        <f>'apuração GROSS'!PWU191</f>
        <v>0</v>
      </c>
      <c r="PXE191" s="595">
        <f>'apuração GROSS'!PWV191</f>
        <v>0</v>
      </c>
      <c r="PXF191" s="595">
        <f>'apuração GROSS'!PWW191</f>
        <v>0</v>
      </c>
      <c r="PXG191" s="595">
        <f>'apuração GROSS'!PWX191</f>
        <v>0</v>
      </c>
      <c r="PXH191" s="595">
        <f>'apuração GROSS'!PWY191</f>
        <v>0</v>
      </c>
      <c r="PXI191" s="595">
        <f>'apuração GROSS'!PWZ191</f>
        <v>0</v>
      </c>
      <c r="PXJ191" s="595">
        <f>'apuração GROSS'!PXA191</f>
        <v>0</v>
      </c>
      <c r="PXK191" s="595">
        <f>'apuração GROSS'!PXB191</f>
        <v>0</v>
      </c>
      <c r="PXL191" s="595">
        <f>'apuração GROSS'!PXC191</f>
        <v>0</v>
      </c>
      <c r="PXM191" s="595">
        <f>'apuração GROSS'!PXD191</f>
        <v>0</v>
      </c>
      <c r="PXN191" s="595">
        <f>'apuração GROSS'!PXE191</f>
        <v>0</v>
      </c>
      <c r="PXO191" s="595">
        <f>'apuração GROSS'!PXF191</f>
        <v>0</v>
      </c>
      <c r="PXP191" s="595">
        <f>'apuração GROSS'!PXG191</f>
        <v>0</v>
      </c>
      <c r="PXQ191" s="595">
        <f>'apuração GROSS'!PXH191</f>
        <v>0</v>
      </c>
      <c r="PXR191" s="595">
        <f>'apuração GROSS'!PXI191</f>
        <v>0</v>
      </c>
      <c r="PXS191" s="595">
        <f>'apuração GROSS'!PXJ191</f>
        <v>0</v>
      </c>
      <c r="PXT191" s="595">
        <f>'apuração GROSS'!PXK191</f>
        <v>0</v>
      </c>
      <c r="PXU191" s="595">
        <f>'apuração GROSS'!PXL191</f>
        <v>0</v>
      </c>
      <c r="PXV191" s="595">
        <f>'apuração GROSS'!PXM191</f>
        <v>0</v>
      </c>
      <c r="PXW191" s="595">
        <f>'apuração GROSS'!PXN191</f>
        <v>0</v>
      </c>
      <c r="PXX191" s="595">
        <f>'apuração GROSS'!PXO191</f>
        <v>0</v>
      </c>
      <c r="PXY191" s="595">
        <f>'apuração GROSS'!PXP191</f>
        <v>0</v>
      </c>
      <c r="PXZ191" s="595">
        <f>'apuração GROSS'!PXQ191</f>
        <v>0</v>
      </c>
      <c r="PYA191" s="595">
        <f>'apuração GROSS'!PXR191</f>
        <v>0</v>
      </c>
      <c r="PYB191" s="595">
        <f>'apuração GROSS'!PXS191</f>
        <v>0</v>
      </c>
      <c r="PYC191" s="595">
        <f>'apuração GROSS'!PXT191</f>
        <v>0</v>
      </c>
      <c r="PYD191" s="595">
        <f>'apuração GROSS'!PXU191</f>
        <v>0</v>
      </c>
      <c r="PYE191" s="595">
        <f>'apuração GROSS'!PXV191</f>
        <v>0</v>
      </c>
      <c r="PYF191" s="595">
        <f>'apuração GROSS'!PXW191</f>
        <v>0</v>
      </c>
      <c r="PYG191" s="595">
        <f>'apuração GROSS'!PXX191</f>
        <v>0</v>
      </c>
      <c r="PYH191" s="595">
        <f>'apuração GROSS'!PXY191</f>
        <v>0</v>
      </c>
      <c r="PYI191" s="595">
        <f>'apuração GROSS'!PXZ191</f>
        <v>0</v>
      </c>
      <c r="PYJ191" s="595">
        <f>'apuração GROSS'!PYA191</f>
        <v>0</v>
      </c>
      <c r="PYK191" s="595">
        <f>'apuração GROSS'!PYB191</f>
        <v>0</v>
      </c>
      <c r="PYL191" s="595">
        <f>'apuração GROSS'!PYC191</f>
        <v>0</v>
      </c>
      <c r="PYM191" s="595">
        <f>'apuração GROSS'!PYD191</f>
        <v>0</v>
      </c>
      <c r="PYN191" s="595">
        <f>'apuração GROSS'!PYE191</f>
        <v>0</v>
      </c>
      <c r="PYO191" s="595">
        <f>'apuração GROSS'!PYF191</f>
        <v>0</v>
      </c>
      <c r="PYP191" s="595">
        <f>'apuração GROSS'!PYG191</f>
        <v>0</v>
      </c>
      <c r="PYQ191" s="595">
        <f>'apuração GROSS'!PYH191</f>
        <v>0</v>
      </c>
      <c r="PYR191" s="595">
        <f>'apuração GROSS'!PYI191</f>
        <v>0</v>
      </c>
      <c r="PYS191" s="595">
        <f>'apuração GROSS'!PYJ191</f>
        <v>0</v>
      </c>
      <c r="PYT191" s="595">
        <f>'apuração GROSS'!PYK191</f>
        <v>0</v>
      </c>
      <c r="PYU191" s="595">
        <f>'apuração GROSS'!PYL191</f>
        <v>0</v>
      </c>
      <c r="PYV191" s="595">
        <f>'apuração GROSS'!PYM191</f>
        <v>0</v>
      </c>
      <c r="PYW191" s="595">
        <f>'apuração GROSS'!PYN191</f>
        <v>0</v>
      </c>
      <c r="PYX191" s="595">
        <f>'apuração GROSS'!PYO191</f>
        <v>0</v>
      </c>
      <c r="PYY191" s="595">
        <f>'apuração GROSS'!PYP191</f>
        <v>0</v>
      </c>
      <c r="PYZ191" s="595">
        <f>'apuração GROSS'!PYQ191</f>
        <v>0</v>
      </c>
      <c r="PZA191" s="595">
        <f>'apuração GROSS'!PYR191</f>
        <v>0</v>
      </c>
      <c r="PZB191" s="595">
        <f>'apuração GROSS'!PYS191</f>
        <v>0</v>
      </c>
      <c r="PZC191" s="595">
        <f>'apuração GROSS'!PYT191</f>
        <v>0</v>
      </c>
      <c r="PZD191" s="595">
        <f>'apuração GROSS'!PYU191</f>
        <v>0</v>
      </c>
      <c r="PZE191" s="595">
        <f>'apuração GROSS'!PYV191</f>
        <v>0</v>
      </c>
      <c r="PZF191" s="595">
        <f>'apuração GROSS'!PYW191</f>
        <v>0</v>
      </c>
      <c r="PZG191" s="595">
        <f>'apuração GROSS'!PYX191</f>
        <v>0</v>
      </c>
      <c r="PZH191" s="595">
        <f>'apuração GROSS'!PYY191</f>
        <v>0</v>
      </c>
      <c r="PZI191" s="595">
        <f>'apuração GROSS'!PYZ191</f>
        <v>0</v>
      </c>
      <c r="PZJ191" s="595">
        <f>'apuração GROSS'!PZA191</f>
        <v>0</v>
      </c>
      <c r="PZK191" s="595">
        <f>'apuração GROSS'!PZB191</f>
        <v>0</v>
      </c>
      <c r="PZL191" s="595">
        <f>'apuração GROSS'!PZC191</f>
        <v>0</v>
      </c>
      <c r="PZM191" s="595">
        <f>'apuração GROSS'!PZD191</f>
        <v>0</v>
      </c>
      <c r="PZN191" s="595">
        <f>'apuração GROSS'!PZE191</f>
        <v>0</v>
      </c>
      <c r="PZO191" s="595">
        <f>'apuração GROSS'!PZF191</f>
        <v>0</v>
      </c>
      <c r="PZP191" s="595">
        <f>'apuração GROSS'!PZG191</f>
        <v>0</v>
      </c>
      <c r="PZQ191" s="595">
        <f>'apuração GROSS'!PZH191</f>
        <v>0</v>
      </c>
      <c r="PZR191" s="595">
        <f>'apuração GROSS'!PZI191</f>
        <v>0</v>
      </c>
      <c r="PZS191" s="595">
        <f>'apuração GROSS'!PZJ191</f>
        <v>0</v>
      </c>
      <c r="PZT191" s="595">
        <f>'apuração GROSS'!PZK191</f>
        <v>0</v>
      </c>
      <c r="PZU191" s="595">
        <f>'apuração GROSS'!PZL191</f>
        <v>0</v>
      </c>
      <c r="PZV191" s="595">
        <f>'apuração GROSS'!PZM191</f>
        <v>0</v>
      </c>
      <c r="PZW191" s="595">
        <f>'apuração GROSS'!PZN191</f>
        <v>0</v>
      </c>
      <c r="PZX191" s="595">
        <f>'apuração GROSS'!PZO191</f>
        <v>0</v>
      </c>
      <c r="PZY191" s="595">
        <f>'apuração GROSS'!PZP191</f>
        <v>0</v>
      </c>
      <c r="PZZ191" s="595">
        <f>'apuração GROSS'!PZQ191</f>
        <v>0</v>
      </c>
      <c r="QAA191" s="595">
        <f>'apuração GROSS'!PZR191</f>
        <v>0</v>
      </c>
      <c r="QAB191" s="595">
        <f>'apuração GROSS'!PZS191</f>
        <v>0</v>
      </c>
      <c r="QAC191" s="595">
        <f>'apuração GROSS'!PZT191</f>
        <v>0</v>
      </c>
      <c r="QAD191" s="595">
        <f>'apuração GROSS'!PZU191</f>
        <v>0</v>
      </c>
      <c r="QAE191" s="595">
        <f>'apuração GROSS'!PZV191</f>
        <v>0</v>
      </c>
      <c r="QAF191" s="595">
        <f>'apuração GROSS'!PZW191</f>
        <v>0</v>
      </c>
      <c r="QAG191" s="595">
        <f>'apuração GROSS'!PZX191</f>
        <v>0</v>
      </c>
      <c r="QAH191" s="595">
        <f>'apuração GROSS'!PZY191</f>
        <v>0</v>
      </c>
      <c r="QAI191" s="595">
        <f>'apuração GROSS'!PZZ191</f>
        <v>0</v>
      </c>
      <c r="QAJ191" s="595">
        <f>'apuração GROSS'!QAA191</f>
        <v>0</v>
      </c>
      <c r="QAK191" s="595">
        <f>'apuração GROSS'!QAB191</f>
        <v>0</v>
      </c>
      <c r="QAL191" s="595">
        <f>'apuração GROSS'!QAC191</f>
        <v>0</v>
      </c>
      <c r="QAM191" s="595">
        <f>'apuração GROSS'!QAD191</f>
        <v>0</v>
      </c>
      <c r="QAN191" s="595">
        <f>'apuração GROSS'!QAE191</f>
        <v>0</v>
      </c>
      <c r="QAO191" s="595">
        <f>'apuração GROSS'!QAF191</f>
        <v>0</v>
      </c>
      <c r="QAP191" s="595">
        <f>'apuração GROSS'!QAG191</f>
        <v>0</v>
      </c>
      <c r="QAQ191" s="595">
        <f>'apuração GROSS'!QAH191</f>
        <v>0</v>
      </c>
      <c r="QAR191" s="595">
        <f>'apuração GROSS'!QAI191</f>
        <v>0</v>
      </c>
      <c r="QAS191" s="595">
        <f>'apuração GROSS'!QAJ191</f>
        <v>0</v>
      </c>
      <c r="QAT191" s="595">
        <f>'apuração GROSS'!QAK191</f>
        <v>0</v>
      </c>
      <c r="QAU191" s="595">
        <f>'apuração GROSS'!QAL191</f>
        <v>0</v>
      </c>
      <c r="QAV191" s="595">
        <f>'apuração GROSS'!QAM191</f>
        <v>0</v>
      </c>
      <c r="QAW191" s="595">
        <f>'apuração GROSS'!QAN191</f>
        <v>0</v>
      </c>
      <c r="QAX191" s="595">
        <f>'apuração GROSS'!QAO191</f>
        <v>0</v>
      </c>
      <c r="QAY191" s="595">
        <f>'apuração GROSS'!QAP191</f>
        <v>0</v>
      </c>
      <c r="QAZ191" s="595">
        <f>'apuração GROSS'!QAQ191</f>
        <v>0</v>
      </c>
      <c r="QBA191" s="595">
        <f>'apuração GROSS'!QAR191</f>
        <v>0</v>
      </c>
      <c r="QBB191" s="595">
        <f>'apuração GROSS'!QAS191</f>
        <v>0</v>
      </c>
      <c r="QBC191" s="595">
        <f>'apuração GROSS'!QAT191</f>
        <v>0</v>
      </c>
      <c r="QBD191" s="595">
        <f>'apuração GROSS'!QAU191</f>
        <v>0</v>
      </c>
      <c r="QBE191" s="595">
        <f>'apuração GROSS'!QAV191</f>
        <v>0</v>
      </c>
      <c r="QBF191" s="595">
        <f>'apuração GROSS'!QAW191</f>
        <v>0</v>
      </c>
      <c r="QBG191" s="595">
        <f>'apuração GROSS'!QAX191</f>
        <v>0</v>
      </c>
      <c r="QBH191" s="595">
        <f>'apuração GROSS'!QAY191</f>
        <v>0</v>
      </c>
      <c r="QBI191" s="595">
        <f>'apuração GROSS'!QAZ191</f>
        <v>0</v>
      </c>
      <c r="QBJ191" s="595">
        <f>'apuração GROSS'!QBA191</f>
        <v>0</v>
      </c>
      <c r="QBK191" s="595">
        <f>'apuração GROSS'!QBB191</f>
        <v>0</v>
      </c>
      <c r="QBL191" s="595">
        <f>'apuração GROSS'!QBC191</f>
        <v>0</v>
      </c>
      <c r="QBM191" s="595">
        <f>'apuração GROSS'!QBD191</f>
        <v>0</v>
      </c>
      <c r="QBN191" s="595">
        <f>'apuração GROSS'!QBE191</f>
        <v>0</v>
      </c>
      <c r="QBO191" s="595">
        <f>'apuração GROSS'!QBF191</f>
        <v>0</v>
      </c>
      <c r="QBP191" s="595">
        <f>'apuração GROSS'!QBG191</f>
        <v>0</v>
      </c>
      <c r="QBQ191" s="595">
        <f>'apuração GROSS'!QBH191</f>
        <v>0</v>
      </c>
      <c r="QBR191" s="595">
        <f>'apuração GROSS'!QBI191</f>
        <v>0</v>
      </c>
      <c r="QBS191" s="595">
        <f>'apuração GROSS'!QBJ191</f>
        <v>0</v>
      </c>
      <c r="QBT191" s="595">
        <f>'apuração GROSS'!QBK191</f>
        <v>0</v>
      </c>
      <c r="QBU191" s="595">
        <f>'apuração GROSS'!QBL191</f>
        <v>0</v>
      </c>
      <c r="QBV191" s="595">
        <f>'apuração GROSS'!QBM191</f>
        <v>0</v>
      </c>
      <c r="QBW191" s="595">
        <f>'apuração GROSS'!QBN191</f>
        <v>0</v>
      </c>
      <c r="QBX191" s="595">
        <f>'apuração GROSS'!QBO191</f>
        <v>0</v>
      </c>
      <c r="QBY191" s="595">
        <f>'apuração GROSS'!QBP191</f>
        <v>0</v>
      </c>
      <c r="QBZ191" s="595">
        <f>'apuração GROSS'!QBQ191</f>
        <v>0</v>
      </c>
      <c r="QCA191" s="595">
        <f>'apuração GROSS'!QBR191</f>
        <v>0</v>
      </c>
      <c r="QCB191" s="595">
        <f>'apuração GROSS'!QBS191</f>
        <v>0</v>
      </c>
      <c r="QCC191" s="595">
        <f>'apuração GROSS'!QBT191</f>
        <v>0</v>
      </c>
      <c r="QCD191" s="595">
        <f>'apuração GROSS'!QBU191</f>
        <v>0</v>
      </c>
      <c r="QCE191" s="595">
        <f>'apuração GROSS'!QBV191</f>
        <v>0</v>
      </c>
      <c r="QCF191" s="595">
        <f>'apuração GROSS'!QBW191</f>
        <v>0</v>
      </c>
      <c r="QCG191" s="595">
        <f>'apuração GROSS'!QBX191</f>
        <v>0</v>
      </c>
      <c r="QCH191" s="595">
        <f>'apuração GROSS'!QBY191</f>
        <v>0</v>
      </c>
      <c r="QCI191" s="595">
        <f>'apuração GROSS'!QBZ191</f>
        <v>0</v>
      </c>
      <c r="QCJ191" s="595">
        <f>'apuração GROSS'!QCA191</f>
        <v>0</v>
      </c>
      <c r="QCK191" s="595">
        <f>'apuração GROSS'!QCB191</f>
        <v>0</v>
      </c>
      <c r="QCL191" s="595">
        <f>'apuração GROSS'!QCC191</f>
        <v>0</v>
      </c>
      <c r="QCM191" s="595">
        <f>'apuração GROSS'!QCD191</f>
        <v>0</v>
      </c>
      <c r="QCN191" s="595">
        <f>'apuração GROSS'!QCE191</f>
        <v>0</v>
      </c>
      <c r="QCO191" s="595">
        <f>'apuração GROSS'!QCF191</f>
        <v>0</v>
      </c>
      <c r="QCP191" s="595">
        <f>'apuração GROSS'!QCG191</f>
        <v>0</v>
      </c>
      <c r="QCQ191" s="595">
        <f>'apuração GROSS'!QCH191</f>
        <v>0</v>
      </c>
      <c r="QCR191" s="595">
        <f>'apuração GROSS'!QCI191</f>
        <v>0</v>
      </c>
      <c r="QCS191" s="595">
        <f>'apuração GROSS'!QCJ191</f>
        <v>0</v>
      </c>
      <c r="QCT191" s="595">
        <f>'apuração GROSS'!QCK191</f>
        <v>0</v>
      </c>
      <c r="QCU191" s="595">
        <f>'apuração GROSS'!QCL191</f>
        <v>0</v>
      </c>
      <c r="QCV191" s="595">
        <f>'apuração GROSS'!QCM191</f>
        <v>0</v>
      </c>
      <c r="QCW191" s="595">
        <f>'apuração GROSS'!QCN191</f>
        <v>0</v>
      </c>
      <c r="QCX191" s="595">
        <f>'apuração GROSS'!QCO191</f>
        <v>0</v>
      </c>
      <c r="QCY191" s="595">
        <f>'apuração GROSS'!QCP191</f>
        <v>0</v>
      </c>
      <c r="QCZ191" s="595">
        <f>'apuração GROSS'!QCQ191</f>
        <v>0</v>
      </c>
      <c r="QDA191" s="595">
        <f>'apuração GROSS'!QCR191</f>
        <v>0</v>
      </c>
      <c r="QDB191" s="595">
        <f>'apuração GROSS'!QCS191</f>
        <v>0</v>
      </c>
      <c r="QDC191" s="595">
        <f>'apuração GROSS'!QCT191</f>
        <v>0</v>
      </c>
      <c r="QDD191" s="595">
        <f>'apuração GROSS'!QCU191</f>
        <v>0</v>
      </c>
      <c r="QDE191" s="595">
        <f>'apuração GROSS'!QCV191</f>
        <v>0</v>
      </c>
      <c r="QDF191" s="595">
        <f>'apuração GROSS'!QCW191</f>
        <v>0</v>
      </c>
      <c r="QDG191" s="595">
        <f>'apuração GROSS'!QCX191</f>
        <v>0</v>
      </c>
      <c r="QDH191" s="595">
        <f>'apuração GROSS'!QCY191</f>
        <v>0</v>
      </c>
      <c r="QDI191" s="595">
        <f>'apuração GROSS'!QCZ191</f>
        <v>0</v>
      </c>
      <c r="QDJ191" s="595">
        <f>'apuração GROSS'!QDA191</f>
        <v>0</v>
      </c>
      <c r="QDK191" s="595">
        <f>'apuração GROSS'!QDB191</f>
        <v>0</v>
      </c>
      <c r="QDL191" s="595">
        <f>'apuração GROSS'!QDC191</f>
        <v>0</v>
      </c>
      <c r="QDM191" s="595">
        <f>'apuração GROSS'!QDD191</f>
        <v>0</v>
      </c>
      <c r="QDN191" s="595">
        <f>'apuração GROSS'!QDE191</f>
        <v>0</v>
      </c>
      <c r="QDO191" s="595">
        <f>'apuração GROSS'!QDF191</f>
        <v>0</v>
      </c>
      <c r="QDP191" s="595">
        <f>'apuração GROSS'!QDG191</f>
        <v>0</v>
      </c>
      <c r="QDQ191" s="595">
        <f>'apuração GROSS'!QDH191</f>
        <v>0</v>
      </c>
      <c r="QDR191" s="595">
        <f>'apuração GROSS'!QDI191</f>
        <v>0</v>
      </c>
      <c r="QDS191" s="595">
        <f>'apuração GROSS'!QDJ191</f>
        <v>0</v>
      </c>
      <c r="QDT191" s="595">
        <f>'apuração GROSS'!QDK191</f>
        <v>0</v>
      </c>
      <c r="QDU191" s="595">
        <f>'apuração GROSS'!QDL191</f>
        <v>0</v>
      </c>
      <c r="QDV191" s="595">
        <f>'apuração GROSS'!QDM191</f>
        <v>0</v>
      </c>
      <c r="QDW191" s="595">
        <f>'apuração GROSS'!QDN191</f>
        <v>0</v>
      </c>
      <c r="QDX191" s="595">
        <f>'apuração GROSS'!QDO191</f>
        <v>0</v>
      </c>
      <c r="QDY191" s="595">
        <f>'apuração GROSS'!QDP191</f>
        <v>0</v>
      </c>
      <c r="QDZ191" s="595">
        <f>'apuração GROSS'!QDQ191</f>
        <v>0</v>
      </c>
      <c r="QEA191" s="595">
        <f>'apuração GROSS'!QDR191</f>
        <v>0</v>
      </c>
      <c r="QEB191" s="595">
        <f>'apuração GROSS'!QDS191</f>
        <v>0</v>
      </c>
      <c r="QEC191" s="595">
        <f>'apuração GROSS'!QDT191</f>
        <v>0</v>
      </c>
      <c r="QED191" s="595">
        <f>'apuração GROSS'!QDU191</f>
        <v>0</v>
      </c>
      <c r="QEE191" s="595">
        <f>'apuração GROSS'!QDV191</f>
        <v>0</v>
      </c>
      <c r="QEF191" s="595">
        <f>'apuração GROSS'!QDW191</f>
        <v>0</v>
      </c>
      <c r="QEG191" s="595">
        <f>'apuração GROSS'!QDX191</f>
        <v>0</v>
      </c>
      <c r="QEH191" s="595">
        <f>'apuração GROSS'!QDY191</f>
        <v>0</v>
      </c>
      <c r="QEI191" s="595">
        <f>'apuração GROSS'!QDZ191</f>
        <v>0</v>
      </c>
      <c r="QEJ191" s="595">
        <f>'apuração GROSS'!QEA191</f>
        <v>0</v>
      </c>
      <c r="QEK191" s="595">
        <f>'apuração GROSS'!QEB191</f>
        <v>0</v>
      </c>
      <c r="QEL191" s="595">
        <f>'apuração GROSS'!QEC191</f>
        <v>0</v>
      </c>
      <c r="QEM191" s="595">
        <f>'apuração GROSS'!QED191</f>
        <v>0</v>
      </c>
      <c r="QEN191" s="595">
        <f>'apuração GROSS'!QEE191</f>
        <v>0</v>
      </c>
      <c r="QEO191" s="595">
        <f>'apuração GROSS'!QEF191</f>
        <v>0</v>
      </c>
      <c r="QEP191" s="595">
        <f>'apuração GROSS'!QEG191</f>
        <v>0</v>
      </c>
      <c r="QEQ191" s="595">
        <f>'apuração GROSS'!QEH191</f>
        <v>0</v>
      </c>
      <c r="QER191" s="595">
        <f>'apuração GROSS'!QEI191</f>
        <v>0</v>
      </c>
      <c r="QES191" s="595">
        <f>'apuração GROSS'!QEJ191</f>
        <v>0</v>
      </c>
      <c r="QET191" s="595">
        <f>'apuração GROSS'!QEK191</f>
        <v>0</v>
      </c>
      <c r="QEU191" s="595">
        <f>'apuração GROSS'!QEL191</f>
        <v>0</v>
      </c>
      <c r="QEV191" s="595">
        <f>'apuração GROSS'!QEM191</f>
        <v>0</v>
      </c>
      <c r="QEW191" s="595">
        <f>'apuração GROSS'!QEN191</f>
        <v>0</v>
      </c>
      <c r="QEX191" s="595">
        <f>'apuração GROSS'!QEO191</f>
        <v>0</v>
      </c>
      <c r="QEY191" s="595">
        <f>'apuração GROSS'!QEP191</f>
        <v>0</v>
      </c>
      <c r="QEZ191" s="595">
        <f>'apuração GROSS'!QEQ191</f>
        <v>0</v>
      </c>
      <c r="QFA191" s="595">
        <f>'apuração GROSS'!QER191</f>
        <v>0</v>
      </c>
      <c r="QFB191" s="595">
        <f>'apuração GROSS'!QES191</f>
        <v>0</v>
      </c>
      <c r="QFC191" s="595">
        <f>'apuração GROSS'!QET191</f>
        <v>0</v>
      </c>
      <c r="QFD191" s="595">
        <f>'apuração GROSS'!QEU191</f>
        <v>0</v>
      </c>
      <c r="QFE191" s="595">
        <f>'apuração GROSS'!QEV191</f>
        <v>0</v>
      </c>
      <c r="QFF191" s="595">
        <f>'apuração GROSS'!QEW191</f>
        <v>0</v>
      </c>
      <c r="QFG191" s="595">
        <f>'apuração GROSS'!QEX191</f>
        <v>0</v>
      </c>
      <c r="QFH191" s="595">
        <f>'apuração GROSS'!QEY191</f>
        <v>0</v>
      </c>
      <c r="QFI191" s="595">
        <f>'apuração GROSS'!QEZ191</f>
        <v>0</v>
      </c>
      <c r="QFJ191" s="595">
        <f>'apuração GROSS'!QFA191</f>
        <v>0</v>
      </c>
      <c r="QFK191" s="595">
        <f>'apuração GROSS'!QFB191</f>
        <v>0</v>
      </c>
      <c r="QFL191" s="595">
        <f>'apuração GROSS'!QFC191</f>
        <v>0</v>
      </c>
      <c r="QFM191" s="595">
        <f>'apuração GROSS'!QFD191</f>
        <v>0</v>
      </c>
      <c r="QFN191" s="595">
        <f>'apuração GROSS'!QFE191</f>
        <v>0</v>
      </c>
      <c r="QFO191" s="595">
        <f>'apuração GROSS'!QFF191</f>
        <v>0</v>
      </c>
      <c r="QFP191" s="595">
        <f>'apuração GROSS'!QFG191</f>
        <v>0</v>
      </c>
      <c r="QFQ191" s="595">
        <f>'apuração GROSS'!QFH191</f>
        <v>0</v>
      </c>
      <c r="QFR191" s="595">
        <f>'apuração GROSS'!QFI191</f>
        <v>0</v>
      </c>
      <c r="QFS191" s="595">
        <f>'apuração GROSS'!QFJ191</f>
        <v>0</v>
      </c>
      <c r="QFT191" s="595">
        <f>'apuração GROSS'!QFK191</f>
        <v>0</v>
      </c>
      <c r="QFU191" s="595">
        <f>'apuração GROSS'!QFL191</f>
        <v>0</v>
      </c>
      <c r="QFV191" s="595">
        <f>'apuração GROSS'!QFM191</f>
        <v>0</v>
      </c>
      <c r="QFW191" s="595">
        <f>'apuração GROSS'!QFN191</f>
        <v>0</v>
      </c>
      <c r="QFX191" s="595">
        <f>'apuração GROSS'!QFO191</f>
        <v>0</v>
      </c>
      <c r="QFY191" s="595">
        <f>'apuração GROSS'!QFP191</f>
        <v>0</v>
      </c>
      <c r="QFZ191" s="595">
        <f>'apuração GROSS'!QFQ191</f>
        <v>0</v>
      </c>
      <c r="QGA191" s="595">
        <f>'apuração GROSS'!QFR191</f>
        <v>0</v>
      </c>
      <c r="QGB191" s="595">
        <f>'apuração GROSS'!QFS191</f>
        <v>0</v>
      </c>
      <c r="QGC191" s="595">
        <f>'apuração GROSS'!QFT191</f>
        <v>0</v>
      </c>
      <c r="QGD191" s="595">
        <f>'apuração GROSS'!QFU191</f>
        <v>0</v>
      </c>
      <c r="QGE191" s="595">
        <f>'apuração GROSS'!QFV191</f>
        <v>0</v>
      </c>
      <c r="QGF191" s="595">
        <f>'apuração GROSS'!QFW191</f>
        <v>0</v>
      </c>
      <c r="QGG191" s="595">
        <f>'apuração GROSS'!QFX191</f>
        <v>0</v>
      </c>
      <c r="QGH191" s="595">
        <f>'apuração GROSS'!QFY191</f>
        <v>0</v>
      </c>
      <c r="QGI191" s="595">
        <f>'apuração GROSS'!QFZ191</f>
        <v>0</v>
      </c>
      <c r="QGJ191" s="595">
        <f>'apuração GROSS'!QGA191</f>
        <v>0</v>
      </c>
      <c r="QGK191" s="595">
        <f>'apuração GROSS'!QGB191</f>
        <v>0</v>
      </c>
      <c r="QGL191" s="595">
        <f>'apuração GROSS'!QGC191</f>
        <v>0</v>
      </c>
      <c r="QGM191" s="595">
        <f>'apuração GROSS'!QGD191</f>
        <v>0</v>
      </c>
      <c r="QGN191" s="595">
        <f>'apuração GROSS'!QGE191</f>
        <v>0</v>
      </c>
      <c r="QGO191" s="595">
        <f>'apuração GROSS'!QGF191</f>
        <v>0</v>
      </c>
      <c r="QGP191" s="595">
        <f>'apuração GROSS'!QGG191</f>
        <v>0</v>
      </c>
      <c r="QGQ191" s="595">
        <f>'apuração GROSS'!QGH191</f>
        <v>0</v>
      </c>
      <c r="QGR191" s="595">
        <f>'apuração GROSS'!QGI191</f>
        <v>0</v>
      </c>
      <c r="QGS191" s="595">
        <f>'apuração GROSS'!QGJ191</f>
        <v>0</v>
      </c>
      <c r="QGT191" s="595">
        <f>'apuração GROSS'!QGK191</f>
        <v>0</v>
      </c>
      <c r="QGU191" s="595">
        <f>'apuração GROSS'!QGL191</f>
        <v>0</v>
      </c>
      <c r="QGV191" s="595">
        <f>'apuração GROSS'!QGM191</f>
        <v>0</v>
      </c>
      <c r="QGW191" s="595">
        <f>'apuração GROSS'!QGN191</f>
        <v>0</v>
      </c>
      <c r="QGX191" s="595">
        <f>'apuração GROSS'!QGO191</f>
        <v>0</v>
      </c>
      <c r="QGY191" s="595">
        <f>'apuração GROSS'!QGP191</f>
        <v>0</v>
      </c>
      <c r="QGZ191" s="595">
        <f>'apuração GROSS'!QGQ191</f>
        <v>0</v>
      </c>
      <c r="QHA191" s="595">
        <f>'apuração GROSS'!QGR191</f>
        <v>0</v>
      </c>
      <c r="QHB191" s="595">
        <f>'apuração GROSS'!QGS191</f>
        <v>0</v>
      </c>
      <c r="QHC191" s="595">
        <f>'apuração GROSS'!QGT191</f>
        <v>0</v>
      </c>
      <c r="QHD191" s="595">
        <f>'apuração GROSS'!QGU191</f>
        <v>0</v>
      </c>
      <c r="QHE191" s="595">
        <f>'apuração GROSS'!QGV191</f>
        <v>0</v>
      </c>
      <c r="QHF191" s="595">
        <f>'apuração GROSS'!QGW191</f>
        <v>0</v>
      </c>
      <c r="QHG191" s="595">
        <f>'apuração GROSS'!QGX191</f>
        <v>0</v>
      </c>
      <c r="QHH191" s="595">
        <f>'apuração GROSS'!QGY191</f>
        <v>0</v>
      </c>
      <c r="QHI191" s="595">
        <f>'apuração GROSS'!QGZ191</f>
        <v>0</v>
      </c>
      <c r="QHJ191" s="595">
        <f>'apuração GROSS'!QHA191</f>
        <v>0</v>
      </c>
      <c r="QHK191" s="595">
        <f>'apuração GROSS'!QHB191</f>
        <v>0</v>
      </c>
      <c r="QHL191" s="595">
        <f>'apuração GROSS'!QHC191</f>
        <v>0</v>
      </c>
      <c r="QHM191" s="595">
        <f>'apuração GROSS'!QHD191</f>
        <v>0</v>
      </c>
      <c r="QHN191" s="595">
        <f>'apuração GROSS'!QHE191</f>
        <v>0</v>
      </c>
      <c r="QHO191" s="595">
        <f>'apuração GROSS'!QHF191</f>
        <v>0</v>
      </c>
      <c r="QHP191" s="595">
        <f>'apuração GROSS'!QHG191</f>
        <v>0</v>
      </c>
      <c r="QHQ191" s="595">
        <f>'apuração GROSS'!QHH191</f>
        <v>0</v>
      </c>
      <c r="QHR191" s="595">
        <f>'apuração GROSS'!QHI191</f>
        <v>0</v>
      </c>
      <c r="QHS191" s="595">
        <f>'apuração GROSS'!QHJ191</f>
        <v>0</v>
      </c>
      <c r="QHT191" s="595">
        <f>'apuração GROSS'!QHK191</f>
        <v>0</v>
      </c>
      <c r="QHU191" s="595">
        <f>'apuração GROSS'!QHL191</f>
        <v>0</v>
      </c>
      <c r="QHV191" s="595">
        <f>'apuração GROSS'!QHM191</f>
        <v>0</v>
      </c>
      <c r="QHW191" s="595">
        <f>'apuração GROSS'!QHN191</f>
        <v>0</v>
      </c>
      <c r="QHX191" s="595">
        <f>'apuração GROSS'!QHO191</f>
        <v>0</v>
      </c>
      <c r="QHY191" s="595">
        <f>'apuração GROSS'!QHP191</f>
        <v>0</v>
      </c>
      <c r="QHZ191" s="595">
        <f>'apuração GROSS'!QHQ191</f>
        <v>0</v>
      </c>
      <c r="QIA191" s="595">
        <f>'apuração GROSS'!QHR191</f>
        <v>0</v>
      </c>
      <c r="QIB191" s="595">
        <f>'apuração GROSS'!QHS191</f>
        <v>0</v>
      </c>
      <c r="QIC191" s="595">
        <f>'apuração GROSS'!QHT191</f>
        <v>0</v>
      </c>
      <c r="QID191" s="595">
        <f>'apuração GROSS'!QHU191</f>
        <v>0</v>
      </c>
      <c r="QIE191" s="595">
        <f>'apuração GROSS'!QHV191</f>
        <v>0</v>
      </c>
      <c r="QIF191" s="595">
        <f>'apuração GROSS'!QHW191</f>
        <v>0</v>
      </c>
      <c r="QIG191" s="595">
        <f>'apuração GROSS'!QHX191</f>
        <v>0</v>
      </c>
      <c r="QIH191" s="595">
        <f>'apuração GROSS'!QHY191</f>
        <v>0</v>
      </c>
      <c r="QII191" s="595">
        <f>'apuração GROSS'!QHZ191</f>
        <v>0</v>
      </c>
      <c r="QIJ191" s="595">
        <f>'apuração GROSS'!QIA191</f>
        <v>0</v>
      </c>
      <c r="QIK191" s="595">
        <f>'apuração GROSS'!QIB191</f>
        <v>0</v>
      </c>
      <c r="QIL191" s="595">
        <f>'apuração GROSS'!QIC191</f>
        <v>0</v>
      </c>
      <c r="QIM191" s="595">
        <f>'apuração GROSS'!QID191</f>
        <v>0</v>
      </c>
      <c r="QIN191" s="595">
        <f>'apuração GROSS'!QIE191</f>
        <v>0</v>
      </c>
      <c r="QIO191" s="595">
        <f>'apuração GROSS'!QIF191</f>
        <v>0</v>
      </c>
      <c r="QIP191" s="595">
        <f>'apuração GROSS'!QIG191</f>
        <v>0</v>
      </c>
      <c r="QIQ191" s="595">
        <f>'apuração GROSS'!QIH191</f>
        <v>0</v>
      </c>
      <c r="QIR191" s="595">
        <f>'apuração GROSS'!QII191</f>
        <v>0</v>
      </c>
      <c r="QIS191" s="595">
        <f>'apuração GROSS'!QIJ191</f>
        <v>0</v>
      </c>
      <c r="QIT191" s="595">
        <f>'apuração GROSS'!QIK191</f>
        <v>0</v>
      </c>
      <c r="QIU191" s="595">
        <f>'apuração GROSS'!QIL191</f>
        <v>0</v>
      </c>
      <c r="QIV191" s="595">
        <f>'apuração GROSS'!QIM191</f>
        <v>0</v>
      </c>
      <c r="QIW191" s="595">
        <f>'apuração GROSS'!QIN191</f>
        <v>0</v>
      </c>
      <c r="QIX191" s="595">
        <f>'apuração GROSS'!QIO191</f>
        <v>0</v>
      </c>
      <c r="QIY191" s="595">
        <f>'apuração GROSS'!QIP191</f>
        <v>0</v>
      </c>
      <c r="QIZ191" s="595">
        <f>'apuração GROSS'!QIQ191</f>
        <v>0</v>
      </c>
      <c r="QJA191" s="595">
        <f>'apuração GROSS'!QIR191</f>
        <v>0</v>
      </c>
      <c r="QJB191" s="595">
        <f>'apuração GROSS'!QIS191</f>
        <v>0</v>
      </c>
      <c r="QJC191" s="595">
        <f>'apuração GROSS'!QIT191</f>
        <v>0</v>
      </c>
      <c r="QJD191" s="595">
        <f>'apuração GROSS'!QIU191</f>
        <v>0</v>
      </c>
      <c r="QJE191" s="595">
        <f>'apuração GROSS'!QIV191</f>
        <v>0</v>
      </c>
      <c r="QJF191" s="595">
        <f>'apuração GROSS'!QIW191</f>
        <v>0</v>
      </c>
      <c r="QJG191" s="595">
        <f>'apuração GROSS'!QIX191</f>
        <v>0</v>
      </c>
      <c r="QJH191" s="595">
        <f>'apuração GROSS'!QIY191</f>
        <v>0</v>
      </c>
      <c r="QJI191" s="595">
        <f>'apuração GROSS'!QIZ191</f>
        <v>0</v>
      </c>
      <c r="QJJ191" s="595">
        <f>'apuração GROSS'!QJA191</f>
        <v>0</v>
      </c>
      <c r="QJK191" s="595">
        <f>'apuração GROSS'!QJB191</f>
        <v>0</v>
      </c>
      <c r="QJL191" s="595">
        <f>'apuração GROSS'!QJC191</f>
        <v>0</v>
      </c>
      <c r="QJM191" s="595">
        <f>'apuração GROSS'!QJD191</f>
        <v>0</v>
      </c>
      <c r="QJN191" s="595">
        <f>'apuração GROSS'!QJE191</f>
        <v>0</v>
      </c>
      <c r="QJO191" s="595">
        <f>'apuração GROSS'!QJF191</f>
        <v>0</v>
      </c>
      <c r="QJP191" s="595">
        <f>'apuração GROSS'!QJG191</f>
        <v>0</v>
      </c>
      <c r="QJQ191" s="595">
        <f>'apuração GROSS'!QJH191</f>
        <v>0</v>
      </c>
      <c r="QJR191" s="595">
        <f>'apuração GROSS'!QJI191</f>
        <v>0</v>
      </c>
      <c r="QJS191" s="595">
        <f>'apuração GROSS'!QJJ191</f>
        <v>0</v>
      </c>
      <c r="QJT191" s="595">
        <f>'apuração GROSS'!QJK191</f>
        <v>0</v>
      </c>
      <c r="QJU191" s="595">
        <f>'apuração GROSS'!QJL191</f>
        <v>0</v>
      </c>
      <c r="QJV191" s="595">
        <f>'apuração GROSS'!QJM191</f>
        <v>0</v>
      </c>
      <c r="QJW191" s="595">
        <f>'apuração GROSS'!QJN191</f>
        <v>0</v>
      </c>
      <c r="QJX191" s="595">
        <f>'apuração GROSS'!QJO191</f>
        <v>0</v>
      </c>
      <c r="QJY191" s="595">
        <f>'apuração GROSS'!QJP191</f>
        <v>0</v>
      </c>
      <c r="QJZ191" s="595">
        <f>'apuração GROSS'!QJQ191</f>
        <v>0</v>
      </c>
      <c r="QKA191" s="595">
        <f>'apuração GROSS'!QJR191</f>
        <v>0</v>
      </c>
      <c r="QKB191" s="595">
        <f>'apuração GROSS'!QJS191</f>
        <v>0</v>
      </c>
      <c r="QKC191" s="595">
        <f>'apuração GROSS'!QJT191</f>
        <v>0</v>
      </c>
      <c r="QKD191" s="595">
        <f>'apuração GROSS'!QJU191</f>
        <v>0</v>
      </c>
      <c r="QKE191" s="595">
        <f>'apuração GROSS'!QJV191</f>
        <v>0</v>
      </c>
      <c r="QKF191" s="595">
        <f>'apuração GROSS'!QJW191</f>
        <v>0</v>
      </c>
      <c r="QKG191" s="595">
        <f>'apuração GROSS'!QJX191</f>
        <v>0</v>
      </c>
      <c r="QKH191" s="595">
        <f>'apuração GROSS'!QJY191</f>
        <v>0</v>
      </c>
      <c r="QKI191" s="595">
        <f>'apuração GROSS'!QJZ191</f>
        <v>0</v>
      </c>
      <c r="QKJ191" s="595">
        <f>'apuração GROSS'!QKA191</f>
        <v>0</v>
      </c>
      <c r="QKK191" s="595">
        <f>'apuração GROSS'!QKB191</f>
        <v>0</v>
      </c>
      <c r="QKL191" s="595">
        <f>'apuração GROSS'!QKC191</f>
        <v>0</v>
      </c>
      <c r="QKM191" s="595">
        <f>'apuração GROSS'!QKD191</f>
        <v>0</v>
      </c>
      <c r="QKN191" s="595">
        <f>'apuração GROSS'!QKE191</f>
        <v>0</v>
      </c>
      <c r="QKO191" s="595">
        <f>'apuração GROSS'!QKF191</f>
        <v>0</v>
      </c>
      <c r="QKP191" s="595">
        <f>'apuração GROSS'!QKG191</f>
        <v>0</v>
      </c>
      <c r="QKQ191" s="595">
        <f>'apuração GROSS'!QKH191</f>
        <v>0</v>
      </c>
      <c r="QKR191" s="595">
        <f>'apuração GROSS'!QKI191</f>
        <v>0</v>
      </c>
      <c r="QKS191" s="595">
        <f>'apuração GROSS'!QKJ191</f>
        <v>0</v>
      </c>
      <c r="QKT191" s="595">
        <f>'apuração GROSS'!QKK191</f>
        <v>0</v>
      </c>
      <c r="QKU191" s="595">
        <f>'apuração GROSS'!QKL191</f>
        <v>0</v>
      </c>
      <c r="QKV191" s="595">
        <f>'apuração GROSS'!QKM191</f>
        <v>0</v>
      </c>
      <c r="QKW191" s="595">
        <f>'apuração GROSS'!QKN191</f>
        <v>0</v>
      </c>
      <c r="QKX191" s="595">
        <f>'apuração GROSS'!QKO191</f>
        <v>0</v>
      </c>
      <c r="QKY191" s="595">
        <f>'apuração GROSS'!QKP191</f>
        <v>0</v>
      </c>
      <c r="QKZ191" s="595">
        <f>'apuração GROSS'!QKQ191</f>
        <v>0</v>
      </c>
      <c r="QLA191" s="595">
        <f>'apuração GROSS'!QKR191</f>
        <v>0</v>
      </c>
      <c r="QLB191" s="595">
        <f>'apuração GROSS'!QKS191</f>
        <v>0</v>
      </c>
      <c r="QLC191" s="595">
        <f>'apuração GROSS'!QKT191</f>
        <v>0</v>
      </c>
      <c r="QLD191" s="595">
        <f>'apuração GROSS'!QKU191</f>
        <v>0</v>
      </c>
      <c r="QLE191" s="595">
        <f>'apuração GROSS'!QKV191</f>
        <v>0</v>
      </c>
      <c r="QLF191" s="595">
        <f>'apuração GROSS'!QKW191</f>
        <v>0</v>
      </c>
      <c r="QLG191" s="595">
        <f>'apuração GROSS'!QKX191</f>
        <v>0</v>
      </c>
      <c r="QLH191" s="595">
        <f>'apuração GROSS'!QKY191</f>
        <v>0</v>
      </c>
      <c r="QLI191" s="595">
        <f>'apuração GROSS'!QKZ191</f>
        <v>0</v>
      </c>
      <c r="QLJ191" s="595">
        <f>'apuração GROSS'!QLA191</f>
        <v>0</v>
      </c>
      <c r="QLK191" s="595">
        <f>'apuração GROSS'!QLB191</f>
        <v>0</v>
      </c>
      <c r="QLL191" s="595">
        <f>'apuração GROSS'!QLC191</f>
        <v>0</v>
      </c>
      <c r="QLM191" s="595">
        <f>'apuração GROSS'!QLD191</f>
        <v>0</v>
      </c>
      <c r="QLN191" s="595">
        <f>'apuração GROSS'!QLE191</f>
        <v>0</v>
      </c>
      <c r="QLO191" s="595">
        <f>'apuração GROSS'!QLF191</f>
        <v>0</v>
      </c>
      <c r="QLP191" s="595">
        <f>'apuração GROSS'!QLG191</f>
        <v>0</v>
      </c>
      <c r="QLQ191" s="595">
        <f>'apuração GROSS'!QLH191</f>
        <v>0</v>
      </c>
      <c r="QLR191" s="595">
        <f>'apuração GROSS'!QLI191</f>
        <v>0</v>
      </c>
      <c r="QLS191" s="595">
        <f>'apuração GROSS'!QLJ191</f>
        <v>0</v>
      </c>
      <c r="QLT191" s="595">
        <f>'apuração GROSS'!QLK191</f>
        <v>0</v>
      </c>
      <c r="QLU191" s="595">
        <f>'apuração GROSS'!QLL191</f>
        <v>0</v>
      </c>
      <c r="QLV191" s="595">
        <f>'apuração GROSS'!QLM191</f>
        <v>0</v>
      </c>
      <c r="QLW191" s="595">
        <f>'apuração GROSS'!QLN191</f>
        <v>0</v>
      </c>
      <c r="QLX191" s="595">
        <f>'apuração GROSS'!QLO191</f>
        <v>0</v>
      </c>
      <c r="QLY191" s="595">
        <f>'apuração GROSS'!QLP191</f>
        <v>0</v>
      </c>
      <c r="QLZ191" s="595">
        <f>'apuração GROSS'!QLQ191</f>
        <v>0</v>
      </c>
      <c r="QMA191" s="595">
        <f>'apuração GROSS'!QLR191</f>
        <v>0</v>
      </c>
      <c r="QMB191" s="595">
        <f>'apuração GROSS'!QLS191</f>
        <v>0</v>
      </c>
      <c r="QMC191" s="595">
        <f>'apuração GROSS'!QLT191</f>
        <v>0</v>
      </c>
      <c r="QMD191" s="595">
        <f>'apuração GROSS'!QLU191</f>
        <v>0</v>
      </c>
      <c r="QME191" s="595">
        <f>'apuração GROSS'!QLV191</f>
        <v>0</v>
      </c>
      <c r="QMF191" s="595">
        <f>'apuração GROSS'!QLW191</f>
        <v>0</v>
      </c>
      <c r="QMG191" s="595">
        <f>'apuração GROSS'!QLX191</f>
        <v>0</v>
      </c>
      <c r="QMH191" s="595">
        <f>'apuração GROSS'!QLY191</f>
        <v>0</v>
      </c>
      <c r="QMI191" s="595">
        <f>'apuração GROSS'!QLZ191</f>
        <v>0</v>
      </c>
      <c r="QMJ191" s="595">
        <f>'apuração GROSS'!QMA191</f>
        <v>0</v>
      </c>
      <c r="QMK191" s="595">
        <f>'apuração GROSS'!QMB191</f>
        <v>0</v>
      </c>
      <c r="QML191" s="595">
        <f>'apuração GROSS'!QMC191</f>
        <v>0</v>
      </c>
      <c r="QMM191" s="595">
        <f>'apuração GROSS'!QMD191</f>
        <v>0</v>
      </c>
      <c r="QMN191" s="595">
        <f>'apuração GROSS'!QME191</f>
        <v>0</v>
      </c>
      <c r="QMO191" s="595">
        <f>'apuração GROSS'!QMF191</f>
        <v>0</v>
      </c>
      <c r="QMP191" s="595">
        <f>'apuração GROSS'!QMG191</f>
        <v>0</v>
      </c>
      <c r="QMQ191" s="595">
        <f>'apuração GROSS'!QMH191</f>
        <v>0</v>
      </c>
      <c r="QMR191" s="595">
        <f>'apuração GROSS'!QMI191</f>
        <v>0</v>
      </c>
      <c r="QMS191" s="595">
        <f>'apuração GROSS'!QMJ191</f>
        <v>0</v>
      </c>
      <c r="QMT191" s="595">
        <f>'apuração GROSS'!QMK191</f>
        <v>0</v>
      </c>
      <c r="QMU191" s="595">
        <f>'apuração GROSS'!QML191</f>
        <v>0</v>
      </c>
      <c r="QMV191" s="595">
        <f>'apuração GROSS'!QMM191</f>
        <v>0</v>
      </c>
      <c r="QMW191" s="595">
        <f>'apuração GROSS'!QMN191</f>
        <v>0</v>
      </c>
      <c r="QMX191" s="595">
        <f>'apuração GROSS'!QMO191</f>
        <v>0</v>
      </c>
      <c r="QMY191" s="595">
        <f>'apuração GROSS'!QMP191</f>
        <v>0</v>
      </c>
      <c r="QMZ191" s="595">
        <f>'apuração GROSS'!QMQ191</f>
        <v>0</v>
      </c>
      <c r="QNA191" s="595">
        <f>'apuração GROSS'!QMR191</f>
        <v>0</v>
      </c>
      <c r="QNB191" s="595">
        <f>'apuração GROSS'!QMS191</f>
        <v>0</v>
      </c>
      <c r="QNC191" s="595">
        <f>'apuração GROSS'!QMT191</f>
        <v>0</v>
      </c>
      <c r="QND191" s="595">
        <f>'apuração GROSS'!QMU191</f>
        <v>0</v>
      </c>
      <c r="QNE191" s="595">
        <f>'apuração GROSS'!QMV191</f>
        <v>0</v>
      </c>
      <c r="QNF191" s="595">
        <f>'apuração GROSS'!QMW191</f>
        <v>0</v>
      </c>
      <c r="QNG191" s="595">
        <f>'apuração GROSS'!QMX191</f>
        <v>0</v>
      </c>
      <c r="QNH191" s="595">
        <f>'apuração GROSS'!QMY191</f>
        <v>0</v>
      </c>
      <c r="QNI191" s="595">
        <f>'apuração GROSS'!QMZ191</f>
        <v>0</v>
      </c>
      <c r="QNJ191" s="595">
        <f>'apuração GROSS'!QNA191</f>
        <v>0</v>
      </c>
      <c r="QNK191" s="595">
        <f>'apuração GROSS'!QNB191</f>
        <v>0</v>
      </c>
      <c r="QNL191" s="595">
        <f>'apuração GROSS'!QNC191</f>
        <v>0</v>
      </c>
      <c r="QNM191" s="595">
        <f>'apuração GROSS'!QND191</f>
        <v>0</v>
      </c>
      <c r="QNN191" s="595">
        <f>'apuração GROSS'!QNE191</f>
        <v>0</v>
      </c>
      <c r="QNO191" s="595">
        <f>'apuração GROSS'!QNF191</f>
        <v>0</v>
      </c>
      <c r="QNP191" s="595">
        <f>'apuração GROSS'!QNG191</f>
        <v>0</v>
      </c>
      <c r="QNQ191" s="595">
        <f>'apuração GROSS'!QNH191</f>
        <v>0</v>
      </c>
      <c r="QNR191" s="595">
        <f>'apuração GROSS'!QNI191</f>
        <v>0</v>
      </c>
      <c r="QNS191" s="595">
        <f>'apuração GROSS'!QNJ191</f>
        <v>0</v>
      </c>
      <c r="QNT191" s="595">
        <f>'apuração GROSS'!QNK191</f>
        <v>0</v>
      </c>
      <c r="QNU191" s="595">
        <f>'apuração GROSS'!QNL191</f>
        <v>0</v>
      </c>
      <c r="QNV191" s="595">
        <f>'apuração GROSS'!QNM191</f>
        <v>0</v>
      </c>
      <c r="QNW191" s="595">
        <f>'apuração GROSS'!QNN191</f>
        <v>0</v>
      </c>
      <c r="QNX191" s="595">
        <f>'apuração GROSS'!QNO191</f>
        <v>0</v>
      </c>
      <c r="QNY191" s="595">
        <f>'apuração GROSS'!QNP191</f>
        <v>0</v>
      </c>
      <c r="QNZ191" s="595">
        <f>'apuração GROSS'!QNQ191</f>
        <v>0</v>
      </c>
      <c r="QOA191" s="595">
        <f>'apuração GROSS'!QNR191</f>
        <v>0</v>
      </c>
      <c r="QOB191" s="595">
        <f>'apuração GROSS'!QNS191</f>
        <v>0</v>
      </c>
      <c r="QOC191" s="595">
        <f>'apuração GROSS'!QNT191</f>
        <v>0</v>
      </c>
      <c r="QOD191" s="595">
        <f>'apuração GROSS'!QNU191</f>
        <v>0</v>
      </c>
      <c r="QOE191" s="595">
        <f>'apuração GROSS'!QNV191</f>
        <v>0</v>
      </c>
      <c r="QOF191" s="595">
        <f>'apuração GROSS'!QNW191</f>
        <v>0</v>
      </c>
      <c r="QOG191" s="595">
        <f>'apuração GROSS'!QNX191</f>
        <v>0</v>
      </c>
      <c r="QOH191" s="595">
        <f>'apuração GROSS'!QNY191</f>
        <v>0</v>
      </c>
      <c r="QOI191" s="595">
        <f>'apuração GROSS'!QNZ191</f>
        <v>0</v>
      </c>
      <c r="QOJ191" s="595">
        <f>'apuração GROSS'!QOA191</f>
        <v>0</v>
      </c>
      <c r="QOK191" s="595">
        <f>'apuração GROSS'!QOB191</f>
        <v>0</v>
      </c>
      <c r="QOL191" s="595">
        <f>'apuração GROSS'!QOC191</f>
        <v>0</v>
      </c>
      <c r="QOM191" s="595">
        <f>'apuração GROSS'!QOD191</f>
        <v>0</v>
      </c>
      <c r="QON191" s="595">
        <f>'apuração GROSS'!QOE191</f>
        <v>0</v>
      </c>
      <c r="QOO191" s="595">
        <f>'apuração GROSS'!QOF191</f>
        <v>0</v>
      </c>
      <c r="QOP191" s="595">
        <f>'apuração GROSS'!QOG191</f>
        <v>0</v>
      </c>
      <c r="QOQ191" s="595">
        <f>'apuração GROSS'!QOH191</f>
        <v>0</v>
      </c>
      <c r="QOR191" s="595">
        <f>'apuração GROSS'!QOI191</f>
        <v>0</v>
      </c>
      <c r="QOS191" s="595">
        <f>'apuração GROSS'!QOJ191</f>
        <v>0</v>
      </c>
      <c r="QOT191" s="595">
        <f>'apuração GROSS'!QOK191</f>
        <v>0</v>
      </c>
      <c r="QOU191" s="595">
        <f>'apuração GROSS'!QOL191</f>
        <v>0</v>
      </c>
      <c r="QOV191" s="595">
        <f>'apuração GROSS'!QOM191</f>
        <v>0</v>
      </c>
      <c r="QOW191" s="595">
        <f>'apuração GROSS'!QON191</f>
        <v>0</v>
      </c>
      <c r="QOX191" s="595">
        <f>'apuração GROSS'!QOO191</f>
        <v>0</v>
      </c>
      <c r="QOY191" s="595">
        <f>'apuração GROSS'!QOP191</f>
        <v>0</v>
      </c>
      <c r="QOZ191" s="595">
        <f>'apuração GROSS'!QOQ191</f>
        <v>0</v>
      </c>
      <c r="QPA191" s="595">
        <f>'apuração GROSS'!QOR191</f>
        <v>0</v>
      </c>
      <c r="QPB191" s="595">
        <f>'apuração GROSS'!QOS191</f>
        <v>0</v>
      </c>
      <c r="QPC191" s="595">
        <f>'apuração GROSS'!QOT191</f>
        <v>0</v>
      </c>
      <c r="QPD191" s="595">
        <f>'apuração GROSS'!QOU191</f>
        <v>0</v>
      </c>
      <c r="QPE191" s="595">
        <f>'apuração GROSS'!QOV191</f>
        <v>0</v>
      </c>
      <c r="QPF191" s="595">
        <f>'apuração GROSS'!QOW191</f>
        <v>0</v>
      </c>
      <c r="QPG191" s="595">
        <f>'apuração GROSS'!QOX191</f>
        <v>0</v>
      </c>
      <c r="QPH191" s="595">
        <f>'apuração GROSS'!QOY191</f>
        <v>0</v>
      </c>
      <c r="QPI191" s="595">
        <f>'apuração GROSS'!QOZ191</f>
        <v>0</v>
      </c>
      <c r="QPJ191" s="595">
        <f>'apuração GROSS'!QPA191</f>
        <v>0</v>
      </c>
      <c r="QPK191" s="595">
        <f>'apuração GROSS'!QPB191</f>
        <v>0</v>
      </c>
      <c r="QPL191" s="595">
        <f>'apuração GROSS'!QPC191</f>
        <v>0</v>
      </c>
      <c r="QPM191" s="595">
        <f>'apuração GROSS'!QPD191</f>
        <v>0</v>
      </c>
      <c r="QPN191" s="595">
        <f>'apuração GROSS'!QPE191</f>
        <v>0</v>
      </c>
      <c r="QPO191" s="595">
        <f>'apuração GROSS'!QPF191</f>
        <v>0</v>
      </c>
      <c r="QPP191" s="595">
        <f>'apuração GROSS'!QPG191</f>
        <v>0</v>
      </c>
      <c r="QPQ191" s="595">
        <f>'apuração GROSS'!QPH191</f>
        <v>0</v>
      </c>
      <c r="QPR191" s="595">
        <f>'apuração GROSS'!QPI191</f>
        <v>0</v>
      </c>
      <c r="QPS191" s="595">
        <f>'apuração GROSS'!QPJ191</f>
        <v>0</v>
      </c>
      <c r="QPT191" s="595">
        <f>'apuração GROSS'!QPK191</f>
        <v>0</v>
      </c>
      <c r="QPU191" s="595">
        <f>'apuração GROSS'!QPL191</f>
        <v>0</v>
      </c>
      <c r="QPV191" s="595">
        <f>'apuração GROSS'!QPM191</f>
        <v>0</v>
      </c>
      <c r="QPW191" s="595">
        <f>'apuração GROSS'!QPN191</f>
        <v>0</v>
      </c>
      <c r="QPX191" s="595">
        <f>'apuração GROSS'!QPO191</f>
        <v>0</v>
      </c>
      <c r="QPY191" s="595">
        <f>'apuração GROSS'!QPP191</f>
        <v>0</v>
      </c>
      <c r="QPZ191" s="595">
        <f>'apuração GROSS'!QPQ191</f>
        <v>0</v>
      </c>
      <c r="QQA191" s="595">
        <f>'apuração GROSS'!QPR191</f>
        <v>0</v>
      </c>
      <c r="QQB191" s="595">
        <f>'apuração GROSS'!QPS191</f>
        <v>0</v>
      </c>
      <c r="QQC191" s="595">
        <f>'apuração GROSS'!QPT191</f>
        <v>0</v>
      </c>
      <c r="QQD191" s="595">
        <f>'apuração GROSS'!QPU191</f>
        <v>0</v>
      </c>
      <c r="QQE191" s="595">
        <f>'apuração GROSS'!QPV191</f>
        <v>0</v>
      </c>
      <c r="QQF191" s="595">
        <f>'apuração GROSS'!QPW191</f>
        <v>0</v>
      </c>
      <c r="QQG191" s="595">
        <f>'apuração GROSS'!QPX191</f>
        <v>0</v>
      </c>
      <c r="QQH191" s="595">
        <f>'apuração GROSS'!QPY191</f>
        <v>0</v>
      </c>
      <c r="QQI191" s="595">
        <f>'apuração GROSS'!QPZ191</f>
        <v>0</v>
      </c>
      <c r="QQJ191" s="595">
        <f>'apuração GROSS'!QQA191</f>
        <v>0</v>
      </c>
      <c r="QQK191" s="595">
        <f>'apuração GROSS'!QQB191</f>
        <v>0</v>
      </c>
      <c r="QQL191" s="595">
        <f>'apuração GROSS'!QQC191</f>
        <v>0</v>
      </c>
      <c r="QQM191" s="595">
        <f>'apuração GROSS'!QQD191</f>
        <v>0</v>
      </c>
      <c r="QQN191" s="595">
        <f>'apuração GROSS'!QQE191</f>
        <v>0</v>
      </c>
      <c r="QQO191" s="595">
        <f>'apuração GROSS'!QQF191</f>
        <v>0</v>
      </c>
      <c r="QQP191" s="595">
        <f>'apuração GROSS'!QQG191</f>
        <v>0</v>
      </c>
      <c r="QQQ191" s="595">
        <f>'apuração GROSS'!QQH191</f>
        <v>0</v>
      </c>
      <c r="QQR191" s="595">
        <f>'apuração GROSS'!QQI191</f>
        <v>0</v>
      </c>
      <c r="QQS191" s="595">
        <f>'apuração GROSS'!QQJ191</f>
        <v>0</v>
      </c>
      <c r="QQT191" s="595">
        <f>'apuração GROSS'!QQK191</f>
        <v>0</v>
      </c>
      <c r="QQU191" s="595">
        <f>'apuração GROSS'!QQL191</f>
        <v>0</v>
      </c>
      <c r="QQV191" s="595">
        <f>'apuração GROSS'!QQM191</f>
        <v>0</v>
      </c>
      <c r="QQW191" s="595">
        <f>'apuração GROSS'!QQN191</f>
        <v>0</v>
      </c>
      <c r="QQX191" s="595">
        <f>'apuração GROSS'!QQO191</f>
        <v>0</v>
      </c>
      <c r="QQY191" s="595">
        <f>'apuração GROSS'!QQP191</f>
        <v>0</v>
      </c>
      <c r="QQZ191" s="595">
        <f>'apuração GROSS'!QQQ191</f>
        <v>0</v>
      </c>
      <c r="QRA191" s="595">
        <f>'apuração GROSS'!QQR191</f>
        <v>0</v>
      </c>
      <c r="QRB191" s="595">
        <f>'apuração GROSS'!QQS191</f>
        <v>0</v>
      </c>
      <c r="QRC191" s="595">
        <f>'apuração GROSS'!QQT191</f>
        <v>0</v>
      </c>
      <c r="QRD191" s="595">
        <f>'apuração GROSS'!QQU191</f>
        <v>0</v>
      </c>
      <c r="QRE191" s="595">
        <f>'apuração GROSS'!QQV191</f>
        <v>0</v>
      </c>
      <c r="QRF191" s="595">
        <f>'apuração GROSS'!QQW191</f>
        <v>0</v>
      </c>
      <c r="QRG191" s="595">
        <f>'apuração GROSS'!QQX191</f>
        <v>0</v>
      </c>
      <c r="QRH191" s="595">
        <f>'apuração GROSS'!QQY191</f>
        <v>0</v>
      </c>
      <c r="QRI191" s="595">
        <f>'apuração GROSS'!QQZ191</f>
        <v>0</v>
      </c>
      <c r="QRJ191" s="595">
        <f>'apuração GROSS'!QRA191</f>
        <v>0</v>
      </c>
      <c r="QRK191" s="595">
        <f>'apuração GROSS'!QRB191</f>
        <v>0</v>
      </c>
      <c r="QRL191" s="595">
        <f>'apuração GROSS'!QRC191</f>
        <v>0</v>
      </c>
      <c r="QRM191" s="595">
        <f>'apuração GROSS'!QRD191</f>
        <v>0</v>
      </c>
      <c r="QRN191" s="595">
        <f>'apuração GROSS'!QRE191</f>
        <v>0</v>
      </c>
      <c r="QRO191" s="595">
        <f>'apuração GROSS'!QRF191</f>
        <v>0</v>
      </c>
      <c r="QRP191" s="595">
        <f>'apuração GROSS'!QRG191</f>
        <v>0</v>
      </c>
      <c r="QRQ191" s="595">
        <f>'apuração GROSS'!QRH191</f>
        <v>0</v>
      </c>
      <c r="QRR191" s="595">
        <f>'apuração GROSS'!QRI191</f>
        <v>0</v>
      </c>
      <c r="QRS191" s="595">
        <f>'apuração GROSS'!QRJ191</f>
        <v>0</v>
      </c>
      <c r="QRT191" s="595">
        <f>'apuração GROSS'!QRK191</f>
        <v>0</v>
      </c>
      <c r="QRU191" s="595">
        <f>'apuração GROSS'!QRL191</f>
        <v>0</v>
      </c>
      <c r="QRV191" s="595">
        <f>'apuração GROSS'!QRM191</f>
        <v>0</v>
      </c>
      <c r="QRW191" s="595">
        <f>'apuração GROSS'!QRN191</f>
        <v>0</v>
      </c>
      <c r="QRX191" s="595">
        <f>'apuração GROSS'!QRO191</f>
        <v>0</v>
      </c>
      <c r="QRY191" s="595">
        <f>'apuração GROSS'!QRP191</f>
        <v>0</v>
      </c>
      <c r="QRZ191" s="595">
        <f>'apuração GROSS'!QRQ191</f>
        <v>0</v>
      </c>
      <c r="QSA191" s="595">
        <f>'apuração GROSS'!QRR191</f>
        <v>0</v>
      </c>
      <c r="QSB191" s="595">
        <f>'apuração GROSS'!QRS191</f>
        <v>0</v>
      </c>
      <c r="QSC191" s="595">
        <f>'apuração GROSS'!QRT191</f>
        <v>0</v>
      </c>
      <c r="QSD191" s="595">
        <f>'apuração GROSS'!QRU191</f>
        <v>0</v>
      </c>
      <c r="QSE191" s="595">
        <f>'apuração GROSS'!QRV191</f>
        <v>0</v>
      </c>
      <c r="QSF191" s="595">
        <f>'apuração GROSS'!QRW191</f>
        <v>0</v>
      </c>
      <c r="QSG191" s="595">
        <f>'apuração GROSS'!QRX191</f>
        <v>0</v>
      </c>
      <c r="QSH191" s="595">
        <f>'apuração GROSS'!QRY191</f>
        <v>0</v>
      </c>
      <c r="QSI191" s="595">
        <f>'apuração GROSS'!QRZ191</f>
        <v>0</v>
      </c>
      <c r="QSJ191" s="595">
        <f>'apuração GROSS'!QSA191</f>
        <v>0</v>
      </c>
      <c r="QSK191" s="595">
        <f>'apuração GROSS'!QSB191</f>
        <v>0</v>
      </c>
      <c r="QSL191" s="595">
        <f>'apuração GROSS'!QSC191</f>
        <v>0</v>
      </c>
      <c r="QSM191" s="595">
        <f>'apuração GROSS'!QSD191</f>
        <v>0</v>
      </c>
      <c r="QSN191" s="595">
        <f>'apuração GROSS'!QSE191</f>
        <v>0</v>
      </c>
      <c r="QSO191" s="595">
        <f>'apuração GROSS'!QSF191</f>
        <v>0</v>
      </c>
      <c r="QSP191" s="595">
        <f>'apuração GROSS'!QSG191</f>
        <v>0</v>
      </c>
      <c r="QSQ191" s="595">
        <f>'apuração GROSS'!QSH191</f>
        <v>0</v>
      </c>
      <c r="QSR191" s="595">
        <f>'apuração GROSS'!QSI191</f>
        <v>0</v>
      </c>
      <c r="QSS191" s="595">
        <f>'apuração GROSS'!QSJ191</f>
        <v>0</v>
      </c>
      <c r="QST191" s="595">
        <f>'apuração GROSS'!QSK191</f>
        <v>0</v>
      </c>
      <c r="QSU191" s="595">
        <f>'apuração GROSS'!QSL191</f>
        <v>0</v>
      </c>
      <c r="QSV191" s="595">
        <f>'apuração GROSS'!QSM191</f>
        <v>0</v>
      </c>
      <c r="QSW191" s="595">
        <f>'apuração GROSS'!QSN191</f>
        <v>0</v>
      </c>
      <c r="QSX191" s="595">
        <f>'apuração GROSS'!QSO191</f>
        <v>0</v>
      </c>
      <c r="QSY191" s="595">
        <f>'apuração GROSS'!QSP191</f>
        <v>0</v>
      </c>
      <c r="QSZ191" s="595">
        <f>'apuração GROSS'!QSQ191</f>
        <v>0</v>
      </c>
      <c r="QTA191" s="595">
        <f>'apuração GROSS'!QSR191</f>
        <v>0</v>
      </c>
      <c r="QTB191" s="595">
        <f>'apuração GROSS'!QSS191</f>
        <v>0</v>
      </c>
      <c r="QTC191" s="595">
        <f>'apuração GROSS'!QST191</f>
        <v>0</v>
      </c>
      <c r="QTD191" s="595">
        <f>'apuração GROSS'!QSU191</f>
        <v>0</v>
      </c>
      <c r="QTE191" s="595">
        <f>'apuração GROSS'!QSV191</f>
        <v>0</v>
      </c>
      <c r="QTF191" s="595">
        <f>'apuração GROSS'!QSW191</f>
        <v>0</v>
      </c>
      <c r="QTG191" s="595">
        <f>'apuração GROSS'!QSX191</f>
        <v>0</v>
      </c>
      <c r="QTH191" s="595">
        <f>'apuração GROSS'!QSY191</f>
        <v>0</v>
      </c>
      <c r="QTI191" s="595">
        <f>'apuração GROSS'!QSZ191</f>
        <v>0</v>
      </c>
      <c r="QTJ191" s="595">
        <f>'apuração GROSS'!QTA191</f>
        <v>0</v>
      </c>
      <c r="QTK191" s="595">
        <f>'apuração GROSS'!QTB191</f>
        <v>0</v>
      </c>
      <c r="QTL191" s="595">
        <f>'apuração GROSS'!QTC191</f>
        <v>0</v>
      </c>
      <c r="QTM191" s="595">
        <f>'apuração GROSS'!QTD191</f>
        <v>0</v>
      </c>
      <c r="QTN191" s="595">
        <f>'apuração GROSS'!QTE191</f>
        <v>0</v>
      </c>
      <c r="QTO191" s="595">
        <f>'apuração GROSS'!QTF191</f>
        <v>0</v>
      </c>
      <c r="QTP191" s="595">
        <f>'apuração GROSS'!QTG191</f>
        <v>0</v>
      </c>
      <c r="QTQ191" s="595">
        <f>'apuração GROSS'!QTH191</f>
        <v>0</v>
      </c>
      <c r="QTR191" s="595">
        <f>'apuração GROSS'!QTI191</f>
        <v>0</v>
      </c>
      <c r="QTS191" s="595">
        <f>'apuração GROSS'!QTJ191</f>
        <v>0</v>
      </c>
      <c r="QTT191" s="595">
        <f>'apuração GROSS'!QTK191</f>
        <v>0</v>
      </c>
      <c r="QTU191" s="595">
        <f>'apuração GROSS'!QTL191</f>
        <v>0</v>
      </c>
      <c r="QTV191" s="595">
        <f>'apuração GROSS'!QTM191</f>
        <v>0</v>
      </c>
      <c r="QTW191" s="595">
        <f>'apuração GROSS'!QTN191</f>
        <v>0</v>
      </c>
      <c r="QTX191" s="595">
        <f>'apuração GROSS'!QTO191</f>
        <v>0</v>
      </c>
      <c r="QTY191" s="595">
        <f>'apuração GROSS'!QTP191</f>
        <v>0</v>
      </c>
      <c r="QTZ191" s="595">
        <f>'apuração GROSS'!QTQ191</f>
        <v>0</v>
      </c>
      <c r="QUA191" s="595">
        <f>'apuração GROSS'!QTR191</f>
        <v>0</v>
      </c>
      <c r="QUB191" s="595">
        <f>'apuração GROSS'!QTS191</f>
        <v>0</v>
      </c>
      <c r="QUC191" s="595">
        <f>'apuração GROSS'!QTT191</f>
        <v>0</v>
      </c>
      <c r="QUD191" s="595">
        <f>'apuração GROSS'!QTU191</f>
        <v>0</v>
      </c>
      <c r="QUE191" s="595">
        <f>'apuração GROSS'!QTV191</f>
        <v>0</v>
      </c>
      <c r="QUF191" s="595">
        <f>'apuração GROSS'!QTW191</f>
        <v>0</v>
      </c>
      <c r="QUG191" s="595">
        <f>'apuração GROSS'!QTX191</f>
        <v>0</v>
      </c>
      <c r="QUH191" s="595">
        <f>'apuração GROSS'!QTY191</f>
        <v>0</v>
      </c>
      <c r="QUI191" s="595">
        <f>'apuração GROSS'!QTZ191</f>
        <v>0</v>
      </c>
      <c r="QUJ191" s="595">
        <f>'apuração GROSS'!QUA191</f>
        <v>0</v>
      </c>
      <c r="QUK191" s="595">
        <f>'apuração GROSS'!QUB191</f>
        <v>0</v>
      </c>
      <c r="QUL191" s="595">
        <f>'apuração GROSS'!QUC191</f>
        <v>0</v>
      </c>
      <c r="QUM191" s="595">
        <f>'apuração GROSS'!QUD191</f>
        <v>0</v>
      </c>
      <c r="QUN191" s="595">
        <f>'apuração GROSS'!QUE191</f>
        <v>0</v>
      </c>
      <c r="QUO191" s="595">
        <f>'apuração GROSS'!QUF191</f>
        <v>0</v>
      </c>
      <c r="QUP191" s="595">
        <f>'apuração GROSS'!QUG191</f>
        <v>0</v>
      </c>
      <c r="QUQ191" s="595">
        <f>'apuração GROSS'!QUH191</f>
        <v>0</v>
      </c>
      <c r="QUR191" s="595">
        <f>'apuração GROSS'!QUI191</f>
        <v>0</v>
      </c>
      <c r="QUS191" s="595">
        <f>'apuração GROSS'!QUJ191</f>
        <v>0</v>
      </c>
      <c r="QUT191" s="595">
        <f>'apuração GROSS'!QUK191</f>
        <v>0</v>
      </c>
      <c r="QUU191" s="595">
        <f>'apuração GROSS'!QUL191</f>
        <v>0</v>
      </c>
      <c r="QUV191" s="595">
        <f>'apuração GROSS'!QUM191</f>
        <v>0</v>
      </c>
      <c r="QUW191" s="595">
        <f>'apuração GROSS'!QUN191</f>
        <v>0</v>
      </c>
      <c r="QUX191" s="595">
        <f>'apuração GROSS'!QUO191</f>
        <v>0</v>
      </c>
      <c r="QUY191" s="595">
        <f>'apuração GROSS'!QUP191</f>
        <v>0</v>
      </c>
      <c r="QUZ191" s="595">
        <f>'apuração GROSS'!QUQ191</f>
        <v>0</v>
      </c>
      <c r="QVA191" s="595">
        <f>'apuração GROSS'!QUR191</f>
        <v>0</v>
      </c>
      <c r="QVB191" s="595">
        <f>'apuração GROSS'!QUS191</f>
        <v>0</v>
      </c>
      <c r="QVC191" s="595">
        <f>'apuração GROSS'!QUT191</f>
        <v>0</v>
      </c>
      <c r="QVD191" s="595">
        <f>'apuração GROSS'!QUU191</f>
        <v>0</v>
      </c>
      <c r="QVE191" s="595">
        <f>'apuração GROSS'!QUV191</f>
        <v>0</v>
      </c>
      <c r="QVF191" s="595">
        <f>'apuração GROSS'!QUW191</f>
        <v>0</v>
      </c>
      <c r="QVG191" s="595">
        <f>'apuração GROSS'!QUX191</f>
        <v>0</v>
      </c>
      <c r="QVH191" s="595">
        <f>'apuração GROSS'!QUY191</f>
        <v>0</v>
      </c>
      <c r="QVI191" s="595">
        <f>'apuração GROSS'!QUZ191</f>
        <v>0</v>
      </c>
      <c r="QVJ191" s="595">
        <f>'apuração GROSS'!QVA191</f>
        <v>0</v>
      </c>
      <c r="QVK191" s="595">
        <f>'apuração GROSS'!QVB191</f>
        <v>0</v>
      </c>
      <c r="QVL191" s="595">
        <f>'apuração GROSS'!QVC191</f>
        <v>0</v>
      </c>
      <c r="QVM191" s="595">
        <f>'apuração GROSS'!QVD191</f>
        <v>0</v>
      </c>
      <c r="QVN191" s="595">
        <f>'apuração GROSS'!QVE191</f>
        <v>0</v>
      </c>
      <c r="QVO191" s="595">
        <f>'apuração GROSS'!QVF191</f>
        <v>0</v>
      </c>
      <c r="QVP191" s="595">
        <f>'apuração GROSS'!QVG191</f>
        <v>0</v>
      </c>
      <c r="QVQ191" s="595">
        <f>'apuração GROSS'!QVH191</f>
        <v>0</v>
      </c>
      <c r="QVR191" s="595">
        <f>'apuração GROSS'!QVI191</f>
        <v>0</v>
      </c>
      <c r="QVS191" s="595">
        <f>'apuração GROSS'!QVJ191</f>
        <v>0</v>
      </c>
      <c r="QVT191" s="595">
        <f>'apuração GROSS'!QVK191</f>
        <v>0</v>
      </c>
      <c r="QVU191" s="595">
        <f>'apuração GROSS'!QVL191</f>
        <v>0</v>
      </c>
      <c r="QVV191" s="595">
        <f>'apuração GROSS'!QVM191</f>
        <v>0</v>
      </c>
      <c r="QVW191" s="595">
        <f>'apuração GROSS'!QVN191</f>
        <v>0</v>
      </c>
      <c r="QVX191" s="595">
        <f>'apuração GROSS'!QVO191</f>
        <v>0</v>
      </c>
      <c r="QVY191" s="595">
        <f>'apuração GROSS'!QVP191</f>
        <v>0</v>
      </c>
      <c r="QVZ191" s="595">
        <f>'apuração GROSS'!QVQ191</f>
        <v>0</v>
      </c>
      <c r="QWA191" s="595">
        <f>'apuração GROSS'!QVR191</f>
        <v>0</v>
      </c>
      <c r="QWB191" s="595">
        <f>'apuração GROSS'!QVS191</f>
        <v>0</v>
      </c>
      <c r="QWC191" s="595">
        <f>'apuração GROSS'!QVT191</f>
        <v>0</v>
      </c>
      <c r="QWD191" s="595">
        <f>'apuração GROSS'!QVU191</f>
        <v>0</v>
      </c>
      <c r="QWE191" s="595">
        <f>'apuração GROSS'!QVV191</f>
        <v>0</v>
      </c>
      <c r="QWF191" s="595">
        <f>'apuração GROSS'!QVW191</f>
        <v>0</v>
      </c>
      <c r="QWG191" s="595">
        <f>'apuração GROSS'!QVX191</f>
        <v>0</v>
      </c>
      <c r="QWH191" s="595">
        <f>'apuração GROSS'!QVY191</f>
        <v>0</v>
      </c>
      <c r="QWI191" s="595">
        <f>'apuração GROSS'!QVZ191</f>
        <v>0</v>
      </c>
      <c r="QWJ191" s="595">
        <f>'apuração GROSS'!QWA191</f>
        <v>0</v>
      </c>
      <c r="QWK191" s="595">
        <f>'apuração GROSS'!QWB191</f>
        <v>0</v>
      </c>
      <c r="QWL191" s="595">
        <f>'apuração GROSS'!QWC191</f>
        <v>0</v>
      </c>
      <c r="QWM191" s="595">
        <f>'apuração GROSS'!QWD191</f>
        <v>0</v>
      </c>
      <c r="QWN191" s="595">
        <f>'apuração GROSS'!QWE191</f>
        <v>0</v>
      </c>
      <c r="QWO191" s="595">
        <f>'apuração GROSS'!QWF191</f>
        <v>0</v>
      </c>
      <c r="QWP191" s="595">
        <f>'apuração GROSS'!QWG191</f>
        <v>0</v>
      </c>
      <c r="QWQ191" s="595">
        <f>'apuração GROSS'!QWH191</f>
        <v>0</v>
      </c>
      <c r="QWR191" s="595">
        <f>'apuração GROSS'!QWI191</f>
        <v>0</v>
      </c>
      <c r="QWS191" s="595">
        <f>'apuração GROSS'!QWJ191</f>
        <v>0</v>
      </c>
      <c r="QWT191" s="595">
        <f>'apuração GROSS'!QWK191</f>
        <v>0</v>
      </c>
      <c r="QWU191" s="595">
        <f>'apuração GROSS'!QWL191</f>
        <v>0</v>
      </c>
      <c r="QWV191" s="595">
        <f>'apuração GROSS'!QWM191</f>
        <v>0</v>
      </c>
      <c r="QWW191" s="595">
        <f>'apuração GROSS'!QWN191</f>
        <v>0</v>
      </c>
      <c r="QWX191" s="595">
        <f>'apuração GROSS'!QWO191</f>
        <v>0</v>
      </c>
      <c r="QWY191" s="595">
        <f>'apuração GROSS'!QWP191</f>
        <v>0</v>
      </c>
      <c r="QWZ191" s="595">
        <f>'apuração GROSS'!QWQ191</f>
        <v>0</v>
      </c>
      <c r="QXA191" s="595">
        <f>'apuração GROSS'!QWR191</f>
        <v>0</v>
      </c>
      <c r="QXB191" s="595">
        <f>'apuração GROSS'!QWS191</f>
        <v>0</v>
      </c>
      <c r="QXC191" s="595">
        <f>'apuração GROSS'!QWT191</f>
        <v>0</v>
      </c>
      <c r="QXD191" s="595">
        <f>'apuração GROSS'!QWU191</f>
        <v>0</v>
      </c>
      <c r="QXE191" s="595">
        <f>'apuração GROSS'!QWV191</f>
        <v>0</v>
      </c>
      <c r="QXF191" s="595">
        <f>'apuração GROSS'!QWW191</f>
        <v>0</v>
      </c>
      <c r="QXG191" s="595">
        <f>'apuração GROSS'!QWX191</f>
        <v>0</v>
      </c>
      <c r="QXH191" s="595">
        <f>'apuração GROSS'!QWY191</f>
        <v>0</v>
      </c>
      <c r="QXI191" s="595">
        <f>'apuração GROSS'!QWZ191</f>
        <v>0</v>
      </c>
      <c r="QXJ191" s="595">
        <f>'apuração GROSS'!QXA191</f>
        <v>0</v>
      </c>
      <c r="QXK191" s="595">
        <f>'apuração GROSS'!QXB191</f>
        <v>0</v>
      </c>
      <c r="QXL191" s="595">
        <f>'apuração GROSS'!QXC191</f>
        <v>0</v>
      </c>
      <c r="QXM191" s="595">
        <f>'apuração GROSS'!QXD191</f>
        <v>0</v>
      </c>
      <c r="QXN191" s="595">
        <f>'apuração GROSS'!QXE191</f>
        <v>0</v>
      </c>
      <c r="QXO191" s="595">
        <f>'apuração GROSS'!QXF191</f>
        <v>0</v>
      </c>
      <c r="QXP191" s="595">
        <f>'apuração GROSS'!QXG191</f>
        <v>0</v>
      </c>
      <c r="QXQ191" s="595">
        <f>'apuração GROSS'!QXH191</f>
        <v>0</v>
      </c>
      <c r="QXR191" s="595">
        <f>'apuração GROSS'!QXI191</f>
        <v>0</v>
      </c>
      <c r="QXS191" s="595">
        <f>'apuração GROSS'!QXJ191</f>
        <v>0</v>
      </c>
      <c r="QXT191" s="595">
        <f>'apuração GROSS'!QXK191</f>
        <v>0</v>
      </c>
      <c r="QXU191" s="595">
        <f>'apuração GROSS'!QXL191</f>
        <v>0</v>
      </c>
      <c r="QXV191" s="595">
        <f>'apuração GROSS'!QXM191</f>
        <v>0</v>
      </c>
      <c r="QXW191" s="595">
        <f>'apuração GROSS'!QXN191</f>
        <v>0</v>
      </c>
      <c r="QXX191" s="595">
        <f>'apuração GROSS'!QXO191</f>
        <v>0</v>
      </c>
      <c r="QXY191" s="595">
        <f>'apuração GROSS'!QXP191</f>
        <v>0</v>
      </c>
      <c r="QXZ191" s="595">
        <f>'apuração GROSS'!QXQ191</f>
        <v>0</v>
      </c>
      <c r="QYA191" s="595">
        <f>'apuração GROSS'!QXR191</f>
        <v>0</v>
      </c>
      <c r="QYB191" s="595">
        <f>'apuração GROSS'!QXS191</f>
        <v>0</v>
      </c>
      <c r="QYC191" s="595">
        <f>'apuração GROSS'!QXT191</f>
        <v>0</v>
      </c>
      <c r="QYD191" s="595">
        <f>'apuração GROSS'!QXU191</f>
        <v>0</v>
      </c>
      <c r="QYE191" s="595">
        <f>'apuração GROSS'!QXV191</f>
        <v>0</v>
      </c>
      <c r="QYF191" s="595">
        <f>'apuração GROSS'!QXW191</f>
        <v>0</v>
      </c>
      <c r="QYG191" s="595">
        <f>'apuração GROSS'!QXX191</f>
        <v>0</v>
      </c>
      <c r="QYH191" s="595">
        <f>'apuração GROSS'!QXY191</f>
        <v>0</v>
      </c>
      <c r="QYI191" s="595">
        <f>'apuração GROSS'!QXZ191</f>
        <v>0</v>
      </c>
      <c r="QYJ191" s="595">
        <f>'apuração GROSS'!QYA191</f>
        <v>0</v>
      </c>
      <c r="QYK191" s="595">
        <f>'apuração GROSS'!QYB191</f>
        <v>0</v>
      </c>
      <c r="QYL191" s="595">
        <f>'apuração GROSS'!QYC191</f>
        <v>0</v>
      </c>
      <c r="QYM191" s="595">
        <f>'apuração GROSS'!QYD191</f>
        <v>0</v>
      </c>
      <c r="QYN191" s="595">
        <f>'apuração GROSS'!QYE191</f>
        <v>0</v>
      </c>
      <c r="QYO191" s="595">
        <f>'apuração GROSS'!QYF191</f>
        <v>0</v>
      </c>
      <c r="QYP191" s="595">
        <f>'apuração GROSS'!QYG191</f>
        <v>0</v>
      </c>
      <c r="QYQ191" s="595">
        <f>'apuração GROSS'!QYH191</f>
        <v>0</v>
      </c>
      <c r="QYR191" s="595">
        <f>'apuração GROSS'!QYI191</f>
        <v>0</v>
      </c>
      <c r="QYS191" s="595">
        <f>'apuração GROSS'!QYJ191</f>
        <v>0</v>
      </c>
      <c r="QYT191" s="595">
        <f>'apuração GROSS'!QYK191</f>
        <v>0</v>
      </c>
      <c r="QYU191" s="595">
        <f>'apuração GROSS'!QYL191</f>
        <v>0</v>
      </c>
      <c r="QYV191" s="595">
        <f>'apuração GROSS'!QYM191</f>
        <v>0</v>
      </c>
      <c r="QYW191" s="595">
        <f>'apuração GROSS'!QYN191</f>
        <v>0</v>
      </c>
      <c r="QYX191" s="595">
        <f>'apuração GROSS'!QYO191</f>
        <v>0</v>
      </c>
      <c r="QYY191" s="595">
        <f>'apuração GROSS'!QYP191</f>
        <v>0</v>
      </c>
      <c r="QYZ191" s="595">
        <f>'apuração GROSS'!QYQ191</f>
        <v>0</v>
      </c>
      <c r="QZA191" s="595">
        <f>'apuração GROSS'!QYR191</f>
        <v>0</v>
      </c>
      <c r="QZB191" s="595">
        <f>'apuração GROSS'!QYS191</f>
        <v>0</v>
      </c>
      <c r="QZC191" s="595">
        <f>'apuração GROSS'!QYT191</f>
        <v>0</v>
      </c>
      <c r="QZD191" s="595">
        <f>'apuração GROSS'!QYU191</f>
        <v>0</v>
      </c>
      <c r="QZE191" s="595">
        <f>'apuração GROSS'!QYV191</f>
        <v>0</v>
      </c>
      <c r="QZF191" s="595">
        <f>'apuração GROSS'!QYW191</f>
        <v>0</v>
      </c>
      <c r="QZG191" s="595">
        <f>'apuração GROSS'!QYX191</f>
        <v>0</v>
      </c>
      <c r="QZH191" s="595">
        <f>'apuração GROSS'!QYY191</f>
        <v>0</v>
      </c>
      <c r="QZI191" s="595">
        <f>'apuração GROSS'!QYZ191</f>
        <v>0</v>
      </c>
      <c r="QZJ191" s="595">
        <f>'apuração GROSS'!QZA191</f>
        <v>0</v>
      </c>
      <c r="QZK191" s="595">
        <f>'apuração GROSS'!QZB191</f>
        <v>0</v>
      </c>
      <c r="QZL191" s="595">
        <f>'apuração GROSS'!QZC191</f>
        <v>0</v>
      </c>
      <c r="QZM191" s="595">
        <f>'apuração GROSS'!QZD191</f>
        <v>0</v>
      </c>
      <c r="QZN191" s="595">
        <f>'apuração GROSS'!QZE191</f>
        <v>0</v>
      </c>
      <c r="QZO191" s="595">
        <f>'apuração GROSS'!QZF191</f>
        <v>0</v>
      </c>
      <c r="QZP191" s="595">
        <f>'apuração GROSS'!QZG191</f>
        <v>0</v>
      </c>
      <c r="QZQ191" s="595">
        <f>'apuração GROSS'!QZH191</f>
        <v>0</v>
      </c>
      <c r="QZR191" s="595">
        <f>'apuração GROSS'!QZI191</f>
        <v>0</v>
      </c>
      <c r="QZS191" s="595">
        <f>'apuração GROSS'!QZJ191</f>
        <v>0</v>
      </c>
      <c r="QZT191" s="595">
        <f>'apuração GROSS'!QZK191</f>
        <v>0</v>
      </c>
      <c r="QZU191" s="595">
        <f>'apuração GROSS'!QZL191</f>
        <v>0</v>
      </c>
      <c r="QZV191" s="595">
        <f>'apuração GROSS'!QZM191</f>
        <v>0</v>
      </c>
      <c r="QZW191" s="595">
        <f>'apuração GROSS'!QZN191</f>
        <v>0</v>
      </c>
      <c r="QZX191" s="595">
        <f>'apuração GROSS'!QZO191</f>
        <v>0</v>
      </c>
      <c r="QZY191" s="595">
        <f>'apuração GROSS'!QZP191</f>
        <v>0</v>
      </c>
      <c r="QZZ191" s="595">
        <f>'apuração GROSS'!QZQ191</f>
        <v>0</v>
      </c>
      <c r="RAA191" s="595">
        <f>'apuração GROSS'!QZR191</f>
        <v>0</v>
      </c>
      <c r="RAB191" s="595">
        <f>'apuração GROSS'!QZS191</f>
        <v>0</v>
      </c>
      <c r="RAC191" s="595">
        <f>'apuração GROSS'!QZT191</f>
        <v>0</v>
      </c>
      <c r="RAD191" s="595">
        <f>'apuração GROSS'!QZU191</f>
        <v>0</v>
      </c>
      <c r="RAE191" s="595">
        <f>'apuração GROSS'!QZV191</f>
        <v>0</v>
      </c>
      <c r="RAF191" s="595">
        <f>'apuração GROSS'!QZW191</f>
        <v>0</v>
      </c>
      <c r="RAG191" s="595">
        <f>'apuração GROSS'!QZX191</f>
        <v>0</v>
      </c>
      <c r="RAH191" s="595">
        <f>'apuração GROSS'!QZY191</f>
        <v>0</v>
      </c>
      <c r="RAI191" s="595">
        <f>'apuração GROSS'!QZZ191</f>
        <v>0</v>
      </c>
      <c r="RAJ191" s="595">
        <f>'apuração GROSS'!RAA191</f>
        <v>0</v>
      </c>
      <c r="RAK191" s="595">
        <f>'apuração GROSS'!RAB191</f>
        <v>0</v>
      </c>
      <c r="RAL191" s="595">
        <f>'apuração GROSS'!RAC191</f>
        <v>0</v>
      </c>
      <c r="RAM191" s="595">
        <f>'apuração GROSS'!RAD191</f>
        <v>0</v>
      </c>
      <c r="RAN191" s="595">
        <f>'apuração GROSS'!RAE191</f>
        <v>0</v>
      </c>
      <c r="RAO191" s="595">
        <f>'apuração GROSS'!RAF191</f>
        <v>0</v>
      </c>
      <c r="RAP191" s="595">
        <f>'apuração GROSS'!RAG191</f>
        <v>0</v>
      </c>
      <c r="RAQ191" s="595">
        <f>'apuração GROSS'!RAH191</f>
        <v>0</v>
      </c>
      <c r="RAR191" s="595">
        <f>'apuração GROSS'!RAI191</f>
        <v>0</v>
      </c>
      <c r="RAS191" s="595">
        <f>'apuração GROSS'!RAJ191</f>
        <v>0</v>
      </c>
      <c r="RAT191" s="595">
        <f>'apuração GROSS'!RAK191</f>
        <v>0</v>
      </c>
      <c r="RAU191" s="595">
        <f>'apuração GROSS'!RAL191</f>
        <v>0</v>
      </c>
      <c r="RAV191" s="595">
        <f>'apuração GROSS'!RAM191</f>
        <v>0</v>
      </c>
      <c r="RAW191" s="595">
        <f>'apuração GROSS'!RAN191</f>
        <v>0</v>
      </c>
      <c r="RAX191" s="595">
        <f>'apuração GROSS'!RAO191</f>
        <v>0</v>
      </c>
      <c r="RAY191" s="595">
        <f>'apuração GROSS'!RAP191</f>
        <v>0</v>
      </c>
      <c r="RAZ191" s="595">
        <f>'apuração GROSS'!RAQ191</f>
        <v>0</v>
      </c>
      <c r="RBA191" s="595">
        <f>'apuração GROSS'!RAR191</f>
        <v>0</v>
      </c>
      <c r="RBB191" s="595">
        <f>'apuração GROSS'!RAS191</f>
        <v>0</v>
      </c>
      <c r="RBC191" s="595">
        <f>'apuração GROSS'!RAT191</f>
        <v>0</v>
      </c>
      <c r="RBD191" s="595">
        <f>'apuração GROSS'!RAU191</f>
        <v>0</v>
      </c>
      <c r="RBE191" s="595">
        <f>'apuração GROSS'!RAV191</f>
        <v>0</v>
      </c>
      <c r="RBF191" s="595">
        <f>'apuração GROSS'!RAW191</f>
        <v>0</v>
      </c>
      <c r="RBG191" s="595">
        <f>'apuração GROSS'!RAX191</f>
        <v>0</v>
      </c>
      <c r="RBH191" s="595">
        <f>'apuração GROSS'!RAY191</f>
        <v>0</v>
      </c>
      <c r="RBI191" s="595">
        <f>'apuração GROSS'!RAZ191</f>
        <v>0</v>
      </c>
      <c r="RBJ191" s="595">
        <f>'apuração GROSS'!RBA191</f>
        <v>0</v>
      </c>
      <c r="RBK191" s="595">
        <f>'apuração GROSS'!RBB191</f>
        <v>0</v>
      </c>
      <c r="RBL191" s="595">
        <f>'apuração GROSS'!RBC191</f>
        <v>0</v>
      </c>
      <c r="RBM191" s="595">
        <f>'apuração GROSS'!RBD191</f>
        <v>0</v>
      </c>
      <c r="RBN191" s="595">
        <f>'apuração GROSS'!RBE191</f>
        <v>0</v>
      </c>
      <c r="RBO191" s="595">
        <f>'apuração GROSS'!RBF191</f>
        <v>0</v>
      </c>
      <c r="RBP191" s="595">
        <f>'apuração GROSS'!RBG191</f>
        <v>0</v>
      </c>
      <c r="RBQ191" s="595">
        <f>'apuração GROSS'!RBH191</f>
        <v>0</v>
      </c>
      <c r="RBR191" s="595">
        <f>'apuração GROSS'!RBI191</f>
        <v>0</v>
      </c>
      <c r="RBS191" s="595">
        <f>'apuração GROSS'!RBJ191</f>
        <v>0</v>
      </c>
      <c r="RBT191" s="595">
        <f>'apuração GROSS'!RBK191</f>
        <v>0</v>
      </c>
      <c r="RBU191" s="595">
        <f>'apuração GROSS'!RBL191</f>
        <v>0</v>
      </c>
      <c r="RBV191" s="595">
        <f>'apuração GROSS'!RBM191</f>
        <v>0</v>
      </c>
      <c r="RBW191" s="595">
        <f>'apuração GROSS'!RBN191</f>
        <v>0</v>
      </c>
      <c r="RBX191" s="595">
        <f>'apuração GROSS'!RBO191</f>
        <v>0</v>
      </c>
      <c r="RBY191" s="595">
        <f>'apuração GROSS'!RBP191</f>
        <v>0</v>
      </c>
      <c r="RBZ191" s="595">
        <f>'apuração GROSS'!RBQ191</f>
        <v>0</v>
      </c>
      <c r="RCA191" s="595">
        <f>'apuração GROSS'!RBR191</f>
        <v>0</v>
      </c>
      <c r="RCB191" s="595">
        <f>'apuração GROSS'!RBS191</f>
        <v>0</v>
      </c>
      <c r="RCC191" s="595">
        <f>'apuração GROSS'!RBT191</f>
        <v>0</v>
      </c>
      <c r="RCD191" s="595">
        <f>'apuração GROSS'!RBU191</f>
        <v>0</v>
      </c>
      <c r="RCE191" s="595">
        <f>'apuração GROSS'!RBV191</f>
        <v>0</v>
      </c>
      <c r="RCF191" s="595">
        <f>'apuração GROSS'!RBW191</f>
        <v>0</v>
      </c>
      <c r="RCG191" s="595">
        <f>'apuração GROSS'!RBX191</f>
        <v>0</v>
      </c>
      <c r="RCH191" s="595">
        <f>'apuração GROSS'!RBY191</f>
        <v>0</v>
      </c>
      <c r="RCI191" s="595">
        <f>'apuração GROSS'!RBZ191</f>
        <v>0</v>
      </c>
      <c r="RCJ191" s="595">
        <f>'apuração GROSS'!RCA191</f>
        <v>0</v>
      </c>
      <c r="RCK191" s="595">
        <f>'apuração GROSS'!RCB191</f>
        <v>0</v>
      </c>
      <c r="RCL191" s="595">
        <f>'apuração GROSS'!RCC191</f>
        <v>0</v>
      </c>
      <c r="RCM191" s="595">
        <f>'apuração GROSS'!RCD191</f>
        <v>0</v>
      </c>
      <c r="RCN191" s="595">
        <f>'apuração GROSS'!RCE191</f>
        <v>0</v>
      </c>
      <c r="RCO191" s="595">
        <f>'apuração GROSS'!RCF191</f>
        <v>0</v>
      </c>
      <c r="RCP191" s="595">
        <f>'apuração GROSS'!RCG191</f>
        <v>0</v>
      </c>
      <c r="RCQ191" s="595">
        <f>'apuração GROSS'!RCH191</f>
        <v>0</v>
      </c>
      <c r="RCR191" s="595">
        <f>'apuração GROSS'!RCI191</f>
        <v>0</v>
      </c>
      <c r="RCS191" s="595">
        <f>'apuração GROSS'!RCJ191</f>
        <v>0</v>
      </c>
      <c r="RCT191" s="595">
        <f>'apuração GROSS'!RCK191</f>
        <v>0</v>
      </c>
      <c r="RCU191" s="595">
        <f>'apuração GROSS'!RCL191</f>
        <v>0</v>
      </c>
      <c r="RCV191" s="595">
        <f>'apuração GROSS'!RCM191</f>
        <v>0</v>
      </c>
      <c r="RCW191" s="595">
        <f>'apuração GROSS'!RCN191</f>
        <v>0</v>
      </c>
      <c r="RCX191" s="595">
        <f>'apuração GROSS'!RCO191</f>
        <v>0</v>
      </c>
      <c r="RCY191" s="595">
        <f>'apuração GROSS'!RCP191</f>
        <v>0</v>
      </c>
      <c r="RCZ191" s="595">
        <f>'apuração GROSS'!RCQ191</f>
        <v>0</v>
      </c>
      <c r="RDA191" s="595">
        <f>'apuração GROSS'!RCR191</f>
        <v>0</v>
      </c>
      <c r="RDB191" s="595">
        <f>'apuração GROSS'!RCS191</f>
        <v>0</v>
      </c>
      <c r="RDC191" s="595">
        <f>'apuração GROSS'!RCT191</f>
        <v>0</v>
      </c>
      <c r="RDD191" s="595">
        <f>'apuração GROSS'!RCU191</f>
        <v>0</v>
      </c>
      <c r="RDE191" s="595">
        <f>'apuração GROSS'!RCV191</f>
        <v>0</v>
      </c>
      <c r="RDF191" s="595">
        <f>'apuração GROSS'!RCW191</f>
        <v>0</v>
      </c>
      <c r="RDG191" s="595">
        <f>'apuração GROSS'!RCX191</f>
        <v>0</v>
      </c>
      <c r="RDH191" s="595">
        <f>'apuração GROSS'!RCY191</f>
        <v>0</v>
      </c>
      <c r="RDI191" s="595">
        <f>'apuração GROSS'!RCZ191</f>
        <v>0</v>
      </c>
      <c r="RDJ191" s="595">
        <f>'apuração GROSS'!RDA191</f>
        <v>0</v>
      </c>
      <c r="RDK191" s="595">
        <f>'apuração GROSS'!RDB191</f>
        <v>0</v>
      </c>
      <c r="RDL191" s="595">
        <f>'apuração GROSS'!RDC191</f>
        <v>0</v>
      </c>
      <c r="RDM191" s="595">
        <f>'apuração GROSS'!RDD191</f>
        <v>0</v>
      </c>
      <c r="RDN191" s="595">
        <f>'apuração GROSS'!RDE191</f>
        <v>0</v>
      </c>
      <c r="RDO191" s="595">
        <f>'apuração GROSS'!RDF191</f>
        <v>0</v>
      </c>
      <c r="RDP191" s="595">
        <f>'apuração GROSS'!RDG191</f>
        <v>0</v>
      </c>
      <c r="RDQ191" s="595">
        <f>'apuração GROSS'!RDH191</f>
        <v>0</v>
      </c>
      <c r="RDR191" s="595">
        <f>'apuração GROSS'!RDI191</f>
        <v>0</v>
      </c>
      <c r="RDS191" s="595">
        <f>'apuração GROSS'!RDJ191</f>
        <v>0</v>
      </c>
      <c r="RDT191" s="595">
        <f>'apuração GROSS'!RDK191</f>
        <v>0</v>
      </c>
      <c r="RDU191" s="595">
        <f>'apuração GROSS'!RDL191</f>
        <v>0</v>
      </c>
      <c r="RDV191" s="595">
        <f>'apuração GROSS'!RDM191</f>
        <v>0</v>
      </c>
      <c r="RDW191" s="595">
        <f>'apuração GROSS'!RDN191</f>
        <v>0</v>
      </c>
      <c r="RDX191" s="595">
        <f>'apuração GROSS'!RDO191</f>
        <v>0</v>
      </c>
      <c r="RDY191" s="595">
        <f>'apuração GROSS'!RDP191</f>
        <v>0</v>
      </c>
      <c r="RDZ191" s="595">
        <f>'apuração GROSS'!RDQ191</f>
        <v>0</v>
      </c>
      <c r="REA191" s="595">
        <f>'apuração GROSS'!RDR191</f>
        <v>0</v>
      </c>
      <c r="REB191" s="595">
        <f>'apuração GROSS'!RDS191</f>
        <v>0</v>
      </c>
      <c r="REC191" s="595">
        <f>'apuração GROSS'!RDT191</f>
        <v>0</v>
      </c>
      <c r="RED191" s="595">
        <f>'apuração GROSS'!RDU191</f>
        <v>0</v>
      </c>
      <c r="REE191" s="595">
        <f>'apuração GROSS'!RDV191</f>
        <v>0</v>
      </c>
      <c r="REF191" s="595">
        <f>'apuração GROSS'!RDW191</f>
        <v>0</v>
      </c>
      <c r="REG191" s="595">
        <f>'apuração GROSS'!RDX191</f>
        <v>0</v>
      </c>
      <c r="REH191" s="595">
        <f>'apuração GROSS'!RDY191</f>
        <v>0</v>
      </c>
      <c r="REI191" s="595">
        <f>'apuração GROSS'!RDZ191</f>
        <v>0</v>
      </c>
      <c r="REJ191" s="595">
        <f>'apuração GROSS'!REA191</f>
        <v>0</v>
      </c>
      <c r="REK191" s="595">
        <f>'apuração GROSS'!REB191</f>
        <v>0</v>
      </c>
      <c r="REL191" s="595">
        <f>'apuração GROSS'!REC191</f>
        <v>0</v>
      </c>
      <c r="REM191" s="595">
        <f>'apuração GROSS'!RED191</f>
        <v>0</v>
      </c>
      <c r="REN191" s="595">
        <f>'apuração GROSS'!REE191</f>
        <v>0</v>
      </c>
      <c r="REO191" s="595">
        <f>'apuração GROSS'!REF191</f>
        <v>0</v>
      </c>
      <c r="REP191" s="595">
        <f>'apuração GROSS'!REG191</f>
        <v>0</v>
      </c>
      <c r="REQ191" s="595">
        <f>'apuração GROSS'!REH191</f>
        <v>0</v>
      </c>
      <c r="RER191" s="595">
        <f>'apuração GROSS'!REI191</f>
        <v>0</v>
      </c>
      <c r="RES191" s="595">
        <f>'apuração GROSS'!REJ191</f>
        <v>0</v>
      </c>
      <c r="RET191" s="595">
        <f>'apuração GROSS'!REK191</f>
        <v>0</v>
      </c>
      <c r="REU191" s="595">
        <f>'apuração GROSS'!REL191</f>
        <v>0</v>
      </c>
      <c r="REV191" s="595">
        <f>'apuração GROSS'!REM191</f>
        <v>0</v>
      </c>
      <c r="REW191" s="595">
        <f>'apuração GROSS'!REN191</f>
        <v>0</v>
      </c>
      <c r="REX191" s="595">
        <f>'apuração GROSS'!REO191</f>
        <v>0</v>
      </c>
      <c r="REY191" s="595">
        <f>'apuração GROSS'!REP191</f>
        <v>0</v>
      </c>
      <c r="REZ191" s="595">
        <f>'apuração GROSS'!REQ191</f>
        <v>0</v>
      </c>
      <c r="RFA191" s="595">
        <f>'apuração GROSS'!RER191</f>
        <v>0</v>
      </c>
      <c r="RFB191" s="595">
        <f>'apuração GROSS'!RES191</f>
        <v>0</v>
      </c>
      <c r="RFC191" s="595">
        <f>'apuração GROSS'!RET191</f>
        <v>0</v>
      </c>
      <c r="RFD191" s="595">
        <f>'apuração GROSS'!REU191</f>
        <v>0</v>
      </c>
      <c r="RFE191" s="595">
        <f>'apuração GROSS'!REV191</f>
        <v>0</v>
      </c>
      <c r="RFF191" s="595">
        <f>'apuração GROSS'!REW191</f>
        <v>0</v>
      </c>
      <c r="RFG191" s="595">
        <f>'apuração GROSS'!REX191</f>
        <v>0</v>
      </c>
      <c r="RFH191" s="595">
        <f>'apuração GROSS'!REY191</f>
        <v>0</v>
      </c>
      <c r="RFI191" s="595">
        <f>'apuração GROSS'!REZ191</f>
        <v>0</v>
      </c>
      <c r="RFJ191" s="595">
        <f>'apuração GROSS'!RFA191</f>
        <v>0</v>
      </c>
      <c r="RFK191" s="595">
        <f>'apuração GROSS'!RFB191</f>
        <v>0</v>
      </c>
      <c r="RFL191" s="595">
        <f>'apuração GROSS'!RFC191</f>
        <v>0</v>
      </c>
      <c r="RFM191" s="595">
        <f>'apuração GROSS'!RFD191</f>
        <v>0</v>
      </c>
      <c r="RFN191" s="595">
        <f>'apuração GROSS'!RFE191</f>
        <v>0</v>
      </c>
      <c r="RFO191" s="595">
        <f>'apuração GROSS'!RFF191</f>
        <v>0</v>
      </c>
      <c r="RFP191" s="595">
        <f>'apuração GROSS'!RFG191</f>
        <v>0</v>
      </c>
      <c r="RFQ191" s="595">
        <f>'apuração GROSS'!RFH191</f>
        <v>0</v>
      </c>
      <c r="RFR191" s="595">
        <f>'apuração GROSS'!RFI191</f>
        <v>0</v>
      </c>
      <c r="RFS191" s="595">
        <f>'apuração GROSS'!RFJ191</f>
        <v>0</v>
      </c>
      <c r="RFT191" s="595">
        <f>'apuração GROSS'!RFK191</f>
        <v>0</v>
      </c>
      <c r="RFU191" s="595">
        <f>'apuração GROSS'!RFL191</f>
        <v>0</v>
      </c>
      <c r="RFV191" s="595">
        <f>'apuração GROSS'!RFM191</f>
        <v>0</v>
      </c>
      <c r="RFW191" s="595">
        <f>'apuração GROSS'!RFN191</f>
        <v>0</v>
      </c>
      <c r="RFX191" s="595">
        <f>'apuração GROSS'!RFO191</f>
        <v>0</v>
      </c>
      <c r="RFY191" s="595">
        <f>'apuração GROSS'!RFP191</f>
        <v>0</v>
      </c>
      <c r="RFZ191" s="595">
        <f>'apuração GROSS'!RFQ191</f>
        <v>0</v>
      </c>
      <c r="RGA191" s="595">
        <f>'apuração GROSS'!RFR191</f>
        <v>0</v>
      </c>
      <c r="RGB191" s="595">
        <f>'apuração GROSS'!RFS191</f>
        <v>0</v>
      </c>
      <c r="RGC191" s="595">
        <f>'apuração GROSS'!RFT191</f>
        <v>0</v>
      </c>
      <c r="RGD191" s="595">
        <f>'apuração GROSS'!RFU191</f>
        <v>0</v>
      </c>
      <c r="RGE191" s="595">
        <f>'apuração GROSS'!RFV191</f>
        <v>0</v>
      </c>
      <c r="RGF191" s="595">
        <f>'apuração GROSS'!RFW191</f>
        <v>0</v>
      </c>
      <c r="RGG191" s="595">
        <f>'apuração GROSS'!RFX191</f>
        <v>0</v>
      </c>
      <c r="RGH191" s="595">
        <f>'apuração GROSS'!RFY191</f>
        <v>0</v>
      </c>
      <c r="RGI191" s="595">
        <f>'apuração GROSS'!RFZ191</f>
        <v>0</v>
      </c>
      <c r="RGJ191" s="595">
        <f>'apuração GROSS'!RGA191</f>
        <v>0</v>
      </c>
      <c r="RGK191" s="595">
        <f>'apuração GROSS'!RGB191</f>
        <v>0</v>
      </c>
      <c r="RGL191" s="595">
        <f>'apuração GROSS'!RGC191</f>
        <v>0</v>
      </c>
      <c r="RGM191" s="595">
        <f>'apuração GROSS'!RGD191</f>
        <v>0</v>
      </c>
      <c r="RGN191" s="595">
        <f>'apuração GROSS'!RGE191</f>
        <v>0</v>
      </c>
      <c r="RGO191" s="595">
        <f>'apuração GROSS'!RGF191</f>
        <v>0</v>
      </c>
      <c r="RGP191" s="595">
        <f>'apuração GROSS'!RGG191</f>
        <v>0</v>
      </c>
      <c r="RGQ191" s="595">
        <f>'apuração GROSS'!RGH191</f>
        <v>0</v>
      </c>
      <c r="RGR191" s="595">
        <f>'apuração GROSS'!RGI191</f>
        <v>0</v>
      </c>
      <c r="RGS191" s="595">
        <f>'apuração GROSS'!RGJ191</f>
        <v>0</v>
      </c>
      <c r="RGT191" s="595">
        <f>'apuração GROSS'!RGK191</f>
        <v>0</v>
      </c>
      <c r="RGU191" s="595">
        <f>'apuração GROSS'!RGL191</f>
        <v>0</v>
      </c>
      <c r="RGV191" s="595">
        <f>'apuração GROSS'!RGM191</f>
        <v>0</v>
      </c>
      <c r="RGW191" s="595">
        <f>'apuração GROSS'!RGN191</f>
        <v>0</v>
      </c>
      <c r="RGX191" s="595">
        <f>'apuração GROSS'!RGO191</f>
        <v>0</v>
      </c>
      <c r="RGY191" s="595">
        <f>'apuração GROSS'!RGP191</f>
        <v>0</v>
      </c>
      <c r="RGZ191" s="595">
        <f>'apuração GROSS'!RGQ191</f>
        <v>0</v>
      </c>
      <c r="RHA191" s="595">
        <f>'apuração GROSS'!RGR191</f>
        <v>0</v>
      </c>
      <c r="RHB191" s="595">
        <f>'apuração GROSS'!RGS191</f>
        <v>0</v>
      </c>
      <c r="RHC191" s="595">
        <f>'apuração GROSS'!RGT191</f>
        <v>0</v>
      </c>
      <c r="RHD191" s="595">
        <f>'apuração GROSS'!RGU191</f>
        <v>0</v>
      </c>
      <c r="RHE191" s="595">
        <f>'apuração GROSS'!RGV191</f>
        <v>0</v>
      </c>
      <c r="RHF191" s="595">
        <f>'apuração GROSS'!RGW191</f>
        <v>0</v>
      </c>
      <c r="RHG191" s="595">
        <f>'apuração GROSS'!RGX191</f>
        <v>0</v>
      </c>
      <c r="RHH191" s="595">
        <f>'apuração GROSS'!RGY191</f>
        <v>0</v>
      </c>
      <c r="RHI191" s="595">
        <f>'apuração GROSS'!RGZ191</f>
        <v>0</v>
      </c>
      <c r="RHJ191" s="595">
        <f>'apuração GROSS'!RHA191</f>
        <v>0</v>
      </c>
      <c r="RHK191" s="595">
        <f>'apuração GROSS'!RHB191</f>
        <v>0</v>
      </c>
      <c r="RHL191" s="595">
        <f>'apuração GROSS'!RHC191</f>
        <v>0</v>
      </c>
      <c r="RHM191" s="595">
        <f>'apuração GROSS'!RHD191</f>
        <v>0</v>
      </c>
      <c r="RHN191" s="595">
        <f>'apuração GROSS'!RHE191</f>
        <v>0</v>
      </c>
      <c r="RHO191" s="595">
        <f>'apuração GROSS'!RHF191</f>
        <v>0</v>
      </c>
      <c r="RHP191" s="595">
        <f>'apuração GROSS'!RHG191</f>
        <v>0</v>
      </c>
      <c r="RHQ191" s="595">
        <f>'apuração GROSS'!RHH191</f>
        <v>0</v>
      </c>
      <c r="RHR191" s="595">
        <f>'apuração GROSS'!RHI191</f>
        <v>0</v>
      </c>
      <c r="RHS191" s="595">
        <f>'apuração GROSS'!RHJ191</f>
        <v>0</v>
      </c>
      <c r="RHT191" s="595">
        <f>'apuração GROSS'!RHK191</f>
        <v>0</v>
      </c>
      <c r="RHU191" s="595">
        <f>'apuração GROSS'!RHL191</f>
        <v>0</v>
      </c>
      <c r="RHV191" s="595">
        <f>'apuração GROSS'!RHM191</f>
        <v>0</v>
      </c>
      <c r="RHW191" s="595">
        <f>'apuração GROSS'!RHN191</f>
        <v>0</v>
      </c>
      <c r="RHX191" s="595">
        <f>'apuração GROSS'!RHO191</f>
        <v>0</v>
      </c>
      <c r="RHY191" s="595">
        <f>'apuração GROSS'!RHP191</f>
        <v>0</v>
      </c>
      <c r="RHZ191" s="595">
        <f>'apuração GROSS'!RHQ191</f>
        <v>0</v>
      </c>
      <c r="RIA191" s="595">
        <f>'apuração GROSS'!RHR191</f>
        <v>0</v>
      </c>
      <c r="RIB191" s="595">
        <f>'apuração GROSS'!RHS191</f>
        <v>0</v>
      </c>
      <c r="RIC191" s="595">
        <f>'apuração GROSS'!RHT191</f>
        <v>0</v>
      </c>
      <c r="RID191" s="595">
        <f>'apuração GROSS'!RHU191</f>
        <v>0</v>
      </c>
      <c r="RIE191" s="595">
        <f>'apuração GROSS'!RHV191</f>
        <v>0</v>
      </c>
      <c r="RIF191" s="595">
        <f>'apuração GROSS'!RHW191</f>
        <v>0</v>
      </c>
      <c r="RIG191" s="595">
        <f>'apuração GROSS'!RHX191</f>
        <v>0</v>
      </c>
      <c r="RIH191" s="595">
        <f>'apuração GROSS'!RHY191</f>
        <v>0</v>
      </c>
      <c r="RII191" s="595">
        <f>'apuração GROSS'!RHZ191</f>
        <v>0</v>
      </c>
      <c r="RIJ191" s="595">
        <f>'apuração GROSS'!RIA191</f>
        <v>0</v>
      </c>
      <c r="RIK191" s="595">
        <f>'apuração GROSS'!RIB191</f>
        <v>0</v>
      </c>
      <c r="RIL191" s="595">
        <f>'apuração GROSS'!RIC191</f>
        <v>0</v>
      </c>
      <c r="RIM191" s="595">
        <f>'apuração GROSS'!RID191</f>
        <v>0</v>
      </c>
      <c r="RIN191" s="595">
        <f>'apuração GROSS'!RIE191</f>
        <v>0</v>
      </c>
      <c r="RIO191" s="595">
        <f>'apuração GROSS'!RIF191</f>
        <v>0</v>
      </c>
      <c r="RIP191" s="595">
        <f>'apuração GROSS'!RIG191</f>
        <v>0</v>
      </c>
      <c r="RIQ191" s="595">
        <f>'apuração GROSS'!RIH191</f>
        <v>0</v>
      </c>
      <c r="RIR191" s="595">
        <f>'apuração GROSS'!RII191</f>
        <v>0</v>
      </c>
      <c r="RIS191" s="595">
        <f>'apuração GROSS'!RIJ191</f>
        <v>0</v>
      </c>
      <c r="RIT191" s="595">
        <f>'apuração GROSS'!RIK191</f>
        <v>0</v>
      </c>
      <c r="RIU191" s="595">
        <f>'apuração GROSS'!RIL191</f>
        <v>0</v>
      </c>
      <c r="RIV191" s="595">
        <f>'apuração GROSS'!RIM191</f>
        <v>0</v>
      </c>
      <c r="RIW191" s="595">
        <f>'apuração GROSS'!RIN191</f>
        <v>0</v>
      </c>
      <c r="RIX191" s="595">
        <f>'apuração GROSS'!RIO191</f>
        <v>0</v>
      </c>
      <c r="RIY191" s="595">
        <f>'apuração GROSS'!RIP191</f>
        <v>0</v>
      </c>
      <c r="RIZ191" s="595">
        <f>'apuração GROSS'!RIQ191</f>
        <v>0</v>
      </c>
      <c r="RJA191" s="595">
        <f>'apuração GROSS'!RIR191</f>
        <v>0</v>
      </c>
      <c r="RJB191" s="595">
        <f>'apuração GROSS'!RIS191</f>
        <v>0</v>
      </c>
      <c r="RJC191" s="595">
        <f>'apuração GROSS'!RIT191</f>
        <v>0</v>
      </c>
      <c r="RJD191" s="595">
        <f>'apuração GROSS'!RIU191</f>
        <v>0</v>
      </c>
      <c r="RJE191" s="595">
        <f>'apuração GROSS'!RIV191</f>
        <v>0</v>
      </c>
      <c r="RJF191" s="595">
        <f>'apuração GROSS'!RIW191</f>
        <v>0</v>
      </c>
      <c r="RJG191" s="595">
        <f>'apuração GROSS'!RIX191</f>
        <v>0</v>
      </c>
      <c r="RJH191" s="595">
        <f>'apuração GROSS'!RIY191</f>
        <v>0</v>
      </c>
      <c r="RJI191" s="595">
        <f>'apuração GROSS'!RIZ191</f>
        <v>0</v>
      </c>
      <c r="RJJ191" s="595">
        <f>'apuração GROSS'!RJA191</f>
        <v>0</v>
      </c>
      <c r="RJK191" s="595">
        <f>'apuração GROSS'!RJB191</f>
        <v>0</v>
      </c>
      <c r="RJL191" s="595">
        <f>'apuração GROSS'!RJC191</f>
        <v>0</v>
      </c>
      <c r="RJM191" s="595">
        <f>'apuração GROSS'!RJD191</f>
        <v>0</v>
      </c>
      <c r="RJN191" s="595">
        <f>'apuração GROSS'!RJE191</f>
        <v>0</v>
      </c>
      <c r="RJO191" s="595">
        <f>'apuração GROSS'!RJF191</f>
        <v>0</v>
      </c>
      <c r="RJP191" s="595">
        <f>'apuração GROSS'!RJG191</f>
        <v>0</v>
      </c>
      <c r="RJQ191" s="595">
        <f>'apuração GROSS'!RJH191</f>
        <v>0</v>
      </c>
      <c r="RJR191" s="595">
        <f>'apuração GROSS'!RJI191</f>
        <v>0</v>
      </c>
      <c r="RJS191" s="595">
        <f>'apuração GROSS'!RJJ191</f>
        <v>0</v>
      </c>
      <c r="RJT191" s="595">
        <f>'apuração GROSS'!RJK191</f>
        <v>0</v>
      </c>
      <c r="RJU191" s="595">
        <f>'apuração GROSS'!RJL191</f>
        <v>0</v>
      </c>
      <c r="RJV191" s="595">
        <f>'apuração GROSS'!RJM191</f>
        <v>0</v>
      </c>
      <c r="RJW191" s="595">
        <f>'apuração GROSS'!RJN191</f>
        <v>0</v>
      </c>
      <c r="RJX191" s="595">
        <f>'apuração GROSS'!RJO191</f>
        <v>0</v>
      </c>
      <c r="RJY191" s="595">
        <f>'apuração GROSS'!RJP191</f>
        <v>0</v>
      </c>
      <c r="RJZ191" s="595">
        <f>'apuração GROSS'!RJQ191</f>
        <v>0</v>
      </c>
      <c r="RKA191" s="595">
        <f>'apuração GROSS'!RJR191</f>
        <v>0</v>
      </c>
      <c r="RKB191" s="595">
        <f>'apuração GROSS'!RJS191</f>
        <v>0</v>
      </c>
      <c r="RKC191" s="595">
        <f>'apuração GROSS'!RJT191</f>
        <v>0</v>
      </c>
      <c r="RKD191" s="595">
        <f>'apuração GROSS'!RJU191</f>
        <v>0</v>
      </c>
      <c r="RKE191" s="595">
        <f>'apuração GROSS'!RJV191</f>
        <v>0</v>
      </c>
      <c r="RKF191" s="595">
        <f>'apuração GROSS'!RJW191</f>
        <v>0</v>
      </c>
      <c r="RKG191" s="595">
        <f>'apuração GROSS'!RJX191</f>
        <v>0</v>
      </c>
      <c r="RKH191" s="595">
        <f>'apuração GROSS'!RJY191</f>
        <v>0</v>
      </c>
      <c r="RKI191" s="595">
        <f>'apuração GROSS'!RJZ191</f>
        <v>0</v>
      </c>
      <c r="RKJ191" s="595">
        <f>'apuração GROSS'!RKA191</f>
        <v>0</v>
      </c>
      <c r="RKK191" s="595">
        <f>'apuração GROSS'!RKB191</f>
        <v>0</v>
      </c>
      <c r="RKL191" s="595">
        <f>'apuração GROSS'!RKC191</f>
        <v>0</v>
      </c>
      <c r="RKM191" s="595">
        <f>'apuração GROSS'!RKD191</f>
        <v>0</v>
      </c>
      <c r="RKN191" s="595">
        <f>'apuração GROSS'!RKE191</f>
        <v>0</v>
      </c>
      <c r="RKO191" s="595">
        <f>'apuração GROSS'!RKF191</f>
        <v>0</v>
      </c>
      <c r="RKP191" s="595">
        <f>'apuração GROSS'!RKG191</f>
        <v>0</v>
      </c>
      <c r="RKQ191" s="595">
        <f>'apuração GROSS'!RKH191</f>
        <v>0</v>
      </c>
      <c r="RKR191" s="595">
        <f>'apuração GROSS'!RKI191</f>
        <v>0</v>
      </c>
      <c r="RKS191" s="595">
        <f>'apuração GROSS'!RKJ191</f>
        <v>0</v>
      </c>
      <c r="RKT191" s="595">
        <f>'apuração GROSS'!RKK191</f>
        <v>0</v>
      </c>
      <c r="RKU191" s="595">
        <f>'apuração GROSS'!RKL191</f>
        <v>0</v>
      </c>
      <c r="RKV191" s="595">
        <f>'apuração GROSS'!RKM191</f>
        <v>0</v>
      </c>
      <c r="RKW191" s="595">
        <f>'apuração GROSS'!RKN191</f>
        <v>0</v>
      </c>
      <c r="RKX191" s="595">
        <f>'apuração GROSS'!RKO191</f>
        <v>0</v>
      </c>
      <c r="RKY191" s="595">
        <f>'apuração GROSS'!RKP191</f>
        <v>0</v>
      </c>
      <c r="RKZ191" s="595">
        <f>'apuração GROSS'!RKQ191</f>
        <v>0</v>
      </c>
      <c r="RLA191" s="595">
        <f>'apuração GROSS'!RKR191</f>
        <v>0</v>
      </c>
      <c r="RLB191" s="595">
        <f>'apuração GROSS'!RKS191</f>
        <v>0</v>
      </c>
      <c r="RLC191" s="595">
        <f>'apuração GROSS'!RKT191</f>
        <v>0</v>
      </c>
      <c r="RLD191" s="595">
        <f>'apuração GROSS'!RKU191</f>
        <v>0</v>
      </c>
      <c r="RLE191" s="595">
        <f>'apuração GROSS'!RKV191</f>
        <v>0</v>
      </c>
      <c r="RLF191" s="595">
        <f>'apuração GROSS'!RKW191</f>
        <v>0</v>
      </c>
      <c r="RLG191" s="595">
        <f>'apuração GROSS'!RKX191</f>
        <v>0</v>
      </c>
      <c r="RLH191" s="595">
        <f>'apuração GROSS'!RKY191</f>
        <v>0</v>
      </c>
      <c r="RLI191" s="595">
        <f>'apuração GROSS'!RKZ191</f>
        <v>0</v>
      </c>
      <c r="RLJ191" s="595">
        <f>'apuração GROSS'!RLA191</f>
        <v>0</v>
      </c>
      <c r="RLK191" s="595">
        <f>'apuração GROSS'!RLB191</f>
        <v>0</v>
      </c>
      <c r="RLL191" s="595">
        <f>'apuração GROSS'!RLC191</f>
        <v>0</v>
      </c>
      <c r="RLM191" s="595">
        <f>'apuração GROSS'!RLD191</f>
        <v>0</v>
      </c>
      <c r="RLN191" s="595">
        <f>'apuração GROSS'!RLE191</f>
        <v>0</v>
      </c>
      <c r="RLO191" s="595">
        <f>'apuração GROSS'!RLF191</f>
        <v>0</v>
      </c>
      <c r="RLP191" s="595">
        <f>'apuração GROSS'!RLG191</f>
        <v>0</v>
      </c>
      <c r="RLQ191" s="595">
        <f>'apuração GROSS'!RLH191</f>
        <v>0</v>
      </c>
      <c r="RLR191" s="595">
        <f>'apuração GROSS'!RLI191</f>
        <v>0</v>
      </c>
      <c r="RLS191" s="595">
        <f>'apuração GROSS'!RLJ191</f>
        <v>0</v>
      </c>
      <c r="RLT191" s="595">
        <f>'apuração GROSS'!RLK191</f>
        <v>0</v>
      </c>
      <c r="RLU191" s="595">
        <f>'apuração GROSS'!RLL191</f>
        <v>0</v>
      </c>
      <c r="RLV191" s="595">
        <f>'apuração GROSS'!RLM191</f>
        <v>0</v>
      </c>
      <c r="RLW191" s="595">
        <f>'apuração GROSS'!RLN191</f>
        <v>0</v>
      </c>
      <c r="RLX191" s="595">
        <f>'apuração GROSS'!RLO191</f>
        <v>0</v>
      </c>
      <c r="RLY191" s="595">
        <f>'apuração GROSS'!RLP191</f>
        <v>0</v>
      </c>
      <c r="RLZ191" s="595">
        <f>'apuração GROSS'!RLQ191</f>
        <v>0</v>
      </c>
      <c r="RMA191" s="595">
        <f>'apuração GROSS'!RLR191</f>
        <v>0</v>
      </c>
      <c r="RMB191" s="595">
        <f>'apuração GROSS'!RLS191</f>
        <v>0</v>
      </c>
      <c r="RMC191" s="595">
        <f>'apuração GROSS'!RLT191</f>
        <v>0</v>
      </c>
      <c r="RMD191" s="595">
        <f>'apuração GROSS'!RLU191</f>
        <v>0</v>
      </c>
      <c r="RME191" s="595">
        <f>'apuração GROSS'!RLV191</f>
        <v>0</v>
      </c>
      <c r="RMF191" s="595">
        <f>'apuração GROSS'!RLW191</f>
        <v>0</v>
      </c>
      <c r="RMG191" s="595">
        <f>'apuração GROSS'!RLX191</f>
        <v>0</v>
      </c>
      <c r="RMH191" s="595">
        <f>'apuração GROSS'!RLY191</f>
        <v>0</v>
      </c>
      <c r="RMI191" s="595">
        <f>'apuração GROSS'!RLZ191</f>
        <v>0</v>
      </c>
      <c r="RMJ191" s="595">
        <f>'apuração GROSS'!RMA191</f>
        <v>0</v>
      </c>
      <c r="RMK191" s="595">
        <f>'apuração GROSS'!RMB191</f>
        <v>0</v>
      </c>
      <c r="RML191" s="595">
        <f>'apuração GROSS'!RMC191</f>
        <v>0</v>
      </c>
      <c r="RMM191" s="595">
        <f>'apuração GROSS'!RMD191</f>
        <v>0</v>
      </c>
      <c r="RMN191" s="595">
        <f>'apuração GROSS'!RME191</f>
        <v>0</v>
      </c>
      <c r="RMO191" s="595">
        <f>'apuração GROSS'!RMF191</f>
        <v>0</v>
      </c>
      <c r="RMP191" s="595">
        <f>'apuração GROSS'!RMG191</f>
        <v>0</v>
      </c>
      <c r="RMQ191" s="595">
        <f>'apuração GROSS'!RMH191</f>
        <v>0</v>
      </c>
      <c r="RMR191" s="595">
        <f>'apuração GROSS'!RMI191</f>
        <v>0</v>
      </c>
      <c r="RMS191" s="595">
        <f>'apuração GROSS'!RMJ191</f>
        <v>0</v>
      </c>
      <c r="RMT191" s="595">
        <f>'apuração GROSS'!RMK191</f>
        <v>0</v>
      </c>
      <c r="RMU191" s="595">
        <f>'apuração GROSS'!RML191</f>
        <v>0</v>
      </c>
      <c r="RMV191" s="595">
        <f>'apuração GROSS'!RMM191</f>
        <v>0</v>
      </c>
      <c r="RMW191" s="595">
        <f>'apuração GROSS'!RMN191</f>
        <v>0</v>
      </c>
      <c r="RMX191" s="595">
        <f>'apuração GROSS'!RMO191</f>
        <v>0</v>
      </c>
      <c r="RMY191" s="595">
        <f>'apuração GROSS'!RMP191</f>
        <v>0</v>
      </c>
      <c r="RMZ191" s="595">
        <f>'apuração GROSS'!RMQ191</f>
        <v>0</v>
      </c>
      <c r="RNA191" s="595">
        <f>'apuração GROSS'!RMR191</f>
        <v>0</v>
      </c>
      <c r="RNB191" s="595">
        <f>'apuração GROSS'!RMS191</f>
        <v>0</v>
      </c>
      <c r="RNC191" s="595">
        <f>'apuração GROSS'!RMT191</f>
        <v>0</v>
      </c>
      <c r="RND191" s="595">
        <f>'apuração GROSS'!RMU191</f>
        <v>0</v>
      </c>
      <c r="RNE191" s="595">
        <f>'apuração GROSS'!RMV191</f>
        <v>0</v>
      </c>
      <c r="RNF191" s="595">
        <f>'apuração GROSS'!RMW191</f>
        <v>0</v>
      </c>
      <c r="RNG191" s="595">
        <f>'apuração GROSS'!RMX191</f>
        <v>0</v>
      </c>
      <c r="RNH191" s="595">
        <f>'apuração GROSS'!RMY191</f>
        <v>0</v>
      </c>
      <c r="RNI191" s="595">
        <f>'apuração GROSS'!RMZ191</f>
        <v>0</v>
      </c>
      <c r="RNJ191" s="595">
        <f>'apuração GROSS'!RNA191</f>
        <v>0</v>
      </c>
      <c r="RNK191" s="595">
        <f>'apuração GROSS'!RNB191</f>
        <v>0</v>
      </c>
      <c r="RNL191" s="595">
        <f>'apuração GROSS'!RNC191</f>
        <v>0</v>
      </c>
      <c r="RNM191" s="595">
        <f>'apuração GROSS'!RND191</f>
        <v>0</v>
      </c>
      <c r="RNN191" s="595">
        <f>'apuração GROSS'!RNE191</f>
        <v>0</v>
      </c>
      <c r="RNO191" s="595">
        <f>'apuração GROSS'!RNF191</f>
        <v>0</v>
      </c>
      <c r="RNP191" s="595">
        <f>'apuração GROSS'!RNG191</f>
        <v>0</v>
      </c>
      <c r="RNQ191" s="595">
        <f>'apuração GROSS'!RNH191</f>
        <v>0</v>
      </c>
      <c r="RNR191" s="595">
        <f>'apuração GROSS'!RNI191</f>
        <v>0</v>
      </c>
      <c r="RNS191" s="595">
        <f>'apuração GROSS'!RNJ191</f>
        <v>0</v>
      </c>
      <c r="RNT191" s="595">
        <f>'apuração GROSS'!RNK191</f>
        <v>0</v>
      </c>
      <c r="RNU191" s="595">
        <f>'apuração GROSS'!RNL191</f>
        <v>0</v>
      </c>
      <c r="RNV191" s="595">
        <f>'apuração GROSS'!RNM191</f>
        <v>0</v>
      </c>
      <c r="RNW191" s="595">
        <f>'apuração GROSS'!RNN191</f>
        <v>0</v>
      </c>
      <c r="RNX191" s="595">
        <f>'apuração GROSS'!RNO191</f>
        <v>0</v>
      </c>
      <c r="RNY191" s="595">
        <f>'apuração GROSS'!RNP191</f>
        <v>0</v>
      </c>
      <c r="RNZ191" s="595">
        <f>'apuração GROSS'!RNQ191</f>
        <v>0</v>
      </c>
      <c r="ROA191" s="595">
        <f>'apuração GROSS'!RNR191</f>
        <v>0</v>
      </c>
      <c r="ROB191" s="595">
        <f>'apuração GROSS'!RNS191</f>
        <v>0</v>
      </c>
      <c r="ROC191" s="595">
        <f>'apuração GROSS'!RNT191</f>
        <v>0</v>
      </c>
      <c r="ROD191" s="595">
        <f>'apuração GROSS'!RNU191</f>
        <v>0</v>
      </c>
      <c r="ROE191" s="595">
        <f>'apuração GROSS'!RNV191</f>
        <v>0</v>
      </c>
      <c r="ROF191" s="595">
        <f>'apuração GROSS'!RNW191</f>
        <v>0</v>
      </c>
      <c r="ROG191" s="595">
        <f>'apuração GROSS'!RNX191</f>
        <v>0</v>
      </c>
      <c r="ROH191" s="595">
        <f>'apuração GROSS'!RNY191</f>
        <v>0</v>
      </c>
      <c r="ROI191" s="595">
        <f>'apuração GROSS'!RNZ191</f>
        <v>0</v>
      </c>
      <c r="ROJ191" s="595">
        <f>'apuração GROSS'!ROA191</f>
        <v>0</v>
      </c>
      <c r="ROK191" s="595">
        <f>'apuração GROSS'!ROB191</f>
        <v>0</v>
      </c>
      <c r="ROL191" s="595">
        <f>'apuração GROSS'!ROC191</f>
        <v>0</v>
      </c>
      <c r="ROM191" s="595">
        <f>'apuração GROSS'!ROD191</f>
        <v>0</v>
      </c>
      <c r="RON191" s="595">
        <f>'apuração GROSS'!ROE191</f>
        <v>0</v>
      </c>
      <c r="ROO191" s="595">
        <f>'apuração GROSS'!ROF191</f>
        <v>0</v>
      </c>
      <c r="ROP191" s="595">
        <f>'apuração GROSS'!ROG191</f>
        <v>0</v>
      </c>
      <c r="ROQ191" s="595">
        <f>'apuração GROSS'!ROH191</f>
        <v>0</v>
      </c>
      <c r="ROR191" s="595">
        <f>'apuração GROSS'!ROI191</f>
        <v>0</v>
      </c>
      <c r="ROS191" s="595">
        <f>'apuração GROSS'!ROJ191</f>
        <v>0</v>
      </c>
      <c r="ROT191" s="595">
        <f>'apuração GROSS'!ROK191</f>
        <v>0</v>
      </c>
      <c r="ROU191" s="595">
        <f>'apuração GROSS'!ROL191</f>
        <v>0</v>
      </c>
      <c r="ROV191" s="595">
        <f>'apuração GROSS'!ROM191</f>
        <v>0</v>
      </c>
      <c r="ROW191" s="595">
        <f>'apuração GROSS'!RON191</f>
        <v>0</v>
      </c>
      <c r="ROX191" s="595">
        <f>'apuração GROSS'!ROO191</f>
        <v>0</v>
      </c>
      <c r="ROY191" s="595">
        <f>'apuração GROSS'!ROP191</f>
        <v>0</v>
      </c>
      <c r="ROZ191" s="595">
        <f>'apuração GROSS'!ROQ191</f>
        <v>0</v>
      </c>
      <c r="RPA191" s="595">
        <f>'apuração GROSS'!ROR191</f>
        <v>0</v>
      </c>
      <c r="RPB191" s="595">
        <f>'apuração GROSS'!ROS191</f>
        <v>0</v>
      </c>
      <c r="RPC191" s="595">
        <f>'apuração GROSS'!ROT191</f>
        <v>0</v>
      </c>
      <c r="RPD191" s="595">
        <f>'apuração GROSS'!ROU191</f>
        <v>0</v>
      </c>
      <c r="RPE191" s="595">
        <f>'apuração GROSS'!ROV191</f>
        <v>0</v>
      </c>
      <c r="RPF191" s="595">
        <f>'apuração GROSS'!ROW191</f>
        <v>0</v>
      </c>
      <c r="RPG191" s="595">
        <f>'apuração GROSS'!ROX191</f>
        <v>0</v>
      </c>
      <c r="RPH191" s="595">
        <f>'apuração GROSS'!ROY191</f>
        <v>0</v>
      </c>
      <c r="RPI191" s="595">
        <f>'apuração GROSS'!ROZ191</f>
        <v>0</v>
      </c>
      <c r="RPJ191" s="595">
        <f>'apuração GROSS'!RPA191</f>
        <v>0</v>
      </c>
      <c r="RPK191" s="595">
        <f>'apuração GROSS'!RPB191</f>
        <v>0</v>
      </c>
      <c r="RPL191" s="595">
        <f>'apuração GROSS'!RPC191</f>
        <v>0</v>
      </c>
      <c r="RPM191" s="595">
        <f>'apuração GROSS'!RPD191</f>
        <v>0</v>
      </c>
      <c r="RPN191" s="595">
        <f>'apuração GROSS'!RPE191</f>
        <v>0</v>
      </c>
      <c r="RPO191" s="595">
        <f>'apuração GROSS'!RPF191</f>
        <v>0</v>
      </c>
      <c r="RPP191" s="595">
        <f>'apuração GROSS'!RPG191</f>
        <v>0</v>
      </c>
      <c r="RPQ191" s="595">
        <f>'apuração GROSS'!RPH191</f>
        <v>0</v>
      </c>
      <c r="RPR191" s="595">
        <f>'apuração GROSS'!RPI191</f>
        <v>0</v>
      </c>
      <c r="RPS191" s="595">
        <f>'apuração GROSS'!RPJ191</f>
        <v>0</v>
      </c>
      <c r="RPT191" s="595">
        <f>'apuração GROSS'!RPK191</f>
        <v>0</v>
      </c>
      <c r="RPU191" s="595">
        <f>'apuração GROSS'!RPL191</f>
        <v>0</v>
      </c>
      <c r="RPV191" s="595">
        <f>'apuração GROSS'!RPM191</f>
        <v>0</v>
      </c>
      <c r="RPW191" s="595">
        <f>'apuração GROSS'!RPN191</f>
        <v>0</v>
      </c>
      <c r="RPX191" s="595">
        <f>'apuração GROSS'!RPO191</f>
        <v>0</v>
      </c>
      <c r="RPY191" s="595">
        <f>'apuração GROSS'!RPP191</f>
        <v>0</v>
      </c>
      <c r="RPZ191" s="595">
        <f>'apuração GROSS'!RPQ191</f>
        <v>0</v>
      </c>
      <c r="RQA191" s="595">
        <f>'apuração GROSS'!RPR191</f>
        <v>0</v>
      </c>
      <c r="RQB191" s="595">
        <f>'apuração GROSS'!RPS191</f>
        <v>0</v>
      </c>
      <c r="RQC191" s="595">
        <f>'apuração GROSS'!RPT191</f>
        <v>0</v>
      </c>
      <c r="RQD191" s="595">
        <f>'apuração GROSS'!RPU191</f>
        <v>0</v>
      </c>
      <c r="RQE191" s="595">
        <f>'apuração GROSS'!RPV191</f>
        <v>0</v>
      </c>
      <c r="RQF191" s="595">
        <f>'apuração GROSS'!RPW191</f>
        <v>0</v>
      </c>
      <c r="RQG191" s="595">
        <f>'apuração GROSS'!RPX191</f>
        <v>0</v>
      </c>
      <c r="RQH191" s="595">
        <f>'apuração GROSS'!RPY191</f>
        <v>0</v>
      </c>
      <c r="RQI191" s="595">
        <f>'apuração GROSS'!RPZ191</f>
        <v>0</v>
      </c>
      <c r="RQJ191" s="595">
        <f>'apuração GROSS'!RQA191</f>
        <v>0</v>
      </c>
      <c r="RQK191" s="595">
        <f>'apuração GROSS'!RQB191</f>
        <v>0</v>
      </c>
      <c r="RQL191" s="595">
        <f>'apuração GROSS'!RQC191</f>
        <v>0</v>
      </c>
      <c r="RQM191" s="595">
        <f>'apuração GROSS'!RQD191</f>
        <v>0</v>
      </c>
      <c r="RQN191" s="595">
        <f>'apuração GROSS'!RQE191</f>
        <v>0</v>
      </c>
      <c r="RQO191" s="595">
        <f>'apuração GROSS'!RQF191</f>
        <v>0</v>
      </c>
      <c r="RQP191" s="595">
        <f>'apuração GROSS'!RQG191</f>
        <v>0</v>
      </c>
      <c r="RQQ191" s="595">
        <f>'apuração GROSS'!RQH191</f>
        <v>0</v>
      </c>
      <c r="RQR191" s="595">
        <f>'apuração GROSS'!RQI191</f>
        <v>0</v>
      </c>
      <c r="RQS191" s="595">
        <f>'apuração GROSS'!RQJ191</f>
        <v>0</v>
      </c>
      <c r="RQT191" s="595">
        <f>'apuração GROSS'!RQK191</f>
        <v>0</v>
      </c>
      <c r="RQU191" s="595">
        <f>'apuração GROSS'!RQL191</f>
        <v>0</v>
      </c>
      <c r="RQV191" s="595">
        <f>'apuração GROSS'!RQM191</f>
        <v>0</v>
      </c>
      <c r="RQW191" s="595">
        <f>'apuração GROSS'!RQN191</f>
        <v>0</v>
      </c>
      <c r="RQX191" s="595">
        <f>'apuração GROSS'!RQO191</f>
        <v>0</v>
      </c>
      <c r="RQY191" s="595">
        <f>'apuração GROSS'!RQP191</f>
        <v>0</v>
      </c>
      <c r="RQZ191" s="595">
        <f>'apuração GROSS'!RQQ191</f>
        <v>0</v>
      </c>
      <c r="RRA191" s="595">
        <f>'apuração GROSS'!RQR191</f>
        <v>0</v>
      </c>
      <c r="RRB191" s="595">
        <f>'apuração GROSS'!RQS191</f>
        <v>0</v>
      </c>
      <c r="RRC191" s="595">
        <f>'apuração GROSS'!RQT191</f>
        <v>0</v>
      </c>
      <c r="RRD191" s="595">
        <f>'apuração GROSS'!RQU191</f>
        <v>0</v>
      </c>
      <c r="RRE191" s="595">
        <f>'apuração GROSS'!RQV191</f>
        <v>0</v>
      </c>
      <c r="RRF191" s="595">
        <f>'apuração GROSS'!RQW191</f>
        <v>0</v>
      </c>
      <c r="RRG191" s="595">
        <f>'apuração GROSS'!RQX191</f>
        <v>0</v>
      </c>
      <c r="RRH191" s="595">
        <f>'apuração GROSS'!RQY191</f>
        <v>0</v>
      </c>
      <c r="RRI191" s="595">
        <f>'apuração GROSS'!RQZ191</f>
        <v>0</v>
      </c>
      <c r="RRJ191" s="595">
        <f>'apuração GROSS'!RRA191</f>
        <v>0</v>
      </c>
      <c r="RRK191" s="595">
        <f>'apuração GROSS'!RRB191</f>
        <v>0</v>
      </c>
      <c r="RRL191" s="595">
        <f>'apuração GROSS'!RRC191</f>
        <v>0</v>
      </c>
      <c r="RRM191" s="595">
        <f>'apuração GROSS'!RRD191</f>
        <v>0</v>
      </c>
      <c r="RRN191" s="595">
        <f>'apuração GROSS'!RRE191</f>
        <v>0</v>
      </c>
      <c r="RRO191" s="595">
        <f>'apuração GROSS'!RRF191</f>
        <v>0</v>
      </c>
      <c r="RRP191" s="595">
        <f>'apuração GROSS'!RRG191</f>
        <v>0</v>
      </c>
      <c r="RRQ191" s="595">
        <f>'apuração GROSS'!RRH191</f>
        <v>0</v>
      </c>
      <c r="RRR191" s="595">
        <f>'apuração GROSS'!RRI191</f>
        <v>0</v>
      </c>
      <c r="RRS191" s="595">
        <f>'apuração GROSS'!RRJ191</f>
        <v>0</v>
      </c>
      <c r="RRT191" s="595">
        <f>'apuração GROSS'!RRK191</f>
        <v>0</v>
      </c>
      <c r="RRU191" s="595">
        <f>'apuração GROSS'!RRL191</f>
        <v>0</v>
      </c>
      <c r="RRV191" s="595">
        <f>'apuração GROSS'!RRM191</f>
        <v>0</v>
      </c>
      <c r="RRW191" s="595">
        <f>'apuração GROSS'!RRN191</f>
        <v>0</v>
      </c>
      <c r="RRX191" s="595">
        <f>'apuração GROSS'!RRO191</f>
        <v>0</v>
      </c>
      <c r="RRY191" s="595">
        <f>'apuração GROSS'!RRP191</f>
        <v>0</v>
      </c>
      <c r="RRZ191" s="595">
        <f>'apuração GROSS'!RRQ191</f>
        <v>0</v>
      </c>
      <c r="RSA191" s="595">
        <f>'apuração GROSS'!RRR191</f>
        <v>0</v>
      </c>
      <c r="RSB191" s="595">
        <f>'apuração GROSS'!RRS191</f>
        <v>0</v>
      </c>
      <c r="RSC191" s="595">
        <f>'apuração GROSS'!RRT191</f>
        <v>0</v>
      </c>
      <c r="RSD191" s="595">
        <f>'apuração GROSS'!RRU191</f>
        <v>0</v>
      </c>
      <c r="RSE191" s="595">
        <f>'apuração GROSS'!RRV191</f>
        <v>0</v>
      </c>
      <c r="RSF191" s="595">
        <f>'apuração GROSS'!RRW191</f>
        <v>0</v>
      </c>
      <c r="RSG191" s="595">
        <f>'apuração GROSS'!RRX191</f>
        <v>0</v>
      </c>
      <c r="RSH191" s="595">
        <f>'apuração GROSS'!RRY191</f>
        <v>0</v>
      </c>
      <c r="RSI191" s="595">
        <f>'apuração GROSS'!RRZ191</f>
        <v>0</v>
      </c>
      <c r="RSJ191" s="595">
        <f>'apuração GROSS'!RSA191</f>
        <v>0</v>
      </c>
      <c r="RSK191" s="595">
        <f>'apuração GROSS'!RSB191</f>
        <v>0</v>
      </c>
      <c r="RSL191" s="595">
        <f>'apuração GROSS'!RSC191</f>
        <v>0</v>
      </c>
      <c r="RSM191" s="595">
        <f>'apuração GROSS'!RSD191</f>
        <v>0</v>
      </c>
      <c r="RSN191" s="595">
        <f>'apuração GROSS'!RSE191</f>
        <v>0</v>
      </c>
      <c r="RSO191" s="595">
        <f>'apuração GROSS'!RSF191</f>
        <v>0</v>
      </c>
      <c r="RSP191" s="595">
        <f>'apuração GROSS'!RSG191</f>
        <v>0</v>
      </c>
      <c r="RSQ191" s="595">
        <f>'apuração GROSS'!RSH191</f>
        <v>0</v>
      </c>
      <c r="RSR191" s="595">
        <f>'apuração GROSS'!RSI191</f>
        <v>0</v>
      </c>
      <c r="RSS191" s="595">
        <f>'apuração GROSS'!RSJ191</f>
        <v>0</v>
      </c>
      <c r="RST191" s="595">
        <f>'apuração GROSS'!RSK191</f>
        <v>0</v>
      </c>
      <c r="RSU191" s="595">
        <f>'apuração GROSS'!RSL191</f>
        <v>0</v>
      </c>
      <c r="RSV191" s="595">
        <f>'apuração GROSS'!RSM191</f>
        <v>0</v>
      </c>
      <c r="RSW191" s="595">
        <f>'apuração GROSS'!RSN191</f>
        <v>0</v>
      </c>
      <c r="RSX191" s="595">
        <f>'apuração GROSS'!RSO191</f>
        <v>0</v>
      </c>
      <c r="RSY191" s="595">
        <f>'apuração GROSS'!RSP191</f>
        <v>0</v>
      </c>
      <c r="RSZ191" s="595">
        <f>'apuração GROSS'!RSQ191</f>
        <v>0</v>
      </c>
      <c r="RTA191" s="595">
        <f>'apuração GROSS'!RSR191</f>
        <v>0</v>
      </c>
      <c r="RTB191" s="595">
        <f>'apuração GROSS'!RSS191</f>
        <v>0</v>
      </c>
      <c r="RTC191" s="595">
        <f>'apuração GROSS'!RST191</f>
        <v>0</v>
      </c>
      <c r="RTD191" s="595">
        <f>'apuração GROSS'!RSU191</f>
        <v>0</v>
      </c>
      <c r="RTE191" s="595">
        <f>'apuração GROSS'!RSV191</f>
        <v>0</v>
      </c>
      <c r="RTF191" s="595">
        <f>'apuração GROSS'!RSW191</f>
        <v>0</v>
      </c>
      <c r="RTG191" s="595">
        <f>'apuração GROSS'!RSX191</f>
        <v>0</v>
      </c>
      <c r="RTH191" s="595">
        <f>'apuração GROSS'!RSY191</f>
        <v>0</v>
      </c>
      <c r="RTI191" s="595">
        <f>'apuração GROSS'!RSZ191</f>
        <v>0</v>
      </c>
      <c r="RTJ191" s="595">
        <f>'apuração GROSS'!RTA191</f>
        <v>0</v>
      </c>
      <c r="RTK191" s="595">
        <f>'apuração GROSS'!RTB191</f>
        <v>0</v>
      </c>
      <c r="RTL191" s="595">
        <f>'apuração GROSS'!RTC191</f>
        <v>0</v>
      </c>
      <c r="RTM191" s="595">
        <f>'apuração GROSS'!RTD191</f>
        <v>0</v>
      </c>
      <c r="RTN191" s="595">
        <f>'apuração GROSS'!RTE191</f>
        <v>0</v>
      </c>
      <c r="RTO191" s="595">
        <f>'apuração GROSS'!RTF191</f>
        <v>0</v>
      </c>
      <c r="RTP191" s="595">
        <f>'apuração GROSS'!RTG191</f>
        <v>0</v>
      </c>
      <c r="RTQ191" s="595">
        <f>'apuração GROSS'!RTH191</f>
        <v>0</v>
      </c>
      <c r="RTR191" s="595">
        <f>'apuração GROSS'!RTI191</f>
        <v>0</v>
      </c>
      <c r="RTS191" s="595">
        <f>'apuração GROSS'!RTJ191</f>
        <v>0</v>
      </c>
      <c r="RTT191" s="595">
        <f>'apuração GROSS'!RTK191</f>
        <v>0</v>
      </c>
      <c r="RTU191" s="595">
        <f>'apuração GROSS'!RTL191</f>
        <v>0</v>
      </c>
      <c r="RTV191" s="595">
        <f>'apuração GROSS'!RTM191</f>
        <v>0</v>
      </c>
      <c r="RTW191" s="595">
        <f>'apuração GROSS'!RTN191</f>
        <v>0</v>
      </c>
      <c r="RTX191" s="595">
        <f>'apuração GROSS'!RTO191</f>
        <v>0</v>
      </c>
      <c r="RTY191" s="595">
        <f>'apuração GROSS'!RTP191</f>
        <v>0</v>
      </c>
      <c r="RTZ191" s="595">
        <f>'apuração GROSS'!RTQ191</f>
        <v>0</v>
      </c>
      <c r="RUA191" s="595">
        <f>'apuração GROSS'!RTR191</f>
        <v>0</v>
      </c>
      <c r="RUB191" s="595">
        <f>'apuração GROSS'!RTS191</f>
        <v>0</v>
      </c>
      <c r="RUC191" s="595">
        <f>'apuração GROSS'!RTT191</f>
        <v>0</v>
      </c>
      <c r="RUD191" s="595">
        <f>'apuração GROSS'!RTU191</f>
        <v>0</v>
      </c>
      <c r="RUE191" s="595">
        <f>'apuração GROSS'!RTV191</f>
        <v>0</v>
      </c>
      <c r="RUF191" s="595">
        <f>'apuração GROSS'!RTW191</f>
        <v>0</v>
      </c>
      <c r="RUG191" s="595">
        <f>'apuração GROSS'!RTX191</f>
        <v>0</v>
      </c>
      <c r="RUH191" s="595">
        <f>'apuração GROSS'!RTY191</f>
        <v>0</v>
      </c>
      <c r="RUI191" s="595">
        <f>'apuração GROSS'!RTZ191</f>
        <v>0</v>
      </c>
      <c r="RUJ191" s="595">
        <f>'apuração GROSS'!RUA191</f>
        <v>0</v>
      </c>
      <c r="RUK191" s="595">
        <f>'apuração GROSS'!RUB191</f>
        <v>0</v>
      </c>
      <c r="RUL191" s="595">
        <f>'apuração GROSS'!RUC191</f>
        <v>0</v>
      </c>
      <c r="RUM191" s="595">
        <f>'apuração GROSS'!RUD191</f>
        <v>0</v>
      </c>
      <c r="RUN191" s="595">
        <f>'apuração GROSS'!RUE191</f>
        <v>0</v>
      </c>
      <c r="RUO191" s="595">
        <f>'apuração GROSS'!RUF191</f>
        <v>0</v>
      </c>
      <c r="RUP191" s="595">
        <f>'apuração GROSS'!RUG191</f>
        <v>0</v>
      </c>
      <c r="RUQ191" s="595">
        <f>'apuração GROSS'!RUH191</f>
        <v>0</v>
      </c>
      <c r="RUR191" s="595">
        <f>'apuração GROSS'!RUI191</f>
        <v>0</v>
      </c>
      <c r="RUS191" s="595">
        <f>'apuração GROSS'!RUJ191</f>
        <v>0</v>
      </c>
      <c r="RUT191" s="595">
        <f>'apuração GROSS'!RUK191</f>
        <v>0</v>
      </c>
      <c r="RUU191" s="595">
        <f>'apuração GROSS'!RUL191</f>
        <v>0</v>
      </c>
      <c r="RUV191" s="595">
        <f>'apuração GROSS'!RUM191</f>
        <v>0</v>
      </c>
      <c r="RUW191" s="595">
        <f>'apuração GROSS'!RUN191</f>
        <v>0</v>
      </c>
      <c r="RUX191" s="595">
        <f>'apuração GROSS'!RUO191</f>
        <v>0</v>
      </c>
      <c r="RUY191" s="595">
        <f>'apuração GROSS'!RUP191</f>
        <v>0</v>
      </c>
      <c r="RUZ191" s="595">
        <f>'apuração GROSS'!RUQ191</f>
        <v>0</v>
      </c>
      <c r="RVA191" s="595">
        <f>'apuração GROSS'!RUR191</f>
        <v>0</v>
      </c>
      <c r="RVB191" s="595">
        <f>'apuração GROSS'!RUS191</f>
        <v>0</v>
      </c>
      <c r="RVC191" s="595">
        <f>'apuração GROSS'!RUT191</f>
        <v>0</v>
      </c>
      <c r="RVD191" s="595">
        <f>'apuração GROSS'!RUU191</f>
        <v>0</v>
      </c>
      <c r="RVE191" s="595">
        <f>'apuração GROSS'!RUV191</f>
        <v>0</v>
      </c>
      <c r="RVF191" s="595">
        <f>'apuração GROSS'!RUW191</f>
        <v>0</v>
      </c>
      <c r="RVG191" s="595">
        <f>'apuração GROSS'!RUX191</f>
        <v>0</v>
      </c>
      <c r="RVH191" s="595">
        <f>'apuração GROSS'!RUY191</f>
        <v>0</v>
      </c>
      <c r="RVI191" s="595">
        <f>'apuração GROSS'!RUZ191</f>
        <v>0</v>
      </c>
      <c r="RVJ191" s="595">
        <f>'apuração GROSS'!RVA191</f>
        <v>0</v>
      </c>
      <c r="RVK191" s="595">
        <f>'apuração GROSS'!RVB191</f>
        <v>0</v>
      </c>
      <c r="RVL191" s="595">
        <f>'apuração GROSS'!RVC191</f>
        <v>0</v>
      </c>
      <c r="RVM191" s="595">
        <f>'apuração GROSS'!RVD191</f>
        <v>0</v>
      </c>
      <c r="RVN191" s="595">
        <f>'apuração GROSS'!RVE191</f>
        <v>0</v>
      </c>
      <c r="RVO191" s="595">
        <f>'apuração GROSS'!RVF191</f>
        <v>0</v>
      </c>
      <c r="RVP191" s="595">
        <f>'apuração GROSS'!RVG191</f>
        <v>0</v>
      </c>
      <c r="RVQ191" s="595">
        <f>'apuração GROSS'!RVH191</f>
        <v>0</v>
      </c>
      <c r="RVR191" s="595">
        <f>'apuração GROSS'!RVI191</f>
        <v>0</v>
      </c>
      <c r="RVS191" s="595">
        <f>'apuração GROSS'!RVJ191</f>
        <v>0</v>
      </c>
      <c r="RVT191" s="595">
        <f>'apuração GROSS'!RVK191</f>
        <v>0</v>
      </c>
      <c r="RVU191" s="595">
        <f>'apuração GROSS'!RVL191</f>
        <v>0</v>
      </c>
      <c r="RVV191" s="595">
        <f>'apuração GROSS'!RVM191</f>
        <v>0</v>
      </c>
      <c r="RVW191" s="595">
        <f>'apuração GROSS'!RVN191</f>
        <v>0</v>
      </c>
      <c r="RVX191" s="595">
        <f>'apuração GROSS'!RVO191</f>
        <v>0</v>
      </c>
      <c r="RVY191" s="595">
        <f>'apuração GROSS'!RVP191</f>
        <v>0</v>
      </c>
      <c r="RVZ191" s="595">
        <f>'apuração GROSS'!RVQ191</f>
        <v>0</v>
      </c>
      <c r="RWA191" s="595">
        <f>'apuração GROSS'!RVR191</f>
        <v>0</v>
      </c>
      <c r="RWB191" s="595">
        <f>'apuração GROSS'!RVS191</f>
        <v>0</v>
      </c>
      <c r="RWC191" s="595">
        <f>'apuração GROSS'!RVT191</f>
        <v>0</v>
      </c>
      <c r="RWD191" s="595">
        <f>'apuração GROSS'!RVU191</f>
        <v>0</v>
      </c>
      <c r="RWE191" s="595">
        <f>'apuração GROSS'!RVV191</f>
        <v>0</v>
      </c>
      <c r="RWF191" s="595">
        <f>'apuração GROSS'!RVW191</f>
        <v>0</v>
      </c>
      <c r="RWG191" s="595">
        <f>'apuração GROSS'!RVX191</f>
        <v>0</v>
      </c>
      <c r="RWH191" s="595">
        <f>'apuração GROSS'!RVY191</f>
        <v>0</v>
      </c>
      <c r="RWI191" s="595">
        <f>'apuração GROSS'!RVZ191</f>
        <v>0</v>
      </c>
      <c r="RWJ191" s="595">
        <f>'apuração GROSS'!RWA191</f>
        <v>0</v>
      </c>
      <c r="RWK191" s="595">
        <f>'apuração GROSS'!RWB191</f>
        <v>0</v>
      </c>
      <c r="RWL191" s="595">
        <f>'apuração GROSS'!RWC191</f>
        <v>0</v>
      </c>
      <c r="RWM191" s="595">
        <f>'apuração GROSS'!RWD191</f>
        <v>0</v>
      </c>
      <c r="RWN191" s="595">
        <f>'apuração GROSS'!RWE191</f>
        <v>0</v>
      </c>
      <c r="RWO191" s="595">
        <f>'apuração GROSS'!RWF191</f>
        <v>0</v>
      </c>
      <c r="RWP191" s="595">
        <f>'apuração GROSS'!RWG191</f>
        <v>0</v>
      </c>
      <c r="RWQ191" s="595">
        <f>'apuração GROSS'!RWH191</f>
        <v>0</v>
      </c>
      <c r="RWR191" s="595">
        <f>'apuração GROSS'!RWI191</f>
        <v>0</v>
      </c>
      <c r="RWS191" s="595">
        <f>'apuração GROSS'!RWJ191</f>
        <v>0</v>
      </c>
      <c r="RWT191" s="595">
        <f>'apuração GROSS'!RWK191</f>
        <v>0</v>
      </c>
      <c r="RWU191" s="595">
        <f>'apuração GROSS'!RWL191</f>
        <v>0</v>
      </c>
      <c r="RWV191" s="595">
        <f>'apuração GROSS'!RWM191</f>
        <v>0</v>
      </c>
      <c r="RWW191" s="595">
        <f>'apuração GROSS'!RWN191</f>
        <v>0</v>
      </c>
      <c r="RWX191" s="595">
        <f>'apuração GROSS'!RWO191</f>
        <v>0</v>
      </c>
      <c r="RWY191" s="595">
        <f>'apuração GROSS'!RWP191</f>
        <v>0</v>
      </c>
      <c r="RWZ191" s="595">
        <f>'apuração GROSS'!RWQ191</f>
        <v>0</v>
      </c>
      <c r="RXA191" s="595">
        <f>'apuração GROSS'!RWR191</f>
        <v>0</v>
      </c>
      <c r="RXB191" s="595">
        <f>'apuração GROSS'!RWS191</f>
        <v>0</v>
      </c>
      <c r="RXC191" s="595">
        <f>'apuração GROSS'!RWT191</f>
        <v>0</v>
      </c>
      <c r="RXD191" s="595">
        <f>'apuração GROSS'!RWU191</f>
        <v>0</v>
      </c>
      <c r="RXE191" s="595">
        <f>'apuração GROSS'!RWV191</f>
        <v>0</v>
      </c>
      <c r="RXF191" s="595">
        <f>'apuração GROSS'!RWW191</f>
        <v>0</v>
      </c>
      <c r="RXG191" s="595">
        <f>'apuração GROSS'!RWX191</f>
        <v>0</v>
      </c>
      <c r="RXH191" s="595">
        <f>'apuração GROSS'!RWY191</f>
        <v>0</v>
      </c>
      <c r="RXI191" s="595">
        <f>'apuração GROSS'!RWZ191</f>
        <v>0</v>
      </c>
      <c r="RXJ191" s="595">
        <f>'apuração GROSS'!RXA191</f>
        <v>0</v>
      </c>
      <c r="RXK191" s="595">
        <f>'apuração GROSS'!RXB191</f>
        <v>0</v>
      </c>
      <c r="RXL191" s="595">
        <f>'apuração GROSS'!RXC191</f>
        <v>0</v>
      </c>
      <c r="RXM191" s="595">
        <f>'apuração GROSS'!RXD191</f>
        <v>0</v>
      </c>
      <c r="RXN191" s="595">
        <f>'apuração GROSS'!RXE191</f>
        <v>0</v>
      </c>
      <c r="RXO191" s="595">
        <f>'apuração GROSS'!RXF191</f>
        <v>0</v>
      </c>
      <c r="RXP191" s="595">
        <f>'apuração GROSS'!RXG191</f>
        <v>0</v>
      </c>
      <c r="RXQ191" s="595">
        <f>'apuração GROSS'!RXH191</f>
        <v>0</v>
      </c>
      <c r="RXR191" s="595">
        <f>'apuração GROSS'!RXI191</f>
        <v>0</v>
      </c>
      <c r="RXS191" s="595">
        <f>'apuração GROSS'!RXJ191</f>
        <v>0</v>
      </c>
      <c r="RXT191" s="595">
        <f>'apuração GROSS'!RXK191</f>
        <v>0</v>
      </c>
      <c r="RXU191" s="595">
        <f>'apuração GROSS'!RXL191</f>
        <v>0</v>
      </c>
      <c r="RXV191" s="595">
        <f>'apuração GROSS'!RXM191</f>
        <v>0</v>
      </c>
      <c r="RXW191" s="595">
        <f>'apuração GROSS'!RXN191</f>
        <v>0</v>
      </c>
      <c r="RXX191" s="595">
        <f>'apuração GROSS'!RXO191</f>
        <v>0</v>
      </c>
      <c r="RXY191" s="595">
        <f>'apuração GROSS'!RXP191</f>
        <v>0</v>
      </c>
      <c r="RXZ191" s="595">
        <f>'apuração GROSS'!RXQ191</f>
        <v>0</v>
      </c>
      <c r="RYA191" s="595">
        <f>'apuração GROSS'!RXR191</f>
        <v>0</v>
      </c>
      <c r="RYB191" s="595">
        <f>'apuração GROSS'!RXS191</f>
        <v>0</v>
      </c>
      <c r="RYC191" s="595">
        <f>'apuração GROSS'!RXT191</f>
        <v>0</v>
      </c>
      <c r="RYD191" s="595">
        <f>'apuração GROSS'!RXU191</f>
        <v>0</v>
      </c>
      <c r="RYE191" s="595">
        <f>'apuração GROSS'!RXV191</f>
        <v>0</v>
      </c>
      <c r="RYF191" s="595">
        <f>'apuração GROSS'!RXW191</f>
        <v>0</v>
      </c>
      <c r="RYG191" s="595">
        <f>'apuração GROSS'!RXX191</f>
        <v>0</v>
      </c>
      <c r="RYH191" s="595">
        <f>'apuração GROSS'!RXY191</f>
        <v>0</v>
      </c>
      <c r="RYI191" s="595">
        <f>'apuração GROSS'!RXZ191</f>
        <v>0</v>
      </c>
      <c r="RYJ191" s="595">
        <f>'apuração GROSS'!RYA191</f>
        <v>0</v>
      </c>
      <c r="RYK191" s="595">
        <f>'apuração GROSS'!RYB191</f>
        <v>0</v>
      </c>
      <c r="RYL191" s="595">
        <f>'apuração GROSS'!RYC191</f>
        <v>0</v>
      </c>
      <c r="RYM191" s="595">
        <f>'apuração GROSS'!RYD191</f>
        <v>0</v>
      </c>
      <c r="RYN191" s="595">
        <f>'apuração GROSS'!RYE191</f>
        <v>0</v>
      </c>
      <c r="RYO191" s="595">
        <f>'apuração GROSS'!RYF191</f>
        <v>0</v>
      </c>
      <c r="RYP191" s="595">
        <f>'apuração GROSS'!RYG191</f>
        <v>0</v>
      </c>
      <c r="RYQ191" s="595">
        <f>'apuração GROSS'!RYH191</f>
        <v>0</v>
      </c>
      <c r="RYR191" s="595">
        <f>'apuração GROSS'!RYI191</f>
        <v>0</v>
      </c>
      <c r="RYS191" s="595">
        <f>'apuração GROSS'!RYJ191</f>
        <v>0</v>
      </c>
      <c r="RYT191" s="595">
        <f>'apuração GROSS'!RYK191</f>
        <v>0</v>
      </c>
      <c r="RYU191" s="595">
        <f>'apuração GROSS'!RYL191</f>
        <v>0</v>
      </c>
      <c r="RYV191" s="595">
        <f>'apuração GROSS'!RYM191</f>
        <v>0</v>
      </c>
      <c r="RYW191" s="595">
        <f>'apuração GROSS'!RYN191</f>
        <v>0</v>
      </c>
      <c r="RYX191" s="595">
        <f>'apuração GROSS'!RYO191</f>
        <v>0</v>
      </c>
      <c r="RYY191" s="595">
        <f>'apuração GROSS'!RYP191</f>
        <v>0</v>
      </c>
      <c r="RYZ191" s="595">
        <f>'apuração GROSS'!RYQ191</f>
        <v>0</v>
      </c>
      <c r="RZA191" s="595">
        <f>'apuração GROSS'!RYR191</f>
        <v>0</v>
      </c>
      <c r="RZB191" s="595">
        <f>'apuração GROSS'!RYS191</f>
        <v>0</v>
      </c>
      <c r="RZC191" s="595">
        <f>'apuração GROSS'!RYT191</f>
        <v>0</v>
      </c>
      <c r="RZD191" s="595">
        <f>'apuração GROSS'!RYU191</f>
        <v>0</v>
      </c>
      <c r="RZE191" s="595">
        <f>'apuração GROSS'!RYV191</f>
        <v>0</v>
      </c>
      <c r="RZF191" s="595">
        <f>'apuração GROSS'!RYW191</f>
        <v>0</v>
      </c>
      <c r="RZG191" s="595">
        <f>'apuração GROSS'!RYX191</f>
        <v>0</v>
      </c>
      <c r="RZH191" s="595">
        <f>'apuração GROSS'!RYY191</f>
        <v>0</v>
      </c>
      <c r="RZI191" s="595">
        <f>'apuração GROSS'!RYZ191</f>
        <v>0</v>
      </c>
      <c r="RZJ191" s="595">
        <f>'apuração GROSS'!RZA191</f>
        <v>0</v>
      </c>
      <c r="RZK191" s="595">
        <f>'apuração GROSS'!RZB191</f>
        <v>0</v>
      </c>
      <c r="RZL191" s="595">
        <f>'apuração GROSS'!RZC191</f>
        <v>0</v>
      </c>
      <c r="RZM191" s="595">
        <f>'apuração GROSS'!RZD191</f>
        <v>0</v>
      </c>
      <c r="RZN191" s="595">
        <f>'apuração GROSS'!RZE191</f>
        <v>0</v>
      </c>
      <c r="RZO191" s="595">
        <f>'apuração GROSS'!RZF191</f>
        <v>0</v>
      </c>
      <c r="RZP191" s="595">
        <f>'apuração GROSS'!RZG191</f>
        <v>0</v>
      </c>
      <c r="RZQ191" s="595">
        <f>'apuração GROSS'!RZH191</f>
        <v>0</v>
      </c>
      <c r="RZR191" s="595">
        <f>'apuração GROSS'!RZI191</f>
        <v>0</v>
      </c>
      <c r="RZS191" s="595">
        <f>'apuração GROSS'!RZJ191</f>
        <v>0</v>
      </c>
      <c r="RZT191" s="595">
        <f>'apuração GROSS'!RZK191</f>
        <v>0</v>
      </c>
      <c r="RZU191" s="595">
        <f>'apuração GROSS'!RZL191</f>
        <v>0</v>
      </c>
      <c r="RZV191" s="595">
        <f>'apuração GROSS'!RZM191</f>
        <v>0</v>
      </c>
      <c r="RZW191" s="595">
        <f>'apuração GROSS'!RZN191</f>
        <v>0</v>
      </c>
      <c r="RZX191" s="595">
        <f>'apuração GROSS'!RZO191</f>
        <v>0</v>
      </c>
      <c r="RZY191" s="595">
        <f>'apuração GROSS'!RZP191</f>
        <v>0</v>
      </c>
      <c r="RZZ191" s="595">
        <f>'apuração GROSS'!RZQ191</f>
        <v>0</v>
      </c>
      <c r="SAA191" s="595">
        <f>'apuração GROSS'!RZR191</f>
        <v>0</v>
      </c>
      <c r="SAB191" s="595">
        <f>'apuração GROSS'!RZS191</f>
        <v>0</v>
      </c>
      <c r="SAC191" s="595">
        <f>'apuração GROSS'!RZT191</f>
        <v>0</v>
      </c>
      <c r="SAD191" s="595">
        <f>'apuração GROSS'!RZU191</f>
        <v>0</v>
      </c>
      <c r="SAE191" s="595">
        <f>'apuração GROSS'!RZV191</f>
        <v>0</v>
      </c>
      <c r="SAF191" s="595">
        <f>'apuração GROSS'!RZW191</f>
        <v>0</v>
      </c>
      <c r="SAG191" s="595">
        <f>'apuração GROSS'!RZX191</f>
        <v>0</v>
      </c>
      <c r="SAH191" s="595">
        <f>'apuração GROSS'!RZY191</f>
        <v>0</v>
      </c>
      <c r="SAI191" s="595">
        <f>'apuração GROSS'!RZZ191</f>
        <v>0</v>
      </c>
      <c r="SAJ191" s="595">
        <f>'apuração GROSS'!SAA191</f>
        <v>0</v>
      </c>
      <c r="SAK191" s="595">
        <f>'apuração GROSS'!SAB191</f>
        <v>0</v>
      </c>
      <c r="SAL191" s="595">
        <f>'apuração GROSS'!SAC191</f>
        <v>0</v>
      </c>
      <c r="SAM191" s="595">
        <f>'apuração GROSS'!SAD191</f>
        <v>0</v>
      </c>
      <c r="SAN191" s="595">
        <f>'apuração GROSS'!SAE191</f>
        <v>0</v>
      </c>
      <c r="SAO191" s="595">
        <f>'apuração GROSS'!SAF191</f>
        <v>0</v>
      </c>
      <c r="SAP191" s="595">
        <f>'apuração GROSS'!SAG191</f>
        <v>0</v>
      </c>
      <c r="SAQ191" s="595">
        <f>'apuração GROSS'!SAH191</f>
        <v>0</v>
      </c>
      <c r="SAR191" s="595">
        <f>'apuração GROSS'!SAI191</f>
        <v>0</v>
      </c>
      <c r="SAS191" s="595">
        <f>'apuração GROSS'!SAJ191</f>
        <v>0</v>
      </c>
      <c r="SAT191" s="595">
        <f>'apuração GROSS'!SAK191</f>
        <v>0</v>
      </c>
      <c r="SAU191" s="595">
        <f>'apuração GROSS'!SAL191</f>
        <v>0</v>
      </c>
      <c r="SAV191" s="595">
        <f>'apuração GROSS'!SAM191</f>
        <v>0</v>
      </c>
      <c r="SAW191" s="595">
        <f>'apuração GROSS'!SAN191</f>
        <v>0</v>
      </c>
      <c r="SAX191" s="595">
        <f>'apuração GROSS'!SAO191</f>
        <v>0</v>
      </c>
      <c r="SAY191" s="595">
        <f>'apuração GROSS'!SAP191</f>
        <v>0</v>
      </c>
      <c r="SAZ191" s="595">
        <f>'apuração GROSS'!SAQ191</f>
        <v>0</v>
      </c>
      <c r="SBA191" s="595">
        <f>'apuração GROSS'!SAR191</f>
        <v>0</v>
      </c>
      <c r="SBB191" s="595">
        <f>'apuração GROSS'!SAS191</f>
        <v>0</v>
      </c>
      <c r="SBC191" s="595">
        <f>'apuração GROSS'!SAT191</f>
        <v>0</v>
      </c>
      <c r="SBD191" s="595">
        <f>'apuração GROSS'!SAU191</f>
        <v>0</v>
      </c>
      <c r="SBE191" s="595">
        <f>'apuração GROSS'!SAV191</f>
        <v>0</v>
      </c>
      <c r="SBF191" s="595">
        <f>'apuração GROSS'!SAW191</f>
        <v>0</v>
      </c>
      <c r="SBG191" s="595">
        <f>'apuração GROSS'!SAX191</f>
        <v>0</v>
      </c>
      <c r="SBH191" s="595">
        <f>'apuração GROSS'!SAY191</f>
        <v>0</v>
      </c>
      <c r="SBI191" s="595">
        <f>'apuração GROSS'!SAZ191</f>
        <v>0</v>
      </c>
      <c r="SBJ191" s="595">
        <f>'apuração GROSS'!SBA191</f>
        <v>0</v>
      </c>
      <c r="SBK191" s="595">
        <f>'apuração GROSS'!SBB191</f>
        <v>0</v>
      </c>
      <c r="SBL191" s="595">
        <f>'apuração GROSS'!SBC191</f>
        <v>0</v>
      </c>
      <c r="SBM191" s="595">
        <f>'apuração GROSS'!SBD191</f>
        <v>0</v>
      </c>
      <c r="SBN191" s="595">
        <f>'apuração GROSS'!SBE191</f>
        <v>0</v>
      </c>
      <c r="SBO191" s="595">
        <f>'apuração GROSS'!SBF191</f>
        <v>0</v>
      </c>
      <c r="SBP191" s="595">
        <f>'apuração GROSS'!SBG191</f>
        <v>0</v>
      </c>
      <c r="SBQ191" s="595">
        <f>'apuração GROSS'!SBH191</f>
        <v>0</v>
      </c>
      <c r="SBR191" s="595">
        <f>'apuração GROSS'!SBI191</f>
        <v>0</v>
      </c>
      <c r="SBS191" s="595">
        <f>'apuração GROSS'!SBJ191</f>
        <v>0</v>
      </c>
      <c r="SBT191" s="595">
        <f>'apuração GROSS'!SBK191</f>
        <v>0</v>
      </c>
      <c r="SBU191" s="595">
        <f>'apuração GROSS'!SBL191</f>
        <v>0</v>
      </c>
      <c r="SBV191" s="595">
        <f>'apuração GROSS'!SBM191</f>
        <v>0</v>
      </c>
      <c r="SBW191" s="595">
        <f>'apuração GROSS'!SBN191</f>
        <v>0</v>
      </c>
      <c r="SBX191" s="595">
        <f>'apuração GROSS'!SBO191</f>
        <v>0</v>
      </c>
      <c r="SBY191" s="595">
        <f>'apuração GROSS'!SBP191</f>
        <v>0</v>
      </c>
      <c r="SBZ191" s="595">
        <f>'apuração GROSS'!SBQ191</f>
        <v>0</v>
      </c>
      <c r="SCA191" s="595">
        <f>'apuração GROSS'!SBR191</f>
        <v>0</v>
      </c>
      <c r="SCB191" s="595">
        <f>'apuração GROSS'!SBS191</f>
        <v>0</v>
      </c>
      <c r="SCC191" s="595">
        <f>'apuração GROSS'!SBT191</f>
        <v>0</v>
      </c>
      <c r="SCD191" s="595">
        <f>'apuração GROSS'!SBU191</f>
        <v>0</v>
      </c>
      <c r="SCE191" s="595">
        <f>'apuração GROSS'!SBV191</f>
        <v>0</v>
      </c>
      <c r="SCF191" s="595">
        <f>'apuração GROSS'!SBW191</f>
        <v>0</v>
      </c>
      <c r="SCG191" s="595">
        <f>'apuração GROSS'!SBX191</f>
        <v>0</v>
      </c>
      <c r="SCH191" s="595">
        <f>'apuração GROSS'!SBY191</f>
        <v>0</v>
      </c>
      <c r="SCI191" s="595">
        <f>'apuração GROSS'!SBZ191</f>
        <v>0</v>
      </c>
      <c r="SCJ191" s="595">
        <f>'apuração GROSS'!SCA191</f>
        <v>0</v>
      </c>
      <c r="SCK191" s="595">
        <f>'apuração GROSS'!SCB191</f>
        <v>0</v>
      </c>
      <c r="SCL191" s="595">
        <f>'apuração GROSS'!SCC191</f>
        <v>0</v>
      </c>
      <c r="SCM191" s="595">
        <f>'apuração GROSS'!SCD191</f>
        <v>0</v>
      </c>
      <c r="SCN191" s="595">
        <f>'apuração GROSS'!SCE191</f>
        <v>0</v>
      </c>
      <c r="SCO191" s="595">
        <f>'apuração GROSS'!SCF191</f>
        <v>0</v>
      </c>
      <c r="SCP191" s="595">
        <f>'apuração GROSS'!SCG191</f>
        <v>0</v>
      </c>
      <c r="SCQ191" s="595">
        <f>'apuração GROSS'!SCH191</f>
        <v>0</v>
      </c>
      <c r="SCR191" s="595">
        <f>'apuração GROSS'!SCI191</f>
        <v>0</v>
      </c>
      <c r="SCS191" s="595">
        <f>'apuração GROSS'!SCJ191</f>
        <v>0</v>
      </c>
      <c r="SCT191" s="595">
        <f>'apuração GROSS'!SCK191</f>
        <v>0</v>
      </c>
      <c r="SCU191" s="595">
        <f>'apuração GROSS'!SCL191</f>
        <v>0</v>
      </c>
      <c r="SCV191" s="595">
        <f>'apuração GROSS'!SCM191</f>
        <v>0</v>
      </c>
      <c r="SCW191" s="595">
        <f>'apuração GROSS'!SCN191</f>
        <v>0</v>
      </c>
      <c r="SCX191" s="595">
        <f>'apuração GROSS'!SCO191</f>
        <v>0</v>
      </c>
      <c r="SCY191" s="595">
        <f>'apuração GROSS'!SCP191</f>
        <v>0</v>
      </c>
      <c r="SCZ191" s="595">
        <f>'apuração GROSS'!SCQ191</f>
        <v>0</v>
      </c>
      <c r="SDA191" s="595">
        <f>'apuração GROSS'!SCR191</f>
        <v>0</v>
      </c>
      <c r="SDB191" s="595">
        <f>'apuração GROSS'!SCS191</f>
        <v>0</v>
      </c>
      <c r="SDC191" s="595">
        <f>'apuração GROSS'!SCT191</f>
        <v>0</v>
      </c>
      <c r="SDD191" s="595">
        <f>'apuração GROSS'!SCU191</f>
        <v>0</v>
      </c>
      <c r="SDE191" s="595">
        <f>'apuração GROSS'!SCV191</f>
        <v>0</v>
      </c>
      <c r="SDF191" s="595">
        <f>'apuração GROSS'!SCW191</f>
        <v>0</v>
      </c>
      <c r="SDG191" s="595">
        <f>'apuração GROSS'!SCX191</f>
        <v>0</v>
      </c>
      <c r="SDH191" s="595">
        <f>'apuração GROSS'!SCY191</f>
        <v>0</v>
      </c>
      <c r="SDI191" s="595">
        <f>'apuração GROSS'!SCZ191</f>
        <v>0</v>
      </c>
      <c r="SDJ191" s="595">
        <f>'apuração GROSS'!SDA191</f>
        <v>0</v>
      </c>
      <c r="SDK191" s="595">
        <f>'apuração GROSS'!SDB191</f>
        <v>0</v>
      </c>
      <c r="SDL191" s="595">
        <f>'apuração GROSS'!SDC191</f>
        <v>0</v>
      </c>
      <c r="SDM191" s="595">
        <f>'apuração GROSS'!SDD191</f>
        <v>0</v>
      </c>
      <c r="SDN191" s="595">
        <f>'apuração GROSS'!SDE191</f>
        <v>0</v>
      </c>
      <c r="SDO191" s="595">
        <f>'apuração GROSS'!SDF191</f>
        <v>0</v>
      </c>
      <c r="SDP191" s="595">
        <f>'apuração GROSS'!SDG191</f>
        <v>0</v>
      </c>
      <c r="SDQ191" s="595">
        <f>'apuração GROSS'!SDH191</f>
        <v>0</v>
      </c>
      <c r="SDR191" s="595">
        <f>'apuração GROSS'!SDI191</f>
        <v>0</v>
      </c>
      <c r="SDS191" s="595">
        <f>'apuração GROSS'!SDJ191</f>
        <v>0</v>
      </c>
      <c r="SDT191" s="595">
        <f>'apuração GROSS'!SDK191</f>
        <v>0</v>
      </c>
      <c r="SDU191" s="595">
        <f>'apuração GROSS'!SDL191</f>
        <v>0</v>
      </c>
      <c r="SDV191" s="595">
        <f>'apuração GROSS'!SDM191</f>
        <v>0</v>
      </c>
      <c r="SDW191" s="595">
        <f>'apuração GROSS'!SDN191</f>
        <v>0</v>
      </c>
      <c r="SDX191" s="595">
        <f>'apuração GROSS'!SDO191</f>
        <v>0</v>
      </c>
      <c r="SDY191" s="595">
        <f>'apuração GROSS'!SDP191</f>
        <v>0</v>
      </c>
      <c r="SDZ191" s="595">
        <f>'apuração GROSS'!SDQ191</f>
        <v>0</v>
      </c>
      <c r="SEA191" s="595">
        <f>'apuração GROSS'!SDR191</f>
        <v>0</v>
      </c>
      <c r="SEB191" s="595">
        <f>'apuração GROSS'!SDS191</f>
        <v>0</v>
      </c>
      <c r="SEC191" s="595">
        <f>'apuração GROSS'!SDT191</f>
        <v>0</v>
      </c>
      <c r="SED191" s="595">
        <f>'apuração GROSS'!SDU191</f>
        <v>0</v>
      </c>
      <c r="SEE191" s="595">
        <f>'apuração GROSS'!SDV191</f>
        <v>0</v>
      </c>
      <c r="SEF191" s="595">
        <f>'apuração GROSS'!SDW191</f>
        <v>0</v>
      </c>
      <c r="SEG191" s="595">
        <f>'apuração GROSS'!SDX191</f>
        <v>0</v>
      </c>
      <c r="SEH191" s="595">
        <f>'apuração GROSS'!SDY191</f>
        <v>0</v>
      </c>
      <c r="SEI191" s="595">
        <f>'apuração GROSS'!SDZ191</f>
        <v>0</v>
      </c>
      <c r="SEJ191" s="595">
        <f>'apuração GROSS'!SEA191</f>
        <v>0</v>
      </c>
      <c r="SEK191" s="595">
        <f>'apuração GROSS'!SEB191</f>
        <v>0</v>
      </c>
      <c r="SEL191" s="595">
        <f>'apuração GROSS'!SEC191</f>
        <v>0</v>
      </c>
      <c r="SEM191" s="595">
        <f>'apuração GROSS'!SED191</f>
        <v>0</v>
      </c>
      <c r="SEN191" s="595">
        <f>'apuração GROSS'!SEE191</f>
        <v>0</v>
      </c>
      <c r="SEO191" s="595">
        <f>'apuração GROSS'!SEF191</f>
        <v>0</v>
      </c>
      <c r="SEP191" s="595">
        <f>'apuração GROSS'!SEG191</f>
        <v>0</v>
      </c>
      <c r="SEQ191" s="595">
        <f>'apuração GROSS'!SEH191</f>
        <v>0</v>
      </c>
      <c r="SER191" s="595">
        <f>'apuração GROSS'!SEI191</f>
        <v>0</v>
      </c>
      <c r="SES191" s="595">
        <f>'apuração GROSS'!SEJ191</f>
        <v>0</v>
      </c>
      <c r="SET191" s="595">
        <f>'apuração GROSS'!SEK191</f>
        <v>0</v>
      </c>
      <c r="SEU191" s="595">
        <f>'apuração GROSS'!SEL191</f>
        <v>0</v>
      </c>
      <c r="SEV191" s="595">
        <f>'apuração GROSS'!SEM191</f>
        <v>0</v>
      </c>
      <c r="SEW191" s="595">
        <f>'apuração GROSS'!SEN191</f>
        <v>0</v>
      </c>
      <c r="SEX191" s="595">
        <f>'apuração GROSS'!SEO191</f>
        <v>0</v>
      </c>
      <c r="SEY191" s="595">
        <f>'apuração GROSS'!SEP191</f>
        <v>0</v>
      </c>
      <c r="SEZ191" s="595">
        <f>'apuração GROSS'!SEQ191</f>
        <v>0</v>
      </c>
      <c r="SFA191" s="595">
        <f>'apuração GROSS'!SER191</f>
        <v>0</v>
      </c>
      <c r="SFB191" s="595">
        <f>'apuração GROSS'!SES191</f>
        <v>0</v>
      </c>
      <c r="SFC191" s="595">
        <f>'apuração GROSS'!SET191</f>
        <v>0</v>
      </c>
      <c r="SFD191" s="595">
        <f>'apuração GROSS'!SEU191</f>
        <v>0</v>
      </c>
      <c r="SFE191" s="595">
        <f>'apuração GROSS'!SEV191</f>
        <v>0</v>
      </c>
      <c r="SFF191" s="595">
        <f>'apuração GROSS'!SEW191</f>
        <v>0</v>
      </c>
      <c r="SFG191" s="595">
        <f>'apuração GROSS'!SEX191</f>
        <v>0</v>
      </c>
      <c r="SFH191" s="595">
        <f>'apuração GROSS'!SEY191</f>
        <v>0</v>
      </c>
      <c r="SFI191" s="595">
        <f>'apuração GROSS'!SEZ191</f>
        <v>0</v>
      </c>
      <c r="SFJ191" s="595">
        <f>'apuração GROSS'!SFA191</f>
        <v>0</v>
      </c>
      <c r="SFK191" s="595">
        <f>'apuração GROSS'!SFB191</f>
        <v>0</v>
      </c>
      <c r="SFL191" s="595">
        <f>'apuração GROSS'!SFC191</f>
        <v>0</v>
      </c>
      <c r="SFM191" s="595">
        <f>'apuração GROSS'!SFD191</f>
        <v>0</v>
      </c>
      <c r="SFN191" s="595">
        <f>'apuração GROSS'!SFE191</f>
        <v>0</v>
      </c>
      <c r="SFO191" s="595">
        <f>'apuração GROSS'!SFF191</f>
        <v>0</v>
      </c>
      <c r="SFP191" s="595">
        <f>'apuração GROSS'!SFG191</f>
        <v>0</v>
      </c>
      <c r="SFQ191" s="595">
        <f>'apuração GROSS'!SFH191</f>
        <v>0</v>
      </c>
      <c r="SFR191" s="595">
        <f>'apuração GROSS'!SFI191</f>
        <v>0</v>
      </c>
      <c r="SFS191" s="595">
        <f>'apuração GROSS'!SFJ191</f>
        <v>0</v>
      </c>
      <c r="SFT191" s="595">
        <f>'apuração GROSS'!SFK191</f>
        <v>0</v>
      </c>
      <c r="SFU191" s="595">
        <f>'apuração GROSS'!SFL191</f>
        <v>0</v>
      </c>
      <c r="SFV191" s="595">
        <f>'apuração GROSS'!SFM191</f>
        <v>0</v>
      </c>
      <c r="SFW191" s="595">
        <f>'apuração GROSS'!SFN191</f>
        <v>0</v>
      </c>
      <c r="SFX191" s="595">
        <f>'apuração GROSS'!SFO191</f>
        <v>0</v>
      </c>
      <c r="SFY191" s="595">
        <f>'apuração GROSS'!SFP191</f>
        <v>0</v>
      </c>
      <c r="SFZ191" s="595">
        <f>'apuração GROSS'!SFQ191</f>
        <v>0</v>
      </c>
      <c r="SGA191" s="595">
        <f>'apuração GROSS'!SFR191</f>
        <v>0</v>
      </c>
      <c r="SGB191" s="595">
        <f>'apuração GROSS'!SFS191</f>
        <v>0</v>
      </c>
      <c r="SGC191" s="595">
        <f>'apuração GROSS'!SFT191</f>
        <v>0</v>
      </c>
      <c r="SGD191" s="595">
        <f>'apuração GROSS'!SFU191</f>
        <v>0</v>
      </c>
      <c r="SGE191" s="595">
        <f>'apuração GROSS'!SFV191</f>
        <v>0</v>
      </c>
      <c r="SGF191" s="595">
        <f>'apuração GROSS'!SFW191</f>
        <v>0</v>
      </c>
      <c r="SGG191" s="595">
        <f>'apuração GROSS'!SFX191</f>
        <v>0</v>
      </c>
      <c r="SGH191" s="595">
        <f>'apuração GROSS'!SFY191</f>
        <v>0</v>
      </c>
      <c r="SGI191" s="595">
        <f>'apuração GROSS'!SFZ191</f>
        <v>0</v>
      </c>
      <c r="SGJ191" s="595">
        <f>'apuração GROSS'!SGA191</f>
        <v>0</v>
      </c>
      <c r="SGK191" s="595">
        <f>'apuração GROSS'!SGB191</f>
        <v>0</v>
      </c>
      <c r="SGL191" s="595">
        <f>'apuração GROSS'!SGC191</f>
        <v>0</v>
      </c>
      <c r="SGM191" s="595">
        <f>'apuração GROSS'!SGD191</f>
        <v>0</v>
      </c>
      <c r="SGN191" s="595">
        <f>'apuração GROSS'!SGE191</f>
        <v>0</v>
      </c>
      <c r="SGO191" s="595">
        <f>'apuração GROSS'!SGF191</f>
        <v>0</v>
      </c>
      <c r="SGP191" s="595">
        <f>'apuração GROSS'!SGG191</f>
        <v>0</v>
      </c>
      <c r="SGQ191" s="595">
        <f>'apuração GROSS'!SGH191</f>
        <v>0</v>
      </c>
      <c r="SGR191" s="595">
        <f>'apuração GROSS'!SGI191</f>
        <v>0</v>
      </c>
      <c r="SGS191" s="595">
        <f>'apuração GROSS'!SGJ191</f>
        <v>0</v>
      </c>
      <c r="SGT191" s="595">
        <f>'apuração GROSS'!SGK191</f>
        <v>0</v>
      </c>
      <c r="SGU191" s="595">
        <f>'apuração GROSS'!SGL191</f>
        <v>0</v>
      </c>
      <c r="SGV191" s="595">
        <f>'apuração GROSS'!SGM191</f>
        <v>0</v>
      </c>
      <c r="SGW191" s="595">
        <f>'apuração GROSS'!SGN191</f>
        <v>0</v>
      </c>
      <c r="SGX191" s="595">
        <f>'apuração GROSS'!SGO191</f>
        <v>0</v>
      </c>
      <c r="SGY191" s="595">
        <f>'apuração GROSS'!SGP191</f>
        <v>0</v>
      </c>
      <c r="SGZ191" s="595">
        <f>'apuração GROSS'!SGQ191</f>
        <v>0</v>
      </c>
      <c r="SHA191" s="595">
        <f>'apuração GROSS'!SGR191</f>
        <v>0</v>
      </c>
      <c r="SHB191" s="595">
        <f>'apuração GROSS'!SGS191</f>
        <v>0</v>
      </c>
      <c r="SHC191" s="595">
        <f>'apuração GROSS'!SGT191</f>
        <v>0</v>
      </c>
      <c r="SHD191" s="595">
        <f>'apuração GROSS'!SGU191</f>
        <v>0</v>
      </c>
      <c r="SHE191" s="595">
        <f>'apuração GROSS'!SGV191</f>
        <v>0</v>
      </c>
      <c r="SHF191" s="595">
        <f>'apuração GROSS'!SGW191</f>
        <v>0</v>
      </c>
      <c r="SHG191" s="595">
        <f>'apuração GROSS'!SGX191</f>
        <v>0</v>
      </c>
      <c r="SHH191" s="595">
        <f>'apuração GROSS'!SGY191</f>
        <v>0</v>
      </c>
      <c r="SHI191" s="595">
        <f>'apuração GROSS'!SGZ191</f>
        <v>0</v>
      </c>
      <c r="SHJ191" s="595">
        <f>'apuração GROSS'!SHA191</f>
        <v>0</v>
      </c>
      <c r="SHK191" s="595">
        <f>'apuração GROSS'!SHB191</f>
        <v>0</v>
      </c>
      <c r="SHL191" s="595">
        <f>'apuração GROSS'!SHC191</f>
        <v>0</v>
      </c>
      <c r="SHM191" s="595">
        <f>'apuração GROSS'!SHD191</f>
        <v>0</v>
      </c>
      <c r="SHN191" s="595">
        <f>'apuração GROSS'!SHE191</f>
        <v>0</v>
      </c>
      <c r="SHO191" s="595">
        <f>'apuração GROSS'!SHF191</f>
        <v>0</v>
      </c>
      <c r="SHP191" s="595">
        <f>'apuração GROSS'!SHG191</f>
        <v>0</v>
      </c>
      <c r="SHQ191" s="595">
        <f>'apuração GROSS'!SHH191</f>
        <v>0</v>
      </c>
      <c r="SHR191" s="595">
        <f>'apuração GROSS'!SHI191</f>
        <v>0</v>
      </c>
      <c r="SHS191" s="595">
        <f>'apuração GROSS'!SHJ191</f>
        <v>0</v>
      </c>
      <c r="SHT191" s="595">
        <f>'apuração GROSS'!SHK191</f>
        <v>0</v>
      </c>
      <c r="SHU191" s="595">
        <f>'apuração GROSS'!SHL191</f>
        <v>0</v>
      </c>
      <c r="SHV191" s="595">
        <f>'apuração GROSS'!SHM191</f>
        <v>0</v>
      </c>
      <c r="SHW191" s="595">
        <f>'apuração GROSS'!SHN191</f>
        <v>0</v>
      </c>
      <c r="SHX191" s="595">
        <f>'apuração GROSS'!SHO191</f>
        <v>0</v>
      </c>
      <c r="SHY191" s="595">
        <f>'apuração GROSS'!SHP191</f>
        <v>0</v>
      </c>
      <c r="SHZ191" s="595">
        <f>'apuração GROSS'!SHQ191</f>
        <v>0</v>
      </c>
      <c r="SIA191" s="595">
        <f>'apuração GROSS'!SHR191</f>
        <v>0</v>
      </c>
      <c r="SIB191" s="595">
        <f>'apuração GROSS'!SHS191</f>
        <v>0</v>
      </c>
      <c r="SIC191" s="595">
        <f>'apuração GROSS'!SHT191</f>
        <v>0</v>
      </c>
      <c r="SID191" s="595">
        <f>'apuração GROSS'!SHU191</f>
        <v>0</v>
      </c>
      <c r="SIE191" s="595">
        <f>'apuração GROSS'!SHV191</f>
        <v>0</v>
      </c>
      <c r="SIF191" s="595">
        <f>'apuração GROSS'!SHW191</f>
        <v>0</v>
      </c>
      <c r="SIG191" s="595">
        <f>'apuração GROSS'!SHX191</f>
        <v>0</v>
      </c>
      <c r="SIH191" s="595">
        <f>'apuração GROSS'!SHY191</f>
        <v>0</v>
      </c>
      <c r="SII191" s="595">
        <f>'apuração GROSS'!SHZ191</f>
        <v>0</v>
      </c>
      <c r="SIJ191" s="595">
        <f>'apuração GROSS'!SIA191</f>
        <v>0</v>
      </c>
      <c r="SIK191" s="595">
        <f>'apuração GROSS'!SIB191</f>
        <v>0</v>
      </c>
      <c r="SIL191" s="595">
        <f>'apuração GROSS'!SIC191</f>
        <v>0</v>
      </c>
      <c r="SIM191" s="595">
        <f>'apuração GROSS'!SID191</f>
        <v>0</v>
      </c>
      <c r="SIN191" s="595">
        <f>'apuração GROSS'!SIE191</f>
        <v>0</v>
      </c>
      <c r="SIO191" s="595">
        <f>'apuração GROSS'!SIF191</f>
        <v>0</v>
      </c>
      <c r="SIP191" s="595">
        <f>'apuração GROSS'!SIG191</f>
        <v>0</v>
      </c>
      <c r="SIQ191" s="595">
        <f>'apuração GROSS'!SIH191</f>
        <v>0</v>
      </c>
      <c r="SIR191" s="595">
        <f>'apuração GROSS'!SII191</f>
        <v>0</v>
      </c>
      <c r="SIS191" s="595">
        <f>'apuração GROSS'!SIJ191</f>
        <v>0</v>
      </c>
      <c r="SIT191" s="595">
        <f>'apuração GROSS'!SIK191</f>
        <v>0</v>
      </c>
      <c r="SIU191" s="595">
        <f>'apuração GROSS'!SIL191</f>
        <v>0</v>
      </c>
      <c r="SIV191" s="595">
        <f>'apuração GROSS'!SIM191</f>
        <v>0</v>
      </c>
      <c r="SIW191" s="595">
        <f>'apuração GROSS'!SIN191</f>
        <v>0</v>
      </c>
      <c r="SIX191" s="595">
        <f>'apuração GROSS'!SIO191</f>
        <v>0</v>
      </c>
      <c r="SIY191" s="595">
        <f>'apuração GROSS'!SIP191</f>
        <v>0</v>
      </c>
      <c r="SIZ191" s="595">
        <f>'apuração GROSS'!SIQ191</f>
        <v>0</v>
      </c>
      <c r="SJA191" s="595">
        <f>'apuração GROSS'!SIR191</f>
        <v>0</v>
      </c>
      <c r="SJB191" s="595">
        <f>'apuração GROSS'!SIS191</f>
        <v>0</v>
      </c>
      <c r="SJC191" s="595">
        <f>'apuração GROSS'!SIT191</f>
        <v>0</v>
      </c>
      <c r="SJD191" s="595">
        <f>'apuração GROSS'!SIU191</f>
        <v>0</v>
      </c>
      <c r="SJE191" s="595">
        <f>'apuração GROSS'!SIV191</f>
        <v>0</v>
      </c>
      <c r="SJF191" s="595">
        <f>'apuração GROSS'!SIW191</f>
        <v>0</v>
      </c>
      <c r="SJG191" s="595">
        <f>'apuração GROSS'!SIX191</f>
        <v>0</v>
      </c>
      <c r="SJH191" s="595">
        <f>'apuração GROSS'!SIY191</f>
        <v>0</v>
      </c>
      <c r="SJI191" s="595">
        <f>'apuração GROSS'!SIZ191</f>
        <v>0</v>
      </c>
      <c r="SJJ191" s="595">
        <f>'apuração GROSS'!SJA191</f>
        <v>0</v>
      </c>
      <c r="SJK191" s="595">
        <f>'apuração GROSS'!SJB191</f>
        <v>0</v>
      </c>
      <c r="SJL191" s="595">
        <f>'apuração GROSS'!SJC191</f>
        <v>0</v>
      </c>
      <c r="SJM191" s="595">
        <f>'apuração GROSS'!SJD191</f>
        <v>0</v>
      </c>
      <c r="SJN191" s="595">
        <f>'apuração GROSS'!SJE191</f>
        <v>0</v>
      </c>
      <c r="SJO191" s="595">
        <f>'apuração GROSS'!SJF191</f>
        <v>0</v>
      </c>
      <c r="SJP191" s="595">
        <f>'apuração GROSS'!SJG191</f>
        <v>0</v>
      </c>
      <c r="SJQ191" s="595">
        <f>'apuração GROSS'!SJH191</f>
        <v>0</v>
      </c>
      <c r="SJR191" s="595">
        <f>'apuração GROSS'!SJI191</f>
        <v>0</v>
      </c>
      <c r="SJS191" s="595">
        <f>'apuração GROSS'!SJJ191</f>
        <v>0</v>
      </c>
      <c r="SJT191" s="595">
        <f>'apuração GROSS'!SJK191</f>
        <v>0</v>
      </c>
      <c r="SJU191" s="595">
        <f>'apuração GROSS'!SJL191</f>
        <v>0</v>
      </c>
      <c r="SJV191" s="595">
        <f>'apuração GROSS'!SJM191</f>
        <v>0</v>
      </c>
      <c r="SJW191" s="595">
        <f>'apuração GROSS'!SJN191</f>
        <v>0</v>
      </c>
      <c r="SJX191" s="595">
        <f>'apuração GROSS'!SJO191</f>
        <v>0</v>
      </c>
      <c r="SJY191" s="595">
        <f>'apuração GROSS'!SJP191</f>
        <v>0</v>
      </c>
      <c r="SJZ191" s="595">
        <f>'apuração GROSS'!SJQ191</f>
        <v>0</v>
      </c>
      <c r="SKA191" s="595">
        <f>'apuração GROSS'!SJR191</f>
        <v>0</v>
      </c>
      <c r="SKB191" s="595">
        <f>'apuração GROSS'!SJS191</f>
        <v>0</v>
      </c>
      <c r="SKC191" s="595">
        <f>'apuração GROSS'!SJT191</f>
        <v>0</v>
      </c>
      <c r="SKD191" s="595">
        <f>'apuração GROSS'!SJU191</f>
        <v>0</v>
      </c>
      <c r="SKE191" s="595">
        <f>'apuração GROSS'!SJV191</f>
        <v>0</v>
      </c>
      <c r="SKF191" s="595">
        <f>'apuração GROSS'!SJW191</f>
        <v>0</v>
      </c>
      <c r="SKG191" s="595">
        <f>'apuração GROSS'!SJX191</f>
        <v>0</v>
      </c>
      <c r="SKH191" s="595">
        <f>'apuração GROSS'!SJY191</f>
        <v>0</v>
      </c>
      <c r="SKI191" s="595">
        <f>'apuração GROSS'!SJZ191</f>
        <v>0</v>
      </c>
      <c r="SKJ191" s="595">
        <f>'apuração GROSS'!SKA191</f>
        <v>0</v>
      </c>
      <c r="SKK191" s="595">
        <f>'apuração GROSS'!SKB191</f>
        <v>0</v>
      </c>
      <c r="SKL191" s="595">
        <f>'apuração GROSS'!SKC191</f>
        <v>0</v>
      </c>
      <c r="SKM191" s="595">
        <f>'apuração GROSS'!SKD191</f>
        <v>0</v>
      </c>
      <c r="SKN191" s="595">
        <f>'apuração GROSS'!SKE191</f>
        <v>0</v>
      </c>
      <c r="SKO191" s="595">
        <f>'apuração GROSS'!SKF191</f>
        <v>0</v>
      </c>
      <c r="SKP191" s="595">
        <f>'apuração GROSS'!SKG191</f>
        <v>0</v>
      </c>
      <c r="SKQ191" s="595">
        <f>'apuração GROSS'!SKH191</f>
        <v>0</v>
      </c>
      <c r="SKR191" s="595">
        <f>'apuração GROSS'!SKI191</f>
        <v>0</v>
      </c>
      <c r="SKS191" s="595">
        <f>'apuração GROSS'!SKJ191</f>
        <v>0</v>
      </c>
      <c r="SKT191" s="595">
        <f>'apuração GROSS'!SKK191</f>
        <v>0</v>
      </c>
      <c r="SKU191" s="595">
        <f>'apuração GROSS'!SKL191</f>
        <v>0</v>
      </c>
      <c r="SKV191" s="595">
        <f>'apuração GROSS'!SKM191</f>
        <v>0</v>
      </c>
      <c r="SKW191" s="595">
        <f>'apuração GROSS'!SKN191</f>
        <v>0</v>
      </c>
      <c r="SKX191" s="595">
        <f>'apuração GROSS'!SKO191</f>
        <v>0</v>
      </c>
      <c r="SKY191" s="595">
        <f>'apuração GROSS'!SKP191</f>
        <v>0</v>
      </c>
      <c r="SKZ191" s="595">
        <f>'apuração GROSS'!SKQ191</f>
        <v>0</v>
      </c>
      <c r="SLA191" s="595">
        <f>'apuração GROSS'!SKR191</f>
        <v>0</v>
      </c>
      <c r="SLB191" s="595">
        <f>'apuração GROSS'!SKS191</f>
        <v>0</v>
      </c>
      <c r="SLC191" s="595">
        <f>'apuração GROSS'!SKT191</f>
        <v>0</v>
      </c>
      <c r="SLD191" s="595">
        <f>'apuração GROSS'!SKU191</f>
        <v>0</v>
      </c>
      <c r="SLE191" s="595">
        <f>'apuração GROSS'!SKV191</f>
        <v>0</v>
      </c>
      <c r="SLF191" s="595">
        <f>'apuração GROSS'!SKW191</f>
        <v>0</v>
      </c>
      <c r="SLG191" s="595">
        <f>'apuração GROSS'!SKX191</f>
        <v>0</v>
      </c>
      <c r="SLH191" s="595">
        <f>'apuração GROSS'!SKY191</f>
        <v>0</v>
      </c>
      <c r="SLI191" s="595">
        <f>'apuração GROSS'!SKZ191</f>
        <v>0</v>
      </c>
      <c r="SLJ191" s="595">
        <f>'apuração GROSS'!SLA191</f>
        <v>0</v>
      </c>
      <c r="SLK191" s="595">
        <f>'apuração GROSS'!SLB191</f>
        <v>0</v>
      </c>
      <c r="SLL191" s="595">
        <f>'apuração GROSS'!SLC191</f>
        <v>0</v>
      </c>
      <c r="SLM191" s="595">
        <f>'apuração GROSS'!SLD191</f>
        <v>0</v>
      </c>
      <c r="SLN191" s="595">
        <f>'apuração GROSS'!SLE191</f>
        <v>0</v>
      </c>
      <c r="SLO191" s="595">
        <f>'apuração GROSS'!SLF191</f>
        <v>0</v>
      </c>
      <c r="SLP191" s="595">
        <f>'apuração GROSS'!SLG191</f>
        <v>0</v>
      </c>
      <c r="SLQ191" s="595">
        <f>'apuração GROSS'!SLH191</f>
        <v>0</v>
      </c>
      <c r="SLR191" s="595">
        <f>'apuração GROSS'!SLI191</f>
        <v>0</v>
      </c>
      <c r="SLS191" s="595">
        <f>'apuração GROSS'!SLJ191</f>
        <v>0</v>
      </c>
      <c r="SLT191" s="595">
        <f>'apuração GROSS'!SLK191</f>
        <v>0</v>
      </c>
      <c r="SLU191" s="595">
        <f>'apuração GROSS'!SLL191</f>
        <v>0</v>
      </c>
      <c r="SLV191" s="595">
        <f>'apuração GROSS'!SLM191</f>
        <v>0</v>
      </c>
      <c r="SLW191" s="595">
        <f>'apuração GROSS'!SLN191</f>
        <v>0</v>
      </c>
      <c r="SLX191" s="595">
        <f>'apuração GROSS'!SLO191</f>
        <v>0</v>
      </c>
      <c r="SLY191" s="595">
        <f>'apuração GROSS'!SLP191</f>
        <v>0</v>
      </c>
      <c r="SLZ191" s="595">
        <f>'apuração GROSS'!SLQ191</f>
        <v>0</v>
      </c>
      <c r="SMA191" s="595">
        <f>'apuração GROSS'!SLR191</f>
        <v>0</v>
      </c>
      <c r="SMB191" s="595">
        <f>'apuração GROSS'!SLS191</f>
        <v>0</v>
      </c>
      <c r="SMC191" s="595">
        <f>'apuração GROSS'!SLT191</f>
        <v>0</v>
      </c>
      <c r="SMD191" s="595">
        <f>'apuração GROSS'!SLU191</f>
        <v>0</v>
      </c>
      <c r="SME191" s="595">
        <f>'apuração GROSS'!SLV191</f>
        <v>0</v>
      </c>
      <c r="SMF191" s="595">
        <f>'apuração GROSS'!SLW191</f>
        <v>0</v>
      </c>
      <c r="SMG191" s="595">
        <f>'apuração GROSS'!SLX191</f>
        <v>0</v>
      </c>
      <c r="SMH191" s="595">
        <f>'apuração GROSS'!SLY191</f>
        <v>0</v>
      </c>
      <c r="SMI191" s="595">
        <f>'apuração GROSS'!SLZ191</f>
        <v>0</v>
      </c>
      <c r="SMJ191" s="595">
        <f>'apuração GROSS'!SMA191</f>
        <v>0</v>
      </c>
      <c r="SMK191" s="595">
        <f>'apuração GROSS'!SMB191</f>
        <v>0</v>
      </c>
      <c r="SML191" s="595">
        <f>'apuração GROSS'!SMC191</f>
        <v>0</v>
      </c>
      <c r="SMM191" s="595">
        <f>'apuração GROSS'!SMD191</f>
        <v>0</v>
      </c>
      <c r="SMN191" s="595">
        <f>'apuração GROSS'!SME191</f>
        <v>0</v>
      </c>
      <c r="SMO191" s="595">
        <f>'apuração GROSS'!SMF191</f>
        <v>0</v>
      </c>
      <c r="SMP191" s="595">
        <f>'apuração GROSS'!SMG191</f>
        <v>0</v>
      </c>
      <c r="SMQ191" s="595">
        <f>'apuração GROSS'!SMH191</f>
        <v>0</v>
      </c>
      <c r="SMR191" s="595">
        <f>'apuração GROSS'!SMI191</f>
        <v>0</v>
      </c>
      <c r="SMS191" s="595">
        <f>'apuração GROSS'!SMJ191</f>
        <v>0</v>
      </c>
      <c r="SMT191" s="595">
        <f>'apuração GROSS'!SMK191</f>
        <v>0</v>
      </c>
      <c r="SMU191" s="595">
        <f>'apuração GROSS'!SML191</f>
        <v>0</v>
      </c>
      <c r="SMV191" s="595">
        <f>'apuração GROSS'!SMM191</f>
        <v>0</v>
      </c>
      <c r="SMW191" s="595">
        <f>'apuração GROSS'!SMN191</f>
        <v>0</v>
      </c>
      <c r="SMX191" s="595">
        <f>'apuração GROSS'!SMO191</f>
        <v>0</v>
      </c>
      <c r="SMY191" s="595">
        <f>'apuração GROSS'!SMP191</f>
        <v>0</v>
      </c>
      <c r="SMZ191" s="595">
        <f>'apuração GROSS'!SMQ191</f>
        <v>0</v>
      </c>
      <c r="SNA191" s="595">
        <f>'apuração GROSS'!SMR191</f>
        <v>0</v>
      </c>
      <c r="SNB191" s="595">
        <f>'apuração GROSS'!SMS191</f>
        <v>0</v>
      </c>
      <c r="SNC191" s="595">
        <f>'apuração GROSS'!SMT191</f>
        <v>0</v>
      </c>
      <c r="SND191" s="595">
        <f>'apuração GROSS'!SMU191</f>
        <v>0</v>
      </c>
      <c r="SNE191" s="595">
        <f>'apuração GROSS'!SMV191</f>
        <v>0</v>
      </c>
      <c r="SNF191" s="595">
        <f>'apuração GROSS'!SMW191</f>
        <v>0</v>
      </c>
      <c r="SNG191" s="595">
        <f>'apuração GROSS'!SMX191</f>
        <v>0</v>
      </c>
      <c r="SNH191" s="595">
        <f>'apuração GROSS'!SMY191</f>
        <v>0</v>
      </c>
      <c r="SNI191" s="595">
        <f>'apuração GROSS'!SMZ191</f>
        <v>0</v>
      </c>
      <c r="SNJ191" s="595">
        <f>'apuração GROSS'!SNA191</f>
        <v>0</v>
      </c>
      <c r="SNK191" s="595">
        <f>'apuração GROSS'!SNB191</f>
        <v>0</v>
      </c>
      <c r="SNL191" s="595">
        <f>'apuração GROSS'!SNC191</f>
        <v>0</v>
      </c>
      <c r="SNM191" s="595">
        <f>'apuração GROSS'!SND191</f>
        <v>0</v>
      </c>
      <c r="SNN191" s="595">
        <f>'apuração GROSS'!SNE191</f>
        <v>0</v>
      </c>
      <c r="SNO191" s="595">
        <f>'apuração GROSS'!SNF191</f>
        <v>0</v>
      </c>
      <c r="SNP191" s="595">
        <f>'apuração GROSS'!SNG191</f>
        <v>0</v>
      </c>
      <c r="SNQ191" s="595">
        <f>'apuração GROSS'!SNH191</f>
        <v>0</v>
      </c>
      <c r="SNR191" s="595">
        <f>'apuração GROSS'!SNI191</f>
        <v>0</v>
      </c>
      <c r="SNS191" s="595">
        <f>'apuração GROSS'!SNJ191</f>
        <v>0</v>
      </c>
      <c r="SNT191" s="595">
        <f>'apuração GROSS'!SNK191</f>
        <v>0</v>
      </c>
      <c r="SNU191" s="595">
        <f>'apuração GROSS'!SNL191</f>
        <v>0</v>
      </c>
      <c r="SNV191" s="595">
        <f>'apuração GROSS'!SNM191</f>
        <v>0</v>
      </c>
      <c r="SNW191" s="595">
        <f>'apuração GROSS'!SNN191</f>
        <v>0</v>
      </c>
      <c r="SNX191" s="595">
        <f>'apuração GROSS'!SNO191</f>
        <v>0</v>
      </c>
      <c r="SNY191" s="595">
        <f>'apuração GROSS'!SNP191</f>
        <v>0</v>
      </c>
      <c r="SNZ191" s="595">
        <f>'apuração GROSS'!SNQ191</f>
        <v>0</v>
      </c>
      <c r="SOA191" s="595">
        <f>'apuração GROSS'!SNR191</f>
        <v>0</v>
      </c>
      <c r="SOB191" s="595">
        <f>'apuração GROSS'!SNS191</f>
        <v>0</v>
      </c>
      <c r="SOC191" s="595">
        <f>'apuração GROSS'!SNT191</f>
        <v>0</v>
      </c>
      <c r="SOD191" s="595">
        <f>'apuração GROSS'!SNU191</f>
        <v>0</v>
      </c>
      <c r="SOE191" s="595">
        <f>'apuração GROSS'!SNV191</f>
        <v>0</v>
      </c>
      <c r="SOF191" s="595">
        <f>'apuração GROSS'!SNW191</f>
        <v>0</v>
      </c>
      <c r="SOG191" s="595">
        <f>'apuração GROSS'!SNX191</f>
        <v>0</v>
      </c>
      <c r="SOH191" s="595">
        <f>'apuração GROSS'!SNY191</f>
        <v>0</v>
      </c>
      <c r="SOI191" s="595">
        <f>'apuração GROSS'!SNZ191</f>
        <v>0</v>
      </c>
      <c r="SOJ191" s="595">
        <f>'apuração GROSS'!SOA191</f>
        <v>0</v>
      </c>
      <c r="SOK191" s="595">
        <f>'apuração GROSS'!SOB191</f>
        <v>0</v>
      </c>
      <c r="SOL191" s="595">
        <f>'apuração GROSS'!SOC191</f>
        <v>0</v>
      </c>
      <c r="SOM191" s="595">
        <f>'apuração GROSS'!SOD191</f>
        <v>0</v>
      </c>
      <c r="SON191" s="595">
        <f>'apuração GROSS'!SOE191</f>
        <v>0</v>
      </c>
      <c r="SOO191" s="595">
        <f>'apuração GROSS'!SOF191</f>
        <v>0</v>
      </c>
      <c r="SOP191" s="595">
        <f>'apuração GROSS'!SOG191</f>
        <v>0</v>
      </c>
      <c r="SOQ191" s="595">
        <f>'apuração GROSS'!SOH191</f>
        <v>0</v>
      </c>
      <c r="SOR191" s="595">
        <f>'apuração GROSS'!SOI191</f>
        <v>0</v>
      </c>
      <c r="SOS191" s="595">
        <f>'apuração GROSS'!SOJ191</f>
        <v>0</v>
      </c>
      <c r="SOT191" s="595">
        <f>'apuração GROSS'!SOK191</f>
        <v>0</v>
      </c>
      <c r="SOU191" s="595">
        <f>'apuração GROSS'!SOL191</f>
        <v>0</v>
      </c>
      <c r="SOV191" s="595">
        <f>'apuração GROSS'!SOM191</f>
        <v>0</v>
      </c>
      <c r="SOW191" s="595">
        <f>'apuração GROSS'!SON191</f>
        <v>0</v>
      </c>
      <c r="SOX191" s="595">
        <f>'apuração GROSS'!SOO191</f>
        <v>0</v>
      </c>
      <c r="SOY191" s="595">
        <f>'apuração GROSS'!SOP191</f>
        <v>0</v>
      </c>
      <c r="SOZ191" s="595">
        <f>'apuração GROSS'!SOQ191</f>
        <v>0</v>
      </c>
      <c r="SPA191" s="595">
        <f>'apuração GROSS'!SOR191</f>
        <v>0</v>
      </c>
      <c r="SPB191" s="595">
        <f>'apuração GROSS'!SOS191</f>
        <v>0</v>
      </c>
      <c r="SPC191" s="595">
        <f>'apuração GROSS'!SOT191</f>
        <v>0</v>
      </c>
      <c r="SPD191" s="595">
        <f>'apuração GROSS'!SOU191</f>
        <v>0</v>
      </c>
      <c r="SPE191" s="595">
        <f>'apuração GROSS'!SOV191</f>
        <v>0</v>
      </c>
      <c r="SPF191" s="595">
        <f>'apuração GROSS'!SOW191</f>
        <v>0</v>
      </c>
      <c r="SPG191" s="595">
        <f>'apuração GROSS'!SOX191</f>
        <v>0</v>
      </c>
      <c r="SPH191" s="595">
        <f>'apuração GROSS'!SOY191</f>
        <v>0</v>
      </c>
      <c r="SPI191" s="595">
        <f>'apuração GROSS'!SOZ191</f>
        <v>0</v>
      </c>
      <c r="SPJ191" s="595">
        <f>'apuração GROSS'!SPA191</f>
        <v>0</v>
      </c>
      <c r="SPK191" s="595">
        <f>'apuração GROSS'!SPB191</f>
        <v>0</v>
      </c>
      <c r="SPL191" s="595">
        <f>'apuração GROSS'!SPC191</f>
        <v>0</v>
      </c>
      <c r="SPM191" s="595">
        <f>'apuração GROSS'!SPD191</f>
        <v>0</v>
      </c>
      <c r="SPN191" s="595">
        <f>'apuração GROSS'!SPE191</f>
        <v>0</v>
      </c>
      <c r="SPO191" s="595">
        <f>'apuração GROSS'!SPF191</f>
        <v>0</v>
      </c>
      <c r="SPP191" s="595">
        <f>'apuração GROSS'!SPG191</f>
        <v>0</v>
      </c>
      <c r="SPQ191" s="595">
        <f>'apuração GROSS'!SPH191</f>
        <v>0</v>
      </c>
      <c r="SPR191" s="595">
        <f>'apuração GROSS'!SPI191</f>
        <v>0</v>
      </c>
      <c r="SPS191" s="595">
        <f>'apuração GROSS'!SPJ191</f>
        <v>0</v>
      </c>
      <c r="SPT191" s="595">
        <f>'apuração GROSS'!SPK191</f>
        <v>0</v>
      </c>
      <c r="SPU191" s="595">
        <f>'apuração GROSS'!SPL191</f>
        <v>0</v>
      </c>
      <c r="SPV191" s="595">
        <f>'apuração GROSS'!SPM191</f>
        <v>0</v>
      </c>
      <c r="SPW191" s="595">
        <f>'apuração GROSS'!SPN191</f>
        <v>0</v>
      </c>
      <c r="SPX191" s="595">
        <f>'apuração GROSS'!SPO191</f>
        <v>0</v>
      </c>
      <c r="SPY191" s="595">
        <f>'apuração GROSS'!SPP191</f>
        <v>0</v>
      </c>
      <c r="SPZ191" s="595">
        <f>'apuração GROSS'!SPQ191</f>
        <v>0</v>
      </c>
      <c r="SQA191" s="595">
        <f>'apuração GROSS'!SPR191</f>
        <v>0</v>
      </c>
      <c r="SQB191" s="595">
        <f>'apuração GROSS'!SPS191</f>
        <v>0</v>
      </c>
      <c r="SQC191" s="595">
        <f>'apuração GROSS'!SPT191</f>
        <v>0</v>
      </c>
      <c r="SQD191" s="595">
        <f>'apuração GROSS'!SPU191</f>
        <v>0</v>
      </c>
      <c r="SQE191" s="595">
        <f>'apuração GROSS'!SPV191</f>
        <v>0</v>
      </c>
      <c r="SQF191" s="595">
        <f>'apuração GROSS'!SPW191</f>
        <v>0</v>
      </c>
      <c r="SQG191" s="595">
        <f>'apuração GROSS'!SPX191</f>
        <v>0</v>
      </c>
      <c r="SQH191" s="595">
        <f>'apuração GROSS'!SPY191</f>
        <v>0</v>
      </c>
      <c r="SQI191" s="595">
        <f>'apuração GROSS'!SPZ191</f>
        <v>0</v>
      </c>
      <c r="SQJ191" s="595">
        <f>'apuração GROSS'!SQA191</f>
        <v>0</v>
      </c>
      <c r="SQK191" s="595">
        <f>'apuração GROSS'!SQB191</f>
        <v>0</v>
      </c>
      <c r="SQL191" s="595">
        <f>'apuração GROSS'!SQC191</f>
        <v>0</v>
      </c>
      <c r="SQM191" s="595">
        <f>'apuração GROSS'!SQD191</f>
        <v>0</v>
      </c>
      <c r="SQN191" s="595">
        <f>'apuração GROSS'!SQE191</f>
        <v>0</v>
      </c>
      <c r="SQO191" s="595">
        <f>'apuração GROSS'!SQF191</f>
        <v>0</v>
      </c>
      <c r="SQP191" s="595">
        <f>'apuração GROSS'!SQG191</f>
        <v>0</v>
      </c>
      <c r="SQQ191" s="595">
        <f>'apuração GROSS'!SQH191</f>
        <v>0</v>
      </c>
      <c r="SQR191" s="595">
        <f>'apuração GROSS'!SQI191</f>
        <v>0</v>
      </c>
      <c r="SQS191" s="595">
        <f>'apuração GROSS'!SQJ191</f>
        <v>0</v>
      </c>
      <c r="SQT191" s="595">
        <f>'apuração GROSS'!SQK191</f>
        <v>0</v>
      </c>
      <c r="SQU191" s="595">
        <f>'apuração GROSS'!SQL191</f>
        <v>0</v>
      </c>
      <c r="SQV191" s="595">
        <f>'apuração GROSS'!SQM191</f>
        <v>0</v>
      </c>
      <c r="SQW191" s="595">
        <f>'apuração GROSS'!SQN191</f>
        <v>0</v>
      </c>
      <c r="SQX191" s="595">
        <f>'apuração GROSS'!SQO191</f>
        <v>0</v>
      </c>
      <c r="SQY191" s="595">
        <f>'apuração GROSS'!SQP191</f>
        <v>0</v>
      </c>
      <c r="SQZ191" s="595">
        <f>'apuração GROSS'!SQQ191</f>
        <v>0</v>
      </c>
      <c r="SRA191" s="595">
        <f>'apuração GROSS'!SQR191</f>
        <v>0</v>
      </c>
      <c r="SRB191" s="595">
        <f>'apuração GROSS'!SQS191</f>
        <v>0</v>
      </c>
      <c r="SRC191" s="595">
        <f>'apuração GROSS'!SQT191</f>
        <v>0</v>
      </c>
      <c r="SRD191" s="595">
        <f>'apuração GROSS'!SQU191</f>
        <v>0</v>
      </c>
      <c r="SRE191" s="595">
        <f>'apuração GROSS'!SQV191</f>
        <v>0</v>
      </c>
      <c r="SRF191" s="595">
        <f>'apuração GROSS'!SQW191</f>
        <v>0</v>
      </c>
      <c r="SRG191" s="595">
        <f>'apuração GROSS'!SQX191</f>
        <v>0</v>
      </c>
      <c r="SRH191" s="595">
        <f>'apuração GROSS'!SQY191</f>
        <v>0</v>
      </c>
      <c r="SRI191" s="595">
        <f>'apuração GROSS'!SQZ191</f>
        <v>0</v>
      </c>
      <c r="SRJ191" s="595">
        <f>'apuração GROSS'!SRA191</f>
        <v>0</v>
      </c>
      <c r="SRK191" s="595">
        <f>'apuração GROSS'!SRB191</f>
        <v>0</v>
      </c>
      <c r="SRL191" s="595">
        <f>'apuração GROSS'!SRC191</f>
        <v>0</v>
      </c>
      <c r="SRM191" s="595">
        <f>'apuração GROSS'!SRD191</f>
        <v>0</v>
      </c>
      <c r="SRN191" s="595">
        <f>'apuração GROSS'!SRE191</f>
        <v>0</v>
      </c>
      <c r="SRO191" s="595">
        <f>'apuração GROSS'!SRF191</f>
        <v>0</v>
      </c>
      <c r="SRP191" s="595">
        <f>'apuração GROSS'!SRG191</f>
        <v>0</v>
      </c>
      <c r="SRQ191" s="595">
        <f>'apuração GROSS'!SRH191</f>
        <v>0</v>
      </c>
      <c r="SRR191" s="595">
        <f>'apuração GROSS'!SRI191</f>
        <v>0</v>
      </c>
      <c r="SRS191" s="595">
        <f>'apuração GROSS'!SRJ191</f>
        <v>0</v>
      </c>
      <c r="SRT191" s="595">
        <f>'apuração GROSS'!SRK191</f>
        <v>0</v>
      </c>
      <c r="SRU191" s="595">
        <f>'apuração GROSS'!SRL191</f>
        <v>0</v>
      </c>
      <c r="SRV191" s="595">
        <f>'apuração GROSS'!SRM191</f>
        <v>0</v>
      </c>
      <c r="SRW191" s="595">
        <f>'apuração GROSS'!SRN191</f>
        <v>0</v>
      </c>
      <c r="SRX191" s="595">
        <f>'apuração GROSS'!SRO191</f>
        <v>0</v>
      </c>
      <c r="SRY191" s="595">
        <f>'apuração GROSS'!SRP191</f>
        <v>0</v>
      </c>
      <c r="SRZ191" s="595">
        <f>'apuração GROSS'!SRQ191</f>
        <v>0</v>
      </c>
      <c r="SSA191" s="595">
        <f>'apuração GROSS'!SRR191</f>
        <v>0</v>
      </c>
      <c r="SSB191" s="595">
        <f>'apuração GROSS'!SRS191</f>
        <v>0</v>
      </c>
      <c r="SSC191" s="595">
        <f>'apuração GROSS'!SRT191</f>
        <v>0</v>
      </c>
      <c r="SSD191" s="595">
        <f>'apuração GROSS'!SRU191</f>
        <v>0</v>
      </c>
      <c r="SSE191" s="595">
        <f>'apuração GROSS'!SRV191</f>
        <v>0</v>
      </c>
      <c r="SSF191" s="595">
        <f>'apuração GROSS'!SRW191</f>
        <v>0</v>
      </c>
      <c r="SSG191" s="595">
        <f>'apuração GROSS'!SRX191</f>
        <v>0</v>
      </c>
      <c r="SSH191" s="595">
        <f>'apuração GROSS'!SRY191</f>
        <v>0</v>
      </c>
      <c r="SSI191" s="595">
        <f>'apuração GROSS'!SRZ191</f>
        <v>0</v>
      </c>
      <c r="SSJ191" s="595">
        <f>'apuração GROSS'!SSA191</f>
        <v>0</v>
      </c>
      <c r="SSK191" s="595">
        <f>'apuração GROSS'!SSB191</f>
        <v>0</v>
      </c>
      <c r="SSL191" s="595">
        <f>'apuração GROSS'!SSC191</f>
        <v>0</v>
      </c>
      <c r="SSM191" s="595">
        <f>'apuração GROSS'!SSD191</f>
        <v>0</v>
      </c>
      <c r="SSN191" s="595">
        <f>'apuração GROSS'!SSE191</f>
        <v>0</v>
      </c>
      <c r="SSO191" s="595">
        <f>'apuração GROSS'!SSF191</f>
        <v>0</v>
      </c>
      <c r="SSP191" s="595">
        <f>'apuração GROSS'!SSG191</f>
        <v>0</v>
      </c>
      <c r="SSQ191" s="595">
        <f>'apuração GROSS'!SSH191</f>
        <v>0</v>
      </c>
      <c r="SSR191" s="595">
        <f>'apuração GROSS'!SSI191</f>
        <v>0</v>
      </c>
      <c r="SSS191" s="595">
        <f>'apuração GROSS'!SSJ191</f>
        <v>0</v>
      </c>
      <c r="SST191" s="595">
        <f>'apuração GROSS'!SSK191</f>
        <v>0</v>
      </c>
      <c r="SSU191" s="595">
        <f>'apuração GROSS'!SSL191</f>
        <v>0</v>
      </c>
      <c r="SSV191" s="595">
        <f>'apuração GROSS'!SSM191</f>
        <v>0</v>
      </c>
      <c r="SSW191" s="595">
        <f>'apuração GROSS'!SSN191</f>
        <v>0</v>
      </c>
      <c r="SSX191" s="595">
        <f>'apuração GROSS'!SSO191</f>
        <v>0</v>
      </c>
      <c r="SSY191" s="595">
        <f>'apuração GROSS'!SSP191</f>
        <v>0</v>
      </c>
      <c r="SSZ191" s="595">
        <f>'apuração GROSS'!SSQ191</f>
        <v>0</v>
      </c>
      <c r="STA191" s="595">
        <f>'apuração GROSS'!SSR191</f>
        <v>0</v>
      </c>
      <c r="STB191" s="595">
        <f>'apuração GROSS'!SSS191</f>
        <v>0</v>
      </c>
      <c r="STC191" s="595">
        <f>'apuração GROSS'!SST191</f>
        <v>0</v>
      </c>
      <c r="STD191" s="595">
        <f>'apuração GROSS'!SSU191</f>
        <v>0</v>
      </c>
      <c r="STE191" s="595">
        <f>'apuração GROSS'!SSV191</f>
        <v>0</v>
      </c>
      <c r="STF191" s="595">
        <f>'apuração GROSS'!SSW191</f>
        <v>0</v>
      </c>
      <c r="STG191" s="595">
        <f>'apuração GROSS'!SSX191</f>
        <v>0</v>
      </c>
      <c r="STH191" s="595">
        <f>'apuração GROSS'!SSY191</f>
        <v>0</v>
      </c>
      <c r="STI191" s="595">
        <f>'apuração GROSS'!SSZ191</f>
        <v>0</v>
      </c>
      <c r="STJ191" s="595">
        <f>'apuração GROSS'!STA191</f>
        <v>0</v>
      </c>
      <c r="STK191" s="595">
        <f>'apuração GROSS'!STB191</f>
        <v>0</v>
      </c>
      <c r="STL191" s="595">
        <f>'apuração GROSS'!STC191</f>
        <v>0</v>
      </c>
      <c r="STM191" s="595">
        <f>'apuração GROSS'!STD191</f>
        <v>0</v>
      </c>
      <c r="STN191" s="595">
        <f>'apuração GROSS'!STE191</f>
        <v>0</v>
      </c>
      <c r="STO191" s="595">
        <f>'apuração GROSS'!STF191</f>
        <v>0</v>
      </c>
      <c r="STP191" s="595">
        <f>'apuração GROSS'!STG191</f>
        <v>0</v>
      </c>
      <c r="STQ191" s="595">
        <f>'apuração GROSS'!STH191</f>
        <v>0</v>
      </c>
      <c r="STR191" s="595">
        <f>'apuração GROSS'!STI191</f>
        <v>0</v>
      </c>
      <c r="STS191" s="595">
        <f>'apuração GROSS'!STJ191</f>
        <v>0</v>
      </c>
      <c r="STT191" s="595">
        <f>'apuração GROSS'!STK191</f>
        <v>0</v>
      </c>
      <c r="STU191" s="595">
        <f>'apuração GROSS'!STL191</f>
        <v>0</v>
      </c>
      <c r="STV191" s="595">
        <f>'apuração GROSS'!STM191</f>
        <v>0</v>
      </c>
      <c r="STW191" s="595">
        <f>'apuração GROSS'!STN191</f>
        <v>0</v>
      </c>
      <c r="STX191" s="595">
        <f>'apuração GROSS'!STO191</f>
        <v>0</v>
      </c>
      <c r="STY191" s="595">
        <f>'apuração GROSS'!STP191</f>
        <v>0</v>
      </c>
      <c r="STZ191" s="595">
        <f>'apuração GROSS'!STQ191</f>
        <v>0</v>
      </c>
      <c r="SUA191" s="595">
        <f>'apuração GROSS'!STR191</f>
        <v>0</v>
      </c>
      <c r="SUB191" s="595">
        <f>'apuração GROSS'!STS191</f>
        <v>0</v>
      </c>
      <c r="SUC191" s="595">
        <f>'apuração GROSS'!STT191</f>
        <v>0</v>
      </c>
      <c r="SUD191" s="595">
        <f>'apuração GROSS'!STU191</f>
        <v>0</v>
      </c>
      <c r="SUE191" s="595">
        <f>'apuração GROSS'!STV191</f>
        <v>0</v>
      </c>
      <c r="SUF191" s="595">
        <f>'apuração GROSS'!STW191</f>
        <v>0</v>
      </c>
      <c r="SUG191" s="595">
        <f>'apuração GROSS'!STX191</f>
        <v>0</v>
      </c>
      <c r="SUH191" s="595">
        <f>'apuração GROSS'!STY191</f>
        <v>0</v>
      </c>
      <c r="SUI191" s="595">
        <f>'apuração GROSS'!STZ191</f>
        <v>0</v>
      </c>
      <c r="SUJ191" s="595">
        <f>'apuração GROSS'!SUA191</f>
        <v>0</v>
      </c>
      <c r="SUK191" s="595">
        <f>'apuração GROSS'!SUB191</f>
        <v>0</v>
      </c>
      <c r="SUL191" s="595">
        <f>'apuração GROSS'!SUC191</f>
        <v>0</v>
      </c>
      <c r="SUM191" s="595">
        <f>'apuração GROSS'!SUD191</f>
        <v>0</v>
      </c>
      <c r="SUN191" s="595">
        <f>'apuração GROSS'!SUE191</f>
        <v>0</v>
      </c>
      <c r="SUO191" s="595">
        <f>'apuração GROSS'!SUF191</f>
        <v>0</v>
      </c>
      <c r="SUP191" s="595">
        <f>'apuração GROSS'!SUG191</f>
        <v>0</v>
      </c>
      <c r="SUQ191" s="595">
        <f>'apuração GROSS'!SUH191</f>
        <v>0</v>
      </c>
      <c r="SUR191" s="595">
        <f>'apuração GROSS'!SUI191</f>
        <v>0</v>
      </c>
      <c r="SUS191" s="595">
        <f>'apuração GROSS'!SUJ191</f>
        <v>0</v>
      </c>
      <c r="SUT191" s="595">
        <f>'apuração GROSS'!SUK191</f>
        <v>0</v>
      </c>
      <c r="SUU191" s="595">
        <f>'apuração GROSS'!SUL191</f>
        <v>0</v>
      </c>
      <c r="SUV191" s="595">
        <f>'apuração GROSS'!SUM191</f>
        <v>0</v>
      </c>
      <c r="SUW191" s="595">
        <f>'apuração GROSS'!SUN191</f>
        <v>0</v>
      </c>
      <c r="SUX191" s="595">
        <f>'apuração GROSS'!SUO191</f>
        <v>0</v>
      </c>
      <c r="SUY191" s="595">
        <f>'apuração GROSS'!SUP191</f>
        <v>0</v>
      </c>
      <c r="SUZ191" s="595">
        <f>'apuração GROSS'!SUQ191</f>
        <v>0</v>
      </c>
      <c r="SVA191" s="595">
        <f>'apuração GROSS'!SUR191</f>
        <v>0</v>
      </c>
      <c r="SVB191" s="595">
        <f>'apuração GROSS'!SUS191</f>
        <v>0</v>
      </c>
      <c r="SVC191" s="595">
        <f>'apuração GROSS'!SUT191</f>
        <v>0</v>
      </c>
      <c r="SVD191" s="595">
        <f>'apuração GROSS'!SUU191</f>
        <v>0</v>
      </c>
      <c r="SVE191" s="595">
        <f>'apuração GROSS'!SUV191</f>
        <v>0</v>
      </c>
      <c r="SVF191" s="595">
        <f>'apuração GROSS'!SUW191</f>
        <v>0</v>
      </c>
      <c r="SVG191" s="595">
        <f>'apuração GROSS'!SUX191</f>
        <v>0</v>
      </c>
      <c r="SVH191" s="595">
        <f>'apuração GROSS'!SUY191</f>
        <v>0</v>
      </c>
      <c r="SVI191" s="595">
        <f>'apuração GROSS'!SUZ191</f>
        <v>0</v>
      </c>
      <c r="SVJ191" s="595">
        <f>'apuração GROSS'!SVA191</f>
        <v>0</v>
      </c>
      <c r="SVK191" s="595">
        <f>'apuração GROSS'!SVB191</f>
        <v>0</v>
      </c>
      <c r="SVL191" s="595">
        <f>'apuração GROSS'!SVC191</f>
        <v>0</v>
      </c>
      <c r="SVM191" s="595">
        <f>'apuração GROSS'!SVD191</f>
        <v>0</v>
      </c>
      <c r="SVN191" s="595">
        <f>'apuração GROSS'!SVE191</f>
        <v>0</v>
      </c>
      <c r="SVO191" s="595">
        <f>'apuração GROSS'!SVF191</f>
        <v>0</v>
      </c>
      <c r="SVP191" s="595">
        <f>'apuração GROSS'!SVG191</f>
        <v>0</v>
      </c>
      <c r="SVQ191" s="595">
        <f>'apuração GROSS'!SVH191</f>
        <v>0</v>
      </c>
      <c r="SVR191" s="595">
        <f>'apuração GROSS'!SVI191</f>
        <v>0</v>
      </c>
      <c r="SVS191" s="595">
        <f>'apuração GROSS'!SVJ191</f>
        <v>0</v>
      </c>
      <c r="SVT191" s="595">
        <f>'apuração GROSS'!SVK191</f>
        <v>0</v>
      </c>
      <c r="SVU191" s="595">
        <f>'apuração GROSS'!SVL191</f>
        <v>0</v>
      </c>
      <c r="SVV191" s="595">
        <f>'apuração GROSS'!SVM191</f>
        <v>0</v>
      </c>
      <c r="SVW191" s="595">
        <f>'apuração GROSS'!SVN191</f>
        <v>0</v>
      </c>
      <c r="SVX191" s="595">
        <f>'apuração GROSS'!SVO191</f>
        <v>0</v>
      </c>
      <c r="SVY191" s="595">
        <f>'apuração GROSS'!SVP191</f>
        <v>0</v>
      </c>
      <c r="SVZ191" s="595">
        <f>'apuração GROSS'!SVQ191</f>
        <v>0</v>
      </c>
      <c r="SWA191" s="595">
        <f>'apuração GROSS'!SVR191</f>
        <v>0</v>
      </c>
      <c r="SWB191" s="595">
        <f>'apuração GROSS'!SVS191</f>
        <v>0</v>
      </c>
      <c r="SWC191" s="595">
        <f>'apuração GROSS'!SVT191</f>
        <v>0</v>
      </c>
      <c r="SWD191" s="595">
        <f>'apuração GROSS'!SVU191</f>
        <v>0</v>
      </c>
      <c r="SWE191" s="595">
        <f>'apuração GROSS'!SVV191</f>
        <v>0</v>
      </c>
      <c r="SWF191" s="595">
        <f>'apuração GROSS'!SVW191</f>
        <v>0</v>
      </c>
      <c r="SWG191" s="595">
        <f>'apuração GROSS'!SVX191</f>
        <v>0</v>
      </c>
      <c r="SWH191" s="595">
        <f>'apuração GROSS'!SVY191</f>
        <v>0</v>
      </c>
      <c r="SWI191" s="595">
        <f>'apuração GROSS'!SVZ191</f>
        <v>0</v>
      </c>
      <c r="SWJ191" s="595">
        <f>'apuração GROSS'!SWA191</f>
        <v>0</v>
      </c>
      <c r="SWK191" s="595">
        <f>'apuração GROSS'!SWB191</f>
        <v>0</v>
      </c>
      <c r="SWL191" s="595">
        <f>'apuração GROSS'!SWC191</f>
        <v>0</v>
      </c>
      <c r="SWM191" s="595">
        <f>'apuração GROSS'!SWD191</f>
        <v>0</v>
      </c>
      <c r="SWN191" s="595">
        <f>'apuração GROSS'!SWE191</f>
        <v>0</v>
      </c>
      <c r="SWO191" s="595">
        <f>'apuração GROSS'!SWF191</f>
        <v>0</v>
      </c>
      <c r="SWP191" s="595">
        <f>'apuração GROSS'!SWG191</f>
        <v>0</v>
      </c>
      <c r="SWQ191" s="595">
        <f>'apuração GROSS'!SWH191</f>
        <v>0</v>
      </c>
      <c r="SWR191" s="595">
        <f>'apuração GROSS'!SWI191</f>
        <v>0</v>
      </c>
      <c r="SWS191" s="595">
        <f>'apuração GROSS'!SWJ191</f>
        <v>0</v>
      </c>
      <c r="SWT191" s="595">
        <f>'apuração GROSS'!SWK191</f>
        <v>0</v>
      </c>
      <c r="SWU191" s="595">
        <f>'apuração GROSS'!SWL191</f>
        <v>0</v>
      </c>
      <c r="SWV191" s="595">
        <f>'apuração GROSS'!SWM191</f>
        <v>0</v>
      </c>
      <c r="SWW191" s="595">
        <f>'apuração GROSS'!SWN191</f>
        <v>0</v>
      </c>
      <c r="SWX191" s="595">
        <f>'apuração GROSS'!SWO191</f>
        <v>0</v>
      </c>
      <c r="SWY191" s="595">
        <f>'apuração GROSS'!SWP191</f>
        <v>0</v>
      </c>
      <c r="SWZ191" s="595">
        <f>'apuração GROSS'!SWQ191</f>
        <v>0</v>
      </c>
      <c r="SXA191" s="595">
        <f>'apuração GROSS'!SWR191</f>
        <v>0</v>
      </c>
      <c r="SXB191" s="595">
        <f>'apuração GROSS'!SWS191</f>
        <v>0</v>
      </c>
      <c r="SXC191" s="595">
        <f>'apuração GROSS'!SWT191</f>
        <v>0</v>
      </c>
      <c r="SXD191" s="595">
        <f>'apuração GROSS'!SWU191</f>
        <v>0</v>
      </c>
      <c r="SXE191" s="595">
        <f>'apuração GROSS'!SWV191</f>
        <v>0</v>
      </c>
      <c r="SXF191" s="595">
        <f>'apuração GROSS'!SWW191</f>
        <v>0</v>
      </c>
      <c r="SXG191" s="595">
        <f>'apuração GROSS'!SWX191</f>
        <v>0</v>
      </c>
      <c r="SXH191" s="595">
        <f>'apuração GROSS'!SWY191</f>
        <v>0</v>
      </c>
      <c r="SXI191" s="595">
        <f>'apuração GROSS'!SWZ191</f>
        <v>0</v>
      </c>
      <c r="SXJ191" s="595">
        <f>'apuração GROSS'!SXA191</f>
        <v>0</v>
      </c>
      <c r="SXK191" s="595">
        <f>'apuração GROSS'!SXB191</f>
        <v>0</v>
      </c>
      <c r="SXL191" s="595">
        <f>'apuração GROSS'!SXC191</f>
        <v>0</v>
      </c>
      <c r="SXM191" s="595">
        <f>'apuração GROSS'!SXD191</f>
        <v>0</v>
      </c>
      <c r="SXN191" s="595">
        <f>'apuração GROSS'!SXE191</f>
        <v>0</v>
      </c>
      <c r="SXO191" s="595">
        <f>'apuração GROSS'!SXF191</f>
        <v>0</v>
      </c>
      <c r="SXP191" s="595">
        <f>'apuração GROSS'!SXG191</f>
        <v>0</v>
      </c>
      <c r="SXQ191" s="595">
        <f>'apuração GROSS'!SXH191</f>
        <v>0</v>
      </c>
      <c r="SXR191" s="595">
        <f>'apuração GROSS'!SXI191</f>
        <v>0</v>
      </c>
      <c r="SXS191" s="595">
        <f>'apuração GROSS'!SXJ191</f>
        <v>0</v>
      </c>
      <c r="SXT191" s="595">
        <f>'apuração GROSS'!SXK191</f>
        <v>0</v>
      </c>
      <c r="SXU191" s="595">
        <f>'apuração GROSS'!SXL191</f>
        <v>0</v>
      </c>
      <c r="SXV191" s="595">
        <f>'apuração GROSS'!SXM191</f>
        <v>0</v>
      </c>
      <c r="SXW191" s="595">
        <f>'apuração GROSS'!SXN191</f>
        <v>0</v>
      </c>
      <c r="SXX191" s="595">
        <f>'apuração GROSS'!SXO191</f>
        <v>0</v>
      </c>
      <c r="SXY191" s="595">
        <f>'apuração GROSS'!SXP191</f>
        <v>0</v>
      </c>
      <c r="SXZ191" s="595">
        <f>'apuração GROSS'!SXQ191</f>
        <v>0</v>
      </c>
      <c r="SYA191" s="595">
        <f>'apuração GROSS'!SXR191</f>
        <v>0</v>
      </c>
      <c r="SYB191" s="595">
        <f>'apuração GROSS'!SXS191</f>
        <v>0</v>
      </c>
      <c r="SYC191" s="595">
        <f>'apuração GROSS'!SXT191</f>
        <v>0</v>
      </c>
      <c r="SYD191" s="595">
        <f>'apuração GROSS'!SXU191</f>
        <v>0</v>
      </c>
      <c r="SYE191" s="595">
        <f>'apuração GROSS'!SXV191</f>
        <v>0</v>
      </c>
      <c r="SYF191" s="595">
        <f>'apuração GROSS'!SXW191</f>
        <v>0</v>
      </c>
      <c r="SYG191" s="595">
        <f>'apuração GROSS'!SXX191</f>
        <v>0</v>
      </c>
      <c r="SYH191" s="595">
        <f>'apuração GROSS'!SXY191</f>
        <v>0</v>
      </c>
      <c r="SYI191" s="595">
        <f>'apuração GROSS'!SXZ191</f>
        <v>0</v>
      </c>
      <c r="SYJ191" s="595">
        <f>'apuração GROSS'!SYA191</f>
        <v>0</v>
      </c>
      <c r="SYK191" s="595">
        <f>'apuração GROSS'!SYB191</f>
        <v>0</v>
      </c>
      <c r="SYL191" s="595">
        <f>'apuração GROSS'!SYC191</f>
        <v>0</v>
      </c>
      <c r="SYM191" s="595">
        <f>'apuração GROSS'!SYD191</f>
        <v>0</v>
      </c>
      <c r="SYN191" s="595">
        <f>'apuração GROSS'!SYE191</f>
        <v>0</v>
      </c>
      <c r="SYO191" s="595">
        <f>'apuração GROSS'!SYF191</f>
        <v>0</v>
      </c>
      <c r="SYP191" s="595">
        <f>'apuração GROSS'!SYG191</f>
        <v>0</v>
      </c>
      <c r="SYQ191" s="595">
        <f>'apuração GROSS'!SYH191</f>
        <v>0</v>
      </c>
      <c r="SYR191" s="595">
        <f>'apuração GROSS'!SYI191</f>
        <v>0</v>
      </c>
      <c r="SYS191" s="595">
        <f>'apuração GROSS'!SYJ191</f>
        <v>0</v>
      </c>
      <c r="SYT191" s="595">
        <f>'apuração GROSS'!SYK191</f>
        <v>0</v>
      </c>
      <c r="SYU191" s="595">
        <f>'apuração GROSS'!SYL191</f>
        <v>0</v>
      </c>
      <c r="SYV191" s="595">
        <f>'apuração GROSS'!SYM191</f>
        <v>0</v>
      </c>
      <c r="SYW191" s="595">
        <f>'apuração GROSS'!SYN191</f>
        <v>0</v>
      </c>
      <c r="SYX191" s="595">
        <f>'apuração GROSS'!SYO191</f>
        <v>0</v>
      </c>
      <c r="SYY191" s="595">
        <f>'apuração GROSS'!SYP191</f>
        <v>0</v>
      </c>
      <c r="SYZ191" s="595">
        <f>'apuração GROSS'!SYQ191</f>
        <v>0</v>
      </c>
      <c r="SZA191" s="595">
        <f>'apuração GROSS'!SYR191</f>
        <v>0</v>
      </c>
      <c r="SZB191" s="595">
        <f>'apuração GROSS'!SYS191</f>
        <v>0</v>
      </c>
      <c r="SZC191" s="595">
        <f>'apuração GROSS'!SYT191</f>
        <v>0</v>
      </c>
      <c r="SZD191" s="595">
        <f>'apuração GROSS'!SYU191</f>
        <v>0</v>
      </c>
      <c r="SZE191" s="595">
        <f>'apuração GROSS'!SYV191</f>
        <v>0</v>
      </c>
      <c r="SZF191" s="595">
        <f>'apuração GROSS'!SYW191</f>
        <v>0</v>
      </c>
      <c r="SZG191" s="595">
        <f>'apuração GROSS'!SYX191</f>
        <v>0</v>
      </c>
      <c r="SZH191" s="595">
        <f>'apuração GROSS'!SYY191</f>
        <v>0</v>
      </c>
      <c r="SZI191" s="595">
        <f>'apuração GROSS'!SYZ191</f>
        <v>0</v>
      </c>
      <c r="SZJ191" s="595">
        <f>'apuração GROSS'!SZA191</f>
        <v>0</v>
      </c>
      <c r="SZK191" s="595">
        <f>'apuração GROSS'!SZB191</f>
        <v>0</v>
      </c>
      <c r="SZL191" s="595">
        <f>'apuração GROSS'!SZC191</f>
        <v>0</v>
      </c>
      <c r="SZM191" s="595">
        <f>'apuração GROSS'!SZD191</f>
        <v>0</v>
      </c>
      <c r="SZN191" s="595">
        <f>'apuração GROSS'!SZE191</f>
        <v>0</v>
      </c>
      <c r="SZO191" s="595">
        <f>'apuração GROSS'!SZF191</f>
        <v>0</v>
      </c>
      <c r="SZP191" s="595">
        <f>'apuração GROSS'!SZG191</f>
        <v>0</v>
      </c>
      <c r="SZQ191" s="595">
        <f>'apuração GROSS'!SZH191</f>
        <v>0</v>
      </c>
      <c r="SZR191" s="595">
        <f>'apuração GROSS'!SZI191</f>
        <v>0</v>
      </c>
      <c r="SZS191" s="595">
        <f>'apuração GROSS'!SZJ191</f>
        <v>0</v>
      </c>
      <c r="SZT191" s="595">
        <f>'apuração GROSS'!SZK191</f>
        <v>0</v>
      </c>
      <c r="SZU191" s="595">
        <f>'apuração GROSS'!SZL191</f>
        <v>0</v>
      </c>
      <c r="SZV191" s="595">
        <f>'apuração GROSS'!SZM191</f>
        <v>0</v>
      </c>
      <c r="SZW191" s="595">
        <f>'apuração GROSS'!SZN191</f>
        <v>0</v>
      </c>
      <c r="SZX191" s="595">
        <f>'apuração GROSS'!SZO191</f>
        <v>0</v>
      </c>
      <c r="SZY191" s="595">
        <f>'apuração GROSS'!SZP191</f>
        <v>0</v>
      </c>
      <c r="SZZ191" s="595">
        <f>'apuração GROSS'!SZQ191</f>
        <v>0</v>
      </c>
      <c r="TAA191" s="595">
        <f>'apuração GROSS'!SZR191</f>
        <v>0</v>
      </c>
      <c r="TAB191" s="595">
        <f>'apuração GROSS'!SZS191</f>
        <v>0</v>
      </c>
      <c r="TAC191" s="595">
        <f>'apuração GROSS'!SZT191</f>
        <v>0</v>
      </c>
      <c r="TAD191" s="595">
        <f>'apuração GROSS'!SZU191</f>
        <v>0</v>
      </c>
      <c r="TAE191" s="595">
        <f>'apuração GROSS'!SZV191</f>
        <v>0</v>
      </c>
      <c r="TAF191" s="595">
        <f>'apuração GROSS'!SZW191</f>
        <v>0</v>
      </c>
      <c r="TAG191" s="595">
        <f>'apuração GROSS'!SZX191</f>
        <v>0</v>
      </c>
      <c r="TAH191" s="595">
        <f>'apuração GROSS'!SZY191</f>
        <v>0</v>
      </c>
      <c r="TAI191" s="595">
        <f>'apuração GROSS'!SZZ191</f>
        <v>0</v>
      </c>
      <c r="TAJ191" s="595">
        <f>'apuração GROSS'!TAA191</f>
        <v>0</v>
      </c>
      <c r="TAK191" s="595">
        <f>'apuração GROSS'!TAB191</f>
        <v>0</v>
      </c>
      <c r="TAL191" s="595">
        <f>'apuração GROSS'!TAC191</f>
        <v>0</v>
      </c>
      <c r="TAM191" s="595">
        <f>'apuração GROSS'!TAD191</f>
        <v>0</v>
      </c>
      <c r="TAN191" s="595">
        <f>'apuração GROSS'!TAE191</f>
        <v>0</v>
      </c>
      <c r="TAO191" s="595">
        <f>'apuração GROSS'!TAF191</f>
        <v>0</v>
      </c>
      <c r="TAP191" s="595">
        <f>'apuração GROSS'!TAG191</f>
        <v>0</v>
      </c>
      <c r="TAQ191" s="595">
        <f>'apuração GROSS'!TAH191</f>
        <v>0</v>
      </c>
      <c r="TAR191" s="595">
        <f>'apuração GROSS'!TAI191</f>
        <v>0</v>
      </c>
      <c r="TAS191" s="595">
        <f>'apuração GROSS'!TAJ191</f>
        <v>0</v>
      </c>
      <c r="TAT191" s="595">
        <f>'apuração GROSS'!TAK191</f>
        <v>0</v>
      </c>
      <c r="TAU191" s="595">
        <f>'apuração GROSS'!TAL191</f>
        <v>0</v>
      </c>
      <c r="TAV191" s="595">
        <f>'apuração GROSS'!TAM191</f>
        <v>0</v>
      </c>
      <c r="TAW191" s="595">
        <f>'apuração GROSS'!TAN191</f>
        <v>0</v>
      </c>
      <c r="TAX191" s="595">
        <f>'apuração GROSS'!TAO191</f>
        <v>0</v>
      </c>
      <c r="TAY191" s="595">
        <f>'apuração GROSS'!TAP191</f>
        <v>0</v>
      </c>
      <c r="TAZ191" s="595">
        <f>'apuração GROSS'!TAQ191</f>
        <v>0</v>
      </c>
      <c r="TBA191" s="595">
        <f>'apuração GROSS'!TAR191</f>
        <v>0</v>
      </c>
      <c r="TBB191" s="595">
        <f>'apuração GROSS'!TAS191</f>
        <v>0</v>
      </c>
      <c r="TBC191" s="595">
        <f>'apuração GROSS'!TAT191</f>
        <v>0</v>
      </c>
      <c r="TBD191" s="595">
        <f>'apuração GROSS'!TAU191</f>
        <v>0</v>
      </c>
      <c r="TBE191" s="595">
        <f>'apuração GROSS'!TAV191</f>
        <v>0</v>
      </c>
      <c r="TBF191" s="595">
        <f>'apuração GROSS'!TAW191</f>
        <v>0</v>
      </c>
      <c r="TBG191" s="595">
        <f>'apuração GROSS'!TAX191</f>
        <v>0</v>
      </c>
      <c r="TBH191" s="595">
        <f>'apuração GROSS'!TAY191</f>
        <v>0</v>
      </c>
      <c r="TBI191" s="595">
        <f>'apuração GROSS'!TAZ191</f>
        <v>0</v>
      </c>
      <c r="TBJ191" s="595">
        <f>'apuração GROSS'!TBA191</f>
        <v>0</v>
      </c>
      <c r="TBK191" s="595">
        <f>'apuração GROSS'!TBB191</f>
        <v>0</v>
      </c>
      <c r="TBL191" s="595">
        <f>'apuração GROSS'!TBC191</f>
        <v>0</v>
      </c>
      <c r="TBM191" s="595">
        <f>'apuração GROSS'!TBD191</f>
        <v>0</v>
      </c>
      <c r="TBN191" s="595">
        <f>'apuração GROSS'!TBE191</f>
        <v>0</v>
      </c>
      <c r="TBO191" s="595">
        <f>'apuração GROSS'!TBF191</f>
        <v>0</v>
      </c>
      <c r="TBP191" s="595">
        <f>'apuração GROSS'!TBG191</f>
        <v>0</v>
      </c>
      <c r="TBQ191" s="595">
        <f>'apuração GROSS'!TBH191</f>
        <v>0</v>
      </c>
      <c r="TBR191" s="595">
        <f>'apuração GROSS'!TBI191</f>
        <v>0</v>
      </c>
      <c r="TBS191" s="595">
        <f>'apuração GROSS'!TBJ191</f>
        <v>0</v>
      </c>
      <c r="TBT191" s="595">
        <f>'apuração GROSS'!TBK191</f>
        <v>0</v>
      </c>
      <c r="TBU191" s="595">
        <f>'apuração GROSS'!TBL191</f>
        <v>0</v>
      </c>
      <c r="TBV191" s="595">
        <f>'apuração GROSS'!TBM191</f>
        <v>0</v>
      </c>
      <c r="TBW191" s="595">
        <f>'apuração GROSS'!TBN191</f>
        <v>0</v>
      </c>
      <c r="TBX191" s="595">
        <f>'apuração GROSS'!TBO191</f>
        <v>0</v>
      </c>
      <c r="TBY191" s="595">
        <f>'apuração GROSS'!TBP191</f>
        <v>0</v>
      </c>
      <c r="TBZ191" s="595">
        <f>'apuração GROSS'!TBQ191</f>
        <v>0</v>
      </c>
      <c r="TCA191" s="595">
        <f>'apuração GROSS'!TBR191</f>
        <v>0</v>
      </c>
      <c r="TCB191" s="595">
        <f>'apuração GROSS'!TBS191</f>
        <v>0</v>
      </c>
      <c r="TCC191" s="595">
        <f>'apuração GROSS'!TBT191</f>
        <v>0</v>
      </c>
      <c r="TCD191" s="595">
        <f>'apuração GROSS'!TBU191</f>
        <v>0</v>
      </c>
      <c r="TCE191" s="595">
        <f>'apuração GROSS'!TBV191</f>
        <v>0</v>
      </c>
      <c r="TCF191" s="595">
        <f>'apuração GROSS'!TBW191</f>
        <v>0</v>
      </c>
      <c r="TCG191" s="595">
        <f>'apuração GROSS'!TBX191</f>
        <v>0</v>
      </c>
      <c r="TCH191" s="595">
        <f>'apuração GROSS'!TBY191</f>
        <v>0</v>
      </c>
      <c r="TCI191" s="595">
        <f>'apuração GROSS'!TBZ191</f>
        <v>0</v>
      </c>
      <c r="TCJ191" s="595">
        <f>'apuração GROSS'!TCA191</f>
        <v>0</v>
      </c>
      <c r="TCK191" s="595">
        <f>'apuração GROSS'!TCB191</f>
        <v>0</v>
      </c>
      <c r="TCL191" s="595">
        <f>'apuração GROSS'!TCC191</f>
        <v>0</v>
      </c>
      <c r="TCM191" s="595">
        <f>'apuração GROSS'!TCD191</f>
        <v>0</v>
      </c>
      <c r="TCN191" s="595">
        <f>'apuração GROSS'!TCE191</f>
        <v>0</v>
      </c>
      <c r="TCO191" s="595">
        <f>'apuração GROSS'!TCF191</f>
        <v>0</v>
      </c>
      <c r="TCP191" s="595">
        <f>'apuração GROSS'!TCG191</f>
        <v>0</v>
      </c>
      <c r="TCQ191" s="595">
        <f>'apuração GROSS'!TCH191</f>
        <v>0</v>
      </c>
      <c r="TCR191" s="595">
        <f>'apuração GROSS'!TCI191</f>
        <v>0</v>
      </c>
      <c r="TCS191" s="595">
        <f>'apuração GROSS'!TCJ191</f>
        <v>0</v>
      </c>
      <c r="TCT191" s="595">
        <f>'apuração GROSS'!TCK191</f>
        <v>0</v>
      </c>
      <c r="TCU191" s="595">
        <f>'apuração GROSS'!TCL191</f>
        <v>0</v>
      </c>
      <c r="TCV191" s="595">
        <f>'apuração GROSS'!TCM191</f>
        <v>0</v>
      </c>
      <c r="TCW191" s="595">
        <f>'apuração GROSS'!TCN191</f>
        <v>0</v>
      </c>
      <c r="TCX191" s="595">
        <f>'apuração GROSS'!TCO191</f>
        <v>0</v>
      </c>
      <c r="TCY191" s="595">
        <f>'apuração GROSS'!TCP191</f>
        <v>0</v>
      </c>
      <c r="TCZ191" s="595">
        <f>'apuração GROSS'!TCQ191</f>
        <v>0</v>
      </c>
      <c r="TDA191" s="595">
        <f>'apuração GROSS'!TCR191</f>
        <v>0</v>
      </c>
      <c r="TDB191" s="595">
        <f>'apuração GROSS'!TCS191</f>
        <v>0</v>
      </c>
      <c r="TDC191" s="595">
        <f>'apuração GROSS'!TCT191</f>
        <v>0</v>
      </c>
      <c r="TDD191" s="595">
        <f>'apuração GROSS'!TCU191</f>
        <v>0</v>
      </c>
      <c r="TDE191" s="595">
        <f>'apuração GROSS'!TCV191</f>
        <v>0</v>
      </c>
      <c r="TDF191" s="595">
        <f>'apuração GROSS'!TCW191</f>
        <v>0</v>
      </c>
      <c r="TDG191" s="595">
        <f>'apuração GROSS'!TCX191</f>
        <v>0</v>
      </c>
      <c r="TDH191" s="595">
        <f>'apuração GROSS'!TCY191</f>
        <v>0</v>
      </c>
      <c r="TDI191" s="595">
        <f>'apuração GROSS'!TCZ191</f>
        <v>0</v>
      </c>
      <c r="TDJ191" s="595">
        <f>'apuração GROSS'!TDA191</f>
        <v>0</v>
      </c>
      <c r="TDK191" s="595">
        <f>'apuração GROSS'!TDB191</f>
        <v>0</v>
      </c>
      <c r="TDL191" s="595">
        <f>'apuração GROSS'!TDC191</f>
        <v>0</v>
      </c>
      <c r="TDM191" s="595">
        <f>'apuração GROSS'!TDD191</f>
        <v>0</v>
      </c>
      <c r="TDN191" s="595">
        <f>'apuração GROSS'!TDE191</f>
        <v>0</v>
      </c>
      <c r="TDO191" s="595">
        <f>'apuração GROSS'!TDF191</f>
        <v>0</v>
      </c>
      <c r="TDP191" s="595">
        <f>'apuração GROSS'!TDG191</f>
        <v>0</v>
      </c>
      <c r="TDQ191" s="595">
        <f>'apuração GROSS'!TDH191</f>
        <v>0</v>
      </c>
      <c r="TDR191" s="595">
        <f>'apuração GROSS'!TDI191</f>
        <v>0</v>
      </c>
      <c r="TDS191" s="595">
        <f>'apuração GROSS'!TDJ191</f>
        <v>0</v>
      </c>
      <c r="TDT191" s="595">
        <f>'apuração GROSS'!TDK191</f>
        <v>0</v>
      </c>
      <c r="TDU191" s="595">
        <f>'apuração GROSS'!TDL191</f>
        <v>0</v>
      </c>
      <c r="TDV191" s="595">
        <f>'apuração GROSS'!TDM191</f>
        <v>0</v>
      </c>
      <c r="TDW191" s="595">
        <f>'apuração GROSS'!TDN191</f>
        <v>0</v>
      </c>
      <c r="TDX191" s="595">
        <f>'apuração GROSS'!TDO191</f>
        <v>0</v>
      </c>
      <c r="TDY191" s="595">
        <f>'apuração GROSS'!TDP191</f>
        <v>0</v>
      </c>
      <c r="TDZ191" s="595">
        <f>'apuração GROSS'!TDQ191</f>
        <v>0</v>
      </c>
      <c r="TEA191" s="595">
        <f>'apuração GROSS'!TDR191</f>
        <v>0</v>
      </c>
      <c r="TEB191" s="595">
        <f>'apuração GROSS'!TDS191</f>
        <v>0</v>
      </c>
      <c r="TEC191" s="595">
        <f>'apuração GROSS'!TDT191</f>
        <v>0</v>
      </c>
      <c r="TED191" s="595">
        <f>'apuração GROSS'!TDU191</f>
        <v>0</v>
      </c>
      <c r="TEE191" s="595">
        <f>'apuração GROSS'!TDV191</f>
        <v>0</v>
      </c>
      <c r="TEF191" s="595">
        <f>'apuração GROSS'!TDW191</f>
        <v>0</v>
      </c>
      <c r="TEG191" s="595">
        <f>'apuração GROSS'!TDX191</f>
        <v>0</v>
      </c>
      <c r="TEH191" s="595">
        <f>'apuração GROSS'!TDY191</f>
        <v>0</v>
      </c>
      <c r="TEI191" s="595">
        <f>'apuração GROSS'!TDZ191</f>
        <v>0</v>
      </c>
      <c r="TEJ191" s="595">
        <f>'apuração GROSS'!TEA191</f>
        <v>0</v>
      </c>
      <c r="TEK191" s="595">
        <f>'apuração GROSS'!TEB191</f>
        <v>0</v>
      </c>
      <c r="TEL191" s="595">
        <f>'apuração GROSS'!TEC191</f>
        <v>0</v>
      </c>
      <c r="TEM191" s="595">
        <f>'apuração GROSS'!TED191</f>
        <v>0</v>
      </c>
      <c r="TEN191" s="595">
        <f>'apuração GROSS'!TEE191</f>
        <v>0</v>
      </c>
      <c r="TEO191" s="595">
        <f>'apuração GROSS'!TEF191</f>
        <v>0</v>
      </c>
      <c r="TEP191" s="595">
        <f>'apuração GROSS'!TEG191</f>
        <v>0</v>
      </c>
      <c r="TEQ191" s="595">
        <f>'apuração GROSS'!TEH191</f>
        <v>0</v>
      </c>
      <c r="TER191" s="595">
        <f>'apuração GROSS'!TEI191</f>
        <v>0</v>
      </c>
      <c r="TES191" s="595">
        <f>'apuração GROSS'!TEJ191</f>
        <v>0</v>
      </c>
      <c r="TET191" s="595">
        <f>'apuração GROSS'!TEK191</f>
        <v>0</v>
      </c>
      <c r="TEU191" s="595">
        <f>'apuração GROSS'!TEL191</f>
        <v>0</v>
      </c>
      <c r="TEV191" s="595">
        <f>'apuração GROSS'!TEM191</f>
        <v>0</v>
      </c>
      <c r="TEW191" s="595">
        <f>'apuração GROSS'!TEN191</f>
        <v>0</v>
      </c>
      <c r="TEX191" s="595">
        <f>'apuração GROSS'!TEO191</f>
        <v>0</v>
      </c>
      <c r="TEY191" s="595">
        <f>'apuração GROSS'!TEP191</f>
        <v>0</v>
      </c>
      <c r="TEZ191" s="595">
        <f>'apuração GROSS'!TEQ191</f>
        <v>0</v>
      </c>
      <c r="TFA191" s="595">
        <f>'apuração GROSS'!TER191</f>
        <v>0</v>
      </c>
      <c r="TFB191" s="595">
        <f>'apuração GROSS'!TES191</f>
        <v>0</v>
      </c>
      <c r="TFC191" s="595">
        <f>'apuração GROSS'!TET191</f>
        <v>0</v>
      </c>
      <c r="TFD191" s="595">
        <f>'apuração GROSS'!TEU191</f>
        <v>0</v>
      </c>
      <c r="TFE191" s="595">
        <f>'apuração GROSS'!TEV191</f>
        <v>0</v>
      </c>
      <c r="TFF191" s="595">
        <f>'apuração GROSS'!TEW191</f>
        <v>0</v>
      </c>
      <c r="TFG191" s="595">
        <f>'apuração GROSS'!TEX191</f>
        <v>0</v>
      </c>
      <c r="TFH191" s="595">
        <f>'apuração GROSS'!TEY191</f>
        <v>0</v>
      </c>
      <c r="TFI191" s="595">
        <f>'apuração GROSS'!TEZ191</f>
        <v>0</v>
      </c>
      <c r="TFJ191" s="595">
        <f>'apuração GROSS'!TFA191</f>
        <v>0</v>
      </c>
      <c r="TFK191" s="595">
        <f>'apuração GROSS'!TFB191</f>
        <v>0</v>
      </c>
      <c r="TFL191" s="595">
        <f>'apuração GROSS'!TFC191</f>
        <v>0</v>
      </c>
      <c r="TFM191" s="595">
        <f>'apuração GROSS'!TFD191</f>
        <v>0</v>
      </c>
      <c r="TFN191" s="595">
        <f>'apuração GROSS'!TFE191</f>
        <v>0</v>
      </c>
      <c r="TFO191" s="595">
        <f>'apuração GROSS'!TFF191</f>
        <v>0</v>
      </c>
      <c r="TFP191" s="595">
        <f>'apuração GROSS'!TFG191</f>
        <v>0</v>
      </c>
      <c r="TFQ191" s="595">
        <f>'apuração GROSS'!TFH191</f>
        <v>0</v>
      </c>
      <c r="TFR191" s="595">
        <f>'apuração GROSS'!TFI191</f>
        <v>0</v>
      </c>
      <c r="TFS191" s="595">
        <f>'apuração GROSS'!TFJ191</f>
        <v>0</v>
      </c>
      <c r="TFT191" s="595">
        <f>'apuração GROSS'!TFK191</f>
        <v>0</v>
      </c>
      <c r="TFU191" s="595">
        <f>'apuração GROSS'!TFL191</f>
        <v>0</v>
      </c>
      <c r="TFV191" s="595">
        <f>'apuração GROSS'!TFM191</f>
        <v>0</v>
      </c>
      <c r="TFW191" s="595">
        <f>'apuração GROSS'!TFN191</f>
        <v>0</v>
      </c>
      <c r="TFX191" s="595">
        <f>'apuração GROSS'!TFO191</f>
        <v>0</v>
      </c>
      <c r="TFY191" s="595">
        <f>'apuração GROSS'!TFP191</f>
        <v>0</v>
      </c>
      <c r="TFZ191" s="595">
        <f>'apuração GROSS'!TFQ191</f>
        <v>0</v>
      </c>
      <c r="TGA191" s="595">
        <f>'apuração GROSS'!TFR191</f>
        <v>0</v>
      </c>
      <c r="TGB191" s="595">
        <f>'apuração GROSS'!TFS191</f>
        <v>0</v>
      </c>
      <c r="TGC191" s="595">
        <f>'apuração GROSS'!TFT191</f>
        <v>0</v>
      </c>
      <c r="TGD191" s="595">
        <f>'apuração GROSS'!TFU191</f>
        <v>0</v>
      </c>
      <c r="TGE191" s="595">
        <f>'apuração GROSS'!TFV191</f>
        <v>0</v>
      </c>
      <c r="TGF191" s="595">
        <f>'apuração GROSS'!TFW191</f>
        <v>0</v>
      </c>
      <c r="TGG191" s="595">
        <f>'apuração GROSS'!TFX191</f>
        <v>0</v>
      </c>
      <c r="TGH191" s="595">
        <f>'apuração GROSS'!TFY191</f>
        <v>0</v>
      </c>
      <c r="TGI191" s="595">
        <f>'apuração GROSS'!TFZ191</f>
        <v>0</v>
      </c>
      <c r="TGJ191" s="595">
        <f>'apuração GROSS'!TGA191</f>
        <v>0</v>
      </c>
      <c r="TGK191" s="595">
        <f>'apuração GROSS'!TGB191</f>
        <v>0</v>
      </c>
      <c r="TGL191" s="595">
        <f>'apuração GROSS'!TGC191</f>
        <v>0</v>
      </c>
      <c r="TGM191" s="595">
        <f>'apuração GROSS'!TGD191</f>
        <v>0</v>
      </c>
      <c r="TGN191" s="595">
        <f>'apuração GROSS'!TGE191</f>
        <v>0</v>
      </c>
      <c r="TGO191" s="595">
        <f>'apuração GROSS'!TGF191</f>
        <v>0</v>
      </c>
      <c r="TGP191" s="595">
        <f>'apuração GROSS'!TGG191</f>
        <v>0</v>
      </c>
      <c r="TGQ191" s="595">
        <f>'apuração GROSS'!TGH191</f>
        <v>0</v>
      </c>
      <c r="TGR191" s="595">
        <f>'apuração GROSS'!TGI191</f>
        <v>0</v>
      </c>
      <c r="TGS191" s="595">
        <f>'apuração GROSS'!TGJ191</f>
        <v>0</v>
      </c>
      <c r="TGT191" s="595">
        <f>'apuração GROSS'!TGK191</f>
        <v>0</v>
      </c>
      <c r="TGU191" s="595">
        <f>'apuração GROSS'!TGL191</f>
        <v>0</v>
      </c>
      <c r="TGV191" s="595">
        <f>'apuração GROSS'!TGM191</f>
        <v>0</v>
      </c>
      <c r="TGW191" s="595">
        <f>'apuração GROSS'!TGN191</f>
        <v>0</v>
      </c>
      <c r="TGX191" s="595">
        <f>'apuração GROSS'!TGO191</f>
        <v>0</v>
      </c>
      <c r="TGY191" s="595">
        <f>'apuração GROSS'!TGP191</f>
        <v>0</v>
      </c>
      <c r="TGZ191" s="595">
        <f>'apuração GROSS'!TGQ191</f>
        <v>0</v>
      </c>
      <c r="THA191" s="595">
        <f>'apuração GROSS'!TGR191</f>
        <v>0</v>
      </c>
      <c r="THB191" s="595">
        <f>'apuração GROSS'!TGS191</f>
        <v>0</v>
      </c>
      <c r="THC191" s="595">
        <f>'apuração GROSS'!TGT191</f>
        <v>0</v>
      </c>
      <c r="THD191" s="595">
        <f>'apuração GROSS'!TGU191</f>
        <v>0</v>
      </c>
      <c r="THE191" s="595">
        <f>'apuração GROSS'!TGV191</f>
        <v>0</v>
      </c>
      <c r="THF191" s="595">
        <f>'apuração GROSS'!TGW191</f>
        <v>0</v>
      </c>
      <c r="THG191" s="595">
        <f>'apuração GROSS'!TGX191</f>
        <v>0</v>
      </c>
      <c r="THH191" s="595">
        <f>'apuração GROSS'!TGY191</f>
        <v>0</v>
      </c>
      <c r="THI191" s="595">
        <f>'apuração GROSS'!TGZ191</f>
        <v>0</v>
      </c>
      <c r="THJ191" s="595">
        <f>'apuração GROSS'!THA191</f>
        <v>0</v>
      </c>
      <c r="THK191" s="595">
        <f>'apuração GROSS'!THB191</f>
        <v>0</v>
      </c>
      <c r="THL191" s="595">
        <f>'apuração GROSS'!THC191</f>
        <v>0</v>
      </c>
      <c r="THM191" s="595">
        <f>'apuração GROSS'!THD191</f>
        <v>0</v>
      </c>
      <c r="THN191" s="595">
        <f>'apuração GROSS'!THE191</f>
        <v>0</v>
      </c>
      <c r="THO191" s="595">
        <f>'apuração GROSS'!THF191</f>
        <v>0</v>
      </c>
      <c r="THP191" s="595">
        <f>'apuração GROSS'!THG191</f>
        <v>0</v>
      </c>
      <c r="THQ191" s="595">
        <f>'apuração GROSS'!THH191</f>
        <v>0</v>
      </c>
      <c r="THR191" s="595">
        <f>'apuração GROSS'!THI191</f>
        <v>0</v>
      </c>
      <c r="THS191" s="595">
        <f>'apuração GROSS'!THJ191</f>
        <v>0</v>
      </c>
      <c r="THT191" s="595">
        <f>'apuração GROSS'!THK191</f>
        <v>0</v>
      </c>
      <c r="THU191" s="595">
        <f>'apuração GROSS'!THL191</f>
        <v>0</v>
      </c>
      <c r="THV191" s="595">
        <f>'apuração GROSS'!THM191</f>
        <v>0</v>
      </c>
      <c r="THW191" s="595">
        <f>'apuração GROSS'!THN191</f>
        <v>0</v>
      </c>
      <c r="THX191" s="595">
        <f>'apuração GROSS'!THO191</f>
        <v>0</v>
      </c>
      <c r="THY191" s="595">
        <f>'apuração GROSS'!THP191</f>
        <v>0</v>
      </c>
      <c r="THZ191" s="595">
        <f>'apuração GROSS'!THQ191</f>
        <v>0</v>
      </c>
      <c r="TIA191" s="595">
        <f>'apuração GROSS'!THR191</f>
        <v>0</v>
      </c>
      <c r="TIB191" s="595">
        <f>'apuração GROSS'!THS191</f>
        <v>0</v>
      </c>
      <c r="TIC191" s="595">
        <f>'apuração GROSS'!THT191</f>
        <v>0</v>
      </c>
      <c r="TID191" s="595">
        <f>'apuração GROSS'!THU191</f>
        <v>0</v>
      </c>
      <c r="TIE191" s="595">
        <f>'apuração GROSS'!THV191</f>
        <v>0</v>
      </c>
      <c r="TIF191" s="595">
        <f>'apuração GROSS'!THW191</f>
        <v>0</v>
      </c>
      <c r="TIG191" s="595">
        <f>'apuração GROSS'!THX191</f>
        <v>0</v>
      </c>
      <c r="TIH191" s="595">
        <f>'apuração GROSS'!THY191</f>
        <v>0</v>
      </c>
      <c r="TII191" s="595">
        <f>'apuração GROSS'!THZ191</f>
        <v>0</v>
      </c>
      <c r="TIJ191" s="595">
        <f>'apuração GROSS'!TIA191</f>
        <v>0</v>
      </c>
      <c r="TIK191" s="595">
        <f>'apuração GROSS'!TIB191</f>
        <v>0</v>
      </c>
      <c r="TIL191" s="595">
        <f>'apuração GROSS'!TIC191</f>
        <v>0</v>
      </c>
      <c r="TIM191" s="595">
        <f>'apuração GROSS'!TID191</f>
        <v>0</v>
      </c>
      <c r="TIN191" s="595">
        <f>'apuração GROSS'!TIE191</f>
        <v>0</v>
      </c>
      <c r="TIO191" s="595">
        <f>'apuração GROSS'!TIF191</f>
        <v>0</v>
      </c>
      <c r="TIP191" s="595">
        <f>'apuração GROSS'!TIG191</f>
        <v>0</v>
      </c>
      <c r="TIQ191" s="595">
        <f>'apuração GROSS'!TIH191</f>
        <v>0</v>
      </c>
      <c r="TIR191" s="595">
        <f>'apuração GROSS'!TII191</f>
        <v>0</v>
      </c>
      <c r="TIS191" s="595">
        <f>'apuração GROSS'!TIJ191</f>
        <v>0</v>
      </c>
      <c r="TIT191" s="595">
        <f>'apuração GROSS'!TIK191</f>
        <v>0</v>
      </c>
      <c r="TIU191" s="595">
        <f>'apuração GROSS'!TIL191</f>
        <v>0</v>
      </c>
      <c r="TIV191" s="595">
        <f>'apuração GROSS'!TIM191</f>
        <v>0</v>
      </c>
      <c r="TIW191" s="595">
        <f>'apuração GROSS'!TIN191</f>
        <v>0</v>
      </c>
      <c r="TIX191" s="595">
        <f>'apuração GROSS'!TIO191</f>
        <v>0</v>
      </c>
      <c r="TIY191" s="595">
        <f>'apuração GROSS'!TIP191</f>
        <v>0</v>
      </c>
      <c r="TIZ191" s="595">
        <f>'apuração GROSS'!TIQ191</f>
        <v>0</v>
      </c>
      <c r="TJA191" s="595">
        <f>'apuração GROSS'!TIR191</f>
        <v>0</v>
      </c>
      <c r="TJB191" s="595">
        <f>'apuração GROSS'!TIS191</f>
        <v>0</v>
      </c>
      <c r="TJC191" s="595">
        <f>'apuração GROSS'!TIT191</f>
        <v>0</v>
      </c>
      <c r="TJD191" s="595">
        <f>'apuração GROSS'!TIU191</f>
        <v>0</v>
      </c>
      <c r="TJE191" s="595">
        <f>'apuração GROSS'!TIV191</f>
        <v>0</v>
      </c>
      <c r="TJF191" s="595">
        <f>'apuração GROSS'!TIW191</f>
        <v>0</v>
      </c>
      <c r="TJG191" s="595">
        <f>'apuração GROSS'!TIX191</f>
        <v>0</v>
      </c>
      <c r="TJH191" s="595">
        <f>'apuração GROSS'!TIY191</f>
        <v>0</v>
      </c>
      <c r="TJI191" s="595">
        <f>'apuração GROSS'!TIZ191</f>
        <v>0</v>
      </c>
      <c r="TJJ191" s="595">
        <f>'apuração GROSS'!TJA191</f>
        <v>0</v>
      </c>
      <c r="TJK191" s="595">
        <f>'apuração GROSS'!TJB191</f>
        <v>0</v>
      </c>
      <c r="TJL191" s="595">
        <f>'apuração GROSS'!TJC191</f>
        <v>0</v>
      </c>
      <c r="TJM191" s="595">
        <f>'apuração GROSS'!TJD191</f>
        <v>0</v>
      </c>
      <c r="TJN191" s="595">
        <f>'apuração GROSS'!TJE191</f>
        <v>0</v>
      </c>
      <c r="TJO191" s="595">
        <f>'apuração GROSS'!TJF191</f>
        <v>0</v>
      </c>
      <c r="TJP191" s="595">
        <f>'apuração GROSS'!TJG191</f>
        <v>0</v>
      </c>
      <c r="TJQ191" s="595">
        <f>'apuração GROSS'!TJH191</f>
        <v>0</v>
      </c>
      <c r="TJR191" s="595">
        <f>'apuração GROSS'!TJI191</f>
        <v>0</v>
      </c>
      <c r="TJS191" s="595">
        <f>'apuração GROSS'!TJJ191</f>
        <v>0</v>
      </c>
      <c r="TJT191" s="595">
        <f>'apuração GROSS'!TJK191</f>
        <v>0</v>
      </c>
      <c r="TJU191" s="595">
        <f>'apuração GROSS'!TJL191</f>
        <v>0</v>
      </c>
      <c r="TJV191" s="595">
        <f>'apuração GROSS'!TJM191</f>
        <v>0</v>
      </c>
      <c r="TJW191" s="595">
        <f>'apuração GROSS'!TJN191</f>
        <v>0</v>
      </c>
      <c r="TJX191" s="595">
        <f>'apuração GROSS'!TJO191</f>
        <v>0</v>
      </c>
      <c r="TJY191" s="595">
        <f>'apuração GROSS'!TJP191</f>
        <v>0</v>
      </c>
      <c r="TJZ191" s="595">
        <f>'apuração GROSS'!TJQ191</f>
        <v>0</v>
      </c>
      <c r="TKA191" s="595">
        <f>'apuração GROSS'!TJR191</f>
        <v>0</v>
      </c>
      <c r="TKB191" s="595">
        <f>'apuração GROSS'!TJS191</f>
        <v>0</v>
      </c>
      <c r="TKC191" s="595">
        <f>'apuração GROSS'!TJT191</f>
        <v>0</v>
      </c>
      <c r="TKD191" s="595">
        <f>'apuração GROSS'!TJU191</f>
        <v>0</v>
      </c>
      <c r="TKE191" s="595">
        <f>'apuração GROSS'!TJV191</f>
        <v>0</v>
      </c>
      <c r="TKF191" s="595">
        <f>'apuração GROSS'!TJW191</f>
        <v>0</v>
      </c>
      <c r="TKG191" s="595">
        <f>'apuração GROSS'!TJX191</f>
        <v>0</v>
      </c>
      <c r="TKH191" s="595">
        <f>'apuração GROSS'!TJY191</f>
        <v>0</v>
      </c>
      <c r="TKI191" s="595">
        <f>'apuração GROSS'!TJZ191</f>
        <v>0</v>
      </c>
      <c r="TKJ191" s="595">
        <f>'apuração GROSS'!TKA191</f>
        <v>0</v>
      </c>
      <c r="TKK191" s="595">
        <f>'apuração GROSS'!TKB191</f>
        <v>0</v>
      </c>
      <c r="TKL191" s="595">
        <f>'apuração GROSS'!TKC191</f>
        <v>0</v>
      </c>
      <c r="TKM191" s="595">
        <f>'apuração GROSS'!TKD191</f>
        <v>0</v>
      </c>
      <c r="TKN191" s="595">
        <f>'apuração GROSS'!TKE191</f>
        <v>0</v>
      </c>
      <c r="TKO191" s="595">
        <f>'apuração GROSS'!TKF191</f>
        <v>0</v>
      </c>
      <c r="TKP191" s="595">
        <f>'apuração GROSS'!TKG191</f>
        <v>0</v>
      </c>
      <c r="TKQ191" s="595">
        <f>'apuração GROSS'!TKH191</f>
        <v>0</v>
      </c>
      <c r="TKR191" s="595">
        <f>'apuração GROSS'!TKI191</f>
        <v>0</v>
      </c>
      <c r="TKS191" s="595">
        <f>'apuração GROSS'!TKJ191</f>
        <v>0</v>
      </c>
      <c r="TKT191" s="595">
        <f>'apuração GROSS'!TKK191</f>
        <v>0</v>
      </c>
      <c r="TKU191" s="595">
        <f>'apuração GROSS'!TKL191</f>
        <v>0</v>
      </c>
      <c r="TKV191" s="595">
        <f>'apuração GROSS'!TKM191</f>
        <v>0</v>
      </c>
      <c r="TKW191" s="595">
        <f>'apuração GROSS'!TKN191</f>
        <v>0</v>
      </c>
      <c r="TKX191" s="595">
        <f>'apuração GROSS'!TKO191</f>
        <v>0</v>
      </c>
      <c r="TKY191" s="595">
        <f>'apuração GROSS'!TKP191</f>
        <v>0</v>
      </c>
      <c r="TKZ191" s="595">
        <f>'apuração GROSS'!TKQ191</f>
        <v>0</v>
      </c>
      <c r="TLA191" s="595">
        <f>'apuração GROSS'!TKR191</f>
        <v>0</v>
      </c>
      <c r="TLB191" s="595">
        <f>'apuração GROSS'!TKS191</f>
        <v>0</v>
      </c>
      <c r="TLC191" s="595">
        <f>'apuração GROSS'!TKT191</f>
        <v>0</v>
      </c>
      <c r="TLD191" s="595">
        <f>'apuração GROSS'!TKU191</f>
        <v>0</v>
      </c>
      <c r="TLE191" s="595">
        <f>'apuração GROSS'!TKV191</f>
        <v>0</v>
      </c>
      <c r="TLF191" s="595">
        <f>'apuração GROSS'!TKW191</f>
        <v>0</v>
      </c>
      <c r="TLG191" s="595">
        <f>'apuração GROSS'!TKX191</f>
        <v>0</v>
      </c>
      <c r="TLH191" s="595">
        <f>'apuração GROSS'!TKY191</f>
        <v>0</v>
      </c>
      <c r="TLI191" s="595">
        <f>'apuração GROSS'!TKZ191</f>
        <v>0</v>
      </c>
      <c r="TLJ191" s="595">
        <f>'apuração GROSS'!TLA191</f>
        <v>0</v>
      </c>
      <c r="TLK191" s="595">
        <f>'apuração GROSS'!TLB191</f>
        <v>0</v>
      </c>
      <c r="TLL191" s="595">
        <f>'apuração GROSS'!TLC191</f>
        <v>0</v>
      </c>
      <c r="TLM191" s="595">
        <f>'apuração GROSS'!TLD191</f>
        <v>0</v>
      </c>
      <c r="TLN191" s="595">
        <f>'apuração GROSS'!TLE191</f>
        <v>0</v>
      </c>
      <c r="TLO191" s="595">
        <f>'apuração GROSS'!TLF191</f>
        <v>0</v>
      </c>
      <c r="TLP191" s="595">
        <f>'apuração GROSS'!TLG191</f>
        <v>0</v>
      </c>
      <c r="TLQ191" s="595">
        <f>'apuração GROSS'!TLH191</f>
        <v>0</v>
      </c>
      <c r="TLR191" s="595">
        <f>'apuração GROSS'!TLI191</f>
        <v>0</v>
      </c>
      <c r="TLS191" s="595">
        <f>'apuração GROSS'!TLJ191</f>
        <v>0</v>
      </c>
      <c r="TLT191" s="595">
        <f>'apuração GROSS'!TLK191</f>
        <v>0</v>
      </c>
      <c r="TLU191" s="595">
        <f>'apuração GROSS'!TLL191</f>
        <v>0</v>
      </c>
      <c r="TLV191" s="595">
        <f>'apuração GROSS'!TLM191</f>
        <v>0</v>
      </c>
      <c r="TLW191" s="595">
        <f>'apuração GROSS'!TLN191</f>
        <v>0</v>
      </c>
      <c r="TLX191" s="595">
        <f>'apuração GROSS'!TLO191</f>
        <v>0</v>
      </c>
      <c r="TLY191" s="595">
        <f>'apuração GROSS'!TLP191</f>
        <v>0</v>
      </c>
      <c r="TLZ191" s="595">
        <f>'apuração GROSS'!TLQ191</f>
        <v>0</v>
      </c>
      <c r="TMA191" s="595">
        <f>'apuração GROSS'!TLR191</f>
        <v>0</v>
      </c>
      <c r="TMB191" s="595">
        <f>'apuração GROSS'!TLS191</f>
        <v>0</v>
      </c>
      <c r="TMC191" s="595">
        <f>'apuração GROSS'!TLT191</f>
        <v>0</v>
      </c>
      <c r="TMD191" s="595">
        <f>'apuração GROSS'!TLU191</f>
        <v>0</v>
      </c>
      <c r="TME191" s="595">
        <f>'apuração GROSS'!TLV191</f>
        <v>0</v>
      </c>
      <c r="TMF191" s="595">
        <f>'apuração GROSS'!TLW191</f>
        <v>0</v>
      </c>
      <c r="TMG191" s="595">
        <f>'apuração GROSS'!TLX191</f>
        <v>0</v>
      </c>
      <c r="TMH191" s="595">
        <f>'apuração GROSS'!TLY191</f>
        <v>0</v>
      </c>
      <c r="TMI191" s="595">
        <f>'apuração GROSS'!TLZ191</f>
        <v>0</v>
      </c>
      <c r="TMJ191" s="595">
        <f>'apuração GROSS'!TMA191</f>
        <v>0</v>
      </c>
      <c r="TMK191" s="595">
        <f>'apuração GROSS'!TMB191</f>
        <v>0</v>
      </c>
      <c r="TML191" s="595">
        <f>'apuração GROSS'!TMC191</f>
        <v>0</v>
      </c>
      <c r="TMM191" s="595">
        <f>'apuração GROSS'!TMD191</f>
        <v>0</v>
      </c>
      <c r="TMN191" s="595">
        <f>'apuração GROSS'!TME191</f>
        <v>0</v>
      </c>
      <c r="TMO191" s="595">
        <f>'apuração GROSS'!TMF191</f>
        <v>0</v>
      </c>
      <c r="TMP191" s="595">
        <f>'apuração GROSS'!TMG191</f>
        <v>0</v>
      </c>
      <c r="TMQ191" s="595">
        <f>'apuração GROSS'!TMH191</f>
        <v>0</v>
      </c>
      <c r="TMR191" s="595">
        <f>'apuração GROSS'!TMI191</f>
        <v>0</v>
      </c>
      <c r="TMS191" s="595">
        <f>'apuração GROSS'!TMJ191</f>
        <v>0</v>
      </c>
      <c r="TMT191" s="595">
        <f>'apuração GROSS'!TMK191</f>
        <v>0</v>
      </c>
      <c r="TMU191" s="595">
        <f>'apuração GROSS'!TML191</f>
        <v>0</v>
      </c>
      <c r="TMV191" s="595">
        <f>'apuração GROSS'!TMM191</f>
        <v>0</v>
      </c>
      <c r="TMW191" s="595">
        <f>'apuração GROSS'!TMN191</f>
        <v>0</v>
      </c>
      <c r="TMX191" s="595">
        <f>'apuração GROSS'!TMO191</f>
        <v>0</v>
      </c>
      <c r="TMY191" s="595">
        <f>'apuração GROSS'!TMP191</f>
        <v>0</v>
      </c>
      <c r="TMZ191" s="595">
        <f>'apuração GROSS'!TMQ191</f>
        <v>0</v>
      </c>
      <c r="TNA191" s="595">
        <f>'apuração GROSS'!TMR191</f>
        <v>0</v>
      </c>
      <c r="TNB191" s="595">
        <f>'apuração GROSS'!TMS191</f>
        <v>0</v>
      </c>
      <c r="TNC191" s="595">
        <f>'apuração GROSS'!TMT191</f>
        <v>0</v>
      </c>
      <c r="TND191" s="595">
        <f>'apuração GROSS'!TMU191</f>
        <v>0</v>
      </c>
      <c r="TNE191" s="595">
        <f>'apuração GROSS'!TMV191</f>
        <v>0</v>
      </c>
      <c r="TNF191" s="595">
        <f>'apuração GROSS'!TMW191</f>
        <v>0</v>
      </c>
      <c r="TNG191" s="595">
        <f>'apuração GROSS'!TMX191</f>
        <v>0</v>
      </c>
      <c r="TNH191" s="595">
        <f>'apuração GROSS'!TMY191</f>
        <v>0</v>
      </c>
      <c r="TNI191" s="595">
        <f>'apuração GROSS'!TMZ191</f>
        <v>0</v>
      </c>
      <c r="TNJ191" s="595">
        <f>'apuração GROSS'!TNA191</f>
        <v>0</v>
      </c>
      <c r="TNK191" s="595">
        <f>'apuração GROSS'!TNB191</f>
        <v>0</v>
      </c>
      <c r="TNL191" s="595">
        <f>'apuração GROSS'!TNC191</f>
        <v>0</v>
      </c>
      <c r="TNM191" s="595">
        <f>'apuração GROSS'!TND191</f>
        <v>0</v>
      </c>
      <c r="TNN191" s="595">
        <f>'apuração GROSS'!TNE191</f>
        <v>0</v>
      </c>
      <c r="TNO191" s="595">
        <f>'apuração GROSS'!TNF191</f>
        <v>0</v>
      </c>
      <c r="TNP191" s="595">
        <f>'apuração GROSS'!TNG191</f>
        <v>0</v>
      </c>
      <c r="TNQ191" s="595">
        <f>'apuração GROSS'!TNH191</f>
        <v>0</v>
      </c>
      <c r="TNR191" s="595">
        <f>'apuração GROSS'!TNI191</f>
        <v>0</v>
      </c>
      <c r="TNS191" s="595">
        <f>'apuração GROSS'!TNJ191</f>
        <v>0</v>
      </c>
      <c r="TNT191" s="595">
        <f>'apuração GROSS'!TNK191</f>
        <v>0</v>
      </c>
      <c r="TNU191" s="595">
        <f>'apuração GROSS'!TNL191</f>
        <v>0</v>
      </c>
      <c r="TNV191" s="595">
        <f>'apuração GROSS'!TNM191</f>
        <v>0</v>
      </c>
      <c r="TNW191" s="595">
        <f>'apuração GROSS'!TNN191</f>
        <v>0</v>
      </c>
      <c r="TNX191" s="595">
        <f>'apuração GROSS'!TNO191</f>
        <v>0</v>
      </c>
      <c r="TNY191" s="595">
        <f>'apuração GROSS'!TNP191</f>
        <v>0</v>
      </c>
      <c r="TNZ191" s="595">
        <f>'apuração GROSS'!TNQ191</f>
        <v>0</v>
      </c>
      <c r="TOA191" s="595">
        <f>'apuração GROSS'!TNR191</f>
        <v>0</v>
      </c>
      <c r="TOB191" s="595">
        <f>'apuração GROSS'!TNS191</f>
        <v>0</v>
      </c>
      <c r="TOC191" s="595">
        <f>'apuração GROSS'!TNT191</f>
        <v>0</v>
      </c>
      <c r="TOD191" s="595">
        <f>'apuração GROSS'!TNU191</f>
        <v>0</v>
      </c>
      <c r="TOE191" s="595">
        <f>'apuração GROSS'!TNV191</f>
        <v>0</v>
      </c>
      <c r="TOF191" s="595">
        <f>'apuração GROSS'!TNW191</f>
        <v>0</v>
      </c>
      <c r="TOG191" s="595">
        <f>'apuração GROSS'!TNX191</f>
        <v>0</v>
      </c>
      <c r="TOH191" s="595">
        <f>'apuração GROSS'!TNY191</f>
        <v>0</v>
      </c>
      <c r="TOI191" s="595">
        <f>'apuração GROSS'!TNZ191</f>
        <v>0</v>
      </c>
      <c r="TOJ191" s="595">
        <f>'apuração GROSS'!TOA191</f>
        <v>0</v>
      </c>
      <c r="TOK191" s="595">
        <f>'apuração GROSS'!TOB191</f>
        <v>0</v>
      </c>
      <c r="TOL191" s="595">
        <f>'apuração GROSS'!TOC191</f>
        <v>0</v>
      </c>
      <c r="TOM191" s="595">
        <f>'apuração GROSS'!TOD191</f>
        <v>0</v>
      </c>
      <c r="TON191" s="595">
        <f>'apuração GROSS'!TOE191</f>
        <v>0</v>
      </c>
      <c r="TOO191" s="595">
        <f>'apuração GROSS'!TOF191</f>
        <v>0</v>
      </c>
      <c r="TOP191" s="595">
        <f>'apuração GROSS'!TOG191</f>
        <v>0</v>
      </c>
      <c r="TOQ191" s="595">
        <f>'apuração GROSS'!TOH191</f>
        <v>0</v>
      </c>
      <c r="TOR191" s="595">
        <f>'apuração GROSS'!TOI191</f>
        <v>0</v>
      </c>
      <c r="TOS191" s="595">
        <f>'apuração GROSS'!TOJ191</f>
        <v>0</v>
      </c>
      <c r="TOT191" s="595">
        <f>'apuração GROSS'!TOK191</f>
        <v>0</v>
      </c>
      <c r="TOU191" s="595">
        <f>'apuração GROSS'!TOL191</f>
        <v>0</v>
      </c>
      <c r="TOV191" s="595">
        <f>'apuração GROSS'!TOM191</f>
        <v>0</v>
      </c>
      <c r="TOW191" s="595">
        <f>'apuração GROSS'!TON191</f>
        <v>0</v>
      </c>
      <c r="TOX191" s="595">
        <f>'apuração GROSS'!TOO191</f>
        <v>0</v>
      </c>
      <c r="TOY191" s="595">
        <f>'apuração GROSS'!TOP191</f>
        <v>0</v>
      </c>
      <c r="TOZ191" s="595">
        <f>'apuração GROSS'!TOQ191</f>
        <v>0</v>
      </c>
      <c r="TPA191" s="595">
        <f>'apuração GROSS'!TOR191</f>
        <v>0</v>
      </c>
      <c r="TPB191" s="595">
        <f>'apuração GROSS'!TOS191</f>
        <v>0</v>
      </c>
      <c r="TPC191" s="595">
        <f>'apuração GROSS'!TOT191</f>
        <v>0</v>
      </c>
      <c r="TPD191" s="595">
        <f>'apuração GROSS'!TOU191</f>
        <v>0</v>
      </c>
      <c r="TPE191" s="595">
        <f>'apuração GROSS'!TOV191</f>
        <v>0</v>
      </c>
      <c r="TPF191" s="595">
        <f>'apuração GROSS'!TOW191</f>
        <v>0</v>
      </c>
      <c r="TPG191" s="595">
        <f>'apuração GROSS'!TOX191</f>
        <v>0</v>
      </c>
      <c r="TPH191" s="595">
        <f>'apuração GROSS'!TOY191</f>
        <v>0</v>
      </c>
      <c r="TPI191" s="595">
        <f>'apuração GROSS'!TOZ191</f>
        <v>0</v>
      </c>
      <c r="TPJ191" s="595">
        <f>'apuração GROSS'!TPA191</f>
        <v>0</v>
      </c>
      <c r="TPK191" s="595">
        <f>'apuração GROSS'!TPB191</f>
        <v>0</v>
      </c>
      <c r="TPL191" s="595">
        <f>'apuração GROSS'!TPC191</f>
        <v>0</v>
      </c>
      <c r="TPM191" s="595">
        <f>'apuração GROSS'!TPD191</f>
        <v>0</v>
      </c>
      <c r="TPN191" s="595">
        <f>'apuração GROSS'!TPE191</f>
        <v>0</v>
      </c>
      <c r="TPO191" s="595">
        <f>'apuração GROSS'!TPF191</f>
        <v>0</v>
      </c>
      <c r="TPP191" s="595">
        <f>'apuração GROSS'!TPG191</f>
        <v>0</v>
      </c>
      <c r="TPQ191" s="595">
        <f>'apuração GROSS'!TPH191</f>
        <v>0</v>
      </c>
      <c r="TPR191" s="595">
        <f>'apuração GROSS'!TPI191</f>
        <v>0</v>
      </c>
      <c r="TPS191" s="595">
        <f>'apuração GROSS'!TPJ191</f>
        <v>0</v>
      </c>
      <c r="TPT191" s="595">
        <f>'apuração GROSS'!TPK191</f>
        <v>0</v>
      </c>
      <c r="TPU191" s="595">
        <f>'apuração GROSS'!TPL191</f>
        <v>0</v>
      </c>
      <c r="TPV191" s="595">
        <f>'apuração GROSS'!TPM191</f>
        <v>0</v>
      </c>
      <c r="TPW191" s="595">
        <f>'apuração GROSS'!TPN191</f>
        <v>0</v>
      </c>
      <c r="TPX191" s="595">
        <f>'apuração GROSS'!TPO191</f>
        <v>0</v>
      </c>
      <c r="TPY191" s="595">
        <f>'apuração GROSS'!TPP191</f>
        <v>0</v>
      </c>
      <c r="TPZ191" s="595">
        <f>'apuração GROSS'!TPQ191</f>
        <v>0</v>
      </c>
      <c r="TQA191" s="595">
        <f>'apuração GROSS'!TPR191</f>
        <v>0</v>
      </c>
      <c r="TQB191" s="595">
        <f>'apuração GROSS'!TPS191</f>
        <v>0</v>
      </c>
      <c r="TQC191" s="595">
        <f>'apuração GROSS'!TPT191</f>
        <v>0</v>
      </c>
      <c r="TQD191" s="595">
        <f>'apuração GROSS'!TPU191</f>
        <v>0</v>
      </c>
      <c r="TQE191" s="595">
        <f>'apuração GROSS'!TPV191</f>
        <v>0</v>
      </c>
      <c r="TQF191" s="595">
        <f>'apuração GROSS'!TPW191</f>
        <v>0</v>
      </c>
      <c r="TQG191" s="595">
        <f>'apuração GROSS'!TPX191</f>
        <v>0</v>
      </c>
      <c r="TQH191" s="595">
        <f>'apuração GROSS'!TPY191</f>
        <v>0</v>
      </c>
      <c r="TQI191" s="595">
        <f>'apuração GROSS'!TPZ191</f>
        <v>0</v>
      </c>
      <c r="TQJ191" s="595">
        <f>'apuração GROSS'!TQA191</f>
        <v>0</v>
      </c>
      <c r="TQK191" s="595">
        <f>'apuração GROSS'!TQB191</f>
        <v>0</v>
      </c>
      <c r="TQL191" s="595">
        <f>'apuração GROSS'!TQC191</f>
        <v>0</v>
      </c>
      <c r="TQM191" s="595">
        <f>'apuração GROSS'!TQD191</f>
        <v>0</v>
      </c>
      <c r="TQN191" s="595">
        <f>'apuração GROSS'!TQE191</f>
        <v>0</v>
      </c>
      <c r="TQO191" s="595">
        <f>'apuração GROSS'!TQF191</f>
        <v>0</v>
      </c>
      <c r="TQP191" s="595">
        <f>'apuração GROSS'!TQG191</f>
        <v>0</v>
      </c>
      <c r="TQQ191" s="595">
        <f>'apuração GROSS'!TQH191</f>
        <v>0</v>
      </c>
      <c r="TQR191" s="595">
        <f>'apuração GROSS'!TQI191</f>
        <v>0</v>
      </c>
      <c r="TQS191" s="595">
        <f>'apuração GROSS'!TQJ191</f>
        <v>0</v>
      </c>
      <c r="TQT191" s="595">
        <f>'apuração GROSS'!TQK191</f>
        <v>0</v>
      </c>
      <c r="TQU191" s="595">
        <f>'apuração GROSS'!TQL191</f>
        <v>0</v>
      </c>
      <c r="TQV191" s="595">
        <f>'apuração GROSS'!TQM191</f>
        <v>0</v>
      </c>
      <c r="TQW191" s="595">
        <f>'apuração GROSS'!TQN191</f>
        <v>0</v>
      </c>
      <c r="TQX191" s="595">
        <f>'apuração GROSS'!TQO191</f>
        <v>0</v>
      </c>
      <c r="TQY191" s="595">
        <f>'apuração GROSS'!TQP191</f>
        <v>0</v>
      </c>
      <c r="TQZ191" s="595">
        <f>'apuração GROSS'!TQQ191</f>
        <v>0</v>
      </c>
      <c r="TRA191" s="595">
        <f>'apuração GROSS'!TQR191</f>
        <v>0</v>
      </c>
      <c r="TRB191" s="595">
        <f>'apuração GROSS'!TQS191</f>
        <v>0</v>
      </c>
      <c r="TRC191" s="595">
        <f>'apuração GROSS'!TQT191</f>
        <v>0</v>
      </c>
      <c r="TRD191" s="595">
        <f>'apuração GROSS'!TQU191</f>
        <v>0</v>
      </c>
      <c r="TRE191" s="595">
        <f>'apuração GROSS'!TQV191</f>
        <v>0</v>
      </c>
      <c r="TRF191" s="595">
        <f>'apuração GROSS'!TQW191</f>
        <v>0</v>
      </c>
      <c r="TRG191" s="595">
        <f>'apuração GROSS'!TQX191</f>
        <v>0</v>
      </c>
      <c r="TRH191" s="595">
        <f>'apuração GROSS'!TQY191</f>
        <v>0</v>
      </c>
      <c r="TRI191" s="595">
        <f>'apuração GROSS'!TQZ191</f>
        <v>0</v>
      </c>
      <c r="TRJ191" s="595">
        <f>'apuração GROSS'!TRA191</f>
        <v>0</v>
      </c>
      <c r="TRK191" s="595">
        <f>'apuração GROSS'!TRB191</f>
        <v>0</v>
      </c>
      <c r="TRL191" s="595">
        <f>'apuração GROSS'!TRC191</f>
        <v>0</v>
      </c>
      <c r="TRM191" s="595">
        <f>'apuração GROSS'!TRD191</f>
        <v>0</v>
      </c>
      <c r="TRN191" s="595">
        <f>'apuração GROSS'!TRE191</f>
        <v>0</v>
      </c>
      <c r="TRO191" s="595">
        <f>'apuração GROSS'!TRF191</f>
        <v>0</v>
      </c>
      <c r="TRP191" s="595">
        <f>'apuração GROSS'!TRG191</f>
        <v>0</v>
      </c>
      <c r="TRQ191" s="595">
        <f>'apuração GROSS'!TRH191</f>
        <v>0</v>
      </c>
      <c r="TRR191" s="595">
        <f>'apuração GROSS'!TRI191</f>
        <v>0</v>
      </c>
      <c r="TRS191" s="595">
        <f>'apuração GROSS'!TRJ191</f>
        <v>0</v>
      </c>
      <c r="TRT191" s="595">
        <f>'apuração GROSS'!TRK191</f>
        <v>0</v>
      </c>
      <c r="TRU191" s="595">
        <f>'apuração GROSS'!TRL191</f>
        <v>0</v>
      </c>
      <c r="TRV191" s="595">
        <f>'apuração GROSS'!TRM191</f>
        <v>0</v>
      </c>
      <c r="TRW191" s="595">
        <f>'apuração GROSS'!TRN191</f>
        <v>0</v>
      </c>
      <c r="TRX191" s="595">
        <f>'apuração GROSS'!TRO191</f>
        <v>0</v>
      </c>
      <c r="TRY191" s="595">
        <f>'apuração GROSS'!TRP191</f>
        <v>0</v>
      </c>
      <c r="TRZ191" s="595">
        <f>'apuração GROSS'!TRQ191</f>
        <v>0</v>
      </c>
      <c r="TSA191" s="595">
        <f>'apuração GROSS'!TRR191</f>
        <v>0</v>
      </c>
      <c r="TSB191" s="595">
        <f>'apuração GROSS'!TRS191</f>
        <v>0</v>
      </c>
      <c r="TSC191" s="595">
        <f>'apuração GROSS'!TRT191</f>
        <v>0</v>
      </c>
      <c r="TSD191" s="595">
        <f>'apuração GROSS'!TRU191</f>
        <v>0</v>
      </c>
      <c r="TSE191" s="595">
        <f>'apuração GROSS'!TRV191</f>
        <v>0</v>
      </c>
      <c r="TSF191" s="595">
        <f>'apuração GROSS'!TRW191</f>
        <v>0</v>
      </c>
      <c r="TSG191" s="595">
        <f>'apuração GROSS'!TRX191</f>
        <v>0</v>
      </c>
      <c r="TSH191" s="595">
        <f>'apuração GROSS'!TRY191</f>
        <v>0</v>
      </c>
      <c r="TSI191" s="595">
        <f>'apuração GROSS'!TRZ191</f>
        <v>0</v>
      </c>
      <c r="TSJ191" s="595">
        <f>'apuração GROSS'!TSA191</f>
        <v>0</v>
      </c>
      <c r="TSK191" s="595">
        <f>'apuração GROSS'!TSB191</f>
        <v>0</v>
      </c>
      <c r="TSL191" s="595">
        <f>'apuração GROSS'!TSC191</f>
        <v>0</v>
      </c>
      <c r="TSM191" s="595">
        <f>'apuração GROSS'!TSD191</f>
        <v>0</v>
      </c>
      <c r="TSN191" s="595">
        <f>'apuração GROSS'!TSE191</f>
        <v>0</v>
      </c>
      <c r="TSO191" s="595">
        <f>'apuração GROSS'!TSF191</f>
        <v>0</v>
      </c>
      <c r="TSP191" s="595">
        <f>'apuração GROSS'!TSG191</f>
        <v>0</v>
      </c>
      <c r="TSQ191" s="595">
        <f>'apuração GROSS'!TSH191</f>
        <v>0</v>
      </c>
      <c r="TSR191" s="595">
        <f>'apuração GROSS'!TSI191</f>
        <v>0</v>
      </c>
      <c r="TSS191" s="595">
        <f>'apuração GROSS'!TSJ191</f>
        <v>0</v>
      </c>
      <c r="TST191" s="595">
        <f>'apuração GROSS'!TSK191</f>
        <v>0</v>
      </c>
      <c r="TSU191" s="595">
        <f>'apuração GROSS'!TSL191</f>
        <v>0</v>
      </c>
      <c r="TSV191" s="595">
        <f>'apuração GROSS'!TSM191</f>
        <v>0</v>
      </c>
      <c r="TSW191" s="595">
        <f>'apuração GROSS'!TSN191</f>
        <v>0</v>
      </c>
      <c r="TSX191" s="595">
        <f>'apuração GROSS'!TSO191</f>
        <v>0</v>
      </c>
      <c r="TSY191" s="595">
        <f>'apuração GROSS'!TSP191</f>
        <v>0</v>
      </c>
      <c r="TSZ191" s="595">
        <f>'apuração GROSS'!TSQ191</f>
        <v>0</v>
      </c>
      <c r="TTA191" s="595">
        <f>'apuração GROSS'!TSR191</f>
        <v>0</v>
      </c>
      <c r="TTB191" s="595">
        <f>'apuração GROSS'!TSS191</f>
        <v>0</v>
      </c>
      <c r="TTC191" s="595">
        <f>'apuração GROSS'!TST191</f>
        <v>0</v>
      </c>
      <c r="TTD191" s="595">
        <f>'apuração GROSS'!TSU191</f>
        <v>0</v>
      </c>
      <c r="TTE191" s="595">
        <f>'apuração GROSS'!TSV191</f>
        <v>0</v>
      </c>
      <c r="TTF191" s="595">
        <f>'apuração GROSS'!TSW191</f>
        <v>0</v>
      </c>
      <c r="TTG191" s="595">
        <f>'apuração GROSS'!TSX191</f>
        <v>0</v>
      </c>
      <c r="TTH191" s="595">
        <f>'apuração GROSS'!TSY191</f>
        <v>0</v>
      </c>
      <c r="TTI191" s="595">
        <f>'apuração GROSS'!TSZ191</f>
        <v>0</v>
      </c>
      <c r="TTJ191" s="595">
        <f>'apuração GROSS'!TTA191</f>
        <v>0</v>
      </c>
      <c r="TTK191" s="595">
        <f>'apuração GROSS'!TTB191</f>
        <v>0</v>
      </c>
      <c r="TTL191" s="595">
        <f>'apuração GROSS'!TTC191</f>
        <v>0</v>
      </c>
      <c r="TTM191" s="595">
        <f>'apuração GROSS'!TTD191</f>
        <v>0</v>
      </c>
      <c r="TTN191" s="595">
        <f>'apuração GROSS'!TTE191</f>
        <v>0</v>
      </c>
      <c r="TTO191" s="595">
        <f>'apuração GROSS'!TTF191</f>
        <v>0</v>
      </c>
      <c r="TTP191" s="595">
        <f>'apuração GROSS'!TTG191</f>
        <v>0</v>
      </c>
      <c r="TTQ191" s="595">
        <f>'apuração GROSS'!TTH191</f>
        <v>0</v>
      </c>
      <c r="TTR191" s="595">
        <f>'apuração GROSS'!TTI191</f>
        <v>0</v>
      </c>
      <c r="TTS191" s="595">
        <f>'apuração GROSS'!TTJ191</f>
        <v>0</v>
      </c>
      <c r="TTT191" s="595">
        <f>'apuração GROSS'!TTK191</f>
        <v>0</v>
      </c>
      <c r="TTU191" s="595">
        <f>'apuração GROSS'!TTL191</f>
        <v>0</v>
      </c>
      <c r="TTV191" s="595">
        <f>'apuração GROSS'!TTM191</f>
        <v>0</v>
      </c>
      <c r="TTW191" s="595">
        <f>'apuração GROSS'!TTN191</f>
        <v>0</v>
      </c>
      <c r="TTX191" s="595">
        <f>'apuração GROSS'!TTO191</f>
        <v>0</v>
      </c>
      <c r="TTY191" s="595">
        <f>'apuração GROSS'!TTP191</f>
        <v>0</v>
      </c>
      <c r="TTZ191" s="595">
        <f>'apuração GROSS'!TTQ191</f>
        <v>0</v>
      </c>
      <c r="TUA191" s="595">
        <f>'apuração GROSS'!TTR191</f>
        <v>0</v>
      </c>
      <c r="TUB191" s="595">
        <f>'apuração GROSS'!TTS191</f>
        <v>0</v>
      </c>
      <c r="TUC191" s="595">
        <f>'apuração GROSS'!TTT191</f>
        <v>0</v>
      </c>
      <c r="TUD191" s="595">
        <f>'apuração GROSS'!TTU191</f>
        <v>0</v>
      </c>
      <c r="TUE191" s="595">
        <f>'apuração GROSS'!TTV191</f>
        <v>0</v>
      </c>
      <c r="TUF191" s="595">
        <f>'apuração GROSS'!TTW191</f>
        <v>0</v>
      </c>
      <c r="TUG191" s="595">
        <f>'apuração GROSS'!TTX191</f>
        <v>0</v>
      </c>
      <c r="TUH191" s="595">
        <f>'apuração GROSS'!TTY191</f>
        <v>0</v>
      </c>
      <c r="TUI191" s="595">
        <f>'apuração GROSS'!TTZ191</f>
        <v>0</v>
      </c>
      <c r="TUJ191" s="595">
        <f>'apuração GROSS'!TUA191</f>
        <v>0</v>
      </c>
      <c r="TUK191" s="595">
        <f>'apuração GROSS'!TUB191</f>
        <v>0</v>
      </c>
      <c r="TUL191" s="595">
        <f>'apuração GROSS'!TUC191</f>
        <v>0</v>
      </c>
      <c r="TUM191" s="595">
        <f>'apuração GROSS'!TUD191</f>
        <v>0</v>
      </c>
      <c r="TUN191" s="595">
        <f>'apuração GROSS'!TUE191</f>
        <v>0</v>
      </c>
      <c r="TUO191" s="595">
        <f>'apuração GROSS'!TUF191</f>
        <v>0</v>
      </c>
      <c r="TUP191" s="595">
        <f>'apuração GROSS'!TUG191</f>
        <v>0</v>
      </c>
      <c r="TUQ191" s="595">
        <f>'apuração GROSS'!TUH191</f>
        <v>0</v>
      </c>
      <c r="TUR191" s="595">
        <f>'apuração GROSS'!TUI191</f>
        <v>0</v>
      </c>
      <c r="TUS191" s="595">
        <f>'apuração GROSS'!TUJ191</f>
        <v>0</v>
      </c>
      <c r="TUT191" s="595">
        <f>'apuração GROSS'!TUK191</f>
        <v>0</v>
      </c>
      <c r="TUU191" s="595">
        <f>'apuração GROSS'!TUL191</f>
        <v>0</v>
      </c>
      <c r="TUV191" s="595">
        <f>'apuração GROSS'!TUM191</f>
        <v>0</v>
      </c>
      <c r="TUW191" s="595">
        <f>'apuração GROSS'!TUN191</f>
        <v>0</v>
      </c>
      <c r="TUX191" s="595">
        <f>'apuração GROSS'!TUO191</f>
        <v>0</v>
      </c>
      <c r="TUY191" s="595">
        <f>'apuração GROSS'!TUP191</f>
        <v>0</v>
      </c>
      <c r="TUZ191" s="595">
        <f>'apuração GROSS'!TUQ191</f>
        <v>0</v>
      </c>
      <c r="TVA191" s="595">
        <f>'apuração GROSS'!TUR191</f>
        <v>0</v>
      </c>
      <c r="TVB191" s="595">
        <f>'apuração GROSS'!TUS191</f>
        <v>0</v>
      </c>
      <c r="TVC191" s="595">
        <f>'apuração GROSS'!TUT191</f>
        <v>0</v>
      </c>
      <c r="TVD191" s="595">
        <f>'apuração GROSS'!TUU191</f>
        <v>0</v>
      </c>
      <c r="TVE191" s="595">
        <f>'apuração GROSS'!TUV191</f>
        <v>0</v>
      </c>
      <c r="TVF191" s="595">
        <f>'apuração GROSS'!TUW191</f>
        <v>0</v>
      </c>
      <c r="TVG191" s="595">
        <f>'apuração GROSS'!TUX191</f>
        <v>0</v>
      </c>
      <c r="TVH191" s="595">
        <f>'apuração GROSS'!TUY191</f>
        <v>0</v>
      </c>
      <c r="TVI191" s="595">
        <f>'apuração GROSS'!TUZ191</f>
        <v>0</v>
      </c>
      <c r="TVJ191" s="595">
        <f>'apuração GROSS'!TVA191</f>
        <v>0</v>
      </c>
      <c r="TVK191" s="595">
        <f>'apuração GROSS'!TVB191</f>
        <v>0</v>
      </c>
      <c r="TVL191" s="595">
        <f>'apuração GROSS'!TVC191</f>
        <v>0</v>
      </c>
      <c r="TVM191" s="595">
        <f>'apuração GROSS'!TVD191</f>
        <v>0</v>
      </c>
      <c r="TVN191" s="595">
        <f>'apuração GROSS'!TVE191</f>
        <v>0</v>
      </c>
      <c r="TVO191" s="595">
        <f>'apuração GROSS'!TVF191</f>
        <v>0</v>
      </c>
      <c r="TVP191" s="595">
        <f>'apuração GROSS'!TVG191</f>
        <v>0</v>
      </c>
      <c r="TVQ191" s="595">
        <f>'apuração GROSS'!TVH191</f>
        <v>0</v>
      </c>
      <c r="TVR191" s="595">
        <f>'apuração GROSS'!TVI191</f>
        <v>0</v>
      </c>
      <c r="TVS191" s="595">
        <f>'apuração GROSS'!TVJ191</f>
        <v>0</v>
      </c>
      <c r="TVT191" s="595">
        <f>'apuração GROSS'!TVK191</f>
        <v>0</v>
      </c>
      <c r="TVU191" s="595">
        <f>'apuração GROSS'!TVL191</f>
        <v>0</v>
      </c>
      <c r="TVV191" s="595">
        <f>'apuração GROSS'!TVM191</f>
        <v>0</v>
      </c>
      <c r="TVW191" s="595">
        <f>'apuração GROSS'!TVN191</f>
        <v>0</v>
      </c>
      <c r="TVX191" s="595">
        <f>'apuração GROSS'!TVO191</f>
        <v>0</v>
      </c>
      <c r="TVY191" s="595">
        <f>'apuração GROSS'!TVP191</f>
        <v>0</v>
      </c>
      <c r="TVZ191" s="595">
        <f>'apuração GROSS'!TVQ191</f>
        <v>0</v>
      </c>
      <c r="TWA191" s="595">
        <f>'apuração GROSS'!TVR191</f>
        <v>0</v>
      </c>
      <c r="TWB191" s="595">
        <f>'apuração GROSS'!TVS191</f>
        <v>0</v>
      </c>
      <c r="TWC191" s="595">
        <f>'apuração GROSS'!TVT191</f>
        <v>0</v>
      </c>
      <c r="TWD191" s="595">
        <f>'apuração GROSS'!TVU191</f>
        <v>0</v>
      </c>
      <c r="TWE191" s="595">
        <f>'apuração GROSS'!TVV191</f>
        <v>0</v>
      </c>
      <c r="TWF191" s="595">
        <f>'apuração GROSS'!TVW191</f>
        <v>0</v>
      </c>
      <c r="TWG191" s="595">
        <f>'apuração GROSS'!TVX191</f>
        <v>0</v>
      </c>
      <c r="TWH191" s="595">
        <f>'apuração GROSS'!TVY191</f>
        <v>0</v>
      </c>
      <c r="TWI191" s="595">
        <f>'apuração GROSS'!TVZ191</f>
        <v>0</v>
      </c>
      <c r="TWJ191" s="595">
        <f>'apuração GROSS'!TWA191</f>
        <v>0</v>
      </c>
      <c r="TWK191" s="595">
        <f>'apuração GROSS'!TWB191</f>
        <v>0</v>
      </c>
      <c r="TWL191" s="595">
        <f>'apuração GROSS'!TWC191</f>
        <v>0</v>
      </c>
      <c r="TWM191" s="595">
        <f>'apuração GROSS'!TWD191</f>
        <v>0</v>
      </c>
      <c r="TWN191" s="595">
        <f>'apuração GROSS'!TWE191</f>
        <v>0</v>
      </c>
      <c r="TWO191" s="595">
        <f>'apuração GROSS'!TWF191</f>
        <v>0</v>
      </c>
      <c r="TWP191" s="595">
        <f>'apuração GROSS'!TWG191</f>
        <v>0</v>
      </c>
      <c r="TWQ191" s="595">
        <f>'apuração GROSS'!TWH191</f>
        <v>0</v>
      </c>
      <c r="TWR191" s="595">
        <f>'apuração GROSS'!TWI191</f>
        <v>0</v>
      </c>
      <c r="TWS191" s="595">
        <f>'apuração GROSS'!TWJ191</f>
        <v>0</v>
      </c>
      <c r="TWT191" s="595">
        <f>'apuração GROSS'!TWK191</f>
        <v>0</v>
      </c>
      <c r="TWU191" s="595">
        <f>'apuração GROSS'!TWL191</f>
        <v>0</v>
      </c>
      <c r="TWV191" s="595">
        <f>'apuração GROSS'!TWM191</f>
        <v>0</v>
      </c>
      <c r="TWW191" s="595">
        <f>'apuração GROSS'!TWN191</f>
        <v>0</v>
      </c>
      <c r="TWX191" s="595">
        <f>'apuração GROSS'!TWO191</f>
        <v>0</v>
      </c>
      <c r="TWY191" s="595">
        <f>'apuração GROSS'!TWP191</f>
        <v>0</v>
      </c>
      <c r="TWZ191" s="595">
        <f>'apuração GROSS'!TWQ191</f>
        <v>0</v>
      </c>
      <c r="TXA191" s="595">
        <f>'apuração GROSS'!TWR191</f>
        <v>0</v>
      </c>
      <c r="TXB191" s="595">
        <f>'apuração GROSS'!TWS191</f>
        <v>0</v>
      </c>
      <c r="TXC191" s="595">
        <f>'apuração GROSS'!TWT191</f>
        <v>0</v>
      </c>
      <c r="TXD191" s="595">
        <f>'apuração GROSS'!TWU191</f>
        <v>0</v>
      </c>
      <c r="TXE191" s="595">
        <f>'apuração GROSS'!TWV191</f>
        <v>0</v>
      </c>
      <c r="TXF191" s="595">
        <f>'apuração GROSS'!TWW191</f>
        <v>0</v>
      </c>
      <c r="TXG191" s="595">
        <f>'apuração GROSS'!TWX191</f>
        <v>0</v>
      </c>
      <c r="TXH191" s="595">
        <f>'apuração GROSS'!TWY191</f>
        <v>0</v>
      </c>
      <c r="TXI191" s="595">
        <f>'apuração GROSS'!TWZ191</f>
        <v>0</v>
      </c>
      <c r="TXJ191" s="595">
        <f>'apuração GROSS'!TXA191</f>
        <v>0</v>
      </c>
      <c r="TXK191" s="595">
        <f>'apuração GROSS'!TXB191</f>
        <v>0</v>
      </c>
      <c r="TXL191" s="595">
        <f>'apuração GROSS'!TXC191</f>
        <v>0</v>
      </c>
      <c r="TXM191" s="595">
        <f>'apuração GROSS'!TXD191</f>
        <v>0</v>
      </c>
      <c r="TXN191" s="595">
        <f>'apuração GROSS'!TXE191</f>
        <v>0</v>
      </c>
      <c r="TXO191" s="595">
        <f>'apuração GROSS'!TXF191</f>
        <v>0</v>
      </c>
      <c r="TXP191" s="595">
        <f>'apuração GROSS'!TXG191</f>
        <v>0</v>
      </c>
      <c r="TXQ191" s="595">
        <f>'apuração GROSS'!TXH191</f>
        <v>0</v>
      </c>
      <c r="TXR191" s="595">
        <f>'apuração GROSS'!TXI191</f>
        <v>0</v>
      </c>
      <c r="TXS191" s="595">
        <f>'apuração GROSS'!TXJ191</f>
        <v>0</v>
      </c>
      <c r="TXT191" s="595">
        <f>'apuração GROSS'!TXK191</f>
        <v>0</v>
      </c>
      <c r="TXU191" s="595">
        <f>'apuração GROSS'!TXL191</f>
        <v>0</v>
      </c>
      <c r="TXV191" s="595">
        <f>'apuração GROSS'!TXM191</f>
        <v>0</v>
      </c>
      <c r="TXW191" s="595">
        <f>'apuração GROSS'!TXN191</f>
        <v>0</v>
      </c>
      <c r="TXX191" s="595">
        <f>'apuração GROSS'!TXO191</f>
        <v>0</v>
      </c>
      <c r="TXY191" s="595">
        <f>'apuração GROSS'!TXP191</f>
        <v>0</v>
      </c>
      <c r="TXZ191" s="595">
        <f>'apuração GROSS'!TXQ191</f>
        <v>0</v>
      </c>
      <c r="TYA191" s="595">
        <f>'apuração GROSS'!TXR191</f>
        <v>0</v>
      </c>
      <c r="TYB191" s="595">
        <f>'apuração GROSS'!TXS191</f>
        <v>0</v>
      </c>
      <c r="TYC191" s="595">
        <f>'apuração GROSS'!TXT191</f>
        <v>0</v>
      </c>
      <c r="TYD191" s="595">
        <f>'apuração GROSS'!TXU191</f>
        <v>0</v>
      </c>
      <c r="TYE191" s="595">
        <f>'apuração GROSS'!TXV191</f>
        <v>0</v>
      </c>
      <c r="TYF191" s="595">
        <f>'apuração GROSS'!TXW191</f>
        <v>0</v>
      </c>
      <c r="TYG191" s="595">
        <f>'apuração GROSS'!TXX191</f>
        <v>0</v>
      </c>
      <c r="TYH191" s="595">
        <f>'apuração GROSS'!TXY191</f>
        <v>0</v>
      </c>
      <c r="TYI191" s="595">
        <f>'apuração GROSS'!TXZ191</f>
        <v>0</v>
      </c>
      <c r="TYJ191" s="595">
        <f>'apuração GROSS'!TYA191</f>
        <v>0</v>
      </c>
      <c r="TYK191" s="595">
        <f>'apuração GROSS'!TYB191</f>
        <v>0</v>
      </c>
      <c r="TYL191" s="595">
        <f>'apuração GROSS'!TYC191</f>
        <v>0</v>
      </c>
      <c r="TYM191" s="595">
        <f>'apuração GROSS'!TYD191</f>
        <v>0</v>
      </c>
      <c r="TYN191" s="595">
        <f>'apuração GROSS'!TYE191</f>
        <v>0</v>
      </c>
      <c r="TYO191" s="595">
        <f>'apuração GROSS'!TYF191</f>
        <v>0</v>
      </c>
      <c r="TYP191" s="595">
        <f>'apuração GROSS'!TYG191</f>
        <v>0</v>
      </c>
      <c r="TYQ191" s="595">
        <f>'apuração GROSS'!TYH191</f>
        <v>0</v>
      </c>
      <c r="TYR191" s="595">
        <f>'apuração GROSS'!TYI191</f>
        <v>0</v>
      </c>
      <c r="TYS191" s="595">
        <f>'apuração GROSS'!TYJ191</f>
        <v>0</v>
      </c>
      <c r="TYT191" s="595">
        <f>'apuração GROSS'!TYK191</f>
        <v>0</v>
      </c>
      <c r="TYU191" s="595">
        <f>'apuração GROSS'!TYL191</f>
        <v>0</v>
      </c>
      <c r="TYV191" s="595">
        <f>'apuração GROSS'!TYM191</f>
        <v>0</v>
      </c>
      <c r="TYW191" s="595">
        <f>'apuração GROSS'!TYN191</f>
        <v>0</v>
      </c>
      <c r="TYX191" s="595">
        <f>'apuração GROSS'!TYO191</f>
        <v>0</v>
      </c>
      <c r="TYY191" s="595">
        <f>'apuração GROSS'!TYP191</f>
        <v>0</v>
      </c>
      <c r="TYZ191" s="595">
        <f>'apuração GROSS'!TYQ191</f>
        <v>0</v>
      </c>
      <c r="TZA191" s="595">
        <f>'apuração GROSS'!TYR191</f>
        <v>0</v>
      </c>
      <c r="TZB191" s="595">
        <f>'apuração GROSS'!TYS191</f>
        <v>0</v>
      </c>
      <c r="TZC191" s="595">
        <f>'apuração GROSS'!TYT191</f>
        <v>0</v>
      </c>
      <c r="TZD191" s="595">
        <f>'apuração GROSS'!TYU191</f>
        <v>0</v>
      </c>
      <c r="TZE191" s="595">
        <f>'apuração GROSS'!TYV191</f>
        <v>0</v>
      </c>
      <c r="TZF191" s="595">
        <f>'apuração GROSS'!TYW191</f>
        <v>0</v>
      </c>
      <c r="TZG191" s="595">
        <f>'apuração GROSS'!TYX191</f>
        <v>0</v>
      </c>
      <c r="TZH191" s="595">
        <f>'apuração GROSS'!TYY191</f>
        <v>0</v>
      </c>
      <c r="TZI191" s="595">
        <f>'apuração GROSS'!TYZ191</f>
        <v>0</v>
      </c>
      <c r="TZJ191" s="595">
        <f>'apuração GROSS'!TZA191</f>
        <v>0</v>
      </c>
      <c r="TZK191" s="595">
        <f>'apuração GROSS'!TZB191</f>
        <v>0</v>
      </c>
      <c r="TZL191" s="595">
        <f>'apuração GROSS'!TZC191</f>
        <v>0</v>
      </c>
      <c r="TZM191" s="595">
        <f>'apuração GROSS'!TZD191</f>
        <v>0</v>
      </c>
      <c r="TZN191" s="595">
        <f>'apuração GROSS'!TZE191</f>
        <v>0</v>
      </c>
      <c r="TZO191" s="595">
        <f>'apuração GROSS'!TZF191</f>
        <v>0</v>
      </c>
      <c r="TZP191" s="595">
        <f>'apuração GROSS'!TZG191</f>
        <v>0</v>
      </c>
      <c r="TZQ191" s="595">
        <f>'apuração GROSS'!TZH191</f>
        <v>0</v>
      </c>
      <c r="TZR191" s="595">
        <f>'apuração GROSS'!TZI191</f>
        <v>0</v>
      </c>
      <c r="TZS191" s="595">
        <f>'apuração GROSS'!TZJ191</f>
        <v>0</v>
      </c>
      <c r="TZT191" s="595">
        <f>'apuração GROSS'!TZK191</f>
        <v>0</v>
      </c>
      <c r="TZU191" s="595">
        <f>'apuração GROSS'!TZL191</f>
        <v>0</v>
      </c>
      <c r="TZV191" s="595">
        <f>'apuração GROSS'!TZM191</f>
        <v>0</v>
      </c>
      <c r="TZW191" s="595">
        <f>'apuração GROSS'!TZN191</f>
        <v>0</v>
      </c>
      <c r="TZX191" s="595">
        <f>'apuração GROSS'!TZO191</f>
        <v>0</v>
      </c>
      <c r="TZY191" s="595">
        <f>'apuração GROSS'!TZP191</f>
        <v>0</v>
      </c>
      <c r="TZZ191" s="595">
        <f>'apuração GROSS'!TZQ191</f>
        <v>0</v>
      </c>
      <c r="UAA191" s="595">
        <f>'apuração GROSS'!TZR191</f>
        <v>0</v>
      </c>
      <c r="UAB191" s="595">
        <f>'apuração GROSS'!TZS191</f>
        <v>0</v>
      </c>
      <c r="UAC191" s="595">
        <f>'apuração GROSS'!TZT191</f>
        <v>0</v>
      </c>
      <c r="UAD191" s="595">
        <f>'apuração GROSS'!TZU191</f>
        <v>0</v>
      </c>
      <c r="UAE191" s="595">
        <f>'apuração GROSS'!TZV191</f>
        <v>0</v>
      </c>
      <c r="UAF191" s="595">
        <f>'apuração GROSS'!TZW191</f>
        <v>0</v>
      </c>
      <c r="UAG191" s="595">
        <f>'apuração GROSS'!TZX191</f>
        <v>0</v>
      </c>
      <c r="UAH191" s="595">
        <f>'apuração GROSS'!TZY191</f>
        <v>0</v>
      </c>
      <c r="UAI191" s="595">
        <f>'apuração GROSS'!TZZ191</f>
        <v>0</v>
      </c>
      <c r="UAJ191" s="595">
        <f>'apuração GROSS'!UAA191</f>
        <v>0</v>
      </c>
      <c r="UAK191" s="595">
        <f>'apuração GROSS'!UAB191</f>
        <v>0</v>
      </c>
      <c r="UAL191" s="595">
        <f>'apuração GROSS'!UAC191</f>
        <v>0</v>
      </c>
      <c r="UAM191" s="595">
        <f>'apuração GROSS'!UAD191</f>
        <v>0</v>
      </c>
      <c r="UAN191" s="595">
        <f>'apuração GROSS'!UAE191</f>
        <v>0</v>
      </c>
      <c r="UAO191" s="595">
        <f>'apuração GROSS'!UAF191</f>
        <v>0</v>
      </c>
      <c r="UAP191" s="595">
        <f>'apuração GROSS'!UAG191</f>
        <v>0</v>
      </c>
      <c r="UAQ191" s="595">
        <f>'apuração GROSS'!UAH191</f>
        <v>0</v>
      </c>
      <c r="UAR191" s="595">
        <f>'apuração GROSS'!UAI191</f>
        <v>0</v>
      </c>
      <c r="UAS191" s="595">
        <f>'apuração GROSS'!UAJ191</f>
        <v>0</v>
      </c>
      <c r="UAT191" s="595">
        <f>'apuração GROSS'!UAK191</f>
        <v>0</v>
      </c>
      <c r="UAU191" s="595">
        <f>'apuração GROSS'!UAL191</f>
        <v>0</v>
      </c>
      <c r="UAV191" s="595">
        <f>'apuração GROSS'!UAM191</f>
        <v>0</v>
      </c>
      <c r="UAW191" s="595">
        <f>'apuração GROSS'!UAN191</f>
        <v>0</v>
      </c>
      <c r="UAX191" s="595">
        <f>'apuração GROSS'!UAO191</f>
        <v>0</v>
      </c>
      <c r="UAY191" s="595">
        <f>'apuração GROSS'!UAP191</f>
        <v>0</v>
      </c>
      <c r="UAZ191" s="595">
        <f>'apuração GROSS'!UAQ191</f>
        <v>0</v>
      </c>
      <c r="UBA191" s="595">
        <f>'apuração GROSS'!UAR191</f>
        <v>0</v>
      </c>
      <c r="UBB191" s="595">
        <f>'apuração GROSS'!UAS191</f>
        <v>0</v>
      </c>
      <c r="UBC191" s="595">
        <f>'apuração GROSS'!UAT191</f>
        <v>0</v>
      </c>
      <c r="UBD191" s="595">
        <f>'apuração GROSS'!UAU191</f>
        <v>0</v>
      </c>
      <c r="UBE191" s="595">
        <f>'apuração GROSS'!UAV191</f>
        <v>0</v>
      </c>
      <c r="UBF191" s="595">
        <f>'apuração GROSS'!UAW191</f>
        <v>0</v>
      </c>
      <c r="UBG191" s="595">
        <f>'apuração GROSS'!UAX191</f>
        <v>0</v>
      </c>
      <c r="UBH191" s="595">
        <f>'apuração GROSS'!UAY191</f>
        <v>0</v>
      </c>
      <c r="UBI191" s="595">
        <f>'apuração GROSS'!UAZ191</f>
        <v>0</v>
      </c>
      <c r="UBJ191" s="595">
        <f>'apuração GROSS'!UBA191</f>
        <v>0</v>
      </c>
      <c r="UBK191" s="595">
        <f>'apuração GROSS'!UBB191</f>
        <v>0</v>
      </c>
      <c r="UBL191" s="595">
        <f>'apuração GROSS'!UBC191</f>
        <v>0</v>
      </c>
      <c r="UBM191" s="595">
        <f>'apuração GROSS'!UBD191</f>
        <v>0</v>
      </c>
      <c r="UBN191" s="595">
        <f>'apuração GROSS'!UBE191</f>
        <v>0</v>
      </c>
      <c r="UBO191" s="595">
        <f>'apuração GROSS'!UBF191</f>
        <v>0</v>
      </c>
      <c r="UBP191" s="595">
        <f>'apuração GROSS'!UBG191</f>
        <v>0</v>
      </c>
      <c r="UBQ191" s="595">
        <f>'apuração GROSS'!UBH191</f>
        <v>0</v>
      </c>
      <c r="UBR191" s="595">
        <f>'apuração GROSS'!UBI191</f>
        <v>0</v>
      </c>
      <c r="UBS191" s="595">
        <f>'apuração GROSS'!UBJ191</f>
        <v>0</v>
      </c>
      <c r="UBT191" s="595">
        <f>'apuração GROSS'!UBK191</f>
        <v>0</v>
      </c>
      <c r="UBU191" s="595">
        <f>'apuração GROSS'!UBL191</f>
        <v>0</v>
      </c>
      <c r="UBV191" s="595">
        <f>'apuração GROSS'!UBM191</f>
        <v>0</v>
      </c>
      <c r="UBW191" s="595">
        <f>'apuração GROSS'!UBN191</f>
        <v>0</v>
      </c>
      <c r="UBX191" s="595">
        <f>'apuração GROSS'!UBO191</f>
        <v>0</v>
      </c>
      <c r="UBY191" s="595">
        <f>'apuração GROSS'!UBP191</f>
        <v>0</v>
      </c>
      <c r="UBZ191" s="595">
        <f>'apuração GROSS'!UBQ191</f>
        <v>0</v>
      </c>
      <c r="UCA191" s="595">
        <f>'apuração GROSS'!UBR191</f>
        <v>0</v>
      </c>
      <c r="UCB191" s="595">
        <f>'apuração GROSS'!UBS191</f>
        <v>0</v>
      </c>
      <c r="UCC191" s="595">
        <f>'apuração GROSS'!UBT191</f>
        <v>0</v>
      </c>
      <c r="UCD191" s="595">
        <f>'apuração GROSS'!UBU191</f>
        <v>0</v>
      </c>
      <c r="UCE191" s="595">
        <f>'apuração GROSS'!UBV191</f>
        <v>0</v>
      </c>
      <c r="UCF191" s="595">
        <f>'apuração GROSS'!UBW191</f>
        <v>0</v>
      </c>
      <c r="UCG191" s="595">
        <f>'apuração GROSS'!UBX191</f>
        <v>0</v>
      </c>
      <c r="UCH191" s="595">
        <f>'apuração GROSS'!UBY191</f>
        <v>0</v>
      </c>
      <c r="UCI191" s="595">
        <f>'apuração GROSS'!UBZ191</f>
        <v>0</v>
      </c>
      <c r="UCJ191" s="595">
        <f>'apuração GROSS'!UCA191</f>
        <v>0</v>
      </c>
      <c r="UCK191" s="595">
        <f>'apuração GROSS'!UCB191</f>
        <v>0</v>
      </c>
      <c r="UCL191" s="595">
        <f>'apuração GROSS'!UCC191</f>
        <v>0</v>
      </c>
      <c r="UCM191" s="595">
        <f>'apuração GROSS'!UCD191</f>
        <v>0</v>
      </c>
      <c r="UCN191" s="595">
        <f>'apuração GROSS'!UCE191</f>
        <v>0</v>
      </c>
      <c r="UCO191" s="595">
        <f>'apuração GROSS'!UCF191</f>
        <v>0</v>
      </c>
      <c r="UCP191" s="595">
        <f>'apuração GROSS'!UCG191</f>
        <v>0</v>
      </c>
      <c r="UCQ191" s="595">
        <f>'apuração GROSS'!UCH191</f>
        <v>0</v>
      </c>
      <c r="UCR191" s="595">
        <f>'apuração GROSS'!UCI191</f>
        <v>0</v>
      </c>
      <c r="UCS191" s="595">
        <f>'apuração GROSS'!UCJ191</f>
        <v>0</v>
      </c>
      <c r="UCT191" s="595">
        <f>'apuração GROSS'!UCK191</f>
        <v>0</v>
      </c>
      <c r="UCU191" s="595">
        <f>'apuração GROSS'!UCL191</f>
        <v>0</v>
      </c>
      <c r="UCV191" s="595">
        <f>'apuração GROSS'!UCM191</f>
        <v>0</v>
      </c>
      <c r="UCW191" s="595">
        <f>'apuração GROSS'!UCN191</f>
        <v>0</v>
      </c>
      <c r="UCX191" s="595">
        <f>'apuração GROSS'!UCO191</f>
        <v>0</v>
      </c>
      <c r="UCY191" s="595">
        <f>'apuração GROSS'!UCP191</f>
        <v>0</v>
      </c>
      <c r="UCZ191" s="595">
        <f>'apuração GROSS'!UCQ191</f>
        <v>0</v>
      </c>
      <c r="UDA191" s="595">
        <f>'apuração GROSS'!UCR191</f>
        <v>0</v>
      </c>
      <c r="UDB191" s="595">
        <f>'apuração GROSS'!UCS191</f>
        <v>0</v>
      </c>
      <c r="UDC191" s="595">
        <f>'apuração GROSS'!UCT191</f>
        <v>0</v>
      </c>
      <c r="UDD191" s="595">
        <f>'apuração GROSS'!UCU191</f>
        <v>0</v>
      </c>
      <c r="UDE191" s="595">
        <f>'apuração GROSS'!UCV191</f>
        <v>0</v>
      </c>
      <c r="UDF191" s="595">
        <f>'apuração GROSS'!UCW191</f>
        <v>0</v>
      </c>
      <c r="UDG191" s="595">
        <f>'apuração GROSS'!UCX191</f>
        <v>0</v>
      </c>
      <c r="UDH191" s="595">
        <f>'apuração GROSS'!UCY191</f>
        <v>0</v>
      </c>
      <c r="UDI191" s="595">
        <f>'apuração GROSS'!UCZ191</f>
        <v>0</v>
      </c>
      <c r="UDJ191" s="595">
        <f>'apuração GROSS'!UDA191</f>
        <v>0</v>
      </c>
      <c r="UDK191" s="595">
        <f>'apuração GROSS'!UDB191</f>
        <v>0</v>
      </c>
      <c r="UDL191" s="595">
        <f>'apuração GROSS'!UDC191</f>
        <v>0</v>
      </c>
      <c r="UDM191" s="595">
        <f>'apuração GROSS'!UDD191</f>
        <v>0</v>
      </c>
      <c r="UDN191" s="595">
        <f>'apuração GROSS'!UDE191</f>
        <v>0</v>
      </c>
      <c r="UDO191" s="595">
        <f>'apuração GROSS'!UDF191</f>
        <v>0</v>
      </c>
      <c r="UDP191" s="595">
        <f>'apuração GROSS'!UDG191</f>
        <v>0</v>
      </c>
      <c r="UDQ191" s="595">
        <f>'apuração GROSS'!UDH191</f>
        <v>0</v>
      </c>
      <c r="UDR191" s="595">
        <f>'apuração GROSS'!UDI191</f>
        <v>0</v>
      </c>
      <c r="UDS191" s="595">
        <f>'apuração GROSS'!UDJ191</f>
        <v>0</v>
      </c>
      <c r="UDT191" s="595">
        <f>'apuração GROSS'!UDK191</f>
        <v>0</v>
      </c>
      <c r="UDU191" s="595">
        <f>'apuração GROSS'!UDL191</f>
        <v>0</v>
      </c>
      <c r="UDV191" s="595">
        <f>'apuração GROSS'!UDM191</f>
        <v>0</v>
      </c>
      <c r="UDW191" s="595">
        <f>'apuração GROSS'!UDN191</f>
        <v>0</v>
      </c>
      <c r="UDX191" s="595">
        <f>'apuração GROSS'!UDO191</f>
        <v>0</v>
      </c>
      <c r="UDY191" s="595">
        <f>'apuração GROSS'!UDP191</f>
        <v>0</v>
      </c>
      <c r="UDZ191" s="595">
        <f>'apuração GROSS'!UDQ191</f>
        <v>0</v>
      </c>
      <c r="UEA191" s="595">
        <f>'apuração GROSS'!UDR191</f>
        <v>0</v>
      </c>
      <c r="UEB191" s="595">
        <f>'apuração GROSS'!UDS191</f>
        <v>0</v>
      </c>
      <c r="UEC191" s="595">
        <f>'apuração GROSS'!UDT191</f>
        <v>0</v>
      </c>
      <c r="UED191" s="595">
        <f>'apuração GROSS'!UDU191</f>
        <v>0</v>
      </c>
      <c r="UEE191" s="595">
        <f>'apuração GROSS'!UDV191</f>
        <v>0</v>
      </c>
      <c r="UEF191" s="595">
        <f>'apuração GROSS'!UDW191</f>
        <v>0</v>
      </c>
      <c r="UEG191" s="595">
        <f>'apuração GROSS'!UDX191</f>
        <v>0</v>
      </c>
      <c r="UEH191" s="595">
        <f>'apuração GROSS'!UDY191</f>
        <v>0</v>
      </c>
      <c r="UEI191" s="595">
        <f>'apuração GROSS'!UDZ191</f>
        <v>0</v>
      </c>
      <c r="UEJ191" s="595">
        <f>'apuração GROSS'!UEA191</f>
        <v>0</v>
      </c>
      <c r="UEK191" s="595">
        <f>'apuração GROSS'!UEB191</f>
        <v>0</v>
      </c>
      <c r="UEL191" s="595">
        <f>'apuração GROSS'!UEC191</f>
        <v>0</v>
      </c>
      <c r="UEM191" s="595">
        <f>'apuração GROSS'!UED191</f>
        <v>0</v>
      </c>
      <c r="UEN191" s="595">
        <f>'apuração GROSS'!UEE191</f>
        <v>0</v>
      </c>
      <c r="UEO191" s="595">
        <f>'apuração GROSS'!UEF191</f>
        <v>0</v>
      </c>
      <c r="UEP191" s="595">
        <f>'apuração GROSS'!UEG191</f>
        <v>0</v>
      </c>
      <c r="UEQ191" s="595">
        <f>'apuração GROSS'!UEH191</f>
        <v>0</v>
      </c>
      <c r="UER191" s="595">
        <f>'apuração GROSS'!UEI191</f>
        <v>0</v>
      </c>
      <c r="UES191" s="595">
        <f>'apuração GROSS'!UEJ191</f>
        <v>0</v>
      </c>
      <c r="UET191" s="595">
        <f>'apuração GROSS'!UEK191</f>
        <v>0</v>
      </c>
      <c r="UEU191" s="595">
        <f>'apuração GROSS'!UEL191</f>
        <v>0</v>
      </c>
      <c r="UEV191" s="595">
        <f>'apuração GROSS'!UEM191</f>
        <v>0</v>
      </c>
      <c r="UEW191" s="595">
        <f>'apuração GROSS'!UEN191</f>
        <v>0</v>
      </c>
      <c r="UEX191" s="595">
        <f>'apuração GROSS'!UEO191</f>
        <v>0</v>
      </c>
      <c r="UEY191" s="595">
        <f>'apuração GROSS'!UEP191</f>
        <v>0</v>
      </c>
      <c r="UEZ191" s="595">
        <f>'apuração GROSS'!UEQ191</f>
        <v>0</v>
      </c>
      <c r="UFA191" s="595">
        <f>'apuração GROSS'!UER191</f>
        <v>0</v>
      </c>
      <c r="UFB191" s="595">
        <f>'apuração GROSS'!UES191</f>
        <v>0</v>
      </c>
      <c r="UFC191" s="595">
        <f>'apuração GROSS'!UET191</f>
        <v>0</v>
      </c>
      <c r="UFD191" s="595">
        <f>'apuração GROSS'!UEU191</f>
        <v>0</v>
      </c>
      <c r="UFE191" s="595">
        <f>'apuração GROSS'!UEV191</f>
        <v>0</v>
      </c>
      <c r="UFF191" s="595">
        <f>'apuração GROSS'!UEW191</f>
        <v>0</v>
      </c>
      <c r="UFG191" s="595">
        <f>'apuração GROSS'!UEX191</f>
        <v>0</v>
      </c>
      <c r="UFH191" s="595">
        <f>'apuração GROSS'!UEY191</f>
        <v>0</v>
      </c>
      <c r="UFI191" s="595">
        <f>'apuração GROSS'!UEZ191</f>
        <v>0</v>
      </c>
      <c r="UFJ191" s="595">
        <f>'apuração GROSS'!UFA191</f>
        <v>0</v>
      </c>
      <c r="UFK191" s="595">
        <f>'apuração GROSS'!UFB191</f>
        <v>0</v>
      </c>
      <c r="UFL191" s="595">
        <f>'apuração GROSS'!UFC191</f>
        <v>0</v>
      </c>
      <c r="UFM191" s="595">
        <f>'apuração GROSS'!UFD191</f>
        <v>0</v>
      </c>
      <c r="UFN191" s="595">
        <f>'apuração GROSS'!UFE191</f>
        <v>0</v>
      </c>
      <c r="UFO191" s="595">
        <f>'apuração GROSS'!UFF191</f>
        <v>0</v>
      </c>
      <c r="UFP191" s="595">
        <f>'apuração GROSS'!UFG191</f>
        <v>0</v>
      </c>
      <c r="UFQ191" s="595">
        <f>'apuração GROSS'!UFH191</f>
        <v>0</v>
      </c>
      <c r="UFR191" s="595">
        <f>'apuração GROSS'!UFI191</f>
        <v>0</v>
      </c>
      <c r="UFS191" s="595">
        <f>'apuração GROSS'!UFJ191</f>
        <v>0</v>
      </c>
      <c r="UFT191" s="595">
        <f>'apuração GROSS'!UFK191</f>
        <v>0</v>
      </c>
      <c r="UFU191" s="595">
        <f>'apuração GROSS'!UFL191</f>
        <v>0</v>
      </c>
      <c r="UFV191" s="595">
        <f>'apuração GROSS'!UFM191</f>
        <v>0</v>
      </c>
      <c r="UFW191" s="595">
        <f>'apuração GROSS'!UFN191</f>
        <v>0</v>
      </c>
      <c r="UFX191" s="595">
        <f>'apuração GROSS'!UFO191</f>
        <v>0</v>
      </c>
      <c r="UFY191" s="595">
        <f>'apuração GROSS'!UFP191</f>
        <v>0</v>
      </c>
      <c r="UFZ191" s="595">
        <f>'apuração GROSS'!UFQ191</f>
        <v>0</v>
      </c>
      <c r="UGA191" s="595">
        <f>'apuração GROSS'!UFR191</f>
        <v>0</v>
      </c>
      <c r="UGB191" s="595">
        <f>'apuração GROSS'!UFS191</f>
        <v>0</v>
      </c>
      <c r="UGC191" s="595">
        <f>'apuração GROSS'!UFT191</f>
        <v>0</v>
      </c>
      <c r="UGD191" s="595">
        <f>'apuração GROSS'!UFU191</f>
        <v>0</v>
      </c>
      <c r="UGE191" s="595">
        <f>'apuração GROSS'!UFV191</f>
        <v>0</v>
      </c>
      <c r="UGF191" s="595">
        <f>'apuração GROSS'!UFW191</f>
        <v>0</v>
      </c>
      <c r="UGG191" s="595">
        <f>'apuração GROSS'!UFX191</f>
        <v>0</v>
      </c>
      <c r="UGH191" s="595">
        <f>'apuração GROSS'!UFY191</f>
        <v>0</v>
      </c>
      <c r="UGI191" s="595">
        <f>'apuração GROSS'!UFZ191</f>
        <v>0</v>
      </c>
      <c r="UGJ191" s="595">
        <f>'apuração GROSS'!UGA191</f>
        <v>0</v>
      </c>
      <c r="UGK191" s="595">
        <f>'apuração GROSS'!UGB191</f>
        <v>0</v>
      </c>
      <c r="UGL191" s="595">
        <f>'apuração GROSS'!UGC191</f>
        <v>0</v>
      </c>
      <c r="UGM191" s="595">
        <f>'apuração GROSS'!UGD191</f>
        <v>0</v>
      </c>
      <c r="UGN191" s="595">
        <f>'apuração GROSS'!UGE191</f>
        <v>0</v>
      </c>
      <c r="UGO191" s="595">
        <f>'apuração GROSS'!UGF191</f>
        <v>0</v>
      </c>
      <c r="UGP191" s="595">
        <f>'apuração GROSS'!UGG191</f>
        <v>0</v>
      </c>
      <c r="UGQ191" s="595">
        <f>'apuração GROSS'!UGH191</f>
        <v>0</v>
      </c>
      <c r="UGR191" s="595">
        <f>'apuração GROSS'!UGI191</f>
        <v>0</v>
      </c>
      <c r="UGS191" s="595">
        <f>'apuração GROSS'!UGJ191</f>
        <v>0</v>
      </c>
      <c r="UGT191" s="595">
        <f>'apuração GROSS'!UGK191</f>
        <v>0</v>
      </c>
      <c r="UGU191" s="595">
        <f>'apuração GROSS'!UGL191</f>
        <v>0</v>
      </c>
      <c r="UGV191" s="595">
        <f>'apuração GROSS'!UGM191</f>
        <v>0</v>
      </c>
      <c r="UGW191" s="595">
        <f>'apuração GROSS'!UGN191</f>
        <v>0</v>
      </c>
      <c r="UGX191" s="595">
        <f>'apuração GROSS'!UGO191</f>
        <v>0</v>
      </c>
      <c r="UGY191" s="595">
        <f>'apuração GROSS'!UGP191</f>
        <v>0</v>
      </c>
      <c r="UGZ191" s="595">
        <f>'apuração GROSS'!UGQ191</f>
        <v>0</v>
      </c>
      <c r="UHA191" s="595">
        <f>'apuração GROSS'!UGR191</f>
        <v>0</v>
      </c>
      <c r="UHB191" s="595">
        <f>'apuração GROSS'!UGS191</f>
        <v>0</v>
      </c>
      <c r="UHC191" s="595">
        <f>'apuração GROSS'!UGT191</f>
        <v>0</v>
      </c>
      <c r="UHD191" s="595">
        <f>'apuração GROSS'!UGU191</f>
        <v>0</v>
      </c>
      <c r="UHE191" s="595">
        <f>'apuração GROSS'!UGV191</f>
        <v>0</v>
      </c>
      <c r="UHF191" s="595">
        <f>'apuração GROSS'!UGW191</f>
        <v>0</v>
      </c>
      <c r="UHG191" s="595">
        <f>'apuração GROSS'!UGX191</f>
        <v>0</v>
      </c>
      <c r="UHH191" s="595">
        <f>'apuração GROSS'!UGY191</f>
        <v>0</v>
      </c>
      <c r="UHI191" s="595">
        <f>'apuração GROSS'!UGZ191</f>
        <v>0</v>
      </c>
      <c r="UHJ191" s="595">
        <f>'apuração GROSS'!UHA191</f>
        <v>0</v>
      </c>
      <c r="UHK191" s="595">
        <f>'apuração GROSS'!UHB191</f>
        <v>0</v>
      </c>
      <c r="UHL191" s="595">
        <f>'apuração GROSS'!UHC191</f>
        <v>0</v>
      </c>
      <c r="UHM191" s="595">
        <f>'apuração GROSS'!UHD191</f>
        <v>0</v>
      </c>
      <c r="UHN191" s="595">
        <f>'apuração GROSS'!UHE191</f>
        <v>0</v>
      </c>
      <c r="UHO191" s="595">
        <f>'apuração GROSS'!UHF191</f>
        <v>0</v>
      </c>
      <c r="UHP191" s="595">
        <f>'apuração GROSS'!UHG191</f>
        <v>0</v>
      </c>
      <c r="UHQ191" s="595">
        <f>'apuração GROSS'!UHH191</f>
        <v>0</v>
      </c>
      <c r="UHR191" s="595">
        <f>'apuração GROSS'!UHI191</f>
        <v>0</v>
      </c>
      <c r="UHS191" s="595">
        <f>'apuração GROSS'!UHJ191</f>
        <v>0</v>
      </c>
      <c r="UHT191" s="595">
        <f>'apuração GROSS'!UHK191</f>
        <v>0</v>
      </c>
      <c r="UHU191" s="595">
        <f>'apuração GROSS'!UHL191</f>
        <v>0</v>
      </c>
      <c r="UHV191" s="595">
        <f>'apuração GROSS'!UHM191</f>
        <v>0</v>
      </c>
      <c r="UHW191" s="595">
        <f>'apuração GROSS'!UHN191</f>
        <v>0</v>
      </c>
      <c r="UHX191" s="595">
        <f>'apuração GROSS'!UHO191</f>
        <v>0</v>
      </c>
      <c r="UHY191" s="595">
        <f>'apuração GROSS'!UHP191</f>
        <v>0</v>
      </c>
      <c r="UHZ191" s="595">
        <f>'apuração GROSS'!UHQ191</f>
        <v>0</v>
      </c>
      <c r="UIA191" s="595">
        <f>'apuração GROSS'!UHR191</f>
        <v>0</v>
      </c>
      <c r="UIB191" s="595">
        <f>'apuração GROSS'!UHS191</f>
        <v>0</v>
      </c>
      <c r="UIC191" s="595">
        <f>'apuração GROSS'!UHT191</f>
        <v>0</v>
      </c>
      <c r="UID191" s="595">
        <f>'apuração GROSS'!UHU191</f>
        <v>0</v>
      </c>
      <c r="UIE191" s="595">
        <f>'apuração GROSS'!UHV191</f>
        <v>0</v>
      </c>
      <c r="UIF191" s="595">
        <f>'apuração GROSS'!UHW191</f>
        <v>0</v>
      </c>
      <c r="UIG191" s="595">
        <f>'apuração GROSS'!UHX191</f>
        <v>0</v>
      </c>
      <c r="UIH191" s="595">
        <f>'apuração GROSS'!UHY191</f>
        <v>0</v>
      </c>
      <c r="UII191" s="595">
        <f>'apuração GROSS'!UHZ191</f>
        <v>0</v>
      </c>
      <c r="UIJ191" s="595">
        <f>'apuração GROSS'!UIA191</f>
        <v>0</v>
      </c>
      <c r="UIK191" s="595">
        <f>'apuração GROSS'!UIB191</f>
        <v>0</v>
      </c>
      <c r="UIL191" s="595">
        <f>'apuração GROSS'!UIC191</f>
        <v>0</v>
      </c>
      <c r="UIM191" s="595">
        <f>'apuração GROSS'!UID191</f>
        <v>0</v>
      </c>
      <c r="UIN191" s="595">
        <f>'apuração GROSS'!UIE191</f>
        <v>0</v>
      </c>
      <c r="UIO191" s="595">
        <f>'apuração GROSS'!UIF191</f>
        <v>0</v>
      </c>
      <c r="UIP191" s="595">
        <f>'apuração GROSS'!UIG191</f>
        <v>0</v>
      </c>
      <c r="UIQ191" s="595">
        <f>'apuração GROSS'!UIH191</f>
        <v>0</v>
      </c>
      <c r="UIR191" s="595">
        <f>'apuração GROSS'!UII191</f>
        <v>0</v>
      </c>
      <c r="UIS191" s="595">
        <f>'apuração GROSS'!UIJ191</f>
        <v>0</v>
      </c>
      <c r="UIT191" s="595">
        <f>'apuração GROSS'!UIK191</f>
        <v>0</v>
      </c>
      <c r="UIU191" s="595">
        <f>'apuração GROSS'!UIL191</f>
        <v>0</v>
      </c>
      <c r="UIV191" s="595">
        <f>'apuração GROSS'!UIM191</f>
        <v>0</v>
      </c>
      <c r="UIW191" s="595">
        <f>'apuração GROSS'!UIN191</f>
        <v>0</v>
      </c>
      <c r="UIX191" s="595">
        <f>'apuração GROSS'!UIO191</f>
        <v>0</v>
      </c>
      <c r="UIY191" s="595">
        <f>'apuração GROSS'!UIP191</f>
        <v>0</v>
      </c>
      <c r="UIZ191" s="595">
        <f>'apuração GROSS'!UIQ191</f>
        <v>0</v>
      </c>
      <c r="UJA191" s="595">
        <f>'apuração GROSS'!UIR191</f>
        <v>0</v>
      </c>
      <c r="UJB191" s="595">
        <f>'apuração GROSS'!UIS191</f>
        <v>0</v>
      </c>
      <c r="UJC191" s="595">
        <f>'apuração GROSS'!UIT191</f>
        <v>0</v>
      </c>
      <c r="UJD191" s="595">
        <f>'apuração GROSS'!UIU191</f>
        <v>0</v>
      </c>
      <c r="UJE191" s="595">
        <f>'apuração GROSS'!UIV191</f>
        <v>0</v>
      </c>
      <c r="UJF191" s="595">
        <f>'apuração GROSS'!UIW191</f>
        <v>0</v>
      </c>
      <c r="UJG191" s="595">
        <f>'apuração GROSS'!UIX191</f>
        <v>0</v>
      </c>
      <c r="UJH191" s="595">
        <f>'apuração GROSS'!UIY191</f>
        <v>0</v>
      </c>
      <c r="UJI191" s="595">
        <f>'apuração GROSS'!UIZ191</f>
        <v>0</v>
      </c>
      <c r="UJJ191" s="595">
        <f>'apuração GROSS'!UJA191</f>
        <v>0</v>
      </c>
      <c r="UJK191" s="595">
        <f>'apuração GROSS'!UJB191</f>
        <v>0</v>
      </c>
      <c r="UJL191" s="595">
        <f>'apuração GROSS'!UJC191</f>
        <v>0</v>
      </c>
      <c r="UJM191" s="595">
        <f>'apuração GROSS'!UJD191</f>
        <v>0</v>
      </c>
      <c r="UJN191" s="595">
        <f>'apuração GROSS'!UJE191</f>
        <v>0</v>
      </c>
      <c r="UJO191" s="595">
        <f>'apuração GROSS'!UJF191</f>
        <v>0</v>
      </c>
      <c r="UJP191" s="595">
        <f>'apuração GROSS'!UJG191</f>
        <v>0</v>
      </c>
      <c r="UJQ191" s="595">
        <f>'apuração GROSS'!UJH191</f>
        <v>0</v>
      </c>
      <c r="UJR191" s="595">
        <f>'apuração GROSS'!UJI191</f>
        <v>0</v>
      </c>
      <c r="UJS191" s="595">
        <f>'apuração GROSS'!UJJ191</f>
        <v>0</v>
      </c>
      <c r="UJT191" s="595">
        <f>'apuração GROSS'!UJK191</f>
        <v>0</v>
      </c>
      <c r="UJU191" s="595">
        <f>'apuração GROSS'!UJL191</f>
        <v>0</v>
      </c>
      <c r="UJV191" s="595">
        <f>'apuração GROSS'!UJM191</f>
        <v>0</v>
      </c>
      <c r="UJW191" s="595">
        <f>'apuração GROSS'!UJN191</f>
        <v>0</v>
      </c>
      <c r="UJX191" s="595">
        <f>'apuração GROSS'!UJO191</f>
        <v>0</v>
      </c>
      <c r="UJY191" s="595">
        <f>'apuração GROSS'!UJP191</f>
        <v>0</v>
      </c>
      <c r="UJZ191" s="595">
        <f>'apuração GROSS'!UJQ191</f>
        <v>0</v>
      </c>
      <c r="UKA191" s="595">
        <f>'apuração GROSS'!UJR191</f>
        <v>0</v>
      </c>
      <c r="UKB191" s="595">
        <f>'apuração GROSS'!UJS191</f>
        <v>0</v>
      </c>
      <c r="UKC191" s="595">
        <f>'apuração GROSS'!UJT191</f>
        <v>0</v>
      </c>
      <c r="UKD191" s="595">
        <f>'apuração GROSS'!UJU191</f>
        <v>0</v>
      </c>
      <c r="UKE191" s="595">
        <f>'apuração GROSS'!UJV191</f>
        <v>0</v>
      </c>
      <c r="UKF191" s="595">
        <f>'apuração GROSS'!UJW191</f>
        <v>0</v>
      </c>
      <c r="UKG191" s="595">
        <f>'apuração GROSS'!UJX191</f>
        <v>0</v>
      </c>
      <c r="UKH191" s="595">
        <f>'apuração GROSS'!UJY191</f>
        <v>0</v>
      </c>
      <c r="UKI191" s="595">
        <f>'apuração GROSS'!UJZ191</f>
        <v>0</v>
      </c>
      <c r="UKJ191" s="595">
        <f>'apuração GROSS'!UKA191</f>
        <v>0</v>
      </c>
      <c r="UKK191" s="595">
        <f>'apuração GROSS'!UKB191</f>
        <v>0</v>
      </c>
      <c r="UKL191" s="595">
        <f>'apuração GROSS'!UKC191</f>
        <v>0</v>
      </c>
      <c r="UKM191" s="595">
        <f>'apuração GROSS'!UKD191</f>
        <v>0</v>
      </c>
      <c r="UKN191" s="595">
        <f>'apuração GROSS'!UKE191</f>
        <v>0</v>
      </c>
      <c r="UKO191" s="595">
        <f>'apuração GROSS'!UKF191</f>
        <v>0</v>
      </c>
      <c r="UKP191" s="595">
        <f>'apuração GROSS'!UKG191</f>
        <v>0</v>
      </c>
      <c r="UKQ191" s="595">
        <f>'apuração GROSS'!UKH191</f>
        <v>0</v>
      </c>
      <c r="UKR191" s="595">
        <f>'apuração GROSS'!UKI191</f>
        <v>0</v>
      </c>
      <c r="UKS191" s="595">
        <f>'apuração GROSS'!UKJ191</f>
        <v>0</v>
      </c>
      <c r="UKT191" s="595">
        <f>'apuração GROSS'!UKK191</f>
        <v>0</v>
      </c>
      <c r="UKU191" s="595">
        <f>'apuração GROSS'!UKL191</f>
        <v>0</v>
      </c>
      <c r="UKV191" s="595">
        <f>'apuração GROSS'!UKM191</f>
        <v>0</v>
      </c>
      <c r="UKW191" s="595">
        <f>'apuração GROSS'!UKN191</f>
        <v>0</v>
      </c>
      <c r="UKX191" s="595">
        <f>'apuração GROSS'!UKO191</f>
        <v>0</v>
      </c>
      <c r="UKY191" s="595">
        <f>'apuração GROSS'!UKP191</f>
        <v>0</v>
      </c>
      <c r="UKZ191" s="595">
        <f>'apuração GROSS'!UKQ191</f>
        <v>0</v>
      </c>
      <c r="ULA191" s="595">
        <f>'apuração GROSS'!UKR191</f>
        <v>0</v>
      </c>
      <c r="ULB191" s="595">
        <f>'apuração GROSS'!UKS191</f>
        <v>0</v>
      </c>
      <c r="ULC191" s="595">
        <f>'apuração GROSS'!UKT191</f>
        <v>0</v>
      </c>
      <c r="ULD191" s="595">
        <f>'apuração GROSS'!UKU191</f>
        <v>0</v>
      </c>
      <c r="ULE191" s="595">
        <f>'apuração GROSS'!UKV191</f>
        <v>0</v>
      </c>
      <c r="ULF191" s="595">
        <f>'apuração GROSS'!UKW191</f>
        <v>0</v>
      </c>
      <c r="ULG191" s="595">
        <f>'apuração GROSS'!UKX191</f>
        <v>0</v>
      </c>
      <c r="ULH191" s="595">
        <f>'apuração GROSS'!UKY191</f>
        <v>0</v>
      </c>
      <c r="ULI191" s="595">
        <f>'apuração GROSS'!UKZ191</f>
        <v>0</v>
      </c>
      <c r="ULJ191" s="595">
        <f>'apuração GROSS'!ULA191</f>
        <v>0</v>
      </c>
      <c r="ULK191" s="595">
        <f>'apuração GROSS'!ULB191</f>
        <v>0</v>
      </c>
      <c r="ULL191" s="595">
        <f>'apuração GROSS'!ULC191</f>
        <v>0</v>
      </c>
      <c r="ULM191" s="595">
        <f>'apuração GROSS'!ULD191</f>
        <v>0</v>
      </c>
      <c r="ULN191" s="595">
        <f>'apuração GROSS'!ULE191</f>
        <v>0</v>
      </c>
      <c r="ULO191" s="595">
        <f>'apuração GROSS'!ULF191</f>
        <v>0</v>
      </c>
      <c r="ULP191" s="595">
        <f>'apuração GROSS'!ULG191</f>
        <v>0</v>
      </c>
      <c r="ULQ191" s="595">
        <f>'apuração GROSS'!ULH191</f>
        <v>0</v>
      </c>
      <c r="ULR191" s="595">
        <f>'apuração GROSS'!ULI191</f>
        <v>0</v>
      </c>
      <c r="ULS191" s="595">
        <f>'apuração GROSS'!ULJ191</f>
        <v>0</v>
      </c>
      <c r="ULT191" s="595">
        <f>'apuração GROSS'!ULK191</f>
        <v>0</v>
      </c>
      <c r="ULU191" s="595">
        <f>'apuração GROSS'!ULL191</f>
        <v>0</v>
      </c>
      <c r="ULV191" s="595">
        <f>'apuração GROSS'!ULM191</f>
        <v>0</v>
      </c>
      <c r="ULW191" s="595">
        <f>'apuração GROSS'!ULN191</f>
        <v>0</v>
      </c>
      <c r="ULX191" s="595">
        <f>'apuração GROSS'!ULO191</f>
        <v>0</v>
      </c>
      <c r="ULY191" s="595">
        <f>'apuração GROSS'!ULP191</f>
        <v>0</v>
      </c>
      <c r="ULZ191" s="595">
        <f>'apuração GROSS'!ULQ191</f>
        <v>0</v>
      </c>
      <c r="UMA191" s="595">
        <f>'apuração GROSS'!ULR191</f>
        <v>0</v>
      </c>
      <c r="UMB191" s="595">
        <f>'apuração GROSS'!ULS191</f>
        <v>0</v>
      </c>
      <c r="UMC191" s="595">
        <f>'apuração GROSS'!ULT191</f>
        <v>0</v>
      </c>
      <c r="UMD191" s="595">
        <f>'apuração GROSS'!ULU191</f>
        <v>0</v>
      </c>
      <c r="UME191" s="595">
        <f>'apuração GROSS'!ULV191</f>
        <v>0</v>
      </c>
      <c r="UMF191" s="595">
        <f>'apuração GROSS'!ULW191</f>
        <v>0</v>
      </c>
      <c r="UMG191" s="595">
        <f>'apuração GROSS'!ULX191</f>
        <v>0</v>
      </c>
      <c r="UMH191" s="595">
        <f>'apuração GROSS'!ULY191</f>
        <v>0</v>
      </c>
      <c r="UMI191" s="595">
        <f>'apuração GROSS'!ULZ191</f>
        <v>0</v>
      </c>
      <c r="UMJ191" s="595">
        <f>'apuração GROSS'!UMA191</f>
        <v>0</v>
      </c>
      <c r="UMK191" s="595">
        <f>'apuração GROSS'!UMB191</f>
        <v>0</v>
      </c>
      <c r="UML191" s="595">
        <f>'apuração GROSS'!UMC191</f>
        <v>0</v>
      </c>
      <c r="UMM191" s="595">
        <f>'apuração GROSS'!UMD191</f>
        <v>0</v>
      </c>
      <c r="UMN191" s="595">
        <f>'apuração GROSS'!UME191</f>
        <v>0</v>
      </c>
      <c r="UMO191" s="595">
        <f>'apuração GROSS'!UMF191</f>
        <v>0</v>
      </c>
      <c r="UMP191" s="595">
        <f>'apuração GROSS'!UMG191</f>
        <v>0</v>
      </c>
      <c r="UMQ191" s="595">
        <f>'apuração GROSS'!UMH191</f>
        <v>0</v>
      </c>
      <c r="UMR191" s="595">
        <f>'apuração GROSS'!UMI191</f>
        <v>0</v>
      </c>
      <c r="UMS191" s="595">
        <f>'apuração GROSS'!UMJ191</f>
        <v>0</v>
      </c>
      <c r="UMT191" s="595">
        <f>'apuração GROSS'!UMK191</f>
        <v>0</v>
      </c>
      <c r="UMU191" s="595">
        <f>'apuração GROSS'!UML191</f>
        <v>0</v>
      </c>
      <c r="UMV191" s="595">
        <f>'apuração GROSS'!UMM191</f>
        <v>0</v>
      </c>
      <c r="UMW191" s="595">
        <f>'apuração GROSS'!UMN191</f>
        <v>0</v>
      </c>
      <c r="UMX191" s="595">
        <f>'apuração GROSS'!UMO191</f>
        <v>0</v>
      </c>
      <c r="UMY191" s="595">
        <f>'apuração GROSS'!UMP191</f>
        <v>0</v>
      </c>
      <c r="UMZ191" s="595">
        <f>'apuração GROSS'!UMQ191</f>
        <v>0</v>
      </c>
      <c r="UNA191" s="595">
        <f>'apuração GROSS'!UMR191</f>
        <v>0</v>
      </c>
      <c r="UNB191" s="595">
        <f>'apuração GROSS'!UMS191</f>
        <v>0</v>
      </c>
      <c r="UNC191" s="595">
        <f>'apuração GROSS'!UMT191</f>
        <v>0</v>
      </c>
      <c r="UND191" s="595">
        <f>'apuração GROSS'!UMU191</f>
        <v>0</v>
      </c>
      <c r="UNE191" s="595">
        <f>'apuração GROSS'!UMV191</f>
        <v>0</v>
      </c>
      <c r="UNF191" s="595">
        <f>'apuração GROSS'!UMW191</f>
        <v>0</v>
      </c>
      <c r="UNG191" s="595">
        <f>'apuração GROSS'!UMX191</f>
        <v>0</v>
      </c>
      <c r="UNH191" s="595">
        <f>'apuração GROSS'!UMY191</f>
        <v>0</v>
      </c>
      <c r="UNI191" s="595">
        <f>'apuração GROSS'!UMZ191</f>
        <v>0</v>
      </c>
      <c r="UNJ191" s="595">
        <f>'apuração GROSS'!UNA191</f>
        <v>0</v>
      </c>
      <c r="UNK191" s="595">
        <f>'apuração GROSS'!UNB191</f>
        <v>0</v>
      </c>
      <c r="UNL191" s="595">
        <f>'apuração GROSS'!UNC191</f>
        <v>0</v>
      </c>
      <c r="UNM191" s="595">
        <f>'apuração GROSS'!UND191</f>
        <v>0</v>
      </c>
      <c r="UNN191" s="595">
        <f>'apuração GROSS'!UNE191</f>
        <v>0</v>
      </c>
      <c r="UNO191" s="595">
        <f>'apuração GROSS'!UNF191</f>
        <v>0</v>
      </c>
      <c r="UNP191" s="595">
        <f>'apuração GROSS'!UNG191</f>
        <v>0</v>
      </c>
      <c r="UNQ191" s="595">
        <f>'apuração GROSS'!UNH191</f>
        <v>0</v>
      </c>
      <c r="UNR191" s="595">
        <f>'apuração GROSS'!UNI191</f>
        <v>0</v>
      </c>
      <c r="UNS191" s="595">
        <f>'apuração GROSS'!UNJ191</f>
        <v>0</v>
      </c>
      <c r="UNT191" s="595">
        <f>'apuração GROSS'!UNK191</f>
        <v>0</v>
      </c>
      <c r="UNU191" s="595">
        <f>'apuração GROSS'!UNL191</f>
        <v>0</v>
      </c>
      <c r="UNV191" s="595">
        <f>'apuração GROSS'!UNM191</f>
        <v>0</v>
      </c>
      <c r="UNW191" s="595">
        <f>'apuração GROSS'!UNN191</f>
        <v>0</v>
      </c>
      <c r="UNX191" s="595">
        <f>'apuração GROSS'!UNO191</f>
        <v>0</v>
      </c>
      <c r="UNY191" s="595">
        <f>'apuração GROSS'!UNP191</f>
        <v>0</v>
      </c>
      <c r="UNZ191" s="595">
        <f>'apuração GROSS'!UNQ191</f>
        <v>0</v>
      </c>
      <c r="UOA191" s="595">
        <f>'apuração GROSS'!UNR191</f>
        <v>0</v>
      </c>
      <c r="UOB191" s="595">
        <f>'apuração GROSS'!UNS191</f>
        <v>0</v>
      </c>
      <c r="UOC191" s="595">
        <f>'apuração GROSS'!UNT191</f>
        <v>0</v>
      </c>
      <c r="UOD191" s="595">
        <f>'apuração GROSS'!UNU191</f>
        <v>0</v>
      </c>
      <c r="UOE191" s="595">
        <f>'apuração GROSS'!UNV191</f>
        <v>0</v>
      </c>
      <c r="UOF191" s="595">
        <f>'apuração GROSS'!UNW191</f>
        <v>0</v>
      </c>
      <c r="UOG191" s="595">
        <f>'apuração GROSS'!UNX191</f>
        <v>0</v>
      </c>
      <c r="UOH191" s="595">
        <f>'apuração GROSS'!UNY191</f>
        <v>0</v>
      </c>
      <c r="UOI191" s="595">
        <f>'apuração GROSS'!UNZ191</f>
        <v>0</v>
      </c>
      <c r="UOJ191" s="595">
        <f>'apuração GROSS'!UOA191</f>
        <v>0</v>
      </c>
      <c r="UOK191" s="595">
        <f>'apuração GROSS'!UOB191</f>
        <v>0</v>
      </c>
      <c r="UOL191" s="595">
        <f>'apuração GROSS'!UOC191</f>
        <v>0</v>
      </c>
      <c r="UOM191" s="595">
        <f>'apuração GROSS'!UOD191</f>
        <v>0</v>
      </c>
      <c r="UON191" s="595">
        <f>'apuração GROSS'!UOE191</f>
        <v>0</v>
      </c>
      <c r="UOO191" s="595">
        <f>'apuração GROSS'!UOF191</f>
        <v>0</v>
      </c>
      <c r="UOP191" s="595">
        <f>'apuração GROSS'!UOG191</f>
        <v>0</v>
      </c>
      <c r="UOQ191" s="595">
        <f>'apuração GROSS'!UOH191</f>
        <v>0</v>
      </c>
      <c r="UOR191" s="595">
        <f>'apuração GROSS'!UOI191</f>
        <v>0</v>
      </c>
      <c r="UOS191" s="595">
        <f>'apuração GROSS'!UOJ191</f>
        <v>0</v>
      </c>
      <c r="UOT191" s="595">
        <f>'apuração GROSS'!UOK191</f>
        <v>0</v>
      </c>
      <c r="UOU191" s="595">
        <f>'apuração GROSS'!UOL191</f>
        <v>0</v>
      </c>
      <c r="UOV191" s="595">
        <f>'apuração GROSS'!UOM191</f>
        <v>0</v>
      </c>
      <c r="UOW191" s="595">
        <f>'apuração GROSS'!UON191</f>
        <v>0</v>
      </c>
      <c r="UOX191" s="595">
        <f>'apuração GROSS'!UOO191</f>
        <v>0</v>
      </c>
      <c r="UOY191" s="595">
        <f>'apuração GROSS'!UOP191</f>
        <v>0</v>
      </c>
      <c r="UOZ191" s="595">
        <f>'apuração GROSS'!UOQ191</f>
        <v>0</v>
      </c>
      <c r="UPA191" s="595">
        <f>'apuração GROSS'!UOR191</f>
        <v>0</v>
      </c>
      <c r="UPB191" s="595">
        <f>'apuração GROSS'!UOS191</f>
        <v>0</v>
      </c>
      <c r="UPC191" s="595">
        <f>'apuração GROSS'!UOT191</f>
        <v>0</v>
      </c>
      <c r="UPD191" s="595">
        <f>'apuração GROSS'!UOU191</f>
        <v>0</v>
      </c>
      <c r="UPE191" s="595">
        <f>'apuração GROSS'!UOV191</f>
        <v>0</v>
      </c>
      <c r="UPF191" s="595">
        <f>'apuração GROSS'!UOW191</f>
        <v>0</v>
      </c>
      <c r="UPG191" s="595">
        <f>'apuração GROSS'!UOX191</f>
        <v>0</v>
      </c>
      <c r="UPH191" s="595">
        <f>'apuração GROSS'!UOY191</f>
        <v>0</v>
      </c>
      <c r="UPI191" s="595">
        <f>'apuração GROSS'!UOZ191</f>
        <v>0</v>
      </c>
      <c r="UPJ191" s="595">
        <f>'apuração GROSS'!UPA191</f>
        <v>0</v>
      </c>
      <c r="UPK191" s="595">
        <f>'apuração GROSS'!UPB191</f>
        <v>0</v>
      </c>
      <c r="UPL191" s="595">
        <f>'apuração GROSS'!UPC191</f>
        <v>0</v>
      </c>
      <c r="UPM191" s="595">
        <f>'apuração GROSS'!UPD191</f>
        <v>0</v>
      </c>
      <c r="UPN191" s="595">
        <f>'apuração GROSS'!UPE191</f>
        <v>0</v>
      </c>
      <c r="UPO191" s="595">
        <f>'apuração GROSS'!UPF191</f>
        <v>0</v>
      </c>
      <c r="UPP191" s="595">
        <f>'apuração GROSS'!UPG191</f>
        <v>0</v>
      </c>
      <c r="UPQ191" s="595">
        <f>'apuração GROSS'!UPH191</f>
        <v>0</v>
      </c>
      <c r="UPR191" s="595">
        <f>'apuração GROSS'!UPI191</f>
        <v>0</v>
      </c>
      <c r="UPS191" s="595">
        <f>'apuração GROSS'!UPJ191</f>
        <v>0</v>
      </c>
      <c r="UPT191" s="595">
        <f>'apuração GROSS'!UPK191</f>
        <v>0</v>
      </c>
      <c r="UPU191" s="595">
        <f>'apuração GROSS'!UPL191</f>
        <v>0</v>
      </c>
      <c r="UPV191" s="595">
        <f>'apuração GROSS'!UPM191</f>
        <v>0</v>
      </c>
      <c r="UPW191" s="595">
        <f>'apuração GROSS'!UPN191</f>
        <v>0</v>
      </c>
      <c r="UPX191" s="595">
        <f>'apuração GROSS'!UPO191</f>
        <v>0</v>
      </c>
      <c r="UPY191" s="595">
        <f>'apuração GROSS'!UPP191</f>
        <v>0</v>
      </c>
      <c r="UPZ191" s="595">
        <f>'apuração GROSS'!UPQ191</f>
        <v>0</v>
      </c>
      <c r="UQA191" s="595">
        <f>'apuração GROSS'!UPR191</f>
        <v>0</v>
      </c>
      <c r="UQB191" s="595">
        <f>'apuração GROSS'!UPS191</f>
        <v>0</v>
      </c>
      <c r="UQC191" s="595">
        <f>'apuração GROSS'!UPT191</f>
        <v>0</v>
      </c>
      <c r="UQD191" s="595">
        <f>'apuração GROSS'!UPU191</f>
        <v>0</v>
      </c>
      <c r="UQE191" s="595">
        <f>'apuração GROSS'!UPV191</f>
        <v>0</v>
      </c>
      <c r="UQF191" s="595">
        <f>'apuração GROSS'!UPW191</f>
        <v>0</v>
      </c>
      <c r="UQG191" s="595">
        <f>'apuração GROSS'!UPX191</f>
        <v>0</v>
      </c>
      <c r="UQH191" s="595">
        <f>'apuração GROSS'!UPY191</f>
        <v>0</v>
      </c>
      <c r="UQI191" s="595">
        <f>'apuração GROSS'!UPZ191</f>
        <v>0</v>
      </c>
      <c r="UQJ191" s="595">
        <f>'apuração GROSS'!UQA191</f>
        <v>0</v>
      </c>
      <c r="UQK191" s="595">
        <f>'apuração GROSS'!UQB191</f>
        <v>0</v>
      </c>
      <c r="UQL191" s="595">
        <f>'apuração GROSS'!UQC191</f>
        <v>0</v>
      </c>
      <c r="UQM191" s="595">
        <f>'apuração GROSS'!UQD191</f>
        <v>0</v>
      </c>
      <c r="UQN191" s="595">
        <f>'apuração GROSS'!UQE191</f>
        <v>0</v>
      </c>
      <c r="UQO191" s="595">
        <f>'apuração GROSS'!UQF191</f>
        <v>0</v>
      </c>
      <c r="UQP191" s="595">
        <f>'apuração GROSS'!UQG191</f>
        <v>0</v>
      </c>
      <c r="UQQ191" s="595">
        <f>'apuração GROSS'!UQH191</f>
        <v>0</v>
      </c>
      <c r="UQR191" s="595">
        <f>'apuração GROSS'!UQI191</f>
        <v>0</v>
      </c>
      <c r="UQS191" s="595">
        <f>'apuração GROSS'!UQJ191</f>
        <v>0</v>
      </c>
      <c r="UQT191" s="595">
        <f>'apuração GROSS'!UQK191</f>
        <v>0</v>
      </c>
      <c r="UQU191" s="595">
        <f>'apuração GROSS'!UQL191</f>
        <v>0</v>
      </c>
      <c r="UQV191" s="595">
        <f>'apuração GROSS'!UQM191</f>
        <v>0</v>
      </c>
      <c r="UQW191" s="595">
        <f>'apuração GROSS'!UQN191</f>
        <v>0</v>
      </c>
      <c r="UQX191" s="595">
        <f>'apuração GROSS'!UQO191</f>
        <v>0</v>
      </c>
      <c r="UQY191" s="595">
        <f>'apuração GROSS'!UQP191</f>
        <v>0</v>
      </c>
      <c r="UQZ191" s="595">
        <f>'apuração GROSS'!UQQ191</f>
        <v>0</v>
      </c>
      <c r="URA191" s="595">
        <f>'apuração GROSS'!UQR191</f>
        <v>0</v>
      </c>
      <c r="URB191" s="595">
        <f>'apuração GROSS'!UQS191</f>
        <v>0</v>
      </c>
      <c r="URC191" s="595">
        <f>'apuração GROSS'!UQT191</f>
        <v>0</v>
      </c>
      <c r="URD191" s="595">
        <f>'apuração GROSS'!UQU191</f>
        <v>0</v>
      </c>
      <c r="URE191" s="595">
        <f>'apuração GROSS'!UQV191</f>
        <v>0</v>
      </c>
      <c r="URF191" s="595">
        <f>'apuração GROSS'!UQW191</f>
        <v>0</v>
      </c>
      <c r="URG191" s="595">
        <f>'apuração GROSS'!UQX191</f>
        <v>0</v>
      </c>
      <c r="URH191" s="595">
        <f>'apuração GROSS'!UQY191</f>
        <v>0</v>
      </c>
      <c r="URI191" s="595">
        <f>'apuração GROSS'!UQZ191</f>
        <v>0</v>
      </c>
      <c r="URJ191" s="595">
        <f>'apuração GROSS'!URA191</f>
        <v>0</v>
      </c>
      <c r="URK191" s="595">
        <f>'apuração GROSS'!URB191</f>
        <v>0</v>
      </c>
      <c r="URL191" s="595">
        <f>'apuração GROSS'!URC191</f>
        <v>0</v>
      </c>
      <c r="URM191" s="595">
        <f>'apuração GROSS'!URD191</f>
        <v>0</v>
      </c>
      <c r="URN191" s="595">
        <f>'apuração GROSS'!URE191</f>
        <v>0</v>
      </c>
      <c r="URO191" s="595">
        <f>'apuração GROSS'!URF191</f>
        <v>0</v>
      </c>
      <c r="URP191" s="595">
        <f>'apuração GROSS'!URG191</f>
        <v>0</v>
      </c>
      <c r="URQ191" s="595">
        <f>'apuração GROSS'!URH191</f>
        <v>0</v>
      </c>
      <c r="URR191" s="595">
        <f>'apuração GROSS'!URI191</f>
        <v>0</v>
      </c>
      <c r="URS191" s="595">
        <f>'apuração GROSS'!URJ191</f>
        <v>0</v>
      </c>
      <c r="URT191" s="595">
        <f>'apuração GROSS'!URK191</f>
        <v>0</v>
      </c>
      <c r="URU191" s="595">
        <f>'apuração GROSS'!URL191</f>
        <v>0</v>
      </c>
      <c r="URV191" s="595">
        <f>'apuração GROSS'!URM191</f>
        <v>0</v>
      </c>
      <c r="URW191" s="595">
        <f>'apuração GROSS'!URN191</f>
        <v>0</v>
      </c>
      <c r="URX191" s="595">
        <f>'apuração GROSS'!URO191</f>
        <v>0</v>
      </c>
      <c r="URY191" s="595">
        <f>'apuração GROSS'!URP191</f>
        <v>0</v>
      </c>
      <c r="URZ191" s="595">
        <f>'apuração GROSS'!URQ191</f>
        <v>0</v>
      </c>
      <c r="USA191" s="595">
        <f>'apuração GROSS'!URR191</f>
        <v>0</v>
      </c>
      <c r="USB191" s="595">
        <f>'apuração GROSS'!URS191</f>
        <v>0</v>
      </c>
      <c r="USC191" s="595">
        <f>'apuração GROSS'!URT191</f>
        <v>0</v>
      </c>
      <c r="USD191" s="595">
        <f>'apuração GROSS'!URU191</f>
        <v>0</v>
      </c>
      <c r="USE191" s="595">
        <f>'apuração GROSS'!URV191</f>
        <v>0</v>
      </c>
      <c r="USF191" s="595">
        <f>'apuração GROSS'!URW191</f>
        <v>0</v>
      </c>
      <c r="USG191" s="595">
        <f>'apuração GROSS'!URX191</f>
        <v>0</v>
      </c>
      <c r="USH191" s="595">
        <f>'apuração GROSS'!URY191</f>
        <v>0</v>
      </c>
      <c r="USI191" s="595">
        <f>'apuração GROSS'!URZ191</f>
        <v>0</v>
      </c>
      <c r="USJ191" s="595">
        <f>'apuração GROSS'!USA191</f>
        <v>0</v>
      </c>
      <c r="USK191" s="595">
        <f>'apuração GROSS'!USB191</f>
        <v>0</v>
      </c>
      <c r="USL191" s="595">
        <f>'apuração GROSS'!USC191</f>
        <v>0</v>
      </c>
      <c r="USM191" s="595">
        <f>'apuração GROSS'!USD191</f>
        <v>0</v>
      </c>
      <c r="USN191" s="595">
        <f>'apuração GROSS'!USE191</f>
        <v>0</v>
      </c>
      <c r="USO191" s="595">
        <f>'apuração GROSS'!USF191</f>
        <v>0</v>
      </c>
      <c r="USP191" s="595">
        <f>'apuração GROSS'!USG191</f>
        <v>0</v>
      </c>
      <c r="USQ191" s="595">
        <f>'apuração GROSS'!USH191</f>
        <v>0</v>
      </c>
      <c r="USR191" s="595">
        <f>'apuração GROSS'!USI191</f>
        <v>0</v>
      </c>
      <c r="USS191" s="595">
        <f>'apuração GROSS'!USJ191</f>
        <v>0</v>
      </c>
      <c r="UST191" s="595">
        <f>'apuração GROSS'!USK191</f>
        <v>0</v>
      </c>
      <c r="USU191" s="595">
        <f>'apuração GROSS'!USL191</f>
        <v>0</v>
      </c>
      <c r="USV191" s="595">
        <f>'apuração GROSS'!USM191</f>
        <v>0</v>
      </c>
      <c r="USW191" s="595">
        <f>'apuração GROSS'!USN191</f>
        <v>0</v>
      </c>
      <c r="USX191" s="595">
        <f>'apuração GROSS'!USO191</f>
        <v>0</v>
      </c>
      <c r="USY191" s="595">
        <f>'apuração GROSS'!USP191</f>
        <v>0</v>
      </c>
      <c r="USZ191" s="595">
        <f>'apuração GROSS'!USQ191</f>
        <v>0</v>
      </c>
      <c r="UTA191" s="595">
        <f>'apuração GROSS'!USR191</f>
        <v>0</v>
      </c>
      <c r="UTB191" s="595">
        <f>'apuração GROSS'!USS191</f>
        <v>0</v>
      </c>
      <c r="UTC191" s="595">
        <f>'apuração GROSS'!UST191</f>
        <v>0</v>
      </c>
      <c r="UTD191" s="595">
        <f>'apuração GROSS'!USU191</f>
        <v>0</v>
      </c>
      <c r="UTE191" s="595">
        <f>'apuração GROSS'!USV191</f>
        <v>0</v>
      </c>
      <c r="UTF191" s="595">
        <f>'apuração GROSS'!USW191</f>
        <v>0</v>
      </c>
      <c r="UTG191" s="595">
        <f>'apuração GROSS'!USX191</f>
        <v>0</v>
      </c>
      <c r="UTH191" s="595">
        <f>'apuração GROSS'!USY191</f>
        <v>0</v>
      </c>
      <c r="UTI191" s="595">
        <f>'apuração GROSS'!USZ191</f>
        <v>0</v>
      </c>
      <c r="UTJ191" s="595">
        <f>'apuração GROSS'!UTA191</f>
        <v>0</v>
      </c>
      <c r="UTK191" s="595">
        <f>'apuração GROSS'!UTB191</f>
        <v>0</v>
      </c>
      <c r="UTL191" s="595">
        <f>'apuração GROSS'!UTC191</f>
        <v>0</v>
      </c>
      <c r="UTM191" s="595">
        <f>'apuração GROSS'!UTD191</f>
        <v>0</v>
      </c>
      <c r="UTN191" s="595">
        <f>'apuração GROSS'!UTE191</f>
        <v>0</v>
      </c>
      <c r="UTO191" s="595">
        <f>'apuração GROSS'!UTF191</f>
        <v>0</v>
      </c>
      <c r="UTP191" s="595">
        <f>'apuração GROSS'!UTG191</f>
        <v>0</v>
      </c>
      <c r="UTQ191" s="595">
        <f>'apuração GROSS'!UTH191</f>
        <v>0</v>
      </c>
      <c r="UTR191" s="595">
        <f>'apuração GROSS'!UTI191</f>
        <v>0</v>
      </c>
      <c r="UTS191" s="595">
        <f>'apuração GROSS'!UTJ191</f>
        <v>0</v>
      </c>
      <c r="UTT191" s="595">
        <f>'apuração GROSS'!UTK191</f>
        <v>0</v>
      </c>
      <c r="UTU191" s="595">
        <f>'apuração GROSS'!UTL191</f>
        <v>0</v>
      </c>
      <c r="UTV191" s="595">
        <f>'apuração GROSS'!UTM191</f>
        <v>0</v>
      </c>
      <c r="UTW191" s="595">
        <f>'apuração GROSS'!UTN191</f>
        <v>0</v>
      </c>
      <c r="UTX191" s="595">
        <f>'apuração GROSS'!UTO191</f>
        <v>0</v>
      </c>
      <c r="UTY191" s="595">
        <f>'apuração GROSS'!UTP191</f>
        <v>0</v>
      </c>
      <c r="UTZ191" s="595">
        <f>'apuração GROSS'!UTQ191</f>
        <v>0</v>
      </c>
      <c r="UUA191" s="595">
        <f>'apuração GROSS'!UTR191</f>
        <v>0</v>
      </c>
      <c r="UUB191" s="595">
        <f>'apuração GROSS'!UTS191</f>
        <v>0</v>
      </c>
      <c r="UUC191" s="595">
        <f>'apuração GROSS'!UTT191</f>
        <v>0</v>
      </c>
      <c r="UUD191" s="595">
        <f>'apuração GROSS'!UTU191</f>
        <v>0</v>
      </c>
      <c r="UUE191" s="595">
        <f>'apuração GROSS'!UTV191</f>
        <v>0</v>
      </c>
      <c r="UUF191" s="595">
        <f>'apuração GROSS'!UTW191</f>
        <v>0</v>
      </c>
      <c r="UUG191" s="595">
        <f>'apuração GROSS'!UTX191</f>
        <v>0</v>
      </c>
      <c r="UUH191" s="595">
        <f>'apuração GROSS'!UTY191</f>
        <v>0</v>
      </c>
      <c r="UUI191" s="595">
        <f>'apuração GROSS'!UTZ191</f>
        <v>0</v>
      </c>
      <c r="UUJ191" s="595">
        <f>'apuração GROSS'!UUA191</f>
        <v>0</v>
      </c>
      <c r="UUK191" s="595">
        <f>'apuração GROSS'!UUB191</f>
        <v>0</v>
      </c>
      <c r="UUL191" s="595">
        <f>'apuração GROSS'!UUC191</f>
        <v>0</v>
      </c>
      <c r="UUM191" s="595">
        <f>'apuração GROSS'!UUD191</f>
        <v>0</v>
      </c>
      <c r="UUN191" s="595">
        <f>'apuração GROSS'!UUE191</f>
        <v>0</v>
      </c>
      <c r="UUO191" s="595">
        <f>'apuração GROSS'!UUF191</f>
        <v>0</v>
      </c>
      <c r="UUP191" s="595">
        <f>'apuração GROSS'!UUG191</f>
        <v>0</v>
      </c>
      <c r="UUQ191" s="595">
        <f>'apuração GROSS'!UUH191</f>
        <v>0</v>
      </c>
      <c r="UUR191" s="595">
        <f>'apuração GROSS'!UUI191</f>
        <v>0</v>
      </c>
      <c r="UUS191" s="595">
        <f>'apuração GROSS'!UUJ191</f>
        <v>0</v>
      </c>
      <c r="UUT191" s="595">
        <f>'apuração GROSS'!UUK191</f>
        <v>0</v>
      </c>
      <c r="UUU191" s="595">
        <f>'apuração GROSS'!UUL191</f>
        <v>0</v>
      </c>
      <c r="UUV191" s="595">
        <f>'apuração GROSS'!UUM191</f>
        <v>0</v>
      </c>
      <c r="UUW191" s="595">
        <f>'apuração GROSS'!UUN191</f>
        <v>0</v>
      </c>
      <c r="UUX191" s="595">
        <f>'apuração GROSS'!UUO191</f>
        <v>0</v>
      </c>
      <c r="UUY191" s="595">
        <f>'apuração GROSS'!UUP191</f>
        <v>0</v>
      </c>
      <c r="UUZ191" s="595">
        <f>'apuração GROSS'!UUQ191</f>
        <v>0</v>
      </c>
      <c r="UVA191" s="595">
        <f>'apuração GROSS'!UUR191</f>
        <v>0</v>
      </c>
      <c r="UVB191" s="595">
        <f>'apuração GROSS'!UUS191</f>
        <v>0</v>
      </c>
      <c r="UVC191" s="595">
        <f>'apuração GROSS'!UUT191</f>
        <v>0</v>
      </c>
      <c r="UVD191" s="595">
        <f>'apuração GROSS'!UUU191</f>
        <v>0</v>
      </c>
      <c r="UVE191" s="595">
        <f>'apuração GROSS'!UUV191</f>
        <v>0</v>
      </c>
      <c r="UVF191" s="595">
        <f>'apuração GROSS'!UUW191</f>
        <v>0</v>
      </c>
      <c r="UVG191" s="595">
        <f>'apuração GROSS'!UUX191</f>
        <v>0</v>
      </c>
      <c r="UVH191" s="595">
        <f>'apuração GROSS'!UUY191</f>
        <v>0</v>
      </c>
      <c r="UVI191" s="595">
        <f>'apuração GROSS'!UUZ191</f>
        <v>0</v>
      </c>
      <c r="UVJ191" s="595">
        <f>'apuração GROSS'!UVA191</f>
        <v>0</v>
      </c>
      <c r="UVK191" s="595">
        <f>'apuração GROSS'!UVB191</f>
        <v>0</v>
      </c>
      <c r="UVL191" s="595">
        <f>'apuração GROSS'!UVC191</f>
        <v>0</v>
      </c>
      <c r="UVM191" s="595">
        <f>'apuração GROSS'!UVD191</f>
        <v>0</v>
      </c>
      <c r="UVN191" s="595">
        <f>'apuração GROSS'!UVE191</f>
        <v>0</v>
      </c>
      <c r="UVO191" s="595">
        <f>'apuração GROSS'!UVF191</f>
        <v>0</v>
      </c>
      <c r="UVP191" s="595">
        <f>'apuração GROSS'!UVG191</f>
        <v>0</v>
      </c>
      <c r="UVQ191" s="595">
        <f>'apuração GROSS'!UVH191</f>
        <v>0</v>
      </c>
      <c r="UVR191" s="595">
        <f>'apuração GROSS'!UVI191</f>
        <v>0</v>
      </c>
      <c r="UVS191" s="595">
        <f>'apuração GROSS'!UVJ191</f>
        <v>0</v>
      </c>
      <c r="UVT191" s="595">
        <f>'apuração GROSS'!UVK191</f>
        <v>0</v>
      </c>
      <c r="UVU191" s="595">
        <f>'apuração GROSS'!UVL191</f>
        <v>0</v>
      </c>
      <c r="UVV191" s="595">
        <f>'apuração GROSS'!UVM191</f>
        <v>0</v>
      </c>
      <c r="UVW191" s="595">
        <f>'apuração GROSS'!UVN191</f>
        <v>0</v>
      </c>
      <c r="UVX191" s="595">
        <f>'apuração GROSS'!UVO191</f>
        <v>0</v>
      </c>
      <c r="UVY191" s="595">
        <f>'apuração GROSS'!UVP191</f>
        <v>0</v>
      </c>
      <c r="UVZ191" s="595">
        <f>'apuração GROSS'!UVQ191</f>
        <v>0</v>
      </c>
      <c r="UWA191" s="595">
        <f>'apuração GROSS'!UVR191</f>
        <v>0</v>
      </c>
      <c r="UWB191" s="595">
        <f>'apuração GROSS'!UVS191</f>
        <v>0</v>
      </c>
      <c r="UWC191" s="595">
        <f>'apuração GROSS'!UVT191</f>
        <v>0</v>
      </c>
      <c r="UWD191" s="595">
        <f>'apuração GROSS'!UVU191</f>
        <v>0</v>
      </c>
      <c r="UWE191" s="595">
        <f>'apuração GROSS'!UVV191</f>
        <v>0</v>
      </c>
      <c r="UWF191" s="595">
        <f>'apuração GROSS'!UVW191</f>
        <v>0</v>
      </c>
      <c r="UWG191" s="595">
        <f>'apuração GROSS'!UVX191</f>
        <v>0</v>
      </c>
      <c r="UWH191" s="595">
        <f>'apuração GROSS'!UVY191</f>
        <v>0</v>
      </c>
      <c r="UWI191" s="595">
        <f>'apuração GROSS'!UVZ191</f>
        <v>0</v>
      </c>
      <c r="UWJ191" s="595">
        <f>'apuração GROSS'!UWA191</f>
        <v>0</v>
      </c>
      <c r="UWK191" s="595">
        <f>'apuração GROSS'!UWB191</f>
        <v>0</v>
      </c>
      <c r="UWL191" s="595">
        <f>'apuração GROSS'!UWC191</f>
        <v>0</v>
      </c>
      <c r="UWM191" s="595">
        <f>'apuração GROSS'!UWD191</f>
        <v>0</v>
      </c>
      <c r="UWN191" s="595">
        <f>'apuração GROSS'!UWE191</f>
        <v>0</v>
      </c>
      <c r="UWO191" s="595">
        <f>'apuração GROSS'!UWF191</f>
        <v>0</v>
      </c>
      <c r="UWP191" s="595">
        <f>'apuração GROSS'!UWG191</f>
        <v>0</v>
      </c>
      <c r="UWQ191" s="595">
        <f>'apuração GROSS'!UWH191</f>
        <v>0</v>
      </c>
      <c r="UWR191" s="595">
        <f>'apuração GROSS'!UWI191</f>
        <v>0</v>
      </c>
      <c r="UWS191" s="595">
        <f>'apuração GROSS'!UWJ191</f>
        <v>0</v>
      </c>
      <c r="UWT191" s="595">
        <f>'apuração GROSS'!UWK191</f>
        <v>0</v>
      </c>
      <c r="UWU191" s="595">
        <f>'apuração GROSS'!UWL191</f>
        <v>0</v>
      </c>
      <c r="UWV191" s="595">
        <f>'apuração GROSS'!UWM191</f>
        <v>0</v>
      </c>
      <c r="UWW191" s="595">
        <f>'apuração GROSS'!UWN191</f>
        <v>0</v>
      </c>
      <c r="UWX191" s="595">
        <f>'apuração GROSS'!UWO191</f>
        <v>0</v>
      </c>
      <c r="UWY191" s="595">
        <f>'apuração GROSS'!UWP191</f>
        <v>0</v>
      </c>
      <c r="UWZ191" s="595">
        <f>'apuração GROSS'!UWQ191</f>
        <v>0</v>
      </c>
      <c r="UXA191" s="595">
        <f>'apuração GROSS'!UWR191</f>
        <v>0</v>
      </c>
      <c r="UXB191" s="595">
        <f>'apuração GROSS'!UWS191</f>
        <v>0</v>
      </c>
      <c r="UXC191" s="595">
        <f>'apuração GROSS'!UWT191</f>
        <v>0</v>
      </c>
      <c r="UXD191" s="595">
        <f>'apuração GROSS'!UWU191</f>
        <v>0</v>
      </c>
      <c r="UXE191" s="595">
        <f>'apuração GROSS'!UWV191</f>
        <v>0</v>
      </c>
      <c r="UXF191" s="595">
        <f>'apuração GROSS'!UWW191</f>
        <v>0</v>
      </c>
      <c r="UXG191" s="595">
        <f>'apuração GROSS'!UWX191</f>
        <v>0</v>
      </c>
      <c r="UXH191" s="595">
        <f>'apuração GROSS'!UWY191</f>
        <v>0</v>
      </c>
      <c r="UXI191" s="595">
        <f>'apuração GROSS'!UWZ191</f>
        <v>0</v>
      </c>
      <c r="UXJ191" s="595">
        <f>'apuração GROSS'!UXA191</f>
        <v>0</v>
      </c>
      <c r="UXK191" s="595">
        <f>'apuração GROSS'!UXB191</f>
        <v>0</v>
      </c>
      <c r="UXL191" s="595">
        <f>'apuração GROSS'!UXC191</f>
        <v>0</v>
      </c>
      <c r="UXM191" s="595">
        <f>'apuração GROSS'!UXD191</f>
        <v>0</v>
      </c>
      <c r="UXN191" s="595">
        <f>'apuração GROSS'!UXE191</f>
        <v>0</v>
      </c>
      <c r="UXO191" s="595">
        <f>'apuração GROSS'!UXF191</f>
        <v>0</v>
      </c>
      <c r="UXP191" s="595">
        <f>'apuração GROSS'!UXG191</f>
        <v>0</v>
      </c>
      <c r="UXQ191" s="595">
        <f>'apuração GROSS'!UXH191</f>
        <v>0</v>
      </c>
      <c r="UXR191" s="595">
        <f>'apuração GROSS'!UXI191</f>
        <v>0</v>
      </c>
      <c r="UXS191" s="595">
        <f>'apuração GROSS'!UXJ191</f>
        <v>0</v>
      </c>
      <c r="UXT191" s="595">
        <f>'apuração GROSS'!UXK191</f>
        <v>0</v>
      </c>
      <c r="UXU191" s="595">
        <f>'apuração GROSS'!UXL191</f>
        <v>0</v>
      </c>
      <c r="UXV191" s="595">
        <f>'apuração GROSS'!UXM191</f>
        <v>0</v>
      </c>
      <c r="UXW191" s="595">
        <f>'apuração GROSS'!UXN191</f>
        <v>0</v>
      </c>
      <c r="UXX191" s="595">
        <f>'apuração GROSS'!UXO191</f>
        <v>0</v>
      </c>
      <c r="UXY191" s="595">
        <f>'apuração GROSS'!UXP191</f>
        <v>0</v>
      </c>
      <c r="UXZ191" s="595">
        <f>'apuração GROSS'!UXQ191</f>
        <v>0</v>
      </c>
      <c r="UYA191" s="595">
        <f>'apuração GROSS'!UXR191</f>
        <v>0</v>
      </c>
      <c r="UYB191" s="595">
        <f>'apuração GROSS'!UXS191</f>
        <v>0</v>
      </c>
      <c r="UYC191" s="595">
        <f>'apuração GROSS'!UXT191</f>
        <v>0</v>
      </c>
      <c r="UYD191" s="595">
        <f>'apuração GROSS'!UXU191</f>
        <v>0</v>
      </c>
      <c r="UYE191" s="595">
        <f>'apuração GROSS'!UXV191</f>
        <v>0</v>
      </c>
      <c r="UYF191" s="595">
        <f>'apuração GROSS'!UXW191</f>
        <v>0</v>
      </c>
      <c r="UYG191" s="595">
        <f>'apuração GROSS'!UXX191</f>
        <v>0</v>
      </c>
      <c r="UYH191" s="595">
        <f>'apuração GROSS'!UXY191</f>
        <v>0</v>
      </c>
      <c r="UYI191" s="595">
        <f>'apuração GROSS'!UXZ191</f>
        <v>0</v>
      </c>
      <c r="UYJ191" s="595">
        <f>'apuração GROSS'!UYA191</f>
        <v>0</v>
      </c>
      <c r="UYK191" s="595">
        <f>'apuração GROSS'!UYB191</f>
        <v>0</v>
      </c>
      <c r="UYL191" s="595">
        <f>'apuração GROSS'!UYC191</f>
        <v>0</v>
      </c>
      <c r="UYM191" s="595">
        <f>'apuração GROSS'!UYD191</f>
        <v>0</v>
      </c>
      <c r="UYN191" s="595">
        <f>'apuração GROSS'!UYE191</f>
        <v>0</v>
      </c>
      <c r="UYO191" s="595">
        <f>'apuração GROSS'!UYF191</f>
        <v>0</v>
      </c>
      <c r="UYP191" s="595">
        <f>'apuração GROSS'!UYG191</f>
        <v>0</v>
      </c>
      <c r="UYQ191" s="595">
        <f>'apuração GROSS'!UYH191</f>
        <v>0</v>
      </c>
      <c r="UYR191" s="595">
        <f>'apuração GROSS'!UYI191</f>
        <v>0</v>
      </c>
      <c r="UYS191" s="595">
        <f>'apuração GROSS'!UYJ191</f>
        <v>0</v>
      </c>
      <c r="UYT191" s="595">
        <f>'apuração GROSS'!UYK191</f>
        <v>0</v>
      </c>
      <c r="UYU191" s="595">
        <f>'apuração GROSS'!UYL191</f>
        <v>0</v>
      </c>
      <c r="UYV191" s="595">
        <f>'apuração GROSS'!UYM191</f>
        <v>0</v>
      </c>
      <c r="UYW191" s="595">
        <f>'apuração GROSS'!UYN191</f>
        <v>0</v>
      </c>
      <c r="UYX191" s="595">
        <f>'apuração GROSS'!UYO191</f>
        <v>0</v>
      </c>
      <c r="UYY191" s="595">
        <f>'apuração GROSS'!UYP191</f>
        <v>0</v>
      </c>
      <c r="UYZ191" s="595">
        <f>'apuração GROSS'!UYQ191</f>
        <v>0</v>
      </c>
      <c r="UZA191" s="595">
        <f>'apuração GROSS'!UYR191</f>
        <v>0</v>
      </c>
      <c r="UZB191" s="595">
        <f>'apuração GROSS'!UYS191</f>
        <v>0</v>
      </c>
      <c r="UZC191" s="595">
        <f>'apuração GROSS'!UYT191</f>
        <v>0</v>
      </c>
      <c r="UZD191" s="595">
        <f>'apuração GROSS'!UYU191</f>
        <v>0</v>
      </c>
      <c r="UZE191" s="595">
        <f>'apuração GROSS'!UYV191</f>
        <v>0</v>
      </c>
      <c r="UZF191" s="595">
        <f>'apuração GROSS'!UYW191</f>
        <v>0</v>
      </c>
      <c r="UZG191" s="595">
        <f>'apuração GROSS'!UYX191</f>
        <v>0</v>
      </c>
      <c r="UZH191" s="595">
        <f>'apuração GROSS'!UYY191</f>
        <v>0</v>
      </c>
      <c r="UZI191" s="595">
        <f>'apuração GROSS'!UYZ191</f>
        <v>0</v>
      </c>
      <c r="UZJ191" s="595">
        <f>'apuração GROSS'!UZA191</f>
        <v>0</v>
      </c>
      <c r="UZK191" s="595">
        <f>'apuração GROSS'!UZB191</f>
        <v>0</v>
      </c>
      <c r="UZL191" s="595">
        <f>'apuração GROSS'!UZC191</f>
        <v>0</v>
      </c>
      <c r="UZM191" s="595">
        <f>'apuração GROSS'!UZD191</f>
        <v>0</v>
      </c>
      <c r="UZN191" s="595">
        <f>'apuração GROSS'!UZE191</f>
        <v>0</v>
      </c>
      <c r="UZO191" s="595">
        <f>'apuração GROSS'!UZF191</f>
        <v>0</v>
      </c>
      <c r="UZP191" s="595">
        <f>'apuração GROSS'!UZG191</f>
        <v>0</v>
      </c>
      <c r="UZQ191" s="595">
        <f>'apuração GROSS'!UZH191</f>
        <v>0</v>
      </c>
      <c r="UZR191" s="595">
        <f>'apuração GROSS'!UZI191</f>
        <v>0</v>
      </c>
      <c r="UZS191" s="595">
        <f>'apuração GROSS'!UZJ191</f>
        <v>0</v>
      </c>
      <c r="UZT191" s="595">
        <f>'apuração GROSS'!UZK191</f>
        <v>0</v>
      </c>
      <c r="UZU191" s="595">
        <f>'apuração GROSS'!UZL191</f>
        <v>0</v>
      </c>
      <c r="UZV191" s="595">
        <f>'apuração GROSS'!UZM191</f>
        <v>0</v>
      </c>
      <c r="UZW191" s="595">
        <f>'apuração GROSS'!UZN191</f>
        <v>0</v>
      </c>
      <c r="UZX191" s="595">
        <f>'apuração GROSS'!UZO191</f>
        <v>0</v>
      </c>
      <c r="UZY191" s="595">
        <f>'apuração GROSS'!UZP191</f>
        <v>0</v>
      </c>
      <c r="UZZ191" s="595">
        <f>'apuração GROSS'!UZQ191</f>
        <v>0</v>
      </c>
      <c r="VAA191" s="595">
        <f>'apuração GROSS'!UZR191</f>
        <v>0</v>
      </c>
      <c r="VAB191" s="595">
        <f>'apuração GROSS'!UZS191</f>
        <v>0</v>
      </c>
      <c r="VAC191" s="595">
        <f>'apuração GROSS'!UZT191</f>
        <v>0</v>
      </c>
      <c r="VAD191" s="595">
        <f>'apuração GROSS'!UZU191</f>
        <v>0</v>
      </c>
      <c r="VAE191" s="595">
        <f>'apuração GROSS'!UZV191</f>
        <v>0</v>
      </c>
      <c r="VAF191" s="595">
        <f>'apuração GROSS'!UZW191</f>
        <v>0</v>
      </c>
      <c r="VAG191" s="595">
        <f>'apuração GROSS'!UZX191</f>
        <v>0</v>
      </c>
      <c r="VAH191" s="595">
        <f>'apuração GROSS'!UZY191</f>
        <v>0</v>
      </c>
      <c r="VAI191" s="595">
        <f>'apuração GROSS'!UZZ191</f>
        <v>0</v>
      </c>
      <c r="VAJ191" s="595">
        <f>'apuração GROSS'!VAA191</f>
        <v>0</v>
      </c>
      <c r="VAK191" s="595">
        <f>'apuração GROSS'!VAB191</f>
        <v>0</v>
      </c>
      <c r="VAL191" s="595">
        <f>'apuração GROSS'!VAC191</f>
        <v>0</v>
      </c>
      <c r="VAM191" s="595">
        <f>'apuração GROSS'!VAD191</f>
        <v>0</v>
      </c>
      <c r="VAN191" s="595">
        <f>'apuração GROSS'!VAE191</f>
        <v>0</v>
      </c>
      <c r="VAO191" s="595">
        <f>'apuração GROSS'!VAF191</f>
        <v>0</v>
      </c>
      <c r="VAP191" s="595">
        <f>'apuração GROSS'!VAG191</f>
        <v>0</v>
      </c>
      <c r="VAQ191" s="595">
        <f>'apuração GROSS'!VAH191</f>
        <v>0</v>
      </c>
      <c r="VAR191" s="595">
        <f>'apuração GROSS'!VAI191</f>
        <v>0</v>
      </c>
      <c r="VAS191" s="595">
        <f>'apuração GROSS'!VAJ191</f>
        <v>0</v>
      </c>
      <c r="VAT191" s="595">
        <f>'apuração GROSS'!VAK191</f>
        <v>0</v>
      </c>
      <c r="VAU191" s="595">
        <f>'apuração GROSS'!VAL191</f>
        <v>0</v>
      </c>
      <c r="VAV191" s="595">
        <f>'apuração GROSS'!VAM191</f>
        <v>0</v>
      </c>
      <c r="VAW191" s="595">
        <f>'apuração GROSS'!VAN191</f>
        <v>0</v>
      </c>
      <c r="VAX191" s="595">
        <f>'apuração GROSS'!VAO191</f>
        <v>0</v>
      </c>
      <c r="VAY191" s="595">
        <f>'apuração GROSS'!VAP191</f>
        <v>0</v>
      </c>
      <c r="VAZ191" s="595">
        <f>'apuração GROSS'!VAQ191</f>
        <v>0</v>
      </c>
      <c r="VBA191" s="595">
        <f>'apuração GROSS'!VAR191</f>
        <v>0</v>
      </c>
      <c r="VBB191" s="595">
        <f>'apuração GROSS'!VAS191</f>
        <v>0</v>
      </c>
      <c r="VBC191" s="595">
        <f>'apuração GROSS'!VAT191</f>
        <v>0</v>
      </c>
      <c r="VBD191" s="595">
        <f>'apuração GROSS'!VAU191</f>
        <v>0</v>
      </c>
      <c r="VBE191" s="595">
        <f>'apuração GROSS'!VAV191</f>
        <v>0</v>
      </c>
      <c r="VBF191" s="595">
        <f>'apuração GROSS'!VAW191</f>
        <v>0</v>
      </c>
      <c r="VBG191" s="595">
        <f>'apuração GROSS'!VAX191</f>
        <v>0</v>
      </c>
      <c r="VBH191" s="595">
        <f>'apuração GROSS'!VAY191</f>
        <v>0</v>
      </c>
      <c r="VBI191" s="595">
        <f>'apuração GROSS'!VAZ191</f>
        <v>0</v>
      </c>
      <c r="VBJ191" s="595">
        <f>'apuração GROSS'!VBA191</f>
        <v>0</v>
      </c>
      <c r="VBK191" s="595">
        <f>'apuração GROSS'!VBB191</f>
        <v>0</v>
      </c>
      <c r="VBL191" s="595">
        <f>'apuração GROSS'!VBC191</f>
        <v>0</v>
      </c>
      <c r="VBM191" s="595">
        <f>'apuração GROSS'!VBD191</f>
        <v>0</v>
      </c>
      <c r="VBN191" s="595">
        <f>'apuração GROSS'!VBE191</f>
        <v>0</v>
      </c>
      <c r="VBO191" s="595">
        <f>'apuração GROSS'!VBF191</f>
        <v>0</v>
      </c>
      <c r="VBP191" s="595">
        <f>'apuração GROSS'!VBG191</f>
        <v>0</v>
      </c>
      <c r="VBQ191" s="595">
        <f>'apuração GROSS'!VBH191</f>
        <v>0</v>
      </c>
      <c r="VBR191" s="595">
        <f>'apuração GROSS'!VBI191</f>
        <v>0</v>
      </c>
      <c r="VBS191" s="595">
        <f>'apuração GROSS'!VBJ191</f>
        <v>0</v>
      </c>
      <c r="VBT191" s="595">
        <f>'apuração GROSS'!VBK191</f>
        <v>0</v>
      </c>
      <c r="VBU191" s="595">
        <f>'apuração GROSS'!VBL191</f>
        <v>0</v>
      </c>
      <c r="VBV191" s="595">
        <f>'apuração GROSS'!VBM191</f>
        <v>0</v>
      </c>
      <c r="VBW191" s="595">
        <f>'apuração GROSS'!VBN191</f>
        <v>0</v>
      </c>
      <c r="VBX191" s="595">
        <f>'apuração GROSS'!VBO191</f>
        <v>0</v>
      </c>
      <c r="VBY191" s="595">
        <f>'apuração GROSS'!VBP191</f>
        <v>0</v>
      </c>
      <c r="VBZ191" s="595">
        <f>'apuração GROSS'!VBQ191</f>
        <v>0</v>
      </c>
      <c r="VCA191" s="595">
        <f>'apuração GROSS'!VBR191</f>
        <v>0</v>
      </c>
      <c r="VCB191" s="595">
        <f>'apuração GROSS'!VBS191</f>
        <v>0</v>
      </c>
      <c r="VCC191" s="595">
        <f>'apuração GROSS'!VBT191</f>
        <v>0</v>
      </c>
      <c r="VCD191" s="595">
        <f>'apuração GROSS'!VBU191</f>
        <v>0</v>
      </c>
      <c r="VCE191" s="595">
        <f>'apuração GROSS'!VBV191</f>
        <v>0</v>
      </c>
      <c r="VCF191" s="595">
        <f>'apuração GROSS'!VBW191</f>
        <v>0</v>
      </c>
      <c r="VCG191" s="595">
        <f>'apuração GROSS'!VBX191</f>
        <v>0</v>
      </c>
      <c r="VCH191" s="595">
        <f>'apuração GROSS'!VBY191</f>
        <v>0</v>
      </c>
      <c r="VCI191" s="595">
        <f>'apuração GROSS'!VBZ191</f>
        <v>0</v>
      </c>
      <c r="VCJ191" s="595">
        <f>'apuração GROSS'!VCA191</f>
        <v>0</v>
      </c>
      <c r="VCK191" s="595">
        <f>'apuração GROSS'!VCB191</f>
        <v>0</v>
      </c>
      <c r="VCL191" s="595">
        <f>'apuração GROSS'!VCC191</f>
        <v>0</v>
      </c>
      <c r="VCM191" s="595">
        <f>'apuração GROSS'!VCD191</f>
        <v>0</v>
      </c>
      <c r="VCN191" s="595">
        <f>'apuração GROSS'!VCE191</f>
        <v>0</v>
      </c>
      <c r="VCO191" s="595">
        <f>'apuração GROSS'!VCF191</f>
        <v>0</v>
      </c>
      <c r="VCP191" s="595">
        <f>'apuração GROSS'!VCG191</f>
        <v>0</v>
      </c>
      <c r="VCQ191" s="595">
        <f>'apuração GROSS'!VCH191</f>
        <v>0</v>
      </c>
      <c r="VCR191" s="595">
        <f>'apuração GROSS'!VCI191</f>
        <v>0</v>
      </c>
      <c r="VCS191" s="595">
        <f>'apuração GROSS'!VCJ191</f>
        <v>0</v>
      </c>
      <c r="VCT191" s="595">
        <f>'apuração GROSS'!VCK191</f>
        <v>0</v>
      </c>
      <c r="VCU191" s="595">
        <f>'apuração GROSS'!VCL191</f>
        <v>0</v>
      </c>
      <c r="VCV191" s="595">
        <f>'apuração GROSS'!VCM191</f>
        <v>0</v>
      </c>
      <c r="VCW191" s="595">
        <f>'apuração GROSS'!VCN191</f>
        <v>0</v>
      </c>
      <c r="VCX191" s="595">
        <f>'apuração GROSS'!VCO191</f>
        <v>0</v>
      </c>
      <c r="VCY191" s="595">
        <f>'apuração GROSS'!VCP191</f>
        <v>0</v>
      </c>
      <c r="VCZ191" s="595">
        <f>'apuração GROSS'!VCQ191</f>
        <v>0</v>
      </c>
      <c r="VDA191" s="595">
        <f>'apuração GROSS'!VCR191</f>
        <v>0</v>
      </c>
      <c r="VDB191" s="595">
        <f>'apuração GROSS'!VCS191</f>
        <v>0</v>
      </c>
      <c r="VDC191" s="595">
        <f>'apuração GROSS'!VCT191</f>
        <v>0</v>
      </c>
      <c r="VDD191" s="595">
        <f>'apuração GROSS'!VCU191</f>
        <v>0</v>
      </c>
      <c r="VDE191" s="595">
        <f>'apuração GROSS'!VCV191</f>
        <v>0</v>
      </c>
      <c r="VDF191" s="595">
        <f>'apuração GROSS'!VCW191</f>
        <v>0</v>
      </c>
      <c r="VDG191" s="595">
        <f>'apuração GROSS'!VCX191</f>
        <v>0</v>
      </c>
      <c r="VDH191" s="595">
        <f>'apuração GROSS'!VCY191</f>
        <v>0</v>
      </c>
      <c r="VDI191" s="595">
        <f>'apuração GROSS'!VCZ191</f>
        <v>0</v>
      </c>
      <c r="VDJ191" s="595">
        <f>'apuração GROSS'!VDA191</f>
        <v>0</v>
      </c>
      <c r="VDK191" s="595">
        <f>'apuração GROSS'!VDB191</f>
        <v>0</v>
      </c>
      <c r="VDL191" s="595">
        <f>'apuração GROSS'!VDC191</f>
        <v>0</v>
      </c>
      <c r="VDM191" s="595">
        <f>'apuração GROSS'!VDD191</f>
        <v>0</v>
      </c>
      <c r="VDN191" s="595">
        <f>'apuração GROSS'!VDE191</f>
        <v>0</v>
      </c>
      <c r="VDO191" s="595">
        <f>'apuração GROSS'!VDF191</f>
        <v>0</v>
      </c>
      <c r="VDP191" s="595">
        <f>'apuração GROSS'!VDG191</f>
        <v>0</v>
      </c>
      <c r="VDQ191" s="595">
        <f>'apuração GROSS'!VDH191</f>
        <v>0</v>
      </c>
      <c r="VDR191" s="595">
        <f>'apuração GROSS'!VDI191</f>
        <v>0</v>
      </c>
      <c r="VDS191" s="595">
        <f>'apuração GROSS'!VDJ191</f>
        <v>0</v>
      </c>
      <c r="VDT191" s="595">
        <f>'apuração GROSS'!VDK191</f>
        <v>0</v>
      </c>
      <c r="VDU191" s="595">
        <f>'apuração GROSS'!VDL191</f>
        <v>0</v>
      </c>
      <c r="VDV191" s="595">
        <f>'apuração GROSS'!VDM191</f>
        <v>0</v>
      </c>
      <c r="VDW191" s="595">
        <f>'apuração GROSS'!VDN191</f>
        <v>0</v>
      </c>
      <c r="VDX191" s="595">
        <f>'apuração GROSS'!VDO191</f>
        <v>0</v>
      </c>
      <c r="VDY191" s="595">
        <f>'apuração GROSS'!VDP191</f>
        <v>0</v>
      </c>
      <c r="VDZ191" s="595">
        <f>'apuração GROSS'!VDQ191</f>
        <v>0</v>
      </c>
      <c r="VEA191" s="595">
        <f>'apuração GROSS'!VDR191</f>
        <v>0</v>
      </c>
      <c r="VEB191" s="595">
        <f>'apuração GROSS'!VDS191</f>
        <v>0</v>
      </c>
      <c r="VEC191" s="595">
        <f>'apuração GROSS'!VDT191</f>
        <v>0</v>
      </c>
      <c r="VED191" s="595">
        <f>'apuração GROSS'!VDU191</f>
        <v>0</v>
      </c>
      <c r="VEE191" s="595">
        <f>'apuração GROSS'!VDV191</f>
        <v>0</v>
      </c>
      <c r="VEF191" s="595">
        <f>'apuração GROSS'!VDW191</f>
        <v>0</v>
      </c>
      <c r="VEG191" s="595">
        <f>'apuração GROSS'!VDX191</f>
        <v>0</v>
      </c>
      <c r="VEH191" s="595">
        <f>'apuração GROSS'!VDY191</f>
        <v>0</v>
      </c>
      <c r="VEI191" s="595">
        <f>'apuração GROSS'!VDZ191</f>
        <v>0</v>
      </c>
      <c r="VEJ191" s="595">
        <f>'apuração GROSS'!VEA191</f>
        <v>0</v>
      </c>
      <c r="VEK191" s="595">
        <f>'apuração GROSS'!VEB191</f>
        <v>0</v>
      </c>
      <c r="VEL191" s="595">
        <f>'apuração GROSS'!VEC191</f>
        <v>0</v>
      </c>
      <c r="VEM191" s="595">
        <f>'apuração GROSS'!VED191</f>
        <v>0</v>
      </c>
      <c r="VEN191" s="595">
        <f>'apuração GROSS'!VEE191</f>
        <v>0</v>
      </c>
      <c r="VEO191" s="595">
        <f>'apuração GROSS'!VEF191</f>
        <v>0</v>
      </c>
      <c r="VEP191" s="595">
        <f>'apuração GROSS'!VEG191</f>
        <v>0</v>
      </c>
      <c r="VEQ191" s="595">
        <f>'apuração GROSS'!VEH191</f>
        <v>0</v>
      </c>
      <c r="VER191" s="595">
        <f>'apuração GROSS'!VEI191</f>
        <v>0</v>
      </c>
      <c r="VES191" s="595">
        <f>'apuração GROSS'!VEJ191</f>
        <v>0</v>
      </c>
      <c r="VET191" s="595">
        <f>'apuração GROSS'!VEK191</f>
        <v>0</v>
      </c>
      <c r="VEU191" s="595">
        <f>'apuração GROSS'!VEL191</f>
        <v>0</v>
      </c>
      <c r="VEV191" s="595">
        <f>'apuração GROSS'!VEM191</f>
        <v>0</v>
      </c>
      <c r="VEW191" s="595">
        <f>'apuração GROSS'!VEN191</f>
        <v>0</v>
      </c>
      <c r="VEX191" s="595">
        <f>'apuração GROSS'!VEO191</f>
        <v>0</v>
      </c>
      <c r="VEY191" s="595">
        <f>'apuração GROSS'!VEP191</f>
        <v>0</v>
      </c>
      <c r="VEZ191" s="595">
        <f>'apuração GROSS'!VEQ191</f>
        <v>0</v>
      </c>
      <c r="VFA191" s="595">
        <f>'apuração GROSS'!VER191</f>
        <v>0</v>
      </c>
      <c r="VFB191" s="595">
        <f>'apuração GROSS'!VES191</f>
        <v>0</v>
      </c>
      <c r="VFC191" s="595">
        <f>'apuração GROSS'!VET191</f>
        <v>0</v>
      </c>
      <c r="VFD191" s="595">
        <f>'apuração GROSS'!VEU191</f>
        <v>0</v>
      </c>
      <c r="VFE191" s="595">
        <f>'apuração GROSS'!VEV191</f>
        <v>0</v>
      </c>
      <c r="VFF191" s="595">
        <f>'apuração GROSS'!VEW191</f>
        <v>0</v>
      </c>
      <c r="VFG191" s="595">
        <f>'apuração GROSS'!VEX191</f>
        <v>0</v>
      </c>
      <c r="VFH191" s="595">
        <f>'apuração GROSS'!VEY191</f>
        <v>0</v>
      </c>
      <c r="VFI191" s="595">
        <f>'apuração GROSS'!VEZ191</f>
        <v>0</v>
      </c>
      <c r="VFJ191" s="595">
        <f>'apuração GROSS'!VFA191</f>
        <v>0</v>
      </c>
      <c r="VFK191" s="595">
        <f>'apuração GROSS'!VFB191</f>
        <v>0</v>
      </c>
      <c r="VFL191" s="595">
        <f>'apuração GROSS'!VFC191</f>
        <v>0</v>
      </c>
      <c r="VFM191" s="595">
        <f>'apuração GROSS'!VFD191</f>
        <v>0</v>
      </c>
      <c r="VFN191" s="595">
        <f>'apuração GROSS'!VFE191</f>
        <v>0</v>
      </c>
      <c r="VFO191" s="595">
        <f>'apuração GROSS'!VFF191</f>
        <v>0</v>
      </c>
      <c r="VFP191" s="595">
        <f>'apuração GROSS'!VFG191</f>
        <v>0</v>
      </c>
      <c r="VFQ191" s="595">
        <f>'apuração GROSS'!VFH191</f>
        <v>0</v>
      </c>
      <c r="VFR191" s="595">
        <f>'apuração GROSS'!VFI191</f>
        <v>0</v>
      </c>
      <c r="VFS191" s="595">
        <f>'apuração GROSS'!VFJ191</f>
        <v>0</v>
      </c>
      <c r="VFT191" s="595">
        <f>'apuração GROSS'!VFK191</f>
        <v>0</v>
      </c>
      <c r="VFU191" s="595">
        <f>'apuração GROSS'!VFL191</f>
        <v>0</v>
      </c>
      <c r="VFV191" s="595">
        <f>'apuração GROSS'!VFM191</f>
        <v>0</v>
      </c>
      <c r="VFW191" s="595">
        <f>'apuração GROSS'!VFN191</f>
        <v>0</v>
      </c>
      <c r="VFX191" s="595">
        <f>'apuração GROSS'!VFO191</f>
        <v>0</v>
      </c>
      <c r="VFY191" s="595">
        <f>'apuração GROSS'!VFP191</f>
        <v>0</v>
      </c>
      <c r="VFZ191" s="595">
        <f>'apuração GROSS'!VFQ191</f>
        <v>0</v>
      </c>
      <c r="VGA191" s="595">
        <f>'apuração GROSS'!VFR191</f>
        <v>0</v>
      </c>
      <c r="VGB191" s="595">
        <f>'apuração GROSS'!VFS191</f>
        <v>0</v>
      </c>
      <c r="VGC191" s="595">
        <f>'apuração GROSS'!VFT191</f>
        <v>0</v>
      </c>
      <c r="VGD191" s="595">
        <f>'apuração GROSS'!VFU191</f>
        <v>0</v>
      </c>
      <c r="VGE191" s="595">
        <f>'apuração GROSS'!VFV191</f>
        <v>0</v>
      </c>
      <c r="VGF191" s="595">
        <f>'apuração GROSS'!VFW191</f>
        <v>0</v>
      </c>
      <c r="VGG191" s="595">
        <f>'apuração GROSS'!VFX191</f>
        <v>0</v>
      </c>
      <c r="VGH191" s="595">
        <f>'apuração GROSS'!VFY191</f>
        <v>0</v>
      </c>
      <c r="VGI191" s="595">
        <f>'apuração GROSS'!VFZ191</f>
        <v>0</v>
      </c>
      <c r="VGJ191" s="595">
        <f>'apuração GROSS'!VGA191</f>
        <v>0</v>
      </c>
      <c r="VGK191" s="595">
        <f>'apuração GROSS'!VGB191</f>
        <v>0</v>
      </c>
      <c r="VGL191" s="595">
        <f>'apuração GROSS'!VGC191</f>
        <v>0</v>
      </c>
      <c r="VGM191" s="595">
        <f>'apuração GROSS'!VGD191</f>
        <v>0</v>
      </c>
      <c r="VGN191" s="595">
        <f>'apuração GROSS'!VGE191</f>
        <v>0</v>
      </c>
      <c r="VGO191" s="595">
        <f>'apuração GROSS'!VGF191</f>
        <v>0</v>
      </c>
      <c r="VGP191" s="595">
        <f>'apuração GROSS'!VGG191</f>
        <v>0</v>
      </c>
      <c r="VGQ191" s="595">
        <f>'apuração GROSS'!VGH191</f>
        <v>0</v>
      </c>
      <c r="VGR191" s="595">
        <f>'apuração GROSS'!VGI191</f>
        <v>0</v>
      </c>
      <c r="VGS191" s="595">
        <f>'apuração GROSS'!VGJ191</f>
        <v>0</v>
      </c>
      <c r="VGT191" s="595">
        <f>'apuração GROSS'!VGK191</f>
        <v>0</v>
      </c>
      <c r="VGU191" s="595">
        <f>'apuração GROSS'!VGL191</f>
        <v>0</v>
      </c>
      <c r="VGV191" s="595">
        <f>'apuração GROSS'!VGM191</f>
        <v>0</v>
      </c>
      <c r="VGW191" s="595">
        <f>'apuração GROSS'!VGN191</f>
        <v>0</v>
      </c>
      <c r="VGX191" s="595">
        <f>'apuração GROSS'!VGO191</f>
        <v>0</v>
      </c>
      <c r="VGY191" s="595">
        <f>'apuração GROSS'!VGP191</f>
        <v>0</v>
      </c>
      <c r="VGZ191" s="595">
        <f>'apuração GROSS'!VGQ191</f>
        <v>0</v>
      </c>
      <c r="VHA191" s="595">
        <f>'apuração GROSS'!VGR191</f>
        <v>0</v>
      </c>
      <c r="VHB191" s="595">
        <f>'apuração GROSS'!VGS191</f>
        <v>0</v>
      </c>
      <c r="VHC191" s="595">
        <f>'apuração GROSS'!VGT191</f>
        <v>0</v>
      </c>
      <c r="VHD191" s="595">
        <f>'apuração GROSS'!VGU191</f>
        <v>0</v>
      </c>
      <c r="VHE191" s="595">
        <f>'apuração GROSS'!VGV191</f>
        <v>0</v>
      </c>
      <c r="VHF191" s="595">
        <f>'apuração GROSS'!VGW191</f>
        <v>0</v>
      </c>
      <c r="VHG191" s="595">
        <f>'apuração GROSS'!VGX191</f>
        <v>0</v>
      </c>
      <c r="VHH191" s="595">
        <f>'apuração GROSS'!VGY191</f>
        <v>0</v>
      </c>
      <c r="VHI191" s="595">
        <f>'apuração GROSS'!VGZ191</f>
        <v>0</v>
      </c>
      <c r="VHJ191" s="595">
        <f>'apuração GROSS'!VHA191</f>
        <v>0</v>
      </c>
      <c r="VHK191" s="595">
        <f>'apuração GROSS'!VHB191</f>
        <v>0</v>
      </c>
      <c r="VHL191" s="595">
        <f>'apuração GROSS'!VHC191</f>
        <v>0</v>
      </c>
      <c r="VHM191" s="595">
        <f>'apuração GROSS'!VHD191</f>
        <v>0</v>
      </c>
      <c r="VHN191" s="595">
        <f>'apuração GROSS'!VHE191</f>
        <v>0</v>
      </c>
      <c r="VHO191" s="595">
        <f>'apuração GROSS'!VHF191</f>
        <v>0</v>
      </c>
      <c r="VHP191" s="595">
        <f>'apuração GROSS'!VHG191</f>
        <v>0</v>
      </c>
      <c r="VHQ191" s="595">
        <f>'apuração GROSS'!VHH191</f>
        <v>0</v>
      </c>
      <c r="VHR191" s="595">
        <f>'apuração GROSS'!VHI191</f>
        <v>0</v>
      </c>
      <c r="VHS191" s="595">
        <f>'apuração GROSS'!VHJ191</f>
        <v>0</v>
      </c>
      <c r="VHT191" s="595">
        <f>'apuração GROSS'!VHK191</f>
        <v>0</v>
      </c>
      <c r="VHU191" s="595">
        <f>'apuração GROSS'!VHL191</f>
        <v>0</v>
      </c>
      <c r="VHV191" s="595">
        <f>'apuração GROSS'!VHM191</f>
        <v>0</v>
      </c>
      <c r="VHW191" s="595">
        <f>'apuração GROSS'!VHN191</f>
        <v>0</v>
      </c>
      <c r="VHX191" s="595">
        <f>'apuração GROSS'!VHO191</f>
        <v>0</v>
      </c>
      <c r="VHY191" s="595">
        <f>'apuração GROSS'!VHP191</f>
        <v>0</v>
      </c>
      <c r="VHZ191" s="595">
        <f>'apuração GROSS'!VHQ191</f>
        <v>0</v>
      </c>
      <c r="VIA191" s="595">
        <f>'apuração GROSS'!VHR191</f>
        <v>0</v>
      </c>
      <c r="VIB191" s="595">
        <f>'apuração GROSS'!VHS191</f>
        <v>0</v>
      </c>
      <c r="VIC191" s="595">
        <f>'apuração GROSS'!VHT191</f>
        <v>0</v>
      </c>
      <c r="VID191" s="595">
        <f>'apuração GROSS'!VHU191</f>
        <v>0</v>
      </c>
      <c r="VIE191" s="595">
        <f>'apuração GROSS'!VHV191</f>
        <v>0</v>
      </c>
      <c r="VIF191" s="595">
        <f>'apuração GROSS'!VHW191</f>
        <v>0</v>
      </c>
      <c r="VIG191" s="595">
        <f>'apuração GROSS'!VHX191</f>
        <v>0</v>
      </c>
      <c r="VIH191" s="595">
        <f>'apuração GROSS'!VHY191</f>
        <v>0</v>
      </c>
      <c r="VII191" s="595">
        <f>'apuração GROSS'!VHZ191</f>
        <v>0</v>
      </c>
      <c r="VIJ191" s="595">
        <f>'apuração GROSS'!VIA191</f>
        <v>0</v>
      </c>
      <c r="VIK191" s="595">
        <f>'apuração GROSS'!VIB191</f>
        <v>0</v>
      </c>
      <c r="VIL191" s="595">
        <f>'apuração GROSS'!VIC191</f>
        <v>0</v>
      </c>
      <c r="VIM191" s="595">
        <f>'apuração GROSS'!VID191</f>
        <v>0</v>
      </c>
      <c r="VIN191" s="595">
        <f>'apuração GROSS'!VIE191</f>
        <v>0</v>
      </c>
      <c r="VIO191" s="595">
        <f>'apuração GROSS'!VIF191</f>
        <v>0</v>
      </c>
      <c r="VIP191" s="595">
        <f>'apuração GROSS'!VIG191</f>
        <v>0</v>
      </c>
      <c r="VIQ191" s="595">
        <f>'apuração GROSS'!VIH191</f>
        <v>0</v>
      </c>
      <c r="VIR191" s="595">
        <f>'apuração GROSS'!VII191</f>
        <v>0</v>
      </c>
      <c r="VIS191" s="595">
        <f>'apuração GROSS'!VIJ191</f>
        <v>0</v>
      </c>
      <c r="VIT191" s="595">
        <f>'apuração GROSS'!VIK191</f>
        <v>0</v>
      </c>
      <c r="VIU191" s="595">
        <f>'apuração GROSS'!VIL191</f>
        <v>0</v>
      </c>
      <c r="VIV191" s="595">
        <f>'apuração GROSS'!VIM191</f>
        <v>0</v>
      </c>
      <c r="VIW191" s="595">
        <f>'apuração GROSS'!VIN191</f>
        <v>0</v>
      </c>
      <c r="VIX191" s="595">
        <f>'apuração GROSS'!VIO191</f>
        <v>0</v>
      </c>
      <c r="VIY191" s="595">
        <f>'apuração GROSS'!VIP191</f>
        <v>0</v>
      </c>
      <c r="VIZ191" s="595">
        <f>'apuração GROSS'!VIQ191</f>
        <v>0</v>
      </c>
      <c r="VJA191" s="595">
        <f>'apuração GROSS'!VIR191</f>
        <v>0</v>
      </c>
      <c r="VJB191" s="595">
        <f>'apuração GROSS'!VIS191</f>
        <v>0</v>
      </c>
      <c r="VJC191" s="595">
        <f>'apuração GROSS'!VIT191</f>
        <v>0</v>
      </c>
      <c r="VJD191" s="595">
        <f>'apuração GROSS'!VIU191</f>
        <v>0</v>
      </c>
      <c r="VJE191" s="595">
        <f>'apuração GROSS'!VIV191</f>
        <v>0</v>
      </c>
      <c r="VJF191" s="595">
        <f>'apuração GROSS'!VIW191</f>
        <v>0</v>
      </c>
      <c r="VJG191" s="595">
        <f>'apuração GROSS'!VIX191</f>
        <v>0</v>
      </c>
      <c r="VJH191" s="595">
        <f>'apuração GROSS'!VIY191</f>
        <v>0</v>
      </c>
      <c r="VJI191" s="595">
        <f>'apuração GROSS'!VIZ191</f>
        <v>0</v>
      </c>
      <c r="VJJ191" s="595">
        <f>'apuração GROSS'!VJA191</f>
        <v>0</v>
      </c>
      <c r="VJK191" s="595">
        <f>'apuração GROSS'!VJB191</f>
        <v>0</v>
      </c>
      <c r="VJL191" s="595">
        <f>'apuração GROSS'!VJC191</f>
        <v>0</v>
      </c>
      <c r="VJM191" s="595">
        <f>'apuração GROSS'!VJD191</f>
        <v>0</v>
      </c>
      <c r="VJN191" s="595">
        <f>'apuração GROSS'!VJE191</f>
        <v>0</v>
      </c>
      <c r="VJO191" s="595">
        <f>'apuração GROSS'!VJF191</f>
        <v>0</v>
      </c>
      <c r="VJP191" s="595">
        <f>'apuração GROSS'!VJG191</f>
        <v>0</v>
      </c>
      <c r="VJQ191" s="595">
        <f>'apuração GROSS'!VJH191</f>
        <v>0</v>
      </c>
      <c r="VJR191" s="595">
        <f>'apuração GROSS'!VJI191</f>
        <v>0</v>
      </c>
      <c r="VJS191" s="595">
        <f>'apuração GROSS'!VJJ191</f>
        <v>0</v>
      </c>
      <c r="VJT191" s="595">
        <f>'apuração GROSS'!VJK191</f>
        <v>0</v>
      </c>
      <c r="VJU191" s="595">
        <f>'apuração GROSS'!VJL191</f>
        <v>0</v>
      </c>
      <c r="VJV191" s="595">
        <f>'apuração GROSS'!VJM191</f>
        <v>0</v>
      </c>
      <c r="VJW191" s="595">
        <f>'apuração GROSS'!VJN191</f>
        <v>0</v>
      </c>
      <c r="VJX191" s="595">
        <f>'apuração GROSS'!VJO191</f>
        <v>0</v>
      </c>
      <c r="VJY191" s="595">
        <f>'apuração GROSS'!VJP191</f>
        <v>0</v>
      </c>
      <c r="VJZ191" s="595">
        <f>'apuração GROSS'!VJQ191</f>
        <v>0</v>
      </c>
      <c r="VKA191" s="595">
        <f>'apuração GROSS'!VJR191</f>
        <v>0</v>
      </c>
      <c r="VKB191" s="595">
        <f>'apuração GROSS'!VJS191</f>
        <v>0</v>
      </c>
      <c r="VKC191" s="595">
        <f>'apuração GROSS'!VJT191</f>
        <v>0</v>
      </c>
      <c r="VKD191" s="595">
        <f>'apuração GROSS'!VJU191</f>
        <v>0</v>
      </c>
      <c r="VKE191" s="595">
        <f>'apuração GROSS'!VJV191</f>
        <v>0</v>
      </c>
      <c r="VKF191" s="595">
        <f>'apuração GROSS'!VJW191</f>
        <v>0</v>
      </c>
      <c r="VKG191" s="595">
        <f>'apuração GROSS'!VJX191</f>
        <v>0</v>
      </c>
      <c r="VKH191" s="595">
        <f>'apuração GROSS'!VJY191</f>
        <v>0</v>
      </c>
      <c r="VKI191" s="595">
        <f>'apuração GROSS'!VJZ191</f>
        <v>0</v>
      </c>
      <c r="VKJ191" s="595">
        <f>'apuração GROSS'!VKA191</f>
        <v>0</v>
      </c>
      <c r="VKK191" s="595">
        <f>'apuração GROSS'!VKB191</f>
        <v>0</v>
      </c>
      <c r="VKL191" s="595">
        <f>'apuração GROSS'!VKC191</f>
        <v>0</v>
      </c>
      <c r="VKM191" s="595">
        <f>'apuração GROSS'!VKD191</f>
        <v>0</v>
      </c>
      <c r="VKN191" s="595">
        <f>'apuração GROSS'!VKE191</f>
        <v>0</v>
      </c>
      <c r="VKO191" s="595">
        <f>'apuração GROSS'!VKF191</f>
        <v>0</v>
      </c>
      <c r="VKP191" s="595">
        <f>'apuração GROSS'!VKG191</f>
        <v>0</v>
      </c>
      <c r="VKQ191" s="595">
        <f>'apuração GROSS'!VKH191</f>
        <v>0</v>
      </c>
      <c r="VKR191" s="595">
        <f>'apuração GROSS'!VKI191</f>
        <v>0</v>
      </c>
      <c r="VKS191" s="595">
        <f>'apuração GROSS'!VKJ191</f>
        <v>0</v>
      </c>
      <c r="VKT191" s="595">
        <f>'apuração GROSS'!VKK191</f>
        <v>0</v>
      </c>
      <c r="VKU191" s="595">
        <f>'apuração GROSS'!VKL191</f>
        <v>0</v>
      </c>
      <c r="VKV191" s="595">
        <f>'apuração GROSS'!VKM191</f>
        <v>0</v>
      </c>
      <c r="VKW191" s="595">
        <f>'apuração GROSS'!VKN191</f>
        <v>0</v>
      </c>
      <c r="VKX191" s="595">
        <f>'apuração GROSS'!VKO191</f>
        <v>0</v>
      </c>
      <c r="VKY191" s="595">
        <f>'apuração GROSS'!VKP191</f>
        <v>0</v>
      </c>
      <c r="VKZ191" s="595">
        <f>'apuração GROSS'!VKQ191</f>
        <v>0</v>
      </c>
      <c r="VLA191" s="595">
        <f>'apuração GROSS'!VKR191</f>
        <v>0</v>
      </c>
      <c r="VLB191" s="595">
        <f>'apuração GROSS'!VKS191</f>
        <v>0</v>
      </c>
      <c r="VLC191" s="595">
        <f>'apuração GROSS'!VKT191</f>
        <v>0</v>
      </c>
      <c r="VLD191" s="595">
        <f>'apuração GROSS'!VKU191</f>
        <v>0</v>
      </c>
      <c r="VLE191" s="595">
        <f>'apuração GROSS'!VKV191</f>
        <v>0</v>
      </c>
      <c r="VLF191" s="595">
        <f>'apuração GROSS'!VKW191</f>
        <v>0</v>
      </c>
      <c r="VLG191" s="595">
        <f>'apuração GROSS'!VKX191</f>
        <v>0</v>
      </c>
      <c r="VLH191" s="595">
        <f>'apuração GROSS'!VKY191</f>
        <v>0</v>
      </c>
      <c r="VLI191" s="595">
        <f>'apuração GROSS'!VKZ191</f>
        <v>0</v>
      </c>
      <c r="VLJ191" s="595">
        <f>'apuração GROSS'!VLA191</f>
        <v>0</v>
      </c>
      <c r="VLK191" s="595">
        <f>'apuração GROSS'!VLB191</f>
        <v>0</v>
      </c>
      <c r="VLL191" s="595">
        <f>'apuração GROSS'!VLC191</f>
        <v>0</v>
      </c>
      <c r="VLM191" s="595">
        <f>'apuração GROSS'!VLD191</f>
        <v>0</v>
      </c>
      <c r="VLN191" s="595">
        <f>'apuração GROSS'!VLE191</f>
        <v>0</v>
      </c>
      <c r="VLO191" s="595">
        <f>'apuração GROSS'!VLF191</f>
        <v>0</v>
      </c>
      <c r="VLP191" s="595">
        <f>'apuração GROSS'!VLG191</f>
        <v>0</v>
      </c>
      <c r="VLQ191" s="595">
        <f>'apuração GROSS'!VLH191</f>
        <v>0</v>
      </c>
      <c r="VLR191" s="595">
        <f>'apuração GROSS'!VLI191</f>
        <v>0</v>
      </c>
      <c r="VLS191" s="595">
        <f>'apuração GROSS'!VLJ191</f>
        <v>0</v>
      </c>
      <c r="VLT191" s="595">
        <f>'apuração GROSS'!VLK191</f>
        <v>0</v>
      </c>
      <c r="VLU191" s="595">
        <f>'apuração GROSS'!VLL191</f>
        <v>0</v>
      </c>
      <c r="VLV191" s="595">
        <f>'apuração GROSS'!VLM191</f>
        <v>0</v>
      </c>
      <c r="VLW191" s="595">
        <f>'apuração GROSS'!VLN191</f>
        <v>0</v>
      </c>
      <c r="VLX191" s="595">
        <f>'apuração GROSS'!VLO191</f>
        <v>0</v>
      </c>
      <c r="VLY191" s="595">
        <f>'apuração GROSS'!VLP191</f>
        <v>0</v>
      </c>
      <c r="VLZ191" s="595">
        <f>'apuração GROSS'!VLQ191</f>
        <v>0</v>
      </c>
      <c r="VMA191" s="595">
        <f>'apuração GROSS'!VLR191</f>
        <v>0</v>
      </c>
      <c r="VMB191" s="595">
        <f>'apuração GROSS'!VLS191</f>
        <v>0</v>
      </c>
      <c r="VMC191" s="595">
        <f>'apuração GROSS'!VLT191</f>
        <v>0</v>
      </c>
      <c r="VMD191" s="595">
        <f>'apuração GROSS'!VLU191</f>
        <v>0</v>
      </c>
      <c r="VME191" s="595">
        <f>'apuração GROSS'!VLV191</f>
        <v>0</v>
      </c>
      <c r="VMF191" s="595">
        <f>'apuração GROSS'!VLW191</f>
        <v>0</v>
      </c>
      <c r="VMG191" s="595">
        <f>'apuração GROSS'!VLX191</f>
        <v>0</v>
      </c>
      <c r="VMH191" s="595">
        <f>'apuração GROSS'!VLY191</f>
        <v>0</v>
      </c>
      <c r="VMI191" s="595">
        <f>'apuração GROSS'!VLZ191</f>
        <v>0</v>
      </c>
      <c r="VMJ191" s="595">
        <f>'apuração GROSS'!VMA191</f>
        <v>0</v>
      </c>
      <c r="VMK191" s="595">
        <f>'apuração GROSS'!VMB191</f>
        <v>0</v>
      </c>
      <c r="VML191" s="595">
        <f>'apuração GROSS'!VMC191</f>
        <v>0</v>
      </c>
      <c r="VMM191" s="595">
        <f>'apuração GROSS'!VMD191</f>
        <v>0</v>
      </c>
      <c r="VMN191" s="595">
        <f>'apuração GROSS'!VME191</f>
        <v>0</v>
      </c>
      <c r="VMO191" s="595">
        <f>'apuração GROSS'!VMF191</f>
        <v>0</v>
      </c>
      <c r="VMP191" s="595">
        <f>'apuração GROSS'!VMG191</f>
        <v>0</v>
      </c>
      <c r="VMQ191" s="595">
        <f>'apuração GROSS'!VMH191</f>
        <v>0</v>
      </c>
      <c r="VMR191" s="595">
        <f>'apuração GROSS'!VMI191</f>
        <v>0</v>
      </c>
      <c r="VMS191" s="595">
        <f>'apuração GROSS'!VMJ191</f>
        <v>0</v>
      </c>
      <c r="VMT191" s="595">
        <f>'apuração GROSS'!VMK191</f>
        <v>0</v>
      </c>
      <c r="VMU191" s="595">
        <f>'apuração GROSS'!VML191</f>
        <v>0</v>
      </c>
      <c r="VMV191" s="595">
        <f>'apuração GROSS'!VMM191</f>
        <v>0</v>
      </c>
      <c r="VMW191" s="595">
        <f>'apuração GROSS'!VMN191</f>
        <v>0</v>
      </c>
      <c r="VMX191" s="595">
        <f>'apuração GROSS'!VMO191</f>
        <v>0</v>
      </c>
      <c r="VMY191" s="595">
        <f>'apuração GROSS'!VMP191</f>
        <v>0</v>
      </c>
      <c r="VMZ191" s="595">
        <f>'apuração GROSS'!VMQ191</f>
        <v>0</v>
      </c>
      <c r="VNA191" s="595">
        <f>'apuração GROSS'!VMR191</f>
        <v>0</v>
      </c>
      <c r="VNB191" s="595">
        <f>'apuração GROSS'!VMS191</f>
        <v>0</v>
      </c>
      <c r="VNC191" s="595">
        <f>'apuração GROSS'!VMT191</f>
        <v>0</v>
      </c>
      <c r="VND191" s="595">
        <f>'apuração GROSS'!VMU191</f>
        <v>0</v>
      </c>
      <c r="VNE191" s="595">
        <f>'apuração GROSS'!VMV191</f>
        <v>0</v>
      </c>
      <c r="VNF191" s="595">
        <f>'apuração GROSS'!VMW191</f>
        <v>0</v>
      </c>
      <c r="VNG191" s="595">
        <f>'apuração GROSS'!VMX191</f>
        <v>0</v>
      </c>
      <c r="VNH191" s="595">
        <f>'apuração GROSS'!VMY191</f>
        <v>0</v>
      </c>
      <c r="VNI191" s="595">
        <f>'apuração GROSS'!VMZ191</f>
        <v>0</v>
      </c>
      <c r="VNJ191" s="595">
        <f>'apuração GROSS'!VNA191</f>
        <v>0</v>
      </c>
      <c r="VNK191" s="595">
        <f>'apuração GROSS'!VNB191</f>
        <v>0</v>
      </c>
      <c r="VNL191" s="595">
        <f>'apuração GROSS'!VNC191</f>
        <v>0</v>
      </c>
      <c r="VNM191" s="595">
        <f>'apuração GROSS'!VND191</f>
        <v>0</v>
      </c>
      <c r="VNN191" s="595">
        <f>'apuração GROSS'!VNE191</f>
        <v>0</v>
      </c>
      <c r="VNO191" s="595">
        <f>'apuração GROSS'!VNF191</f>
        <v>0</v>
      </c>
      <c r="VNP191" s="595">
        <f>'apuração GROSS'!VNG191</f>
        <v>0</v>
      </c>
      <c r="VNQ191" s="595">
        <f>'apuração GROSS'!VNH191</f>
        <v>0</v>
      </c>
      <c r="VNR191" s="595">
        <f>'apuração GROSS'!VNI191</f>
        <v>0</v>
      </c>
      <c r="VNS191" s="595">
        <f>'apuração GROSS'!VNJ191</f>
        <v>0</v>
      </c>
      <c r="VNT191" s="595">
        <f>'apuração GROSS'!VNK191</f>
        <v>0</v>
      </c>
      <c r="VNU191" s="595">
        <f>'apuração GROSS'!VNL191</f>
        <v>0</v>
      </c>
      <c r="VNV191" s="595">
        <f>'apuração GROSS'!VNM191</f>
        <v>0</v>
      </c>
      <c r="VNW191" s="595">
        <f>'apuração GROSS'!VNN191</f>
        <v>0</v>
      </c>
      <c r="VNX191" s="595">
        <f>'apuração GROSS'!VNO191</f>
        <v>0</v>
      </c>
      <c r="VNY191" s="595">
        <f>'apuração GROSS'!VNP191</f>
        <v>0</v>
      </c>
      <c r="VNZ191" s="595">
        <f>'apuração GROSS'!VNQ191</f>
        <v>0</v>
      </c>
      <c r="VOA191" s="595">
        <f>'apuração GROSS'!VNR191</f>
        <v>0</v>
      </c>
      <c r="VOB191" s="595">
        <f>'apuração GROSS'!VNS191</f>
        <v>0</v>
      </c>
      <c r="VOC191" s="595">
        <f>'apuração GROSS'!VNT191</f>
        <v>0</v>
      </c>
      <c r="VOD191" s="595">
        <f>'apuração GROSS'!VNU191</f>
        <v>0</v>
      </c>
      <c r="VOE191" s="595">
        <f>'apuração GROSS'!VNV191</f>
        <v>0</v>
      </c>
      <c r="VOF191" s="595">
        <f>'apuração GROSS'!VNW191</f>
        <v>0</v>
      </c>
      <c r="VOG191" s="595">
        <f>'apuração GROSS'!VNX191</f>
        <v>0</v>
      </c>
      <c r="VOH191" s="595">
        <f>'apuração GROSS'!VNY191</f>
        <v>0</v>
      </c>
      <c r="VOI191" s="595">
        <f>'apuração GROSS'!VNZ191</f>
        <v>0</v>
      </c>
      <c r="VOJ191" s="595">
        <f>'apuração GROSS'!VOA191</f>
        <v>0</v>
      </c>
      <c r="VOK191" s="595">
        <f>'apuração GROSS'!VOB191</f>
        <v>0</v>
      </c>
      <c r="VOL191" s="595">
        <f>'apuração GROSS'!VOC191</f>
        <v>0</v>
      </c>
      <c r="VOM191" s="595">
        <f>'apuração GROSS'!VOD191</f>
        <v>0</v>
      </c>
      <c r="VON191" s="595">
        <f>'apuração GROSS'!VOE191</f>
        <v>0</v>
      </c>
      <c r="VOO191" s="595">
        <f>'apuração GROSS'!VOF191</f>
        <v>0</v>
      </c>
      <c r="VOP191" s="595">
        <f>'apuração GROSS'!VOG191</f>
        <v>0</v>
      </c>
      <c r="VOQ191" s="595">
        <f>'apuração GROSS'!VOH191</f>
        <v>0</v>
      </c>
      <c r="VOR191" s="595">
        <f>'apuração GROSS'!VOI191</f>
        <v>0</v>
      </c>
      <c r="VOS191" s="595">
        <f>'apuração GROSS'!VOJ191</f>
        <v>0</v>
      </c>
      <c r="VOT191" s="595">
        <f>'apuração GROSS'!VOK191</f>
        <v>0</v>
      </c>
      <c r="VOU191" s="595">
        <f>'apuração GROSS'!VOL191</f>
        <v>0</v>
      </c>
      <c r="VOV191" s="595">
        <f>'apuração GROSS'!VOM191</f>
        <v>0</v>
      </c>
      <c r="VOW191" s="595">
        <f>'apuração GROSS'!VON191</f>
        <v>0</v>
      </c>
      <c r="VOX191" s="595">
        <f>'apuração GROSS'!VOO191</f>
        <v>0</v>
      </c>
      <c r="VOY191" s="595">
        <f>'apuração GROSS'!VOP191</f>
        <v>0</v>
      </c>
      <c r="VOZ191" s="595">
        <f>'apuração GROSS'!VOQ191</f>
        <v>0</v>
      </c>
      <c r="VPA191" s="595">
        <f>'apuração GROSS'!VOR191</f>
        <v>0</v>
      </c>
      <c r="VPB191" s="595">
        <f>'apuração GROSS'!VOS191</f>
        <v>0</v>
      </c>
      <c r="VPC191" s="595">
        <f>'apuração GROSS'!VOT191</f>
        <v>0</v>
      </c>
      <c r="VPD191" s="595">
        <f>'apuração GROSS'!VOU191</f>
        <v>0</v>
      </c>
      <c r="VPE191" s="595">
        <f>'apuração GROSS'!VOV191</f>
        <v>0</v>
      </c>
      <c r="VPF191" s="595">
        <f>'apuração GROSS'!VOW191</f>
        <v>0</v>
      </c>
      <c r="VPG191" s="595">
        <f>'apuração GROSS'!VOX191</f>
        <v>0</v>
      </c>
      <c r="VPH191" s="595">
        <f>'apuração GROSS'!VOY191</f>
        <v>0</v>
      </c>
      <c r="VPI191" s="595">
        <f>'apuração GROSS'!VOZ191</f>
        <v>0</v>
      </c>
      <c r="VPJ191" s="595">
        <f>'apuração GROSS'!VPA191</f>
        <v>0</v>
      </c>
      <c r="VPK191" s="595">
        <f>'apuração GROSS'!VPB191</f>
        <v>0</v>
      </c>
      <c r="VPL191" s="595">
        <f>'apuração GROSS'!VPC191</f>
        <v>0</v>
      </c>
      <c r="VPM191" s="595">
        <f>'apuração GROSS'!VPD191</f>
        <v>0</v>
      </c>
      <c r="VPN191" s="595">
        <f>'apuração GROSS'!VPE191</f>
        <v>0</v>
      </c>
      <c r="VPO191" s="595">
        <f>'apuração GROSS'!VPF191</f>
        <v>0</v>
      </c>
      <c r="VPP191" s="595">
        <f>'apuração GROSS'!VPG191</f>
        <v>0</v>
      </c>
      <c r="VPQ191" s="595">
        <f>'apuração GROSS'!VPH191</f>
        <v>0</v>
      </c>
      <c r="VPR191" s="595">
        <f>'apuração GROSS'!VPI191</f>
        <v>0</v>
      </c>
      <c r="VPS191" s="595">
        <f>'apuração GROSS'!VPJ191</f>
        <v>0</v>
      </c>
      <c r="VPT191" s="595">
        <f>'apuração GROSS'!VPK191</f>
        <v>0</v>
      </c>
      <c r="VPU191" s="595">
        <f>'apuração GROSS'!VPL191</f>
        <v>0</v>
      </c>
      <c r="VPV191" s="595">
        <f>'apuração GROSS'!VPM191</f>
        <v>0</v>
      </c>
      <c r="VPW191" s="595">
        <f>'apuração GROSS'!VPN191</f>
        <v>0</v>
      </c>
      <c r="VPX191" s="595">
        <f>'apuração GROSS'!VPO191</f>
        <v>0</v>
      </c>
      <c r="VPY191" s="595">
        <f>'apuração GROSS'!VPP191</f>
        <v>0</v>
      </c>
      <c r="VPZ191" s="595">
        <f>'apuração GROSS'!VPQ191</f>
        <v>0</v>
      </c>
      <c r="VQA191" s="595">
        <f>'apuração GROSS'!VPR191</f>
        <v>0</v>
      </c>
      <c r="VQB191" s="595">
        <f>'apuração GROSS'!VPS191</f>
        <v>0</v>
      </c>
      <c r="VQC191" s="595">
        <f>'apuração GROSS'!VPT191</f>
        <v>0</v>
      </c>
      <c r="VQD191" s="595">
        <f>'apuração GROSS'!VPU191</f>
        <v>0</v>
      </c>
      <c r="VQE191" s="595">
        <f>'apuração GROSS'!VPV191</f>
        <v>0</v>
      </c>
      <c r="VQF191" s="595">
        <f>'apuração GROSS'!VPW191</f>
        <v>0</v>
      </c>
      <c r="VQG191" s="595">
        <f>'apuração GROSS'!VPX191</f>
        <v>0</v>
      </c>
      <c r="VQH191" s="595">
        <f>'apuração GROSS'!VPY191</f>
        <v>0</v>
      </c>
      <c r="VQI191" s="595">
        <f>'apuração GROSS'!VPZ191</f>
        <v>0</v>
      </c>
      <c r="VQJ191" s="595">
        <f>'apuração GROSS'!VQA191</f>
        <v>0</v>
      </c>
      <c r="VQK191" s="595">
        <f>'apuração GROSS'!VQB191</f>
        <v>0</v>
      </c>
      <c r="VQL191" s="595">
        <f>'apuração GROSS'!VQC191</f>
        <v>0</v>
      </c>
      <c r="VQM191" s="595">
        <f>'apuração GROSS'!VQD191</f>
        <v>0</v>
      </c>
      <c r="VQN191" s="595">
        <f>'apuração GROSS'!VQE191</f>
        <v>0</v>
      </c>
      <c r="VQO191" s="595">
        <f>'apuração GROSS'!VQF191</f>
        <v>0</v>
      </c>
      <c r="VQP191" s="595">
        <f>'apuração GROSS'!VQG191</f>
        <v>0</v>
      </c>
      <c r="VQQ191" s="595">
        <f>'apuração GROSS'!VQH191</f>
        <v>0</v>
      </c>
      <c r="VQR191" s="595">
        <f>'apuração GROSS'!VQI191</f>
        <v>0</v>
      </c>
      <c r="VQS191" s="595">
        <f>'apuração GROSS'!VQJ191</f>
        <v>0</v>
      </c>
      <c r="VQT191" s="595">
        <f>'apuração GROSS'!VQK191</f>
        <v>0</v>
      </c>
      <c r="VQU191" s="595">
        <f>'apuração GROSS'!VQL191</f>
        <v>0</v>
      </c>
      <c r="VQV191" s="595">
        <f>'apuração GROSS'!VQM191</f>
        <v>0</v>
      </c>
      <c r="VQW191" s="595">
        <f>'apuração GROSS'!VQN191</f>
        <v>0</v>
      </c>
      <c r="VQX191" s="595">
        <f>'apuração GROSS'!VQO191</f>
        <v>0</v>
      </c>
      <c r="VQY191" s="595">
        <f>'apuração GROSS'!VQP191</f>
        <v>0</v>
      </c>
      <c r="VQZ191" s="595">
        <f>'apuração GROSS'!VQQ191</f>
        <v>0</v>
      </c>
      <c r="VRA191" s="595">
        <f>'apuração GROSS'!VQR191</f>
        <v>0</v>
      </c>
      <c r="VRB191" s="595">
        <f>'apuração GROSS'!VQS191</f>
        <v>0</v>
      </c>
      <c r="VRC191" s="595">
        <f>'apuração GROSS'!VQT191</f>
        <v>0</v>
      </c>
      <c r="VRD191" s="595">
        <f>'apuração GROSS'!VQU191</f>
        <v>0</v>
      </c>
      <c r="VRE191" s="595">
        <f>'apuração GROSS'!VQV191</f>
        <v>0</v>
      </c>
      <c r="VRF191" s="595">
        <f>'apuração GROSS'!VQW191</f>
        <v>0</v>
      </c>
      <c r="VRG191" s="595">
        <f>'apuração GROSS'!VQX191</f>
        <v>0</v>
      </c>
      <c r="VRH191" s="595">
        <f>'apuração GROSS'!VQY191</f>
        <v>0</v>
      </c>
      <c r="VRI191" s="595">
        <f>'apuração GROSS'!VQZ191</f>
        <v>0</v>
      </c>
      <c r="VRJ191" s="595">
        <f>'apuração GROSS'!VRA191</f>
        <v>0</v>
      </c>
      <c r="VRK191" s="595">
        <f>'apuração GROSS'!VRB191</f>
        <v>0</v>
      </c>
      <c r="VRL191" s="595">
        <f>'apuração GROSS'!VRC191</f>
        <v>0</v>
      </c>
      <c r="VRM191" s="595">
        <f>'apuração GROSS'!VRD191</f>
        <v>0</v>
      </c>
      <c r="VRN191" s="595">
        <f>'apuração GROSS'!VRE191</f>
        <v>0</v>
      </c>
      <c r="VRO191" s="595">
        <f>'apuração GROSS'!VRF191</f>
        <v>0</v>
      </c>
      <c r="VRP191" s="595">
        <f>'apuração GROSS'!VRG191</f>
        <v>0</v>
      </c>
      <c r="VRQ191" s="595">
        <f>'apuração GROSS'!VRH191</f>
        <v>0</v>
      </c>
      <c r="VRR191" s="595">
        <f>'apuração GROSS'!VRI191</f>
        <v>0</v>
      </c>
      <c r="VRS191" s="595">
        <f>'apuração GROSS'!VRJ191</f>
        <v>0</v>
      </c>
      <c r="VRT191" s="595">
        <f>'apuração GROSS'!VRK191</f>
        <v>0</v>
      </c>
      <c r="VRU191" s="595">
        <f>'apuração GROSS'!VRL191</f>
        <v>0</v>
      </c>
      <c r="VRV191" s="595">
        <f>'apuração GROSS'!VRM191</f>
        <v>0</v>
      </c>
      <c r="VRW191" s="595">
        <f>'apuração GROSS'!VRN191</f>
        <v>0</v>
      </c>
      <c r="VRX191" s="595">
        <f>'apuração GROSS'!VRO191</f>
        <v>0</v>
      </c>
      <c r="VRY191" s="595">
        <f>'apuração GROSS'!VRP191</f>
        <v>0</v>
      </c>
      <c r="VRZ191" s="595">
        <f>'apuração GROSS'!VRQ191</f>
        <v>0</v>
      </c>
      <c r="VSA191" s="595">
        <f>'apuração GROSS'!VRR191</f>
        <v>0</v>
      </c>
      <c r="VSB191" s="595">
        <f>'apuração GROSS'!VRS191</f>
        <v>0</v>
      </c>
      <c r="VSC191" s="595">
        <f>'apuração GROSS'!VRT191</f>
        <v>0</v>
      </c>
      <c r="VSD191" s="595">
        <f>'apuração GROSS'!VRU191</f>
        <v>0</v>
      </c>
      <c r="VSE191" s="595">
        <f>'apuração GROSS'!VRV191</f>
        <v>0</v>
      </c>
      <c r="VSF191" s="595">
        <f>'apuração GROSS'!VRW191</f>
        <v>0</v>
      </c>
      <c r="VSG191" s="595">
        <f>'apuração GROSS'!VRX191</f>
        <v>0</v>
      </c>
      <c r="VSH191" s="595">
        <f>'apuração GROSS'!VRY191</f>
        <v>0</v>
      </c>
      <c r="VSI191" s="595">
        <f>'apuração GROSS'!VRZ191</f>
        <v>0</v>
      </c>
      <c r="VSJ191" s="595">
        <f>'apuração GROSS'!VSA191</f>
        <v>0</v>
      </c>
      <c r="VSK191" s="595">
        <f>'apuração GROSS'!VSB191</f>
        <v>0</v>
      </c>
      <c r="VSL191" s="595">
        <f>'apuração GROSS'!VSC191</f>
        <v>0</v>
      </c>
      <c r="VSM191" s="595">
        <f>'apuração GROSS'!VSD191</f>
        <v>0</v>
      </c>
      <c r="VSN191" s="595">
        <f>'apuração GROSS'!VSE191</f>
        <v>0</v>
      </c>
      <c r="VSO191" s="595">
        <f>'apuração GROSS'!VSF191</f>
        <v>0</v>
      </c>
      <c r="VSP191" s="595">
        <f>'apuração GROSS'!VSG191</f>
        <v>0</v>
      </c>
      <c r="VSQ191" s="595">
        <f>'apuração GROSS'!VSH191</f>
        <v>0</v>
      </c>
      <c r="VSR191" s="595">
        <f>'apuração GROSS'!VSI191</f>
        <v>0</v>
      </c>
      <c r="VSS191" s="595">
        <f>'apuração GROSS'!VSJ191</f>
        <v>0</v>
      </c>
      <c r="VST191" s="595">
        <f>'apuração GROSS'!VSK191</f>
        <v>0</v>
      </c>
      <c r="VSU191" s="595">
        <f>'apuração GROSS'!VSL191</f>
        <v>0</v>
      </c>
      <c r="VSV191" s="595">
        <f>'apuração GROSS'!VSM191</f>
        <v>0</v>
      </c>
      <c r="VSW191" s="595">
        <f>'apuração GROSS'!VSN191</f>
        <v>0</v>
      </c>
      <c r="VSX191" s="595">
        <f>'apuração GROSS'!VSO191</f>
        <v>0</v>
      </c>
      <c r="VSY191" s="595">
        <f>'apuração GROSS'!VSP191</f>
        <v>0</v>
      </c>
      <c r="VSZ191" s="595">
        <f>'apuração GROSS'!VSQ191</f>
        <v>0</v>
      </c>
      <c r="VTA191" s="595">
        <f>'apuração GROSS'!VSR191</f>
        <v>0</v>
      </c>
      <c r="VTB191" s="595">
        <f>'apuração GROSS'!VSS191</f>
        <v>0</v>
      </c>
      <c r="VTC191" s="595">
        <f>'apuração GROSS'!VST191</f>
        <v>0</v>
      </c>
      <c r="VTD191" s="595">
        <f>'apuração GROSS'!VSU191</f>
        <v>0</v>
      </c>
      <c r="VTE191" s="595">
        <f>'apuração GROSS'!VSV191</f>
        <v>0</v>
      </c>
      <c r="VTF191" s="595">
        <f>'apuração GROSS'!VSW191</f>
        <v>0</v>
      </c>
      <c r="VTG191" s="595">
        <f>'apuração GROSS'!VSX191</f>
        <v>0</v>
      </c>
      <c r="VTH191" s="595">
        <f>'apuração GROSS'!VSY191</f>
        <v>0</v>
      </c>
      <c r="VTI191" s="595">
        <f>'apuração GROSS'!VSZ191</f>
        <v>0</v>
      </c>
      <c r="VTJ191" s="595">
        <f>'apuração GROSS'!VTA191</f>
        <v>0</v>
      </c>
      <c r="VTK191" s="595">
        <f>'apuração GROSS'!VTB191</f>
        <v>0</v>
      </c>
      <c r="VTL191" s="595">
        <f>'apuração GROSS'!VTC191</f>
        <v>0</v>
      </c>
      <c r="VTM191" s="595">
        <f>'apuração GROSS'!VTD191</f>
        <v>0</v>
      </c>
      <c r="VTN191" s="595">
        <f>'apuração GROSS'!VTE191</f>
        <v>0</v>
      </c>
      <c r="VTO191" s="595">
        <f>'apuração GROSS'!VTF191</f>
        <v>0</v>
      </c>
      <c r="VTP191" s="595">
        <f>'apuração GROSS'!VTG191</f>
        <v>0</v>
      </c>
      <c r="VTQ191" s="595">
        <f>'apuração GROSS'!VTH191</f>
        <v>0</v>
      </c>
      <c r="VTR191" s="595">
        <f>'apuração GROSS'!VTI191</f>
        <v>0</v>
      </c>
      <c r="VTS191" s="595">
        <f>'apuração GROSS'!VTJ191</f>
        <v>0</v>
      </c>
      <c r="VTT191" s="595">
        <f>'apuração GROSS'!VTK191</f>
        <v>0</v>
      </c>
      <c r="VTU191" s="595">
        <f>'apuração GROSS'!VTL191</f>
        <v>0</v>
      </c>
      <c r="VTV191" s="595">
        <f>'apuração GROSS'!VTM191</f>
        <v>0</v>
      </c>
      <c r="VTW191" s="595">
        <f>'apuração GROSS'!VTN191</f>
        <v>0</v>
      </c>
      <c r="VTX191" s="595">
        <f>'apuração GROSS'!VTO191</f>
        <v>0</v>
      </c>
      <c r="VTY191" s="595">
        <f>'apuração GROSS'!VTP191</f>
        <v>0</v>
      </c>
      <c r="VTZ191" s="595">
        <f>'apuração GROSS'!VTQ191</f>
        <v>0</v>
      </c>
      <c r="VUA191" s="595">
        <f>'apuração GROSS'!VTR191</f>
        <v>0</v>
      </c>
      <c r="VUB191" s="595">
        <f>'apuração GROSS'!VTS191</f>
        <v>0</v>
      </c>
      <c r="VUC191" s="595">
        <f>'apuração GROSS'!VTT191</f>
        <v>0</v>
      </c>
      <c r="VUD191" s="595">
        <f>'apuração GROSS'!VTU191</f>
        <v>0</v>
      </c>
      <c r="VUE191" s="595">
        <f>'apuração GROSS'!VTV191</f>
        <v>0</v>
      </c>
      <c r="VUF191" s="595">
        <f>'apuração GROSS'!VTW191</f>
        <v>0</v>
      </c>
      <c r="VUG191" s="595">
        <f>'apuração GROSS'!VTX191</f>
        <v>0</v>
      </c>
      <c r="VUH191" s="595">
        <f>'apuração GROSS'!VTY191</f>
        <v>0</v>
      </c>
      <c r="VUI191" s="595">
        <f>'apuração GROSS'!VTZ191</f>
        <v>0</v>
      </c>
      <c r="VUJ191" s="595">
        <f>'apuração GROSS'!VUA191</f>
        <v>0</v>
      </c>
      <c r="VUK191" s="595">
        <f>'apuração GROSS'!VUB191</f>
        <v>0</v>
      </c>
      <c r="VUL191" s="595">
        <f>'apuração GROSS'!VUC191</f>
        <v>0</v>
      </c>
      <c r="VUM191" s="595">
        <f>'apuração GROSS'!VUD191</f>
        <v>0</v>
      </c>
      <c r="VUN191" s="595">
        <f>'apuração GROSS'!VUE191</f>
        <v>0</v>
      </c>
      <c r="VUO191" s="595">
        <f>'apuração GROSS'!VUF191</f>
        <v>0</v>
      </c>
      <c r="VUP191" s="595">
        <f>'apuração GROSS'!VUG191</f>
        <v>0</v>
      </c>
      <c r="VUQ191" s="595">
        <f>'apuração GROSS'!VUH191</f>
        <v>0</v>
      </c>
      <c r="VUR191" s="595">
        <f>'apuração GROSS'!VUI191</f>
        <v>0</v>
      </c>
      <c r="VUS191" s="595">
        <f>'apuração GROSS'!VUJ191</f>
        <v>0</v>
      </c>
      <c r="VUT191" s="595">
        <f>'apuração GROSS'!VUK191</f>
        <v>0</v>
      </c>
      <c r="VUU191" s="595">
        <f>'apuração GROSS'!VUL191</f>
        <v>0</v>
      </c>
      <c r="VUV191" s="595">
        <f>'apuração GROSS'!VUM191</f>
        <v>0</v>
      </c>
      <c r="VUW191" s="595">
        <f>'apuração GROSS'!VUN191</f>
        <v>0</v>
      </c>
      <c r="VUX191" s="595">
        <f>'apuração GROSS'!VUO191</f>
        <v>0</v>
      </c>
      <c r="VUY191" s="595">
        <f>'apuração GROSS'!VUP191</f>
        <v>0</v>
      </c>
      <c r="VUZ191" s="595">
        <f>'apuração GROSS'!VUQ191</f>
        <v>0</v>
      </c>
      <c r="VVA191" s="595">
        <f>'apuração GROSS'!VUR191</f>
        <v>0</v>
      </c>
      <c r="VVB191" s="595">
        <f>'apuração GROSS'!VUS191</f>
        <v>0</v>
      </c>
      <c r="VVC191" s="595">
        <f>'apuração GROSS'!VUT191</f>
        <v>0</v>
      </c>
      <c r="VVD191" s="595">
        <f>'apuração GROSS'!VUU191</f>
        <v>0</v>
      </c>
      <c r="VVE191" s="595">
        <f>'apuração GROSS'!VUV191</f>
        <v>0</v>
      </c>
      <c r="VVF191" s="595">
        <f>'apuração GROSS'!VUW191</f>
        <v>0</v>
      </c>
      <c r="VVG191" s="595">
        <f>'apuração GROSS'!VUX191</f>
        <v>0</v>
      </c>
      <c r="VVH191" s="595">
        <f>'apuração GROSS'!VUY191</f>
        <v>0</v>
      </c>
      <c r="VVI191" s="595">
        <f>'apuração GROSS'!VUZ191</f>
        <v>0</v>
      </c>
      <c r="VVJ191" s="595">
        <f>'apuração GROSS'!VVA191</f>
        <v>0</v>
      </c>
      <c r="VVK191" s="595">
        <f>'apuração GROSS'!VVB191</f>
        <v>0</v>
      </c>
      <c r="VVL191" s="595">
        <f>'apuração GROSS'!VVC191</f>
        <v>0</v>
      </c>
      <c r="VVM191" s="595">
        <f>'apuração GROSS'!VVD191</f>
        <v>0</v>
      </c>
      <c r="VVN191" s="595">
        <f>'apuração GROSS'!VVE191</f>
        <v>0</v>
      </c>
      <c r="VVO191" s="595">
        <f>'apuração GROSS'!VVF191</f>
        <v>0</v>
      </c>
      <c r="VVP191" s="595">
        <f>'apuração GROSS'!VVG191</f>
        <v>0</v>
      </c>
      <c r="VVQ191" s="595">
        <f>'apuração GROSS'!VVH191</f>
        <v>0</v>
      </c>
      <c r="VVR191" s="595">
        <f>'apuração GROSS'!VVI191</f>
        <v>0</v>
      </c>
      <c r="VVS191" s="595">
        <f>'apuração GROSS'!VVJ191</f>
        <v>0</v>
      </c>
      <c r="VVT191" s="595">
        <f>'apuração GROSS'!VVK191</f>
        <v>0</v>
      </c>
      <c r="VVU191" s="595">
        <f>'apuração GROSS'!VVL191</f>
        <v>0</v>
      </c>
      <c r="VVV191" s="595">
        <f>'apuração GROSS'!VVM191</f>
        <v>0</v>
      </c>
      <c r="VVW191" s="595">
        <f>'apuração GROSS'!VVN191</f>
        <v>0</v>
      </c>
      <c r="VVX191" s="595">
        <f>'apuração GROSS'!VVO191</f>
        <v>0</v>
      </c>
      <c r="VVY191" s="595">
        <f>'apuração GROSS'!VVP191</f>
        <v>0</v>
      </c>
      <c r="VVZ191" s="595">
        <f>'apuração GROSS'!VVQ191</f>
        <v>0</v>
      </c>
      <c r="VWA191" s="595">
        <f>'apuração GROSS'!VVR191</f>
        <v>0</v>
      </c>
      <c r="VWB191" s="595">
        <f>'apuração GROSS'!VVS191</f>
        <v>0</v>
      </c>
      <c r="VWC191" s="595">
        <f>'apuração GROSS'!VVT191</f>
        <v>0</v>
      </c>
      <c r="VWD191" s="595">
        <f>'apuração GROSS'!VVU191</f>
        <v>0</v>
      </c>
      <c r="VWE191" s="595">
        <f>'apuração GROSS'!VVV191</f>
        <v>0</v>
      </c>
      <c r="VWF191" s="595">
        <f>'apuração GROSS'!VVW191</f>
        <v>0</v>
      </c>
      <c r="VWG191" s="595">
        <f>'apuração GROSS'!VVX191</f>
        <v>0</v>
      </c>
      <c r="VWH191" s="595">
        <f>'apuração GROSS'!VVY191</f>
        <v>0</v>
      </c>
      <c r="VWI191" s="595">
        <f>'apuração GROSS'!VVZ191</f>
        <v>0</v>
      </c>
      <c r="VWJ191" s="595">
        <f>'apuração GROSS'!VWA191</f>
        <v>0</v>
      </c>
      <c r="VWK191" s="595">
        <f>'apuração GROSS'!VWB191</f>
        <v>0</v>
      </c>
      <c r="VWL191" s="595">
        <f>'apuração GROSS'!VWC191</f>
        <v>0</v>
      </c>
      <c r="VWM191" s="595">
        <f>'apuração GROSS'!VWD191</f>
        <v>0</v>
      </c>
      <c r="VWN191" s="595">
        <f>'apuração GROSS'!VWE191</f>
        <v>0</v>
      </c>
      <c r="VWO191" s="595">
        <f>'apuração GROSS'!VWF191</f>
        <v>0</v>
      </c>
      <c r="VWP191" s="595">
        <f>'apuração GROSS'!VWG191</f>
        <v>0</v>
      </c>
      <c r="VWQ191" s="595">
        <f>'apuração GROSS'!VWH191</f>
        <v>0</v>
      </c>
      <c r="VWR191" s="595">
        <f>'apuração GROSS'!VWI191</f>
        <v>0</v>
      </c>
      <c r="VWS191" s="595">
        <f>'apuração GROSS'!VWJ191</f>
        <v>0</v>
      </c>
      <c r="VWT191" s="595">
        <f>'apuração GROSS'!VWK191</f>
        <v>0</v>
      </c>
      <c r="VWU191" s="595">
        <f>'apuração GROSS'!VWL191</f>
        <v>0</v>
      </c>
      <c r="VWV191" s="595">
        <f>'apuração GROSS'!VWM191</f>
        <v>0</v>
      </c>
      <c r="VWW191" s="595">
        <f>'apuração GROSS'!VWN191</f>
        <v>0</v>
      </c>
      <c r="VWX191" s="595">
        <f>'apuração GROSS'!VWO191</f>
        <v>0</v>
      </c>
      <c r="VWY191" s="595">
        <f>'apuração GROSS'!VWP191</f>
        <v>0</v>
      </c>
      <c r="VWZ191" s="595">
        <f>'apuração GROSS'!VWQ191</f>
        <v>0</v>
      </c>
      <c r="VXA191" s="595">
        <f>'apuração GROSS'!VWR191</f>
        <v>0</v>
      </c>
      <c r="VXB191" s="595">
        <f>'apuração GROSS'!VWS191</f>
        <v>0</v>
      </c>
      <c r="VXC191" s="595">
        <f>'apuração GROSS'!VWT191</f>
        <v>0</v>
      </c>
      <c r="VXD191" s="595">
        <f>'apuração GROSS'!VWU191</f>
        <v>0</v>
      </c>
      <c r="VXE191" s="595">
        <f>'apuração GROSS'!VWV191</f>
        <v>0</v>
      </c>
      <c r="VXF191" s="595">
        <f>'apuração GROSS'!VWW191</f>
        <v>0</v>
      </c>
      <c r="VXG191" s="595">
        <f>'apuração GROSS'!VWX191</f>
        <v>0</v>
      </c>
      <c r="VXH191" s="595">
        <f>'apuração GROSS'!VWY191</f>
        <v>0</v>
      </c>
      <c r="VXI191" s="595">
        <f>'apuração GROSS'!VWZ191</f>
        <v>0</v>
      </c>
      <c r="VXJ191" s="595">
        <f>'apuração GROSS'!VXA191</f>
        <v>0</v>
      </c>
      <c r="VXK191" s="595">
        <f>'apuração GROSS'!VXB191</f>
        <v>0</v>
      </c>
      <c r="VXL191" s="595">
        <f>'apuração GROSS'!VXC191</f>
        <v>0</v>
      </c>
      <c r="VXM191" s="595">
        <f>'apuração GROSS'!VXD191</f>
        <v>0</v>
      </c>
      <c r="VXN191" s="595">
        <f>'apuração GROSS'!VXE191</f>
        <v>0</v>
      </c>
      <c r="VXO191" s="595">
        <f>'apuração GROSS'!VXF191</f>
        <v>0</v>
      </c>
      <c r="VXP191" s="595">
        <f>'apuração GROSS'!VXG191</f>
        <v>0</v>
      </c>
      <c r="VXQ191" s="595">
        <f>'apuração GROSS'!VXH191</f>
        <v>0</v>
      </c>
      <c r="VXR191" s="595">
        <f>'apuração GROSS'!VXI191</f>
        <v>0</v>
      </c>
      <c r="VXS191" s="595">
        <f>'apuração GROSS'!VXJ191</f>
        <v>0</v>
      </c>
      <c r="VXT191" s="595">
        <f>'apuração GROSS'!VXK191</f>
        <v>0</v>
      </c>
      <c r="VXU191" s="595">
        <f>'apuração GROSS'!VXL191</f>
        <v>0</v>
      </c>
      <c r="VXV191" s="595">
        <f>'apuração GROSS'!VXM191</f>
        <v>0</v>
      </c>
      <c r="VXW191" s="595">
        <f>'apuração GROSS'!VXN191</f>
        <v>0</v>
      </c>
      <c r="VXX191" s="595">
        <f>'apuração GROSS'!VXO191</f>
        <v>0</v>
      </c>
      <c r="VXY191" s="595">
        <f>'apuração GROSS'!VXP191</f>
        <v>0</v>
      </c>
      <c r="VXZ191" s="595">
        <f>'apuração GROSS'!VXQ191</f>
        <v>0</v>
      </c>
      <c r="VYA191" s="595">
        <f>'apuração GROSS'!VXR191</f>
        <v>0</v>
      </c>
      <c r="VYB191" s="595">
        <f>'apuração GROSS'!VXS191</f>
        <v>0</v>
      </c>
      <c r="VYC191" s="595">
        <f>'apuração GROSS'!VXT191</f>
        <v>0</v>
      </c>
      <c r="VYD191" s="595">
        <f>'apuração GROSS'!VXU191</f>
        <v>0</v>
      </c>
      <c r="VYE191" s="595">
        <f>'apuração GROSS'!VXV191</f>
        <v>0</v>
      </c>
      <c r="VYF191" s="595">
        <f>'apuração GROSS'!VXW191</f>
        <v>0</v>
      </c>
      <c r="VYG191" s="595">
        <f>'apuração GROSS'!VXX191</f>
        <v>0</v>
      </c>
      <c r="VYH191" s="595">
        <f>'apuração GROSS'!VXY191</f>
        <v>0</v>
      </c>
      <c r="VYI191" s="595">
        <f>'apuração GROSS'!VXZ191</f>
        <v>0</v>
      </c>
      <c r="VYJ191" s="595">
        <f>'apuração GROSS'!VYA191</f>
        <v>0</v>
      </c>
      <c r="VYK191" s="595">
        <f>'apuração GROSS'!VYB191</f>
        <v>0</v>
      </c>
      <c r="VYL191" s="595">
        <f>'apuração GROSS'!VYC191</f>
        <v>0</v>
      </c>
      <c r="VYM191" s="595">
        <f>'apuração GROSS'!VYD191</f>
        <v>0</v>
      </c>
      <c r="VYN191" s="595">
        <f>'apuração GROSS'!VYE191</f>
        <v>0</v>
      </c>
      <c r="VYO191" s="595">
        <f>'apuração GROSS'!VYF191</f>
        <v>0</v>
      </c>
      <c r="VYP191" s="595">
        <f>'apuração GROSS'!VYG191</f>
        <v>0</v>
      </c>
      <c r="VYQ191" s="595">
        <f>'apuração GROSS'!VYH191</f>
        <v>0</v>
      </c>
      <c r="VYR191" s="595">
        <f>'apuração GROSS'!VYI191</f>
        <v>0</v>
      </c>
      <c r="VYS191" s="595">
        <f>'apuração GROSS'!VYJ191</f>
        <v>0</v>
      </c>
      <c r="VYT191" s="595">
        <f>'apuração GROSS'!VYK191</f>
        <v>0</v>
      </c>
      <c r="VYU191" s="595">
        <f>'apuração GROSS'!VYL191</f>
        <v>0</v>
      </c>
      <c r="VYV191" s="595">
        <f>'apuração GROSS'!VYM191</f>
        <v>0</v>
      </c>
      <c r="VYW191" s="595">
        <f>'apuração GROSS'!VYN191</f>
        <v>0</v>
      </c>
      <c r="VYX191" s="595">
        <f>'apuração GROSS'!VYO191</f>
        <v>0</v>
      </c>
      <c r="VYY191" s="595">
        <f>'apuração GROSS'!VYP191</f>
        <v>0</v>
      </c>
      <c r="VYZ191" s="595">
        <f>'apuração GROSS'!VYQ191</f>
        <v>0</v>
      </c>
      <c r="VZA191" s="595">
        <f>'apuração GROSS'!VYR191</f>
        <v>0</v>
      </c>
      <c r="VZB191" s="595">
        <f>'apuração GROSS'!VYS191</f>
        <v>0</v>
      </c>
      <c r="VZC191" s="595">
        <f>'apuração GROSS'!VYT191</f>
        <v>0</v>
      </c>
      <c r="VZD191" s="595">
        <f>'apuração GROSS'!VYU191</f>
        <v>0</v>
      </c>
      <c r="VZE191" s="595">
        <f>'apuração GROSS'!VYV191</f>
        <v>0</v>
      </c>
      <c r="VZF191" s="595">
        <f>'apuração GROSS'!VYW191</f>
        <v>0</v>
      </c>
      <c r="VZG191" s="595">
        <f>'apuração GROSS'!VYX191</f>
        <v>0</v>
      </c>
      <c r="VZH191" s="595">
        <f>'apuração GROSS'!VYY191</f>
        <v>0</v>
      </c>
      <c r="VZI191" s="595">
        <f>'apuração GROSS'!VYZ191</f>
        <v>0</v>
      </c>
      <c r="VZJ191" s="595">
        <f>'apuração GROSS'!VZA191</f>
        <v>0</v>
      </c>
      <c r="VZK191" s="595">
        <f>'apuração GROSS'!VZB191</f>
        <v>0</v>
      </c>
      <c r="VZL191" s="595">
        <f>'apuração GROSS'!VZC191</f>
        <v>0</v>
      </c>
      <c r="VZM191" s="595">
        <f>'apuração GROSS'!VZD191</f>
        <v>0</v>
      </c>
      <c r="VZN191" s="595">
        <f>'apuração GROSS'!VZE191</f>
        <v>0</v>
      </c>
      <c r="VZO191" s="595">
        <f>'apuração GROSS'!VZF191</f>
        <v>0</v>
      </c>
      <c r="VZP191" s="595">
        <f>'apuração GROSS'!VZG191</f>
        <v>0</v>
      </c>
      <c r="VZQ191" s="595">
        <f>'apuração GROSS'!VZH191</f>
        <v>0</v>
      </c>
      <c r="VZR191" s="595">
        <f>'apuração GROSS'!VZI191</f>
        <v>0</v>
      </c>
      <c r="VZS191" s="595">
        <f>'apuração GROSS'!VZJ191</f>
        <v>0</v>
      </c>
      <c r="VZT191" s="595">
        <f>'apuração GROSS'!VZK191</f>
        <v>0</v>
      </c>
      <c r="VZU191" s="595">
        <f>'apuração GROSS'!VZL191</f>
        <v>0</v>
      </c>
      <c r="VZV191" s="595">
        <f>'apuração GROSS'!VZM191</f>
        <v>0</v>
      </c>
      <c r="VZW191" s="595">
        <f>'apuração GROSS'!VZN191</f>
        <v>0</v>
      </c>
      <c r="VZX191" s="595">
        <f>'apuração GROSS'!VZO191</f>
        <v>0</v>
      </c>
      <c r="VZY191" s="595">
        <f>'apuração GROSS'!VZP191</f>
        <v>0</v>
      </c>
      <c r="VZZ191" s="595">
        <f>'apuração GROSS'!VZQ191</f>
        <v>0</v>
      </c>
      <c r="WAA191" s="595">
        <f>'apuração GROSS'!VZR191</f>
        <v>0</v>
      </c>
      <c r="WAB191" s="595">
        <f>'apuração GROSS'!VZS191</f>
        <v>0</v>
      </c>
      <c r="WAC191" s="595">
        <f>'apuração GROSS'!VZT191</f>
        <v>0</v>
      </c>
      <c r="WAD191" s="595">
        <f>'apuração GROSS'!VZU191</f>
        <v>0</v>
      </c>
      <c r="WAE191" s="595">
        <f>'apuração GROSS'!VZV191</f>
        <v>0</v>
      </c>
      <c r="WAF191" s="595">
        <f>'apuração GROSS'!VZW191</f>
        <v>0</v>
      </c>
      <c r="WAG191" s="595">
        <f>'apuração GROSS'!VZX191</f>
        <v>0</v>
      </c>
      <c r="WAH191" s="595">
        <f>'apuração GROSS'!VZY191</f>
        <v>0</v>
      </c>
      <c r="WAI191" s="595">
        <f>'apuração GROSS'!VZZ191</f>
        <v>0</v>
      </c>
      <c r="WAJ191" s="595">
        <f>'apuração GROSS'!WAA191</f>
        <v>0</v>
      </c>
      <c r="WAK191" s="595">
        <f>'apuração GROSS'!WAB191</f>
        <v>0</v>
      </c>
      <c r="WAL191" s="595">
        <f>'apuração GROSS'!WAC191</f>
        <v>0</v>
      </c>
      <c r="WAM191" s="595">
        <f>'apuração GROSS'!WAD191</f>
        <v>0</v>
      </c>
      <c r="WAN191" s="595">
        <f>'apuração GROSS'!WAE191</f>
        <v>0</v>
      </c>
      <c r="WAO191" s="595">
        <f>'apuração GROSS'!WAF191</f>
        <v>0</v>
      </c>
      <c r="WAP191" s="595">
        <f>'apuração GROSS'!WAG191</f>
        <v>0</v>
      </c>
      <c r="WAQ191" s="595">
        <f>'apuração GROSS'!WAH191</f>
        <v>0</v>
      </c>
      <c r="WAR191" s="595">
        <f>'apuração GROSS'!WAI191</f>
        <v>0</v>
      </c>
      <c r="WAS191" s="595">
        <f>'apuração GROSS'!WAJ191</f>
        <v>0</v>
      </c>
      <c r="WAT191" s="595">
        <f>'apuração GROSS'!WAK191</f>
        <v>0</v>
      </c>
      <c r="WAU191" s="595">
        <f>'apuração GROSS'!WAL191</f>
        <v>0</v>
      </c>
      <c r="WAV191" s="595">
        <f>'apuração GROSS'!WAM191</f>
        <v>0</v>
      </c>
      <c r="WAW191" s="595">
        <f>'apuração GROSS'!WAN191</f>
        <v>0</v>
      </c>
      <c r="WAX191" s="595">
        <f>'apuração GROSS'!WAO191</f>
        <v>0</v>
      </c>
      <c r="WAY191" s="595">
        <f>'apuração GROSS'!WAP191</f>
        <v>0</v>
      </c>
      <c r="WAZ191" s="595">
        <f>'apuração GROSS'!WAQ191</f>
        <v>0</v>
      </c>
      <c r="WBA191" s="595">
        <f>'apuração GROSS'!WAR191</f>
        <v>0</v>
      </c>
      <c r="WBB191" s="595">
        <f>'apuração GROSS'!WAS191</f>
        <v>0</v>
      </c>
      <c r="WBC191" s="595">
        <f>'apuração GROSS'!WAT191</f>
        <v>0</v>
      </c>
      <c r="WBD191" s="595">
        <f>'apuração GROSS'!WAU191</f>
        <v>0</v>
      </c>
      <c r="WBE191" s="595">
        <f>'apuração GROSS'!WAV191</f>
        <v>0</v>
      </c>
      <c r="WBF191" s="595">
        <f>'apuração GROSS'!WAW191</f>
        <v>0</v>
      </c>
      <c r="WBG191" s="595">
        <f>'apuração GROSS'!WAX191</f>
        <v>0</v>
      </c>
      <c r="WBH191" s="595">
        <f>'apuração GROSS'!WAY191</f>
        <v>0</v>
      </c>
      <c r="WBI191" s="595">
        <f>'apuração GROSS'!WAZ191</f>
        <v>0</v>
      </c>
      <c r="WBJ191" s="595">
        <f>'apuração GROSS'!WBA191</f>
        <v>0</v>
      </c>
      <c r="WBK191" s="595">
        <f>'apuração GROSS'!WBB191</f>
        <v>0</v>
      </c>
      <c r="WBL191" s="595">
        <f>'apuração GROSS'!WBC191</f>
        <v>0</v>
      </c>
      <c r="WBM191" s="595">
        <f>'apuração GROSS'!WBD191</f>
        <v>0</v>
      </c>
      <c r="WBN191" s="595">
        <f>'apuração GROSS'!WBE191</f>
        <v>0</v>
      </c>
      <c r="WBO191" s="595">
        <f>'apuração GROSS'!WBF191</f>
        <v>0</v>
      </c>
      <c r="WBP191" s="595">
        <f>'apuração GROSS'!WBG191</f>
        <v>0</v>
      </c>
      <c r="WBQ191" s="595">
        <f>'apuração GROSS'!WBH191</f>
        <v>0</v>
      </c>
      <c r="WBR191" s="595">
        <f>'apuração GROSS'!WBI191</f>
        <v>0</v>
      </c>
      <c r="WBS191" s="595">
        <f>'apuração GROSS'!WBJ191</f>
        <v>0</v>
      </c>
      <c r="WBT191" s="595">
        <f>'apuração GROSS'!WBK191</f>
        <v>0</v>
      </c>
      <c r="WBU191" s="595">
        <f>'apuração GROSS'!WBL191</f>
        <v>0</v>
      </c>
      <c r="WBV191" s="595">
        <f>'apuração GROSS'!WBM191</f>
        <v>0</v>
      </c>
      <c r="WBW191" s="595">
        <f>'apuração GROSS'!WBN191</f>
        <v>0</v>
      </c>
      <c r="WBX191" s="595">
        <f>'apuração GROSS'!WBO191</f>
        <v>0</v>
      </c>
      <c r="WBY191" s="595">
        <f>'apuração GROSS'!WBP191</f>
        <v>0</v>
      </c>
      <c r="WBZ191" s="595">
        <f>'apuração GROSS'!WBQ191</f>
        <v>0</v>
      </c>
      <c r="WCA191" s="595">
        <f>'apuração GROSS'!WBR191</f>
        <v>0</v>
      </c>
      <c r="WCB191" s="595">
        <f>'apuração GROSS'!WBS191</f>
        <v>0</v>
      </c>
      <c r="WCC191" s="595">
        <f>'apuração GROSS'!WBT191</f>
        <v>0</v>
      </c>
      <c r="WCD191" s="595">
        <f>'apuração GROSS'!WBU191</f>
        <v>0</v>
      </c>
      <c r="WCE191" s="595">
        <f>'apuração GROSS'!WBV191</f>
        <v>0</v>
      </c>
      <c r="WCF191" s="595">
        <f>'apuração GROSS'!WBW191</f>
        <v>0</v>
      </c>
      <c r="WCG191" s="595">
        <f>'apuração GROSS'!WBX191</f>
        <v>0</v>
      </c>
      <c r="WCH191" s="595">
        <f>'apuração GROSS'!WBY191</f>
        <v>0</v>
      </c>
      <c r="WCI191" s="595">
        <f>'apuração GROSS'!WBZ191</f>
        <v>0</v>
      </c>
      <c r="WCJ191" s="595">
        <f>'apuração GROSS'!WCA191</f>
        <v>0</v>
      </c>
      <c r="WCK191" s="595">
        <f>'apuração GROSS'!WCB191</f>
        <v>0</v>
      </c>
      <c r="WCL191" s="595">
        <f>'apuração GROSS'!WCC191</f>
        <v>0</v>
      </c>
      <c r="WCM191" s="595">
        <f>'apuração GROSS'!WCD191</f>
        <v>0</v>
      </c>
      <c r="WCN191" s="595">
        <f>'apuração GROSS'!WCE191</f>
        <v>0</v>
      </c>
      <c r="WCO191" s="595">
        <f>'apuração GROSS'!WCF191</f>
        <v>0</v>
      </c>
      <c r="WCP191" s="595">
        <f>'apuração GROSS'!WCG191</f>
        <v>0</v>
      </c>
      <c r="WCQ191" s="595">
        <f>'apuração GROSS'!WCH191</f>
        <v>0</v>
      </c>
      <c r="WCR191" s="595">
        <f>'apuração GROSS'!WCI191</f>
        <v>0</v>
      </c>
      <c r="WCS191" s="595">
        <f>'apuração GROSS'!WCJ191</f>
        <v>0</v>
      </c>
      <c r="WCT191" s="595">
        <f>'apuração GROSS'!WCK191</f>
        <v>0</v>
      </c>
      <c r="WCU191" s="595">
        <f>'apuração GROSS'!WCL191</f>
        <v>0</v>
      </c>
      <c r="WCV191" s="595">
        <f>'apuração GROSS'!WCM191</f>
        <v>0</v>
      </c>
      <c r="WCW191" s="595">
        <f>'apuração GROSS'!WCN191</f>
        <v>0</v>
      </c>
      <c r="WCX191" s="595">
        <f>'apuração GROSS'!WCO191</f>
        <v>0</v>
      </c>
      <c r="WCY191" s="595">
        <f>'apuração GROSS'!WCP191</f>
        <v>0</v>
      </c>
      <c r="WCZ191" s="595">
        <f>'apuração GROSS'!WCQ191</f>
        <v>0</v>
      </c>
      <c r="WDA191" s="595">
        <f>'apuração GROSS'!WCR191</f>
        <v>0</v>
      </c>
      <c r="WDB191" s="595">
        <f>'apuração GROSS'!WCS191</f>
        <v>0</v>
      </c>
      <c r="WDC191" s="595">
        <f>'apuração GROSS'!WCT191</f>
        <v>0</v>
      </c>
      <c r="WDD191" s="595">
        <f>'apuração GROSS'!WCU191</f>
        <v>0</v>
      </c>
      <c r="WDE191" s="595">
        <f>'apuração GROSS'!WCV191</f>
        <v>0</v>
      </c>
      <c r="WDF191" s="595">
        <f>'apuração GROSS'!WCW191</f>
        <v>0</v>
      </c>
      <c r="WDG191" s="595">
        <f>'apuração GROSS'!WCX191</f>
        <v>0</v>
      </c>
      <c r="WDH191" s="595">
        <f>'apuração GROSS'!WCY191</f>
        <v>0</v>
      </c>
      <c r="WDI191" s="595">
        <f>'apuração GROSS'!WCZ191</f>
        <v>0</v>
      </c>
      <c r="WDJ191" s="595">
        <f>'apuração GROSS'!WDA191</f>
        <v>0</v>
      </c>
      <c r="WDK191" s="595">
        <f>'apuração GROSS'!WDB191</f>
        <v>0</v>
      </c>
      <c r="WDL191" s="595">
        <f>'apuração GROSS'!WDC191</f>
        <v>0</v>
      </c>
      <c r="WDM191" s="595">
        <f>'apuração GROSS'!WDD191</f>
        <v>0</v>
      </c>
      <c r="WDN191" s="595">
        <f>'apuração GROSS'!WDE191</f>
        <v>0</v>
      </c>
      <c r="WDO191" s="595">
        <f>'apuração GROSS'!WDF191</f>
        <v>0</v>
      </c>
      <c r="WDP191" s="595">
        <f>'apuração GROSS'!WDG191</f>
        <v>0</v>
      </c>
      <c r="WDQ191" s="595">
        <f>'apuração GROSS'!WDH191</f>
        <v>0</v>
      </c>
      <c r="WDR191" s="595">
        <f>'apuração GROSS'!WDI191</f>
        <v>0</v>
      </c>
      <c r="WDS191" s="595">
        <f>'apuração GROSS'!WDJ191</f>
        <v>0</v>
      </c>
      <c r="WDT191" s="595">
        <f>'apuração GROSS'!WDK191</f>
        <v>0</v>
      </c>
      <c r="WDU191" s="595">
        <f>'apuração GROSS'!WDL191</f>
        <v>0</v>
      </c>
      <c r="WDV191" s="595">
        <f>'apuração GROSS'!WDM191</f>
        <v>0</v>
      </c>
      <c r="WDW191" s="595">
        <f>'apuração GROSS'!WDN191</f>
        <v>0</v>
      </c>
      <c r="WDX191" s="595">
        <f>'apuração GROSS'!WDO191</f>
        <v>0</v>
      </c>
      <c r="WDY191" s="595">
        <f>'apuração GROSS'!WDP191</f>
        <v>0</v>
      </c>
      <c r="WDZ191" s="595">
        <f>'apuração GROSS'!WDQ191</f>
        <v>0</v>
      </c>
      <c r="WEA191" s="595">
        <f>'apuração GROSS'!WDR191</f>
        <v>0</v>
      </c>
      <c r="WEB191" s="595">
        <f>'apuração GROSS'!WDS191</f>
        <v>0</v>
      </c>
      <c r="WEC191" s="595">
        <f>'apuração GROSS'!WDT191</f>
        <v>0</v>
      </c>
      <c r="WED191" s="595">
        <f>'apuração GROSS'!WDU191</f>
        <v>0</v>
      </c>
      <c r="WEE191" s="595">
        <f>'apuração GROSS'!WDV191</f>
        <v>0</v>
      </c>
      <c r="WEF191" s="595">
        <f>'apuração GROSS'!WDW191</f>
        <v>0</v>
      </c>
      <c r="WEG191" s="595">
        <f>'apuração GROSS'!WDX191</f>
        <v>0</v>
      </c>
      <c r="WEH191" s="595">
        <f>'apuração GROSS'!WDY191</f>
        <v>0</v>
      </c>
      <c r="WEI191" s="595">
        <f>'apuração GROSS'!WDZ191</f>
        <v>0</v>
      </c>
      <c r="WEJ191" s="595">
        <f>'apuração GROSS'!WEA191</f>
        <v>0</v>
      </c>
      <c r="WEK191" s="595">
        <f>'apuração GROSS'!WEB191</f>
        <v>0</v>
      </c>
      <c r="WEL191" s="595">
        <f>'apuração GROSS'!WEC191</f>
        <v>0</v>
      </c>
      <c r="WEM191" s="595">
        <f>'apuração GROSS'!WED191</f>
        <v>0</v>
      </c>
      <c r="WEN191" s="595">
        <f>'apuração GROSS'!WEE191</f>
        <v>0</v>
      </c>
      <c r="WEO191" s="595">
        <f>'apuração GROSS'!WEF191</f>
        <v>0</v>
      </c>
      <c r="WEP191" s="595">
        <f>'apuração GROSS'!WEG191</f>
        <v>0</v>
      </c>
      <c r="WEQ191" s="595">
        <f>'apuração GROSS'!WEH191</f>
        <v>0</v>
      </c>
      <c r="WER191" s="595">
        <f>'apuração GROSS'!WEI191</f>
        <v>0</v>
      </c>
      <c r="WES191" s="595">
        <f>'apuração GROSS'!WEJ191</f>
        <v>0</v>
      </c>
      <c r="WET191" s="595">
        <f>'apuração GROSS'!WEK191</f>
        <v>0</v>
      </c>
      <c r="WEU191" s="595">
        <f>'apuração GROSS'!WEL191</f>
        <v>0</v>
      </c>
      <c r="WEV191" s="595">
        <f>'apuração GROSS'!WEM191</f>
        <v>0</v>
      </c>
      <c r="WEW191" s="595">
        <f>'apuração GROSS'!WEN191</f>
        <v>0</v>
      </c>
      <c r="WEX191" s="595">
        <f>'apuração GROSS'!WEO191</f>
        <v>0</v>
      </c>
      <c r="WEY191" s="595">
        <f>'apuração GROSS'!WEP191</f>
        <v>0</v>
      </c>
      <c r="WEZ191" s="595">
        <f>'apuração GROSS'!WEQ191</f>
        <v>0</v>
      </c>
      <c r="WFA191" s="595">
        <f>'apuração GROSS'!WER191</f>
        <v>0</v>
      </c>
      <c r="WFB191" s="595">
        <f>'apuração GROSS'!WES191</f>
        <v>0</v>
      </c>
      <c r="WFC191" s="595">
        <f>'apuração GROSS'!WET191</f>
        <v>0</v>
      </c>
      <c r="WFD191" s="595">
        <f>'apuração GROSS'!WEU191</f>
        <v>0</v>
      </c>
      <c r="WFE191" s="595">
        <f>'apuração GROSS'!WEV191</f>
        <v>0</v>
      </c>
      <c r="WFF191" s="595">
        <f>'apuração GROSS'!WEW191</f>
        <v>0</v>
      </c>
      <c r="WFG191" s="595">
        <f>'apuração GROSS'!WEX191</f>
        <v>0</v>
      </c>
      <c r="WFH191" s="595">
        <f>'apuração GROSS'!WEY191</f>
        <v>0</v>
      </c>
      <c r="WFI191" s="595">
        <f>'apuração GROSS'!WEZ191</f>
        <v>0</v>
      </c>
      <c r="WFJ191" s="595">
        <f>'apuração GROSS'!WFA191</f>
        <v>0</v>
      </c>
      <c r="WFK191" s="595">
        <f>'apuração GROSS'!WFB191</f>
        <v>0</v>
      </c>
      <c r="WFL191" s="595">
        <f>'apuração GROSS'!WFC191</f>
        <v>0</v>
      </c>
      <c r="WFM191" s="595">
        <f>'apuração GROSS'!WFD191</f>
        <v>0</v>
      </c>
      <c r="WFN191" s="595">
        <f>'apuração GROSS'!WFE191</f>
        <v>0</v>
      </c>
      <c r="WFO191" s="595">
        <f>'apuração GROSS'!WFF191</f>
        <v>0</v>
      </c>
      <c r="WFP191" s="595">
        <f>'apuração GROSS'!WFG191</f>
        <v>0</v>
      </c>
      <c r="WFQ191" s="595">
        <f>'apuração GROSS'!WFH191</f>
        <v>0</v>
      </c>
      <c r="WFR191" s="595">
        <f>'apuração GROSS'!WFI191</f>
        <v>0</v>
      </c>
      <c r="WFS191" s="595">
        <f>'apuração GROSS'!WFJ191</f>
        <v>0</v>
      </c>
      <c r="WFT191" s="595">
        <f>'apuração GROSS'!WFK191</f>
        <v>0</v>
      </c>
      <c r="WFU191" s="595">
        <f>'apuração GROSS'!WFL191</f>
        <v>0</v>
      </c>
      <c r="WFV191" s="595">
        <f>'apuração GROSS'!WFM191</f>
        <v>0</v>
      </c>
      <c r="WFW191" s="595">
        <f>'apuração GROSS'!WFN191</f>
        <v>0</v>
      </c>
      <c r="WFX191" s="595">
        <f>'apuração GROSS'!WFO191</f>
        <v>0</v>
      </c>
      <c r="WFY191" s="595">
        <f>'apuração GROSS'!WFP191</f>
        <v>0</v>
      </c>
      <c r="WFZ191" s="595">
        <f>'apuração GROSS'!WFQ191</f>
        <v>0</v>
      </c>
      <c r="WGA191" s="595">
        <f>'apuração GROSS'!WFR191</f>
        <v>0</v>
      </c>
      <c r="WGB191" s="595">
        <f>'apuração GROSS'!WFS191</f>
        <v>0</v>
      </c>
      <c r="WGC191" s="595">
        <f>'apuração GROSS'!WFT191</f>
        <v>0</v>
      </c>
      <c r="WGD191" s="595">
        <f>'apuração GROSS'!WFU191</f>
        <v>0</v>
      </c>
      <c r="WGE191" s="595">
        <f>'apuração GROSS'!WFV191</f>
        <v>0</v>
      </c>
      <c r="WGF191" s="595">
        <f>'apuração GROSS'!WFW191</f>
        <v>0</v>
      </c>
      <c r="WGG191" s="595">
        <f>'apuração GROSS'!WFX191</f>
        <v>0</v>
      </c>
      <c r="WGH191" s="595">
        <f>'apuração GROSS'!WFY191</f>
        <v>0</v>
      </c>
      <c r="WGI191" s="595">
        <f>'apuração GROSS'!WFZ191</f>
        <v>0</v>
      </c>
      <c r="WGJ191" s="595">
        <f>'apuração GROSS'!WGA191</f>
        <v>0</v>
      </c>
      <c r="WGK191" s="595">
        <f>'apuração GROSS'!WGB191</f>
        <v>0</v>
      </c>
      <c r="WGL191" s="595">
        <f>'apuração GROSS'!WGC191</f>
        <v>0</v>
      </c>
      <c r="WGM191" s="595">
        <f>'apuração GROSS'!WGD191</f>
        <v>0</v>
      </c>
      <c r="WGN191" s="595">
        <f>'apuração GROSS'!WGE191</f>
        <v>0</v>
      </c>
      <c r="WGO191" s="595">
        <f>'apuração GROSS'!WGF191</f>
        <v>0</v>
      </c>
      <c r="WGP191" s="595">
        <f>'apuração GROSS'!WGG191</f>
        <v>0</v>
      </c>
      <c r="WGQ191" s="595">
        <f>'apuração GROSS'!WGH191</f>
        <v>0</v>
      </c>
      <c r="WGR191" s="595">
        <f>'apuração GROSS'!WGI191</f>
        <v>0</v>
      </c>
      <c r="WGS191" s="595">
        <f>'apuração GROSS'!WGJ191</f>
        <v>0</v>
      </c>
      <c r="WGT191" s="595">
        <f>'apuração GROSS'!WGK191</f>
        <v>0</v>
      </c>
      <c r="WGU191" s="595">
        <f>'apuração GROSS'!WGL191</f>
        <v>0</v>
      </c>
      <c r="WGV191" s="595">
        <f>'apuração GROSS'!WGM191</f>
        <v>0</v>
      </c>
      <c r="WGW191" s="595">
        <f>'apuração GROSS'!WGN191</f>
        <v>0</v>
      </c>
      <c r="WGX191" s="595">
        <f>'apuração GROSS'!WGO191</f>
        <v>0</v>
      </c>
      <c r="WGY191" s="595">
        <f>'apuração GROSS'!WGP191</f>
        <v>0</v>
      </c>
      <c r="WGZ191" s="595">
        <f>'apuração GROSS'!WGQ191</f>
        <v>0</v>
      </c>
      <c r="WHA191" s="595">
        <f>'apuração GROSS'!WGR191</f>
        <v>0</v>
      </c>
      <c r="WHB191" s="595">
        <f>'apuração GROSS'!WGS191</f>
        <v>0</v>
      </c>
      <c r="WHC191" s="595">
        <f>'apuração GROSS'!WGT191</f>
        <v>0</v>
      </c>
      <c r="WHD191" s="595">
        <f>'apuração GROSS'!WGU191</f>
        <v>0</v>
      </c>
      <c r="WHE191" s="595">
        <f>'apuração GROSS'!WGV191</f>
        <v>0</v>
      </c>
      <c r="WHF191" s="595">
        <f>'apuração GROSS'!WGW191</f>
        <v>0</v>
      </c>
      <c r="WHG191" s="595">
        <f>'apuração GROSS'!WGX191</f>
        <v>0</v>
      </c>
      <c r="WHH191" s="595">
        <f>'apuração GROSS'!WGY191</f>
        <v>0</v>
      </c>
      <c r="WHI191" s="595">
        <f>'apuração GROSS'!WGZ191</f>
        <v>0</v>
      </c>
      <c r="WHJ191" s="595">
        <f>'apuração GROSS'!WHA191</f>
        <v>0</v>
      </c>
      <c r="WHK191" s="595">
        <f>'apuração GROSS'!WHB191</f>
        <v>0</v>
      </c>
      <c r="WHL191" s="595">
        <f>'apuração GROSS'!WHC191</f>
        <v>0</v>
      </c>
      <c r="WHM191" s="595">
        <f>'apuração GROSS'!WHD191</f>
        <v>0</v>
      </c>
      <c r="WHN191" s="595">
        <f>'apuração GROSS'!WHE191</f>
        <v>0</v>
      </c>
      <c r="WHO191" s="595">
        <f>'apuração GROSS'!WHF191</f>
        <v>0</v>
      </c>
      <c r="WHP191" s="595">
        <f>'apuração GROSS'!WHG191</f>
        <v>0</v>
      </c>
      <c r="WHQ191" s="595">
        <f>'apuração GROSS'!WHH191</f>
        <v>0</v>
      </c>
      <c r="WHR191" s="595">
        <f>'apuração GROSS'!WHI191</f>
        <v>0</v>
      </c>
      <c r="WHS191" s="595">
        <f>'apuração GROSS'!WHJ191</f>
        <v>0</v>
      </c>
      <c r="WHT191" s="595">
        <f>'apuração GROSS'!WHK191</f>
        <v>0</v>
      </c>
      <c r="WHU191" s="595">
        <f>'apuração GROSS'!WHL191</f>
        <v>0</v>
      </c>
      <c r="WHV191" s="595">
        <f>'apuração GROSS'!WHM191</f>
        <v>0</v>
      </c>
      <c r="WHW191" s="595">
        <f>'apuração GROSS'!WHN191</f>
        <v>0</v>
      </c>
      <c r="WHX191" s="595">
        <f>'apuração GROSS'!WHO191</f>
        <v>0</v>
      </c>
      <c r="WHY191" s="595">
        <f>'apuração GROSS'!WHP191</f>
        <v>0</v>
      </c>
      <c r="WHZ191" s="595">
        <f>'apuração GROSS'!WHQ191</f>
        <v>0</v>
      </c>
      <c r="WIA191" s="595">
        <f>'apuração GROSS'!WHR191</f>
        <v>0</v>
      </c>
      <c r="WIB191" s="595">
        <f>'apuração GROSS'!WHS191</f>
        <v>0</v>
      </c>
      <c r="WIC191" s="595">
        <f>'apuração GROSS'!WHT191</f>
        <v>0</v>
      </c>
      <c r="WID191" s="595">
        <f>'apuração GROSS'!WHU191</f>
        <v>0</v>
      </c>
      <c r="WIE191" s="595">
        <f>'apuração GROSS'!WHV191</f>
        <v>0</v>
      </c>
      <c r="WIF191" s="595">
        <f>'apuração GROSS'!WHW191</f>
        <v>0</v>
      </c>
      <c r="WIG191" s="595">
        <f>'apuração GROSS'!WHX191</f>
        <v>0</v>
      </c>
      <c r="WIH191" s="595">
        <f>'apuração GROSS'!WHY191</f>
        <v>0</v>
      </c>
      <c r="WII191" s="595">
        <f>'apuração GROSS'!WHZ191</f>
        <v>0</v>
      </c>
      <c r="WIJ191" s="595">
        <f>'apuração GROSS'!WIA191</f>
        <v>0</v>
      </c>
      <c r="WIK191" s="595">
        <f>'apuração GROSS'!WIB191</f>
        <v>0</v>
      </c>
      <c r="WIL191" s="595">
        <f>'apuração GROSS'!WIC191</f>
        <v>0</v>
      </c>
      <c r="WIM191" s="595">
        <f>'apuração GROSS'!WID191</f>
        <v>0</v>
      </c>
      <c r="WIN191" s="595">
        <f>'apuração GROSS'!WIE191</f>
        <v>0</v>
      </c>
      <c r="WIO191" s="595">
        <f>'apuração GROSS'!WIF191</f>
        <v>0</v>
      </c>
      <c r="WIP191" s="595">
        <f>'apuração GROSS'!WIG191</f>
        <v>0</v>
      </c>
      <c r="WIQ191" s="595">
        <f>'apuração GROSS'!WIH191</f>
        <v>0</v>
      </c>
      <c r="WIR191" s="595">
        <f>'apuração GROSS'!WII191</f>
        <v>0</v>
      </c>
      <c r="WIS191" s="595">
        <f>'apuração GROSS'!WIJ191</f>
        <v>0</v>
      </c>
      <c r="WIT191" s="595">
        <f>'apuração GROSS'!WIK191</f>
        <v>0</v>
      </c>
      <c r="WIU191" s="595">
        <f>'apuração GROSS'!WIL191</f>
        <v>0</v>
      </c>
      <c r="WIV191" s="595">
        <f>'apuração GROSS'!WIM191</f>
        <v>0</v>
      </c>
      <c r="WIW191" s="595">
        <f>'apuração GROSS'!WIN191</f>
        <v>0</v>
      </c>
      <c r="WIX191" s="595">
        <f>'apuração GROSS'!WIO191</f>
        <v>0</v>
      </c>
      <c r="WIY191" s="595">
        <f>'apuração GROSS'!WIP191</f>
        <v>0</v>
      </c>
      <c r="WIZ191" s="595">
        <f>'apuração GROSS'!WIQ191</f>
        <v>0</v>
      </c>
      <c r="WJA191" s="595">
        <f>'apuração GROSS'!WIR191</f>
        <v>0</v>
      </c>
      <c r="WJB191" s="595">
        <f>'apuração GROSS'!WIS191</f>
        <v>0</v>
      </c>
      <c r="WJC191" s="595">
        <f>'apuração GROSS'!WIT191</f>
        <v>0</v>
      </c>
      <c r="WJD191" s="595">
        <f>'apuração GROSS'!WIU191</f>
        <v>0</v>
      </c>
      <c r="WJE191" s="595">
        <f>'apuração GROSS'!WIV191</f>
        <v>0</v>
      </c>
      <c r="WJF191" s="595">
        <f>'apuração GROSS'!WIW191</f>
        <v>0</v>
      </c>
      <c r="WJG191" s="595">
        <f>'apuração GROSS'!WIX191</f>
        <v>0</v>
      </c>
      <c r="WJH191" s="595">
        <f>'apuração GROSS'!WIY191</f>
        <v>0</v>
      </c>
      <c r="WJI191" s="595">
        <f>'apuração GROSS'!WIZ191</f>
        <v>0</v>
      </c>
      <c r="WJJ191" s="595">
        <f>'apuração GROSS'!WJA191</f>
        <v>0</v>
      </c>
      <c r="WJK191" s="595">
        <f>'apuração GROSS'!WJB191</f>
        <v>0</v>
      </c>
      <c r="WJL191" s="595">
        <f>'apuração GROSS'!WJC191</f>
        <v>0</v>
      </c>
      <c r="WJM191" s="595">
        <f>'apuração GROSS'!WJD191</f>
        <v>0</v>
      </c>
      <c r="WJN191" s="595">
        <f>'apuração GROSS'!WJE191</f>
        <v>0</v>
      </c>
      <c r="WJO191" s="595">
        <f>'apuração GROSS'!WJF191</f>
        <v>0</v>
      </c>
      <c r="WJP191" s="595">
        <f>'apuração GROSS'!WJG191</f>
        <v>0</v>
      </c>
      <c r="WJQ191" s="595">
        <f>'apuração GROSS'!WJH191</f>
        <v>0</v>
      </c>
      <c r="WJR191" s="595">
        <f>'apuração GROSS'!WJI191</f>
        <v>0</v>
      </c>
      <c r="WJS191" s="595">
        <f>'apuração GROSS'!WJJ191</f>
        <v>0</v>
      </c>
      <c r="WJT191" s="595">
        <f>'apuração GROSS'!WJK191</f>
        <v>0</v>
      </c>
      <c r="WJU191" s="595">
        <f>'apuração GROSS'!WJL191</f>
        <v>0</v>
      </c>
      <c r="WJV191" s="595">
        <f>'apuração GROSS'!WJM191</f>
        <v>0</v>
      </c>
      <c r="WJW191" s="595">
        <f>'apuração GROSS'!WJN191</f>
        <v>0</v>
      </c>
      <c r="WJX191" s="595">
        <f>'apuração GROSS'!WJO191</f>
        <v>0</v>
      </c>
      <c r="WJY191" s="595">
        <f>'apuração GROSS'!WJP191</f>
        <v>0</v>
      </c>
      <c r="WJZ191" s="595">
        <f>'apuração GROSS'!WJQ191</f>
        <v>0</v>
      </c>
      <c r="WKA191" s="595">
        <f>'apuração GROSS'!WJR191</f>
        <v>0</v>
      </c>
      <c r="WKB191" s="595">
        <f>'apuração GROSS'!WJS191</f>
        <v>0</v>
      </c>
      <c r="WKC191" s="595">
        <f>'apuração GROSS'!WJT191</f>
        <v>0</v>
      </c>
      <c r="WKD191" s="595">
        <f>'apuração GROSS'!WJU191</f>
        <v>0</v>
      </c>
      <c r="WKE191" s="595">
        <f>'apuração GROSS'!WJV191</f>
        <v>0</v>
      </c>
      <c r="WKF191" s="595">
        <f>'apuração GROSS'!WJW191</f>
        <v>0</v>
      </c>
      <c r="WKG191" s="595">
        <f>'apuração GROSS'!WJX191</f>
        <v>0</v>
      </c>
      <c r="WKH191" s="595">
        <f>'apuração GROSS'!WJY191</f>
        <v>0</v>
      </c>
      <c r="WKI191" s="595">
        <f>'apuração GROSS'!WJZ191</f>
        <v>0</v>
      </c>
      <c r="WKJ191" s="595">
        <f>'apuração GROSS'!WKA191</f>
        <v>0</v>
      </c>
      <c r="WKK191" s="595">
        <f>'apuração GROSS'!WKB191</f>
        <v>0</v>
      </c>
      <c r="WKL191" s="595">
        <f>'apuração GROSS'!WKC191</f>
        <v>0</v>
      </c>
      <c r="WKM191" s="595">
        <f>'apuração GROSS'!WKD191</f>
        <v>0</v>
      </c>
      <c r="WKN191" s="595">
        <f>'apuração GROSS'!WKE191</f>
        <v>0</v>
      </c>
      <c r="WKO191" s="595">
        <f>'apuração GROSS'!WKF191</f>
        <v>0</v>
      </c>
      <c r="WKP191" s="595">
        <f>'apuração GROSS'!WKG191</f>
        <v>0</v>
      </c>
      <c r="WKQ191" s="595">
        <f>'apuração GROSS'!WKH191</f>
        <v>0</v>
      </c>
      <c r="WKR191" s="595">
        <f>'apuração GROSS'!WKI191</f>
        <v>0</v>
      </c>
      <c r="WKS191" s="595">
        <f>'apuração GROSS'!WKJ191</f>
        <v>0</v>
      </c>
      <c r="WKT191" s="595">
        <f>'apuração GROSS'!WKK191</f>
        <v>0</v>
      </c>
      <c r="WKU191" s="595">
        <f>'apuração GROSS'!WKL191</f>
        <v>0</v>
      </c>
      <c r="WKV191" s="595">
        <f>'apuração GROSS'!WKM191</f>
        <v>0</v>
      </c>
      <c r="WKW191" s="595">
        <f>'apuração GROSS'!WKN191</f>
        <v>0</v>
      </c>
      <c r="WKX191" s="595">
        <f>'apuração GROSS'!WKO191</f>
        <v>0</v>
      </c>
      <c r="WKY191" s="595">
        <f>'apuração GROSS'!WKP191</f>
        <v>0</v>
      </c>
      <c r="WKZ191" s="595">
        <f>'apuração GROSS'!WKQ191</f>
        <v>0</v>
      </c>
      <c r="WLA191" s="595">
        <f>'apuração GROSS'!WKR191</f>
        <v>0</v>
      </c>
      <c r="WLB191" s="595">
        <f>'apuração GROSS'!WKS191</f>
        <v>0</v>
      </c>
      <c r="WLC191" s="595">
        <f>'apuração GROSS'!WKT191</f>
        <v>0</v>
      </c>
      <c r="WLD191" s="595">
        <f>'apuração GROSS'!WKU191</f>
        <v>0</v>
      </c>
      <c r="WLE191" s="595">
        <f>'apuração GROSS'!WKV191</f>
        <v>0</v>
      </c>
      <c r="WLF191" s="595">
        <f>'apuração GROSS'!WKW191</f>
        <v>0</v>
      </c>
      <c r="WLG191" s="595">
        <f>'apuração GROSS'!WKX191</f>
        <v>0</v>
      </c>
      <c r="WLH191" s="595">
        <f>'apuração GROSS'!WKY191</f>
        <v>0</v>
      </c>
      <c r="WLI191" s="595">
        <f>'apuração GROSS'!WKZ191</f>
        <v>0</v>
      </c>
      <c r="WLJ191" s="595">
        <f>'apuração GROSS'!WLA191</f>
        <v>0</v>
      </c>
      <c r="WLK191" s="595">
        <f>'apuração GROSS'!WLB191</f>
        <v>0</v>
      </c>
      <c r="WLL191" s="595">
        <f>'apuração GROSS'!WLC191</f>
        <v>0</v>
      </c>
      <c r="WLM191" s="595">
        <f>'apuração GROSS'!WLD191</f>
        <v>0</v>
      </c>
      <c r="WLN191" s="595">
        <f>'apuração GROSS'!WLE191</f>
        <v>0</v>
      </c>
      <c r="WLO191" s="595">
        <f>'apuração GROSS'!WLF191</f>
        <v>0</v>
      </c>
      <c r="WLP191" s="595">
        <f>'apuração GROSS'!WLG191</f>
        <v>0</v>
      </c>
      <c r="WLQ191" s="595">
        <f>'apuração GROSS'!WLH191</f>
        <v>0</v>
      </c>
      <c r="WLR191" s="595">
        <f>'apuração GROSS'!WLI191</f>
        <v>0</v>
      </c>
      <c r="WLS191" s="595">
        <f>'apuração GROSS'!WLJ191</f>
        <v>0</v>
      </c>
      <c r="WLT191" s="595">
        <f>'apuração GROSS'!WLK191</f>
        <v>0</v>
      </c>
      <c r="WLU191" s="595">
        <f>'apuração GROSS'!WLL191</f>
        <v>0</v>
      </c>
      <c r="WLV191" s="595">
        <f>'apuração GROSS'!WLM191</f>
        <v>0</v>
      </c>
      <c r="WLW191" s="595">
        <f>'apuração GROSS'!WLN191</f>
        <v>0</v>
      </c>
      <c r="WLX191" s="595">
        <f>'apuração GROSS'!WLO191</f>
        <v>0</v>
      </c>
      <c r="WLY191" s="595">
        <f>'apuração GROSS'!WLP191</f>
        <v>0</v>
      </c>
      <c r="WLZ191" s="595">
        <f>'apuração GROSS'!WLQ191</f>
        <v>0</v>
      </c>
      <c r="WMA191" s="595">
        <f>'apuração GROSS'!WLR191</f>
        <v>0</v>
      </c>
      <c r="WMB191" s="595">
        <f>'apuração GROSS'!WLS191</f>
        <v>0</v>
      </c>
      <c r="WMC191" s="595">
        <f>'apuração GROSS'!WLT191</f>
        <v>0</v>
      </c>
      <c r="WMD191" s="595">
        <f>'apuração GROSS'!WLU191</f>
        <v>0</v>
      </c>
      <c r="WME191" s="595">
        <f>'apuração GROSS'!WLV191</f>
        <v>0</v>
      </c>
      <c r="WMF191" s="595">
        <f>'apuração GROSS'!WLW191</f>
        <v>0</v>
      </c>
      <c r="WMG191" s="595">
        <f>'apuração GROSS'!WLX191</f>
        <v>0</v>
      </c>
      <c r="WMH191" s="595">
        <f>'apuração GROSS'!WLY191</f>
        <v>0</v>
      </c>
      <c r="WMI191" s="595">
        <f>'apuração GROSS'!WLZ191</f>
        <v>0</v>
      </c>
      <c r="WMJ191" s="595">
        <f>'apuração GROSS'!WMA191</f>
        <v>0</v>
      </c>
      <c r="WMK191" s="595">
        <f>'apuração GROSS'!WMB191</f>
        <v>0</v>
      </c>
      <c r="WML191" s="595">
        <f>'apuração GROSS'!WMC191</f>
        <v>0</v>
      </c>
      <c r="WMM191" s="595">
        <f>'apuração GROSS'!WMD191</f>
        <v>0</v>
      </c>
      <c r="WMN191" s="595">
        <f>'apuração GROSS'!WME191</f>
        <v>0</v>
      </c>
      <c r="WMO191" s="595">
        <f>'apuração GROSS'!WMF191</f>
        <v>0</v>
      </c>
      <c r="WMP191" s="595">
        <f>'apuração GROSS'!WMG191</f>
        <v>0</v>
      </c>
      <c r="WMQ191" s="595">
        <f>'apuração GROSS'!WMH191</f>
        <v>0</v>
      </c>
      <c r="WMR191" s="595">
        <f>'apuração GROSS'!WMI191</f>
        <v>0</v>
      </c>
      <c r="WMS191" s="595">
        <f>'apuração GROSS'!WMJ191</f>
        <v>0</v>
      </c>
      <c r="WMT191" s="595">
        <f>'apuração GROSS'!WMK191</f>
        <v>0</v>
      </c>
      <c r="WMU191" s="595">
        <f>'apuração GROSS'!WML191</f>
        <v>0</v>
      </c>
      <c r="WMV191" s="595">
        <f>'apuração GROSS'!WMM191</f>
        <v>0</v>
      </c>
      <c r="WMW191" s="595">
        <f>'apuração GROSS'!WMN191</f>
        <v>0</v>
      </c>
      <c r="WMX191" s="595">
        <f>'apuração GROSS'!WMO191</f>
        <v>0</v>
      </c>
      <c r="WMY191" s="595">
        <f>'apuração GROSS'!WMP191</f>
        <v>0</v>
      </c>
      <c r="WMZ191" s="595">
        <f>'apuração GROSS'!WMQ191</f>
        <v>0</v>
      </c>
      <c r="WNA191" s="595">
        <f>'apuração GROSS'!WMR191</f>
        <v>0</v>
      </c>
      <c r="WNB191" s="595">
        <f>'apuração GROSS'!WMS191</f>
        <v>0</v>
      </c>
      <c r="WNC191" s="595">
        <f>'apuração GROSS'!WMT191</f>
        <v>0</v>
      </c>
      <c r="WND191" s="595">
        <f>'apuração GROSS'!WMU191</f>
        <v>0</v>
      </c>
      <c r="WNE191" s="595">
        <f>'apuração GROSS'!WMV191</f>
        <v>0</v>
      </c>
      <c r="WNF191" s="595">
        <f>'apuração GROSS'!WMW191</f>
        <v>0</v>
      </c>
      <c r="WNG191" s="595">
        <f>'apuração GROSS'!WMX191</f>
        <v>0</v>
      </c>
      <c r="WNH191" s="595">
        <f>'apuração GROSS'!WMY191</f>
        <v>0</v>
      </c>
      <c r="WNI191" s="595">
        <f>'apuração GROSS'!WMZ191</f>
        <v>0</v>
      </c>
      <c r="WNJ191" s="595">
        <f>'apuração GROSS'!WNA191</f>
        <v>0</v>
      </c>
      <c r="WNK191" s="595">
        <f>'apuração GROSS'!WNB191</f>
        <v>0</v>
      </c>
      <c r="WNL191" s="595">
        <f>'apuração GROSS'!WNC191</f>
        <v>0</v>
      </c>
      <c r="WNM191" s="595">
        <f>'apuração GROSS'!WND191</f>
        <v>0</v>
      </c>
      <c r="WNN191" s="595">
        <f>'apuração GROSS'!WNE191</f>
        <v>0</v>
      </c>
      <c r="WNO191" s="595">
        <f>'apuração GROSS'!WNF191</f>
        <v>0</v>
      </c>
      <c r="WNP191" s="595">
        <f>'apuração GROSS'!WNG191</f>
        <v>0</v>
      </c>
      <c r="WNQ191" s="595">
        <f>'apuração GROSS'!WNH191</f>
        <v>0</v>
      </c>
      <c r="WNR191" s="595">
        <f>'apuração GROSS'!WNI191</f>
        <v>0</v>
      </c>
      <c r="WNS191" s="595">
        <f>'apuração GROSS'!WNJ191</f>
        <v>0</v>
      </c>
      <c r="WNT191" s="595">
        <f>'apuração GROSS'!WNK191</f>
        <v>0</v>
      </c>
      <c r="WNU191" s="595">
        <f>'apuração GROSS'!WNL191</f>
        <v>0</v>
      </c>
      <c r="WNV191" s="595">
        <f>'apuração GROSS'!WNM191</f>
        <v>0</v>
      </c>
      <c r="WNW191" s="595">
        <f>'apuração GROSS'!WNN191</f>
        <v>0</v>
      </c>
      <c r="WNX191" s="595">
        <f>'apuração GROSS'!WNO191</f>
        <v>0</v>
      </c>
      <c r="WNY191" s="595">
        <f>'apuração GROSS'!WNP191</f>
        <v>0</v>
      </c>
      <c r="WNZ191" s="595">
        <f>'apuração GROSS'!WNQ191</f>
        <v>0</v>
      </c>
      <c r="WOA191" s="595">
        <f>'apuração GROSS'!WNR191</f>
        <v>0</v>
      </c>
      <c r="WOB191" s="595">
        <f>'apuração GROSS'!WNS191</f>
        <v>0</v>
      </c>
      <c r="WOC191" s="595">
        <f>'apuração GROSS'!WNT191</f>
        <v>0</v>
      </c>
      <c r="WOD191" s="595">
        <f>'apuração GROSS'!WNU191</f>
        <v>0</v>
      </c>
      <c r="WOE191" s="595">
        <f>'apuração GROSS'!WNV191</f>
        <v>0</v>
      </c>
      <c r="WOF191" s="595">
        <f>'apuração GROSS'!WNW191</f>
        <v>0</v>
      </c>
      <c r="WOG191" s="595">
        <f>'apuração GROSS'!WNX191</f>
        <v>0</v>
      </c>
      <c r="WOH191" s="595">
        <f>'apuração GROSS'!WNY191</f>
        <v>0</v>
      </c>
      <c r="WOI191" s="595">
        <f>'apuração GROSS'!WNZ191</f>
        <v>0</v>
      </c>
      <c r="WOJ191" s="595">
        <f>'apuração GROSS'!WOA191</f>
        <v>0</v>
      </c>
      <c r="WOK191" s="595">
        <f>'apuração GROSS'!WOB191</f>
        <v>0</v>
      </c>
      <c r="WOL191" s="595">
        <f>'apuração GROSS'!WOC191</f>
        <v>0</v>
      </c>
      <c r="WOM191" s="595">
        <f>'apuração GROSS'!WOD191</f>
        <v>0</v>
      </c>
      <c r="WON191" s="595">
        <f>'apuração GROSS'!WOE191</f>
        <v>0</v>
      </c>
      <c r="WOO191" s="595">
        <f>'apuração GROSS'!WOF191</f>
        <v>0</v>
      </c>
      <c r="WOP191" s="595">
        <f>'apuração GROSS'!WOG191</f>
        <v>0</v>
      </c>
      <c r="WOQ191" s="595">
        <f>'apuração GROSS'!WOH191</f>
        <v>0</v>
      </c>
      <c r="WOR191" s="595">
        <f>'apuração GROSS'!WOI191</f>
        <v>0</v>
      </c>
      <c r="WOS191" s="595">
        <f>'apuração GROSS'!WOJ191</f>
        <v>0</v>
      </c>
      <c r="WOT191" s="595">
        <f>'apuração GROSS'!WOK191</f>
        <v>0</v>
      </c>
      <c r="WOU191" s="595">
        <f>'apuração GROSS'!WOL191</f>
        <v>0</v>
      </c>
      <c r="WOV191" s="595">
        <f>'apuração GROSS'!WOM191</f>
        <v>0</v>
      </c>
      <c r="WOW191" s="595">
        <f>'apuração GROSS'!WON191</f>
        <v>0</v>
      </c>
      <c r="WOX191" s="595">
        <f>'apuração GROSS'!WOO191</f>
        <v>0</v>
      </c>
      <c r="WOY191" s="595">
        <f>'apuração GROSS'!WOP191</f>
        <v>0</v>
      </c>
      <c r="WOZ191" s="595">
        <f>'apuração GROSS'!WOQ191</f>
        <v>0</v>
      </c>
      <c r="WPA191" s="595">
        <f>'apuração GROSS'!WOR191</f>
        <v>0</v>
      </c>
      <c r="WPB191" s="595">
        <f>'apuração GROSS'!WOS191</f>
        <v>0</v>
      </c>
      <c r="WPC191" s="595">
        <f>'apuração GROSS'!WOT191</f>
        <v>0</v>
      </c>
      <c r="WPD191" s="595">
        <f>'apuração GROSS'!WOU191</f>
        <v>0</v>
      </c>
      <c r="WPE191" s="595">
        <f>'apuração GROSS'!WOV191</f>
        <v>0</v>
      </c>
      <c r="WPF191" s="595">
        <f>'apuração GROSS'!WOW191</f>
        <v>0</v>
      </c>
      <c r="WPG191" s="595">
        <f>'apuração GROSS'!WOX191</f>
        <v>0</v>
      </c>
      <c r="WPH191" s="595">
        <f>'apuração GROSS'!WOY191</f>
        <v>0</v>
      </c>
      <c r="WPI191" s="595">
        <f>'apuração GROSS'!WOZ191</f>
        <v>0</v>
      </c>
      <c r="WPJ191" s="595">
        <f>'apuração GROSS'!WPA191</f>
        <v>0</v>
      </c>
      <c r="WPK191" s="595">
        <f>'apuração GROSS'!WPB191</f>
        <v>0</v>
      </c>
      <c r="WPL191" s="595">
        <f>'apuração GROSS'!WPC191</f>
        <v>0</v>
      </c>
      <c r="WPM191" s="595">
        <f>'apuração GROSS'!WPD191</f>
        <v>0</v>
      </c>
      <c r="WPN191" s="595">
        <f>'apuração GROSS'!WPE191</f>
        <v>0</v>
      </c>
      <c r="WPO191" s="595">
        <f>'apuração GROSS'!WPF191</f>
        <v>0</v>
      </c>
      <c r="WPP191" s="595">
        <f>'apuração GROSS'!WPG191</f>
        <v>0</v>
      </c>
      <c r="WPQ191" s="595">
        <f>'apuração GROSS'!WPH191</f>
        <v>0</v>
      </c>
      <c r="WPR191" s="595">
        <f>'apuração GROSS'!WPI191</f>
        <v>0</v>
      </c>
      <c r="WPS191" s="595">
        <f>'apuração GROSS'!WPJ191</f>
        <v>0</v>
      </c>
      <c r="WPT191" s="595">
        <f>'apuração GROSS'!WPK191</f>
        <v>0</v>
      </c>
      <c r="WPU191" s="595">
        <f>'apuração GROSS'!WPL191</f>
        <v>0</v>
      </c>
      <c r="WPV191" s="595">
        <f>'apuração GROSS'!WPM191</f>
        <v>0</v>
      </c>
      <c r="WPW191" s="595">
        <f>'apuração GROSS'!WPN191</f>
        <v>0</v>
      </c>
      <c r="WPX191" s="595">
        <f>'apuração GROSS'!WPO191</f>
        <v>0</v>
      </c>
      <c r="WPY191" s="595">
        <f>'apuração GROSS'!WPP191</f>
        <v>0</v>
      </c>
      <c r="WPZ191" s="595">
        <f>'apuração GROSS'!WPQ191</f>
        <v>0</v>
      </c>
      <c r="WQA191" s="595">
        <f>'apuração GROSS'!WPR191</f>
        <v>0</v>
      </c>
      <c r="WQB191" s="595">
        <f>'apuração GROSS'!WPS191</f>
        <v>0</v>
      </c>
      <c r="WQC191" s="595">
        <f>'apuração GROSS'!WPT191</f>
        <v>0</v>
      </c>
      <c r="WQD191" s="595">
        <f>'apuração GROSS'!WPU191</f>
        <v>0</v>
      </c>
      <c r="WQE191" s="595">
        <f>'apuração GROSS'!WPV191</f>
        <v>0</v>
      </c>
      <c r="WQF191" s="595">
        <f>'apuração GROSS'!WPW191</f>
        <v>0</v>
      </c>
      <c r="WQG191" s="595">
        <f>'apuração GROSS'!WPX191</f>
        <v>0</v>
      </c>
      <c r="WQH191" s="595">
        <f>'apuração GROSS'!WPY191</f>
        <v>0</v>
      </c>
      <c r="WQI191" s="595">
        <f>'apuração GROSS'!WPZ191</f>
        <v>0</v>
      </c>
      <c r="WQJ191" s="595">
        <f>'apuração GROSS'!WQA191</f>
        <v>0</v>
      </c>
      <c r="WQK191" s="595">
        <f>'apuração GROSS'!WQB191</f>
        <v>0</v>
      </c>
      <c r="WQL191" s="595">
        <f>'apuração GROSS'!WQC191</f>
        <v>0</v>
      </c>
      <c r="WQM191" s="595">
        <f>'apuração GROSS'!WQD191</f>
        <v>0</v>
      </c>
      <c r="WQN191" s="595">
        <f>'apuração GROSS'!WQE191</f>
        <v>0</v>
      </c>
      <c r="WQO191" s="595">
        <f>'apuração GROSS'!WQF191</f>
        <v>0</v>
      </c>
      <c r="WQP191" s="595">
        <f>'apuração GROSS'!WQG191</f>
        <v>0</v>
      </c>
      <c r="WQQ191" s="595">
        <f>'apuração GROSS'!WQH191</f>
        <v>0</v>
      </c>
      <c r="WQR191" s="595">
        <f>'apuração GROSS'!WQI191</f>
        <v>0</v>
      </c>
      <c r="WQS191" s="595">
        <f>'apuração GROSS'!WQJ191</f>
        <v>0</v>
      </c>
      <c r="WQT191" s="595">
        <f>'apuração GROSS'!WQK191</f>
        <v>0</v>
      </c>
      <c r="WQU191" s="595">
        <f>'apuração GROSS'!WQL191</f>
        <v>0</v>
      </c>
      <c r="WQV191" s="595">
        <f>'apuração GROSS'!WQM191</f>
        <v>0</v>
      </c>
      <c r="WQW191" s="595">
        <f>'apuração GROSS'!WQN191</f>
        <v>0</v>
      </c>
      <c r="WQX191" s="595">
        <f>'apuração GROSS'!WQO191</f>
        <v>0</v>
      </c>
      <c r="WQY191" s="595">
        <f>'apuração GROSS'!WQP191</f>
        <v>0</v>
      </c>
      <c r="WQZ191" s="595">
        <f>'apuração GROSS'!WQQ191</f>
        <v>0</v>
      </c>
      <c r="WRA191" s="595">
        <f>'apuração GROSS'!WQR191</f>
        <v>0</v>
      </c>
      <c r="WRB191" s="595">
        <f>'apuração GROSS'!WQS191</f>
        <v>0</v>
      </c>
      <c r="WRC191" s="595">
        <f>'apuração GROSS'!WQT191</f>
        <v>0</v>
      </c>
      <c r="WRD191" s="595">
        <f>'apuração GROSS'!WQU191</f>
        <v>0</v>
      </c>
      <c r="WRE191" s="595">
        <f>'apuração GROSS'!WQV191</f>
        <v>0</v>
      </c>
      <c r="WRF191" s="595">
        <f>'apuração GROSS'!WQW191</f>
        <v>0</v>
      </c>
      <c r="WRG191" s="595">
        <f>'apuração GROSS'!WQX191</f>
        <v>0</v>
      </c>
      <c r="WRH191" s="595">
        <f>'apuração GROSS'!WQY191</f>
        <v>0</v>
      </c>
      <c r="WRI191" s="595">
        <f>'apuração GROSS'!WQZ191</f>
        <v>0</v>
      </c>
      <c r="WRJ191" s="595">
        <f>'apuração GROSS'!WRA191</f>
        <v>0</v>
      </c>
      <c r="WRK191" s="595">
        <f>'apuração GROSS'!WRB191</f>
        <v>0</v>
      </c>
      <c r="WRL191" s="595">
        <f>'apuração GROSS'!WRC191</f>
        <v>0</v>
      </c>
      <c r="WRM191" s="595">
        <f>'apuração GROSS'!WRD191</f>
        <v>0</v>
      </c>
      <c r="WRN191" s="595">
        <f>'apuração GROSS'!WRE191</f>
        <v>0</v>
      </c>
      <c r="WRO191" s="595">
        <f>'apuração GROSS'!WRF191</f>
        <v>0</v>
      </c>
      <c r="WRP191" s="595">
        <f>'apuração GROSS'!WRG191</f>
        <v>0</v>
      </c>
      <c r="WRQ191" s="595">
        <f>'apuração GROSS'!WRH191</f>
        <v>0</v>
      </c>
      <c r="WRR191" s="595">
        <f>'apuração GROSS'!WRI191</f>
        <v>0</v>
      </c>
      <c r="WRS191" s="595">
        <f>'apuração GROSS'!WRJ191</f>
        <v>0</v>
      </c>
      <c r="WRT191" s="595">
        <f>'apuração GROSS'!WRK191</f>
        <v>0</v>
      </c>
      <c r="WRU191" s="595">
        <f>'apuração GROSS'!WRL191</f>
        <v>0</v>
      </c>
      <c r="WRV191" s="595">
        <f>'apuração GROSS'!WRM191</f>
        <v>0</v>
      </c>
      <c r="WRW191" s="595">
        <f>'apuração GROSS'!WRN191</f>
        <v>0</v>
      </c>
      <c r="WRX191" s="595">
        <f>'apuração GROSS'!WRO191</f>
        <v>0</v>
      </c>
      <c r="WRY191" s="595">
        <f>'apuração GROSS'!WRP191</f>
        <v>0</v>
      </c>
      <c r="WRZ191" s="595">
        <f>'apuração GROSS'!WRQ191</f>
        <v>0</v>
      </c>
      <c r="WSA191" s="595">
        <f>'apuração GROSS'!WRR191</f>
        <v>0</v>
      </c>
      <c r="WSB191" s="595">
        <f>'apuração GROSS'!WRS191</f>
        <v>0</v>
      </c>
      <c r="WSC191" s="595">
        <f>'apuração GROSS'!WRT191</f>
        <v>0</v>
      </c>
      <c r="WSD191" s="595">
        <f>'apuração GROSS'!WRU191</f>
        <v>0</v>
      </c>
      <c r="WSE191" s="595">
        <f>'apuração GROSS'!WRV191</f>
        <v>0</v>
      </c>
      <c r="WSF191" s="595">
        <f>'apuração GROSS'!WRW191</f>
        <v>0</v>
      </c>
      <c r="WSG191" s="595">
        <f>'apuração GROSS'!WRX191</f>
        <v>0</v>
      </c>
      <c r="WSH191" s="595">
        <f>'apuração GROSS'!WRY191</f>
        <v>0</v>
      </c>
      <c r="WSI191" s="595">
        <f>'apuração GROSS'!WRZ191</f>
        <v>0</v>
      </c>
      <c r="WSJ191" s="595">
        <f>'apuração GROSS'!WSA191</f>
        <v>0</v>
      </c>
      <c r="WSK191" s="595">
        <f>'apuração GROSS'!WSB191</f>
        <v>0</v>
      </c>
      <c r="WSL191" s="595">
        <f>'apuração GROSS'!WSC191</f>
        <v>0</v>
      </c>
      <c r="WSM191" s="595">
        <f>'apuração GROSS'!WSD191</f>
        <v>0</v>
      </c>
      <c r="WSN191" s="595">
        <f>'apuração GROSS'!WSE191</f>
        <v>0</v>
      </c>
      <c r="WSO191" s="595">
        <f>'apuração GROSS'!WSF191</f>
        <v>0</v>
      </c>
      <c r="WSP191" s="595">
        <f>'apuração GROSS'!WSG191</f>
        <v>0</v>
      </c>
      <c r="WSQ191" s="595">
        <f>'apuração GROSS'!WSH191</f>
        <v>0</v>
      </c>
      <c r="WSR191" s="595">
        <f>'apuração GROSS'!WSI191</f>
        <v>0</v>
      </c>
      <c r="WSS191" s="595">
        <f>'apuração GROSS'!WSJ191</f>
        <v>0</v>
      </c>
      <c r="WST191" s="595">
        <f>'apuração GROSS'!WSK191</f>
        <v>0</v>
      </c>
      <c r="WSU191" s="595">
        <f>'apuração GROSS'!WSL191</f>
        <v>0</v>
      </c>
      <c r="WSV191" s="595">
        <f>'apuração GROSS'!WSM191</f>
        <v>0</v>
      </c>
      <c r="WSW191" s="595">
        <f>'apuração GROSS'!WSN191</f>
        <v>0</v>
      </c>
      <c r="WSX191" s="595">
        <f>'apuração GROSS'!WSO191</f>
        <v>0</v>
      </c>
      <c r="WSY191" s="595">
        <f>'apuração GROSS'!WSP191</f>
        <v>0</v>
      </c>
      <c r="WSZ191" s="595">
        <f>'apuração GROSS'!WSQ191</f>
        <v>0</v>
      </c>
      <c r="WTA191" s="595">
        <f>'apuração GROSS'!WSR191</f>
        <v>0</v>
      </c>
      <c r="WTB191" s="595">
        <f>'apuração GROSS'!WSS191</f>
        <v>0</v>
      </c>
      <c r="WTC191" s="595">
        <f>'apuração GROSS'!WST191</f>
        <v>0</v>
      </c>
      <c r="WTD191" s="595">
        <f>'apuração GROSS'!WSU191</f>
        <v>0</v>
      </c>
      <c r="WTE191" s="595">
        <f>'apuração GROSS'!WSV191</f>
        <v>0</v>
      </c>
      <c r="WTF191" s="595">
        <f>'apuração GROSS'!WSW191</f>
        <v>0</v>
      </c>
      <c r="WTG191" s="595">
        <f>'apuração GROSS'!WSX191</f>
        <v>0</v>
      </c>
      <c r="WTH191" s="595">
        <f>'apuração GROSS'!WSY191</f>
        <v>0</v>
      </c>
      <c r="WTI191" s="595">
        <f>'apuração GROSS'!WSZ191</f>
        <v>0</v>
      </c>
      <c r="WTJ191" s="595">
        <f>'apuração GROSS'!WTA191</f>
        <v>0</v>
      </c>
      <c r="WTK191" s="595">
        <f>'apuração GROSS'!WTB191</f>
        <v>0</v>
      </c>
      <c r="WTL191" s="595">
        <f>'apuração GROSS'!WTC191</f>
        <v>0</v>
      </c>
      <c r="WTM191" s="595">
        <f>'apuração GROSS'!WTD191</f>
        <v>0</v>
      </c>
      <c r="WTN191" s="595">
        <f>'apuração GROSS'!WTE191</f>
        <v>0</v>
      </c>
      <c r="WTO191" s="595">
        <f>'apuração GROSS'!WTF191</f>
        <v>0</v>
      </c>
      <c r="WTP191" s="595">
        <f>'apuração GROSS'!WTG191</f>
        <v>0</v>
      </c>
      <c r="WTQ191" s="595">
        <f>'apuração GROSS'!WTH191</f>
        <v>0</v>
      </c>
      <c r="WTR191" s="595">
        <f>'apuração GROSS'!WTI191</f>
        <v>0</v>
      </c>
      <c r="WTS191" s="595">
        <f>'apuração GROSS'!WTJ191</f>
        <v>0</v>
      </c>
      <c r="WTT191" s="595">
        <f>'apuração GROSS'!WTK191</f>
        <v>0</v>
      </c>
      <c r="WTU191" s="595">
        <f>'apuração GROSS'!WTL191</f>
        <v>0</v>
      </c>
      <c r="WTV191" s="595">
        <f>'apuração GROSS'!WTM191</f>
        <v>0</v>
      </c>
      <c r="WTW191" s="595">
        <f>'apuração GROSS'!WTN191</f>
        <v>0</v>
      </c>
      <c r="WTX191" s="595">
        <f>'apuração GROSS'!WTO191</f>
        <v>0</v>
      </c>
      <c r="WTY191" s="595">
        <f>'apuração GROSS'!WTP191</f>
        <v>0</v>
      </c>
      <c r="WTZ191" s="595">
        <f>'apuração GROSS'!WTQ191</f>
        <v>0</v>
      </c>
      <c r="WUA191" s="595">
        <f>'apuração GROSS'!WTR191</f>
        <v>0</v>
      </c>
      <c r="WUB191" s="595">
        <f>'apuração GROSS'!WTS191</f>
        <v>0</v>
      </c>
      <c r="WUC191" s="595">
        <f>'apuração GROSS'!WTT191</f>
        <v>0</v>
      </c>
      <c r="WUD191" s="595">
        <f>'apuração GROSS'!WTU191</f>
        <v>0</v>
      </c>
      <c r="WUE191" s="595">
        <f>'apuração GROSS'!WTV191</f>
        <v>0</v>
      </c>
      <c r="WUF191" s="595">
        <f>'apuração GROSS'!WTW191</f>
        <v>0</v>
      </c>
      <c r="WUG191" s="595">
        <f>'apuração GROSS'!WTX191</f>
        <v>0</v>
      </c>
      <c r="WUH191" s="595">
        <f>'apuração GROSS'!WTY191</f>
        <v>0</v>
      </c>
      <c r="WUI191" s="595">
        <f>'apuração GROSS'!WTZ191</f>
        <v>0</v>
      </c>
      <c r="WUJ191" s="595">
        <f>'apuração GROSS'!WUA191</f>
        <v>0</v>
      </c>
      <c r="WUK191" s="595">
        <f>'apuração GROSS'!WUB191</f>
        <v>0</v>
      </c>
      <c r="WUL191" s="595">
        <f>'apuração GROSS'!WUC191</f>
        <v>0</v>
      </c>
      <c r="WUM191" s="595">
        <f>'apuração GROSS'!WUD191</f>
        <v>0</v>
      </c>
      <c r="WUN191" s="595">
        <f>'apuração GROSS'!WUE191</f>
        <v>0</v>
      </c>
      <c r="WUO191" s="595">
        <f>'apuração GROSS'!WUF191</f>
        <v>0</v>
      </c>
      <c r="WUP191" s="595">
        <f>'apuração GROSS'!WUG191</f>
        <v>0</v>
      </c>
      <c r="WUQ191" s="595">
        <f>'apuração GROSS'!WUH191</f>
        <v>0</v>
      </c>
      <c r="WUR191" s="595">
        <f>'apuração GROSS'!WUI191</f>
        <v>0</v>
      </c>
      <c r="WUS191" s="595">
        <f>'apuração GROSS'!WUJ191</f>
        <v>0</v>
      </c>
      <c r="WUT191" s="595">
        <f>'apuração GROSS'!WUK191</f>
        <v>0</v>
      </c>
      <c r="WUU191" s="595">
        <f>'apuração GROSS'!WUL191</f>
        <v>0</v>
      </c>
      <c r="WUV191" s="595">
        <f>'apuração GROSS'!WUM191</f>
        <v>0</v>
      </c>
      <c r="WUW191" s="595">
        <f>'apuração GROSS'!WUN191</f>
        <v>0</v>
      </c>
      <c r="WUX191" s="595">
        <f>'apuração GROSS'!WUO191</f>
        <v>0</v>
      </c>
      <c r="WUY191" s="595">
        <f>'apuração GROSS'!WUP191</f>
        <v>0</v>
      </c>
      <c r="WUZ191" s="595">
        <f>'apuração GROSS'!WUQ191</f>
        <v>0</v>
      </c>
      <c r="WVA191" s="595">
        <f>'apuração GROSS'!WUR191</f>
        <v>0</v>
      </c>
      <c r="WVB191" s="595">
        <f>'apuração GROSS'!WUS191</f>
        <v>0</v>
      </c>
      <c r="WVC191" s="595">
        <f>'apuração GROSS'!WUT191</f>
        <v>0</v>
      </c>
      <c r="WVD191" s="595">
        <f>'apuração GROSS'!WUU191</f>
        <v>0</v>
      </c>
      <c r="WVE191" s="595">
        <f>'apuração GROSS'!WUV191</f>
        <v>0</v>
      </c>
      <c r="WVF191" s="595">
        <f>'apuração GROSS'!WUW191</f>
        <v>0</v>
      </c>
      <c r="WVG191" s="595">
        <f>'apuração GROSS'!WUX191</f>
        <v>0</v>
      </c>
      <c r="WVH191" s="595">
        <f>'apuração GROSS'!WUY191</f>
        <v>0</v>
      </c>
      <c r="WVI191" s="595">
        <f>'apuração GROSS'!WUZ191</f>
        <v>0</v>
      </c>
      <c r="WVJ191" s="595">
        <f>'apuração GROSS'!WVA191</f>
        <v>0</v>
      </c>
      <c r="WVK191" s="595">
        <f>'apuração GROSS'!WVB191</f>
        <v>0</v>
      </c>
      <c r="WVL191" s="595">
        <f>'apuração GROSS'!WVC191</f>
        <v>0</v>
      </c>
      <c r="WVM191" s="595">
        <f>'apuração GROSS'!WVD191</f>
        <v>0</v>
      </c>
      <c r="WVN191" s="595">
        <f>'apuração GROSS'!WVE191</f>
        <v>0</v>
      </c>
      <c r="WVO191" s="595">
        <f>'apuração GROSS'!WVF191</f>
        <v>0</v>
      </c>
      <c r="WVP191" s="595">
        <f>'apuração GROSS'!WVG191</f>
        <v>0</v>
      </c>
      <c r="WVQ191" s="595">
        <f>'apuração GROSS'!WVH191</f>
        <v>0</v>
      </c>
      <c r="WVR191" s="595">
        <f>'apuração GROSS'!WVI191</f>
        <v>0</v>
      </c>
      <c r="WVS191" s="595">
        <f>'apuração GROSS'!WVJ191</f>
        <v>0</v>
      </c>
      <c r="WVT191" s="595">
        <f>'apuração GROSS'!WVK191</f>
        <v>0</v>
      </c>
      <c r="WVU191" s="595">
        <f>'apuração GROSS'!WVL191</f>
        <v>0</v>
      </c>
      <c r="WVV191" s="595">
        <f>'apuração GROSS'!WVM191</f>
        <v>0</v>
      </c>
      <c r="WVW191" s="595">
        <f>'apuração GROSS'!WVN191</f>
        <v>0</v>
      </c>
      <c r="WVX191" s="595">
        <f>'apuração GROSS'!WVO191</f>
        <v>0</v>
      </c>
      <c r="WVY191" s="595">
        <f>'apuração GROSS'!WVP191</f>
        <v>0</v>
      </c>
      <c r="WVZ191" s="595">
        <f>'apuração GROSS'!WVQ191</f>
        <v>0</v>
      </c>
      <c r="WWA191" s="595">
        <f>'apuração GROSS'!WVR191</f>
        <v>0</v>
      </c>
      <c r="WWB191" s="595">
        <f>'apuração GROSS'!WVS191</f>
        <v>0</v>
      </c>
      <c r="WWC191" s="595">
        <f>'apuração GROSS'!WVT191</f>
        <v>0</v>
      </c>
      <c r="WWD191" s="595">
        <f>'apuração GROSS'!WVU191</f>
        <v>0</v>
      </c>
      <c r="WWE191" s="595">
        <f>'apuração GROSS'!WVV191</f>
        <v>0</v>
      </c>
      <c r="WWF191" s="595">
        <f>'apuração GROSS'!WVW191</f>
        <v>0</v>
      </c>
      <c r="WWG191" s="595">
        <f>'apuração GROSS'!WVX191</f>
        <v>0</v>
      </c>
      <c r="WWH191" s="595">
        <f>'apuração GROSS'!WVY191</f>
        <v>0</v>
      </c>
      <c r="WWI191" s="595">
        <f>'apuração GROSS'!WVZ191</f>
        <v>0</v>
      </c>
      <c r="WWJ191" s="595">
        <f>'apuração GROSS'!WWA191</f>
        <v>0</v>
      </c>
      <c r="WWK191" s="595">
        <f>'apuração GROSS'!WWB191</f>
        <v>0</v>
      </c>
      <c r="WWL191" s="595">
        <f>'apuração GROSS'!WWC191</f>
        <v>0</v>
      </c>
      <c r="WWM191" s="595">
        <f>'apuração GROSS'!WWD191</f>
        <v>0</v>
      </c>
      <c r="WWN191" s="595">
        <f>'apuração GROSS'!WWE191</f>
        <v>0</v>
      </c>
      <c r="WWO191" s="595">
        <f>'apuração GROSS'!WWF191</f>
        <v>0</v>
      </c>
      <c r="WWP191" s="595">
        <f>'apuração GROSS'!WWG191</f>
        <v>0</v>
      </c>
      <c r="WWQ191" s="595">
        <f>'apuração GROSS'!WWH191</f>
        <v>0</v>
      </c>
      <c r="WWR191" s="595">
        <f>'apuração GROSS'!WWI191</f>
        <v>0</v>
      </c>
      <c r="WWS191" s="595">
        <f>'apuração GROSS'!WWJ191</f>
        <v>0</v>
      </c>
      <c r="WWT191" s="595">
        <f>'apuração GROSS'!WWK191</f>
        <v>0</v>
      </c>
      <c r="WWU191" s="595">
        <f>'apuração GROSS'!WWL191</f>
        <v>0</v>
      </c>
      <c r="WWV191" s="595">
        <f>'apuração GROSS'!WWM191</f>
        <v>0</v>
      </c>
      <c r="WWW191" s="595">
        <f>'apuração GROSS'!WWN191</f>
        <v>0</v>
      </c>
      <c r="WWX191" s="595">
        <f>'apuração GROSS'!WWO191</f>
        <v>0</v>
      </c>
      <c r="WWY191" s="595">
        <f>'apuração GROSS'!WWP191</f>
        <v>0</v>
      </c>
      <c r="WWZ191" s="595">
        <f>'apuração GROSS'!WWQ191</f>
        <v>0</v>
      </c>
      <c r="WXA191" s="595">
        <f>'apuração GROSS'!WWR191</f>
        <v>0</v>
      </c>
      <c r="WXB191" s="595">
        <f>'apuração GROSS'!WWS191</f>
        <v>0</v>
      </c>
      <c r="WXC191" s="595">
        <f>'apuração GROSS'!WWT191</f>
        <v>0</v>
      </c>
      <c r="WXD191" s="595">
        <f>'apuração GROSS'!WWU191</f>
        <v>0</v>
      </c>
      <c r="WXE191" s="595">
        <f>'apuração GROSS'!WWV191</f>
        <v>0</v>
      </c>
      <c r="WXF191" s="595">
        <f>'apuração GROSS'!WWW191</f>
        <v>0</v>
      </c>
      <c r="WXG191" s="595">
        <f>'apuração GROSS'!WWX191</f>
        <v>0</v>
      </c>
      <c r="WXH191" s="595">
        <f>'apuração GROSS'!WWY191</f>
        <v>0</v>
      </c>
      <c r="WXI191" s="595">
        <f>'apuração GROSS'!WWZ191</f>
        <v>0</v>
      </c>
      <c r="WXJ191" s="595">
        <f>'apuração GROSS'!WXA191</f>
        <v>0</v>
      </c>
      <c r="WXK191" s="595">
        <f>'apuração GROSS'!WXB191</f>
        <v>0</v>
      </c>
      <c r="WXL191" s="595">
        <f>'apuração GROSS'!WXC191</f>
        <v>0</v>
      </c>
      <c r="WXM191" s="595">
        <f>'apuração GROSS'!WXD191</f>
        <v>0</v>
      </c>
      <c r="WXN191" s="595">
        <f>'apuração GROSS'!WXE191</f>
        <v>0</v>
      </c>
      <c r="WXO191" s="595">
        <f>'apuração GROSS'!WXF191</f>
        <v>0</v>
      </c>
      <c r="WXP191" s="595">
        <f>'apuração GROSS'!WXG191</f>
        <v>0</v>
      </c>
      <c r="WXQ191" s="595">
        <f>'apuração GROSS'!WXH191</f>
        <v>0</v>
      </c>
      <c r="WXR191" s="595">
        <f>'apuração GROSS'!WXI191</f>
        <v>0</v>
      </c>
      <c r="WXS191" s="595">
        <f>'apuração GROSS'!WXJ191</f>
        <v>0</v>
      </c>
      <c r="WXT191" s="595">
        <f>'apuração GROSS'!WXK191</f>
        <v>0</v>
      </c>
      <c r="WXU191" s="595">
        <f>'apuração GROSS'!WXL191</f>
        <v>0</v>
      </c>
      <c r="WXV191" s="595">
        <f>'apuração GROSS'!WXM191</f>
        <v>0</v>
      </c>
      <c r="WXW191" s="595">
        <f>'apuração GROSS'!WXN191</f>
        <v>0</v>
      </c>
      <c r="WXX191" s="595">
        <f>'apuração GROSS'!WXO191</f>
        <v>0</v>
      </c>
      <c r="WXY191" s="595">
        <f>'apuração GROSS'!WXP191</f>
        <v>0</v>
      </c>
      <c r="WXZ191" s="595">
        <f>'apuração GROSS'!WXQ191</f>
        <v>0</v>
      </c>
      <c r="WYA191" s="595">
        <f>'apuração GROSS'!WXR191</f>
        <v>0</v>
      </c>
      <c r="WYB191" s="595">
        <f>'apuração GROSS'!WXS191</f>
        <v>0</v>
      </c>
      <c r="WYC191" s="595">
        <f>'apuração GROSS'!WXT191</f>
        <v>0</v>
      </c>
      <c r="WYD191" s="595">
        <f>'apuração GROSS'!WXU191</f>
        <v>0</v>
      </c>
      <c r="WYE191" s="595">
        <f>'apuração GROSS'!WXV191</f>
        <v>0</v>
      </c>
      <c r="WYF191" s="595">
        <f>'apuração GROSS'!WXW191</f>
        <v>0</v>
      </c>
      <c r="WYG191" s="595">
        <f>'apuração GROSS'!WXX191</f>
        <v>0</v>
      </c>
      <c r="WYH191" s="595">
        <f>'apuração GROSS'!WXY191</f>
        <v>0</v>
      </c>
      <c r="WYI191" s="595">
        <f>'apuração GROSS'!WXZ191</f>
        <v>0</v>
      </c>
      <c r="WYJ191" s="595">
        <f>'apuração GROSS'!WYA191</f>
        <v>0</v>
      </c>
      <c r="WYK191" s="595">
        <f>'apuração GROSS'!WYB191</f>
        <v>0</v>
      </c>
      <c r="WYL191" s="595">
        <f>'apuração GROSS'!WYC191</f>
        <v>0</v>
      </c>
      <c r="WYM191" s="595">
        <f>'apuração GROSS'!WYD191</f>
        <v>0</v>
      </c>
      <c r="WYN191" s="595">
        <f>'apuração GROSS'!WYE191</f>
        <v>0</v>
      </c>
      <c r="WYO191" s="595">
        <f>'apuração GROSS'!WYF191</f>
        <v>0</v>
      </c>
      <c r="WYP191" s="595">
        <f>'apuração GROSS'!WYG191</f>
        <v>0</v>
      </c>
      <c r="WYQ191" s="595">
        <f>'apuração GROSS'!WYH191</f>
        <v>0</v>
      </c>
      <c r="WYR191" s="595">
        <f>'apuração GROSS'!WYI191</f>
        <v>0</v>
      </c>
      <c r="WYS191" s="595">
        <f>'apuração GROSS'!WYJ191</f>
        <v>0</v>
      </c>
      <c r="WYT191" s="595">
        <f>'apuração GROSS'!WYK191</f>
        <v>0</v>
      </c>
      <c r="WYU191" s="595">
        <f>'apuração GROSS'!WYL191</f>
        <v>0</v>
      </c>
      <c r="WYV191" s="595">
        <f>'apuração GROSS'!WYM191</f>
        <v>0</v>
      </c>
      <c r="WYW191" s="595">
        <f>'apuração GROSS'!WYN191</f>
        <v>0</v>
      </c>
      <c r="WYX191" s="595">
        <f>'apuração GROSS'!WYO191</f>
        <v>0</v>
      </c>
      <c r="WYY191" s="595">
        <f>'apuração GROSS'!WYP191</f>
        <v>0</v>
      </c>
      <c r="WYZ191" s="595">
        <f>'apuração GROSS'!WYQ191</f>
        <v>0</v>
      </c>
      <c r="WZA191" s="595">
        <f>'apuração GROSS'!WYR191</f>
        <v>0</v>
      </c>
      <c r="WZB191" s="595">
        <f>'apuração GROSS'!WYS191</f>
        <v>0</v>
      </c>
      <c r="WZC191" s="595">
        <f>'apuração GROSS'!WYT191</f>
        <v>0</v>
      </c>
      <c r="WZD191" s="595">
        <f>'apuração GROSS'!WYU191</f>
        <v>0</v>
      </c>
      <c r="WZE191" s="595">
        <f>'apuração GROSS'!WYV191</f>
        <v>0</v>
      </c>
      <c r="WZF191" s="595">
        <f>'apuração GROSS'!WYW191</f>
        <v>0</v>
      </c>
      <c r="WZG191" s="595">
        <f>'apuração GROSS'!WYX191</f>
        <v>0</v>
      </c>
      <c r="WZH191" s="595">
        <f>'apuração GROSS'!WYY191</f>
        <v>0</v>
      </c>
      <c r="WZI191" s="595">
        <f>'apuração GROSS'!WYZ191</f>
        <v>0</v>
      </c>
      <c r="WZJ191" s="595">
        <f>'apuração GROSS'!WZA191</f>
        <v>0</v>
      </c>
      <c r="WZK191" s="595">
        <f>'apuração GROSS'!WZB191</f>
        <v>0</v>
      </c>
      <c r="WZL191" s="595">
        <f>'apuração GROSS'!WZC191</f>
        <v>0</v>
      </c>
      <c r="WZM191" s="595">
        <f>'apuração GROSS'!WZD191</f>
        <v>0</v>
      </c>
      <c r="WZN191" s="595">
        <f>'apuração GROSS'!WZE191</f>
        <v>0</v>
      </c>
      <c r="WZO191" s="595">
        <f>'apuração GROSS'!WZF191</f>
        <v>0</v>
      </c>
      <c r="WZP191" s="595">
        <f>'apuração GROSS'!WZG191</f>
        <v>0</v>
      </c>
      <c r="WZQ191" s="595">
        <f>'apuração GROSS'!WZH191</f>
        <v>0</v>
      </c>
      <c r="WZR191" s="595">
        <f>'apuração GROSS'!WZI191</f>
        <v>0</v>
      </c>
      <c r="WZS191" s="595">
        <f>'apuração GROSS'!WZJ191</f>
        <v>0</v>
      </c>
      <c r="WZT191" s="595">
        <f>'apuração GROSS'!WZK191</f>
        <v>0</v>
      </c>
      <c r="WZU191" s="595">
        <f>'apuração GROSS'!WZL191</f>
        <v>0</v>
      </c>
      <c r="WZV191" s="595">
        <f>'apuração GROSS'!WZM191</f>
        <v>0</v>
      </c>
      <c r="WZW191" s="595">
        <f>'apuração GROSS'!WZN191</f>
        <v>0</v>
      </c>
      <c r="WZX191" s="595">
        <f>'apuração GROSS'!WZO191</f>
        <v>0</v>
      </c>
      <c r="WZY191" s="595">
        <f>'apuração GROSS'!WZP191</f>
        <v>0</v>
      </c>
      <c r="WZZ191" s="595">
        <f>'apuração GROSS'!WZQ191</f>
        <v>0</v>
      </c>
      <c r="XAA191" s="595">
        <f>'apuração GROSS'!WZR191</f>
        <v>0</v>
      </c>
      <c r="XAB191" s="595">
        <f>'apuração GROSS'!WZS191</f>
        <v>0</v>
      </c>
      <c r="XAC191" s="595">
        <f>'apuração GROSS'!WZT191</f>
        <v>0</v>
      </c>
      <c r="XAD191" s="595">
        <f>'apuração GROSS'!WZU191</f>
        <v>0</v>
      </c>
      <c r="XAE191" s="595">
        <f>'apuração GROSS'!WZV191</f>
        <v>0</v>
      </c>
      <c r="XAF191" s="595">
        <f>'apuração GROSS'!WZW191</f>
        <v>0</v>
      </c>
      <c r="XAG191" s="595">
        <f>'apuração GROSS'!WZX191</f>
        <v>0</v>
      </c>
      <c r="XAH191" s="595">
        <f>'apuração GROSS'!WZY191</f>
        <v>0</v>
      </c>
      <c r="XAI191" s="595">
        <f>'apuração GROSS'!WZZ191</f>
        <v>0</v>
      </c>
      <c r="XAJ191" s="595">
        <f>'apuração GROSS'!XAA191</f>
        <v>0</v>
      </c>
      <c r="XAK191" s="595">
        <f>'apuração GROSS'!XAB191</f>
        <v>0</v>
      </c>
      <c r="XAL191" s="595">
        <f>'apuração GROSS'!XAC191</f>
        <v>0</v>
      </c>
      <c r="XAM191" s="595">
        <f>'apuração GROSS'!XAD191</f>
        <v>0</v>
      </c>
      <c r="XAN191" s="595">
        <f>'apuração GROSS'!XAE191</f>
        <v>0</v>
      </c>
      <c r="XAO191" s="595">
        <f>'apuração GROSS'!XAF191</f>
        <v>0</v>
      </c>
      <c r="XAP191" s="595">
        <f>'apuração GROSS'!XAG191</f>
        <v>0</v>
      </c>
      <c r="XAQ191" s="595">
        <f>'apuração GROSS'!XAH191</f>
        <v>0</v>
      </c>
      <c r="XAR191" s="595">
        <f>'apuração GROSS'!XAI191</f>
        <v>0</v>
      </c>
      <c r="XAS191" s="595">
        <f>'apuração GROSS'!XAJ191</f>
        <v>0</v>
      </c>
      <c r="XAT191" s="595">
        <f>'apuração GROSS'!XAK191</f>
        <v>0</v>
      </c>
      <c r="XAU191" s="595">
        <f>'apuração GROSS'!XAL191</f>
        <v>0</v>
      </c>
      <c r="XAV191" s="595">
        <f>'apuração GROSS'!XAM191</f>
        <v>0</v>
      </c>
      <c r="XAW191" s="595">
        <f>'apuração GROSS'!XAN191</f>
        <v>0</v>
      </c>
      <c r="XAX191" s="595">
        <f>'apuração GROSS'!XAO191</f>
        <v>0</v>
      </c>
      <c r="XAY191" s="595">
        <f>'apuração GROSS'!XAP191</f>
        <v>0</v>
      </c>
      <c r="XAZ191" s="595">
        <f>'apuração GROSS'!XAQ191</f>
        <v>0</v>
      </c>
      <c r="XBA191" s="595">
        <f>'apuração GROSS'!XAR191</f>
        <v>0</v>
      </c>
      <c r="XBB191" s="595">
        <f>'apuração GROSS'!XAS191</f>
        <v>0</v>
      </c>
      <c r="XBC191" s="595">
        <f>'apuração GROSS'!XAT191</f>
        <v>0</v>
      </c>
      <c r="XBD191" s="595">
        <f>'apuração GROSS'!XAU191</f>
        <v>0</v>
      </c>
      <c r="XBE191" s="595">
        <f>'apuração GROSS'!XAV191</f>
        <v>0</v>
      </c>
      <c r="XBF191" s="595">
        <f>'apuração GROSS'!XAW191</f>
        <v>0</v>
      </c>
      <c r="XBG191" s="595">
        <f>'apuração GROSS'!XAX191</f>
        <v>0</v>
      </c>
      <c r="XBH191" s="595">
        <f>'apuração GROSS'!XAY191</f>
        <v>0</v>
      </c>
      <c r="XBI191" s="595">
        <f>'apuração GROSS'!XAZ191</f>
        <v>0</v>
      </c>
      <c r="XBJ191" s="595">
        <f>'apuração GROSS'!XBA191</f>
        <v>0</v>
      </c>
      <c r="XBK191" s="595">
        <f>'apuração GROSS'!XBB191</f>
        <v>0</v>
      </c>
      <c r="XBL191" s="595">
        <f>'apuração GROSS'!XBC191</f>
        <v>0</v>
      </c>
      <c r="XBM191" s="595">
        <f>'apuração GROSS'!XBD191</f>
        <v>0</v>
      </c>
      <c r="XBN191" s="595">
        <f>'apuração GROSS'!XBE191</f>
        <v>0</v>
      </c>
      <c r="XBO191" s="595">
        <f>'apuração GROSS'!XBF191</f>
        <v>0</v>
      </c>
      <c r="XBP191" s="595">
        <f>'apuração GROSS'!XBG191</f>
        <v>0</v>
      </c>
      <c r="XBQ191" s="595">
        <f>'apuração GROSS'!XBH191</f>
        <v>0</v>
      </c>
      <c r="XBR191" s="595">
        <f>'apuração GROSS'!XBI191</f>
        <v>0</v>
      </c>
      <c r="XBS191" s="595">
        <f>'apuração GROSS'!XBJ191</f>
        <v>0</v>
      </c>
      <c r="XBT191" s="595">
        <f>'apuração GROSS'!XBK191</f>
        <v>0</v>
      </c>
      <c r="XBU191" s="595">
        <f>'apuração GROSS'!XBL191</f>
        <v>0</v>
      </c>
      <c r="XBV191" s="595">
        <f>'apuração GROSS'!XBM191</f>
        <v>0</v>
      </c>
      <c r="XBW191" s="595">
        <f>'apuração GROSS'!XBN191</f>
        <v>0</v>
      </c>
      <c r="XBX191" s="595">
        <f>'apuração GROSS'!XBO191</f>
        <v>0</v>
      </c>
      <c r="XBY191" s="595">
        <f>'apuração GROSS'!XBP191</f>
        <v>0</v>
      </c>
      <c r="XBZ191" s="595">
        <f>'apuração GROSS'!XBQ191</f>
        <v>0</v>
      </c>
      <c r="XCA191" s="595">
        <f>'apuração GROSS'!XBR191</f>
        <v>0</v>
      </c>
      <c r="XCB191" s="595">
        <f>'apuração GROSS'!XBS191</f>
        <v>0</v>
      </c>
      <c r="XCC191" s="595">
        <f>'apuração GROSS'!XBT191</f>
        <v>0</v>
      </c>
      <c r="XCD191" s="595">
        <f>'apuração GROSS'!XBU191</f>
        <v>0</v>
      </c>
      <c r="XCE191" s="595">
        <f>'apuração GROSS'!XBV191</f>
        <v>0</v>
      </c>
      <c r="XCF191" s="595">
        <f>'apuração GROSS'!XBW191</f>
        <v>0</v>
      </c>
      <c r="XCG191" s="595">
        <f>'apuração GROSS'!XBX191</f>
        <v>0</v>
      </c>
      <c r="XCH191" s="595">
        <f>'apuração GROSS'!XBY191</f>
        <v>0</v>
      </c>
      <c r="XCI191" s="595">
        <f>'apuração GROSS'!XBZ191</f>
        <v>0</v>
      </c>
      <c r="XCJ191" s="595">
        <f>'apuração GROSS'!XCA191</f>
        <v>0</v>
      </c>
      <c r="XCK191" s="595">
        <f>'apuração GROSS'!XCB191</f>
        <v>0</v>
      </c>
      <c r="XCL191" s="595">
        <f>'apuração GROSS'!XCC191</f>
        <v>0</v>
      </c>
      <c r="XCM191" s="595">
        <f>'apuração GROSS'!XCD191</f>
        <v>0</v>
      </c>
      <c r="XCN191" s="595">
        <f>'apuração GROSS'!XCE191</f>
        <v>0</v>
      </c>
      <c r="XCO191" s="595">
        <f>'apuração GROSS'!XCF191</f>
        <v>0</v>
      </c>
      <c r="XCP191" s="595">
        <f>'apuração GROSS'!XCG191</f>
        <v>0</v>
      </c>
      <c r="XCQ191" s="595">
        <f>'apuração GROSS'!XCH191</f>
        <v>0</v>
      </c>
      <c r="XCR191" s="595">
        <f>'apuração GROSS'!XCI191</f>
        <v>0</v>
      </c>
      <c r="XCS191" s="595">
        <f>'apuração GROSS'!XCJ191</f>
        <v>0</v>
      </c>
      <c r="XCT191" s="595">
        <f>'apuração GROSS'!XCK191</f>
        <v>0</v>
      </c>
      <c r="XCU191" s="595">
        <f>'apuração GROSS'!XCL191</f>
        <v>0</v>
      </c>
      <c r="XCV191" s="595">
        <f>'apuração GROSS'!XCM191</f>
        <v>0</v>
      </c>
      <c r="XCW191" s="595">
        <f>'apuração GROSS'!XCN191</f>
        <v>0</v>
      </c>
      <c r="XCX191" s="595">
        <f>'apuração GROSS'!XCO191</f>
        <v>0</v>
      </c>
      <c r="XCY191" s="595">
        <f>'apuração GROSS'!XCP191</f>
        <v>0</v>
      </c>
      <c r="XCZ191" s="595">
        <f>'apuração GROSS'!XCQ191</f>
        <v>0</v>
      </c>
      <c r="XDA191" s="595">
        <f>'apuração GROSS'!XCR191</f>
        <v>0</v>
      </c>
      <c r="XDB191" s="595">
        <f>'apuração GROSS'!XCS191</f>
        <v>0</v>
      </c>
      <c r="XDC191" s="595">
        <f>'apuração GROSS'!XCT191</f>
        <v>0</v>
      </c>
      <c r="XDD191" s="595">
        <f>'apuração GROSS'!XCU191</f>
        <v>0</v>
      </c>
      <c r="XDE191" s="595">
        <f>'apuração GROSS'!XCV191</f>
        <v>0</v>
      </c>
      <c r="XDF191" s="595">
        <f>'apuração GROSS'!XCW191</f>
        <v>0</v>
      </c>
      <c r="XDG191" s="595">
        <f>'apuração GROSS'!XCX191</f>
        <v>0</v>
      </c>
      <c r="XDH191" s="595">
        <f>'apuração GROSS'!XCY191</f>
        <v>0</v>
      </c>
      <c r="XDI191" s="595">
        <f>'apuração GROSS'!XCZ191</f>
        <v>0</v>
      </c>
      <c r="XDJ191" s="595">
        <f>'apuração GROSS'!XDA191</f>
        <v>0</v>
      </c>
      <c r="XDK191" s="595">
        <f>'apuração GROSS'!XDB191</f>
        <v>0</v>
      </c>
      <c r="XDL191" s="595">
        <f>'apuração GROSS'!XDC191</f>
        <v>0</v>
      </c>
      <c r="XDM191" s="595">
        <f>'apuração GROSS'!XDD191</f>
        <v>0</v>
      </c>
      <c r="XDN191" s="595">
        <f>'apuração GROSS'!XDE191</f>
        <v>0</v>
      </c>
      <c r="XDO191" s="595">
        <f>'apuração GROSS'!XDF191</f>
        <v>0</v>
      </c>
      <c r="XDP191" s="595">
        <f>'apuração GROSS'!XDG191</f>
        <v>0</v>
      </c>
      <c r="XDQ191" s="595">
        <f>'apuração GROSS'!XDH191</f>
        <v>0</v>
      </c>
      <c r="XDR191" s="595">
        <f>'apuração GROSS'!XDI191</f>
        <v>0</v>
      </c>
      <c r="XDS191" s="595">
        <f>'apuração GROSS'!XDJ191</f>
        <v>0</v>
      </c>
      <c r="XDT191" s="595">
        <f>'apuração GROSS'!XDK191</f>
        <v>0</v>
      </c>
      <c r="XDU191" s="595">
        <f>'apuração GROSS'!XDL191</f>
        <v>0</v>
      </c>
      <c r="XDV191" s="595">
        <f>'apuração GROSS'!XDM191</f>
        <v>0</v>
      </c>
      <c r="XDW191" s="595">
        <f>'apuração GROSS'!XDN191</f>
        <v>0</v>
      </c>
      <c r="XDX191" s="595">
        <f>'apuração GROSS'!XDO191</f>
        <v>0</v>
      </c>
      <c r="XDY191" s="595">
        <f>'apuração GROSS'!XDP191</f>
        <v>0</v>
      </c>
      <c r="XDZ191" s="595">
        <f>'apuração GROSS'!XDQ191</f>
        <v>0</v>
      </c>
      <c r="XEA191" s="595">
        <f>'apuração GROSS'!XDR191</f>
        <v>0</v>
      </c>
      <c r="XEB191" s="595">
        <f>'apuração GROSS'!XDS191</f>
        <v>0</v>
      </c>
      <c r="XEC191" s="595">
        <f>'apuração GROSS'!XDT191</f>
        <v>0</v>
      </c>
      <c r="XED191" s="595">
        <f>'apuração GROSS'!XDU191</f>
        <v>0</v>
      </c>
      <c r="XEE191" s="595">
        <f>'apuração GROSS'!XDV191</f>
        <v>0</v>
      </c>
      <c r="XEF191" s="595">
        <f>'apuração GROSS'!XDW191</f>
        <v>0</v>
      </c>
      <c r="XEG191" s="595">
        <f>'apuração GROSS'!XDX191</f>
        <v>0</v>
      </c>
      <c r="XEH191" s="595">
        <f>'apuração GROSS'!XDY191</f>
        <v>0</v>
      </c>
      <c r="XEI191" s="595">
        <f>'apuração GROSS'!XDZ191</f>
        <v>0</v>
      </c>
      <c r="XEJ191" s="595">
        <f>'apuração GROSS'!XEA191</f>
        <v>0</v>
      </c>
      <c r="XEK191" s="595">
        <f>'apuração GROSS'!XEB191</f>
        <v>0</v>
      </c>
      <c r="XEL191" s="595">
        <f>'apuração GROSS'!XEC191</f>
        <v>0</v>
      </c>
      <c r="XEM191" s="595">
        <f>'apuração GROSS'!XED191</f>
        <v>0</v>
      </c>
      <c r="XEN191" s="595">
        <f>'apuração GROSS'!XEE191</f>
        <v>0</v>
      </c>
      <c r="XEO191" s="595">
        <f>'apuração GROSS'!XEF191</f>
        <v>0</v>
      </c>
      <c r="XEP191" s="595">
        <f>'apuração GROSS'!XEG191</f>
        <v>0</v>
      </c>
      <c r="XEQ191" s="595">
        <f>'apuração GROSS'!XEH191</f>
        <v>0</v>
      </c>
      <c r="XER191" s="595">
        <f>'apuração GROSS'!XEI191</f>
        <v>0</v>
      </c>
      <c r="XES191" s="595">
        <f>'apuração GROSS'!XEJ191</f>
        <v>0</v>
      </c>
      <c r="XET191" s="595">
        <f>'apuração GROSS'!XEK191</f>
        <v>0</v>
      </c>
      <c r="XEU191" s="595">
        <f>'apuração GROSS'!XEL191</f>
        <v>0</v>
      </c>
      <c r="XEV191" s="595">
        <f>'apuração GROSS'!XEM191</f>
        <v>0</v>
      </c>
      <c r="XEW191" s="595">
        <f>'apuração GROSS'!XEN191</f>
        <v>0</v>
      </c>
      <c r="XEX191" s="595">
        <f>'apuração GROSS'!XEO191</f>
        <v>0</v>
      </c>
      <c r="XEY191" s="595">
        <f>'apuração GROSS'!XEP191</f>
        <v>0</v>
      </c>
      <c r="XEZ191" s="595">
        <f>'apuração GROSS'!XEQ191</f>
        <v>0</v>
      </c>
      <c r="XFA191" s="595">
        <f>'apuração GROSS'!XER191</f>
        <v>0</v>
      </c>
      <c r="XFB191" s="595">
        <f>'apuração GROSS'!XES191</f>
        <v>0</v>
      </c>
      <c r="XFC191" s="595">
        <f>'apuração GROSS'!XET191</f>
        <v>0</v>
      </c>
      <c r="XFD191" s="595" t="e">
        <f>'apuração GROSS'!#REF!</f>
        <v>#REF!</v>
      </c>
    </row>
    <row r="192" spans="1:16384" s="595" customFormat="1" ht="13.8">
      <c r="A192" s="599" t="str">
        <f>apuração!B147</f>
        <v>706</v>
      </c>
      <c r="B192" s="600" t="str">
        <f>apuração!C147</f>
        <v>HIRAKAWA</v>
      </c>
      <c r="C192" s="600" t="str">
        <f>apuração!D147</f>
        <v>ISAO</v>
      </c>
      <c r="D192" s="601" t="str">
        <f>apuração!E147</f>
        <v>M</v>
      </c>
      <c r="E192" s="601" t="str">
        <f>apuração!F147</f>
        <v>06. KOK</v>
      </c>
      <c r="F192" s="597">
        <f>apuração!G147</f>
        <v>17410</v>
      </c>
      <c r="G192" s="598">
        <f>apuração!H147</f>
        <v>12</v>
      </c>
      <c r="H192" s="596" t="str">
        <f>apuração!I147</f>
        <v>C-SR</v>
      </c>
      <c r="I192" s="596" t="str">
        <f>apuração!J147</f>
        <v>LIB2026</v>
      </c>
      <c r="J192" s="596">
        <f>apuração!K147</f>
        <v>0</v>
      </c>
      <c r="K192" s="596">
        <f>apuração!L147</f>
        <v>73</v>
      </c>
      <c r="L192" s="596">
        <f>apuração!M147</f>
        <v>71</v>
      </c>
      <c r="M192" s="596">
        <f>apuração!N147</f>
        <v>144</v>
      </c>
      <c r="N192" s="601" t="str">
        <f>IF(apuração!$O147&gt;0, IF(apuração!$O147="", "", apuração!$O147), "")</f>
        <v/>
      </c>
      <c r="O192" s="601" t="str">
        <f>IF(apuração!$O147&gt;0, IF(apuração!$P147="", "", apuração!$P147), "")</f>
        <v/>
      </c>
      <c r="P192" s="601" t="str">
        <f>IF(apuração!$O147&gt;0, IF(apuração!$Q147="", "", apuração!$Q147), "")</f>
        <v/>
      </c>
      <c r="Q192" s="601" t="str">
        <f>IF(apuração!$O147&gt;0, IF(apuração!$R147="", "", apuração!$R147), "")</f>
        <v/>
      </c>
      <c r="R192" s="596" t="str">
        <f>apuração!S147</f>
        <v/>
      </c>
      <c r="S192" s="596" t="str">
        <f>apuração!T147</f>
        <v/>
      </c>
      <c r="T192" s="596" t="str">
        <f>apuração!U147</f>
        <v/>
      </c>
      <c r="U192" s="596" t="str">
        <f>apuração!V147</f>
        <v/>
      </c>
      <c r="V192" s="601">
        <f>IF(apuração!$O147&gt;0, IF(apuração!$W147="", 0, apuração!$W147), 0)</f>
        <v>0</v>
      </c>
      <c r="W192" s="601">
        <f t="shared" si="2"/>
        <v>0</v>
      </c>
      <c r="X192" s="601"/>
    </row>
    <row r="193" spans="1:24" ht="13.8">
      <c r="A193" s="599" t="str">
        <f>apuração!B92</f>
        <v>642</v>
      </c>
      <c r="B193" s="600" t="str">
        <f>apuração!C92</f>
        <v>TAKAHASHI</v>
      </c>
      <c r="C193" s="600" t="str">
        <f>apuração!D92</f>
        <v>KATUMI</v>
      </c>
      <c r="D193" s="601" t="str">
        <f>apuração!E92</f>
        <v>F</v>
      </c>
      <c r="E193" s="601" t="str">
        <f>apuração!F92</f>
        <v>12. COO</v>
      </c>
      <c r="F193" s="597">
        <f>apuração!G92</f>
        <v>16757</v>
      </c>
      <c r="G193" s="598">
        <f>apuração!H92</f>
        <v>9</v>
      </c>
      <c r="H193" s="596" t="str">
        <f>apuração!I92</f>
        <v>B-SR</v>
      </c>
      <c r="I193" s="596" t="str">
        <f>apuração!J92</f>
        <v>LIB2026</v>
      </c>
      <c r="J193" s="596">
        <f>apuração!K92</f>
        <v>0</v>
      </c>
      <c r="K193" s="596">
        <f>apuração!L92</f>
        <v>77</v>
      </c>
      <c r="L193" s="596">
        <f>apuração!M92</f>
        <v>68</v>
      </c>
      <c r="M193" s="596">
        <f>apuração!N92</f>
        <v>145</v>
      </c>
      <c r="N193" s="601" t="str">
        <f>IF(apuração!$O92&gt;0, IF(apuração!$O92="", "", apuração!$O92), "")</f>
        <v/>
      </c>
      <c r="O193" s="601" t="str">
        <f>IF(apuração!$O92&gt;0, IF(apuração!$P92="", "", apuração!$P92), "")</f>
        <v/>
      </c>
      <c r="P193" s="601" t="str">
        <f>IF(apuração!$O92&gt;0, IF(apuração!$Q92="", "", apuração!$Q92), "")</f>
        <v/>
      </c>
      <c r="Q193" s="601" t="str">
        <f>IF(apuração!$O92&gt;0, IF(apuração!$R92="", "", apuração!$R92), "")</f>
        <v/>
      </c>
      <c r="R193" s="596" t="str">
        <f>apuração!S92</f>
        <v/>
      </c>
      <c r="S193" s="596" t="str">
        <f>apuração!T92</f>
        <v/>
      </c>
      <c r="T193" s="596" t="str">
        <f>apuração!U92</f>
        <v/>
      </c>
      <c r="U193" s="596" t="str">
        <f>apuração!V92</f>
        <v/>
      </c>
      <c r="V193" s="601">
        <f>IF(apuração!$O92&gt;0, IF(apuração!$W92="", 0, apuração!$W92), 0)</f>
        <v>0</v>
      </c>
      <c r="W193" s="601">
        <f t="shared" si="2"/>
        <v>0</v>
      </c>
      <c r="X193" s="601"/>
    </row>
    <row r="194" spans="1:24" ht="13.8">
      <c r="A194" s="599" t="str">
        <f>apuração!B168</f>
        <v>771</v>
      </c>
      <c r="B194" s="600" t="str">
        <f>apuração!C168</f>
        <v>YAMAMOTO YAMAZAKI</v>
      </c>
      <c r="C194" s="600" t="str">
        <f>apuração!D168</f>
        <v>CECILIA TOSHIE</v>
      </c>
      <c r="D194" s="601" t="str">
        <f>apuração!E168</f>
        <v>F</v>
      </c>
      <c r="E194" s="601" t="str">
        <f>apuração!F168</f>
        <v>06. KOK</v>
      </c>
      <c r="F194" s="597">
        <f>apuração!G168</f>
        <v>23302</v>
      </c>
      <c r="G194" s="598">
        <f>apuração!H168</f>
        <v>12</v>
      </c>
      <c r="H194" s="596" t="str">
        <f>apuração!I168</f>
        <v>C-NSR</v>
      </c>
      <c r="I194" s="596" t="str">
        <f>apuração!J168</f>
        <v>LIB2026</v>
      </c>
      <c r="J194" s="596">
        <f>apuração!K168</f>
        <v>0</v>
      </c>
      <c r="K194" s="596">
        <f>apuração!L168</f>
        <v>71</v>
      </c>
      <c r="L194" s="596">
        <f>apuração!M168</f>
        <v>75</v>
      </c>
      <c r="M194" s="596">
        <f>apuração!N168</f>
        <v>146</v>
      </c>
      <c r="N194" s="601" t="str">
        <f>IF(apuração!$O168&gt;0, IF(apuração!$O168="", "", apuração!$O168), "")</f>
        <v/>
      </c>
      <c r="O194" s="601" t="str">
        <f>IF(apuração!$O168&gt;0, IF(apuração!$P168="", "", apuração!$P168), "")</f>
        <v/>
      </c>
      <c r="P194" s="601" t="str">
        <f>IF(apuração!$O168&gt;0, IF(apuração!$Q168="", "", apuração!$Q168), "")</f>
        <v/>
      </c>
      <c r="Q194" s="601" t="str">
        <f>IF(apuração!$O168&gt;0, IF(apuração!$R168="", "", apuração!$R168), "")</f>
        <v/>
      </c>
      <c r="R194" s="596" t="str">
        <f>apuração!S168</f>
        <v/>
      </c>
      <c r="S194" s="596" t="str">
        <f>apuração!T168</f>
        <v/>
      </c>
      <c r="T194" s="596" t="str">
        <f>apuração!U168</f>
        <v/>
      </c>
      <c r="U194" s="596" t="str">
        <f>apuração!V168</f>
        <v/>
      </c>
      <c r="V194" s="601">
        <f>IF(apuração!$O168&gt;0, IF(apuração!$W168="", 0, apuração!$W168), 0)</f>
        <v>0</v>
      </c>
      <c r="W194" s="601">
        <f t="shared" ref="W194:W207" si="3">IF(N194&gt;0,COUNT(R194:U194),"")</f>
        <v>0</v>
      </c>
      <c r="X194" s="601"/>
    </row>
    <row r="195" spans="1:24" ht="13.8">
      <c r="A195" s="599" t="str">
        <f>apuração!B148</f>
        <v>731</v>
      </c>
      <c r="B195" s="600" t="str">
        <f>apuração!C148</f>
        <v>KONDO</v>
      </c>
      <c r="C195" s="600" t="str">
        <f>apuração!D148</f>
        <v>MARY TORII</v>
      </c>
      <c r="D195" s="601" t="str">
        <f>apuração!E148</f>
        <v>F</v>
      </c>
      <c r="E195" s="601" t="str">
        <f>apuração!F148</f>
        <v>07. GSP</v>
      </c>
      <c r="F195" s="597">
        <f>apuração!G148</f>
        <v>18680</v>
      </c>
      <c r="G195" s="598">
        <f>apuração!H148</f>
        <v>12</v>
      </c>
      <c r="H195" s="596" t="str">
        <f>apuração!I148</f>
        <v>C-SR</v>
      </c>
      <c r="I195" s="596" t="str">
        <f>apuração!J148</f>
        <v>LIB2026</v>
      </c>
      <c r="J195" s="596">
        <f>apuração!K148</f>
        <v>0</v>
      </c>
      <c r="K195" s="596">
        <f>apuração!L148</f>
        <v>71</v>
      </c>
      <c r="L195" s="596">
        <f>apuração!M148</f>
        <v>78</v>
      </c>
      <c r="M195" s="596">
        <f>apuração!N148</f>
        <v>149</v>
      </c>
      <c r="N195" s="601" t="str">
        <f>IF(apuração!$O148&gt;0, IF(apuração!$O148="", "", apuração!$O148), "")</f>
        <v/>
      </c>
      <c r="O195" s="601" t="str">
        <f>IF(apuração!$O148&gt;0, IF(apuração!$P148="", "", apuração!$P148), "")</f>
        <v/>
      </c>
      <c r="P195" s="601" t="str">
        <f>IF(apuração!$O148&gt;0, IF(apuração!$Q148="", "", apuração!$Q148), "")</f>
        <v/>
      </c>
      <c r="Q195" s="601" t="str">
        <f>IF(apuração!$O148&gt;0, IF(apuração!$R148="", "", apuração!$R148), "")</f>
        <v/>
      </c>
      <c r="R195" s="596" t="str">
        <f>apuração!S148</f>
        <v/>
      </c>
      <c r="S195" s="596" t="str">
        <f>apuração!T148</f>
        <v/>
      </c>
      <c r="T195" s="596" t="str">
        <f>apuração!U148</f>
        <v/>
      </c>
      <c r="U195" s="596" t="str">
        <f>apuração!V148</f>
        <v/>
      </c>
      <c r="V195" s="601">
        <f>IF(apuração!$O148&gt;0, IF(apuração!$W148="", 0, apuração!$W148), 0)</f>
        <v>0</v>
      </c>
      <c r="W195" s="601">
        <f t="shared" si="3"/>
        <v>0</v>
      </c>
      <c r="X195" s="601"/>
    </row>
    <row r="196" spans="1:24" ht="13.8">
      <c r="A196" s="599" t="str">
        <f>apuração!B129</f>
        <v>698</v>
      </c>
      <c r="B196" s="600" t="str">
        <f>apuração!C129</f>
        <v>HARA TABATA</v>
      </c>
      <c r="C196" s="600" t="str">
        <f>apuração!D129</f>
        <v>ROSA HIDEKO</v>
      </c>
      <c r="D196" s="601" t="str">
        <f>apuração!E129</f>
        <v>F</v>
      </c>
      <c r="E196" s="601" t="str">
        <f>apuração!F129</f>
        <v>07. GSP</v>
      </c>
      <c r="F196" s="597">
        <f>apuração!G129</f>
        <v>18830</v>
      </c>
      <c r="G196" s="598">
        <f>apuração!H129</f>
        <v>12</v>
      </c>
      <c r="H196" s="596" t="str">
        <f>apuração!I129</f>
        <v>C-SR</v>
      </c>
      <c r="I196" s="596" t="str">
        <f>apuração!J129</f>
        <v>LIB2026</v>
      </c>
      <c r="J196" s="596">
        <f>apuração!K129</f>
        <v>0</v>
      </c>
      <c r="K196" s="596">
        <f>apuração!L129</f>
        <v>70</v>
      </c>
      <c r="L196" s="596">
        <f>apuração!M129</f>
        <v>80</v>
      </c>
      <c r="M196" s="596">
        <f>apuração!N129</f>
        <v>150</v>
      </c>
      <c r="N196" s="601" t="str">
        <f>IF(apuração!$O129&gt;0, IF(apuração!$O129="", "", apuração!$O129), "")</f>
        <v/>
      </c>
      <c r="O196" s="601" t="str">
        <f>IF(apuração!$O129&gt;0, IF(apuração!$P129="", "", apuração!$P129), "")</f>
        <v/>
      </c>
      <c r="P196" s="601" t="str">
        <f>IF(apuração!$O129&gt;0, IF(apuração!$Q129="", "", apuração!$Q129), "")</f>
        <v/>
      </c>
      <c r="Q196" s="601" t="str">
        <f>IF(apuração!$O129&gt;0, IF(apuração!$R129="", "", apuração!$R129), "")</f>
        <v/>
      </c>
      <c r="R196" s="596" t="str">
        <f>apuração!S129</f>
        <v/>
      </c>
      <c r="S196" s="596" t="str">
        <f>apuração!T129</f>
        <v/>
      </c>
      <c r="T196" s="596" t="str">
        <f>apuração!U129</f>
        <v/>
      </c>
      <c r="U196" s="596" t="str">
        <f>apuração!V129</f>
        <v/>
      </c>
      <c r="V196" s="601">
        <f>IF(apuração!$O129&gt;0, IF(apuração!$W129="", 0, apuração!$W129), 0)</f>
        <v>0</v>
      </c>
      <c r="W196" s="601">
        <f t="shared" si="3"/>
        <v>0</v>
      </c>
      <c r="X196" s="601"/>
    </row>
    <row r="197" spans="1:24" ht="13.8">
      <c r="A197" s="599" t="str">
        <f>apuração!B43</f>
        <v>765</v>
      </c>
      <c r="B197" s="600" t="str">
        <f>apuração!C43</f>
        <v>FUJIMOTO YAMANO</v>
      </c>
      <c r="C197" s="600" t="str">
        <f>apuração!D43</f>
        <v>LAURA</v>
      </c>
      <c r="D197" s="601" t="str">
        <f>apuração!E43</f>
        <v>F</v>
      </c>
      <c r="E197" s="601" t="str">
        <f>apuração!F43</f>
        <v>03. IBI</v>
      </c>
      <c r="F197" s="597">
        <f>apuração!G43</f>
        <v>18195</v>
      </c>
      <c r="G197" s="598">
        <f>apuração!H43</f>
        <v>9</v>
      </c>
      <c r="H197" s="596" t="str">
        <f>apuração!I43</f>
        <v>B-SR</v>
      </c>
      <c r="I197" s="596" t="str">
        <f>apuração!J43</f>
        <v>LIB2026</v>
      </c>
      <c r="J197" s="596">
        <f>apuração!K43</f>
        <v>0</v>
      </c>
      <c r="K197" s="596">
        <f>apuração!L43</f>
        <v>76</v>
      </c>
      <c r="L197" s="596">
        <f>apuração!M43</f>
        <v>77</v>
      </c>
      <c r="M197" s="596">
        <f>apuração!N43</f>
        <v>153</v>
      </c>
      <c r="N197" s="601" t="str">
        <f>IF(apuração!$O43&gt;0, IF(apuração!$O43="", "", apuração!$O43), "")</f>
        <v/>
      </c>
      <c r="O197" s="601" t="str">
        <f>IF(apuração!$O43&gt;0, IF(apuração!$P43="", "", apuração!$P43), "")</f>
        <v/>
      </c>
      <c r="P197" s="601" t="str">
        <f>IF(apuração!$O43&gt;0, IF(apuração!$Q43="", "", apuração!$Q43), "")</f>
        <v/>
      </c>
      <c r="Q197" s="601" t="str">
        <f>IF(apuração!$O43&gt;0, IF(apuração!$R43="", "", apuração!$R43), "")</f>
        <v/>
      </c>
      <c r="R197" s="596" t="str">
        <f>apuração!S43</f>
        <v/>
      </c>
      <c r="S197" s="596" t="str">
        <f>apuração!T43</f>
        <v/>
      </c>
      <c r="T197" s="596" t="str">
        <f>apuração!U43</f>
        <v/>
      </c>
      <c r="U197" s="596" t="str">
        <f>apuração!V43</f>
        <v/>
      </c>
      <c r="V197" s="601">
        <f>IF(apuração!$O43&gt;0, IF(apuração!$W43="", 0, apuração!$W43), 0)</f>
        <v>0</v>
      </c>
      <c r="W197" s="601">
        <f t="shared" si="3"/>
        <v>0</v>
      </c>
      <c r="X197" s="601"/>
    </row>
    <row r="198" spans="1:24" ht="13.8">
      <c r="A198" s="599" t="str">
        <f>apuração!B113</f>
        <v>533</v>
      </c>
      <c r="B198" s="600" t="str">
        <f>apuração!C113</f>
        <v>TANAKA</v>
      </c>
      <c r="C198" s="600" t="str">
        <f>apuração!D113</f>
        <v>TAKAAKI</v>
      </c>
      <c r="D198" s="601" t="str">
        <f>apuração!E113</f>
        <v>M</v>
      </c>
      <c r="E198" s="601" t="str">
        <f>apuração!F113</f>
        <v>03. IBI</v>
      </c>
      <c r="F198" s="597">
        <f>apuração!G113</f>
        <v>14124</v>
      </c>
      <c r="G198" s="598">
        <f>apuração!H113</f>
        <v>12</v>
      </c>
      <c r="H198" s="596" t="str">
        <f>apuração!I113</f>
        <v>C-MR</v>
      </c>
      <c r="I198" s="596" t="str">
        <f>apuração!J113</f>
        <v>LIB2026</v>
      </c>
      <c r="J198" s="596">
        <f>apuração!K113</f>
        <v>0</v>
      </c>
      <c r="K198" s="596">
        <f>apuração!L113</f>
        <v>77</v>
      </c>
      <c r="L198" s="596">
        <f>apuração!M113</f>
        <v>80</v>
      </c>
      <c r="M198" s="596">
        <f>apuração!N113</f>
        <v>157</v>
      </c>
      <c r="N198" s="601" t="str">
        <f>IF(apuração!$O113&gt;0, IF(apuração!$O113="", "", apuração!$O113), "")</f>
        <v/>
      </c>
      <c r="O198" s="601" t="str">
        <f>IF(apuração!$O113&gt;0, IF(apuração!$P113="", "", apuração!$P113), "")</f>
        <v/>
      </c>
      <c r="P198" s="601" t="str">
        <f>IF(apuração!$O113&gt;0, IF(apuração!$Q113="", "", apuração!$Q113), "")</f>
        <v/>
      </c>
      <c r="Q198" s="601" t="str">
        <f>IF(apuração!$O113&gt;0, IF(apuração!$R113="", "", apuração!$R113), "")</f>
        <v/>
      </c>
      <c r="R198" s="596" t="str">
        <f>apuração!S113</f>
        <v/>
      </c>
      <c r="S198" s="596" t="str">
        <f>apuração!T113</f>
        <v/>
      </c>
      <c r="T198" s="596" t="str">
        <f>apuração!U113</f>
        <v/>
      </c>
      <c r="U198" s="596" t="str">
        <f>apuração!V113</f>
        <v/>
      </c>
      <c r="V198" s="601">
        <f>IF(apuração!$O113&gt;0, IF(apuração!$W113="", 0, apuração!$W113), 0)</f>
        <v>0</v>
      </c>
      <c r="W198" s="601">
        <f t="shared" si="3"/>
        <v>0</v>
      </c>
      <c r="X198" s="601"/>
    </row>
    <row r="199" spans="1:24" ht="13.8">
      <c r="A199" s="599" t="str">
        <f>apuração!B167</f>
        <v>896</v>
      </c>
      <c r="B199" s="600" t="str">
        <f>apuração!C167</f>
        <v>CUKAUSKAS</v>
      </c>
      <c r="C199" s="600" t="str">
        <f>apuração!D167</f>
        <v>ADELIA</v>
      </c>
      <c r="D199" s="601" t="str">
        <f>apuração!E167</f>
        <v>F</v>
      </c>
      <c r="E199" s="601" t="str">
        <f>apuração!F167</f>
        <v>18. SOR</v>
      </c>
      <c r="F199" s="597">
        <f>apuração!G167</f>
        <v>19630</v>
      </c>
      <c r="G199" s="598">
        <f>apuração!H167</f>
        <v>12</v>
      </c>
      <c r="H199" s="596" t="str">
        <f>apuração!I167</f>
        <v>C-NSR</v>
      </c>
      <c r="I199" s="596" t="str">
        <f>apuração!J167</f>
        <v>LIB2026</v>
      </c>
      <c r="J199" s="596">
        <f>apuração!K167</f>
        <v>0</v>
      </c>
      <c r="K199" s="596">
        <f>apuração!L167</f>
        <v>88</v>
      </c>
      <c r="L199" s="596">
        <f>apuração!M167</f>
        <v>80</v>
      </c>
      <c r="M199" s="596">
        <f>apuração!N167</f>
        <v>168</v>
      </c>
      <c r="N199" s="601" t="str">
        <f>IF(apuração!$O167&gt;0, IF(apuração!$O167="", "", apuração!$O167), "")</f>
        <v/>
      </c>
      <c r="O199" s="601" t="str">
        <f>IF(apuração!$O167&gt;0, IF(apuração!$P167="", "", apuração!$P167), "")</f>
        <v/>
      </c>
      <c r="P199" s="601" t="str">
        <f>IF(apuração!$O167&gt;0, IF(apuração!$Q167="", "", apuração!$Q167), "")</f>
        <v/>
      </c>
      <c r="Q199" s="601" t="str">
        <f>IF(apuração!$O167&gt;0, IF(apuração!$R167="", "", apuração!$R167), "")</f>
        <v/>
      </c>
      <c r="R199" s="596" t="str">
        <f>apuração!S167</f>
        <v/>
      </c>
      <c r="S199" s="596" t="str">
        <f>apuração!T167</f>
        <v/>
      </c>
      <c r="T199" s="596" t="str">
        <f>apuração!U167</f>
        <v/>
      </c>
      <c r="U199" s="596" t="str">
        <f>apuração!V167</f>
        <v/>
      </c>
      <c r="V199" s="601">
        <f>IF(apuração!$O167&gt;0, IF(apuração!$W167="", 0, apuração!$W167), 0)</f>
        <v>0</v>
      </c>
      <c r="W199" s="601">
        <f t="shared" si="3"/>
        <v>0</v>
      </c>
      <c r="X199" s="601"/>
    </row>
    <row r="200" spans="1:24" ht="13.8">
      <c r="A200" s="599" t="str">
        <f>apuração!B144</f>
        <v>153</v>
      </c>
      <c r="B200" s="600" t="str">
        <f>apuração!C144</f>
        <v>FURUKAWA</v>
      </c>
      <c r="C200" s="600" t="str">
        <f>apuração!D144</f>
        <v>FUMIKO</v>
      </c>
      <c r="D200" s="601" t="str">
        <f>apuração!E144</f>
        <v>F</v>
      </c>
      <c r="E200" s="601" t="str">
        <f>apuração!F144</f>
        <v>06. KOK</v>
      </c>
      <c r="F200" s="597">
        <f>apuração!G144</f>
        <v>13386</v>
      </c>
      <c r="G200" s="598">
        <f>apuração!H144</f>
        <v>12</v>
      </c>
      <c r="H200" s="596" t="str">
        <f>apuração!I144</f>
        <v>C-MR</v>
      </c>
      <c r="I200" s="596" t="str">
        <f>apuração!J144</f>
        <v>LIB2026i</v>
      </c>
      <c r="J200" s="596">
        <f>apuração!K144</f>
        <v>0</v>
      </c>
      <c r="K200" s="596">
        <f>apuração!L144</f>
        <v>84</v>
      </c>
      <c r="L200" s="596">
        <f>apuração!M144</f>
        <v>87</v>
      </c>
      <c r="M200" s="596">
        <f>apuração!N144</f>
        <v>171</v>
      </c>
      <c r="N200" s="601" t="str">
        <f>IF(apuração!$O144&gt;0, IF(apuração!$O144="", "", apuração!$O144), "")</f>
        <v/>
      </c>
      <c r="O200" s="601" t="str">
        <f>IF(apuração!$O144&gt;0, IF(apuração!$P144="", "", apuração!$P144), "")</f>
        <v/>
      </c>
      <c r="P200" s="601" t="str">
        <f>IF(apuração!$O144&gt;0, IF(apuração!$Q144="", "", apuração!$Q144), "")</f>
        <v/>
      </c>
      <c r="Q200" s="601" t="str">
        <f>IF(apuração!$O144&gt;0, IF(apuração!$R144="", "", apuração!$R144), "")</f>
        <v/>
      </c>
      <c r="R200" s="596" t="str">
        <f>apuração!S144</f>
        <v/>
      </c>
      <c r="S200" s="596" t="str">
        <f>apuração!T144</f>
        <v/>
      </c>
      <c r="T200" s="596" t="str">
        <f>apuração!U144</f>
        <v/>
      </c>
      <c r="U200" s="596" t="str">
        <f>apuração!V144</f>
        <v/>
      </c>
      <c r="V200" s="601">
        <f>IF(apuração!$O144&gt;0, IF(apuração!$W144="", 0, apuração!$W144), 0)</f>
        <v>0</v>
      </c>
      <c r="W200" s="601">
        <f t="shared" si="3"/>
        <v>0</v>
      </c>
      <c r="X200" s="601"/>
    </row>
    <row r="201" spans="1:24" ht="13.8">
      <c r="A201" s="599" t="str">
        <f>apuração!B71</f>
        <v>990</v>
      </c>
      <c r="B201" s="600" t="str">
        <f>apuração!C71</f>
        <v>CYRINEO</v>
      </c>
      <c r="C201" s="600" t="str">
        <f>apuração!D71</f>
        <v>JORGE</v>
      </c>
      <c r="D201" s="601" t="str">
        <f>apuração!E71</f>
        <v>M</v>
      </c>
      <c r="E201" s="601" t="str">
        <f>apuração!F71</f>
        <v>10. ITA</v>
      </c>
      <c r="F201" s="597">
        <f>apuração!G71</f>
        <v>21169</v>
      </c>
      <c r="G201" s="598">
        <f>apuração!H71</f>
        <v>5</v>
      </c>
      <c r="H201" s="596" t="str">
        <f>apuração!I71</f>
        <v>A-NSR</v>
      </c>
      <c r="I201" s="596" t="str">
        <f>apuração!J71</f>
        <v>LIB2026</v>
      </c>
      <c r="J201" s="596">
        <f>apuração!K71</f>
        <v>0</v>
      </c>
      <c r="K201" s="596">
        <f>apuração!L71</f>
        <v>99</v>
      </c>
      <c r="L201" s="596">
        <f>apuração!M71</f>
        <v>99</v>
      </c>
      <c r="M201" s="596">
        <f>apuração!N71</f>
        <v>198</v>
      </c>
      <c r="N201" s="601" t="str">
        <f>IF(apuração!$O71&gt;0, IF(apuração!$O71="", "", apuração!$O71), "")</f>
        <v/>
      </c>
      <c r="O201" s="601" t="str">
        <f>IF(apuração!$O71&gt;0, IF(apuração!$P71="", "", apuração!$P71), "")</f>
        <v/>
      </c>
      <c r="P201" s="601" t="str">
        <f>IF(apuração!$O71&gt;0, IF(apuração!$Q71="", "", apuração!$Q71), "")</f>
        <v/>
      </c>
      <c r="Q201" s="601" t="str">
        <f>IF(apuração!$O71&gt;0, IF(apuração!$R71="", "", apuração!$R71), "")</f>
        <v/>
      </c>
      <c r="R201" s="596" t="str">
        <f>apuração!S71</f>
        <v/>
      </c>
      <c r="S201" s="596" t="str">
        <f>apuração!T71</f>
        <v/>
      </c>
      <c r="T201" s="596" t="str">
        <f>apuração!U71</f>
        <v/>
      </c>
      <c r="U201" s="596" t="str">
        <f>apuração!V71</f>
        <v/>
      </c>
      <c r="V201" s="601">
        <f>IF(apuração!$O71&gt;0, IF(apuração!$W71="", 0, apuração!$W71), 0)</f>
        <v>0</v>
      </c>
      <c r="W201" s="601">
        <f t="shared" si="3"/>
        <v>0</v>
      </c>
      <c r="X201" s="601"/>
    </row>
    <row r="202" spans="1:24" ht="13.8">
      <c r="A202" s="599" t="str">
        <f>apuração!B178</f>
        <v>894</v>
      </c>
      <c r="B202" s="600" t="str">
        <f>apuração!C178</f>
        <v>NAKAGAWA</v>
      </c>
      <c r="C202" s="600" t="str">
        <f>apuração!D178</f>
        <v>MARIA</v>
      </c>
      <c r="D202" s="601" t="str">
        <f>apuração!E178</f>
        <v>F</v>
      </c>
      <c r="E202" s="601" t="str">
        <f>apuração!F178</f>
        <v>16. SUM</v>
      </c>
      <c r="F202" s="597">
        <f>apuração!G178</f>
        <v>16657</v>
      </c>
      <c r="G202" s="598">
        <f>apuração!H178</f>
        <v>8</v>
      </c>
      <c r="H202" s="596" t="str">
        <f>apuração!I178</f>
        <v>B-SR</v>
      </c>
      <c r="I202" s="596" t="str">
        <f>apuração!J178</f>
        <v>LIB2026</v>
      </c>
      <c r="J202" s="596">
        <f>apuração!K178</f>
        <v>0</v>
      </c>
      <c r="K202" s="596">
        <f>apuração!L178</f>
        <v>99</v>
      </c>
      <c r="L202" s="596">
        <f>apuração!M178</f>
        <v>99</v>
      </c>
      <c r="M202" s="596">
        <f>apuração!N178</f>
        <v>198</v>
      </c>
      <c r="N202" s="601" t="str">
        <f>IF(apuração!$O178&gt;0, IF(apuração!$O178="", "", apuração!$O178), "")</f>
        <v/>
      </c>
      <c r="O202" s="601" t="str">
        <f>IF(apuração!$O178&gt;0, IF(apuração!$P178="", "", apuração!$P178), "")</f>
        <v/>
      </c>
      <c r="P202" s="601" t="str">
        <f>IF(apuração!$O178&gt;0, IF(apuração!$Q178="", "", apuração!$Q178), "")</f>
        <v/>
      </c>
      <c r="Q202" s="601" t="str">
        <f>IF(apuração!$O178&gt;0, IF(apuração!$R178="", "", apuração!$R178), "")</f>
        <v/>
      </c>
      <c r="R202" s="596" t="str">
        <f>apuração!S178</f>
        <v/>
      </c>
      <c r="S202" s="596" t="str">
        <f>apuração!T178</f>
        <v/>
      </c>
      <c r="T202" s="596" t="str">
        <f>apuração!U178</f>
        <v/>
      </c>
      <c r="U202" s="596" t="str">
        <f>apuração!V178</f>
        <v/>
      </c>
      <c r="V202" s="601">
        <f>IF(apuração!$O178&gt;0, IF(apuração!$W178="", 0, apuração!$W178), 0)</f>
        <v>0</v>
      </c>
      <c r="W202" s="601">
        <f t="shared" si="3"/>
        <v>0</v>
      </c>
      <c r="X202" s="601"/>
    </row>
    <row r="203" spans="1:24" ht="13.8">
      <c r="A203" s="599" t="str">
        <f>apuração!B111</f>
        <v>840</v>
      </c>
      <c r="B203" s="600" t="str">
        <f>apuração!C111</f>
        <v>MAEDA</v>
      </c>
      <c r="C203" s="600" t="str">
        <f>apuração!D111</f>
        <v>EDUARDO KIYOSHI</v>
      </c>
      <c r="D203" s="601" t="str">
        <f>apuração!E111</f>
        <v>M</v>
      </c>
      <c r="E203" s="601" t="str">
        <f>apuração!F111</f>
        <v>06. KOK</v>
      </c>
      <c r="F203" s="597">
        <f>apuração!G111</f>
        <v>16578</v>
      </c>
      <c r="G203" s="598">
        <f>apuração!H111</f>
        <v>9</v>
      </c>
      <c r="H203" s="596" t="str">
        <f>apuração!I111</f>
        <v>B-SR</v>
      </c>
      <c r="I203" s="596" t="str">
        <f>apuração!J111</f>
        <v>LIB2026</v>
      </c>
      <c r="J203" s="596">
        <f>apuração!K111</f>
        <v>0</v>
      </c>
      <c r="K203" s="596">
        <f>apuração!L111</f>
        <v>99</v>
      </c>
      <c r="L203" s="596">
        <f>apuração!M111</f>
        <v>99</v>
      </c>
      <c r="M203" s="596">
        <f>apuração!N111</f>
        <v>198</v>
      </c>
      <c r="N203" s="601" t="str">
        <f>IF(apuração!$O111&gt;0, IF(apuração!$O111="", "", apuração!$O111), "")</f>
        <v/>
      </c>
      <c r="O203" s="601" t="str">
        <f>IF(apuração!$O111&gt;0, IF(apuração!$P111="", "", apuração!$P111), "")</f>
        <v/>
      </c>
      <c r="P203" s="601" t="str">
        <f>IF(apuração!$O111&gt;0, IF(apuração!$Q111="", "", apuração!$Q111), "")</f>
        <v/>
      </c>
      <c r="Q203" s="601" t="str">
        <f>IF(apuração!$O111&gt;0, IF(apuração!$R111="", "", apuração!$R111), "")</f>
        <v/>
      </c>
      <c r="R203" s="596" t="str">
        <f>apuração!S111</f>
        <v/>
      </c>
      <c r="S203" s="596" t="str">
        <f>apuração!T111</f>
        <v/>
      </c>
      <c r="T203" s="596" t="str">
        <f>apuração!U111</f>
        <v/>
      </c>
      <c r="U203" s="596" t="str">
        <f>apuração!V111</f>
        <v/>
      </c>
      <c r="V203" s="601">
        <f>IF(apuração!$O111&gt;0, IF(apuração!$W111="", 0, apuração!$W111), 0)</f>
        <v>0</v>
      </c>
      <c r="W203" s="601">
        <f t="shared" si="3"/>
        <v>0</v>
      </c>
      <c r="X203" s="601"/>
    </row>
    <row r="204" spans="1:24" ht="13.8">
      <c r="A204" s="599" t="str">
        <f>apuração!B89</f>
        <v>871</v>
      </c>
      <c r="B204" s="600" t="str">
        <f>apuração!C89</f>
        <v>YASSUDA</v>
      </c>
      <c r="C204" s="600" t="str">
        <f>apuração!D89</f>
        <v>LENITA NOBUKO</v>
      </c>
      <c r="D204" s="601" t="str">
        <f>apuração!E89</f>
        <v>F</v>
      </c>
      <c r="E204" s="601" t="str">
        <f>apuração!F89</f>
        <v>12. COO</v>
      </c>
      <c r="F204" s="597">
        <f>apuração!G89</f>
        <v>16949</v>
      </c>
      <c r="G204" s="598">
        <f>apuração!H89</f>
        <v>12</v>
      </c>
      <c r="H204" s="596" t="str">
        <f>apuração!I89</f>
        <v>C-SR</v>
      </c>
      <c r="I204" s="596" t="str">
        <f>apuração!J89</f>
        <v>LIB2026</v>
      </c>
      <c r="J204" s="596">
        <f>apuração!K89</f>
        <v>0</v>
      </c>
      <c r="K204" s="596">
        <f>apuração!L89</f>
        <v>99</v>
      </c>
      <c r="L204" s="596">
        <f>apuração!M89</f>
        <v>99</v>
      </c>
      <c r="M204" s="596">
        <f>apuração!N89</f>
        <v>198</v>
      </c>
      <c r="N204" s="601" t="str">
        <f>IF(apuração!$O89&gt;0, IF(apuração!$O89="", "", apuração!$O89), "")</f>
        <v/>
      </c>
      <c r="O204" s="601" t="str">
        <f>IF(apuração!$O89&gt;0, IF(apuração!$P89="", "", apuração!$P89), "")</f>
        <v/>
      </c>
      <c r="P204" s="601" t="str">
        <f>IF(apuração!$O89&gt;0, IF(apuração!$Q89="", "", apuração!$Q89), "")</f>
        <v/>
      </c>
      <c r="Q204" s="601" t="str">
        <f>IF(apuração!$O89&gt;0, IF(apuração!$R89="", "", apuração!$R89), "")</f>
        <v/>
      </c>
      <c r="R204" s="596" t="str">
        <f>apuração!S89</f>
        <v/>
      </c>
      <c r="S204" s="596" t="str">
        <f>apuração!T89</f>
        <v/>
      </c>
      <c r="T204" s="596" t="str">
        <f>apuração!U89</f>
        <v/>
      </c>
      <c r="U204" s="596" t="str">
        <f>apuração!V89</f>
        <v/>
      </c>
      <c r="V204" s="601">
        <f>IF(apuração!$O89&gt;0, IF(apuração!$W89="", 0, apuração!$W89), 0)</f>
        <v>0</v>
      </c>
      <c r="W204" s="601">
        <f t="shared" si="3"/>
        <v>0</v>
      </c>
      <c r="X204" s="601"/>
    </row>
    <row r="205" spans="1:24" ht="13.8">
      <c r="A205" s="599" t="str">
        <f>apuração!B85</f>
        <v>870</v>
      </c>
      <c r="B205" s="600" t="str">
        <f>apuração!C85</f>
        <v>SAKAE HAMADA</v>
      </c>
      <c r="C205" s="600" t="str">
        <f>apuração!D85</f>
        <v>FLORINDA G.</v>
      </c>
      <c r="D205" s="601" t="str">
        <f>apuração!E85</f>
        <v>F</v>
      </c>
      <c r="E205" s="601" t="str">
        <f>apuração!F85</f>
        <v>12. COO</v>
      </c>
      <c r="F205" s="597">
        <f>apuração!G85</f>
        <v>17286</v>
      </c>
      <c r="G205" s="598">
        <f>apuração!H85</f>
        <v>12</v>
      </c>
      <c r="H205" s="596" t="str">
        <f>apuração!I85</f>
        <v>C-SR</v>
      </c>
      <c r="I205" s="596" t="str">
        <f>apuração!J85</f>
        <v>LIB2026</v>
      </c>
      <c r="J205" s="596">
        <f>apuração!K85</f>
        <v>0</v>
      </c>
      <c r="K205" s="596">
        <f>apuração!L85</f>
        <v>99</v>
      </c>
      <c r="L205" s="596">
        <f>apuração!M85</f>
        <v>99</v>
      </c>
      <c r="M205" s="596">
        <f>apuração!N85</f>
        <v>198</v>
      </c>
      <c r="N205" s="601" t="str">
        <f>IF(apuração!$O85&gt;0, IF(apuração!$O85="", "", apuração!$O85), "")</f>
        <v/>
      </c>
      <c r="O205" s="601" t="str">
        <f>IF(apuração!$O85&gt;0, IF(apuração!$P85="", "", apuração!$P85), "")</f>
        <v/>
      </c>
      <c r="P205" s="601" t="str">
        <f>IF(apuração!$O85&gt;0, IF(apuração!$Q85="", "", apuração!$Q85), "")</f>
        <v/>
      </c>
      <c r="Q205" s="601" t="str">
        <f>IF(apuração!$O85&gt;0, IF(apuração!$R85="", "", apuração!$R85), "")</f>
        <v/>
      </c>
      <c r="R205" s="596" t="str">
        <f>apuração!S85</f>
        <v/>
      </c>
      <c r="S205" s="596" t="str">
        <f>apuração!T85</f>
        <v/>
      </c>
      <c r="T205" s="596" t="str">
        <f>apuração!U85</f>
        <v/>
      </c>
      <c r="U205" s="596" t="str">
        <f>apuração!V85</f>
        <v/>
      </c>
      <c r="V205" s="601">
        <f>IF(apuração!$O85&gt;0, IF(apuração!$W85="", 0, apuração!$W85), 0)</f>
        <v>0</v>
      </c>
      <c r="W205" s="601">
        <f t="shared" si="3"/>
        <v>0</v>
      </c>
      <c r="X205" s="601"/>
    </row>
    <row r="206" spans="1:24" ht="13.8">
      <c r="A206" s="599" t="str">
        <f>apuração!B93</f>
        <v>820</v>
      </c>
      <c r="B206" s="600" t="str">
        <f>apuração!C93</f>
        <v>RIBEIRO</v>
      </c>
      <c r="C206" s="600" t="str">
        <f>apuração!D93</f>
        <v>JORGE LUIZ</v>
      </c>
      <c r="D206" s="601" t="str">
        <f>apuração!E93</f>
        <v>M</v>
      </c>
      <c r="E206" s="601" t="str">
        <f>apuração!F93</f>
        <v>10. ITA</v>
      </c>
      <c r="F206" s="597">
        <f>apuração!G93</f>
        <v>19037</v>
      </c>
      <c r="G206" s="598">
        <f>apuração!H93</f>
        <v>12</v>
      </c>
      <c r="H206" s="596" t="str">
        <f>apuração!I93</f>
        <v>C-NSR</v>
      </c>
      <c r="I206" s="596" t="str">
        <f>apuração!J93</f>
        <v>LIB2026</v>
      </c>
      <c r="J206" s="596">
        <f>apuração!K93</f>
        <v>0</v>
      </c>
      <c r="K206" s="596">
        <f>apuração!L93</f>
        <v>99</v>
      </c>
      <c r="L206" s="596">
        <f>apuração!M93</f>
        <v>99</v>
      </c>
      <c r="M206" s="596">
        <f>apuração!N93</f>
        <v>198</v>
      </c>
      <c r="N206" s="601" t="str">
        <f>IF(apuração!$O93&gt;0, IF(apuração!$O93="", "", apuração!$O93), "")</f>
        <v/>
      </c>
      <c r="O206" s="601" t="str">
        <f>IF(apuração!$O93&gt;0, IF(apuração!$P93="", "", apuração!$P93), "")</f>
        <v/>
      </c>
      <c r="P206" s="601" t="str">
        <f>IF(apuração!$O93&gt;0, IF(apuração!$Q93="", "", apuração!$Q93), "")</f>
        <v/>
      </c>
      <c r="Q206" s="601" t="str">
        <f>IF(apuração!$O93&gt;0, IF(apuração!$R93="", "", apuração!$R93), "")</f>
        <v/>
      </c>
      <c r="R206" s="596" t="str">
        <f>apuração!S93</f>
        <v/>
      </c>
      <c r="S206" s="596" t="str">
        <f>apuração!T93</f>
        <v/>
      </c>
      <c r="T206" s="596" t="str">
        <f>apuração!U93</f>
        <v/>
      </c>
      <c r="U206" s="596" t="str">
        <f>apuração!V93</f>
        <v/>
      </c>
      <c r="V206" s="601">
        <f>IF(apuração!$O93&gt;0, IF(apuração!$W93="", 0, apuração!$W93), 0)</f>
        <v>0</v>
      </c>
      <c r="W206" s="601">
        <f t="shared" si="3"/>
        <v>0</v>
      </c>
      <c r="X206" s="601"/>
    </row>
    <row r="207" spans="1:24" ht="13.8">
      <c r="A207" s="599" t="str">
        <f>apuração!B133</f>
        <v>940</v>
      </c>
      <c r="B207" s="600" t="str">
        <f>apuração!C133</f>
        <v>ITAGAKI HISAMOTO</v>
      </c>
      <c r="C207" s="600" t="str">
        <f>apuração!D133</f>
        <v xml:space="preserve">NEUSA TIEKO </v>
      </c>
      <c r="D207" s="601" t="str">
        <f>apuração!E133</f>
        <v>F</v>
      </c>
      <c r="E207" s="601" t="str">
        <f>apuração!F133</f>
        <v>07. GSP</v>
      </c>
      <c r="F207" s="597">
        <f>apuração!G133</f>
        <v>19669</v>
      </c>
      <c r="G207" s="598">
        <f>apuração!H133</f>
        <v>12</v>
      </c>
      <c r="H207" s="596" t="str">
        <f>apuração!I133</f>
        <v>C-NSR</v>
      </c>
      <c r="I207" s="596" t="str">
        <f>apuração!J133</f>
        <v>LIB2026</v>
      </c>
      <c r="J207" s="596">
        <f>apuração!K133</f>
        <v>0</v>
      </c>
      <c r="K207" s="596">
        <f>apuração!L133</f>
        <v>99</v>
      </c>
      <c r="L207" s="596">
        <f>apuração!M133</f>
        <v>99</v>
      </c>
      <c r="M207" s="596">
        <f>apuração!N133</f>
        <v>198</v>
      </c>
      <c r="N207" s="601" t="str">
        <f>IF(apuração!$O133&gt;0, IF(apuração!$O133="", "", apuração!$O133), "")</f>
        <v/>
      </c>
      <c r="O207" s="601" t="str">
        <f>IF(apuração!$O133&gt;0, IF(apuração!$P133="", "", apuração!$P133), "")</f>
        <v/>
      </c>
      <c r="P207" s="601" t="str">
        <f>IF(apuração!$O133&gt;0, IF(apuração!$Q133="", "", apuração!$Q133), "")</f>
        <v/>
      </c>
      <c r="Q207" s="601" t="str">
        <f>IF(apuração!$O133&gt;0, IF(apuração!$R133="", "", apuração!$R133), "")</f>
        <v/>
      </c>
      <c r="R207" s="596" t="str">
        <f>apuração!S133</f>
        <v/>
      </c>
      <c r="S207" s="596" t="str">
        <f>apuração!T133</f>
        <v/>
      </c>
      <c r="T207" s="596" t="str">
        <f>apuração!U133</f>
        <v/>
      </c>
      <c r="U207" s="596" t="str">
        <f>apuração!V133</f>
        <v/>
      </c>
      <c r="V207" s="601">
        <f>IF(apuração!$O133&gt;0, IF(apuração!$W133="", 0, apuração!$W133), 0)</f>
        <v>0</v>
      </c>
      <c r="W207" s="601">
        <f t="shared" si="3"/>
        <v>0</v>
      </c>
      <c r="X207" s="601"/>
    </row>
    <row r="208" spans="1:24" ht="13.8">
      <c r="A208" s="602"/>
      <c r="G208" s="605"/>
    </row>
    <row r="209" spans="1:7" ht="13.8">
      <c r="A209" s="602"/>
      <c r="G209" s="605"/>
    </row>
    <row r="210" spans="1:7" ht="13.8">
      <c r="A210" s="602"/>
      <c r="G210" s="605"/>
    </row>
    <row r="211" spans="1:7" ht="13.8">
      <c r="A211" s="602"/>
      <c r="G211" s="605"/>
    </row>
    <row r="212" spans="1:7" ht="13.8">
      <c r="A212" s="602"/>
      <c r="G212" s="605"/>
    </row>
    <row r="213" spans="1:7" ht="13.8">
      <c r="A213" s="602"/>
      <c r="G213" s="605"/>
    </row>
    <row r="214" spans="1:7" ht="13.8">
      <c r="A214" s="602"/>
      <c r="G214" s="605"/>
    </row>
    <row r="215" spans="1:7" ht="13.8">
      <c r="A215" s="602"/>
      <c r="G215" s="605"/>
    </row>
    <row r="216" spans="1:7" ht="13.8">
      <c r="A216" s="602"/>
      <c r="G216" s="605"/>
    </row>
    <row r="217" spans="1:7" ht="13.8">
      <c r="A217" s="602"/>
      <c r="G217" s="605"/>
    </row>
    <row r="218" spans="1:7" ht="13.8">
      <c r="A218" s="602"/>
      <c r="G218" s="605"/>
    </row>
    <row r="219" spans="1:7" ht="13.8">
      <c r="A219" s="602"/>
      <c r="G219" s="605"/>
    </row>
    <row r="220" spans="1:7" ht="13.8">
      <c r="A220" s="602"/>
      <c r="G220" s="605"/>
    </row>
    <row r="221" spans="1:7" ht="13.8">
      <c r="A221" s="602"/>
      <c r="G221" s="605"/>
    </row>
    <row r="222" spans="1:7" ht="13.8">
      <c r="A222" s="602"/>
      <c r="G222" s="605"/>
    </row>
    <row r="223" spans="1:7" ht="13.8">
      <c r="A223" s="602"/>
      <c r="G223" s="605"/>
    </row>
    <row r="224" spans="1:7" ht="13.8">
      <c r="A224" s="602"/>
      <c r="G224" s="605"/>
    </row>
    <row r="225" spans="1:7" ht="13.8">
      <c r="A225" s="602"/>
      <c r="G225" s="605"/>
    </row>
    <row r="226" spans="1:7" ht="13.8">
      <c r="A226" s="602"/>
      <c r="G226" s="605"/>
    </row>
    <row r="227" spans="1:7" ht="13.8">
      <c r="A227" s="602"/>
      <c r="G227" s="605"/>
    </row>
    <row r="228" spans="1:7" ht="13.8">
      <c r="A228" s="602"/>
      <c r="G228" s="605"/>
    </row>
    <row r="229" spans="1:7" ht="13.8">
      <c r="A229" s="602"/>
      <c r="G229" s="605"/>
    </row>
    <row r="230" spans="1:7" ht="13.8">
      <c r="A230" s="602"/>
      <c r="G230" s="605"/>
    </row>
    <row r="231" spans="1:7" ht="13.8">
      <c r="A231" s="602"/>
      <c r="G231" s="605"/>
    </row>
    <row r="232" spans="1:7" ht="13.8">
      <c r="A232" s="602"/>
      <c r="G232" s="605"/>
    </row>
    <row r="233" spans="1:7" ht="13.8">
      <c r="A233" s="602"/>
      <c r="G233" s="605"/>
    </row>
    <row r="234" spans="1:7" ht="13.8">
      <c r="A234" s="602"/>
      <c r="G234" s="605"/>
    </row>
    <row r="235" spans="1:7" ht="13.8">
      <c r="A235" s="602"/>
      <c r="G235" s="605"/>
    </row>
    <row r="236" spans="1:7" ht="13.8">
      <c r="A236" s="602"/>
      <c r="G236" s="605"/>
    </row>
    <row r="237" spans="1:7" ht="13.8">
      <c r="A237" s="602"/>
      <c r="G237" s="605"/>
    </row>
    <row r="238" spans="1:7" ht="13.8">
      <c r="A238" s="602"/>
      <c r="G238" s="605"/>
    </row>
    <row r="239" spans="1:7" ht="13.8">
      <c r="A239" s="602"/>
      <c r="G239" s="605"/>
    </row>
    <row r="240" spans="1:7" ht="13.8">
      <c r="A240" s="602"/>
      <c r="G240" s="605"/>
    </row>
    <row r="241" spans="1:7" ht="13.8">
      <c r="A241" s="602"/>
      <c r="G241" s="605"/>
    </row>
    <row r="242" spans="1:7" ht="13.8">
      <c r="A242" s="602"/>
      <c r="G242" s="605"/>
    </row>
    <row r="243" spans="1:7" ht="13.8">
      <c r="A243" s="602"/>
      <c r="G243" s="605"/>
    </row>
    <row r="244" spans="1:7" ht="13.8">
      <c r="A244" s="602"/>
      <c r="G244" s="605"/>
    </row>
    <row r="245" spans="1:7" ht="13.8">
      <c r="A245" s="602"/>
      <c r="G245" s="605"/>
    </row>
    <row r="246" spans="1:7" ht="13.8">
      <c r="A246" s="602"/>
      <c r="G246" s="605"/>
    </row>
    <row r="247" spans="1:7" ht="13.8">
      <c r="A247" s="602"/>
      <c r="G247" s="605"/>
    </row>
    <row r="248" spans="1:7" ht="13.8">
      <c r="A248" s="602"/>
      <c r="G248" s="605"/>
    </row>
    <row r="249" spans="1:7" ht="13.8">
      <c r="A249" s="602"/>
      <c r="G249" s="605"/>
    </row>
    <row r="250" spans="1:7" ht="13.8">
      <c r="A250" s="602"/>
      <c r="G250" s="605"/>
    </row>
    <row r="251" spans="1:7" ht="13.8">
      <c r="A251" s="602"/>
      <c r="G251" s="605"/>
    </row>
    <row r="252" spans="1:7" ht="13.8">
      <c r="A252" s="602"/>
      <c r="G252" s="605"/>
    </row>
    <row r="253" spans="1:7" ht="13.8">
      <c r="A253" s="602"/>
      <c r="G253" s="605"/>
    </row>
    <row r="254" spans="1:7" ht="13.8">
      <c r="A254" s="602"/>
      <c r="G254" s="605"/>
    </row>
    <row r="255" spans="1:7" ht="13.8">
      <c r="A255" s="602"/>
      <c r="G255" s="605"/>
    </row>
    <row r="256" spans="1:7" ht="13.8">
      <c r="A256" s="602"/>
      <c r="G256" s="605"/>
    </row>
    <row r="257" spans="1:7" ht="13.8">
      <c r="A257" s="602"/>
      <c r="G257" s="605"/>
    </row>
    <row r="258" spans="1:7" ht="13.8">
      <c r="A258" s="602"/>
      <c r="G258" s="605"/>
    </row>
    <row r="259" spans="1:7" ht="13.8">
      <c r="A259" s="602"/>
      <c r="G259" s="605"/>
    </row>
    <row r="260" spans="1:7" ht="13.8">
      <c r="A260" s="602"/>
      <c r="G260" s="605"/>
    </row>
    <row r="261" spans="1:7" ht="13.8">
      <c r="A261" s="602"/>
      <c r="G261" s="605"/>
    </row>
    <row r="262" spans="1:7" ht="13.8">
      <c r="A262" s="602"/>
      <c r="G262" s="605"/>
    </row>
    <row r="263" spans="1:7" ht="13.8">
      <c r="A263" s="602"/>
      <c r="G263" s="605"/>
    </row>
    <row r="264" spans="1:7" ht="13.8">
      <c r="A264" s="602"/>
      <c r="G264" s="605"/>
    </row>
    <row r="265" spans="1:7" ht="13.8">
      <c r="A265" s="602"/>
      <c r="G265" s="605"/>
    </row>
    <row r="266" spans="1:7" ht="13.8">
      <c r="A266" s="602"/>
      <c r="G266" s="605"/>
    </row>
    <row r="267" spans="1:7" ht="13.8">
      <c r="A267" s="602"/>
      <c r="G267" s="605"/>
    </row>
    <row r="268" spans="1:7" ht="13.8">
      <c r="A268" s="602"/>
      <c r="G268" s="605"/>
    </row>
    <row r="269" spans="1:7" ht="13.8">
      <c r="A269" s="602"/>
      <c r="G269" s="605"/>
    </row>
    <row r="270" spans="1:7" ht="13.8">
      <c r="A270" s="602"/>
      <c r="G270" s="605"/>
    </row>
    <row r="271" spans="1:7" ht="13.8">
      <c r="A271" s="602"/>
      <c r="G271" s="605"/>
    </row>
    <row r="272" spans="1:7" ht="13.8">
      <c r="A272" s="602"/>
      <c r="G272" s="605"/>
    </row>
    <row r="273" spans="1:7" ht="13.8">
      <c r="A273" s="602"/>
      <c r="G273" s="605"/>
    </row>
    <row r="274" spans="1:7" ht="13.8">
      <c r="A274" s="602"/>
      <c r="G274" s="605"/>
    </row>
    <row r="275" spans="1:7" ht="13.8">
      <c r="A275" s="602"/>
      <c r="G275" s="605"/>
    </row>
    <row r="276" spans="1:7" ht="13.8">
      <c r="A276" s="602"/>
      <c r="G276" s="605"/>
    </row>
    <row r="277" spans="1:7" ht="13.8">
      <c r="A277" s="602"/>
      <c r="G277" s="605"/>
    </row>
    <row r="278" spans="1:7" ht="13.8">
      <c r="A278" s="602"/>
      <c r="G278" s="605"/>
    </row>
    <row r="279" spans="1:7" ht="13.8">
      <c r="A279" s="602"/>
      <c r="G279" s="605"/>
    </row>
    <row r="280" spans="1:7" ht="13.8">
      <c r="A280" s="602"/>
      <c r="G280" s="605"/>
    </row>
    <row r="281" spans="1:7" ht="13.8">
      <c r="A281" s="602"/>
      <c r="G281" s="605"/>
    </row>
    <row r="282" spans="1:7" ht="13.8">
      <c r="A282" s="602"/>
      <c r="G282" s="605"/>
    </row>
    <row r="283" spans="1:7" ht="13.8">
      <c r="A283" s="602"/>
      <c r="G283" s="605"/>
    </row>
    <row r="284" spans="1:7" ht="13.8">
      <c r="A284" s="602"/>
      <c r="G284" s="605"/>
    </row>
    <row r="285" spans="1:7" ht="13.8">
      <c r="A285" s="602"/>
      <c r="G285" s="605"/>
    </row>
    <row r="286" spans="1:7" ht="13.8">
      <c r="A286" s="602"/>
      <c r="G286" s="605"/>
    </row>
    <row r="287" spans="1:7" ht="13.8">
      <c r="A287" s="602"/>
      <c r="G287" s="605"/>
    </row>
    <row r="288" spans="1:7" ht="13.8">
      <c r="A288" s="602"/>
      <c r="G288" s="605"/>
    </row>
    <row r="289" spans="1:7" ht="13.8">
      <c r="A289" s="602"/>
      <c r="G289" s="605"/>
    </row>
    <row r="290" spans="1:7" ht="13.8">
      <c r="A290" s="602"/>
      <c r="G290" s="605"/>
    </row>
    <row r="291" spans="1:7" ht="13.8">
      <c r="A291" s="602"/>
      <c r="G291" s="605"/>
    </row>
    <row r="292" spans="1:7" ht="13.8">
      <c r="A292" s="602"/>
      <c r="G292" s="605"/>
    </row>
    <row r="293" spans="1:7" ht="13.8">
      <c r="A293" s="602"/>
      <c r="G293" s="605"/>
    </row>
    <row r="294" spans="1:7" ht="13.8">
      <c r="A294" s="602"/>
      <c r="G294" s="605"/>
    </row>
    <row r="295" spans="1:7" ht="13.8">
      <c r="A295" s="602"/>
      <c r="G295" s="605"/>
    </row>
    <row r="296" spans="1:7" ht="13.8">
      <c r="A296" s="602"/>
      <c r="G296" s="605"/>
    </row>
    <row r="297" spans="1:7" ht="13.8">
      <c r="A297" s="602"/>
      <c r="G297" s="605"/>
    </row>
    <row r="298" spans="1:7" ht="13.8">
      <c r="A298" s="602"/>
      <c r="G298" s="605"/>
    </row>
    <row r="299" spans="1:7" ht="13.8">
      <c r="A299" s="602"/>
      <c r="G299" s="605"/>
    </row>
    <row r="300" spans="1:7" ht="13.8">
      <c r="A300" s="602"/>
      <c r="G300" s="605"/>
    </row>
    <row r="301" spans="1:7" ht="13.8">
      <c r="A301" s="602"/>
      <c r="G301" s="605"/>
    </row>
    <row r="302" spans="1:7" ht="13.8">
      <c r="A302" s="602"/>
      <c r="G302" s="605"/>
    </row>
    <row r="303" spans="1:7" ht="13.8">
      <c r="A303" s="602"/>
      <c r="G303" s="605"/>
    </row>
    <row r="304" spans="1:7" ht="13.8">
      <c r="A304" s="602"/>
      <c r="G304" s="605"/>
    </row>
    <row r="305" spans="1:7" ht="13.8">
      <c r="A305" s="602"/>
      <c r="G305" s="605"/>
    </row>
    <row r="306" spans="1:7" ht="13.8">
      <c r="A306" s="602"/>
      <c r="G306" s="605"/>
    </row>
    <row r="307" spans="1:7" ht="13.8">
      <c r="A307" s="602"/>
      <c r="G307" s="605"/>
    </row>
    <row r="308" spans="1:7" ht="13.8">
      <c r="A308" s="602"/>
      <c r="G308" s="605"/>
    </row>
    <row r="309" spans="1:7" ht="13.8">
      <c r="A309" s="602"/>
      <c r="G309" s="605"/>
    </row>
    <row r="310" spans="1:7" ht="13.8">
      <c r="A310" s="602"/>
      <c r="G310" s="605"/>
    </row>
    <row r="311" spans="1:7" ht="13.8">
      <c r="A311" s="602"/>
      <c r="G311" s="605"/>
    </row>
    <row r="312" spans="1:7" ht="13.8">
      <c r="A312" s="602"/>
      <c r="G312" s="605"/>
    </row>
    <row r="313" spans="1:7" ht="13.8">
      <c r="A313" s="602"/>
      <c r="G313" s="605"/>
    </row>
    <row r="314" spans="1:7" ht="13.8">
      <c r="A314" s="602"/>
      <c r="G314" s="605"/>
    </row>
    <row r="315" spans="1:7" ht="13.8">
      <c r="A315" s="602"/>
      <c r="G315" s="605"/>
    </row>
    <row r="316" spans="1:7" ht="13.8">
      <c r="A316" s="602"/>
      <c r="G316" s="605"/>
    </row>
    <row r="317" spans="1:7" ht="13.8">
      <c r="A317" s="602"/>
      <c r="G317" s="605"/>
    </row>
    <row r="318" spans="1:7" ht="13.8">
      <c r="A318" s="602"/>
      <c r="G318" s="605"/>
    </row>
    <row r="319" spans="1:7" ht="13.8">
      <c r="A319" s="602"/>
      <c r="G319" s="605"/>
    </row>
    <row r="320" spans="1:7" ht="13.8">
      <c r="A320" s="602"/>
      <c r="G320" s="605"/>
    </row>
    <row r="321" spans="1:7" ht="13.8">
      <c r="A321" s="602"/>
      <c r="G321" s="605"/>
    </row>
    <row r="322" spans="1:7" ht="13.8">
      <c r="A322" s="602"/>
      <c r="G322" s="605"/>
    </row>
    <row r="323" spans="1:7" ht="13.8">
      <c r="A323" s="602"/>
      <c r="G323" s="605"/>
    </row>
    <row r="324" spans="1:7" ht="13.8">
      <c r="A324" s="602"/>
      <c r="G324" s="605"/>
    </row>
    <row r="325" spans="1:7" ht="13.8">
      <c r="A325" s="602"/>
      <c r="G325" s="605"/>
    </row>
    <row r="326" spans="1:7" ht="13.8">
      <c r="A326" s="602"/>
      <c r="G326" s="605"/>
    </row>
    <row r="327" spans="1:7" ht="13.8">
      <c r="A327" s="602"/>
      <c r="G327" s="605"/>
    </row>
    <row r="328" spans="1:7" ht="13.8">
      <c r="A328" s="602"/>
      <c r="G328" s="605"/>
    </row>
    <row r="329" spans="1:7" ht="13.8">
      <c r="A329" s="602"/>
      <c r="G329" s="605"/>
    </row>
    <row r="330" spans="1:7" ht="13.8">
      <c r="A330" s="602"/>
      <c r="G330" s="605"/>
    </row>
    <row r="331" spans="1:7" ht="13.8">
      <c r="A331" s="602"/>
      <c r="G331" s="605"/>
    </row>
    <row r="332" spans="1:7" ht="13.8">
      <c r="A332" s="602"/>
      <c r="G332" s="605"/>
    </row>
    <row r="333" spans="1:7" ht="13.8">
      <c r="A333" s="602"/>
      <c r="G333" s="605"/>
    </row>
    <row r="334" spans="1:7" ht="13.8">
      <c r="A334" s="602"/>
      <c r="G334" s="605"/>
    </row>
    <row r="335" spans="1:7" ht="13.8">
      <c r="A335" s="602"/>
      <c r="G335" s="605"/>
    </row>
    <row r="336" spans="1:7" ht="13.8">
      <c r="A336" s="602"/>
      <c r="G336" s="605"/>
    </row>
    <row r="337" spans="1:7" ht="13.8">
      <c r="A337" s="602"/>
      <c r="G337" s="605"/>
    </row>
    <row r="338" spans="1:7" ht="13.8">
      <c r="A338" s="602"/>
      <c r="G338" s="605"/>
    </row>
    <row r="339" spans="1:7" ht="13.8">
      <c r="A339" s="602"/>
      <c r="G339" s="605"/>
    </row>
    <row r="340" spans="1:7" ht="13.8">
      <c r="A340" s="602"/>
      <c r="G340" s="605"/>
    </row>
    <row r="341" spans="1:7" ht="13.8">
      <c r="A341" s="602"/>
      <c r="G341" s="605"/>
    </row>
    <row r="342" spans="1:7" ht="13.8">
      <c r="A342" s="602"/>
      <c r="G342" s="605"/>
    </row>
    <row r="343" spans="1:7" ht="13.8">
      <c r="A343" s="602"/>
      <c r="G343" s="605"/>
    </row>
    <row r="344" spans="1:7" ht="13.8">
      <c r="A344" s="602"/>
      <c r="G344" s="605"/>
    </row>
    <row r="345" spans="1:7" ht="13.8">
      <c r="A345" s="602"/>
      <c r="G345" s="605"/>
    </row>
    <row r="346" spans="1:7" ht="13.8">
      <c r="A346" s="602"/>
      <c r="G346" s="605"/>
    </row>
    <row r="347" spans="1:7" ht="13.8">
      <c r="A347" s="602"/>
      <c r="G347" s="605"/>
    </row>
    <row r="348" spans="1:7" ht="13.8">
      <c r="A348" s="602"/>
      <c r="G348" s="605"/>
    </row>
    <row r="349" spans="1:7" ht="13.8">
      <c r="A349" s="602"/>
      <c r="G349" s="605"/>
    </row>
    <row r="350" spans="1:7" ht="13.8">
      <c r="A350" s="602"/>
      <c r="G350" s="605"/>
    </row>
    <row r="351" spans="1:7" ht="13.8">
      <c r="A351" s="602"/>
      <c r="G351" s="605"/>
    </row>
    <row r="352" spans="1:7" ht="13.8">
      <c r="A352" s="602"/>
      <c r="G352" s="605"/>
    </row>
    <row r="353" spans="1:7" ht="13.8">
      <c r="A353" s="602"/>
      <c r="G353" s="605"/>
    </row>
    <row r="354" spans="1:7" ht="13.8">
      <c r="A354" s="602"/>
      <c r="G354" s="605"/>
    </row>
    <row r="355" spans="1:7" ht="13.8">
      <c r="A355" s="602"/>
      <c r="G355" s="605"/>
    </row>
    <row r="356" spans="1:7" ht="13.8">
      <c r="A356" s="602"/>
      <c r="G356" s="605"/>
    </row>
    <row r="357" spans="1:7" ht="13.8">
      <c r="A357" s="602"/>
      <c r="G357" s="605"/>
    </row>
    <row r="358" spans="1:7" ht="13.8">
      <c r="A358" s="602"/>
      <c r="G358" s="605"/>
    </row>
    <row r="359" spans="1:7" ht="13.8">
      <c r="A359" s="602"/>
      <c r="G359" s="605"/>
    </row>
    <row r="360" spans="1:7" ht="13.8">
      <c r="A360" s="602"/>
      <c r="G360" s="605"/>
    </row>
    <row r="361" spans="1:7" ht="13.8">
      <c r="A361" s="602"/>
      <c r="G361" s="605"/>
    </row>
    <row r="362" spans="1:7" ht="13.8">
      <c r="A362" s="602"/>
      <c r="G362" s="605"/>
    </row>
    <row r="363" spans="1:7" ht="13.8">
      <c r="A363" s="602"/>
      <c r="G363" s="605"/>
    </row>
    <row r="364" spans="1:7" ht="13.8">
      <c r="A364" s="602"/>
      <c r="G364" s="605"/>
    </row>
    <row r="365" spans="1:7" ht="13.8">
      <c r="A365" s="602"/>
      <c r="G365" s="605"/>
    </row>
    <row r="366" spans="1:7" ht="13.8">
      <c r="A366" s="602"/>
      <c r="G366" s="605"/>
    </row>
    <row r="367" spans="1:7" ht="13.8">
      <c r="A367" s="602"/>
      <c r="G367" s="605"/>
    </row>
    <row r="368" spans="1:7" ht="13.8">
      <c r="A368" s="602"/>
      <c r="G368" s="605"/>
    </row>
    <row r="369" spans="1:7" ht="13.8">
      <c r="A369" s="602"/>
      <c r="G369" s="605"/>
    </row>
    <row r="370" spans="1:7" ht="13.8">
      <c r="A370" s="602"/>
      <c r="G370" s="605"/>
    </row>
    <row r="371" spans="1:7" ht="13.8">
      <c r="A371" s="602"/>
      <c r="G371" s="605"/>
    </row>
    <row r="372" spans="1:7" ht="13.8">
      <c r="A372" s="602"/>
      <c r="G372" s="605"/>
    </row>
    <row r="373" spans="1:7" ht="13.8">
      <c r="A373" s="602"/>
      <c r="G373" s="605"/>
    </row>
    <row r="374" spans="1:7" ht="13.8">
      <c r="A374" s="602"/>
      <c r="G374" s="605"/>
    </row>
    <row r="375" spans="1:7" ht="13.8">
      <c r="A375" s="602"/>
      <c r="G375" s="605"/>
    </row>
    <row r="376" spans="1:7" ht="13.8">
      <c r="A376" s="602"/>
      <c r="G376" s="605"/>
    </row>
    <row r="377" spans="1:7" ht="13.8">
      <c r="A377" s="602"/>
      <c r="G377" s="605"/>
    </row>
    <row r="378" spans="1:7" ht="13.8">
      <c r="A378" s="602"/>
      <c r="G378" s="605"/>
    </row>
    <row r="379" spans="1:7" ht="13.8">
      <c r="A379" s="602"/>
      <c r="G379" s="605"/>
    </row>
    <row r="380" spans="1:7" ht="13.8">
      <c r="A380" s="602"/>
      <c r="G380" s="605"/>
    </row>
    <row r="381" spans="1:7" ht="13.8">
      <c r="A381" s="602"/>
      <c r="G381" s="605"/>
    </row>
    <row r="382" spans="1:7" ht="13.8">
      <c r="A382" s="602"/>
      <c r="G382" s="605"/>
    </row>
    <row r="383" spans="1:7" ht="13.8">
      <c r="A383" s="602"/>
      <c r="G383" s="605"/>
    </row>
    <row r="384" spans="1:7" ht="13.8">
      <c r="A384" s="602"/>
      <c r="G384" s="605"/>
    </row>
    <row r="385" spans="1:7" ht="13.8">
      <c r="A385" s="602"/>
      <c r="G385" s="605"/>
    </row>
    <row r="386" spans="1:7" ht="13.8">
      <c r="A386" s="602"/>
      <c r="G386" s="605"/>
    </row>
    <row r="387" spans="1:7" ht="13.8">
      <c r="A387" s="602"/>
      <c r="G387" s="605"/>
    </row>
    <row r="388" spans="1:7" ht="13.8">
      <c r="A388" s="602"/>
      <c r="G388" s="605"/>
    </row>
    <row r="389" spans="1:7" ht="13.8">
      <c r="A389" s="602"/>
      <c r="G389" s="605"/>
    </row>
    <row r="390" spans="1:7" ht="13.8">
      <c r="A390" s="602"/>
      <c r="G390" s="605"/>
    </row>
    <row r="391" spans="1:7" ht="13.8">
      <c r="A391" s="602"/>
      <c r="G391" s="605"/>
    </row>
    <row r="392" spans="1:7" ht="13.8">
      <c r="A392" s="602"/>
      <c r="G392" s="605"/>
    </row>
    <row r="393" spans="1:7" ht="13.8">
      <c r="A393" s="602"/>
      <c r="G393" s="605"/>
    </row>
    <row r="394" spans="1:7" ht="13.8">
      <c r="A394" s="602"/>
      <c r="G394" s="605"/>
    </row>
    <row r="395" spans="1:7" ht="13.8">
      <c r="A395" s="602"/>
      <c r="G395" s="605"/>
    </row>
    <row r="396" spans="1:7" ht="13.8">
      <c r="A396" s="602"/>
      <c r="G396" s="605"/>
    </row>
    <row r="397" spans="1:7" ht="13.8">
      <c r="A397" s="602"/>
      <c r="G397" s="605"/>
    </row>
    <row r="398" spans="1:7" ht="13.8">
      <c r="A398" s="602"/>
      <c r="G398" s="605"/>
    </row>
    <row r="399" spans="1:7" ht="13.8">
      <c r="A399" s="602"/>
      <c r="G399" s="605"/>
    </row>
    <row r="400" spans="1:7" ht="13.8">
      <c r="A400" s="602"/>
      <c r="G400" s="605"/>
    </row>
    <row r="401" spans="1:7" ht="13.8">
      <c r="A401" s="602"/>
      <c r="G401" s="605"/>
    </row>
    <row r="402" spans="1:7" ht="13.8">
      <c r="A402" s="602"/>
      <c r="G402" s="605"/>
    </row>
    <row r="403" spans="1:7" ht="13.8">
      <c r="A403" s="602"/>
      <c r="G403" s="605"/>
    </row>
    <row r="404" spans="1:7" ht="13.8">
      <c r="A404" s="602"/>
      <c r="G404" s="605"/>
    </row>
    <row r="405" spans="1:7" ht="13.8">
      <c r="A405" s="602"/>
      <c r="G405" s="605"/>
    </row>
    <row r="406" spans="1:7" ht="13.8">
      <c r="A406" s="602"/>
      <c r="G406" s="605"/>
    </row>
    <row r="407" spans="1:7" ht="13.8">
      <c r="A407" s="602"/>
      <c r="G407" s="605"/>
    </row>
    <row r="408" spans="1:7" ht="13.8">
      <c r="A408" s="602"/>
      <c r="G408" s="605"/>
    </row>
    <row r="409" spans="1:7" ht="13.8">
      <c r="A409" s="602"/>
      <c r="G409" s="605"/>
    </row>
    <row r="410" spans="1:7" ht="13.8">
      <c r="A410" s="602"/>
      <c r="G410" s="605"/>
    </row>
    <row r="411" spans="1:7" ht="13.8">
      <c r="A411" s="602"/>
      <c r="G411" s="605"/>
    </row>
    <row r="412" spans="1:7" ht="13.8">
      <c r="A412" s="602"/>
      <c r="G412" s="605"/>
    </row>
    <row r="413" spans="1:7" ht="13.8">
      <c r="A413" s="602"/>
      <c r="G413" s="605"/>
    </row>
    <row r="414" spans="1:7" ht="13.8">
      <c r="A414" s="602"/>
      <c r="G414" s="605"/>
    </row>
    <row r="415" spans="1:7" ht="13.8">
      <c r="A415" s="602"/>
      <c r="G415" s="605"/>
    </row>
    <row r="416" spans="1:7" ht="13.8">
      <c r="A416" s="602"/>
      <c r="G416" s="605"/>
    </row>
    <row r="417" spans="1:7" ht="13.8">
      <c r="A417" s="602"/>
      <c r="G417" s="605"/>
    </row>
    <row r="418" spans="1:7" ht="13.8">
      <c r="A418" s="602"/>
      <c r="G418" s="605"/>
    </row>
    <row r="419" spans="1:7" ht="13.8">
      <c r="A419" s="602"/>
      <c r="G419" s="605"/>
    </row>
    <row r="420" spans="1:7" ht="13.8">
      <c r="A420" s="602"/>
      <c r="G420" s="605"/>
    </row>
    <row r="421" spans="1:7" ht="13.8">
      <c r="A421" s="602"/>
      <c r="G421" s="605"/>
    </row>
    <row r="422" spans="1:7" ht="13.8">
      <c r="A422" s="602"/>
      <c r="G422" s="605"/>
    </row>
    <row r="423" spans="1:7" ht="13.8">
      <c r="A423" s="602"/>
      <c r="G423" s="605"/>
    </row>
    <row r="424" spans="1:7" ht="13.8">
      <c r="A424" s="602"/>
      <c r="G424" s="605"/>
    </row>
    <row r="425" spans="1:7" ht="13.8">
      <c r="A425" s="602"/>
      <c r="G425" s="605"/>
    </row>
    <row r="426" spans="1:7" ht="13.8">
      <c r="A426" s="602"/>
      <c r="G426" s="605"/>
    </row>
    <row r="427" spans="1:7" ht="13.8">
      <c r="A427" s="602"/>
      <c r="G427" s="605"/>
    </row>
    <row r="428" spans="1:7" ht="13.8">
      <c r="A428" s="602"/>
      <c r="G428" s="605"/>
    </row>
    <row r="429" spans="1:7" ht="13.8">
      <c r="A429" s="602"/>
      <c r="G429" s="605"/>
    </row>
    <row r="430" spans="1:7" ht="13.8">
      <c r="A430" s="602"/>
      <c r="G430" s="605"/>
    </row>
    <row r="431" spans="1:7" ht="13.8">
      <c r="A431" s="602"/>
      <c r="G431" s="605"/>
    </row>
    <row r="432" spans="1:7" ht="13.8">
      <c r="A432" s="602"/>
      <c r="G432" s="605"/>
    </row>
    <row r="433" spans="1:7" ht="13.8">
      <c r="A433" s="602"/>
      <c r="G433" s="605"/>
    </row>
    <row r="434" spans="1:7" ht="13.8">
      <c r="A434" s="602"/>
      <c r="G434" s="605"/>
    </row>
    <row r="435" spans="1:7" ht="13.8">
      <c r="A435" s="602"/>
      <c r="G435" s="605"/>
    </row>
    <row r="436" spans="1:7" ht="13.8">
      <c r="A436" s="602"/>
      <c r="G436" s="605"/>
    </row>
    <row r="437" spans="1:7" ht="13.8">
      <c r="A437" s="602"/>
      <c r="G437" s="605"/>
    </row>
    <row r="438" spans="1:7" ht="13.8">
      <c r="A438" s="602"/>
      <c r="G438" s="605"/>
    </row>
    <row r="439" spans="1:7" ht="13.8">
      <c r="A439" s="602"/>
      <c r="G439" s="605"/>
    </row>
    <row r="440" spans="1:7" ht="13.8">
      <c r="A440" s="602"/>
      <c r="G440" s="605"/>
    </row>
    <row r="441" spans="1:7" ht="13.8">
      <c r="A441" s="602"/>
      <c r="G441" s="605"/>
    </row>
    <row r="442" spans="1:7" ht="13.8">
      <c r="A442" s="602"/>
      <c r="G442" s="605"/>
    </row>
    <row r="443" spans="1:7" ht="13.8">
      <c r="A443" s="602"/>
      <c r="G443" s="605"/>
    </row>
    <row r="444" spans="1:7" ht="13.8">
      <c r="A444" s="602"/>
      <c r="G444" s="605"/>
    </row>
    <row r="445" spans="1:7" ht="13.8">
      <c r="A445" s="602"/>
      <c r="G445" s="605"/>
    </row>
    <row r="446" spans="1:7" ht="13.8">
      <c r="A446" s="602"/>
      <c r="G446" s="605"/>
    </row>
    <row r="447" spans="1:7" ht="13.8">
      <c r="A447" s="602"/>
      <c r="G447" s="605"/>
    </row>
    <row r="448" spans="1:7" ht="13.8">
      <c r="A448" s="602"/>
      <c r="G448" s="605"/>
    </row>
    <row r="449" spans="1:7" ht="13.8">
      <c r="A449" s="602"/>
      <c r="G449" s="605"/>
    </row>
    <row r="450" spans="1:7" ht="13.8">
      <c r="A450" s="602"/>
      <c r="G450" s="605"/>
    </row>
    <row r="451" spans="1:7" ht="13.8">
      <c r="A451" s="602"/>
      <c r="G451" s="605"/>
    </row>
    <row r="452" spans="1:7" ht="13.8">
      <c r="A452" s="602"/>
      <c r="G452" s="605"/>
    </row>
    <row r="453" spans="1:7" ht="13.8">
      <c r="A453" s="602"/>
      <c r="G453" s="605"/>
    </row>
    <row r="454" spans="1:7" ht="13.8">
      <c r="A454" s="602"/>
      <c r="G454" s="605"/>
    </row>
    <row r="455" spans="1:7" ht="13.8">
      <c r="A455" s="602"/>
      <c r="G455" s="605"/>
    </row>
    <row r="456" spans="1:7" ht="13.8">
      <c r="A456" s="602"/>
      <c r="G456" s="605"/>
    </row>
    <row r="457" spans="1:7" ht="13.8">
      <c r="A457" s="602"/>
      <c r="G457" s="605"/>
    </row>
    <row r="458" spans="1:7" ht="13.8">
      <c r="A458" s="602"/>
      <c r="G458" s="605"/>
    </row>
    <row r="459" spans="1:7" ht="13.8">
      <c r="A459" s="602"/>
      <c r="G459" s="605"/>
    </row>
    <row r="460" spans="1:7" ht="13.8">
      <c r="A460" s="602"/>
      <c r="G460" s="605"/>
    </row>
    <row r="461" spans="1:7" ht="13.8">
      <c r="A461" s="602"/>
      <c r="G461" s="605"/>
    </row>
    <row r="462" spans="1:7" ht="13.8">
      <c r="A462" s="602"/>
      <c r="G462" s="605"/>
    </row>
    <row r="463" spans="1:7" ht="13.8">
      <c r="A463" s="602"/>
      <c r="G463" s="605"/>
    </row>
    <row r="464" spans="1:7" ht="13.8">
      <c r="A464" s="602"/>
      <c r="G464" s="605"/>
    </row>
    <row r="465" spans="1:7" ht="13.8">
      <c r="A465" s="602"/>
      <c r="G465" s="605"/>
    </row>
    <row r="466" spans="1:7" ht="13.8">
      <c r="A466" s="602"/>
      <c r="G466" s="605"/>
    </row>
    <row r="467" spans="1:7" ht="13.8">
      <c r="A467" s="602"/>
      <c r="G467" s="605"/>
    </row>
    <row r="468" spans="1:7" ht="13.8">
      <c r="A468" s="602"/>
      <c r="G468" s="605"/>
    </row>
    <row r="469" spans="1:7" ht="13.8">
      <c r="A469" s="602"/>
      <c r="G469" s="605"/>
    </row>
    <row r="470" spans="1:7" ht="13.8">
      <c r="A470" s="602"/>
      <c r="G470" s="605"/>
    </row>
    <row r="471" spans="1:7" ht="13.8">
      <c r="A471" s="602"/>
      <c r="G471" s="605"/>
    </row>
    <row r="472" spans="1:7" ht="13.8">
      <c r="A472" s="602"/>
      <c r="G472" s="605"/>
    </row>
    <row r="473" spans="1:7" ht="13.8">
      <c r="A473" s="602"/>
      <c r="G473" s="605"/>
    </row>
    <row r="474" spans="1:7" ht="13.8">
      <c r="A474" s="602"/>
      <c r="G474" s="605"/>
    </row>
    <row r="475" spans="1:7" ht="13.8">
      <c r="A475" s="602"/>
      <c r="G475" s="605"/>
    </row>
    <row r="476" spans="1:7" ht="13.8">
      <c r="A476" s="602"/>
      <c r="G476" s="605"/>
    </row>
    <row r="477" spans="1:7" ht="13.8">
      <c r="A477" s="602"/>
      <c r="G477" s="605"/>
    </row>
    <row r="478" spans="1:7" ht="13.8">
      <c r="A478" s="602"/>
      <c r="G478" s="605"/>
    </row>
    <row r="479" spans="1:7" ht="13.8">
      <c r="A479" s="602"/>
      <c r="G479" s="605"/>
    </row>
    <row r="480" spans="1:7" ht="13.8">
      <c r="A480" s="602"/>
      <c r="G480" s="605"/>
    </row>
    <row r="481" spans="1:7" ht="13.8">
      <c r="A481" s="602"/>
      <c r="G481" s="605"/>
    </row>
    <row r="482" spans="1:7" ht="13.8">
      <c r="A482" s="602"/>
      <c r="G482" s="605"/>
    </row>
    <row r="483" spans="1:7" ht="13.8">
      <c r="A483" s="602"/>
      <c r="G483" s="605"/>
    </row>
    <row r="484" spans="1:7" ht="13.8">
      <c r="A484" s="602"/>
      <c r="G484" s="605"/>
    </row>
    <row r="485" spans="1:7" ht="13.8">
      <c r="A485" s="602"/>
      <c r="G485" s="605"/>
    </row>
    <row r="486" spans="1:7" ht="13.8">
      <c r="A486" s="602"/>
      <c r="G486" s="605"/>
    </row>
    <row r="487" spans="1:7" ht="13.8">
      <c r="A487" s="602"/>
      <c r="G487" s="605"/>
    </row>
    <row r="488" spans="1:7" ht="13.8">
      <c r="A488" s="602"/>
      <c r="G488" s="605"/>
    </row>
    <row r="489" spans="1:7" ht="13.8">
      <c r="A489" s="602"/>
      <c r="G489" s="605"/>
    </row>
    <row r="490" spans="1:7" ht="13.8">
      <c r="A490" s="602"/>
      <c r="G490" s="605"/>
    </row>
    <row r="491" spans="1:7" ht="13.8">
      <c r="A491" s="602"/>
      <c r="G491" s="605"/>
    </row>
    <row r="492" spans="1:7" ht="13.8">
      <c r="A492" s="602"/>
      <c r="G492" s="605"/>
    </row>
    <row r="493" spans="1:7" ht="13.8">
      <c r="A493" s="602"/>
      <c r="G493" s="605"/>
    </row>
    <row r="494" spans="1:7" ht="13.8">
      <c r="A494" s="602"/>
      <c r="G494" s="605"/>
    </row>
    <row r="495" spans="1:7" ht="13.8">
      <c r="A495" s="602"/>
      <c r="G495" s="605"/>
    </row>
    <row r="496" spans="1:7" ht="13.8">
      <c r="A496" s="602"/>
      <c r="G496" s="605"/>
    </row>
    <row r="497" spans="1:7" ht="13.8">
      <c r="A497" s="602"/>
      <c r="G497" s="605"/>
    </row>
    <row r="498" spans="1:7" ht="13.8">
      <c r="A498" s="602"/>
      <c r="G498" s="605"/>
    </row>
    <row r="499" spans="1:7" ht="13.8">
      <c r="A499" s="602"/>
      <c r="G499" s="605"/>
    </row>
    <row r="500" spans="1:7" ht="13.8">
      <c r="A500" s="602"/>
      <c r="G500" s="605"/>
    </row>
    <row r="501" spans="1:7" ht="13.8">
      <c r="A501" s="602"/>
      <c r="G501" s="605"/>
    </row>
    <row r="502" spans="1:7" ht="13.8">
      <c r="A502" s="602"/>
      <c r="G502" s="605"/>
    </row>
    <row r="503" spans="1:7" ht="13.8">
      <c r="A503" s="602"/>
      <c r="G503" s="605"/>
    </row>
    <row r="504" spans="1:7" ht="13.8">
      <c r="A504" s="602"/>
      <c r="G504" s="605"/>
    </row>
    <row r="505" spans="1:7" ht="13.8">
      <c r="A505" s="602"/>
      <c r="G505" s="605"/>
    </row>
    <row r="506" spans="1:7" ht="13.8">
      <c r="A506" s="602"/>
      <c r="G506" s="605"/>
    </row>
    <row r="507" spans="1:7" ht="13.8">
      <c r="A507" s="602"/>
      <c r="G507" s="605"/>
    </row>
    <row r="508" spans="1:7" ht="13.8">
      <c r="A508" s="602"/>
      <c r="G508" s="605"/>
    </row>
    <row r="509" spans="1:7" ht="13.8">
      <c r="A509" s="602"/>
      <c r="G509" s="605"/>
    </row>
    <row r="510" spans="1:7" ht="13.8">
      <c r="A510" s="602"/>
      <c r="G510" s="605"/>
    </row>
    <row r="511" spans="1:7" ht="13.8">
      <c r="A511" s="602"/>
      <c r="G511" s="605"/>
    </row>
    <row r="512" spans="1:7" ht="13.8">
      <c r="A512" s="602"/>
      <c r="G512" s="605"/>
    </row>
    <row r="513" spans="1:7" ht="13.8">
      <c r="A513" s="602"/>
      <c r="G513" s="605"/>
    </row>
    <row r="514" spans="1:7" ht="13.8">
      <c r="A514" s="602"/>
      <c r="G514" s="605"/>
    </row>
    <row r="515" spans="1:7" ht="13.8">
      <c r="A515" s="602"/>
      <c r="G515" s="605"/>
    </row>
    <row r="516" spans="1:7" ht="13.8">
      <c r="A516" s="602"/>
      <c r="G516" s="605"/>
    </row>
    <row r="517" spans="1:7" ht="13.8">
      <c r="A517" s="602"/>
      <c r="G517" s="605"/>
    </row>
    <row r="518" spans="1:7" ht="13.8">
      <c r="A518" s="602"/>
      <c r="G518" s="605"/>
    </row>
    <row r="519" spans="1:7" ht="13.8">
      <c r="A519" s="602"/>
      <c r="G519" s="605"/>
    </row>
    <row r="520" spans="1:7" ht="13.8">
      <c r="A520" s="602"/>
      <c r="G520" s="605"/>
    </row>
    <row r="521" spans="1:7" ht="13.8">
      <c r="A521" s="602"/>
      <c r="G521" s="605"/>
    </row>
    <row r="522" spans="1:7" ht="13.8">
      <c r="A522" s="602"/>
      <c r="G522" s="605"/>
    </row>
    <row r="523" spans="1:7" ht="13.8">
      <c r="A523" s="602"/>
      <c r="G523" s="605"/>
    </row>
    <row r="524" spans="1:7" ht="13.8">
      <c r="A524" s="602"/>
      <c r="G524" s="605"/>
    </row>
    <row r="525" spans="1:7" ht="13.8">
      <c r="A525" s="602"/>
      <c r="G525" s="605"/>
    </row>
    <row r="526" spans="1:7" ht="13.8">
      <c r="A526" s="602"/>
      <c r="G526" s="605"/>
    </row>
    <row r="527" spans="1:7" ht="13.8">
      <c r="A527" s="602"/>
      <c r="G527" s="605"/>
    </row>
    <row r="528" spans="1:7" ht="13.8">
      <c r="A528" s="602"/>
      <c r="G528" s="605"/>
    </row>
    <row r="529" spans="1:7" ht="13.8">
      <c r="A529" s="602"/>
      <c r="G529" s="605"/>
    </row>
    <row r="530" spans="1:7" ht="13.8">
      <c r="A530" s="602"/>
      <c r="G530" s="605"/>
    </row>
    <row r="531" spans="1:7" ht="13.8">
      <c r="A531" s="602"/>
      <c r="G531" s="605"/>
    </row>
    <row r="532" spans="1:7" ht="13.8">
      <c r="A532" s="602"/>
      <c r="G532" s="605"/>
    </row>
    <row r="533" spans="1:7" ht="13.8">
      <c r="A533" s="602"/>
      <c r="G533" s="605"/>
    </row>
    <row r="534" spans="1:7" ht="13.8">
      <c r="A534" s="602"/>
      <c r="G534" s="605"/>
    </row>
    <row r="535" spans="1:7" ht="13.8">
      <c r="A535" s="602"/>
      <c r="G535" s="605"/>
    </row>
    <row r="536" spans="1:7" ht="13.8">
      <c r="A536" s="602"/>
      <c r="G536" s="605"/>
    </row>
    <row r="537" spans="1:7" ht="13.8">
      <c r="A537" s="602"/>
      <c r="G537" s="605"/>
    </row>
    <row r="538" spans="1:7" ht="13.8">
      <c r="A538" s="602"/>
      <c r="G538" s="605"/>
    </row>
    <row r="539" spans="1:7" ht="13.8">
      <c r="A539" s="602"/>
      <c r="G539" s="605"/>
    </row>
    <row r="540" spans="1:7" ht="13.8">
      <c r="A540" s="602"/>
      <c r="G540" s="605"/>
    </row>
    <row r="541" spans="1:7" ht="13.8">
      <c r="A541" s="602"/>
      <c r="G541" s="605"/>
    </row>
    <row r="542" spans="1:7" ht="13.8">
      <c r="A542" s="602"/>
      <c r="G542" s="605"/>
    </row>
    <row r="543" spans="1:7" ht="13.8">
      <c r="A543" s="602"/>
      <c r="G543" s="605"/>
    </row>
    <row r="544" spans="1:7" ht="13.8">
      <c r="A544" s="602"/>
      <c r="G544" s="605"/>
    </row>
    <row r="545" spans="1:7" ht="13.8">
      <c r="A545" s="602"/>
      <c r="G545" s="605"/>
    </row>
    <row r="546" spans="1:7" ht="13.8">
      <c r="A546" s="602"/>
      <c r="G546" s="605"/>
    </row>
    <row r="547" spans="1:7" ht="13.8">
      <c r="A547" s="602"/>
      <c r="G547" s="605"/>
    </row>
    <row r="548" spans="1:7" ht="13.8">
      <c r="A548" s="602"/>
      <c r="G548" s="605"/>
    </row>
    <row r="549" spans="1:7" ht="13.8">
      <c r="A549" s="602"/>
      <c r="G549" s="605"/>
    </row>
    <row r="550" spans="1:7" ht="13.8">
      <c r="A550" s="602"/>
      <c r="G550" s="605"/>
    </row>
    <row r="551" spans="1:7" ht="13.8">
      <c r="A551" s="602"/>
      <c r="G551" s="605"/>
    </row>
    <row r="552" spans="1:7" ht="13.8">
      <c r="A552" s="602"/>
      <c r="G552" s="605"/>
    </row>
    <row r="553" spans="1:7" ht="13.8">
      <c r="A553" s="602"/>
      <c r="G553" s="605"/>
    </row>
    <row r="554" spans="1:7" ht="13.8">
      <c r="A554" s="602"/>
      <c r="G554" s="605"/>
    </row>
    <row r="555" spans="1:7" ht="13.8">
      <c r="A555" s="602"/>
      <c r="G555" s="605"/>
    </row>
    <row r="556" spans="1:7" ht="13.8">
      <c r="A556" s="602"/>
      <c r="G556" s="605"/>
    </row>
    <row r="557" spans="1:7" ht="13.8">
      <c r="A557" s="602"/>
      <c r="G557" s="605"/>
    </row>
    <row r="558" spans="1:7" ht="13.8">
      <c r="A558" s="602"/>
      <c r="G558" s="605"/>
    </row>
    <row r="559" spans="1:7" ht="13.8">
      <c r="A559" s="602"/>
      <c r="G559" s="605"/>
    </row>
    <row r="560" spans="1:7" ht="13.8">
      <c r="A560" s="602"/>
      <c r="G560" s="605"/>
    </row>
    <row r="561" spans="1:7" ht="13.8">
      <c r="A561" s="602"/>
      <c r="G561" s="605"/>
    </row>
    <row r="562" spans="1:7" ht="13.8">
      <c r="A562" s="602"/>
      <c r="G562" s="605"/>
    </row>
    <row r="563" spans="1:7" ht="13.8">
      <c r="A563" s="602"/>
      <c r="G563" s="605"/>
    </row>
    <row r="564" spans="1:7" ht="13.8">
      <c r="A564" s="602"/>
      <c r="G564" s="605"/>
    </row>
    <row r="565" spans="1:7" ht="13.8">
      <c r="A565" s="602"/>
      <c r="G565" s="605"/>
    </row>
    <row r="566" spans="1:7" ht="13.8">
      <c r="A566" s="602"/>
      <c r="G566" s="605"/>
    </row>
    <row r="567" spans="1:7" ht="13.8">
      <c r="A567" s="602"/>
      <c r="G567" s="605"/>
    </row>
    <row r="568" spans="1:7" ht="13.8">
      <c r="A568" s="602"/>
      <c r="G568" s="605"/>
    </row>
    <row r="569" spans="1:7" ht="13.8">
      <c r="A569" s="602"/>
      <c r="G569" s="605"/>
    </row>
    <row r="570" spans="1:7" ht="13.8">
      <c r="A570" s="602"/>
      <c r="G570" s="605"/>
    </row>
    <row r="571" spans="1:7" ht="13.8">
      <c r="A571" s="602"/>
      <c r="G571" s="605"/>
    </row>
    <row r="572" spans="1:7" ht="13.8">
      <c r="A572" s="602"/>
      <c r="G572" s="605"/>
    </row>
    <row r="573" spans="1:7" ht="13.8">
      <c r="A573" s="602"/>
      <c r="G573" s="605"/>
    </row>
    <row r="574" spans="1:7" ht="13.8">
      <c r="A574" s="602"/>
      <c r="G574" s="605"/>
    </row>
    <row r="575" spans="1:7" ht="13.8">
      <c r="A575" s="602"/>
      <c r="G575" s="605"/>
    </row>
    <row r="576" spans="1:7" ht="13.8">
      <c r="A576" s="602"/>
      <c r="G576" s="605"/>
    </row>
    <row r="577" spans="1:7" ht="13.8">
      <c r="A577" s="602"/>
      <c r="G577" s="605"/>
    </row>
    <row r="578" spans="1:7" ht="13.8">
      <c r="A578" s="602"/>
      <c r="G578" s="605"/>
    </row>
    <row r="579" spans="1:7" ht="13.8">
      <c r="A579" s="602"/>
      <c r="G579" s="605"/>
    </row>
    <row r="580" spans="1:7" ht="13.8">
      <c r="A580" s="602"/>
      <c r="G580" s="605"/>
    </row>
    <row r="581" spans="1:7" ht="13.8">
      <c r="A581" s="602"/>
      <c r="G581" s="605"/>
    </row>
    <row r="582" spans="1:7" ht="13.8">
      <c r="A582" s="602"/>
      <c r="G582" s="605"/>
    </row>
    <row r="583" spans="1:7" ht="13.8">
      <c r="A583" s="602"/>
      <c r="G583" s="605"/>
    </row>
    <row r="584" spans="1:7" ht="13.8">
      <c r="A584" s="602"/>
      <c r="G584" s="605"/>
    </row>
    <row r="585" spans="1:7" ht="13.8">
      <c r="A585" s="602"/>
      <c r="G585" s="605"/>
    </row>
    <row r="586" spans="1:7" ht="13.8">
      <c r="A586" s="602"/>
      <c r="G586" s="605"/>
    </row>
    <row r="587" spans="1:7" ht="13.8">
      <c r="A587" s="602"/>
      <c r="G587" s="605"/>
    </row>
    <row r="588" spans="1:7" ht="13.8">
      <c r="A588" s="602"/>
      <c r="G588" s="605"/>
    </row>
    <row r="589" spans="1:7" ht="13.8">
      <c r="A589" s="602"/>
      <c r="G589" s="605"/>
    </row>
    <row r="590" spans="1:7" ht="13.8">
      <c r="A590" s="602"/>
      <c r="G590" s="605"/>
    </row>
    <row r="591" spans="1:7" ht="13.8">
      <c r="A591" s="602"/>
      <c r="G591" s="605"/>
    </row>
    <row r="592" spans="1:7" ht="13.8">
      <c r="A592" s="602"/>
      <c r="G592" s="605"/>
    </row>
    <row r="593" spans="1:7" ht="13.8">
      <c r="A593" s="602"/>
      <c r="G593" s="605"/>
    </row>
    <row r="594" spans="1:7" ht="13.8">
      <c r="A594" s="602"/>
      <c r="G594" s="605"/>
    </row>
    <row r="595" spans="1:7" ht="13.8">
      <c r="A595" s="602"/>
      <c r="G595" s="605"/>
    </row>
    <row r="596" spans="1:7" ht="13.8">
      <c r="A596" s="602"/>
      <c r="G596" s="605"/>
    </row>
    <row r="597" spans="1:7" ht="13.8">
      <c r="A597" s="602"/>
      <c r="G597" s="605"/>
    </row>
    <row r="598" spans="1:7" ht="13.8">
      <c r="A598" s="602"/>
      <c r="G598" s="605"/>
    </row>
    <row r="599" spans="1:7" ht="13.8">
      <c r="A599" s="602"/>
      <c r="G599" s="605"/>
    </row>
    <row r="600" spans="1:7" ht="13.8">
      <c r="A600" s="602"/>
      <c r="G600" s="605"/>
    </row>
    <row r="601" spans="1:7" ht="13.8">
      <c r="A601" s="602"/>
      <c r="G601" s="605"/>
    </row>
    <row r="602" spans="1:7" ht="13.8">
      <c r="A602" s="602"/>
      <c r="G602" s="605"/>
    </row>
    <row r="603" spans="1:7" ht="13.8">
      <c r="A603" s="602"/>
      <c r="G603" s="605"/>
    </row>
    <row r="604" spans="1:7" ht="13.8">
      <c r="A604" s="602"/>
      <c r="G604" s="605"/>
    </row>
    <row r="605" spans="1:7" ht="13.8">
      <c r="A605" s="602"/>
      <c r="G605" s="605"/>
    </row>
    <row r="606" spans="1:7" ht="13.8">
      <c r="A606" s="602"/>
      <c r="G606" s="605"/>
    </row>
    <row r="607" spans="1:7" ht="13.8">
      <c r="A607" s="602"/>
      <c r="G607" s="605"/>
    </row>
    <row r="608" spans="1:7" ht="13.8">
      <c r="A608" s="602"/>
      <c r="G608" s="605"/>
    </row>
    <row r="609" spans="1:7" ht="13.8">
      <c r="A609" s="602"/>
      <c r="G609" s="605"/>
    </row>
    <row r="610" spans="1:7" ht="13.8">
      <c r="A610" s="602"/>
      <c r="G610" s="605"/>
    </row>
    <row r="611" spans="1:7" ht="13.8">
      <c r="A611" s="602"/>
      <c r="G611" s="605"/>
    </row>
    <row r="612" spans="1:7" ht="13.8">
      <c r="A612" s="602"/>
      <c r="G612" s="605"/>
    </row>
    <row r="613" spans="1:7" ht="13.8">
      <c r="A613" s="602"/>
      <c r="G613" s="605"/>
    </row>
    <row r="614" spans="1:7" ht="13.8">
      <c r="A614" s="602"/>
      <c r="G614" s="605"/>
    </row>
    <row r="615" spans="1:7" ht="13.8">
      <c r="A615" s="602"/>
      <c r="G615" s="605"/>
    </row>
    <row r="616" spans="1:7" ht="13.8">
      <c r="A616" s="602"/>
      <c r="G616" s="605"/>
    </row>
    <row r="617" spans="1:7" ht="13.8">
      <c r="A617" s="602"/>
      <c r="G617" s="605"/>
    </row>
    <row r="618" spans="1:7" ht="13.8">
      <c r="A618" s="602"/>
      <c r="G618" s="605"/>
    </row>
    <row r="619" spans="1:7" ht="13.8">
      <c r="A619" s="602"/>
      <c r="G619" s="605"/>
    </row>
    <row r="620" spans="1:7" ht="13.8">
      <c r="A620" s="602"/>
      <c r="G620" s="605"/>
    </row>
    <row r="621" spans="1:7" ht="13.8">
      <c r="A621" s="602"/>
      <c r="G621" s="605"/>
    </row>
    <row r="622" spans="1:7" ht="13.8">
      <c r="A622" s="602"/>
      <c r="G622" s="605"/>
    </row>
    <row r="623" spans="1:7" ht="13.8">
      <c r="A623" s="602"/>
      <c r="G623" s="605"/>
    </row>
    <row r="624" spans="1:7" ht="13.8">
      <c r="A624" s="602"/>
      <c r="G624" s="605"/>
    </row>
    <row r="625" spans="1:7" ht="13.8">
      <c r="A625" s="602"/>
      <c r="G625" s="605"/>
    </row>
    <row r="626" spans="1:7" ht="13.8">
      <c r="A626" s="602"/>
      <c r="G626" s="605"/>
    </row>
    <row r="627" spans="1:7" ht="13.8">
      <c r="A627" s="602"/>
      <c r="G627" s="605"/>
    </row>
    <row r="628" spans="1:7" ht="13.8">
      <c r="A628" s="602"/>
      <c r="G628" s="605"/>
    </row>
    <row r="629" spans="1:7" ht="13.8">
      <c r="A629" s="602"/>
      <c r="G629" s="605"/>
    </row>
    <row r="630" spans="1:7" ht="13.8">
      <c r="A630" s="602"/>
      <c r="G630" s="605"/>
    </row>
    <row r="631" spans="1:7" ht="13.8">
      <c r="A631" s="602"/>
      <c r="G631" s="605"/>
    </row>
    <row r="632" spans="1:7" ht="13.8">
      <c r="A632" s="602"/>
      <c r="G632" s="605"/>
    </row>
    <row r="633" spans="1:7" ht="13.8">
      <c r="A633" s="602"/>
      <c r="G633" s="605"/>
    </row>
    <row r="634" spans="1:7" ht="13.8">
      <c r="A634" s="602"/>
      <c r="G634" s="605"/>
    </row>
    <row r="635" spans="1:7" ht="13.8">
      <c r="A635" s="602"/>
      <c r="G635" s="605"/>
    </row>
    <row r="636" spans="1:7" ht="13.8">
      <c r="A636" s="602"/>
      <c r="G636" s="605"/>
    </row>
    <row r="637" spans="1:7" ht="13.8">
      <c r="A637" s="602"/>
      <c r="G637" s="605"/>
    </row>
    <row r="638" spans="1:7" ht="13.8">
      <c r="A638" s="602"/>
      <c r="G638" s="605"/>
    </row>
    <row r="639" spans="1:7" ht="13.8">
      <c r="A639" s="602"/>
      <c r="G639" s="605"/>
    </row>
    <row r="640" spans="1:7" ht="13.8">
      <c r="A640" s="602"/>
      <c r="G640" s="605"/>
    </row>
    <row r="641" spans="1:7" ht="13.8">
      <c r="A641" s="602"/>
      <c r="G641" s="605"/>
    </row>
    <row r="642" spans="1:7" ht="13.8">
      <c r="A642" s="602"/>
      <c r="G642" s="605"/>
    </row>
    <row r="643" spans="1:7" ht="13.8">
      <c r="A643" s="602"/>
      <c r="G643" s="605"/>
    </row>
    <row r="644" spans="1:7" ht="13.8">
      <c r="A644" s="602"/>
      <c r="G644" s="605"/>
    </row>
    <row r="645" spans="1:7" ht="13.8">
      <c r="A645" s="602"/>
      <c r="G645" s="605"/>
    </row>
    <row r="646" spans="1:7" ht="13.8">
      <c r="A646" s="602"/>
      <c r="G646" s="605"/>
    </row>
    <row r="647" spans="1:7" ht="13.8">
      <c r="A647" s="602"/>
      <c r="G647" s="605"/>
    </row>
    <row r="648" spans="1:7" ht="13.8">
      <c r="A648" s="602"/>
      <c r="G648" s="605"/>
    </row>
    <row r="649" spans="1:7" ht="13.8">
      <c r="A649" s="602"/>
      <c r="G649" s="605"/>
    </row>
    <row r="650" spans="1:7" ht="13.8">
      <c r="A650" s="602"/>
      <c r="G650" s="605"/>
    </row>
    <row r="651" spans="1:7" ht="13.8">
      <c r="A651" s="602"/>
      <c r="G651" s="605"/>
    </row>
    <row r="652" spans="1:7" ht="13.8">
      <c r="A652" s="602"/>
      <c r="G652" s="605"/>
    </row>
    <row r="653" spans="1:7" ht="13.8">
      <c r="A653" s="602"/>
      <c r="G653" s="605"/>
    </row>
    <row r="654" spans="1:7" ht="13.8">
      <c r="A654" s="602"/>
      <c r="G654" s="605"/>
    </row>
    <row r="655" spans="1:7" ht="13.8">
      <c r="A655" s="602"/>
      <c r="G655" s="605"/>
    </row>
    <row r="656" spans="1:7" ht="13.8">
      <c r="A656" s="602"/>
      <c r="G656" s="605"/>
    </row>
    <row r="657" spans="1:7" ht="13.8">
      <c r="A657" s="602"/>
      <c r="G657" s="605"/>
    </row>
    <row r="658" spans="1:7" ht="13.8">
      <c r="A658" s="602"/>
      <c r="G658" s="605"/>
    </row>
    <row r="659" spans="1:7" ht="13.8">
      <c r="A659" s="602"/>
      <c r="G659" s="605"/>
    </row>
    <row r="660" spans="1:7" ht="13.8">
      <c r="A660" s="602"/>
      <c r="G660" s="605"/>
    </row>
    <row r="661" spans="1:7" ht="13.8">
      <c r="A661" s="602"/>
      <c r="G661" s="605"/>
    </row>
    <row r="662" spans="1:7" ht="13.8">
      <c r="A662" s="602"/>
      <c r="G662" s="605"/>
    </row>
    <row r="663" spans="1:7" ht="13.8">
      <c r="A663" s="602"/>
      <c r="G663" s="605"/>
    </row>
    <row r="664" spans="1:7" ht="13.8">
      <c r="A664" s="602"/>
      <c r="G664" s="605"/>
    </row>
    <row r="665" spans="1:7" ht="13.8">
      <c r="A665" s="602"/>
      <c r="G665" s="605"/>
    </row>
    <row r="666" spans="1:7" ht="13.8">
      <c r="A666" s="602"/>
      <c r="G666" s="605"/>
    </row>
    <row r="667" spans="1:7" ht="13.8">
      <c r="A667" s="602"/>
      <c r="G667" s="605"/>
    </row>
    <row r="668" spans="1:7" ht="13.8">
      <c r="A668" s="602"/>
      <c r="G668" s="605"/>
    </row>
    <row r="669" spans="1:7" ht="13.8">
      <c r="A669" s="602"/>
      <c r="G669" s="605"/>
    </row>
    <row r="670" spans="1:7" ht="13.8">
      <c r="A670" s="602"/>
      <c r="G670" s="605"/>
    </row>
    <row r="671" spans="1:7" ht="13.8">
      <c r="A671" s="602"/>
      <c r="G671" s="605"/>
    </row>
    <row r="672" spans="1:7" ht="13.8">
      <c r="A672" s="602"/>
      <c r="G672" s="605"/>
    </row>
    <row r="673" spans="1:7" ht="13.8">
      <c r="A673" s="602"/>
      <c r="G673" s="605"/>
    </row>
    <row r="674" spans="1:7" ht="13.8">
      <c r="A674" s="602"/>
      <c r="G674" s="605"/>
    </row>
    <row r="675" spans="1:7" ht="13.8">
      <c r="A675" s="602"/>
      <c r="G675" s="605"/>
    </row>
    <row r="676" spans="1:7" ht="13.8">
      <c r="A676" s="602"/>
      <c r="G676" s="605"/>
    </row>
    <row r="677" spans="1:7" ht="13.8">
      <c r="A677" s="602"/>
      <c r="G677" s="605"/>
    </row>
    <row r="678" spans="1:7" ht="13.8">
      <c r="A678" s="602"/>
      <c r="G678" s="605"/>
    </row>
    <row r="679" spans="1:7" ht="13.8">
      <c r="A679" s="602"/>
      <c r="G679" s="605"/>
    </row>
    <row r="680" spans="1:7" ht="13.8">
      <c r="A680" s="602"/>
      <c r="G680" s="605"/>
    </row>
    <row r="681" spans="1:7" ht="13.8">
      <c r="A681" s="602"/>
      <c r="G681" s="605"/>
    </row>
    <row r="682" spans="1:7" ht="13.8">
      <c r="A682" s="602"/>
      <c r="G682" s="605"/>
    </row>
    <row r="683" spans="1:7" ht="13.8">
      <c r="A683" s="602"/>
      <c r="G683" s="605"/>
    </row>
    <row r="684" spans="1:7" ht="13.8">
      <c r="A684" s="602"/>
      <c r="G684" s="605"/>
    </row>
    <row r="685" spans="1:7" ht="13.8">
      <c r="A685" s="602"/>
      <c r="G685" s="605"/>
    </row>
    <row r="686" spans="1:7" ht="13.8">
      <c r="A686" s="602"/>
      <c r="G686" s="605"/>
    </row>
    <row r="687" spans="1:7" ht="13.8">
      <c r="A687" s="602"/>
      <c r="G687" s="605"/>
    </row>
    <row r="688" spans="1:7" ht="13.8">
      <c r="A688" s="602"/>
      <c r="G688" s="605"/>
    </row>
    <row r="689" spans="1:7" ht="13.8">
      <c r="A689" s="602"/>
      <c r="G689" s="605"/>
    </row>
    <row r="690" spans="1:7" ht="13.8">
      <c r="A690" s="602"/>
      <c r="G690" s="605"/>
    </row>
    <row r="691" spans="1:7" ht="13.8">
      <c r="A691" s="602"/>
      <c r="G691" s="605"/>
    </row>
    <row r="692" spans="1:7" ht="13.8">
      <c r="A692" s="602"/>
      <c r="G692" s="605"/>
    </row>
    <row r="693" spans="1:7" ht="13.8">
      <c r="A693" s="602"/>
      <c r="G693" s="605"/>
    </row>
    <row r="694" spans="1:7" ht="13.8">
      <c r="A694" s="602"/>
      <c r="G694" s="605"/>
    </row>
    <row r="695" spans="1:7" ht="13.8">
      <c r="A695" s="602"/>
      <c r="G695" s="605"/>
    </row>
    <row r="696" spans="1:7" ht="13.8">
      <c r="A696" s="602"/>
      <c r="G696" s="605"/>
    </row>
    <row r="697" spans="1:7" ht="13.8">
      <c r="A697" s="602"/>
      <c r="G697" s="605"/>
    </row>
    <row r="698" spans="1:7" ht="13.8">
      <c r="A698" s="602"/>
      <c r="G698" s="605"/>
    </row>
    <row r="699" spans="1:7" ht="13.8">
      <c r="A699" s="602"/>
      <c r="G699" s="605"/>
    </row>
    <row r="700" spans="1:7" ht="13.8">
      <c r="A700" s="602"/>
      <c r="G700" s="605"/>
    </row>
    <row r="701" spans="1:7" ht="13.8">
      <c r="A701" s="602"/>
      <c r="G701" s="605"/>
    </row>
    <row r="702" spans="1:7" ht="13.8">
      <c r="A702" s="602"/>
      <c r="G702" s="605"/>
    </row>
    <row r="703" spans="1:7" ht="13.8">
      <c r="A703" s="602"/>
      <c r="G703" s="605"/>
    </row>
    <row r="704" spans="1:7" ht="13.8">
      <c r="A704" s="602"/>
      <c r="G704" s="605"/>
    </row>
    <row r="705" spans="1:7" ht="13.8">
      <c r="A705" s="602"/>
      <c r="G705" s="605"/>
    </row>
    <row r="706" spans="1:7" ht="13.8">
      <c r="A706" s="602"/>
      <c r="G706" s="605"/>
    </row>
    <row r="707" spans="1:7" ht="13.8">
      <c r="A707" s="602"/>
      <c r="G707" s="605"/>
    </row>
  </sheetData>
  <sortState xmlns:xlrd2="http://schemas.microsoft.com/office/spreadsheetml/2017/richdata2" ref="A2:X207">
    <sortCondition descending="1" ref="V2:V207"/>
    <sortCondition ref="M2:M207"/>
    <sortCondition ref="G2:G207"/>
    <sortCondition ref="F2:F207"/>
  </sortState>
  <mergeCells count="2">
    <mergeCell ref="N1:Q1"/>
    <mergeCell ref="R1:U1"/>
  </mergeCells>
  <phoneticPr fontId="186" type="noConversion"/>
  <pageMargins left="0.511811024" right="0.511811024" top="0.78740157499999996" bottom="0.78740157499999996" header="0.31496062000000002" footer="0.31496062000000002"/>
  <pageSetup paperSize="9" scale="1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D254"/>
  <sheetViews>
    <sheetView workbookViewId="0">
      <selection activeCell="B2" sqref="B2:B197"/>
    </sheetView>
  </sheetViews>
  <sheetFormatPr defaultRowHeight="14.4"/>
  <cols>
    <col min="1" max="1" width="5.33203125" bestFit="1" customWidth="1"/>
    <col min="2" max="2" width="4.6640625" bestFit="1" customWidth="1"/>
    <col min="3" max="3" width="19" bestFit="1" customWidth="1"/>
    <col min="4" max="4" width="21.5546875" bestFit="1" customWidth="1"/>
    <col min="5" max="5" width="4.33203125" bestFit="1" customWidth="1"/>
    <col min="6" max="6" width="6.33203125" bestFit="1" customWidth="1"/>
    <col min="7" max="7" width="11.6640625" customWidth="1"/>
    <col min="8" max="9" width="4.33203125" bestFit="1" customWidth="1"/>
    <col min="10" max="10" width="8.6640625" bestFit="1" customWidth="1"/>
    <col min="11" max="11" width="4.5546875" bestFit="1" customWidth="1"/>
    <col min="12" max="13" width="5.5546875" bestFit="1" customWidth="1"/>
    <col min="14" max="14" width="10.109375" bestFit="1" customWidth="1"/>
    <col min="15" max="17" width="5.33203125" hidden="1" customWidth="1"/>
    <col min="18" max="18" width="6.33203125" hidden="1" customWidth="1"/>
    <col min="19" max="22" width="4.44140625" hidden="1" customWidth="1"/>
    <col min="23" max="23" width="8.6640625" hidden="1" customWidth="1"/>
    <col min="24" max="24" width="5.5546875" hidden="1" customWidth="1"/>
    <col min="25" max="25" width="6" hidden="1" customWidth="1"/>
    <col min="26" max="26" width="12" hidden="1" customWidth="1"/>
    <col min="27" max="27" width="6.6640625" bestFit="1" customWidth="1"/>
    <col min="28" max="28" width="12" hidden="1" customWidth="1"/>
    <col min="29" max="29" width="0" hidden="1" customWidth="1"/>
    <col min="30" max="30" width="8.6640625" hidden="1" customWidth="1"/>
  </cols>
  <sheetData>
    <row r="1" spans="1:30" ht="15.6">
      <c r="A1" s="3"/>
      <c r="B1" s="349" t="s">
        <v>5</v>
      </c>
      <c r="C1" s="350" t="s">
        <v>91</v>
      </c>
      <c r="D1" s="350" t="s">
        <v>92</v>
      </c>
      <c r="E1" s="351" t="s">
        <v>93</v>
      </c>
      <c r="F1" s="351" t="s">
        <v>146</v>
      </c>
      <c r="G1" s="352" t="s">
        <v>95</v>
      </c>
      <c r="H1" s="349" t="s">
        <v>96</v>
      </c>
      <c r="I1" s="349" t="s">
        <v>97</v>
      </c>
      <c r="J1" s="349" t="s">
        <v>147</v>
      </c>
      <c r="K1" s="349" t="s">
        <v>148</v>
      </c>
      <c r="L1" s="349" t="s">
        <v>100</v>
      </c>
      <c r="M1" s="349" t="s">
        <v>149</v>
      </c>
      <c r="N1" s="353" t="s">
        <v>150</v>
      </c>
      <c r="O1" s="1136" t="s">
        <v>103</v>
      </c>
      <c r="P1" s="1136"/>
      <c r="Q1" s="1136"/>
      <c r="R1" s="1136"/>
      <c r="S1" s="354"/>
      <c r="T1" s="354"/>
      <c r="U1" s="354"/>
      <c r="V1" s="354"/>
      <c r="W1" s="355" t="s">
        <v>104</v>
      </c>
      <c r="X1" s="356" t="s">
        <v>105</v>
      </c>
      <c r="Y1" s="354"/>
      <c r="Z1" s="354"/>
      <c r="AA1" s="355" t="s">
        <v>106</v>
      </c>
      <c r="AB1" s="357" t="s">
        <v>106</v>
      </c>
      <c r="AC1" s="355" t="s">
        <v>151</v>
      </c>
      <c r="AD1" s="355" t="s">
        <v>108</v>
      </c>
    </row>
    <row r="2" spans="1:30" ht="18.600000000000001">
      <c r="A2" s="358"/>
      <c r="B2" s="48"/>
      <c r="C2" t="str">
        <f>IF(B2:B2&gt;0,VLOOKUP(B2,Fed.!$A$2:$J$1973,2,FALSE)," ")</f>
        <v xml:space="preserve"> </v>
      </c>
      <c r="D2" t="str">
        <f>IF(B2:B2&gt;0,VLOOKUP(B2,Fed.!$A$2:$J$1973,3,FALSE)," ")</f>
        <v xml:space="preserve"> </v>
      </c>
      <c r="E2" s="3" t="str">
        <f>IF(B2:B2&gt;0,VLOOKUP(B2,Fed.!$A$2:$J$1973,4,FALSE)," ")</f>
        <v xml:space="preserve"> </v>
      </c>
      <c r="F2" s="3" t="str">
        <f>IF(B2:B2&gt;0,VLOOKUP(B2,Fed.!$A$2:$J$1973,5,FALSE)," ")</f>
        <v xml:space="preserve"> </v>
      </c>
      <c r="G2" s="413" t="str">
        <f>IF(B2:B2&gt;0,VLOOKUP(B2,Fed.!$A$2:$J$1973,6,FALSE)," ")</f>
        <v xml:space="preserve"> </v>
      </c>
      <c r="H2" t="str">
        <f>IF(B2:B2&gt;0,VLOOKUP(B2,Fed.!$A$2:$J$1973,7,FALSE)," ")</f>
        <v xml:space="preserve"> </v>
      </c>
      <c r="I2" t="str">
        <f>IF(B2:B2&gt;0,VLOOKUP(B2,Fed.!$A$2:$J$1973,8,FALSE)," ")</f>
        <v xml:space="preserve"> </v>
      </c>
      <c r="J2" t="str">
        <f>IF(B2:B2&gt;0,VLOOKUP(B2,Fed.!$A$2:$J$1973,9,FALSE)," ")</f>
        <v xml:space="preserve"> </v>
      </c>
      <c r="K2" s="3" t="str">
        <f>IF(B2:B2&gt;0,VLOOKUP(B2,Fed.!$A$2:$J$1973,10,FALSE)," ")</f>
        <v xml:space="preserve"> </v>
      </c>
      <c r="L2" s="327">
        <f>apuração!L124</f>
        <v>60</v>
      </c>
      <c r="M2" s="327">
        <f>apuração!M124</f>
        <v>66</v>
      </c>
      <c r="N2" s="322">
        <f>apuração!N124</f>
        <v>126</v>
      </c>
      <c r="O2" s="323">
        <f>apuração!O124</f>
        <v>0</v>
      </c>
      <c r="P2" s="323">
        <f>apuração!P124</f>
        <v>0</v>
      </c>
      <c r="Q2" s="323">
        <f>apuração!Q124</f>
        <v>0</v>
      </c>
      <c r="R2" s="323">
        <f>apuração!R124</f>
        <v>0</v>
      </c>
      <c r="S2" s="324" t="str">
        <f>apuração!S124</f>
        <v/>
      </c>
      <c r="T2" s="324" t="str">
        <f>apuração!T124</f>
        <v/>
      </c>
      <c r="U2" s="324" t="str">
        <f>apuração!U124</f>
        <v/>
      </c>
      <c r="V2" s="324" t="str">
        <f>apuração!V124</f>
        <v/>
      </c>
      <c r="W2" s="315" t="str">
        <f>apuração!W124</f>
        <v/>
      </c>
      <c r="X2" s="325">
        <f>apuração!X124</f>
        <v>102</v>
      </c>
      <c r="Y2" s="315"/>
      <c r="Z2" s="315"/>
      <c r="AA2" s="315"/>
      <c r="AB2" s="315"/>
      <c r="AC2" s="315"/>
      <c r="AD2" s="315"/>
    </row>
    <row r="3" spans="1:30" ht="18.600000000000001">
      <c r="A3" s="358"/>
      <c r="B3" s="63"/>
      <c r="C3" t="str">
        <f>IF(B3:B3&gt;0,VLOOKUP(B3,Fed.!$A$2:$J$1973,2,FALSE)," ")</f>
        <v xml:space="preserve"> </v>
      </c>
      <c r="D3" t="str">
        <f>IF(B3:B3&gt;0,VLOOKUP(B3,Fed.!$A$2:$J$1973,3,FALSE)," ")</f>
        <v xml:space="preserve"> </v>
      </c>
      <c r="E3" s="3" t="str">
        <f>IF(B3:B3&gt;0,VLOOKUP(B3,Fed.!$A$2:$J$1973,4,FALSE)," ")</f>
        <v xml:space="preserve"> </v>
      </c>
      <c r="F3" s="3" t="str">
        <f>IF(B3:B3&gt;0,VLOOKUP(B3,Fed.!$A$2:$J$1973,5,FALSE)," ")</f>
        <v xml:space="preserve"> </v>
      </c>
      <c r="G3" s="413" t="str">
        <f>IF(B3:B3&gt;0,VLOOKUP(B3,Fed.!$A$2:$J$1973,6,FALSE)," ")</f>
        <v xml:space="preserve"> </v>
      </c>
      <c r="H3" t="str">
        <f>IF(B3:B3&gt;0,VLOOKUP(B3,Fed.!$A$2:$J$1973,7,FALSE)," ")</f>
        <v xml:space="preserve"> </v>
      </c>
      <c r="I3" t="str">
        <f>IF(B3:B3&gt;0,VLOOKUP(B3,Fed.!$A$2:$J$1973,8,FALSE)," ")</f>
        <v xml:space="preserve"> </v>
      </c>
      <c r="J3" t="str">
        <f>IF(B3:B3&gt;0,VLOOKUP(B3,Fed.!$A$2:$J$1973,9,FALSE)," ")</f>
        <v xml:space="preserve"> </v>
      </c>
      <c r="K3" s="3" t="str">
        <f>IF(B3:B3&gt;0,VLOOKUP(B3,Fed.!$A$2:$J$1973,10,FALSE)," ")</f>
        <v xml:space="preserve"> </v>
      </c>
      <c r="L3" s="327">
        <f>apuração!L122</f>
        <v>56</v>
      </c>
      <c r="M3" s="327">
        <f>apuração!M122</f>
        <v>57</v>
      </c>
      <c r="N3" s="322">
        <f>apuração!N122</f>
        <v>113</v>
      </c>
      <c r="O3" s="323">
        <f>apuração!O122</f>
        <v>0</v>
      </c>
      <c r="P3" s="323">
        <f>apuração!P122</f>
        <v>0</v>
      </c>
      <c r="Q3" s="323">
        <f>apuração!Q122</f>
        <v>0</v>
      </c>
      <c r="R3" s="323">
        <f>apuração!R122</f>
        <v>0</v>
      </c>
      <c r="S3" s="324" t="str">
        <f>apuração!S122</f>
        <v/>
      </c>
      <c r="T3" s="324" t="str">
        <f>apuração!T122</f>
        <v/>
      </c>
      <c r="U3" s="324" t="str">
        <f>apuração!U122</f>
        <v/>
      </c>
      <c r="V3" s="324" t="str">
        <f>apuração!V122</f>
        <v/>
      </c>
      <c r="W3" s="315" t="str">
        <f>apuração!W122</f>
        <v/>
      </c>
      <c r="X3" s="325">
        <f>apuração!X122</f>
        <v>97</v>
      </c>
      <c r="Y3" s="315"/>
      <c r="Z3" s="315"/>
      <c r="AA3" s="315"/>
      <c r="AB3" s="315"/>
      <c r="AC3" s="315"/>
      <c r="AD3" s="315"/>
    </row>
    <row r="4" spans="1:30" ht="18.600000000000001">
      <c r="A4" s="358"/>
      <c r="B4" s="63"/>
      <c r="C4" t="str">
        <f>IF(B4:B4&gt;0,VLOOKUP(B4,Fed.!$A$2:$J$1973,2,FALSE)," ")</f>
        <v xml:space="preserve"> </v>
      </c>
      <c r="D4" t="str">
        <f>IF(B4:B4&gt;0,VLOOKUP(B4,Fed.!$A$2:$J$1973,3,FALSE)," ")</f>
        <v xml:space="preserve"> </v>
      </c>
      <c r="E4" s="3" t="str">
        <f>IF(B4:B4&gt;0,VLOOKUP(B4,Fed.!$A$2:$J$1973,4,FALSE)," ")</f>
        <v xml:space="preserve"> </v>
      </c>
      <c r="F4" s="3" t="str">
        <f>IF(B4:B4&gt;0,VLOOKUP(B4,Fed.!$A$2:$J$1973,5,FALSE)," ")</f>
        <v xml:space="preserve"> </v>
      </c>
      <c r="G4" s="413" t="str">
        <f>IF(B4:B4&gt;0,VLOOKUP(B4,Fed.!$A$2:$J$1973,6,FALSE)," ")</f>
        <v xml:space="preserve"> </v>
      </c>
      <c r="H4" t="str">
        <f>IF(B4:B4&gt;0,VLOOKUP(B4,Fed.!$A$2:$J$1973,7,FALSE)," ")</f>
        <v xml:space="preserve"> </v>
      </c>
      <c r="I4" t="str">
        <f>IF(B4:B4&gt;0,VLOOKUP(B4,Fed.!$A$2:$J$1973,8,FALSE)," ")</f>
        <v xml:space="preserve"> </v>
      </c>
      <c r="J4" t="str">
        <f>IF(B4:B4&gt;0,VLOOKUP(B4,Fed.!$A$2:$J$1973,9,FALSE)," ")</f>
        <v xml:space="preserve"> </v>
      </c>
      <c r="K4" s="3" t="str">
        <f>IF(B4:B4&gt;0,VLOOKUP(B4,Fed.!$A$2:$J$1973,10,FALSE)," ")</f>
        <v xml:space="preserve"> </v>
      </c>
      <c r="L4" s="327">
        <f>apuração!L125</f>
        <v>58</v>
      </c>
      <c r="M4" s="327">
        <f>apuração!M125</f>
        <v>63</v>
      </c>
      <c r="N4" s="322">
        <f>apuração!N125</f>
        <v>121</v>
      </c>
      <c r="O4" s="323">
        <f>apuração!O125</f>
        <v>0</v>
      </c>
      <c r="P4" s="323">
        <f>apuração!P125</f>
        <v>0</v>
      </c>
      <c r="Q4" s="323">
        <f>apuração!Q125</f>
        <v>0</v>
      </c>
      <c r="R4" s="323">
        <f>apuração!R125</f>
        <v>0</v>
      </c>
      <c r="S4" s="324" t="str">
        <f>apuração!S125</f>
        <v/>
      </c>
      <c r="T4" s="324" t="str">
        <f>apuração!T125</f>
        <v/>
      </c>
      <c r="U4" s="324" t="str">
        <f>apuração!U125</f>
        <v/>
      </c>
      <c r="V4" s="324" t="str">
        <f>apuração!V125</f>
        <v/>
      </c>
      <c r="W4" s="315" t="str">
        <f>apuração!W125</f>
        <v/>
      </c>
      <c r="X4" s="325">
        <f>apuração!X125</f>
        <v>97</v>
      </c>
      <c r="Y4" s="315"/>
      <c r="Z4" s="315"/>
      <c r="AA4" s="315"/>
      <c r="AB4" s="315"/>
      <c r="AC4" s="315"/>
      <c r="AD4" s="315"/>
    </row>
    <row r="5" spans="1:30" ht="18.600000000000001">
      <c r="A5" s="358"/>
      <c r="B5" s="463"/>
      <c r="C5" t="str">
        <f>IF(B5:B5&gt;0,VLOOKUP(B5,Fed.!$A$2:$J$1973,2,FALSE)," ")</f>
        <v xml:space="preserve"> </v>
      </c>
      <c r="D5" t="str">
        <f>IF(B5:B5&gt;0,VLOOKUP(B5,Fed.!$A$2:$J$1973,3,FALSE)," ")</f>
        <v xml:space="preserve"> </v>
      </c>
      <c r="E5" s="3" t="str">
        <f>IF(B5:B5&gt;0,VLOOKUP(B5,Fed.!$A$2:$J$1973,4,FALSE)," ")</f>
        <v xml:space="preserve"> </v>
      </c>
      <c r="F5" s="3" t="str">
        <f>IF(B5:B5&gt;0,VLOOKUP(B5,Fed.!$A$2:$J$1973,5,FALSE)," ")</f>
        <v xml:space="preserve"> </v>
      </c>
      <c r="G5" s="413" t="str">
        <f>IF(B5:B5&gt;0,VLOOKUP(B5,Fed.!$A$2:$J$1973,6,FALSE)," ")</f>
        <v xml:space="preserve"> </v>
      </c>
      <c r="H5" t="str">
        <f>IF(B5:B5&gt;0,VLOOKUP(B5,Fed.!$A$2:$J$1973,7,FALSE)," ")</f>
        <v xml:space="preserve"> </v>
      </c>
      <c r="I5" t="str">
        <f>IF(B5:B5&gt;0,VLOOKUP(B5,Fed.!$A$2:$J$1973,8,FALSE)," ")</f>
        <v xml:space="preserve"> </v>
      </c>
      <c r="J5" t="str">
        <f>IF(B5:B5&gt;0,VLOOKUP(B5,Fed.!$A$2:$J$1973,9,FALSE)," ")</f>
        <v xml:space="preserve"> </v>
      </c>
      <c r="K5" s="3" t="str">
        <f>IF(B5:B5&gt;0,VLOOKUP(B5,Fed.!$A$2:$J$1973,10,FALSE)," ")</f>
        <v xml:space="preserve"> </v>
      </c>
      <c r="L5" s="327">
        <f>apuração!L123</f>
        <v>70</v>
      </c>
      <c r="M5" s="327">
        <f>apuração!M123</f>
        <v>61</v>
      </c>
      <c r="N5" s="322">
        <f>apuração!N123</f>
        <v>131</v>
      </c>
      <c r="O5" s="323">
        <f>apuração!O123</f>
        <v>0</v>
      </c>
      <c r="P5" s="323">
        <f>apuração!P123</f>
        <v>0</v>
      </c>
      <c r="Q5" s="323">
        <f>apuração!Q123</f>
        <v>0</v>
      </c>
      <c r="R5" s="323">
        <f>apuração!R123</f>
        <v>0</v>
      </c>
      <c r="S5" s="324" t="str">
        <f>apuração!S123</f>
        <v/>
      </c>
      <c r="T5" s="324" t="str">
        <f>apuração!T123</f>
        <v/>
      </c>
      <c r="U5" s="324" t="str">
        <f>apuração!U123</f>
        <v/>
      </c>
      <c r="V5" s="324" t="str">
        <f>apuração!V123</f>
        <v/>
      </c>
      <c r="W5" s="315" t="str">
        <f>apuração!W123</f>
        <v/>
      </c>
      <c r="X5" s="325">
        <f>apuração!X123</f>
        <v>113</v>
      </c>
      <c r="Y5" s="315"/>
      <c r="Z5" s="315"/>
      <c r="AA5" s="315"/>
      <c r="AB5" s="315"/>
      <c r="AC5" s="315"/>
      <c r="AD5" s="315"/>
    </row>
    <row r="6" spans="1:30" ht="18.600000000000001">
      <c r="A6" s="358"/>
      <c r="B6" s="63"/>
      <c r="C6" t="str">
        <f>IF(B6:B6&gt;0,VLOOKUP(B6,Fed.!$A$2:$J$1973,2,FALSE)," ")</f>
        <v xml:space="preserve"> </v>
      </c>
      <c r="D6" t="str">
        <f>IF(B6:B6&gt;0,VLOOKUP(B6,Fed.!$A$2:$J$1973,3,FALSE)," ")</f>
        <v xml:space="preserve"> </v>
      </c>
      <c r="E6" s="3" t="str">
        <f>IF(B6:B6&gt;0,VLOOKUP(B6,Fed.!$A$2:$J$1973,4,FALSE)," ")</f>
        <v xml:space="preserve"> </v>
      </c>
      <c r="F6" s="3" t="str">
        <f>IF(B6:B6&gt;0,VLOOKUP(B6,Fed.!$A$2:$J$1973,5,FALSE)," ")</f>
        <v xml:space="preserve"> </v>
      </c>
      <c r="G6" s="413" t="str">
        <f>IF(B6:B6&gt;0,VLOOKUP(B6,Fed.!$A$2:$J$1973,6,FALSE)," ")</f>
        <v xml:space="preserve"> </v>
      </c>
      <c r="H6" t="str">
        <f>IF(B6:B6&gt;0,VLOOKUP(B6,Fed.!$A$2:$J$1973,7,FALSE)," ")</f>
        <v xml:space="preserve"> </v>
      </c>
      <c r="I6" t="str">
        <f>IF(B6:B6&gt;0,VLOOKUP(B6,Fed.!$A$2:$J$1973,8,FALSE)," ")</f>
        <v xml:space="preserve"> </v>
      </c>
      <c r="J6" t="str">
        <f>IF(B6:B6&gt;0,VLOOKUP(B6,Fed.!$A$2:$J$1973,9,FALSE)," ")</f>
        <v xml:space="preserve"> </v>
      </c>
      <c r="K6" s="3" t="str">
        <f>IF(B6:B6&gt;0,VLOOKUP(B6,Fed.!$A$2:$J$1973,10,FALSE)," ")</f>
        <v xml:space="preserve"> </v>
      </c>
      <c r="L6" s="327">
        <f>apuração!L18</f>
        <v>51</v>
      </c>
      <c r="M6" s="327">
        <f>apuração!M18</f>
        <v>57</v>
      </c>
      <c r="N6" s="322">
        <f>apuração!N18</f>
        <v>108</v>
      </c>
      <c r="O6" s="323">
        <f>apuração!O18</f>
        <v>0</v>
      </c>
      <c r="P6" s="323">
        <f>apuração!P18</f>
        <v>0</v>
      </c>
      <c r="Q6" s="323">
        <f>apuração!Q18</f>
        <v>0</v>
      </c>
      <c r="R6" s="323">
        <f>apuração!R18</f>
        <v>0</v>
      </c>
      <c r="S6" s="324" t="str">
        <f>apuração!S18</f>
        <v/>
      </c>
      <c r="T6" s="324" t="str">
        <f>apuração!T18</f>
        <v/>
      </c>
      <c r="U6" s="324" t="str">
        <f>apuração!U18</f>
        <v/>
      </c>
      <c r="V6" s="324" t="str">
        <f>apuração!V18</f>
        <v/>
      </c>
      <c r="W6" s="315" t="str">
        <f>apuração!W18</f>
        <v/>
      </c>
      <c r="X6" s="325">
        <f>apuração!X18</f>
        <v>104</v>
      </c>
      <c r="Y6" s="315"/>
      <c r="Z6" s="315"/>
      <c r="AA6" s="315"/>
      <c r="AB6" s="315"/>
      <c r="AC6" s="315"/>
      <c r="AD6" s="315"/>
    </row>
    <row r="7" spans="1:30" ht="18.600000000000001">
      <c r="A7" s="358"/>
      <c r="B7" s="63"/>
      <c r="C7" t="str">
        <f>IF(B7:B7&gt;0,VLOOKUP(B7,Fed.!$A$2:$J$1973,2,FALSE)," ")</f>
        <v xml:space="preserve"> </v>
      </c>
      <c r="D7" t="str">
        <f>IF(B7:B7&gt;0,VLOOKUP(B7,Fed.!$A$2:$J$1973,3,FALSE)," ")</f>
        <v xml:space="preserve"> </v>
      </c>
      <c r="E7" s="3" t="str">
        <f>IF(B7:B7&gt;0,VLOOKUP(B7,Fed.!$A$2:$J$1973,4,FALSE)," ")</f>
        <v xml:space="preserve"> </v>
      </c>
      <c r="F7" s="3" t="str">
        <f>IF(B7:B7&gt;0,VLOOKUP(B7,Fed.!$A$2:$J$1973,5,FALSE)," ")</f>
        <v xml:space="preserve"> </v>
      </c>
      <c r="G7" s="413" t="str">
        <f>IF(B7:B7&gt;0,VLOOKUP(B7,Fed.!$A$2:$J$1973,6,FALSE)," ")</f>
        <v xml:space="preserve"> </v>
      </c>
      <c r="H7" t="str">
        <f>IF(B7:B7&gt;0,VLOOKUP(B7,Fed.!$A$2:$J$1973,7,FALSE)," ")</f>
        <v xml:space="preserve"> </v>
      </c>
      <c r="I7" t="str">
        <f>IF(B7:B7&gt;0,VLOOKUP(B7,Fed.!$A$2:$J$1973,8,FALSE)," ")</f>
        <v xml:space="preserve"> </v>
      </c>
      <c r="J7" t="str">
        <f>IF(B7:B7&gt;0,VLOOKUP(B7,Fed.!$A$2:$J$1973,9,FALSE)," ")</f>
        <v xml:space="preserve"> </v>
      </c>
      <c r="K7" s="3" t="str">
        <f>IF(B7:B7&gt;0,VLOOKUP(B7,Fed.!$A$2:$J$1973,10,FALSE)," ")</f>
        <v xml:space="preserve"> </v>
      </c>
      <c r="L7" s="327">
        <f>apuração!L35</f>
        <v>58</v>
      </c>
      <c r="M7" s="327">
        <f>apuração!M35</f>
        <v>53</v>
      </c>
      <c r="N7" s="322">
        <f>apuração!N35</f>
        <v>111</v>
      </c>
      <c r="O7" s="323">
        <f>apuração!O35</f>
        <v>0</v>
      </c>
      <c r="P7" s="323">
        <f>apuração!P35</f>
        <v>0</v>
      </c>
      <c r="Q7" s="323">
        <f>apuração!Q35</f>
        <v>0</v>
      </c>
      <c r="R7" s="323">
        <f>apuração!R35</f>
        <v>0</v>
      </c>
      <c r="S7" s="324" t="str">
        <f>apuração!S35</f>
        <v/>
      </c>
      <c r="T7" s="324" t="str">
        <f>apuração!T35</f>
        <v/>
      </c>
      <c r="U7" s="324" t="str">
        <f>apuração!U35</f>
        <v/>
      </c>
      <c r="V7" s="324" t="str">
        <f>apuração!V35</f>
        <v/>
      </c>
      <c r="W7" s="315" t="str">
        <f>apuração!W35</f>
        <v/>
      </c>
      <c r="X7" s="325">
        <f>apuração!X35</f>
        <v>107</v>
      </c>
      <c r="Y7" s="315"/>
      <c r="Z7" s="315"/>
      <c r="AA7" s="315"/>
      <c r="AB7" s="315"/>
      <c r="AC7" s="315"/>
      <c r="AD7" s="315"/>
    </row>
    <row r="8" spans="1:30" ht="18.600000000000001">
      <c r="A8" s="358"/>
      <c r="B8" s="63"/>
      <c r="C8" t="str">
        <f>IF(B8:B8&gt;0,VLOOKUP(B8,Fed.!$A$2:$J$1973,2,FALSE)," ")</f>
        <v xml:space="preserve"> </v>
      </c>
      <c r="D8" t="str">
        <f>IF(B8:B8&gt;0,VLOOKUP(B8,Fed.!$A$2:$J$1973,3,FALSE)," ")</f>
        <v xml:space="preserve"> </v>
      </c>
      <c r="E8" s="3" t="str">
        <f>IF(B8:B8&gt;0,VLOOKUP(B8,Fed.!$A$2:$J$1973,4,FALSE)," ")</f>
        <v xml:space="preserve"> </v>
      </c>
      <c r="F8" s="3" t="str">
        <f>IF(B8:B8&gt;0,VLOOKUP(B8,Fed.!$A$2:$J$1973,5,FALSE)," ")</f>
        <v xml:space="preserve"> </v>
      </c>
      <c r="G8" s="413" t="str">
        <f>IF(B8:B8&gt;0,VLOOKUP(B8,Fed.!$A$2:$J$1973,6,FALSE)," ")</f>
        <v xml:space="preserve"> </v>
      </c>
      <c r="H8" t="str">
        <f>IF(B8:B8&gt;0,VLOOKUP(B8,Fed.!$A$2:$J$1973,7,FALSE)," ")</f>
        <v xml:space="preserve"> </v>
      </c>
      <c r="I8" t="str">
        <f>IF(B8:B8&gt;0,VLOOKUP(B8,Fed.!$A$2:$J$1973,8,FALSE)," ")</f>
        <v xml:space="preserve"> </v>
      </c>
      <c r="J8" t="str">
        <f>IF(B8:B8&gt;0,VLOOKUP(B8,Fed.!$A$2:$J$1973,9,FALSE)," ")</f>
        <v xml:space="preserve"> </v>
      </c>
      <c r="K8" s="3" t="str">
        <f>IF(B8:B8&gt;0,VLOOKUP(B8,Fed.!$A$2:$J$1973,10,FALSE)," ")</f>
        <v xml:space="preserve"> </v>
      </c>
      <c r="L8" s="327">
        <f>apuração!L19</f>
        <v>60</v>
      </c>
      <c r="M8" s="327">
        <f>apuração!M19</f>
        <v>57</v>
      </c>
      <c r="N8" s="322">
        <f>apuração!N19</f>
        <v>117</v>
      </c>
      <c r="O8" s="323">
        <f>apuração!O19</f>
        <v>0</v>
      </c>
      <c r="P8" s="323">
        <f>apuração!P19</f>
        <v>0</v>
      </c>
      <c r="Q8" s="323">
        <f>apuração!Q19</f>
        <v>0</v>
      </c>
      <c r="R8" s="323">
        <f>apuração!R19</f>
        <v>0</v>
      </c>
      <c r="S8" s="324" t="str">
        <f>apuração!S19</f>
        <v/>
      </c>
      <c r="T8" s="324" t="str">
        <f>apuração!T19</f>
        <v/>
      </c>
      <c r="U8" s="324" t="str">
        <f>apuração!U19</f>
        <v/>
      </c>
      <c r="V8" s="324" t="str">
        <f>apuração!V19</f>
        <v/>
      </c>
      <c r="W8" s="315" t="str">
        <f>apuração!W19</f>
        <v/>
      </c>
      <c r="X8" s="325">
        <f>apuração!X19</f>
        <v>111</v>
      </c>
      <c r="Y8" s="315"/>
      <c r="Z8" s="315"/>
      <c r="AA8" s="315"/>
      <c r="AB8" s="315"/>
      <c r="AC8" s="315"/>
      <c r="AD8" s="315"/>
    </row>
    <row r="9" spans="1:30" ht="18.600000000000001">
      <c r="A9" s="358"/>
      <c r="B9" s="63"/>
      <c r="C9" t="str">
        <f>IF(B9:B9&gt;0,VLOOKUP(B9,Fed.!$A$2:$J$1973,2,FALSE)," ")</f>
        <v xml:space="preserve"> </v>
      </c>
      <c r="D9" t="str">
        <f>IF(B9:B9&gt;0,VLOOKUP(B9,Fed.!$A$2:$J$1973,3,FALSE)," ")</f>
        <v xml:space="preserve"> </v>
      </c>
      <c r="E9" s="3" t="str">
        <f>IF(B9:B9&gt;0,VLOOKUP(B9,Fed.!$A$2:$J$1973,4,FALSE)," ")</f>
        <v xml:space="preserve"> </v>
      </c>
      <c r="F9" s="3" t="str">
        <f>IF(B9:B9&gt;0,VLOOKUP(B9,Fed.!$A$2:$J$1973,5,FALSE)," ")</f>
        <v xml:space="preserve"> </v>
      </c>
      <c r="G9" s="413" t="str">
        <f>IF(B9:B9&gt;0,VLOOKUP(B9,Fed.!$A$2:$J$1973,6,FALSE)," ")</f>
        <v xml:space="preserve"> </v>
      </c>
      <c r="H9" t="str">
        <f>IF(B9:B9&gt;0,VLOOKUP(B9,Fed.!$A$2:$J$1973,7,FALSE)," ")</f>
        <v xml:space="preserve"> </v>
      </c>
      <c r="I9" t="str">
        <f>IF(B9:B9&gt;0,VLOOKUP(B9,Fed.!$A$2:$J$1973,8,FALSE)," ")</f>
        <v xml:space="preserve"> </v>
      </c>
      <c r="J9" t="str">
        <f>IF(B9:B9&gt;0,VLOOKUP(B9,Fed.!$A$2:$J$1973,9,FALSE)," ")</f>
        <v xml:space="preserve"> </v>
      </c>
      <c r="K9" s="3" t="str">
        <f>IF(B9:B9&gt;0,VLOOKUP(B9,Fed.!$A$2:$J$1973,10,FALSE)," ")</f>
        <v xml:space="preserve"> </v>
      </c>
      <c r="L9" s="327">
        <f>apuração!L82</f>
        <v>56</v>
      </c>
      <c r="M9" s="327">
        <f>apuração!M82</f>
        <v>64</v>
      </c>
      <c r="N9" s="322">
        <f>apuração!N82</f>
        <v>120</v>
      </c>
      <c r="O9" s="323">
        <f>apuração!O82</f>
        <v>0</v>
      </c>
      <c r="P9" s="323">
        <f>apuração!P82</f>
        <v>0</v>
      </c>
      <c r="Q9" s="323">
        <f>apuração!Q82</f>
        <v>0</v>
      </c>
      <c r="R9" s="323">
        <f>apuração!R82</f>
        <v>0</v>
      </c>
      <c r="S9" s="324" t="str">
        <f>apuração!S82</f>
        <v/>
      </c>
      <c r="T9" s="324" t="str">
        <f>apuração!T82</f>
        <v/>
      </c>
      <c r="U9" s="324" t="str">
        <f>apuração!U82</f>
        <v/>
      </c>
      <c r="V9" s="324" t="str">
        <f>apuração!V82</f>
        <v/>
      </c>
      <c r="W9" s="315" t="str">
        <f>apuração!W82</f>
        <v/>
      </c>
      <c r="X9" s="325">
        <f>apuração!X82</f>
        <v>106</v>
      </c>
      <c r="Y9" s="315"/>
      <c r="Z9" s="315"/>
      <c r="AA9" s="315"/>
      <c r="AB9" s="315"/>
      <c r="AC9" s="315"/>
      <c r="AD9" s="315"/>
    </row>
    <row r="10" spans="1:30" ht="18.600000000000001">
      <c r="A10" s="358"/>
      <c r="B10" s="63"/>
      <c r="C10" t="str">
        <f>IF(B10:B10&gt;0,VLOOKUP(B10,Fed.!$A$2:$J$1973,2,FALSE)," ")</f>
        <v xml:space="preserve"> </v>
      </c>
      <c r="D10" t="str">
        <f>IF(B10:B10&gt;0,VLOOKUP(B10,Fed.!$A$2:$J$1973,3,FALSE)," ")</f>
        <v xml:space="preserve"> </v>
      </c>
      <c r="E10" s="3" t="str">
        <f>IF(B10:B10&gt;0,VLOOKUP(B10,Fed.!$A$2:$J$1973,4,FALSE)," ")</f>
        <v xml:space="preserve"> </v>
      </c>
      <c r="F10" s="3" t="str">
        <f>IF(B10:B10&gt;0,VLOOKUP(B10,Fed.!$A$2:$J$1973,5,FALSE)," ")</f>
        <v xml:space="preserve"> </v>
      </c>
      <c r="G10" s="413" t="str">
        <f>IF(B10:B10&gt;0,VLOOKUP(B10,Fed.!$A$2:$J$1973,6,FALSE)," ")</f>
        <v xml:space="preserve"> </v>
      </c>
      <c r="H10" t="str">
        <f>IF(B10:B10&gt;0,VLOOKUP(B10,Fed.!$A$2:$J$1973,7,FALSE)," ")</f>
        <v xml:space="preserve"> </v>
      </c>
      <c r="I10" t="str">
        <f>IF(B10:B10&gt;0,VLOOKUP(B10,Fed.!$A$2:$J$1973,8,FALSE)," ")</f>
        <v xml:space="preserve"> </v>
      </c>
      <c r="J10" t="str">
        <f>IF(B10:B10&gt;0,VLOOKUP(B10,Fed.!$A$2:$J$1973,9,FALSE)," ")</f>
        <v xml:space="preserve"> </v>
      </c>
      <c r="K10" s="3" t="str">
        <f>IF(B10:B10&gt;0,VLOOKUP(B10,Fed.!$A$2:$J$1973,10,FALSE)," ")</f>
        <v xml:space="preserve"> </v>
      </c>
      <c r="L10" s="327">
        <f>apuração!L38</f>
        <v>68</v>
      </c>
      <c r="M10" s="327">
        <f>apuração!M38</f>
        <v>59</v>
      </c>
      <c r="N10" s="322">
        <f>apuração!N38</f>
        <v>127</v>
      </c>
      <c r="O10" s="323">
        <f>apuração!O38</f>
        <v>0</v>
      </c>
      <c r="P10" s="323">
        <f>apuração!P38</f>
        <v>0</v>
      </c>
      <c r="Q10" s="323">
        <f>apuração!Q38</f>
        <v>0</v>
      </c>
      <c r="R10" s="323">
        <f>apuração!R38</f>
        <v>0</v>
      </c>
      <c r="S10" s="324" t="str">
        <f>apuração!S38</f>
        <v/>
      </c>
      <c r="T10" s="324" t="str">
        <f>apuração!T38</f>
        <v/>
      </c>
      <c r="U10" s="324" t="str">
        <f>apuração!U38</f>
        <v/>
      </c>
      <c r="V10" s="324" t="str">
        <f>apuração!V38</f>
        <v/>
      </c>
      <c r="W10" s="315" t="str">
        <f>apuração!W38</f>
        <v/>
      </c>
      <c r="X10" s="325">
        <f>apuração!X38</f>
        <v>103</v>
      </c>
      <c r="Y10" s="315"/>
      <c r="Z10" s="315"/>
      <c r="AA10" s="315"/>
      <c r="AB10" s="315"/>
      <c r="AC10" s="315"/>
      <c r="AD10" s="315"/>
    </row>
    <row r="11" spans="1:30" ht="18.600000000000001">
      <c r="A11" s="358"/>
      <c r="B11" s="63"/>
      <c r="C11" t="str">
        <f>IF(B11:B11&gt;0,VLOOKUP(B11,Fed.!$A$2:$J$1973,2,FALSE)," ")</f>
        <v xml:space="preserve"> </v>
      </c>
      <c r="D11" t="str">
        <f>IF(B11:B11&gt;0,VLOOKUP(B11,Fed.!$A$2:$J$1973,3,FALSE)," ")</f>
        <v xml:space="preserve"> </v>
      </c>
      <c r="E11" s="3" t="str">
        <f>IF(B11:B11&gt;0,VLOOKUP(B11,Fed.!$A$2:$J$1973,4,FALSE)," ")</f>
        <v xml:space="preserve"> </v>
      </c>
      <c r="F11" s="3" t="str">
        <f>IF(B11:B11&gt;0,VLOOKUP(B11,Fed.!$A$2:$J$1973,5,FALSE)," ")</f>
        <v xml:space="preserve"> </v>
      </c>
      <c r="G11" s="413" t="str">
        <f>IF(B11:B11&gt;0,VLOOKUP(B11,Fed.!$A$2:$J$1973,6,FALSE)," ")</f>
        <v xml:space="preserve"> </v>
      </c>
      <c r="H11" t="str">
        <f>IF(B11:B11&gt;0,VLOOKUP(B11,Fed.!$A$2:$J$1973,7,FALSE)," ")</f>
        <v xml:space="preserve"> </v>
      </c>
      <c r="I11" t="str">
        <f>IF(B11:B11&gt;0,VLOOKUP(B11,Fed.!$A$2:$J$1973,8,FALSE)," ")</f>
        <v xml:space="preserve"> </v>
      </c>
      <c r="J11" t="str">
        <f>IF(B11:B11&gt;0,VLOOKUP(B11,Fed.!$A$2:$J$1973,9,FALSE)," ")</f>
        <v xml:space="preserve"> </v>
      </c>
      <c r="K11" s="3" t="str">
        <f>IF(B11:B11&gt;0,VLOOKUP(B11,Fed.!$A$2:$J$1973,10,FALSE)," ")</f>
        <v xml:space="preserve"> </v>
      </c>
      <c r="L11" s="327">
        <f>apuração!L2</f>
        <v>53</v>
      </c>
      <c r="M11" s="327">
        <f>apuração!M2</f>
        <v>52</v>
      </c>
      <c r="N11" s="322">
        <f>apuração!N2</f>
        <v>105</v>
      </c>
      <c r="O11" s="323" t="s">
        <v>174</v>
      </c>
      <c r="P11" s="323">
        <f>apuração!P2</f>
        <v>0</v>
      </c>
      <c r="Q11" s="323">
        <f>apuração!Q2</f>
        <v>0</v>
      </c>
      <c r="R11" s="323">
        <f>apuração!R2</f>
        <v>0</v>
      </c>
      <c r="S11" s="324" t="str">
        <f>apuração!S2</f>
        <v/>
      </c>
      <c r="T11" s="324" t="str">
        <f>apuração!T2</f>
        <v/>
      </c>
      <c r="U11" s="324" t="str">
        <f>apuração!U2</f>
        <v/>
      </c>
      <c r="V11" s="324" t="str">
        <f>apuração!V2</f>
        <v/>
      </c>
      <c r="W11" s="315" t="str">
        <f>apuração!W2</f>
        <v/>
      </c>
      <c r="X11" s="325">
        <f>apuração!X2</f>
        <v>103</v>
      </c>
      <c r="Y11" s="315"/>
      <c r="Z11" s="315"/>
      <c r="AA11" s="315"/>
      <c r="AB11" s="315"/>
      <c r="AC11" s="315"/>
      <c r="AD11" s="315"/>
    </row>
    <row r="12" spans="1:30" ht="18.600000000000001">
      <c r="A12" s="358"/>
      <c r="B12" s="63"/>
      <c r="C12" t="str">
        <f>IF(B12:B12&gt;0,VLOOKUP(B12,Fed.!$A$2:$J$1973,2,FALSE)," ")</f>
        <v xml:space="preserve"> </v>
      </c>
      <c r="D12" t="str">
        <f>IF(B12:B12&gt;0,VLOOKUP(B12,Fed.!$A$2:$J$1973,3,FALSE)," ")</f>
        <v xml:space="preserve"> </v>
      </c>
      <c r="E12" s="3" t="str">
        <f>IF(B12:B12&gt;0,VLOOKUP(B12,Fed.!$A$2:$J$1973,4,FALSE)," ")</f>
        <v xml:space="preserve"> </v>
      </c>
      <c r="F12" s="3" t="str">
        <f>IF(B12:B12&gt;0,VLOOKUP(B12,Fed.!$A$2:$J$1973,5,FALSE)," ")</f>
        <v xml:space="preserve"> </v>
      </c>
      <c r="G12" s="413" t="str">
        <f>IF(B12:B12&gt;0,VLOOKUP(B12,Fed.!$A$2:$J$1973,6,FALSE)," ")</f>
        <v xml:space="preserve"> </v>
      </c>
      <c r="H12" t="str">
        <f>IF(B12:B12&gt;0,VLOOKUP(B12,Fed.!$A$2:$J$1973,7,FALSE)," ")</f>
        <v xml:space="preserve"> </v>
      </c>
      <c r="I12" t="str">
        <f>IF(B12:B12&gt;0,VLOOKUP(B12,Fed.!$A$2:$J$1973,8,FALSE)," ")</f>
        <v xml:space="preserve"> </v>
      </c>
      <c r="J12" t="str">
        <f>IF(B12:B12&gt;0,VLOOKUP(B12,Fed.!$A$2:$J$1973,9,FALSE)," ")</f>
        <v xml:space="preserve"> </v>
      </c>
      <c r="K12" s="3" t="str">
        <f>IF(B12:B12&gt;0,VLOOKUP(B12,Fed.!$A$2:$J$1973,10,FALSE)," ")</f>
        <v xml:space="preserve"> </v>
      </c>
      <c r="L12" s="327">
        <f>apuração!L46</f>
        <v>51</v>
      </c>
      <c r="M12" s="327">
        <f>apuração!M46</f>
        <v>48</v>
      </c>
      <c r="N12" s="322">
        <f>apuração!N46</f>
        <v>99</v>
      </c>
      <c r="O12" s="323">
        <f>apuração!O46</f>
        <v>0</v>
      </c>
      <c r="P12" s="323">
        <f>apuração!P46</f>
        <v>0</v>
      </c>
      <c r="Q12" s="323">
        <f>apuração!Q46</f>
        <v>0</v>
      </c>
      <c r="R12" s="323">
        <f>apuração!R46</f>
        <v>0</v>
      </c>
      <c r="S12" s="324" t="str">
        <f>apuração!S46</f>
        <v/>
      </c>
      <c r="T12" s="324" t="str">
        <f>apuração!T46</f>
        <v/>
      </c>
      <c r="U12" s="324" t="str">
        <f>apuração!U46</f>
        <v/>
      </c>
      <c r="V12" s="324" t="str">
        <f>apuração!V46</f>
        <v/>
      </c>
      <c r="W12" s="315" t="str">
        <f>apuração!W46</f>
        <v/>
      </c>
      <c r="X12" s="325">
        <f>apuração!X46</f>
        <v>99</v>
      </c>
      <c r="Y12" s="315"/>
      <c r="Z12" s="315"/>
      <c r="AA12" s="315"/>
      <c r="AB12" s="315"/>
      <c r="AC12" s="315"/>
      <c r="AD12" s="315"/>
    </row>
    <row r="13" spans="1:30" ht="18.600000000000001">
      <c r="A13" s="358"/>
      <c r="B13" s="63"/>
      <c r="C13" t="str">
        <f>IF(B13:B13&gt;0,VLOOKUP(B13,Fed.!$A$2:$J$1973,2,FALSE)," ")</f>
        <v xml:space="preserve"> </v>
      </c>
      <c r="D13" t="str">
        <f>IF(B13:B13&gt;0,VLOOKUP(B13,Fed.!$A$2:$J$1973,3,FALSE)," ")</f>
        <v xml:space="preserve"> </v>
      </c>
      <c r="E13" s="3" t="str">
        <f>IF(B13:B13&gt;0,VLOOKUP(B13,Fed.!$A$2:$J$1973,4,FALSE)," ")</f>
        <v xml:space="preserve"> </v>
      </c>
      <c r="F13" s="3" t="str">
        <f>IF(B13:B13&gt;0,VLOOKUP(B13,Fed.!$A$2:$J$1973,5,FALSE)," ")</f>
        <v xml:space="preserve"> </v>
      </c>
      <c r="G13" s="413" t="str">
        <f>IF(B13:B13&gt;0,VLOOKUP(B13,Fed.!$A$2:$J$1973,6,FALSE)," ")</f>
        <v xml:space="preserve"> </v>
      </c>
      <c r="H13" t="str">
        <f>IF(B13:B13&gt;0,VLOOKUP(B13,Fed.!$A$2:$J$1973,7,FALSE)," ")</f>
        <v xml:space="preserve"> </v>
      </c>
      <c r="I13" t="str">
        <f>IF(B13:B13&gt;0,VLOOKUP(B13,Fed.!$A$2:$J$1973,8,FALSE)," ")</f>
        <v xml:space="preserve"> </v>
      </c>
      <c r="J13" t="str">
        <f>IF(B13:B13&gt;0,VLOOKUP(B13,Fed.!$A$2:$J$1973,9,FALSE)," ")</f>
        <v xml:space="preserve"> </v>
      </c>
      <c r="K13" s="3" t="str">
        <f>IF(B13:B13&gt;0,VLOOKUP(B13,Fed.!$A$2:$J$1973,10,FALSE)," ")</f>
        <v xml:space="preserve"> </v>
      </c>
      <c r="L13" s="321">
        <f>apuração!L42</f>
        <v>61</v>
      </c>
      <c r="M13" s="321">
        <f>apuração!M42</f>
        <v>59</v>
      </c>
      <c r="N13" s="322">
        <f>apuração!N42</f>
        <v>120</v>
      </c>
      <c r="O13" s="323">
        <f>apuração!O42</f>
        <v>0</v>
      </c>
      <c r="P13" s="323">
        <f>apuração!P42</f>
        <v>0</v>
      </c>
      <c r="Q13" s="323">
        <f>apuração!Q42</f>
        <v>0</v>
      </c>
      <c r="R13" s="323">
        <f>apuração!R42</f>
        <v>0</v>
      </c>
      <c r="S13" s="324" t="str">
        <f>apuração!S42</f>
        <v/>
      </c>
      <c r="T13" s="324" t="str">
        <f>apuração!T42</f>
        <v/>
      </c>
      <c r="U13" s="324" t="str">
        <f>apuração!U42</f>
        <v/>
      </c>
      <c r="V13" s="324" t="str">
        <f>apuração!V42</f>
        <v/>
      </c>
      <c r="W13" s="315" t="str">
        <f>apuração!W42</f>
        <v/>
      </c>
      <c r="X13" s="325">
        <f>apuração!X42</f>
        <v>102</v>
      </c>
      <c r="Y13" s="315"/>
      <c r="Z13" s="315"/>
      <c r="AA13" s="315"/>
      <c r="AB13" s="315"/>
      <c r="AC13" s="315"/>
      <c r="AD13" s="315"/>
    </row>
    <row r="14" spans="1:30" ht="18.600000000000001">
      <c r="A14" s="358"/>
      <c r="B14" s="464"/>
      <c r="C14" t="str">
        <f>IF(B14:B14&gt;0,VLOOKUP(B14,Fed.!$A$2:$J$1973,2,FALSE)," ")</f>
        <v xml:space="preserve"> </v>
      </c>
      <c r="D14" t="str">
        <f>IF(B14:B14&gt;0,VLOOKUP(B14,Fed.!$A$2:$J$1973,3,FALSE)," ")</f>
        <v xml:space="preserve"> </v>
      </c>
      <c r="E14" s="3" t="str">
        <f>IF(B14:B14&gt;0,VLOOKUP(B14,Fed.!$A$2:$J$1973,4,FALSE)," ")</f>
        <v xml:space="preserve"> </v>
      </c>
      <c r="F14" s="3" t="str">
        <f>IF(B14:B14&gt;0,VLOOKUP(B14,Fed.!$A$2:$J$1973,5,FALSE)," ")</f>
        <v xml:space="preserve"> </v>
      </c>
      <c r="G14" s="413" t="str">
        <f>IF(B14:B14&gt;0,VLOOKUP(B14,Fed.!$A$2:$J$1973,6,FALSE)," ")</f>
        <v xml:space="preserve"> </v>
      </c>
      <c r="H14" t="str">
        <f>IF(B14:B14&gt;0,VLOOKUP(B14,Fed.!$A$2:$J$1973,7,FALSE)," ")</f>
        <v xml:space="preserve"> </v>
      </c>
      <c r="I14" t="str">
        <f>IF(B14:B14&gt;0,VLOOKUP(B14,Fed.!$A$2:$J$1973,8,FALSE)," ")</f>
        <v xml:space="preserve"> </v>
      </c>
      <c r="J14" t="str">
        <f>IF(B14:B14&gt;0,VLOOKUP(B14,Fed.!$A$2:$J$1973,9,FALSE)," ")</f>
        <v xml:space="preserve"> </v>
      </c>
      <c r="K14" s="3" t="str">
        <f>IF(B14:B14&gt;0,VLOOKUP(B14,Fed.!$A$2:$J$1973,10,FALSE)," ")</f>
        <v xml:space="preserve"> </v>
      </c>
      <c r="L14" s="327">
        <f>apuração!L74</f>
        <v>52</v>
      </c>
      <c r="M14" s="327">
        <f>apuração!M74</f>
        <v>54</v>
      </c>
      <c r="N14" s="322">
        <f>apuração!N74</f>
        <v>106</v>
      </c>
      <c r="O14" s="323">
        <f>apuração!O74</f>
        <v>0</v>
      </c>
      <c r="P14" s="323">
        <f>apuração!P74</f>
        <v>0</v>
      </c>
      <c r="Q14" s="323">
        <f>apuração!Q74</f>
        <v>0</v>
      </c>
      <c r="R14" s="323">
        <f>apuração!R74</f>
        <v>0</v>
      </c>
      <c r="S14" s="324" t="str">
        <f>apuração!S74</f>
        <v/>
      </c>
      <c r="T14" s="324" t="str">
        <f>apuração!T74</f>
        <v/>
      </c>
      <c r="U14" s="324" t="str">
        <f>apuração!U74</f>
        <v/>
      </c>
      <c r="V14" s="324" t="str">
        <f>apuração!V74</f>
        <v/>
      </c>
      <c r="W14" s="315" t="str">
        <f>apuração!W74</f>
        <v/>
      </c>
      <c r="X14" s="325">
        <f>apuração!X74</f>
        <v>100</v>
      </c>
      <c r="Y14" s="315"/>
      <c r="Z14" s="315"/>
      <c r="AA14" s="315"/>
      <c r="AB14" s="315"/>
      <c r="AC14" s="315"/>
      <c r="AD14" s="315"/>
    </row>
    <row r="15" spans="1:30" ht="18.600000000000001">
      <c r="A15" s="358"/>
      <c r="B15" s="63"/>
      <c r="C15" t="str">
        <f>IF(B15:B15&gt;0,VLOOKUP(B15,Fed.!$A$2:$J$1973,2,FALSE)," ")</f>
        <v xml:space="preserve"> </v>
      </c>
      <c r="D15" t="str">
        <f>IF(B15:B15&gt;0,VLOOKUP(B15,Fed.!$A$2:$J$1973,3,FALSE)," ")</f>
        <v xml:space="preserve"> </v>
      </c>
      <c r="E15" s="3" t="str">
        <f>IF(B15:B15&gt;0,VLOOKUP(B15,Fed.!$A$2:$J$1973,4,FALSE)," ")</f>
        <v xml:space="preserve"> </v>
      </c>
      <c r="F15" s="3" t="str">
        <f>IF(B15:B15&gt;0,VLOOKUP(B15,Fed.!$A$2:$J$1973,5,FALSE)," ")</f>
        <v xml:space="preserve"> </v>
      </c>
      <c r="G15" s="413" t="str">
        <f>IF(B15:B15&gt;0,VLOOKUP(B15,Fed.!$A$2:$J$1973,6,FALSE)," ")</f>
        <v xml:space="preserve"> </v>
      </c>
      <c r="H15" t="str">
        <f>IF(B15:B15&gt;0,VLOOKUP(B15,Fed.!$A$2:$J$1973,7,FALSE)," ")</f>
        <v xml:space="preserve"> </v>
      </c>
      <c r="I15" t="str">
        <f>IF(B15:B15&gt;0,VLOOKUP(B15,Fed.!$A$2:$J$1973,8,FALSE)," ")</f>
        <v xml:space="preserve"> </v>
      </c>
      <c r="J15" t="str">
        <f>IF(B15:B15&gt;0,VLOOKUP(B15,Fed.!$A$2:$J$1973,9,FALSE)," ")</f>
        <v xml:space="preserve"> </v>
      </c>
      <c r="K15" s="3" t="str">
        <f>IF(B15:B15&gt;0,VLOOKUP(B15,Fed.!$A$2:$J$1973,10,FALSE)," ")</f>
        <v xml:space="preserve"> </v>
      </c>
      <c r="L15" s="326">
        <f>apuração!L68</f>
        <v>52</v>
      </c>
      <c r="M15" s="326">
        <f>apuração!M68</f>
        <v>54</v>
      </c>
      <c r="N15" s="322">
        <f>apuração!N68</f>
        <v>106</v>
      </c>
      <c r="O15" s="323">
        <f>apuração!O68</f>
        <v>0</v>
      </c>
      <c r="P15" s="323">
        <f>apuração!P68</f>
        <v>0</v>
      </c>
      <c r="Q15" s="323">
        <f>apuração!Q68</f>
        <v>0</v>
      </c>
      <c r="R15" s="323">
        <f>apuração!R68</f>
        <v>0</v>
      </c>
      <c r="S15" s="324" t="str">
        <f>apuração!S68</f>
        <v/>
      </c>
      <c r="T15" s="324" t="str">
        <f>apuração!T68</f>
        <v/>
      </c>
      <c r="U15" s="324" t="str">
        <f>apuração!U68</f>
        <v/>
      </c>
      <c r="V15" s="324" t="str">
        <f>apuração!V68</f>
        <v/>
      </c>
      <c r="W15" s="315" t="str">
        <f>apuração!W68</f>
        <v/>
      </c>
      <c r="X15" s="325">
        <f>apuração!X68</f>
        <v>96</v>
      </c>
      <c r="Y15" s="315"/>
      <c r="Z15" s="315"/>
      <c r="AA15" s="315"/>
      <c r="AB15" s="315"/>
      <c r="AC15" s="315"/>
      <c r="AD15" s="315"/>
    </row>
    <row r="16" spans="1:30" ht="18.600000000000001">
      <c r="A16" s="358"/>
      <c r="B16" s="63"/>
      <c r="C16" t="str">
        <f>IF(B16:B16&gt;0,VLOOKUP(B16,Fed.!$A$2:$J$1973,2,FALSE)," ")</f>
        <v xml:space="preserve"> </v>
      </c>
      <c r="D16" t="str">
        <f>IF(B16:B16&gt;0,VLOOKUP(B16,Fed.!$A$2:$J$1973,3,FALSE)," ")</f>
        <v xml:space="preserve"> </v>
      </c>
      <c r="E16" s="3" t="str">
        <f>IF(B16:B16&gt;0,VLOOKUP(B16,Fed.!$A$2:$J$1973,4,FALSE)," ")</f>
        <v xml:space="preserve"> </v>
      </c>
      <c r="F16" s="3" t="str">
        <f>IF(B16:B16&gt;0,VLOOKUP(B16,Fed.!$A$2:$J$1973,5,FALSE)," ")</f>
        <v xml:space="preserve"> </v>
      </c>
      <c r="G16" s="413" t="str">
        <f>IF(B16:B16&gt;0,VLOOKUP(B16,Fed.!$A$2:$J$1973,6,FALSE)," ")</f>
        <v xml:space="preserve"> </v>
      </c>
      <c r="H16" t="str">
        <f>IF(B16:B16&gt;0,VLOOKUP(B16,Fed.!$A$2:$J$1973,7,FALSE)," ")</f>
        <v xml:space="preserve"> </v>
      </c>
      <c r="I16" t="str">
        <f>IF(B16:B16&gt;0,VLOOKUP(B16,Fed.!$A$2:$J$1973,8,FALSE)," ")</f>
        <v xml:space="preserve"> </v>
      </c>
      <c r="J16" t="str">
        <f>IF(B16:B16&gt;0,VLOOKUP(B16,Fed.!$A$2:$J$1973,9,FALSE)," ")</f>
        <v xml:space="preserve"> </v>
      </c>
      <c r="K16" s="3" t="str">
        <f>IF(B16:B16&gt;0,VLOOKUP(B16,Fed.!$A$2:$J$1973,10,FALSE)," ")</f>
        <v xml:space="preserve"> </v>
      </c>
      <c r="L16" s="327">
        <f>apuração!L22</f>
        <v>51</v>
      </c>
      <c r="M16" s="327">
        <f>apuração!M22</f>
        <v>54</v>
      </c>
      <c r="N16" s="322">
        <f>apuração!N22</f>
        <v>105</v>
      </c>
      <c r="O16" s="323" t="str">
        <f>apuração!O22</f>
        <v>1-4</v>
      </c>
      <c r="P16" s="323">
        <f>apuração!P22</f>
        <v>0</v>
      </c>
      <c r="Q16" s="323">
        <f>apuração!Q22</f>
        <v>0</v>
      </c>
      <c r="R16" s="323">
        <f>apuração!R22</f>
        <v>0</v>
      </c>
      <c r="S16" s="324">
        <f>apuração!S22</f>
        <v>2</v>
      </c>
      <c r="T16" s="324" t="str">
        <f>apuração!T22</f>
        <v/>
      </c>
      <c r="U16" s="324" t="str">
        <f>apuração!U22</f>
        <v/>
      </c>
      <c r="V16" s="324" t="str">
        <f>apuração!V22</f>
        <v/>
      </c>
      <c r="W16" s="315">
        <f>apuração!W22</f>
        <v>2</v>
      </c>
      <c r="X16" s="325">
        <f>apuração!X22</f>
        <v>103</v>
      </c>
      <c r="Y16" s="315"/>
      <c r="Z16" s="315"/>
      <c r="AA16" s="315"/>
      <c r="AB16" s="315"/>
      <c r="AC16" s="315"/>
      <c r="AD16" s="315"/>
    </row>
    <row r="17" spans="1:30" ht="18.600000000000001">
      <c r="A17" s="358"/>
      <c r="B17" s="63"/>
      <c r="C17" t="str">
        <f>IF(B17:B17&gt;0,VLOOKUP(B17,Fed.!$A$2:$J$1973,2,FALSE)," ")</f>
        <v xml:space="preserve"> </v>
      </c>
      <c r="D17" t="str">
        <f>IF(B17:B17&gt;0,VLOOKUP(B17,Fed.!$A$2:$J$1973,3,FALSE)," ")</f>
        <v xml:space="preserve"> </v>
      </c>
      <c r="E17" s="3" t="str">
        <f>IF(B17:B17&gt;0,VLOOKUP(B17,Fed.!$A$2:$J$1973,4,FALSE)," ")</f>
        <v xml:space="preserve"> </v>
      </c>
      <c r="F17" s="3" t="str">
        <f>IF(B17:B17&gt;0,VLOOKUP(B17,Fed.!$A$2:$J$1973,5,FALSE)," ")</f>
        <v xml:space="preserve"> </v>
      </c>
      <c r="G17" s="413" t="str">
        <f>IF(B17:B17&gt;0,VLOOKUP(B17,Fed.!$A$2:$J$1973,6,FALSE)," ")</f>
        <v xml:space="preserve"> </v>
      </c>
      <c r="H17" t="str">
        <f>IF(B17:B17&gt;0,VLOOKUP(B17,Fed.!$A$2:$J$1973,7,FALSE)," ")</f>
        <v xml:space="preserve"> </v>
      </c>
      <c r="I17" t="str">
        <f>IF(B17:B17&gt;0,VLOOKUP(B17,Fed.!$A$2:$J$1973,8,FALSE)," ")</f>
        <v xml:space="preserve"> </v>
      </c>
      <c r="J17" t="str">
        <f>IF(B17:B17&gt;0,VLOOKUP(B17,Fed.!$A$2:$J$1973,9,FALSE)," ")</f>
        <v xml:space="preserve"> </v>
      </c>
      <c r="K17" s="3" t="str">
        <f>IF(B17:B17&gt;0,VLOOKUP(B17,Fed.!$A$2:$J$1973,10,FALSE)," ")</f>
        <v xml:space="preserve"> </v>
      </c>
      <c r="L17" s="327">
        <f>apuração!L118</f>
        <v>53</v>
      </c>
      <c r="M17" s="327">
        <f>apuração!M118</f>
        <v>59</v>
      </c>
      <c r="N17" s="322">
        <f>apuração!N118</f>
        <v>112</v>
      </c>
      <c r="O17" s="323">
        <f>apuração!O118</f>
        <v>0</v>
      </c>
      <c r="P17" s="323">
        <f>apuração!P118</f>
        <v>0</v>
      </c>
      <c r="Q17" s="323">
        <f>apuração!Q118</f>
        <v>0</v>
      </c>
      <c r="R17" s="323">
        <f>apuração!R118</f>
        <v>0</v>
      </c>
      <c r="S17" s="324" t="str">
        <f>apuração!S118</f>
        <v/>
      </c>
      <c r="T17" s="324" t="str">
        <f>apuração!T118</f>
        <v/>
      </c>
      <c r="U17" s="324" t="str">
        <f>apuração!U118</f>
        <v/>
      </c>
      <c r="V17" s="324" t="str">
        <f>apuração!V118</f>
        <v/>
      </c>
      <c r="W17" s="315" t="str">
        <f>apuração!W118</f>
        <v/>
      </c>
      <c r="X17" s="325">
        <f>apuração!X118</f>
        <v>94</v>
      </c>
      <c r="Y17" s="315"/>
      <c r="Z17" s="315"/>
      <c r="AA17" s="315"/>
      <c r="AB17" s="315"/>
      <c r="AC17" s="315"/>
      <c r="AD17" s="315"/>
    </row>
    <row r="18" spans="1:30" ht="18.600000000000001">
      <c r="A18" s="358"/>
      <c r="B18" s="63"/>
      <c r="C18" t="str">
        <f>IF(B18:B18&gt;0,VLOOKUP(B18,Fed.!$A$2:$J$1973,2,FALSE)," ")</f>
        <v xml:space="preserve"> </v>
      </c>
      <c r="D18" t="str">
        <f>IF(B18:B18&gt;0,VLOOKUP(B18,Fed.!$A$2:$J$1973,3,FALSE)," ")</f>
        <v xml:space="preserve"> </v>
      </c>
      <c r="E18" s="3" t="str">
        <f>IF(B18:B18&gt;0,VLOOKUP(B18,Fed.!$A$2:$J$1973,4,FALSE)," ")</f>
        <v xml:space="preserve"> </v>
      </c>
      <c r="F18" s="3" t="str">
        <f>IF(B18:B18&gt;0,VLOOKUP(B18,Fed.!$A$2:$J$1973,5,FALSE)," ")</f>
        <v xml:space="preserve"> </v>
      </c>
      <c r="G18" s="413" t="str">
        <f>IF(B18:B18&gt;0,VLOOKUP(B18,Fed.!$A$2:$J$1973,6,FALSE)," ")</f>
        <v xml:space="preserve"> </v>
      </c>
      <c r="H18" t="str">
        <f>IF(B18:B18&gt;0,VLOOKUP(B18,Fed.!$A$2:$J$1973,7,FALSE)," ")</f>
        <v xml:space="preserve"> </v>
      </c>
      <c r="I18" t="str">
        <f>IF(B18:B18&gt;0,VLOOKUP(B18,Fed.!$A$2:$J$1973,8,FALSE)," ")</f>
        <v xml:space="preserve"> </v>
      </c>
      <c r="J18" t="str">
        <f>IF(B18:B18&gt;0,VLOOKUP(B18,Fed.!$A$2:$J$1973,9,FALSE)," ")</f>
        <v xml:space="preserve"> </v>
      </c>
      <c r="K18" s="3" t="str">
        <f>IF(B18:B18&gt;0,VLOOKUP(B18,Fed.!$A$2:$J$1973,10,FALSE)," ")</f>
        <v xml:space="preserve"> </v>
      </c>
      <c r="L18" s="327">
        <f>apuração!L54</f>
        <v>53</v>
      </c>
      <c r="M18" s="327">
        <f>apuração!M54</f>
        <v>53</v>
      </c>
      <c r="N18" s="322">
        <f>apuração!N54</f>
        <v>106</v>
      </c>
      <c r="O18" s="323">
        <f>apuração!O54</f>
        <v>0</v>
      </c>
      <c r="P18" s="323">
        <f>apuração!P54</f>
        <v>0</v>
      </c>
      <c r="Q18" s="323">
        <f>apuração!Q54</f>
        <v>0</v>
      </c>
      <c r="R18" s="323">
        <f>apuração!R54</f>
        <v>0</v>
      </c>
      <c r="S18" s="324" t="str">
        <f>apuração!S54</f>
        <v/>
      </c>
      <c r="T18" s="324" t="str">
        <f>apuração!T54</f>
        <v/>
      </c>
      <c r="U18" s="324" t="str">
        <f>apuração!U54</f>
        <v/>
      </c>
      <c r="V18" s="324" t="str">
        <f>apuração!V54</f>
        <v/>
      </c>
      <c r="W18" s="315" t="str">
        <f>apuração!W54</f>
        <v/>
      </c>
      <c r="X18" s="325">
        <f>apuração!X54</f>
        <v>102</v>
      </c>
      <c r="Y18" s="315"/>
      <c r="Z18" s="315"/>
      <c r="AA18" s="315"/>
      <c r="AB18" s="315"/>
      <c r="AC18" s="315"/>
      <c r="AD18" s="315"/>
    </row>
    <row r="19" spans="1:30" ht="18.600000000000001">
      <c r="A19" s="358"/>
      <c r="B19" s="63"/>
      <c r="C19" t="str">
        <f>IF(B19:B19&gt;0,VLOOKUP(B19,Fed.!$A$2:$J$1973,2,FALSE)," ")</f>
        <v xml:space="preserve"> </v>
      </c>
      <c r="D19" t="str">
        <f>IF(B19:B19&gt;0,VLOOKUP(B19,Fed.!$A$2:$J$1973,3,FALSE)," ")</f>
        <v xml:space="preserve"> </v>
      </c>
      <c r="E19" s="3" t="str">
        <f>IF(B19:B19&gt;0,VLOOKUP(B19,Fed.!$A$2:$J$1973,4,FALSE)," ")</f>
        <v xml:space="preserve"> </v>
      </c>
      <c r="F19" s="3" t="str">
        <f>IF(B19:B19&gt;0,VLOOKUP(B19,Fed.!$A$2:$J$1973,5,FALSE)," ")</f>
        <v xml:space="preserve"> </v>
      </c>
      <c r="G19" s="413" t="str">
        <f>IF(B19:B19&gt;0,VLOOKUP(B19,Fed.!$A$2:$J$1973,6,FALSE)," ")</f>
        <v xml:space="preserve"> </v>
      </c>
      <c r="H19" t="str">
        <f>IF(B19:B19&gt;0,VLOOKUP(B19,Fed.!$A$2:$J$1973,7,FALSE)," ")</f>
        <v xml:space="preserve"> </v>
      </c>
      <c r="I19" t="str">
        <f>IF(B19:B19&gt;0,VLOOKUP(B19,Fed.!$A$2:$J$1973,8,FALSE)," ")</f>
        <v xml:space="preserve"> </v>
      </c>
      <c r="J19" t="str">
        <f>IF(B19:B19&gt;0,VLOOKUP(B19,Fed.!$A$2:$J$1973,9,FALSE)," ")</f>
        <v xml:space="preserve"> </v>
      </c>
      <c r="K19" s="3" t="str">
        <f>IF(B19:B19&gt;0,VLOOKUP(B19,Fed.!$A$2:$J$1973,10,FALSE)," ")</f>
        <v xml:space="preserve"> </v>
      </c>
      <c r="L19" s="321">
        <f>apuração!L34</f>
        <v>61</v>
      </c>
      <c r="M19" s="321">
        <f>apuração!M34</f>
        <v>56</v>
      </c>
      <c r="N19" s="322">
        <f>apuração!N34</f>
        <v>117</v>
      </c>
      <c r="O19" s="323">
        <f>apuração!O34</f>
        <v>0</v>
      </c>
      <c r="P19" s="323">
        <f>apuração!P34</f>
        <v>0</v>
      </c>
      <c r="Q19" s="323">
        <f>apuração!Q34</f>
        <v>0</v>
      </c>
      <c r="R19" s="323">
        <f>apuração!R34</f>
        <v>0</v>
      </c>
      <c r="S19" s="324" t="str">
        <f>apuração!S34</f>
        <v/>
      </c>
      <c r="T19" s="324" t="str">
        <f>apuração!T34</f>
        <v/>
      </c>
      <c r="U19" s="324" t="str">
        <f>apuração!U34</f>
        <v/>
      </c>
      <c r="V19" s="324" t="str">
        <f>apuração!V34</f>
        <v/>
      </c>
      <c r="W19" s="315" t="str">
        <f>apuração!W34</f>
        <v/>
      </c>
      <c r="X19" s="325">
        <f>apuração!X34</f>
        <v>113</v>
      </c>
      <c r="Y19" s="315"/>
      <c r="Z19" s="315"/>
      <c r="AA19" s="315"/>
      <c r="AB19" s="315"/>
      <c r="AC19" s="315"/>
      <c r="AD19" s="315"/>
    </row>
    <row r="20" spans="1:30" ht="18.600000000000001">
      <c r="A20" s="358"/>
      <c r="B20" s="464"/>
      <c r="C20" t="str">
        <f>IF(B20:B20&gt;0,VLOOKUP(B20,Fed.!$A$2:$J$1973,2,FALSE)," ")</f>
        <v xml:space="preserve"> </v>
      </c>
      <c r="D20" t="str">
        <f>IF(B20:B20&gt;0,VLOOKUP(B20,Fed.!$A$2:$J$1973,3,FALSE)," ")</f>
        <v xml:space="preserve"> </v>
      </c>
      <c r="E20" s="3" t="str">
        <f>IF(B20:B20&gt;0,VLOOKUP(B20,Fed.!$A$2:$J$1973,4,FALSE)," ")</f>
        <v xml:space="preserve"> </v>
      </c>
      <c r="F20" s="3" t="str">
        <f>IF(B20:B20&gt;0,VLOOKUP(B20,Fed.!$A$2:$J$1973,5,FALSE)," ")</f>
        <v xml:space="preserve"> </v>
      </c>
      <c r="G20" s="413" t="str">
        <f>IF(B20:B20&gt;0,VLOOKUP(B20,Fed.!$A$2:$J$1973,6,FALSE)," ")</f>
        <v xml:space="preserve"> </v>
      </c>
      <c r="H20" t="str">
        <f>IF(B20:B20&gt;0,VLOOKUP(B20,Fed.!$A$2:$J$1973,7,FALSE)," ")</f>
        <v xml:space="preserve"> </v>
      </c>
      <c r="I20" t="str">
        <f>IF(B20:B20&gt;0,VLOOKUP(B20,Fed.!$A$2:$J$1973,8,FALSE)," ")</f>
        <v xml:space="preserve"> </v>
      </c>
      <c r="J20" t="str">
        <f>IF(B20:B20&gt;0,VLOOKUP(B20,Fed.!$A$2:$J$1973,9,FALSE)," ")</f>
        <v xml:space="preserve"> </v>
      </c>
      <c r="K20" s="3" t="str">
        <f>IF(B20:B20&gt;0,VLOOKUP(B20,Fed.!$A$2:$J$1973,10,FALSE)," ")</f>
        <v xml:space="preserve"> </v>
      </c>
      <c r="L20" s="327">
        <f>apuração!L102</f>
        <v>60</v>
      </c>
      <c r="M20" s="327">
        <f>apuração!M102</f>
        <v>73</v>
      </c>
      <c r="N20" s="322">
        <f>apuração!N102</f>
        <v>133</v>
      </c>
      <c r="O20" s="323">
        <f>apuração!O102</f>
        <v>0</v>
      </c>
      <c r="P20" s="323">
        <f>apuração!P102</f>
        <v>0</v>
      </c>
      <c r="Q20" s="323">
        <f>apuração!Q102</f>
        <v>0</v>
      </c>
      <c r="R20" s="323">
        <f>apuração!R102</f>
        <v>0</v>
      </c>
      <c r="S20" s="324" t="str">
        <f>apuração!S102</f>
        <v/>
      </c>
      <c r="T20" s="324" t="str">
        <f>apuração!T102</f>
        <v/>
      </c>
      <c r="U20" s="324" t="str">
        <f>apuração!U102</f>
        <v/>
      </c>
      <c r="V20" s="324" t="str">
        <f>apuração!V102</f>
        <v/>
      </c>
      <c r="W20" s="315" t="str">
        <f>apuração!W102</f>
        <v/>
      </c>
      <c r="X20" s="325">
        <f>apuração!X102</f>
        <v>115</v>
      </c>
      <c r="Y20" s="315"/>
      <c r="Z20" s="315"/>
      <c r="AA20" s="315"/>
      <c r="AB20" s="315"/>
      <c r="AC20" s="315"/>
      <c r="AD20" s="315"/>
    </row>
    <row r="21" spans="1:30" ht="18.600000000000001">
      <c r="A21" s="358"/>
      <c r="B21" s="63"/>
      <c r="C21" t="str">
        <f>IF(B21:B21&gt;0,VLOOKUP(B21,Fed.!$A$2:$J$1973,2,FALSE)," ")</f>
        <v xml:space="preserve"> </v>
      </c>
      <c r="D21" t="str">
        <f>IF(B21:B21&gt;0,VLOOKUP(B21,Fed.!$A$2:$J$1973,3,FALSE)," ")</f>
        <v xml:space="preserve"> </v>
      </c>
      <c r="E21" s="3" t="str">
        <f>IF(B21:B21&gt;0,VLOOKUP(B21,Fed.!$A$2:$J$1973,4,FALSE)," ")</f>
        <v xml:space="preserve"> </v>
      </c>
      <c r="F21" s="3" t="str">
        <f>IF(B21:B21&gt;0,VLOOKUP(B21,Fed.!$A$2:$J$1973,5,FALSE)," ")</f>
        <v xml:space="preserve"> </v>
      </c>
      <c r="G21" s="413" t="str">
        <f>IF(B21:B21&gt;0,VLOOKUP(B21,Fed.!$A$2:$J$1973,6,FALSE)," ")</f>
        <v xml:space="preserve"> </v>
      </c>
      <c r="H21" t="str">
        <f>IF(B21:B21&gt;0,VLOOKUP(B21,Fed.!$A$2:$J$1973,7,FALSE)," ")</f>
        <v xml:space="preserve"> </v>
      </c>
      <c r="I21" t="str">
        <f>IF(B21:B21&gt;0,VLOOKUP(B21,Fed.!$A$2:$J$1973,8,FALSE)," ")</f>
        <v xml:space="preserve"> </v>
      </c>
      <c r="J21" t="str">
        <f>IF(B21:B21&gt;0,VLOOKUP(B21,Fed.!$A$2:$J$1973,9,FALSE)," ")</f>
        <v xml:space="preserve"> </v>
      </c>
      <c r="K21" s="3" t="str">
        <f>IF(B21:B21&gt;0,VLOOKUP(B21,Fed.!$A$2:$J$1973,10,FALSE)," ")</f>
        <v xml:space="preserve"> </v>
      </c>
      <c r="L21" s="326">
        <f>apuração!L31</f>
        <v>54</v>
      </c>
      <c r="M21" s="326">
        <f>apuração!M31</f>
        <v>58</v>
      </c>
      <c r="N21" s="322">
        <f>apuração!N31</f>
        <v>112</v>
      </c>
      <c r="O21" s="323" t="str">
        <f>apuração!O31</f>
        <v>1-8</v>
      </c>
      <c r="P21" s="323">
        <f>apuração!P31</f>
        <v>0</v>
      </c>
      <c r="Q21" s="323">
        <f>apuração!Q31</f>
        <v>0</v>
      </c>
      <c r="R21" s="323">
        <f>apuração!R31</f>
        <v>0</v>
      </c>
      <c r="S21" s="324">
        <f>apuração!S31</f>
        <v>7</v>
      </c>
      <c r="T21" s="324" t="str">
        <f>apuração!T31</f>
        <v/>
      </c>
      <c r="U21" s="324" t="str">
        <f>apuração!U31</f>
        <v/>
      </c>
      <c r="V21" s="324" t="str">
        <f>apuração!V31</f>
        <v/>
      </c>
      <c r="W21" s="315">
        <f>apuração!W31</f>
        <v>7</v>
      </c>
      <c r="X21" s="325">
        <f>apuração!X31</f>
        <v>104</v>
      </c>
      <c r="Y21" s="315"/>
      <c r="Z21" s="315"/>
      <c r="AA21" s="315"/>
      <c r="AB21" s="315"/>
      <c r="AC21" s="315"/>
      <c r="AD21" s="315"/>
    </row>
    <row r="22" spans="1:30" ht="18.600000000000001">
      <c r="A22" s="358"/>
      <c r="B22" s="63"/>
      <c r="C22" t="str">
        <f>IF(B22:B22&gt;0,VLOOKUP(B22,Fed.!$A$2:$J$1973,2,FALSE)," ")</f>
        <v xml:space="preserve"> </v>
      </c>
      <c r="D22" t="str">
        <f>IF(B22:B22&gt;0,VLOOKUP(B22,Fed.!$A$2:$J$1973,3,FALSE)," ")</f>
        <v xml:space="preserve"> </v>
      </c>
      <c r="E22" s="3" t="str">
        <f>IF(B22:B22&gt;0,VLOOKUP(B22,Fed.!$A$2:$J$1973,4,FALSE)," ")</f>
        <v xml:space="preserve"> </v>
      </c>
      <c r="F22" s="3" t="str">
        <f>IF(B22:B22&gt;0,VLOOKUP(B22,Fed.!$A$2:$J$1973,5,FALSE)," ")</f>
        <v xml:space="preserve"> </v>
      </c>
      <c r="G22" s="413" t="str">
        <f>IF(B22:B22&gt;0,VLOOKUP(B22,Fed.!$A$2:$J$1973,6,FALSE)," ")</f>
        <v xml:space="preserve"> </v>
      </c>
      <c r="H22" t="str">
        <f>IF(B22:B22&gt;0,VLOOKUP(B22,Fed.!$A$2:$J$1973,7,FALSE)," ")</f>
        <v xml:space="preserve"> </v>
      </c>
      <c r="I22" t="str">
        <f>IF(B22:B22&gt;0,VLOOKUP(B22,Fed.!$A$2:$J$1973,8,FALSE)," ")</f>
        <v xml:space="preserve"> </v>
      </c>
      <c r="J22" t="str">
        <f>IF(B22:B22&gt;0,VLOOKUP(B22,Fed.!$A$2:$J$1973,9,FALSE)," ")</f>
        <v xml:space="preserve"> </v>
      </c>
      <c r="K22" s="3" t="str">
        <f>IF(B22:B22&gt;0,VLOOKUP(B22,Fed.!$A$2:$J$1973,10,FALSE)," ")</f>
        <v xml:space="preserve"> </v>
      </c>
      <c r="L22" s="327">
        <f>apuração!L78</f>
        <v>55</v>
      </c>
      <c r="M22" s="327">
        <f>apuração!M78</f>
        <v>56</v>
      </c>
      <c r="N22" s="322">
        <f>apuração!N78</f>
        <v>111</v>
      </c>
      <c r="O22" s="323">
        <f>apuração!O78</f>
        <v>0</v>
      </c>
      <c r="P22" s="323">
        <f>apuração!P78</f>
        <v>0</v>
      </c>
      <c r="Q22" s="323">
        <f>apuração!Q78</f>
        <v>0</v>
      </c>
      <c r="R22" s="323">
        <f>apuração!R78</f>
        <v>0</v>
      </c>
      <c r="S22" s="324" t="str">
        <f>apuração!S78</f>
        <v/>
      </c>
      <c r="T22" s="324" t="str">
        <f>apuração!T78</f>
        <v/>
      </c>
      <c r="U22" s="324" t="str">
        <f>apuração!U78</f>
        <v/>
      </c>
      <c r="V22" s="324" t="str">
        <f>apuração!V78</f>
        <v/>
      </c>
      <c r="W22" s="315" t="str">
        <f>apuração!W78</f>
        <v/>
      </c>
      <c r="X22" s="325">
        <f>apuração!X78</f>
        <v>105</v>
      </c>
      <c r="Y22" s="315"/>
      <c r="Z22" s="315"/>
      <c r="AA22" s="315"/>
      <c r="AB22" s="315"/>
      <c r="AC22" s="315"/>
      <c r="AD22" s="315"/>
    </row>
    <row r="23" spans="1:30" ht="18.600000000000001">
      <c r="A23" s="358"/>
      <c r="B23" s="63"/>
      <c r="C23" t="str">
        <f>IF(B23:B23&gt;0,VLOOKUP(B23,Fed.!$A$2:$J$1973,2,FALSE)," ")</f>
        <v xml:space="preserve"> </v>
      </c>
      <c r="D23" t="str">
        <f>IF(B23:B23&gt;0,VLOOKUP(B23,Fed.!$A$2:$J$1973,3,FALSE)," ")</f>
        <v xml:space="preserve"> </v>
      </c>
      <c r="E23" s="3" t="str">
        <f>IF(B23:B23&gt;0,VLOOKUP(B23,Fed.!$A$2:$J$1973,4,FALSE)," ")</f>
        <v xml:space="preserve"> </v>
      </c>
      <c r="F23" s="3" t="str">
        <f>IF(B23:B23&gt;0,VLOOKUP(B23,Fed.!$A$2:$J$1973,5,FALSE)," ")</f>
        <v xml:space="preserve"> </v>
      </c>
      <c r="G23" s="413" t="str">
        <f>IF(B23:B23&gt;0,VLOOKUP(B23,Fed.!$A$2:$J$1973,6,FALSE)," ")</f>
        <v xml:space="preserve"> </v>
      </c>
      <c r="H23" t="str">
        <f>IF(B23:B23&gt;0,VLOOKUP(B23,Fed.!$A$2:$J$1973,7,FALSE)," ")</f>
        <v xml:space="preserve"> </v>
      </c>
      <c r="I23" t="str">
        <f>IF(B23:B23&gt;0,VLOOKUP(B23,Fed.!$A$2:$J$1973,8,FALSE)," ")</f>
        <v xml:space="preserve"> </v>
      </c>
      <c r="J23" t="str">
        <f>IF(B23:B23&gt;0,VLOOKUP(B23,Fed.!$A$2:$J$1973,9,FALSE)," ")</f>
        <v xml:space="preserve"> </v>
      </c>
      <c r="K23" s="3" t="str">
        <f>IF(B23:B23&gt;0,VLOOKUP(B23,Fed.!$A$2:$J$1973,10,FALSE)," ")</f>
        <v xml:space="preserve"> </v>
      </c>
      <c r="L23" s="327">
        <f>apuração!L81</f>
        <v>56</v>
      </c>
      <c r="M23" s="327">
        <f>apuração!M81</f>
        <v>55</v>
      </c>
      <c r="N23" s="322">
        <f>apuração!N81</f>
        <v>111</v>
      </c>
      <c r="O23" s="323">
        <f>apuração!O81</f>
        <v>0</v>
      </c>
      <c r="P23" s="323">
        <f>apuração!P81</f>
        <v>0</v>
      </c>
      <c r="Q23" s="323">
        <f>apuração!Q81</f>
        <v>0</v>
      </c>
      <c r="R23" s="323">
        <f>apuração!R81</f>
        <v>0</v>
      </c>
      <c r="S23" s="324" t="str">
        <f>apuração!S81</f>
        <v/>
      </c>
      <c r="T23" s="324" t="str">
        <f>apuração!T81</f>
        <v/>
      </c>
      <c r="U23" s="324" t="str">
        <f>apuração!U81</f>
        <v/>
      </c>
      <c r="V23" s="324" t="str">
        <f>apuração!V81</f>
        <v/>
      </c>
      <c r="W23" s="315" t="str">
        <f>apuração!W81</f>
        <v/>
      </c>
      <c r="X23" s="325">
        <f>apuração!X81</f>
        <v>99</v>
      </c>
      <c r="Y23" s="315"/>
      <c r="Z23" s="315"/>
      <c r="AA23" s="315"/>
      <c r="AB23" s="315"/>
      <c r="AC23" s="315"/>
      <c r="AD23" s="315"/>
    </row>
    <row r="24" spans="1:30" ht="18.600000000000001">
      <c r="A24" s="358"/>
      <c r="B24" s="464"/>
      <c r="C24" t="str">
        <f>IF(B24:B24&gt;0,VLOOKUP(B24,Fed.!$A$2:$J$1973,2,FALSE)," ")</f>
        <v xml:space="preserve"> </v>
      </c>
      <c r="D24" t="str">
        <f>IF(B24:B24&gt;0,VLOOKUP(B24,Fed.!$A$2:$J$1973,3,FALSE)," ")</f>
        <v xml:space="preserve"> </v>
      </c>
      <c r="E24" s="3" t="str">
        <f>IF(B24:B24&gt;0,VLOOKUP(B24,Fed.!$A$2:$J$1973,4,FALSE)," ")</f>
        <v xml:space="preserve"> </v>
      </c>
      <c r="F24" s="3" t="str">
        <f>IF(B24:B24&gt;0,VLOOKUP(B24,Fed.!$A$2:$J$1973,5,FALSE)," ")</f>
        <v xml:space="preserve"> </v>
      </c>
      <c r="G24" s="413" t="str">
        <f>IF(B24:B24&gt;0,VLOOKUP(B24,Fed.!$A$2:$J$1973,6,FALSE)," ")</f>
        <v xml:space="preserve"> </v>
      </c>
      <c r="H24" t="str">
        <f>IF(B24:B24&gt;0,VLOOKUP(B24,Fed.!$A$2:$J$1973,7,FALSE)," ")</f>
        <v xml:space="preserve"> </v>
      </c>
      <c r="I24" t="str">
        <f>IF(B24:B24&gt;0,VLOOKUP(B24,Fed.!$A$2:$J$1973,8,FALSE)," ")</f>
        <v xml:space="preserve"> </v>
      </c>
      <c r="J24" t="str">
        <f>IF(B24:B24&gt;0,VLOOKUP(B24,Fed.!$A$2:$J$1973,9,FALSE)," ")</f>
        <v xml:space="preserve"> </v>
      </c>
      <c r="K24" s="3" t="str">
        <f>IF(B24:B24&gt;0,VLOOKUP(B24,Fed.!$A$2:$J$1973,10,FALSE)," ")</f>
        <v xml:space="preserve"> </v>
      </c>
      <c r="L24" s="326">
        <f>apuração!L83</f>
        <v>54</v>
      </c>
      <c r="M24" s="326">
        <f>apuração!M83</f>
        <v>54</v>
      </c>
      <c r="N24" s="322">
        <f>apuração!N83</f>
        <v>108</v>
      </c>
      <c r="O24" s="323">
        <f>apuração!O83</f>
        <v>0</v>
      </c>
      <c r="P24" s="323">
        <f>apuração!P83</f>
        <v>0</v>
      </c>
      <c r="Q24" s="323">
        <f>apuração!Q83</f>
        <v>0</v>
      </c>
      <c r="R24" s="323">
        <f>apuração!R83</f>
        <v>0</v>
      </c>
      <c r="S24" s="324" t="str">
        <f>apuração!S83</f>
        <v/>
      </c>
      <c r="T24" s="324" t="str">
        <f>apuração!T83</f>
        <v/>
      </c>
      <c r="U24" s="324" t="str">
        <f>apuração!U83</f>
        <v/>
      </c>
      <c r="V24" s="324" t="str">
        <f>apuração!V83</f>
        <v/>
      </c>
      <c r="W24" s="315" t="str">
        <f>apuração!W83</f>
        <v/>
      </c>
      <c r="X24" s="325">
        <f>apuração!X83</f>
        <v>94</v>
      </c>
      <c r="Y24" s="315"/>
      <c r="Z24" s="315"/>
      <c r="AA24" s="315"/>
      <c r="AB24" s="315"/>
      <c r="AC24" s="315"/>
      <c r="AD24" s="315"/>
    </row>
    <row r="25" spans="1:30" ht="18.600000000000001">
      <c r="A25" s="358"/>
      <c r="B25" s="63"/>
      <c r="C25" t="str">
        <f>IF(B25:B25&gt;0,VLOOKUP(B25,Fed.!$A$2:$J$1973,2,FALSE)," ")</f>
        <v xml:space="preserve"> </v>
      </c>
      <c r="D25" t="str">
        <f>IF(B25:B25&gt;0,VLOOKUP(B25,Fed.!$A$2:$J$1973,3,FALSE)," ")</f>
        <v xml:space="preserve"> </v>
      </c>
      <c r="E25" s="3" t="str">
        <f>IF(B25:B25&gt;0,VLOOKUP(B25,Fed.!$A$2:$J$1973,4,FALSE)," ")</f>
        <v xml:space="preserve"> </v>
      </c>
      <c r="F25" s="3" t="str">
        <f>IF(B25:B25&gt;0,VLOOKUP(B25,Fed.!$A$2:$J$1973,5,FALSE)," ")</f>
        <v xml:space="preserve"> </v>
      </c>
      <c r="G25" s="413" t="str">
        <f>IF(B25:B25&gt;0,VLOOKUP(B25,Fed.!$A$2:$J$1973,6,FALSE)," ")</f>
        <v xml:space="preserve"> </v>
      </c>
      <c r="H25" t="str">
        <f>IF(B25:B25&gt;0,VLOOKUP(B25,Fed.!$A$2:$J$1973,7,FALSE)," ")</f>
        <v xml:space="preserve"> </v>
      </c>
      <c r="I25" t="str">
        <f>IF(B25:B25&gt;0,VLOOKUP(B25,Fed.!$A$2:$J$1973,8,FALSE)," ")</f>
        <v xml:space="preserve"> </v>
      </c>
      <c r="J25" t="str">
        <f>IF(B25:B25&gt;0,VLOOKUP(B25,Fed.!$A$2:$J$1973,9,FALSE)," ")</f>
        <v xml:space="preserve"> </v>
      </c>
      <c r="K25" s="3" t="str">
        <f>IF(B25:B25&gt;0,VLOOKUP(B25,Fed.!$A$2:$J$1973,10,FALSE)," ")</f>
        <v xml:space="preserve"> </v>
      </c>
      <c r="L25" s="327">
        <f>apuração!L70</f>
        <v>60</v>
      </c>
      <c r="M25" s="327">
        <f>apuração!M70</f>
        <v>50</v>
      </c>
      <c r="N25" s="322">
        <f>apuração!N70</f>
        <v>110</v>
      </c>
      <c r="O25" s="323">
        <f>apuração!O70</f>
        <v>0</v>
      </c>
      <c r="P25" s="323">
        <f>apuração!P70</f>
        <v>0</v>
      </c>
      <c r="Q25" s="323">
        <f>apuração!Q70</f>
        <v>0</v>
      </c>
      <c r="R25" s="323">
        <f>apuração!R70</f>
        <v>0</v>
      </c>
      <c r="S25" s="324" t="str">
        <f>apuração!S70</f>
        <v/>
      </c>
      <c r="T25" s="324" t="str">
        <f>apuração!T70</f>
        <v/>
      </c>
      <c r="U25" s="324" t="str">
        <f>apuração!U70</f>
        <v/>
      </c>
      <c r="V25" s="324" t="str">
        <f>apuração!V70</f>
        <v/>
      </c>
      <c r="W25" s="315" t="str">
        <f>apuração!W70</f>
        <v/>
      </c>
      <c r="X25" s="325">
        <f>apuração!X70</f>
        <v>104</v>
      </c>
      <c r="Y25" s="315"/>
      <c r="Z25" s="315"/>
      <c r="AA25" s="315"/>
      <c r="AB25" s="315"/>
      <c r="AC25" s="315"/>
      <c r="AD25" s="315"/>
    </row>
    <row r="26" spans="1:30" ht="18.600000000000001">
      <c r="A26" s="358"/>
      <c r="B26" s="63"/>
      <c r="C26" t="str">
        <f>IF(B26:B26&gt;0,VLOOKUP(B26,Fed.!$A$2:$J$1973,2,FALSE)," ")</f>
        <v xml:space="preserve"> </v>
      </c>
      <c r="D26" t="str">
        <f>IF(B26:B26&gt;0,VLOOKUP(B26,Fed.!$A$2:$J$1973,3,FALSE)," ")</f>
        <v xml:space="preserve"> </v>
      </c>
      <c r="E26" s="3" t="str">
        <f>IF(B26:B26&gt;0,VLOOKUP(B26,Fed.!$A$2:$J$1973,4,FALSE)," ")</f>
        <v xml:space="preserve"> </v>
      </c>
      <c r="F26" s="3" t="str">
        <f>IF(B26:B26&gt;0,VLOOKUP(B26,Fed.!$A$2:$J$1973,5,FALSE)," ")</f>
        <v xml:space="preserve"> </v>
      </c>
      <c r="G26" s="413" t="str">
        <f>IF(B26:B26&gt;0,VLOOKUP(B26,Fed.!$A$2:$J$1973,6,FALSE)," ")</f>
        <v xml:space="preserve"> </v>
      </c>
      <c r="H26" t="str">
        <f>IF(B26:B26&gt;0,VLOOKUP(B26,Fed.!$A$2:$J$1973,7,FALSE)," ")</f>
        <v xml:space="preserve"> </v>
      </c>
      <c r="I26" t="str">
        <f>IF(B26:B26&gt;0,VLOOKUP(B26,Fed.!$A$2:$J$1973,8,FALSE)," ")</f>
        <v xml:space="preserve"> </v>
      </c>
      <c r="J26" t="str">
        <f>IF(B26:B26&gt;0,VLOOKUP(B26,Fed.!$A$2:$J$1973,9,FALSE)," ")</f>
        <v xml:space="preserve"> </v>
      </c>
      <c r="K26" s="3" t="str">
        <f>IF(B26:B26&gt;0,VLOOKUP(B26,Fed.!$A$2:$J$1973,10,FALSE)," ")</f>
        <v xml:space="preserve"> </v>
      </c>
      <c r="L26" s="327">
        <f>apuração!L66</f>
        <v>62</v>
      </c>
      <c r="M26" s="327">
        <f>apuração!M66</f>
        <v>52</v>
      </c>
      <c r="N26" s="322">
        <f>apuração!N66</f>
        <v>114</v>
      </c>
      <c r="O26" s="323">
        <f>apuração!O66</f>
        <v>0</v>
      </c>
      <c r="P26" s="323">
        <f>apuração!P66</f>
        <v>0</v>
      </c>
      <c r="Q26" s="323">
        <f>apuração!Q66</f>
        <v>0</v>
      </c>
      <c r="R26" s="323">
        <f>apuração!R66</f>
        <v>0</v>
      </c>
      <c r="S26" s="324" t="str">
        <f>apuração!S66</f>
        <v/>
      </c>
      <c r="T26" s="324" t="str">
        <f>apuração!T66</f>
        <v/>
      </c>
      <c r="U26" s="324" t="str">
        <f>apuração!U66</f>
        <v/>
      </c>
      <c r="V26" s="324" t="str">
        <f>apuração!V66</f>
        <v/>
      </c>
      <c r="W26" s="315" t="str">
        <f>apuração!W66</f>
        <v/>
      </c>
      <c r="X26" s="325">
        <f>apuração!X66</f>
        <v>108</v>
      </c>
      <c r="Y26" s="315"/>
      <c r="Z26" s="315"/>
      <c r="AA26" s="315"/>
      <c r="AB26" s="315"/>
      <c r="AC26" s="315"/>
      <c r="AD26" s="315"/>
    </row>
    <row r="27" spans="1:30" ht="18.600000000000001">
      <c r="A27" s="358"/>
      <c r="B27" s="63"/>
      <c r="C27" t="str">
        <f>IF(B27:B27&gt;0,VLOOKUP(B27,Fed.!$A$2:$J$1973,2,FALSE)," ")</f>
        <v xml:space="preserve"> </v>
      </c>
      <c r="D27" t="str">
        <f>IF(B27:B27&gt;0,VLOOKUP(B27,Fed.!$A$2:$J$1973,3,FALSE)," ")</f>
        <v xml:space="preserve"> </v>
      </c>
      <c r="E27" s="3" t="str">
        <f>IF(B27:B27&gt;0,VLOOKUP(B27,Fed.!$A$2:$J$1973,4,FALSE)," ")</f>
        <v xml:space="preserve"> </v>
      </c>
      <c r="F27" s="3" t="str">
        <f>IF(B27:B27&gt;0,VLOOKUP(B27,Fed.!$A$2:$J$1973,5,FALSE)," ")</f>
        <v xml:space="preserve"> </v>
      </c>
      <c r="G27" s="413" t="str">
        <f>IF(B27:B27&gt;0,VLOOKUP(B27,Fed.!$A$2:$J$1973,6,FALSE)," ")</f>
        <v xml:space="preserve"> </v>
      </c>
      <c r="H27" t="str">
        <f>IF(B27:B27&gt;0,VLOOKUP(B27,Fed.!$A$2:$J$1973,7,FALSE)," ")</f>
        <v xml:space="preserve"> </v>
      </c>
      <c r="I27" t="str">
        <f>IF(B27:B27&gt;0,VLOOKUP(B27,Fed.!$A$2:$J$1973,8,FALSE)," ")</f>
        <v xml:space="preserve"> </v>
      </c>
      <c r="J27" t="str">
        <f>IF(B27:B27&gt;0,VLOOKUP(B27,Fed.!$A$2:$J$1973,9,FALSE)," ")</f>
        <v xml:space="preserve"> </v>
      </c>
      <c r="K27" s="3" t="str">
        <f>IF(B27:B27&gt;0,VLOOKUP(B27,Fed.!$A$2:$J$1973,10,FALSE)," ")</f>
        <v xml:space="preserve"> </v>
      </c>
      <c r="L27" s="327">
        <f>apuração!L12</f>
        <v>60</v>
      </c>
      <c r="M27" s="327">
        <f>apuração!M12</f>
        <v>62</v>
      </c>
      <c r="N27" s="322">
        <f>apuração!N12</f>
        <v>122</v>
      </c>
      <c r="O27" s="323">
        <f>apuração!O12</f>
        <v>0</v>
      </c>
      <c r="P27" s="323">
        <f>apuração!P12</f>
        <v>0</v>
      </c>
      <c r="Q27" s="323">
        <f>apuração!Q12</f>
        <v>0</v>
      </c>
      <c r="R27" s="323">
        <f>apuração!R12</f>
        <v>0</v>
      </c>
      <c r="S27" s="324" t="str">
        <f>apuração!S12</f>
        <v/>
      </c>
      <c r="T27" s="324" t="str">
        <f>apuração!T12</f>
        <v/>
      </c>
      <c r="U27" s="324" t="str">
        <f>apuração!U12</f>
        <v/>
      </c>
      <c r="V27" s="324" t="str">
        <f>apuração!V12</f>
        <v/>
      </c>
      <c r="W27" s="315" t="str">
        <f>apuração!W12</f>
        <v/>
      </c>
      <c r="X27" s="325">
        <f>apuração!X12</f>
        <v>116</v>
      </c>
      <c r="Y27" s="315"/>
      <c r="Z27" s="315"/>
      <c r="AA27" s="315"/>
      <c r="AB27" s="315"/>
      <c r="AC27" s="315"/>
      <c r="AD27" s="315"/>
    </row>
    <row r="28" spans="1:30" ht="18.600000000000001">
      <c r="A28" s="358"/>
      <c r="B28" s="63"/>
      <c r="C28" t="str">
        <f>IF(B28:B28&gt;0,VLOOKUP(B28,Fed.!$A$2:$J$1973,2,FALSE)," ")</f>
        <v xml:space="preserve"> </v>
      </c>
      <c r="D28" t="str">
        <f>IF(B28:B28&gt;0,VLOOKUP(B28,Fed.!$A$2:$J$1973,3,FALSE)," ")</f>
        <v xml:space="preserve"> </v>
      </c>
      <c r="E28" s="3" t="str">
        <f>IF(B28:B28&gt;0,VLOOKUP(B28,Fed.!$A$2:$J$1973,4,FALSE)," ")</f>
        <v xml:space="preserve"> </v>
      </c>
      <c r="F28" s="3" t="str">
        <f>IF(B28:B28&gt;0,VLOOKUP(B28,Fed.!$A$2:$J$1973,5,FALSE)," ")</f>
        <v xml:space="preserve"> </v>
      </c>
      <c r="G28" s="413" t="str">
        <f>IF(B28:B28&gt;0,VLOOKUP(B28,Fed.!$A$2:$J$1973,6,FALSE)," ")</f>
        <v xml:space="preserve"> </v>
      </c>
      <c r="H28" t="str">
        <f>IF(B28:B28&gt;0,VLOOKUP(B28,Fed.!$A$2:$J$1973,7,FALSE)," ")</f>
        <v xml:space="preserve"> </v>
      </c>
      <c r="I28" t="str">
        <f>IF(B28:B28&gt;0,VLOOKUP(B28,Fed.!$A$2:$J$1973,8,FALSE)," ")</f>
        <v xml:space="preserve"> </v>
      </c>
      <c r="J28" t="str">
        <f>IF(B28:B28&gt;0,VLOOKUP(B28,Fed.!$A$2:$J$1973,9,FALSE)," ")</f>
        <v xml:space="preserve"> </v>
      </c>
      <c r="K28" s="3" t="str">
        <f>IF(B28:B28&gt;0,VLOOKUP(B28,Fed.!$A$2:$J$1973,10,FALSE)," ")</f>
        <v xml:space="preserve"> </v>
      </c>
      <c r="L28" s="327">
        <f>apuração!L71</f>
        <v>99</v>
      </c>
      <c r="M28" s="327">
        <f>apuração!M71</f>
        <v>99</v>
      </c>
      <c r="N28" s="322">
        <f>apuração!N71</f>
        <v>198</v>
      </c>
      <c r="O28" s="323">
        <f>apuração!O71</f>
        <v>0</v>
      </c>
      <c r="P28" s="323">
        <f>apuração!P71</f>
        <v>0</v>
      </c>
      <c r="Q28" s="323">
        <f>apuração!Q71</f>
        <v>0</v>
      </c>
      <c r="R28" s="323">
        <f>apuração!R71</f>
        <v>0</v>
      </c>
      <c r="S28" s="324" t="str">
        <f>apuração!S71</f>
        <v/>
      </c>
      <c r="T28" s="324" t="str">
        <f>apuração!T71</f>
        <v/>
      </c>
      <c r="U28" s="324" t="str">
        <f>apuração!U71</f>
        <v/>
      </c>
      <c r="V28" s="324" t="str">
        <f>apuração!V71</f>
        <v/>
      </c>
      <c r="W28" s="315" t="str">
        <f>apuração!W71</f>
        <v/>
      </c>
      <c r="X28" s="325">
        <f>apuração!X71</f>
        <v>188</v>
      </c>
      <c r="Y28" s="315"/>
      <c r="Z28" s="315"/>
      <c r="AA28" s="315"/>
      <c r="AB28" s="315"/>
      <c r="AC28" s="315"/>
      <c r="AD28" s="315"/>
    </row>
    <row r="29" spans="1:30" ht="18.600000000000001">
      <c r="A29" s="358"/>
      <c r="B29" s="463"/>
      <c r="C29" t="str">
        <f>IF(B29:B29&gt;0,VLOOKUP(B29,Fed.!$A$2:$J$1973,2,FALSE)," ")</f>
        <v xml:space="preserve"> </v>
      </c>
      <c r="D29" t="str">
        <f>IF(B29:B29&gt;0,VLOOKUP(B29,Fed.!$A$2:$J$1973,3,FALSE)," ")</f>
        <v xml:space="preserve"> </v>
      </c>
      <c r="E29" s="3" t="str">
        <f>IF(B29:B29&gt;0,VLOOKUP(B29,Fed.!$A$2:$J$1973,4,FALSE)," ")</f>
        <v xml:space="preserve"> </v>
      </c>
      <c r="F29" s="3" t="str">
        <f>IF(B29:B29&gt;0,VLOOKUP(B29,Fed.!$A$2:$J$1973,5,FALSE)," ")</f>
        <v xml:space="preserve"> </v>
      </c>
      <c r="G29" s="413" t="str">
        <f>IF(B29:B29&gt;0,VLOOKUP(B29,Fed.!$A$2:$J$1973,6,FALSE)," ")</f>
        <v xml:space="preserve"> </v>
      </c>
      <c r="H29" t="str">
        <f>IF(B29:B29&gt;0,VLOOKUP(B29,Fed.!$A$2:$J$1973,7,FALSE)," ")</f>
        <v xml:space="preserve"> </v>
      </c>
      <c r="I29" t="str">
        <f>IF(B29:B29&gt;0,VLOOKUP(B29,Fed.!$A$2:$J$1973,8,FALSE)," ")</f>
        <v xml:space="preserve"> </v>
      </c>
      <c r="J29" t="str">
        <f>IF(B29:B29&gt;0,VLOOKUP(B29,Fed.!$A$2:$J$1973,9,FALSE)," ")</f>
        <v xml:space="preserve"> </v>
      </c>
      <c r="K29" s="3" t="str">
        <f>IF(B29:B29&gt;0,VLOOKUP(B29,Fed.!$A$2:$J$1973,10,FALSE)," ")</f>
        <v xml:space="preserve"> </v>
      </c>
      <c r="L29" s="327">
        <f>apuração!L14</f>
        <v>47</v>
      </c>
      <c r="M29" s="327">
        <f>apuração!M14</f>
        <v>46</v>
      </c>
      <c r="N29" s="322">
        <f>apuração!N14</f>
        <v>93</v>
      </c>
      <c r="O29" s="323">
        <f>apuração!O14</f>
        <v>0</v>
      </c>
      <c r="P29" s="323">
        <f>apuração!P14</f>
        <v>0</v>
      </c>
      <c r="Q29" s="323">
        <f>apuração!Q14</f>
        <v>0</v>
      </c>
      <c r="R29" s="323">
        <f>apuração!R14</f>
        <v>0</v>
      </c>
      <c r="S29" s="324" t="str">
        <f>apuração!S14</f>
        <v/>
      </c>
      <c r="T29" s="324" t="str">
        <f>apuração!T14</f>
        <v/>
      </c>
      <c r="U29" s="324" t="str">
        <f>apuração!U14</f>
        <v/>
      </c>
      <c r="V29" s="324" t="str">
        <f>apuração!V14</f>
        <v/>
      </c>
      <c r="W29" s="315" t="str">
        <f>apuração!W14</f>
        <v/>
      </c>
      <c r="X29" s="325">
        <f>apuração!X14</f>
        <v>87</v>
      </c>
      <c r="Y29" s="315"/>
      <c r="Z29" s="315"/>
      <c r="AA29" s="315"/>
      <c r="AB29" s="315"/>
      <c r="AC29" s="315"/>
      <c r="AD29" s="315"/>
    </row>
    <row r="30" spans="1:30" ht="18.600000000000001">
      <c r="A30" s="358"/>
      <c r="B30" s="63"/>
      <c r="C30" t="str">
        <f>IF(B30:B30&gt;0,VLOOKUP(B30,Fed.!$A$2:$J$1973,2,FALSE)," ")</f>
        <v xml:space="preserve"> </v>
      </c>
      <c r="D30" t="str">
        <f>IF(B30:B30&gt;0,VLOOKUP(B30,Fed.!$A$2:$J$1973,3,FALSE)," ")</f>
        <v xml:space="preserve"> </v>
      </c>
      <c r="E30" s="3" t="str">
        <f>IF(B30:B30&gt;0,VLOOKUP(B30,Fed.!$A$2:$J$1973,4,FALSE)," ")</f>
        <v xml:space="preserve"> </v>
      </c>
      <c r="F30" s="3" t="str">
        <f>IF(B30:B30&gt;0,VLOOKUP(B30,Fed.!$A$2:$J$1973,5,FALSE)," ")</f>
        <v xml:space="preserve"> </v>
      </c>
      <c r="G30" s="413" t="str">
        <f>IF(B30:B30&gt;0,VLOOKUP(B30,Fed.!$A$2:$J$1973,6,FALSE)," ")</f>
        <v xml:space="preserve"> </v>
      </c>
      <c r="H30" t="str">
        <f>IF(B30:B30&gt;0,VLOOKUP(B30,Fed.!$A$2:$J$1973,7,FALSE)," ")</f>
        <v xml:space="preserve"> </v>
      </c>
      <c r="I30" t="str">
        <f>IF(B30:B30&gt;0,VLOOKUP(B30,Fed.!$A$2:$J$1973,8,FALSE)," ")</f>
        <v xml:space="preserve"> </v>
      </c>
      <c r="J30" t="str">
        <f>IF(B30:B30&gt;0,VLOOKUP(B30,Fed.!$A$2:$J$1973,9,FALSE)," ")</f>
        <v xml:space="preserve"> </v>
      </c>
      <c r="K30" s="3" t="str">
        <f>IF(B30:B30&gt;0,VLOOKUP(B30,Fed.!$A$2:$J$1973,10,FALSE)," ")</f>
        <v xml:space="preserve"> </v>
      </c>
      <c r="L30" s="321">
        <f>apuração!L107</f>
        <v>65</v>
      </c>
      <c r="M30" s="321">
        <f>apuração!M107</f>
        <v>61</v>
      </c>
      <c r="N30" s="322">
        <f>apuração!N107</f>
        <v>126</v>
      </c>
      <c r="O30" s="323">
        <f>apuração!O107</f>
        <v>0</v>
      </c>
      <c r="P30" s="323">
        <f>apuração!P107</f>
        <v>0</v>
      </c>
      <c r="Q30" s="323">
        <f>apuração!Q107</f>
        <v>0</v>
      </c>
      <c r="R30" s="323">
        <f>apuração!R107</f>
        <v>0</v>
      </c>
      <c r="S30" s="324" t="str">
        <f>apuração!S107</f>
        <v/>
      </c>
      <c r="T30" s="324" t="str">
        <f>apuração!T107</f>
        <v/>
      </c>
      <c r="U30" s="324" t="str">
        <f>apuração!U107</f>
        <v/>
      </c>
      <c r="V30" s="324" t="str">
        <f>apuração!V107</f>
        <v/>
      </c>
      <c r="W30" s="315" t="str">
        <f>apuração!W107</f>
        <v/>
      </c>
      <c r="X30" s="325">
        <f>apuração!X107</f>
        <v>108</v>
      </c>
      <c r="Y30" s="315"/>
      <c r="Z30" s="315"/>
      <c r="AA30" s="315"/>
      <c r="AB30" s="315"/>
      <c r="AC30" s="315"/>
      <c r="AD30" s="315"/>
    </row>
    <row r="31" spans="1:30" ht="18.600000000000001">
      <c r="A31" s="358"/>
      <c r="B31" s="63"/>
      <c r="C31" t="str">
        <f>IF(B31:B31&gt;0,VLOOKUP(B31,Fed.!$A$2:$J$1973,2,FALSE)," ")</f>
        <v xml:space="preserve"> </v>
      </c>
      <c r="D31" t="str">
        <f>IF(B31:B31&gt;0,VLOOKUP(B31,Fed.!$A$2:$J$1973,3,FALSE)," ")</f>
        <v xml:space="preserve"> </v>
      </c>
      <c r="E31" s="3" t="str">
        <f>IF(B31:B31&gt;0,VLOOKUP(B31,Fed.!$A$2:$J$1973,4,FALSE)," ")</f>
        <v xml:space="preserve"> </v>
      </c>
      <c r="F31" s="3" t="str">
        <f>IF(B31:B31&gt;0,VLOOKUP(B31,Fed.!$A$2:$J$1973,5,FALSE)," ")</f>
        <v xml:space="preserve"> </v>
      </c>
      <c r="G31" s="413" t="str">
        <f>IF(B31:B31&gt;0,VLOOKUP(B31,Fed.!$A$2:$J$1973,6,FALSE)," ")</f>
        <v xml:space="preserve"> </v>
      </c>
      <c r="H31" t="str">
        <f>IF(B31:B31&gt;0,VLOOKUP(B31,Fed.!$A$2:$J$1973,7,FALSE)," ")</f>
        <v xml:space="preserve"> </v>
      </c>
      <c r="I31" t="str">
        <f>IF(B31:B31&gt;0,VLOOKUP(B31,Fed.!$A$2:$J$1973,8,FALSE)," ")</f>
        <v xml:space="preserve"> </v>
      </c>
      <c r="J31" t="str">
        <f>IF(B31:B31&gt;0,VLOOKUP(B31,Fed.!$A$2:$J$1973,9,FALSE)," ")</f>
        <v xml:space="preserve"> </v>
      </c>
      <c r="K31" s="3" t="str">
        <f>IF(B31:B31&gt;0,VLOOKUP(B31,Fed.!$A$2:$J$1973,10,FALSE)," ")</f>
        <v xml:space="preserve"> </v>
      </c>
      <c r="L31" s="327">
        <f>apuração!L3</f>
        <v>55</v>
      </c>
      <c r="M31" s="327">
        <f>apuração!M3</f>
        <v>64</v>
      </c>
      <c r="N31" s="322">
        <f>apuração!N3</f>
        <v>119</v>
      </c>
      <c r="O31" s="323">
        <f>apuração!O3</f>
        <v>0</v>
      </c>
      <c r="P31" s="323">
        <f>apuração!P3</f>
        <v>0</v>
      </c>
      <c r="Q31" s="323">
        <f>apuração!Q3</f>
        <v>0</v>
      </c>
      <c r="R31" s="323">
        <f>apuração!R3</f>
        <v>0</v>
      </c>
      <c r="S31" s="324" t="str">
        <f>apuração!S3</f>
        <v/>
      </c>
      <c r="T31" s="324" t="str">
        <f>apuração!T3</f>
        <v/>
      </c>
      <c r="U31" s="324" t="str">
        <f>apuração!U3</f>
        <v/>
      </c>
      <c r="V31" s="324" t="str">
        <f>apuração!V3</f>
        <v/>
      </c>
      <c r="W31" s="315" t="str">
        <f>apuração!W3</f>
        <v/>
      </c>
      <c r="X31" s="325">
        <f>apuração!X3</f>
        <v>117</v>
      </c>
      <c r="Y31" s="315"/>
      <c r="Z31" s="315"/>
      <c r="AA31" s="315"/>
      <c r="AB31" s="315"/>
      <c r="AC31" s="315"/>
      <c r="AD31" s="315"/>
    </row>
    <row r="32" spans="1:30" ht="18.600000000000001">
      <c r="A32" s="358"/>
      <c r="B32" s="63"/>
      <c r="C32" t="str">
        <f>IF(B32:B32&gt;0,VLOOKUP(B32,Fed.!$A$2:$J$1973,2,FALSE)," ")</f>
        <v xml:space="preserve"> </v>
      </c>
      <c r="D32" t="str">
        <f>IF(B32:B32&gt;0,VLOOKUP(B32,Fed.!$A$2:$J$1973,3,FALSE)," ")</f>
        <v xml:space="preserve"> </v>
      </c>
      <c r="E32" s="3" t="str">
        <f>IF(B32:B32&gt;0,VLOOKUP(B32,Fed.!$A$2:$J$1973,4,FALSE)," ")</f>
        <v xml:space="preserve"> </v>
      </c>
      <c r="F32" s="3" t="str">
        <f>IF(B32:B32&gt;0,VLOOKUP(B32,Fed.!$A$2:$J$1973,5,FALSE)," ")</f>
        <v xml:space="preserve"> </v>
      </c>
      <c r="G32" s="413" t="str">
        <f>IF(B32:B32&gt;0,VLOOKUP(B32,Fed.!$A$2:$J$1973,6,FALSE)," ")</f>
        <v xml:space="preserve"> </v>
      </c>
      <c r="H32" t="str">
        <f>IF(B32:B32&gt;0,VLOOKUP(B32,Fed.!$A$2:$J$1973,7,FALSE)," ")</f>
        <v xml:space="preserve"> </v>
      </c>
      <c r="I32" t="str">
        <f>IF(B32:B32&gt;0,VLOOKUP(B32,Fed.!$A$2:$J$1973,8,FALSE)," ")</f>
        <v xml:space="preserve"> </v>
      </c>
      <c r="J32" t="str">
        <f>IF(B32:B32&gt;0,VLOOKUP(B32,Fed.!$A$2:$J$1973,9,FALSE)," ")</f>
        <v xml:space="preserve"> </v>
      </c>
      <c r="K32" s="3" t="str">
        <f>IF(B32:B32&gt;0,VLOOKUP(B32,Fed.!$A$2:$J$1973,10,FALSE)," ")</f>
        <v xml:space="preserve"> </v>
      </c>
      <c r="L32" s="327">
        <f>apuração!L110</f>
        <v>57</v>
      </c>
      <c r="M32" s="327">
        <f>apuração!M110</f>
        <v>58</v>
      </c>
      <c r="N32" s="322">
        <f>apuração!N110</f>
        <v>115</v>
      </c>
      <c r="O32" s="323">
        <f>apuração!O110</f>
        <v>0</v>
      </c>
      <c r="P32" s="323">
        <f>apuração!P110</f>
        <v>0</v>
      </c>
      <c r="Q32" s="323">
        <f>apuração!Q110</f>
        <v>0</v>
      </c>
      <c r="R32" s="323">
        <f>apuração!R110</f>
        <v>0</v>
      </c>
      <c r="S32" s="324" t="str">
        <f>apuração!S110</f>
        <v/>
      </c>
      <c r="T32" s="324" t="str">
        <f>apuração!T110</f>
        <v/>
      </c>
      <c r="U32" s="324" t="str">
        <f>apuração!U110</f>
        <v/>
      </c>
      <c r="V32" s="324" t="str">
        <f>apuração!V110</f>
        <v/>
      </c>
      <c r="W32" s="315" t="str">
        <f>apuração!W110</f>
        <v/>
      </c>
      <c r="X32" s="325">
        <f>apuração!X110</f>
        <v>101</v>
      </c>
      <c r="Y32" s="315"/>
      <c r="Z32" s="315"/>
      <c r="AA32" s="315"/>
      <c r="AB32" s="315"/>
      <c r="AC32" s="315"/>
      <c r="AD32" s="315"/>
    </row>
    <row r="33" spans="1:30" ht="18.600000000000001">
      <c r="A33" s="358"/>
      <c r="B33" s="63"/>
      <c r="C33" t="str">
        <f>IF(B33:B33&gt;0,VLOOKUP(B33,Fed.!$A$2:$J$1973,2,FALSE)," ")</f>
        <v xml:space="preserve"> </v>
      </c>
      <c r="D33" t="str">
        <f>IF(B33:B33&gt;0,VLOOKUP(B33,Fed.!$A$2:$J$1973,3,FALSE)," ")</f>
        <v xml:space="preserve"> </v>
      </c>
      <c r="E33" s="3" t="str">
        <f>IF(B33:B33&gt;0,VLOOKUP(B33,Fed.!$A$2:$J$1973,4,FALSE)," ")</f>
        <v xml:space="preserve"> </v>
      </c>
      <c r="F33" s="3" t="str">
        <f>IF(B33:B33&gt;0,VLOOKUP(B33,Fed.!$A$2:$J$1973,5,FALSE)," ")</f>
        <v xml:space="preserve"> </v>
      </c>
      <c r="G33" s="413" t="str">
        <f>IF(B33:B33&gt;0,VLOOKUP(B33,Fed.!$A$2:$J$1973,6,FALSE)," ")</f>
        <v xml:space="preserve"> </v>
      </c>
      <c r="H33" t="str">
        <f>IF(B33:B33&gt;0,VLOOKUP(B33,Fed.!$A$2:$J$1973,7,FALSE)," ")</f>
        <v xml:space="preserve"> </v>
      </c>
      <c r="I33" t="str">
        <f>IF(B33:B33&gt;0,VLOOKUP(B33,Fed.!$A$2:$J$1973,8,FALSE)," ")</f>
        <v xml:space="preserve"> </v>
      </c>
      <c r="J33" t="str">
        <f>IF(B33:B33&gt;0,VLOOKUP(B33,Fed.!$A$2:$J$1973,9,FALSE)," ")</f>
        <v xml:space="preserve"> </v>
      </c>
      <c r="K33" s="3" t="str">
        <f>IF(B33:B33&gt;0,VLOOKUP(B33,Fed.!$A$2:$J$1973,10,FALSE)," ")</f>
        <v xml:space="preserve"> </v>
      </c>
      <c r="L33" s="326">
        <f>apuração!L87</f>
        <v>54</v>
      </c>
      <c r="M33" s="326">
        <f>apuração!M87</f>
        <v>58</v>
      </c>
      <c r="N33" s="322">
        <f>apuração!N87</f>
        <v>112</v>
      </c>
      <c r="O33" s="323">
        <f>apuração!O87</f>
        <v>0</v>
      </c>
      <c r="P33" s="323">
        <f>apuração!P87</f>
        <v>0</v>
      </c>
      <c r="Q33" s="323">
        <f>apuração!Q87</f>
        <v>0</v>
      </c>
      <c r="R33" s="323">
        <f>apuração!R87</f>
        <v>0</v>
      </c>
      <c r="S33" s="324" t="str">
        <f>apuração!S87</f>
        <v/>
      </c>
      <c r="T33" s="324" t="str">
        <f>apuração!T87</f>
        <v/>
      </c>
      <c r="U33" s="324" t="str">
        <f>apuração!U87</f>
        <v/>
      </c>
      <c r="V33" s="324" t="str">
        <f>apuração!V87</f>
        <v/>
      </c>
      <c r="W33" s="315" t="str">
        <f>apuração!W87</f>
        <v/>
      </c>
      <c r="X33" s="325">
        <f>apuração!X87</f>
        <v>96</v>
      </c>
      <c r="Y33" s="315"/>
      <c r="Z33" s="315"/>
      <c r="AA33" s="315"/>
      <c r="AB33" s="315"/>
      <c r="AC33" s="315"/>
      <c r="AD33" s="315"/>
    </row>
    <row r="34" spans="1:30" ht="18.600000000000001">
      <c r="A34" s="358"/>
      <c r="B34" s="63"/>
      <c r="C34" t="str">
        <f>IF(B34:B34&gt;0,VLOOKUP(B34,Fed.!$A$2:$J$1973,2,FALSE)," ")</f>
        <v xml:space="preserve"> </v>
      </c>
      <c r="D34" t="str">
        <f>IF(B34:B34&gt;0,VLOOKUP(B34,Fed.!$A$2:$J$1973,3,FALSE)," ")</f>
        <v xml:space="preserve"> </v>
      </c>
      <c r="E34" s="3" t="str">
        <f>IF(B34:B34&gt;0,VLOOKUP(B34,Fed.!$A$2:$J$1973,4,FALSE)," ")</f>
        <v xml:space="preserve"> </v>
      </c>
      <c r="F34" s="3" t="str">
        <f>IF(B34:B34&gt;0,VLOOKUP(B34,Fed.!$A$2:$J$1973,5,FALSE)," ")</f>
        <v xml:space="preserve"> </v>
      </c>
      <c r="G34" s="413" t="str">
        <f>IF(B34:B34&gt;0,VLOOKUP(B34,Fed.!$A$2:$J$1973,6,FALSE)," ")</f>
        <v xml:space="preserve"> </v>
      </c>
      <c r="H34" t="str">
        <f>IF(B34:B34&gt;0,VLOOKUP(B34,Fed.!$A$2:$J$1973,7,FALSE)," ")</f>
        <v xml:space="preserve"> </v>
      </c>
      <c r="I34" t="str">
        <f>IF(B34:B34&gt;0,VLOOKUP(B34,Fed.!$A$2:$J$1973,8,FALSE)," ")</f>
        <v xml:space="preserve"> </v>
      </c>
      <c r="J34" t="str">
        <f>IF(B34:B34&gt;0,VLOOKUP(B34,Fed.!$A$2:$J$1973,9,FALSE)," ")</f>
        <v xml:space="preserve"> </v>
      </c>
      <c r="K34" s="3" t="str">
        <f>IF(B34:B34&gt;0,VLOOKUP(B34,Fed.!$A$2:$J$1973,10,FALSE)," ")</f>
        <v xml:space="preserve"> </v>
      </c>
      <c r="L34" s="327">
        <f>apuração!L26</f>
        <v>57</v>
      </c>
      <c r="M34" s="327">
        <f>apuração!M26</f>
        <v>54</v>
      </c>
      <c r="N34" s="322">
        <f>apuração!N26</f>
        <v>111</v>
      </c>
      <c r="O34" s="323">
        <f>apuração!O26</f>
        <v>0</v>
      </c>
      <c r="P34" s="323">
        <f>apuração!P26</f>
        <v>0</v>
      </c>
      <c r="Q34" s="323">
        <f>apuração!Q26</f>
        <v>0</v>
      </c>
      <c r="R34" s="323">
        <f>apuração!R26</f>
        <v>0</v>
      </c>
      <c r="S34" s="324" t="str">
        <f>apuração!S26</f>
        <v/>
      </c>
      <c r="T34" s="324" t="str">
        <f>apuração!T26</f>
        <v/>
      </c>
      <c r="U34" s="324" t="str">
        <f>apuração!U26</f>
        <v/>
      </c>
      <c r="V34" s="324" t="str">
        <f>apuração!V26</f>
        <v/>
      </c>
      <c r="W34" s="315" t="str">
        <f>apuração!W26</f>
        <v/>
      </c>
      <c r="X34" s="325">
        <f>apuração!X26</f>
        <v>107</v>
      </c>
      <c r="Y34" s="315"/>
      <c r="Z34" s="315"/>
      <c r="AA34" s="315"/>
      <c r="AB34" s="315"/>
      <c r="AC34" s="315"/>
      <c r="AD34" s="315"/>
    </row>
    <row r="35" spans="1:30" ht="18.600000000000001">
      <c r="A35" s="358"/>
      <c r="B35" s="63"/>
      <c r="C35" t="str">
        <f>IF(B35:B35&gt;0,VLOOKUP(B35,Fed.!$A$2:$J$1973,2,FALSE)," ")</f>
        <v xml:space="preserve"> </v>
      </c>
      <c r="D35" t="str">
        <f>IF(B35:B35&gt;0,VLOOKUP(B35,Fed.!$A$2:$J$1973,3,FALSE)," ")</f>
        <v xml:space="preserve"> </v>
      </c>
      <c r="E35" s="3" t="str">
        <f>IF(B35:B35&gt;0,VLOOKUP(B35,Fed.!$A$2:$J$1973,4,FALSE)," ")</f>
        <v xml:space="preserve"> </v>
      </c>
      <c r="F35" s="3" t="str">
        <f>IF(B35:B35&gt;0,VLOOKUP(B35,Fed.!$A$2:$J$1973,5,FALSE)," ")</f>
        <v xml:space="preserve"> </v>
      </c>
      <c r="G35" s="413" t="str">
        <f>IF(B35:B35&gt;0,VLOOKUP(B35,Fed.!$A$2:$J$1973,6,FALSE)," ")</f>
        <v xml:space="preserve"> </v>
      </c>
      <c r="H35" t="str">
        <f>IF(B35:B35&gt;0,VLOOKUP(B35,Fed.!$A$2:$J$1973,7,FALSE)," ")</f>
        <v xml:space="preserve"> </v>
      </c>
      <c r="I35" t="str">
        <f>IF(B35:B35&gt;0,VLOOKUP(B35,Fed.!$A$2:$J$1973,8,FALSE)," ")</f>
        <v xml:space="preserve"> </v>
      </c>
      <c r="J35" t="str">
        <f>IF(B35:B35&gt;0,VLOOKUP(B35,Fed.!$A$2:$J$1973,9,FALSE)," ")</f>
        <v xml:space="preserve"> </v>
      </c>
      <c r="K35" s="3" t="str">
        <f>IF(B35:B35&gt;0,VLOOKUP(B35,Fed.!$A$2:$J$1973,10,FALSE)," ")</f>
        <v xml:space="preserve"> </v>
      </c>
      <c r="L35" s="327">
        <f>apuração!L20</f>
        <v>57</v>
      </c>
      <c r="M35" s="327">
        <f>apuração!M20</f>
        <v>67</v>
      </c>
      <c r="N35" s="322">
        <f>apuração!N20</f>
        <v>124</v>
      </c>
      <c r="O35" s="323">
        <f>apuração!O20</f>
        <v>0</v>
      </c>
      <c r="P35" s="323">
        <f>apuração!P20</f>
        <v>0</v>
      </c>
      <c r="Q35" s="323">
        <f>apuração!Q20</f>
        <v>0</v>
      </c>
      <c r="R35" s="323">
        <f>apuração!R20</f>
        <v>0</v>
      </c>
      <c r="S35" s="324" t="str">
        <f>apuração!S20</f>
        <v/>
      </c>
      <c r="T35" s="324" t="str">
        <f>apuração!T20</f>
        <v/>
      </c>
      <c r="U35" s="324" t="str">
        <f>apuração!U20</f>
        <v/>
      </c>
      <c r="V35" s="324" t="str">
        <f>apuração!V20</f>
        <v/>
      </c>
      <c r="W35" s="315" t="str">
        <f>apuração!W20</f>
        <v/>
      </c>
      <c r="X35" s="325">
        <f>apuração!X20</f>
        <v>114</v>
      </c>
      <c r="Y35" s="315"/>
      <c r="Z35" s="315"/>
      <c r="AA35" s="315"/>
      <c r="AB35" s="315"/>
      <c r="AC35" s="315"/>
      <c r="AD35" s="315"/>
    </row>
    <row r="36" spans="1:30" ht="18.600000000000001">
      <c r="A36" s="358"/>
      <c r="B36" s="63"/>
      <c r="C36" t="str">
        <f>IF(B36:B36&gt;0,VLOOKUP(B36,Fed.!$A$2:$J$1973,2,FALSE)," ")</f>
        <v xml:space="preserve"> </v>
      </c>
      <c r="D36" t="str">
        <f>IF(B36:B36&gt;0,VLOOKUP(B36,Fed.!$A$2:$J$1973,3,FALSE)," ")</f>
        <v xml:space="preserve"> </v>
      </c>
      <c r="E36" s="3" t="str">
        <f>IF(B36:B36&gt;0,VLOOKUP(B36,Fed.!$A$2:$J$1973,4,FALSE)," ")</f>
        <v xml:space="preserve"> </v>
      </c>
      <c r="F36" s="3" t="str">
        <f>IF(B36:B36&gt;0,VLOOKUP(B36,Fed.!$A$2:$J$1973,5,FALSE)," ")</f>
        <v xml:space="preserve"> </v>
      </c>
      <c r="G36" s="413" t="str">
        <f>IF(B36:B36&gt;0,VLOOKUP(B36,Fed.!$A$2:$J$1973,6,FALSE)," ")</f>
        <v xml:space="preserve"> </v>
      </c>
      <c r="H36" t="str">
        <f>IF(B36:B36&gt;0,VLOOKUP(B36,Fed.!$A$2:$J$1973,7,FALSE)," ")</f>
        <v xml:space="preserve"> </v>
      </c>
      <c r="I36" t="str">
        <f>IF(B36:B36&gt;0,VLOOKUP(B36,Fed.!$A$2:$J$1973,8,FALSE)," ")</f>
        <v xml:space="preserve"> </v>
      </c>
      <c r="J36" t="str">
        <f>IF(B36:B36&gt;0,VLOOKUP(B36,Fed.!$A$2:$J$1973,9,FALSE)," ")</f>
        <v xml:space="preserve"> </v>
      </c>
      <c r="K36" s="3" t="str">
        <f>IF(B36:B36&gt;0,VLOOKUP(B36,Fed.!$A$2:$J$1973,10,FALSE)," ")</f>
        <v xml:space="preserve"> </v>
      </c>
      <c r="L36" s="326">
        <f>apuração!L47</f>
        <v>54</v>
      </c>
      <c r="M36" s="326">
        <f>apuração!M47</f>
        <v>63</v>
      </c>
      <c r="N36" s="322">
        <f>apuração!N47</f>
        <v>117</v>
      </c>
      <c r="O36" s="323">
        <f>apuração!O47</f>
        <v>0</v>
      </c>
      <c r="P36" s="323">
        <f>apuração!P47</f>
        <v>0</v>
      </c>
      <c r="Q36" s="323">
        <f>apuração!Q47</f>
        <v>0</v>
      </c>
      <c r="R36" s="323">
        <f>apuração!R47</f>
        <v>0</v>
      </c>
      <c r="S36" s="324" t="str">
        <f>apuração!S47</f>
        <v/>
      </c>
      <c r="T36" s="324" t="str">
        <f>apuração!T47</f>
        <v/>
      </c>
      <c r="U36" s="324" t="str">
        <f>apuração!U47</f>
        <v/>
      </c>
      <c r="V36" s="324" t="str">
        <f>apuração!V47</f>
        <v/>
      </c>
      <c r="W36" s="315" t="str">
        <f>apuração!W47</f>
        <v/>
      </c>
      <c r="X36" s="325">
        <f>apuração!X47</f>
        <v>109</v>
      </c>
      <c r="Y36" s="315"/>
      <c r="Z36" s="315"/>
      <c r="AA36" s="315"/>
      <c r="AB36" s="315"/>
      <c r="AC36" s="315"/>
      <c r="AD36" s="315"/>
    </row>
    <row r="37" spans="1:30" ht="18.600000000000001">
      <c r="A37" s="358"/>
      <c r="B37" s="63"/>
      <c r="C37" t="str">
        <f>IF(B37:B37&gt;0,VLOOKUP(B37,Fed.!$A$2:$J$1973,2,FALSE)," ")</f>
        <v xml:space="preserve"> </v>
      </c>
      <c r="D37" t="str">
        <f>IF(B37:B37&gt;0,VLOOKUP(B37,Fed.!$A$2:$J$1973,3,FALSE)," ")</f>
        <v xml:space="preserve"> </v>
      </c>
      <c r="E37" s="3" t="str">
        <f>IF(B37:B37&gt;0,VLOOKUP(B37,Fed.!$A$2:$J$1973,4,FALSE)," ")</f>
        <v xml:space="preserve"> </v>
      </c>
      <c r="F37" s="3" t="str">
        <f>IF(B37:B37&gt;0,VLOOKUP(B37,Fed.!$A$2:$J$1973,5,FALSE)," ")</f>
        <v xml:space="preserve"> </v>
      </c>
      <c r="G37" s="413" t="str">
        <f>IF(B37:B37&gt;0,VLOOKUP(B37,Fed.!$A$2:$J$1973,6,FALSE)," ")</f>
        <v xml:space="preserve"> </v>
      </c>
      <c r="H37" t="str">
        <f>IF(B37:B37&gt;0,VLOOKUP(B37,Fed.!$A$2:$J$1973,7,FALSE)," ")</f>
        <v xml:space="preserve"> </v>
      </c>
      <c r="I37" t="str">
        <f>IF(B37:B37&gt;0,VLOOKUP(B37,Fed.!$A$2:$J$1973,8,FALSE)," ")</f>
        <v xml:space="preserve"> </v>
      </c>
      <c r="J37" t="str">
        <f>IF(B37:B37&gt;0,VLOOKUP(B37,Fed.!$A$2:$J$1973,9,FALSE)," ")</f>
        <v xml:space="preserve"> </v>
      </c>
      <c r="K37" s="3" t="str">
        <f>IF(B37:B37&gt;0,VLOOKUP(B37,Fed.!$A$2:$J$1973,10,FALSE)," ")</f>
        <v xml:space="preserve"> </v>
      </c>
      <c r="L37" s="327">
        <f>apuração!L114</f>
        <v>60</v>
      </c>
      <c r="M37" s="327">
        <f>apuração!M114</f>
        <v>70</v>
      </c>
      <c r="N37" s="322">
        <f>apuração!N114</f>
        <v>130</v>
      </c>
      <c r="O37" s="323">
        <f>apuração!O114</f>
        <v>0</v>
      </c>
      <c r="P37" s="323">
        <f>apuração!P114</f>
        <v>0</v>
      </c>
      <c r="Q37" s="323">
        <f>apuração!Q114</f>
        <v>0</v>
      </c>
      <c r="R37" s="323">
        <f>apuração!R114</f>
        <v>0</v>
      </c>
      <c r="S37" s="324" t="str">
        <f>apuração!S114</f>
        <v/>
      </c>
      <c r="T37" s="324" t="str">
        <f>apuração!T114</f>
        <v/>
      </c>
      <c r="U37" s="324" t="str">
        <f>apuração!U114</f>
        <v/>
      </c>
      <c r="V37" s="324" t="str">
        <f>apuração!V114</f>
        <v/>
      </c>
      <c r="W37" s="315" t="str">
        <f>apuração!W114</f>
        <v/>
      </c>
      <c r="X37" s="325">
        <f>apuração!X114</f>
        <v>112</v>
      </c>
      <c r="Y37" s="315"/>
      <c r="Z37" s="315"/>
      <c r="AA37" s="315"/>
      <c r="AB37" s="315"/>
      <c r="AC37" s="315"/>
      <c r="AD37" s="315"/>
    </row>
    <row r="38" spans="1:30" ht="18.600000000000001">
      <c r="A38" s="358"/>
      <c r="B38" s="63"/>
      <c r="C38" t="str">
        <f>IF(B38:B38&gt;0,VLOOKUP(B38,Fed.!$A$2:$J$1973,2,FALSE)," ")</f>
        <v xml:space="preserve"> </v>
      </c>
      <c r="D38" t="str">
        <f>IF(B38:B38&gt;0,VLOOKUP(B38,Fed.!$A$2:$J$1973,3,FALSE)," ")</f>
        <v xml:space="preserve"> </v>
      </c>
      <c r="E38" s="3" t="str">
        <f>IF(B38:B38&gt;0,VLOOKUP(B38,Fed.!$A$2:$J$1973,4,FALSE)," ")</f>
        <v xml:space="preserve"> </v>
      </c>
      <c r="F38" s="3" t="str">
        <f>IF(B38:B38&gt;0,VLOOKUP(B38,Fed.!$A$2:$J$1973,5,FALSE)," ")</f>
        <v xml:space="preserve"> </v>
      </c>
      <c r="G38" s="413" t="str">
        <f>IF(B38:B38&gt;0,VLOOKUP(B38,Fed.!$A$2:$J$1973,6,FALSE)," ")</f>
        <v xml:space="preserve"> </v>
      </c>
      <c r="H38" t="str">
        <f>IF(B38:B38&gt;0,VLOOKUP(B38,Fed.!$A$2:$J$1973,7,FALSE)," ")</f>
        <v xml:space="preserve"> </v>
      </c>
      <c r="I38" t="str">
        <f>IF(B38:B38&gt;0,VLOOKUP(B38,Fed.!$A$2:$J$1973,8,FALSE)," ")</f>
        <v xml:space="preserve"> </v>
      </c>
      <c r="J38" t="str">
        <f>IF(B38:B38&gt;0,VLOOKUP(B38,Fed.!$A$2:$J$1973,9,FALSE)," ")</f>
        <v xml:space="preserve"> </v>
      </c>
      <c r="K38" s="3" t="str">
        <f>IF(B38:B38&gt;0,VLOOKUP(B38,Fed.!$A$2:$J$1973,10,FALSE)," ")</f>
        <v xml:space="preserve"> </v>
      </c>
      <c r="L38" s="321">
        <f>apuração!L111</f>
        <v>99</v>
      </c>
      <c r="M38" s="321">
        <f>apuração!M111</f>
        <v>99</v>
      </c>
      <c r="N38" s="322">
        <f>apuração!N111</f>
        <v>198</v>
      </c>
      <c r="O38" s="323">
        <f>apuração!O111</f>
        <v>0</v>
      </c>
      <c r="P38" s="323">
        <f>apuração!P111</f>
        <v>0</v>
      </c>
      <c r="Q38" s="323">
        <f>apuração!Q111</f>
        <v>0</v>
      </c>
      <c r="R38" s="323">
        <f>apuração!R111</f>
        <v>0</v>
      </c>
      <c r="S38" s="324" t="str">
        <f>apuração!S111</f>
        <v/>
      </c>
      <c r="T38" s="324" t="str">
        <f>apuração!T111</f>
        <v/>
      </c>
      <c r="U38" s="324" t="str">
        <f>apuração!U111</f>
        <v/>
      </c>
      <c r="V38" s="324" t="str">
        <f>apuração!V111</f>
        <v/>
      </c>
      <c r="W38" s="315" t="str">
        <f>apuração!W111</f>
        <v/>
      </c>
      <c r="X38" s="325">
        <f>apuração!X111</f>
        <v>180</v>
      </c>
      <c r="Y38" s="315"/>
      <c r="Z38" s="315"/>
      <c r="AA38" s="315"/>
      <c r="AB38" s="315"/>
      <c r="AC38" s="315"/>
      <c r="AD38" s="315"/>
    </row>
    <row r="39" spans="1:30" ht="18.600000000000001">
      <c r="A39" s="358"/>
      <c r="B39" s="63"/>
      <c r="C39" t="str">
        <f>IF(B39:B39&gt;0,VLOOKUP(B39,Fed.!$A$2:$J$1973,2,FALSE)," ")</f>
        <v xml:space="preserve"> </v>
      </c>
      <c r="D39" t="str">
        <f>IF(B39:B39&gt;0,VLOOKUP(B39,Fed.!$A$2:$J$1973,3,FALSE)," ")</f>
        <v xml:space="preserve"> </v>
      </c>
      <c r="E39" s="3" t="str">
        <f>IF(B39:B39&gt;0,VLOOKUP(B39,Fed.!$A$2:$J$1973,4,FALSE)," ")</f>
        <v xml:space="preserve"> </v>
      </c>
      <c r="F39" s="3" t="str">
        <f>IF(B39:B39&gt;0,VLOOKUP(B39,Fed.!$A$2:$J$1973,5,FALSE)," ")</f>
        <v xml:space="preserve"> </v>
      </c>
      <c r="G39" s="413" t="str">
        <f>IF(B39:B39&gt;0,VLOOKUP(B39,Fed.!$A$2:$J$1973,6,FALSE)," ")</f>
        <v xml:space="preserve"> </v>
      </c>
      <c r="H39" t="str">
        <f>IF(B39:B39&gt;0,VLOOKUP(B39,Fed.!$A$2:$J$1973,7,FALSE)," ")</f>
        <v xml:space="preserve"> </v>
      </c>
      <c r="I39" t="str">
        <f>IF(B39:B39&gt;0,VLOOKUP(B39,Fed.!$A$2:$J$1973,8,FALSE)," ")</f>
        <v xml:space="preserve"> </v>
      </c>
      <c r="J39" t="str">
        <f>IF(B39:B39&gt;0,VLOOKUP(B39,Fed.!$A$2:$J$1973,9,FALSE)," ")</f>
        <v xml:space="preserve"> </v>
      </c>
      <c r="K39" s="3" t="str">
        <f>IF(B39:B39&gt;0,VLOOKUP(B39,Fed.!$A$2:$J$1973,10,FALSE)," ")</f>
        <v xml:space="preserve"> </v>
      </c>
      <c r="L39" s="327">
        <f>apuração!L62</f>
        <v>60</v>
      </c>
      <c r="M39" s="327">
        <f>apuração!M62</f>
        <v>61</v>
      </c>
      <c r="N39" s="322">
        <f>apuração!N62</f>
        <v>121</v>
      </c>
      <c r="O39" s="323">
        <f>apuração!O62</f>
        <v>0</v>
      </c>
      <c r="P39" s="323">
        <f>apuração!P62</f>
        <v>0</v>
      </c>
      <c r="Q39" s="323">
        <f>apuração!Q62</f>
        <v>0</v>
      </c>
      <c r="R39" s="323">
        <f>apuração!R62</f>
        <v>0</v>
      </c>
      <c r="S39" s="324" t="str">
        <f>apuração!S62</f>
        <v/>
      </c>
      <c r="T39" s="324" t="str">
        <f>apuração!T62</f>
        <v/>
      </c>
      <c r="U39" s="324" t="str">
        <f>apuração!U62</f>
        <v/>
      </c>
      <c r="V39" s="324" t="str">
        <f>apuração!V62</f>
        <v/>
      </c>
      <c r="W39" s="315" t="str">
        <f>apuração!W62</f>
        <v/>
      </c>
      <c r="X39" s="325">
        <f>apuração!X62</f>
        <v>117</v>
      </c>
      <c r="Y39" s="315"/>
      <c r="Z39" s="315"/>
      <c r="AA39" s="315"/>
      <c r="AB39" s="315"/>
      <c r="AC39" s="315"/>
      <c r="AD39" s="315"/>
    </row>
    <row r="40" spans="1:30" ht="18.600000000000001">
      <c r="A40" s="358"/>
      <c r="B40" s="63"/>
      <c r="C40" t="str">
        <f>IF(B40:B40&gt;0,VLOOKUP(B40,Fed.!$A$2:$J$1973,2,FALSE)," ")</f>
        <v xml:space="preserve"> </v>
      </c>
      <c r="D40" t="str">
        <f>IF(B40:B40&gt;0,VLOOKUP(B40,Fed.!$A$2:$J$1973,3,FALSE)," ")</f>
        <v xml:space="preserve"> </v>
      </c>
      <c r="E40" s="3" t="str">
        <f>IF(B40:B40&gt;0,VLOOKUP(B40,Fed.!$A$2:$J$1973,4,FALSE)," ")</f>
        <v xml:space="preserve"> </v>
      </c>
      <c r="F40" s="3" t="str">
        <f>IF(B40:B40&gt;0,VLOOKUP(B40,Fed.!$A$2:$J$1973,5,FALSE)," ")</f>
        <v xml:space="preserve"> </v>
      </c>
      <c r="G40" s="413" t="str">
        <f>IF(B40:B40&gt;0,VLOOKUP(B40,Fed.!$A$2:$J$1973,6,FALSE)," ")</f>
        <v xml:space="preserve"> </v>
      </c>
      <c r="H40" t="str">
        <f>IF(B40:B40&gt;0,VLOOKUP(B40,Fed.!$A$2:$J$1973,7,FALSE)," ")</f>
        <v xml:space="preserve"> </v>
      </c>
      <c r="I40" t="str">
        <f>IF(B40:B40&gt;0,VLOOKUP(B40,Fed.!$A$2:$J$1973,8,FALSE)," ")</f>
        <v xml:space="preserve"> </v>
      </c>
      <c r="J40" t="str">
        <f>IF(B40:B40&gt;0,VLOOKUP(B40,Fed.!$A$2:$J$1973,9,FALSE)," ")</f>
        <v xml:space="preserve"> </v>
      </c>
      <c r="K40" s="3" t="str">
        <f>IF(B40:B40&gt;0,VLOOKUP(B40,Fed.!$A$2:$J$1973,10,FALSE)," ")</f>
        <v xml:space="preserve"> </v>
      </c>
      <c r="L40" s="327">
        <f>apuração!L16</f>
        <v>55</v>
      </c>
      <c r="M40" s="327">
        <f>apuração!M16</f>
        <v>67</v>
      </c>
      <c r="N40" s="322">
        <f>apuração!N16</f>
        <v>122</v>
      </c>
      <c r="O40" s="323">
        <f>apuração!O16</f>
        <v>0</v>
      </c>
      <c r="P40" s="323">
        <f>apuração!P16</f>
        <v>0</v>
      </c>
      <c r="Q40" s="323">
        <f>apuração!Q16</f>
        <v>0</v>
      </c>
      <c r="R40" s="323">
        <f>apuração!R16</f>
        <v>0</v>
      </c>
      <c r="S40" s="324" t="str">
        <f>apuração!S16</f>
        <v/>
      </c>
      <c r="T40" s="324" t="str">
        <f>apuração!T16</f>
        <v/>
      </c>
      <c r="U40" s="324" t="str">
        <f>apuração!U16</f>
        <v/>
      </c>
      <c r="V40" s="324" t="str">
        <f>apuração!V16</f>
        <v/>
      </c>
      <c r="W40" s="315" t="str">
        <f>apuração!W16</f>
        <v/>
      </c>
      <c r="X40" s="325">
        <f>apuração!X16</f>
        <v>116</v>
      </c>
      <c r="Y40" s="315"/>
      <c r="Z40" s="315"/>
      <c r="AA40" s="315"/>
      <c r="AB40" s="315"/>
      <c r="AC40" s="315"/>
      <c r="AD40" s="315"/>
    </row>
    <row r="41" spans="1:30" ht="18.600000000000001">
      <c r="A41" s="358"/>
      <c r="B41" s="63"/>
      <c r="C41" t="str">
        <f>IF(B41:B41&gt;0,VLOOKUP(B41,Fed.!$A$2:$J$1973,2,FALSE)," ")</f>
        <v xml:space="preserve"> </v>
      </c>
      <c r="D41" t="str">
        <f>IF(B41:B41&gt;0,VLOOKUP(B41,Fed.!$A$2:$J$1973,3,FALSE)," ")</f>
        <v xml:space="preserve"> </v>
      </c>
      <c r="E41" s="3" t="str">
        <f>IF(B41:B41&gt;0,VLOOKUP(B41,Fed.!$A$2:$J$1973,4,FALSE)," ")</f>
        <v xml:space="preserve"> </v>
      </c>
      <c r="F41" s="3" t="str">
        <f>IF(B41:B41&gt;0,VLOOKUP(B41,Fed.!$A$2:$J$1973,5,FALSE)," ")</f>
        <v xml:space="preserve"> </v>
      </c>
      <c r="G41" s="413" t="str">
        <f>IF(B41:B41&gt;0,VLOOKUP(B41,Fed.!$A$2:$J$1973,6,FALSE)," ")</f>
        <v xml:space="preserve"> </v>
      </c>
      <c r="H41" t="str">
        <f>IF(B41:B41&gt;0,VLOOKUP(B41,Fed.!$A$2:$J$1973,7,FALSE)," ")</f>
        <v xml:space="preserve"> </v>
      </c>
      <c r="I41" t="str">
        <f>IF(B41:B41&gt;0,VLOOKUP(B41,Fed.!$A$2:$J$1973,8,FALSE)," ")</f>
        <v xml:space="preserve"> </v>
      </c>
      <c r="J41" t="str">
        <f>IF(B41:B41&gt;0,VLOOKUP(B41,Fed.!$A$2:$J$1973,9,FALSE)," ")</f>
        <v xml:space="preserve"> </v>
      </c>
      <c r="K41" s="3" t="str">
        <f>IF(B41:B41&gt;0,VLOOKUP(B41,Fed.!$A$2:$J$1973,10,FALSE)," ")</f>
        <v xml:space="preserve"> </v>
      </c>
      <c r="L41" s="327">
        <f>apuração!L99</f>
        <v>66</v>
      </c>
      <c r="M41" s="327">
        <f>apuração!M99</f>
        <v>60</v>
      </c>
      <c r="N41" s="322">
        <f>apuração!N99</f>
        <v>126</v>
      </c>
      <c r="O41" s="323">
        <f>apuração!O99</f>
        <v>0</v>
      </c>
      <c r="P41" s="323">
        <f>apuração!P99</f>
        <v>0</v>
      </c>
      <c r="Q41" s="323">
        <f>apuração!Q99</f>
        <v>0</v>
      </c>
      <c r="R41" s="323">
        <f>apuração!R99</f>
        <v>0</v>
      </c>
      <c r="S41" s="324" t="str">
        <f>apuração!S99</f>
        <v/>
      </c>
      <c r="T41" s="324" t="str">
        <f>apuração!T99</f>
        <v/>
      </c>
      <c r="U41" s="324" t="str">
        <f>apuração!U99</f>
        <v/>
      </c>
      <c r="V41" s="324" t="str">
        <f>apuração!V99</f>
        <v/>
      </c>
      <c r="W41" s="315" t="str">
        <f>apuração!W99</f>
        <v/>
      </c>
      <c r="X41" s="325">
        <f>apuração!X99</f>
        <v>112</v>
      </c>
      <c r="Y41" s="315"/>
      <c r="Z41" s="315"/>
      <c r="AA41" s="315"/>
      <c r="AB41" s="315"/>
      <c r="AC41" s="315"/>
      <c r="AD41" s="315"/>
    </row>
    <row r="42" spans="1:30" ht="18.600000000000001">
      <c r="A42" s="358"/>
      <c r="B42" s="63"/>
      <c r="C42" t="str">
        <f>IF(B42:B42&gt;0,VLOOKUP(B42,Fed.!$A$2:$J$1973,2,FALSE)," ")</f>
        <v xml:space="preserve"> </v>
      </c>
      <c r="D42" t="str">
        <f>IF(B42:B42&gt;0,VLOOKUP(B42,Fed.!$A$2:$J$1973,3,FALSE)," ")</f>
        <v xml:space="preserve"> </v>
      </c>
      <c r="E42" s="3" t="str">
        <f>IF(B42:B42&gt;0,VLOOKUP(B42,Fed.!$A$2:$J$1973,4,FALSE)," ")</f>
        <v xml:space="preserve"> </v>
      </c>
      <c r="F42" s="3" t="str">
        <f>IF(B42:B42&gt;0,VLOOKUP(B42,Fed.!$A$2:$J$1973,5,FALSE)," ")</f>
        <v xml:space="preserve"> </v>
      </c>
      <c r="G42" s="413" t="str">
        <f>IF(B42:B42&gt;0,VLOOKUP(B42,Fed.!$A$2:$J$1973,6,FALSE)," ")</f>
        <v xml:space="preserve"> </v>
      </c>
      <c r="H42" t="str">
        <f>IF(B42:B42&gt;0,VLOOKUP(B42,Fed.!$A$2:$J$1973,7,FALSE)," ")</f>
        <v xml:space="preserve"> </v>
      </c>
      <c r="I42" t="str">
        <f>IF(B42:B42&gt;0,VLOOKUP(B42,Fed.!$A$2:$J$1973,8,FALSE)," ")</f>
        <v xml:space="preserve"> </v>
      </c>
      <c r="J42" t="str">
        <f>IF(B42:B42&gt;0,VLOOKUP(B42,Fed.!$A$2:$J$1973,9,FALSE)," ")</f>
        <v xml:space="preserve"> </v>
      </c>
      <c r="K42" s="3" t="str">
        <f>IF(B42:B42&gt;0,VLOOKUP(B42,Fed.!$A$2:$J$1973,10,FALSE)," ")</f>
        <v xml:space="preserve"> </v>
      </c>
      <c r="L42" s="327">
        <f>apuração!L58</f>
        <v>58</v>
      </c>
      <c r="M42" s="327">
        <f>apuração!M58</f>
        <v>52</v>
      </c>
      <c r="N42" s="322">
        <f>apuração!N58</f>
        <v>110</v>
      </c>
      <c r="O42" s="323">
        <f>apuração!O58</f>
        <v>0</v>
      </c>
      <c r="P42" s="323">
        <f>apuração!P58</f>
        <v>0</v>
      </c>
      <c r="Q42" s="323">
        <f>apuração!Q58</f>
        <v>0</v>
      </c>
      <c r="R42" s="323">
        <f>apuração!R58</f>
        <v>0</v>
      </c>
      <c r="S42" s="324" t="str">
        <f>apuração!S58</f>
        <v/>
      </c>
      <c r="T42" s="324" t="str">
        <f>apuração!T58</f>
        <v/>
      </c>
      <c r="U42" s="324" t="str">
        <f>apuração!U58</f>
        <v/>
      </c>
      <c r="V42" s="324" t="str">
        <f>apuração!V58</f>
        <v/>
      </c>
      <c r="W42" s="315" t="str">
        <f>apuração!W58</f>
        <v/>
      </c>
      <c r="X42" s="325">
        <f>apuração!X58</f>
        <v>104</v>
      </c>
      <c r="Y42" s="315"/>
      <c r="Z42" s="315"/>
      <c r="AA42" s="315"/>
      <c r="AB42" s="315"/>
      <c r="AC42" s="315"/>
      <c r="AD42" s="315"/>
    </row>
    <row r="43" spans="1:30" ht="18.600000000000001">
      <c r="A43" s="358"/>
      <c r="B43" s="63"/>
      <c r="C43" t="str">
        <f>IF(B43:B43&gt;0,VLOOKUP(B43,Fed.!$A$2:$J$1973,2,FALSE)," ")</f>
        <v xml:space="preserve"> </v>
      </c>
      <c r="D43" t="str">
        <f>IF(B43:B43&gt;0,VLOOKUP(B43,Fed.!$A$2:$J$1973,3,FALSE)," ")</f>
        <v xml:space="preserve"> </v>
      </c>
      <c r="E43" s="3" t="str">
        <f>IF(B43:B43&gt;0,VLOOKUP(B43,Fed.!$A$2:$J$1973,4,FALSE)," ")</f>
        <v xml:space="preserve"> </v>
      </c>
      <c r="F43" s="3" t="str">
        <f>IF(B43:B43&gt;0,VLOOKUP(B43,Fed.!$A$2:$J$1973,5,FALSE)," ")</f>
        <v xml:space="preserve"> </v>
      </c>
      <c r="G43" s="413" t="str">
        <f>IF(B43:B43&gt;0,VLOOKUP(B43,Fed.!$A$2:$J$1973,6,FALSE)," ")</f>
        <v xml:space="preserve"> </v>
      </c>
      <c r="H43" t="str">
        <f>IF(B43:B43&gt;0,VLOOKUP(B43,Fed.!$A$2:$J$1973,7,FALSE)," ")</f>
        <v xml:space="preserve"> </v>
      </c>
      <c r="I43" t="str">
        <f>IF(B43:B43&gt;0,VLOOKUP(B43,Fed.!$A$2:$J$1973,8,FALSE)," ")</f>
        <v xml:space="preserve"> </v>
      </c>
      <c r="J43" t="str">
        <f>IF(B43:B43&gt;0,VLOOKUP(B43,Fed.!$A$2:$J$1973,9,FALSE)," ")</f>
        <v xml:space="preserve"> </v>
      </c>
      <c r="K43" s="3" t="str">
        <f>IF(B43:B43&gt;0,VLOOKUP(B43,Fed.!$A$2:$J$1973,10,FALSE)," ")</f>
        <v xml:space="preserve"> </v>
      </c>
      <c r="L43" s="321">
        <f>apuração!L72</f>
        <v>62</v>
      </c>
      <c r="M43" s="321">
        <f>apuração!M72</f>
        <v>61</v>
      </c>
      <c r="N43" s="322">
        <f>apuração!N72</f>
        <v>123</v>
      </c>
      <c r="O43" s="323">
        <f>apuração!O72</f>
        <v>0</v>
      </c>
      <c r="P43" s="323">
        <f>apuração!P72</f>
        <v>0</v>
      </c>
      <c r="Q43" s="323">
        <f>apuração!Q72</f>
        <v>0</v>
      </c>
      <c r="R43" s="323">
        <f>apuração!R72</f>
        <v>0</v>
      </c>
      <c r="S43" s="324" t="str">
        <f>apuração!S72</f>
        <v/>
      </c>
      <c r="T43" s="324" t="str">
        <f>apuração!T72</f>
        <v/>
      </c>
      <c r="U43" s="324" t="str">
        <f>apuração!U72</f>
        <v/>
      </c>
      <c r="V43" s="324" t="str">
        <f>apuração!V72</f>
        <v/>
      </c>
      <c r="W43" s="315" t="str">
        <f>apuração!W72</f>
        <v/>
      </c>
      <c r="X43" s="325">
        <f>apuração!X72</f>
        <v>111</v>
      </c>
      <c r="Y43" s="315"/>
      <c r="Z43" s="315"/>
      <c r="AA43" s="315"/>
      <c r="AB43" s="315"/>
      <c r="AC43" s="315"/>
      <c r="AD43" s="315"/>
    </row>
    <row r="44" spans="1:30" ht="18.600000000000001">
      <c r="A44" s="358"/>
      <c r="B44" s="63"/>
      <c r="C44" t="str">
        <f>IF(B44:B44&gt;0,VLOOKUP(B44,Fed.!$A$2:$J$1973,2,FALSE)," ")</f>
        <v xml:space="preserve"> </v>
      </c>
      <c r="D44" t="str">
        <f>IF(B44:B44&gt;0,VLOOKUP(B44,Fed.!$A$2:$J$1973,3,FALSE)," ")</f>
        <v xml:space="preserve"> </v>
      </c>
      <c r="E44" s="3" t="str">
        <f>IF(B44:B44&gt;0,VLOOKUP(B44,Fed.!$A$2:$J$1973,4,FALSE)," ")</f>
        <v xml:space="preserve"> </v>
      </c>
      <c r="F44" s="3" t="str">
        <f>IF(B44:B44&gt;0,VLOOKUP(B44,Fed.!$A$2:$J$1973,5,FALSE)," ")</f>
        <v xml:space="preserve"> </v>
      </c>
      <c r="G44" s="413" t="str">
        <f>IF(B44:B44&gt;0,VLOOKUP(B44,Fed.!$A$2:$J$1973,6,FALSE)," ")</f>
        <v xml:space="preserve"> </v>
      </c>
      <c r="H44" t="str">
        <f>IF(B44:B44&gt;0,VLOOKUP(B44,Fed.!$A$2:$J$1973,7,FALSE)," ")</f>
        <v xml:space="preserve"> </v>
      </c>
      <c r="I44" t="str">
        <f>IF(B44:B44&gt;0,VLOOKUP(B44,Fed.!$A$2:$J$1973,8,FALSE)," ")</f>
        <v xml:space="preserve"> </v>
      </c>
      <c r="J44" t="str">
        <f>IF(B44:B44&gt;0,VLOOKUP(B44,Fed.!$A$2:$J$1973,9,FALSE)," ")</f>
        <v xml:space="preserve"> </v>
      </c>
      <c r="K44" s="3" t="str">
        <f>IF(B44:B44&gt;0,VLOOKUP(B44,Fed.!$A$2:$J$1973,10,FALSE)," ")</f>
        <v xml:space="preserve"> </v>
      </c>
      <c r="L44" s="327">
        <f>apuração!L139</f>
        <v>59</v>
      </c>
      <c r="M44" s="327">
        <f>apuração!M139</f>
        <v>58</v>
      </c>
      <c r="N44" s="322">
        <f>apuração!N139</f>
        <v>117</v>
      </c>
      <c r="O44" s="323">
        <f>apuração!O139</f>
        <v>0</v>
      </c>
      <c r="P44" s="323">
        <f>apuração!P139</f>
        <v>0</v>
      </c>
      <c r="Q44" s="323">
        <f>apuração!Q139</f>
        <v>0</v>
      </c>
      <c r="R44" s="323">
        <f>apuração!R139</f>
        <v>0</v>
      </c>
      <c r="S44" s="324" t="str">
        <f>apuração!S139</f>
        <v/>
      </c>
      <c r="T44" s="324" t="str">
        <f>apuração!T139</f>
        <v/>
      </c>
      <c r="U44" s="324" t="str">
        <f>apuração!U139</f>
        <v/>
      </c>
      <c r="V44" s="324" t="str">
        <f>apuração!V139</f>
        <v/>
      </c>
      <c r="W44" s="315" t="str">
        <f>apuração!W139</f>
        <v/>
      </c>
      <c r="X44" s="325">
        <f>apuração!X139</f>
        <v>99</v>
      </c>
      <c r="Y44" s="315"/>
      <c r="Z44" s="315"/>
      <c r="AA44" s="315"/>
      <c r="AB44" s="315"/>
      <c r="AC44" s="315"/>
      <c r="AD44" s="315"/>
    </row>
    <row r="45" spans="1:30" ht="18.600000000000001">
      <c r="A45" s="358"/>
      <c r="B45" s="63"/>
      <c r="C45" t="str">
        <f>IF(B45:B45&gt;0,VLOOKUP(B45,Fed.!$A$2:$J$1973,2,FALSE)," ")</f>
        <v xml:space="preserve"> </v>
      </c>
      <c r="D45" t="str">
        <f>IF(B45:B45&gt;0,VLOOKUP(B45,Fed.!$A$2:$J$1973,3,FALSE)," ")</f>
        <v xml:space="preserve"> </v>
      </c>
      <c r="E45" s="3" t="str">
        <f>IF(B45:B45&gt;0,VLOOKUP(B45,Fed.!$A$2:$J$1973,4,FALSE)," ")</f>
        <v xml:space="preserve"> </v>
      </c>
      <c r="F45" s="3" t="str">
        <f>IF(B45:B45&gt;0,VLOOKUP(B45,Fed.!$A$2:$J$1973,5,FALSE)," ")</f>
        <v xml:space="preserve"> </v>
      </c>
      <c r="G45" s="413" t="str">
        <f>IF(B45:B45&gt;0,VLOOKUP(B45,Fed.!$A$2:$J$1973,6,FALSE)," ")</f>
        <v xml:space="preserve"> </v>
      </c>
      <c r="H45" t="str">
        <f>IF(B45:B45&gt;0,VLOOKUP(B45,Fed.!$A$2:$J$1973,7,FALSE)," ")</f>
        <v xml:space="preserve"> </v>
      </c>
      <c r="I45" t="str">
        <f>IF(B45:B45&gt;0,VLOOKUP(B45,Fed.!$A$2:$J$1973,8,FALSE)," ")</f>
        <v xml:space="preserve"> </v>
      </c>
      <c r="J45" t="str">
        <f>IF(B45:B45&gt;0,VLOOKUP(B45,Fed.!$A$2:$J$1973,9,FALSE)," ")</f>
        <v xml:space="preserve"> </v>
      </c>
      <c r="K45" s="3" t="str">
        <f>IF(B45:B45&gt;0,VLOOKUP(B45,Fed.!$A$2:$J$1973,10,FALSE)," ")</f>
        <v xml:space="preserve"> </v>
      </c>
      <c r="L45" s="327">
        <f>apuração!L201</f>
        <v>64</v>
      </c>
      <c r="M45" s="327">
        <f>apuração!M201</f>
        <v>57</v>
      </c>
      <c r="N45" s="322">
        <f>apuração!N201</f>
        <v>121</v>
      </c>
      <c r="O45" s="323">
        <f>apuração!O201</f>
        <v>0</v>
      </c>
      <c r="P45" s="323">
        <f>apuração!P201</f>
        <v>0</v>
      </c>
      <c r="Q45" s="323">
        <f>apuração!Q201</f>
        <v>0</v>
      </c>
      <c r="R45" s="323">
        <f>apuração!R201</f>
        <v>0</v>
      </c>
      <c r="S45" s="324" t="str">
        <f>apuração!S201</f>
        <v/>
      </c>
      <c r="T45" s="324" t="str">
        <f>apuração!T201</f>
        <v/>
      </c>
      <c r="U45" s="324" t="str">
        <f>apuração!U201</f>
        <v/>
      </c>
      <c r="V45" s="324" t="str">
        <f>apuração!V201</f>
        <v/>
      </c>
      <c r="W45" s="315" t="str">
        <f>apuração!W201</f>
        <v/>
      </c>
      <c r="X45" s="325">
        <f>apuração!X201</f>
        <v>103</v>
      </c>
      <c r="Y45" s="315"/>
      <c r="Z45" s="315"/>
      <c r="AA45" s="315"/>
      <c r="AB45" s="315"/>
      <c r="AC45" s="315"/>
      <c r="AD45" s="315"/>
    </row>
    <row r="46" spans="1:30" ht="18.600000000000001">
      <c r="A46" s="358"/>
      <c r="B46" s="63"/>
      <c r="C46" t="str">
        <f>IF(B46:B46&gt;0,VLOOKUP(B46,Fed.!$A$2:$J$1973,2,FALSE)," ")</f>
        <v xml:space="preserve"> </v>
      </c>
      <c r="D46" t="str">
        <f>IF(B46:B46&gt;0,VLOOKUP(B46,Fed.!$A$2:$J$1973,3,FALSE)," ")</f>
        <v xml:space="preserve"> </v>
      </c>
      <c r="E46" s="3" t="str">
        <f>IF(B46:B46&gt;0,VLOOKUP(B46,Fed.!$A$2:$J$1973,4,FALSE)," ")</f>
        <v xml:space="preserve"> </v>
      </c>
      <c r="F46" s="3" t="str">
        <f>IF(B46:B46&gt;0,VLOOKUP(B46,Fed.!$A$2:$J$1973,5,FALSE)," ")</f>
        <v xml:space="preserve"> </v>
      </c>
      <c r="G46" s="413" t="str">
        <f>IF(B46:B46&gt;0,VLOOKUP(B46,Fed.!$A$2:$J$1973,6,FALSE)," ")</f>
        <v xml:space="preserve"> </v>
      </c>
      <c r="H46" t="str">
        <f>IF(B46:B46&gt;0,VLOOKUP(B46,Fed.!$A$2:$J$1973,7,FALSE)," ")</f>
        <v xml:space="preserve"> </v>
      </c>
      <c r="I46" t="str">
        <f>IF(B46:B46&gt;0,VLOOKUP(B46,Fed.!$A$2:$J$1973,8,FALSE)," ")</f>
        <v xml:space="preserve"> </v>
      </c>
      <c r="J46" t="str">
        <f>IF(B46:B46&gt;0,VLOOKUP(B46,Fed.!$A$2:$J$1973,9,FALSE)," ")</f>
        <v xml:space="preserve"> </v>
      </c>
      <c r="K46" s="3" t="str">
        <f>IF(B46:B46&gt;0,VLOOKUP(B46,Fed.!$A$2:$J$1973,10,FALSE)," ")</f>
        <v xml:space="preserve"> </v>
      </c>
      <c r="L46" s="326">
        <f>apuração!L77</f>
        <v>59</v>
      </c>
      <c r="M46" s="326">
        <f>apuração!M77</f>
        <v>53</v>
      </c>
      <c r="N46" s="322">
        <f>apuração!N77</f>
        <v>112</v>
      </c>
      <c r="O46" s="323">
        <f>apuração!O77</f>
        <v>0</v>
      </c>
      <c r="P46" s="323">
        <f>apuração!P77</f>
        <v>0</v>
      </c>
      <c r="Q46" s="323">
        <f>apuração!Q77</f>
        <v>0</v>
      </c>
      <c r="R46" s="323">
        <f>apuração!R77</f>
        <v>0</v>
      </c>
      <c r="S46" s="324" t="str">
        <f>apuração!S77</f>
        <v/>
      </c>
      <c r="T46" s="324" t="str">
        <f>apuração!T77</f>
        <v/>
      </c>
      <c r="U46" s="324" t="str">
        <f>apuração!U77</f>
        <v/>
      </c>
      <c r="V46" s="324" t="str">
        <f>apuração!V77</f>
        <v/>
      </c>
      <c r="W46" s="315" t="str">
        <f>apuração!W77</f>
        <v/>
      </c>
      <c r="X46" s="325">
        <f>apuração!X77</f>
        <v>100</v>
      </c>
      <c r="Y46" s="315"/>
      <c r="Z46" s="315"/>
      <c r="AA46" s="315"/>
      <c r="AB46" s="315"/>
      <c r="AC46" s="315"/>
      <c r="AD46" s="315"/>
    </row>
    <row r="47" spans="1:30" ht="18.600000000000001">
      <c r="A47" s="358"/>
      <c r="B47" s="63"/>
      <c r="C47" t="str">
        <f>IF(B47:B47&gt;0,VLOOKUP(B47,Fed.!$A$2:$J$1973,2,FALSE)," ")</f>
        <v xml:space="preserve"> </v>
      </c>
      <c r="D47" t="str">
        <f>IF(B47:B47&gt;0,VLOOKUP(B47,Fed.!$A$2:$J$1973,3,FALSE)," ")</f>
        <v xml:space="preserve"> </v>
      </c>
      <c r="E47" s="3" t="str">
        <f>IF(B47:B47&gt;0,VLOOKUP(B47,Fed.!$A$2:$J$1973,4,FALSE)," ")</f>
        <v xml:space="preserve"> </v>
      </c>
      <c r="F47" s="3" t="str">
        <f>IF(B47:B47&gt;0,VLOOKUP(B47,Fed.!$A$2:$J$1973,5,FALSE)," ")</f>
        <v xml:space="preserve"> </v>
      </c>
      <c r="G47" s="413" t="str">
        <f>IF(B47:B47&gt;0,VLOOKUP(B47,Fed.!$A$2:$J$1973,6,FALSE)," ")</f>
        <v xml:space="preserve"> </v>
      </c>
      <c r="H47" t="str">
        <f>IF(B47:B47&gt;0,VLOOKUP(B47,Fed.!$A$2:$J$1973,7,FALSE)," ")</f>
        <v xml:space="preserve"> </v>
      </c>
      <c r="I47" t="str">
        <f>IF(B47:B47&gt;0,VLOOKUP(B47,Fed.!$A$2:$J$1973,8,FALSE)," ")</f>
        <v xml:space="preserve"> </v>
      </c>
      <c r="J47" t="str">
        <f>IF(B47:B47&gt;0,VLOOKUP(B47,Fed.!$A$2:$J$1973,9,FALSE)," ")</f>
        <v xml:space="preserve"> </v>
      </c>
      <c r="K47" s="3" t="str">
        <f>IF(B47:B47&gt;0,VLOOKUP(B47,Fed.!$A$2:$J$1973,10,FALSE)," ")</f>
        <v xml:space="preserve"> </v>
      </c>
      <c r="L47" s="327">
        <f>apuração!L76</f>
        <v>60</v>
      </c>
      <c r="M47" s="327">
        <f>apuração!M76</f>
        <v>57</v>
      </c>
      <c r="N47" s="322">
        <f>apuração!N76</f>
        <v>117</v>
      </c>
      <c r="O47" s="323">
        <f>apuração!O76</f>
        <v>0</v>
      </c>
      <c r="P47" s="323">
        <f>apuração!P76</f>
        <v>0</v>
      </c>
      <c r="Q47" s="323">
        <f>apuração!Q76</f>
        <v>0</v>
      </c>
      <c r="R47" s="323">
        <f>apuração!R76</f>
        <v>0</v>
      </c>
      <c r="S47" s="324" t="str">
        <f>apuração!S76</f>
        <v/>
      </c>
      <c r="T47" s="324" t="str">
        <f>apuração!T76</f>
        <v/>
      </c>
      <c r="U47" s="324" t="str">
        <f>apuração!U76</f>
        <v/>
      </c>
      <c r="V47" s="324" t="str">
        <f>apuração!V76</f>
        <v/>
      </c>
      <c r="W47" s="315" t="str">
        <f>apuração!W76</f>
        <v/>
      </c>
      <c r="X47" s="325">
        <f>apuração!X76</f>
        <v>107</v>
      </c>
      <c r="Y47" s="315"/>
      <c r="Z47" s="315"/>
      <c r="AA47" s="315"/>
      <c r="AB47" s="315"/>
      <c r="AC47" s="315"/>
      <c r="AD47" s="315"/>
    </row>
    <row r="48" spans="1:30" ht="18.600000000000001">
      <c r="A48" s="358"/>
      <c r="B48" s="63"/>
      <c r="C48" t="str">
        <f>IF(B48:B48&gt;0,VLOOKUP(B48,Fed.!$A$2:$J$1973,2,FALSE)," ")</f>
        <v xml:space="preserve"> </v>
      </c>
      <c r="D48" t="str">
        <f>IF(B48:B48&gt;0,VLOOKUP(B48,Fed.!$A$2:$J$1973,3,FALSE)," ")</f>
        <v xml:space="preserve"> </v>
      </c>
      <c r="E48" s="3" t="str">
        <f>IF(B48:B48&gt;0,VLOOKUP(B48,Fed.!$A$2:$J$1973,4,FALSE)," ")</f>
        <v xml:space="preserve"> </v>
      </c>
      <c r="F48" s="3" t="str">
        <f>IF(B48:B48&gt;0,VLOOKUP(B48,Fed.!$A$2:$J$1973,5,FALSE)," ")</f>
        <v xml:space="preserve"> </v>
      </c>
      <c r="G48" s="413" t="str">
        <f>IF(B48:B48&gt;0,VLOOKUP(B48,Fed.!$A$2:$J$1973,6,FALSE)," ")</f>
        <v xml:space="preserve"> </v>
      </c>
      <c r="H48" t="str">
        <f>IF(B48:B48&gt;0,VLOOKUP(B48,Fed.!$A$2:$J$1973,7,FALSE)," ")</f>
        <v xml:space="preserve"> </v>
      </c>
      <c r="I48" t="str">
        <f>IF(B48:B48&gt;0,VLOOKUP(B48,Fed.!$A$2:$J$1973,8,FALSE)," ")</f>
        <v xml:space="preserve"> </v>
      </c>
      <c r="J48" t="str">
        <f>IF(B48:B48&gt;0,VLOOKUP(B48,Fed.!$A$2:$J$1973,9,FALSE)," ")</f>
        <v xml:space="preserve"> </v>
      </c>
      <c r="K48" s="3" t="str">
        <f>IF(B48:B48&gt;0,VLOOKUP(B48,Fed.!$A$2:$J$1973,10,FALSE)," ")</f>
        <v xml:space="preserve"> </v>
      </c>
      <c r="L48" s="327">
        <f>apuração!L30</f>
        <v>52</v>
      </c>
      <c r="M48" s="327">
        <f>apuração!M30</f>
        <v>63</v>
      </c>
      <c r="N48" s="322">
        <f>apuração!N30</f>
        <v>115</v>
      </c>
      <c r="O48" s="323">
        <f>apuração!O30</f>
        <v>0</v>
      </c>
      <c r="P48" s="323">
        <f>apuração!P30</f>
        <v>0</v>
      </c>
      <c r="Q48" s="323">
        <f>apuração!Q30</f>
        <v>0</v>
      </c>
      <c r="R48" s="323">
        <f>apuração!R30</f>
        <v>0</v>
      </c>
      <c r="S48" s="324" t="str">
        <f>apuração!S30</f>
        <v/>
      </c>
      <c r="T48" s="324" t="str">
        <f>apuração!T30</f>
        <v/>
      </c>
      <c r="U48" s="324" t="str">
        <f>apuração!U30</f>
        <v/>
      </c>
      <c r="V48" s="324" t="str">
        <f>apuração!V30</f>
        <v/>
      </c>
      <c r="W48" s="315" t="str">
        <f>apuração!W30</f>
        <v/>
      </c>
      <c r="X48" s="325">
        <f>apuração!X30</f>
        <v>111</v>
      </c>
      <c r="Y48" s="315"/>
      <c r="Z48" s="315"/>
      <c r="AA48" s="315"/>
      <c r="AB48" s="315"/>
      <c r="AC48" s="315"/>
      <c r="AD48" s="315"/>
    </row>
    <row r="49" spans="1:30" ht="18.600000000000001">
      <c r="A49" s="358"/>
      <c r="B49" s="63"/>
      <c r="C49" t="str">
        <f>IF(B49:B49&gt;0,VLOOKUP(B49,Fed.!$A$2:$J$1973,2,FALSE)," ")</f>
        <v xml:space="preserve"> </v>
      </c>
      <c r="D49" t="str">
        <f>IF(B49:B49&gt;0,VLOOKUP(B49,Fed.!$A$2:$J$1973,3,FALSE)," ")</f>
        <v xml:space="preserve"> </v>
      </c>
      <c r="E49" s="3" t="str">
        <f>IF(B49:B49&gt;0,VLOOKUP(B49,Fed.!$A$2:$J$1973,4,FALSE)," ")</f>
        <v xml:space="preserve"> </v>
      </c>
      <c r="F49" s="3" t="str">
        <f>IF(B49:B49&gt;0,VLOOKUP(B49,Fed.!$A$2:$J$1973,5,FALSE)," ")</f>
        <v xml:space="preserve"> </v>
      </c>
      <c r="G49" s="413" t="str">
        <f>IF(B49:B49&gt;0,VLOOKUP(B49,Fed.!$A$2:$J$1973,6,FALSE)," ")</f>
        <v xml:space="preserve"> </v>
      </c>
      <c r="H49" t="str">
        <f>IF(B49:B49&gt;0,VLOOKUP(B49,Fed.!$A$2:$J$1973,7,FALSE)," ")</f>
        <v xml:space="preserve"> </v>
      </c>
      <c r="I49" t="str">
        <f>IF(B49:B49&gt;0,VLOOKUP(B49,Fed.!$A$2:$J$1973,8,FALSE)," ")</f>
        <v xml:space="preserve"> </v>
      </c>
      <c r="J49" t="str">
        <f>IF(B49:B49&gt;0,VLOOKUP(B49,Fed.!$A$2:$J$1973,9,FALSE)," ")</f>
        <v xml:space="preserve"> </v>
      </c>
      <c r="K49" s="3" t="str">
        <f>IF(B49:B49&gt;0,VLOOKUP(B49,Fed.!$A$2:$J$1973,10,FALSE)," ")</f>
        <v xml:space="preserve"> </v>
      </c>
      <c r="L49" s="327">
        <f>apuração!L90</f>
        <v>55</v>
      </c>
      <c r="M49" s="327">
        <f>apuração!M90</f>
        <v>62</v>
      </c>
      <c r="N49" s="322">
        <f>apuração!N90</f>
        <v>117</v>
      </c>
      <c r="O49" s="323">
        <f>apuração!O90</f>
        <v>0</v>
      </c>
      <c r="P49" s="323">
        <f>apuração!P90</f>
        <v>0</v>
      </c>
      <c r="Q49" s="323">
        <f>apuração!Q90</f>
        <v>0</v>
      </c>
      <c r="R49" s="323">
        <f>apuração!R90</f>
        <v>0</v>
      </c>
      <c r="S49" s="324" t="str">
        <f>apuração!S90</f>
        <v/>
      </c>
      <c r="T49" s="324" t="str">
        <f>apuração!T90</f>
        <v/>
      </c>
      <c r="U49" s="324" t="str">
        <f>apuração!U90</f>
        <v/>
      </c>
      <c r="V49" s="324" t="str">
        <f>apuração!V90</f>
        <v/>
      </c>
      <c r="W49" s="315" t="str">
        <f>apuração!W90</f>
        <v/>
      </c>
      <c r="X49" s="325">
        <f>apuração!X90</f>
        <v>101</v>
      </c>
      <c r="Y49" s="315"/>
      <c r="Z49" s="315"/>
      <c r="AA49" s="315"/>
      <c r="AB49" s="315"/>
      <c r="AC49" s="315"/>
      <c r="AD49" s="315"/>
    </row>
    <row r="50" spans="1:30" ht="18.600000000000001">
      <c r="A50" s="358"/>
      <c r="B50" s="63"/>
      <c r="C50" t="str">
        <f>IF(B50:B50&gt;0,VLOOKUP(B50,Fed.!$A$2:$J$1973,2,FALSE)," ")</f>
        <v xml:space="preserve"> </v>
      </c>
      <c r="D50" t="str">
        <f>IF(B50:B50&gt;0,VLOOKUP(B50,Fed.!$A$2:$J$1973,3,FALSE)," ")</f>
        <v xml:space="preserve"> </v>
      </c>
      <c r="E50" s="3" t="str">
        <f>IF(B50:B50&gt;0,VLOOKUP(B50,Fed.!$A$2:$J$1973,4,FALSE)," ")</f>
        <v xml:space="preserve"> </v>
      </c>
      <c r="F50" s="3" t="str">
        <f>IF(B50:B50&gt;0,VLOOKUP(B50,Fed.!$A$2:$J$1973,5,FALSE)," ")</f>
        <v xml:space="preserve"> </v>
      </c>
      <c r="G50" s="413" t="str">
        <f>IF(B50:B50&gt;0,VLOOKUP(B50,Fed.!$A$2:$J$1973,6,FALSE)," ")</f>
        <v xml:space="preserve"> </v>
      </c>
      <c r="H50" t="str">
        <f>IF(B50:B50&gt;0,VLOOKUP(B50,Fed.!$A$2:$J$1973,7,FALSE)," ")</f>
        <v xml:space="preserve"> </v>
      </c>
      <c r="I50" t="str">
        <f>IF(B50:B50&gt;0,VLOOKUP(B50,Fed.!$A$2:$J$1973,8,FALSE)," ")</f>
        <v xml:space="preserve"> </v>
      </c>
      <c r="J50" t="str">
        <f>IF(B50:B50&gt;0,VLOOKUP(B50,Fed.!$A$2:$J$1973,9,FALSE)," ")</f>
        <v xml:space="preserve"> </v>
      </c>
      <c r="K50" s="3" t="str">
        <f>IF(B50:B50&gt;0,VLOOKUP(B50,Fed.!$A$2:$J$1973,10,FALSE)," ")</f>
        <v xml:space="preserve"> </v>
      </c>
      <c r="L50" s="327">
        <f>apuração!L15</f>
        <v>58</v>
      </c>
      <c r="M50" s="327">
        <f>apuração!M15</f>
        <v>58</v>
      </c>
      <c r="N50" s="322">
        <f>apuração!N15</f>
        <v>116</v>
      </c>
      <c r="O50" s="323">
        <f>apuração!O15</f>
        <v>0</v>
      </c>
      <c r="P50" s="323">
        <f>apuração!P15</f>
        <v>0</v>
      </c>
      <c r="Q50" s="323">
        <f>apuração!Q15</f>
        <v>0</v>
      </c>
      <c r="R50" s="323">
        <f>apuração!R15</f>
        <v>0</v>
      </c>
      <c r="S50" s="324" t="str">
        <f>apuração!S15</f>
        <v/>
      </c>
      <c r="T50" s="324" t="str">
        <f>apuração!T15</f>
        <v/>
      </c>
      <c r="U50" s="324" t="str">
        <f>apuração!U15</f>
        <v/>
      </c>
      <c r="V50" s="324" t="str">
        <f>apuração!V15</f>
        <v/>
      </c>
      <c r="W50" s="315" t="str">
        <f>apuração!W15</f>
        <v/>
      </c>
      <c r="X50" s="325">
        <f>apuração!X15</f>
        <v>110</v>
      </c>
      <c r="Y50" s="315"/>
      <c r="Z50" s="315"/>
      <c r="AA50" s="315"/>
      <c r="AB50" s="315"/>
      <c r="AC50" s="315"/>
      <c r="AD50" s="315"/>
    </row>
    <row r="51" spans="1:30" ht="18.600000000000001">
      <c r="A51" s="358"/>
      <c r="B51" s="63"/>
      <c r="C51" t="str">
        <f>IF(B51:B51&gt;0,VLOOKUP(B51,Fed.!$A$2:$J$1973,2,FALSE)," ")</f>
        <v xml:space="preserve"> </v>
      </c>
      <c r="D51" t="str">
        <f>IF(B51:B51&gt;0,VLOOKUP(B51,Fed.!$A$2:$J$1973,3,FALSE)," ")</f>
        <v xml:space="preserve"> </v>
      </c>
      <c r="E51" s="3" t="str">
        <f>IF(B51:B51&gt;0,VLOOKUP(B51,Fed.!$A$2:$J$1973,4,FALSE)," ")</f>
        <v xml:space="preserve"> </v>
      </c>
      <c r="F51" s="3" t="str">
        <f>IF(B51:B51&gt;0,VLOOKUP(B51,Fed.!$A$2:$J$1973,5,FALSE)," ")</f>
        <v xml:space="preserve"> </v>
      </c>
      <c r="G51" s="413" t="str">
        <f>IF(B51:B51&gt;0,VLOOKUP(B51,Fed.!$A$2:$J$1973,6,FALSE)," ")</f>
        <v xml:space="preserve"> </v>
      </c>
      <c r="H51" t="str">
        <f>IF(B51:B51&gt;0,VLOOKUP(B51,Fed.!$A$2:$J$1973,7,FALSE)," ")</f>
        <v xml:space="preserve"> </v>
      </c>
      <c r="I51" t="str">
        <f>IF(B51:B51&gt;0,VLOOKUP(B51,Fed.!$A$2:$J$1973,8,FALSE)," ")</f>
        <v xml:space="preserve"> </v>
      </c>
      <c r="J51" t="str">
        <f>IF(B51:B51&gt;0,VLOOKUP(B51,Fed.!$A$2:$J$1973,9,FALSE)," ")</f>
        <v xml:space="preserve"> </v>
      </c>
      <c r="K51" s="3" t="str">
        <f>IF(B51:B51&gt;0,VLOOKUP(B51,Fed.!$A$2:$J$1973,10,FALSE)," ")</f>
        <v xml:space="preserve"> </v>
      </c>
      <c r="L51" s="327">
        <f>apuração!L97</f>
        <v>70</v>
      </c>
      <c r="M51" s="327">
        <f>apuração!M97</f>
        <v>68</v>
      </c>
      <c r="N51" s="322">
        <f>apuração!N97</f>
        <v>138</v>
      </c>
      <c r="O51" s="323">
        <f>apuração!O97</f>
        <v>0</v>
      </c>
      <c r="P51" s="323">
        <f>apuração!P97</f>
        <v>0</v>
      </c>
      <c r="Q51" s="323">
        <f>apuração!Q97</f>
        <v>0</v>
      </c>
      <c r="R51" s="323">
        <f>apuração!R97</f>
        <v>0</v>
      </c>
      <c r="S51" s="324" t="str">
        <f>apuração!S97</f>
        <v/>
      </c>
      <c r="T51" s="324" t="str">
        <f>apuração!T97</f>
        <v/>
      </c>
      <c r="U51" s="324" t="str">
        <f>apuração!U97</f>
        <v/>
      </c>
      <c r="V51" s="324" t="str">
        <f>apuração!V97</f>
        <v/>
      </c>
      <c r="W51" s="315" t="str">
        <f>apuração!W97</f>
        <v/>
      </c>
      <c r="X51" s="325">
        <f>apuração!X97</f>
        <v>120</v>
      </c>
      <c r="Y51" s="315"/>
      <c r="Z51" s="315"/>
      <c r="AA51" s="315"/>
      <c r="AB51" s="315"/>
      <c r="AC51" s="315"/>
      <c r="AD51" s="315"/>
    </row>
    <row r="52" spans="1:30" ht="18.600000000000001">
      <c r="A52" s="358"/>
      <c r="B52" s="63"/>
      <c r="C52" t="str">
        <f>IF(B52:B52&gt;0,VLOOKUP(B52,Fed.!$A$2:$J$1973,2,FALSE)," ")</f>
        <v xml:space="preserve"> </v>
      </c>
      <c r="D52" t="str">
        <f>IF(B52:B52&gt;0,VLOOKUP(B52,Fed.!$A$2:$J$1973,3,FALSE)," ")</f>
        <v xml:space="preserve"> </v>
      </c>
      <c r="E52" s="3" t="str">
        <f>IF(B52:B52&gt;0,VLOOKUP(B52,Fed.!$A$2:$J$1973,4,FALSE)," ")</f>
        <v xml:space="preserve"> </v>
      </c>
      <c r="F52" s="3" t="str">
        <f>IF(B52:B52&gt;0,VLOOKUP(B52,Fed.!$A$2:$J$1973,5,FALSE)," ")</f>
        <v xml:space="preserve"> </v>
      </c>
      <c r="G52" s="413" t="str">
        <f>IF(B52:B52&gt;0,VLOOKUP(B52,Fed.!$A$2:$J$1973,6,FALSE)," ")</f>
        <v xml:space="preserve"> </v>
      </c>
      <c r="H52" t="str">
        <f>IF(B52:B52&gt;0,VLOOKUP(B52,Fed.!$A$2:$J$1973,7,FALSE)," ")</f>
        <v xml:space="preserve"> </v>
      </c>
      <c r="I52" t="str">
        <f>IF(B52:B52&gt;0,VLOOKUP(B52,Fed.!$A$2:$J$1973,8,FALSE)," ")</f>
        <v xml:space="preserve"> </v>
      </c>
      <c r="J52" t="str">
        <f>IF(B52:B52&gt;0,VLOOKUP(B52,Fed.!$A$2:$J$1973,9,FALSE)," ")</f>
        <v xml:space="preserve"> </v>
      </c>
      <c r="K52" s="3" t="str">
        <f>IF(B52:B52&gt;0,VLOOKUP(B52,Fed.!$A$2:$J$1973,10,FALSE)," ")</f>
        <v xml:space="preserve"> </v>
      </c>
      <c r="L52" s="327">
        <f>apuração!L45</f>
        <v>59</v>
      </c>
      <c r="M52" s="327">
        <f>apuração!M45</f>
        <v>56</v>
      </c>
      <c r="N52" s="322">
        <f>apuração!N45</f>
        <v>115</v>
      </c>
      <c r="O52" s="323">
        <f>apuração!O45</f>
        <v>0</v>
      </c>
      <c r="P52" s="323">
        <f>apuração!P45</f>
        <v>0</v>
      </c>
      <c r="Q52" s="323">
        <f>apuração!Q45</f>
        <v>0</v>
      </c>
      <c r="R52" s="323">
        <f>apuração!R45</f>
        <v>0</v>
      </c>
      <c r="S52" s="324" t="str">
        <f>apuração!S45</f>
        <v/>
      </c>
      <c r="T52" s="324" t="str">
        <f>apuração!T45</f>
        <v/>
      </c>
      <c r="U52" s="324" t="str">
        <f>apuração!U45</f>
        <v/>
      </c>
      <c r="V52" s="324" t="str">
        <f>apuração!V45</f>
        <v/>
      </c>
      <c r="W52" s="315" t="str">
        <f>apuração!W45</f>
        <v/>
      </c>
      <c r="X52" s="325">
        <f>apuração!X45</f>
        <v>91</v>
      </c>
      <c r="Y52" s="315"/>
      <c r="Z52" s="315"/>
      <c r="AA52" s="315"/>
      <c r="AB52" s="315"/>
      <c r="AC52" s="315"/>
      <c r="AD52" s="315"/>
    </row>
    <row r="53" spans="1:30" ht="18.600000000000001">
      <c r="A53" s="358"/>
      <c r="B53" s="63"/>
      <c r="C53" t="str">
        <f>IF(B53:B53&gt;0,VLOOKUP(B53,Fed.!$A$2:$J$1973,2,FALSE)," ")</f>
        <v xml:space="preserve"> </v>
      </c>
      <c r="D53" t="str">
        <f>IF(B53:B53&gt;0,VLOOKUP(B53,Fed.!$A$2:$J$1973,3,FALSE)," ")</f>
        <v xml:space="preserve"> </v>
      </c>
      <c r="E53" s="3" t="str">
        <f>IF(B53:B53&gt;0,VLOOKUP(B53,Fed.!$A$2:$J$1973,4,FALSE)," ")</f>
        <v xml:space="preserve"> </v>
      </c>
      <c r="F53" s="3" t="str">
        <f>IF(B53:B53&gt;0,VLOOKUP(B53,Fed.!$A$2:$J$1973,5,FALSE)," ")</f>
        <v xml:space="preserve"> </v>
      </c>
      <c r="G53" s="413" t="str">
        <f>IF(B53:B53&gt;0,VLOOKUP(B53,Fed.!$A$2:$J$1973,6,FALSE)," ")</f>
        <v xml:space="preserve"> </v>
      </c>
      <c r="H53" t="str">
        <f>IF(B53:B53&gt;0,VLOOKUP(B53,Fed.!$A$2:$J$1973,7,FALSE)," ")</f>
        <v xml:space="preserve"> </v>
      </c>
      <c r="I53" t="str">
        <f>IF(B53:B53&gt;0,VLOOKUP(B53,Fed.!$A$2:$J$1973,8,FALSE)," ")</f>
        <v xml:space="preserve"> </v>
      </c>
      <c r="J53" t="str">
        <f>IF(B53:B53&gt;0,VLOOKUP(B53,Fed.!$A$2:$J$1973,9,FALSE)," ")</f>
        <v xml:space="preserve"> </v>
      </c>
      <c r="K53" s="3" t="str">
        <f>IF(B53:B53&gt;0,VLOOKUP(B53,Fed.!$A$2:$J$1973,10,FALSE)," ")</f>
        <v xml:space="preserve"> </v>
      </c>
      <c r="L53" s="327">
        <f>apuração!L10</f>
        <v>54</v>
      </c>
      <c r="M53" s="327">
        <f>apuração!M10</f>
        <v>53</v>
      </c>
      <c r="N53" s="322">
        <f>apuração!N10</f>
        <v>107</v>
      </c>
      <c r="O53" s="323">
        <f>apuração!O10</f>
        <v>0</v>
      </c>
      <c r="P53" s="323">
        <f>apuração!P10</f>
        <v>0</v>
      </c>
      <c r="Q53" s="323">
        <f>apuração!Q10</f>
        <v>0</v>
      </c>
      <c r="R53" s="323">
        <f>apuração!R10</f>
        <v>0</v>
      </c>
      <c r="S53" s="324" t="str">
        <f>apuração!S10</f>
        <v/>
      </c>
      <c r="T53" s="324" t="str">
        <f>apuração!T10</f>
        <v/>
      </c>
      <c r="U53" s="324" t="str">
        <f>apuração!U10</f>
        <v/>
      </c>
      <c r="V53" s="324" t="str">
        <f>apuração!V10</f>
        <v/>
      </c>
      <c r="W53" s="315" t="str">
        <f>apuração!W10</f>
        <v/>
      </c>
      <c r="X53" s="325">
        <f>apuração!X10</f>
        <v>105</v>
      </c>
      <c r="Y53" s="315"/>
      <c r="Z53" s="315"/>
      <c r="AA53" s="315"/>
      <c r="AB53" s="315"/>
      <c r="AC53" s="315"/>
      <c r="AD53" s="315"/>
    </row>
    <row r="54" spans="1:30" ht="18.600000000000001">
      <c r="A54" s="358"/>
      <c r="B54" s="63"/>
      <c r="C54" t="str">
        <f>IF(B54:B54&gt;0,VLOOKUP(B54,Fed.!$A$2:$J$1973,2,FALSE)," ")</f>
        <v xml:space="preserve"> </v>
      </c>
      <c r="D54" t="str">
        <f>IF(B54:B54&gt;0,VLOOKUP(B54,Fed.!$A$2:$J$1973,3,FALSE)," ")</f>
        <v xml:space="preserve"> </v>
      </c>
      <c r="E54" s="3" t="str">
        <f>IF(B54:B54&gt;0,VLOOKUP(B54,Fed.!$A$2:$J$1973,4,FALSE)," ")</f>
        <v xml:space="preserve"> </v>
      </c>
      <c r="F54" s="3" t="str">
        <f>IF(B54:B54&gt;0,VLOOKUP(B54,Fed.!$A$2:$J$1973,5,FALSE)," ")</f>
        <v xml:space="preserve"> </v>
      </c>
      <c r="G54" s="413" t="str">
        <f>IF(B54:B54&gt;0,VLOOKUP(B54,Fed.!$A$2:$J$1973,6,FALSE)," ")</f>
        <v xml:space="preserve"> </v>
      </c>
      <c r="H54" t="str">
        <f>IF(B54:B54&gt;0,VLOOKUP(B54,Fed.!$A$2:$J$1973,7,FALSE)," ")</f>
        <v xml:space="preserve"> </v>
      </c>
      <c r="I54" t="str">
        <f>IF(B54:B54&gt;0,VLOOKUP(B54,Fed.!$A$2:$J$1973,8,FALSE)," ")</f>
        <v xml:space="preserve"> </v>
      </c>
      <c r="J54" t="str">
        <f>IF(B54:B54&gt;0,VLOOKUP(B54,Fed.!$A$2:$J$1973,9,FALSE)," ")</f>
        <v xml:space="preserve"> </v>
      </c>
      <c r="K54" s="3" t="str">
        <f>IF(B54:B54&gt;0,VLOOKUP(B54,Fed.!$A$2:$J$1973,10,FALSE)," ")</f>
        <v xml:space="preserve"> </v>
      </c>
      <c r="L54" s="327">
        <f>apuração!L103</f>
        <v>63</v>
      </c>
      <c r="M54" s="327">
        <f>apuração!M103</f>
        <v>59</v>
      </c>
      <c r="N54" s="322">
        <f>apuração!N103</f>
        <v>122</v>
      </c>
      <c r="O54" s="323">
        <f>apuração!O103</f>
        <v>0</v>
      </c>
      <c r="P54" s="323">
        <f>apuração!P103</f>
        <v>0</v>
      </c>
      <c r="Q54" s="323">
        <f>apuração!Q103</f>
        <v>0</v>
      </c>
      <c r="R54" s="323">
        <f>apuração!R103</f>
        <v>0</v>
      </c>
      <c r="S54" s="324" t="str">
        <f>apuração!S103</f>
        <v/>
      </c>
      <c r="T54" s="324" t="str">
        <f>apuração!T103</f>
        <v/>
      </c>
      <c r="U54" s="324" t="str">
        <f>apuração!U103</f>
        <v/>
      </c>
      <c r="V54" s="324" t="str">
        <f>apuração!V103</f>
        <v/>
      </c>
      <c r="W54" s="315" t="str">
        <f>apuração!W103</f>
        <v/>
      </c>
      <c r="X54" s="325">
        <f>apuração!X103</f>
        <v>104</v>
      </c>
      <c r="Y54" s="315"/>
      <c r="Z54" s="315"/>
      <c r="AA54" s="315"/>
      <c r="AB54" s="315"/>
      <c r="AC54" s="315"/>
      <c r="AD54" s="315"/>
    </row>
    <row r="55" spans="1:30" ht="18.600000000000001">
      <c r="A55" s="358"/>
      <c r="B55" s="63"/>
      <c r="C55" t="str">
        <f>IF(B55:B55&gt;0,VLOOKUP(B55,Fed.!$A$2:$J$1973,2,FALSE)," ")</f>
        <v xml:space="preserve"> </v>
      </c>
      <c r="D55" t="str">
        <f>IF(B55:B55&gt;0,VLOOKUP(B55,Fed.!$A$2:$J$1973,3,FALSE)," ")</f>
        <v xml:space="preserve"> </v>
      </c>
      <c r="E55" s="3" t="str">
        <f>IF(B55:B55&gt;0,VLOOKUP(B55,Fed.!$A$2:$J$1973,4,FALSE)," ")</f>
        <v xml:space="preserve"> </v>
      </c>
      <c r="F55" s="3" t="str">
        <f>IF(B55:B55&gt;0,VLOOKUP(B55,Fed.!$A$2:$J$1973,5,FALSE)," ")</f>
        <v xml:space="preserve"> </v>
      </c>
      <c r="G55" s="413" t="str">
        <f>IF(B55:B55&gt;0,VLOOKUP(B55,Fed.!$A$2:$J$1973,6,FALSE)," ")</f>
        <v xml:space="preserve"> </v>
      </c>
      <c r="H55" t="str">
        <f>IF(B55:B55&gt;0,VLOOKUP(B55,Fed.!$A$2:$J$1973,7,FALSE)," ")</f>
        <v xml:space="preserve"> </v>
      </c>
      <c r="I55" t="str">
        <f>IF(B55:B55&gt;0,VLOOKUP(B55,Fed.!$A$2:$J$1973,8,FALSE)," ")</f>
        <v xml:space="preserve"> </v>
      </c>
      <c r="J55" t="str">
        <f>IF(B55:B55&gt;0,VLOOKUP(B55,Fed.!$A$2:$J$1973,9,FALSE)," ")</f>
        <v xml:space="preserve"> </v>
      </c>
      <c r="K55" s="3" t="str">
        <f>IF(B55:B55&gt;0,VLOOKUP(B55,Fed.!$A$2:$J$1973,10,FALSE)," ")</f>
        <v xml:space="preserve"> </v>
      </c>
      <c r="L55" s="327">
        <f>apuração!L84</f>
        <v>66</v>
      </c>
      <c r="M55" s="327">
        <f>apuração!M84</f>
        <v>62</v>
      </c>
      <c r="N55" s="322">
        <f>apuração!N84</f>
        <v>128</v>
      </c>
      <c r="O55" s="323">
        <f>apuração!O84</f>
        <v>0</v>
      </c>
      <c r="P55" s="323">
        <f>apuração!P84</f>
        <v>0</v>
      </c>
      <c r="Q55" s="323">
        <f>apuração!Q84</f>
        <v>0</v>
      </c>
      <c r="R55" s="323">
        <f>apuração!R84</f>
        <v>0</v>
      </c>
      <c r="S55" s="324" t="str">
        <f>apuração!S84</f>
        <v/>
      </c>
      <c r="T55" s="324" t="str">
        <f>apuração!T84</f>
        <v/>
      </c>
      <c r="U55" s="324" t="str">
        <f>apuração!U84</f>
        <v/>
      </c>
      <c r="V55" s="324" t="str">
        <f>apuração!V84</f>
        <v/>
      </c>
      <c r="W55" s="315" t="str">
        <f>apuração!W84</f>
        <v/>
      </c>
      <c r="X55" s="325">
        <f>apuração!X84</f>
        <v>112</v>
      </c>
      <c r="Y55" s="315"/>
      <c r="Z55" s="315"/>
      <c r="AA55" s="315"/>
      <c r="AB55" s="315"/>
      <c r="AC55" s="315"/>
      <c r="AD55" s="315"/>
    </row>
    <row r="56" spans="1:30" ht="18.600000000000001">
      <c r="A56" s="358"/>
      <c r="B56" s="63"/>
      <c r="C56" t="str">
        <f>IF(B56:B56&gt;0,VLOOKUP(B56,Fed.!$A$2:$J$1973,2,FALSE)," ")</f>
        <v xml:space="preserve"> </v>
      </c>
      <c r="D56" t="str">
        <f>IF(B56:B56&gt;0,VLOOKUP(B56,Fed.!$A$2:$J$1973,3,FALSE)," ")</f>
        <v xml:space="preserve"> </v>
      </c>
      <c r="E56" s="3" t="str">
        <f>IF(B56:B56&gt;0,VLOOKUP(B56,Fed.!$A$2:$J$1973,4,FALSE)," ")</f>
        <v xml:space="preserve"> </v>
      </c>
      <c r="F56" s="3" t="str">
        <f>IF(B56:B56&gt;0,VLOOKUP(B56,Fed.!$A$2:$J$1973,5,FALSE)," ")</f>
        <v xml:space="preserve"> </v>
      </c>
      <c r="G56" s="413" t="str">
        <f>IF(B56:B56&gt;0,VLOOKUP(B56,Fed.!$A$2:$J$1973,6,FALSE)," ")</f>
        <v xml:space="preserve"> </v>
      </c>
      <c r="H56" t="str">
        <f>IF(B56:B56&gt;0,VLOOKUP(B56,Fed.!$A$2:$J$1973,7,FALSE)," ")</f>
        <v xml:space="preserve"> </v>
      </c>
      <c r="I56" t="str">
        <f>IF(B56:B56&gt;0,VLOOKUP(B56,Fed.!$A$2:$J$1973,8,FALSE)," ")</f>
        <v xml:space="preserve"> </v>
      </c>
      <c r="J56" t="str">
        <f>IF(B56:B56&gt;0,VLOOKUP(B56,Fed.!$A$2:$J$1973,9,FALSE)," ")</f>
        <v xml:space="preserve"> </v>
      </c>
      <c r="K56" s="3" t="str">
        <f>IF(B56:B56&gt;0,VLOOKUP(B56,Fed.!$A$2:$J$1973,10,FALSE)," ")</f>
        <v xml:space="preserve"> </v>
      </c>
      <c r="L56" s="327">
        <f>apuração!L75</f>
        <v>53</v>
      </c>
      <c r="M56" s="327">
        <f>apuração!M75</f>
        <v>54</v>
      </c>
      <c r="N56" s="322">
        <f>apuração!N75</f>
        <v>107</v>
      </c>
      <c r="O56" s="323" t="str">
        <f>apuração!O75</f>
        <v>2-12</v>
      </c>
      <c r="P56" s="323">
        <f>apuração!P75</f>
        <v>0</v>
      </c>
      <c r="Q56" s="323">
        <f>apuração!Q75</f>
        <v>0</v>
      </c>
      <c r="R56" s="323">
        <f>apuração!R75</f>
        <v>0</v>
      </c>
      <c r="S56" s="324">
        <f>apuração!S75</f>
        <v>13</v>
      </c>
      <c r="T56" s="324" t="str">
        <f>apuração!T75</f>
        <v/>
      </c>
      <c r="U56" s="324" t="str">
        <f>apuração!U75</f>
        <v/>
      </c>
      <c r="V56" s="324" t="str">
        <f>apuração!V75</f>
        <v/>
      </c>
      <c r="W56" s="315">
        <f>apuração!W75</f>
        <v>13</v>
      </c>
      <c r="X56" s="325">
        <f>apuração!X75</f>
        <v>97</v>
      </c>
      <c r="Y56" s="315"/>
      <c r="Z56" s="315"/>
      <c r="AA56" s="315"/>
      <c r="AB56" s="315"/>
      <c r="AC56" s="315"/>
      <c r="AD56" s="315"/>
    </row>
    <row r="57" spans="1:30" ht="18.600000000000001">
      <c r="A57" s="358"/>
      <c r="B57" s="63"/>
      <c r="C57" t="str">
        <f>IF(B57:B57&gt;0,VLOOKUP(B57,Fed.!$A$2:$J$1973,2,FALSE)," ")</f>
        <v xml:space="preserve"> </v>
      </c>
      <c r="D57" t="str">
        <f>IF(B57:B57&gt;0,VLOOKUP(B57,Fed.!$A$2:$J$1973,3,FALSE)," ")</f>
        <v xml:space="preserve"> </v>
      </c>
      <c r="E57" s="3" t="str">
        <f>IF(B57:B57&gt;0,VLOOKUP(B57,Fed.!$A$2:$J$1973,4,FALSE)," ")</f>
        <v xml:space="preserve"> </v>
      </c>
      <c r="F57" s="3" t="str">
        <f>IF(B57:B57&gt;0,VLOOKUP(B57,Fed.!$A$2:$J$1973,5,FALSE)," ")</f>
        <v xml:space="preserve"> </v>
      </c>
      <c r="G57" s="413" t="str">
        <f>IF(B57:B57&gt;0,VLOOKUP(B57,Fed.!$A$2:$J$1973,6,FALSE)," ")</f>
        <v xml:space="preserve"> </v>
      </c>
      <c r="H57" t="str">
        <f>IF(B57:B57&gt;0,VLOOKUP(B57,Fed.!$A$2:$J$1973,7,FALSE)," ")</f>
        <v xml:space="preserve"> </v>
      </c>
      <c r="I57" t="str">
        <f>IF(B57:B57&gt;0,VLOOKUP(B57,Fed.!$A$2:$J$1973,8,FALSE)," ")</f>
        <v xml:space="preserve"> </v>
      </c>
      <c r="J57" t="str">
        <f>IF(B57:B57&gt;0,VLOOKUP(B57,Fed.!$A$2:$J$1973,9,FALSE)," ")</f>
        <v xml:space="preserve"> </v>
      </c>
      <c r="K57" s="3" t="str">
        <f>IF(B57:B57&gt;0,VLOOKUP(B57,Fed.!$A$2:$J$1973,10,FALSE)," ")</f>
        <v xml:space="preserve"> </v>
      </c>
      <c r="L57" s="327">
        <f>apuração!L50</f>
        <v>57</v>
      </c>
      <c r="M57" s="327">
        <f>apuração!M50</f>
        <v>58</v>
      </c>
      <c r="N57" s="322">
        <f>apuração!N50</f>
        <v>115</v>
      </c>
      <c r="O57" s="323">
        <f>apuração!O50</f>
        <v>0</v>
      </c>
      <c r="P57" s="323">
        <f>apuração!P50</f>
        <v>0</v>
      </c>
      <c r="Q57" s="323">
        <f>apuração!Q50</f>
        <v>0</v>
      </c>
      <c r="R57" s="323">
        <f>apuração!R50</f>
        <v>0</v>
      </c>
      <c r="S57" s="324" t="str">
        <f>apuração!S50</f>
        <v/>
      </c>
      <c r="T57" s="324" t="str">
        <f>apuração!T50</f>
        <v/>
      </c>
      <c r="U57" s="324" t="str">
        <f>apuração!U50</f>
        <v/>
      </c>
      <c r="V57" s="324" t="str">
        <f>apuração!V50</f>
        <v/>
      </c>
      <c r="W57" s="315" t="str">
        <f>apuração!W50</f>
        <v/>
      </c>
      <c r="X57" s="325">
        <f>apuração!X50</f>
        <v>103</v>
      </c>
      <c r="Y57" s="315"/>
      <c r="Z57" s="315"/>
      <c r="AA57" s="315"/>
      <c r="AB57" s="315"/>
      <c r="AC57" s="315"/>
      <c r="AD57" s="315"/>
    </row>
    <row r="58" spans="1:30" ht="18.600000000000001">
      <c r="A58" s="358"/>
      <c r="B58" s="63"/>
      <c r="C58" t="str">
        <f>IF(B58:B58&gt;0,VLOOKUP(B58,Fed.!$A$2:$J$1973,2,FALSE)," ")</f>
        <v xml:space="preserve"> </v>
      </c>
      <c r="D58" t="str">
        <f>IF(B58:B58&gt;0,VLOOKUP(B58,Fed.!$A$2:$J$1973,3,FALSE)," ")</f>
        <v xml:space="preserve"> </v>
      </c>
      <c r="E58" s="3" t="str">
        <f>IF(B58:B58&gt;0,VLOOKUP(B58,Fed.!$A$2:$J$1973,4,FALSE)," ")</f>
        <v xml:space="preserve"> </v>
      </c>
      <c r="F58" s="3" t="str">
        <f>IF(B58:B58&gt;0,VLOOKUP(B58,Fed.!$A$2:$J$1973,5,FALSE)," ")</f>
        <v xml:space="preserve"> </v>
      </c>
      <c r="G58" s="413" t="str">
        <f>IF(B58:B58&gt;0,VLOOKUP(B58,Fed.!$A$2:$J$1973,6,FALSE)," ")</f>
        <v xml:space="preserve"> </v>
      </c>
      <c r="H58" t="str">
        <f>IF(B58:B58&gt;0,VLOOKUP(B58,Fed.!$A$2:$J$1973,7,FALSE)," ")</f>
        <v xml:space="preserve"> </v>
      </c>
      <c r="I58" t="str">
        <f>IF(B58:B58&gt;0,VLOOKUP(B58,Fed.!$A$2:$J$1973,8,FALSE)," ")</f>
        <v xml:space="preserve"> </v>
      </c>
      <c r="J58" t="str">
        <f>IF(B58:B58&gt;0,VLOOKUP(B58,Fed.!$A$2:$J$1973,9,FALSE)," ")</f>
        <v xml:space="preserve"> </v>
      </c>
      <c r="K58" s="3" t="str">
        <f>IF(B58:B58&gt;0,VLOOKUP(B58,Fed.!$A$2:$J$1973,10,FALSE)," ")</f>
        <v xml:space="preserve"> </v>
      </c>
      <c r="L58" s="327">
        <f>apuração!L106</f>
        <v>57</v>
      </c>
      <c r="M58" s="327">
        <f>apuração!M106</f>
        <v>59</v>
      </c>
      <c r="N58" s="322">
        <f>apuração!N106</f>
        <v>116</v>
      </c>
      <c r="O58" s="323">
        <f>apuração!O106</f>
        <v>0</v>
      </c>
      <c r="P58" s="323">
        <f>apuração!P106</f>
        <v>0</v>
      </c>
      <c r="Q58" s="323">
        <f>apuração!Q106</f>
        <v>0</v>
      </c>
      <c r="R58" s="323">
        <f>apuração!R106</f>
        <v>0</v>
      </c>
      <c r="S58" s="324" t="str">
        <f>apuração!S106</f>
        <v/>
      </c>
      <c r="T58" s="324" t="str">
        <f>apuração!T106</f>
        <v/>
      </c>
      <c r="U58" s="324" t="str">
        <f>apuração!U106</f>
        <v/>
      </c>
      <c r="V58" s="324" t="str">
        <f>apuração!V106</f>
        <v/>
      </c>
      <c r="W58" s="315" t="str">
        <f>apuração!W106</f>
        <v/>
      </c>
      <c r="X58" s="325">
        <f>apuração!X106</f>
        <v>100</v>
      </c>
      <c r="Y58" s="315"/>
      <c r="Z58" s="315"/>
      <c r="AA58" s="315"/>
      <c r="AB58" s="315"/>
      <c r="AC58" s="315"/>
      <c r="AD58" s="315"/>
    </row>
    <row r="59" spans="1:30" ht="18.600000000000001">
      <c r="A59" s="358"/>
      <c r="B59" s="63"/>
      <c r="C59" t="str">
        <f>IF(B59:B59&gt;0,VLOOKUP(B59,Fed.!$A$2:$J$1973,2,FALSE)," ")</f>
        <v xml:space="preserve"> </v>
      </c>
      <c r="D59" t="str">
        <f>IF(B59:B59&gt;0,VLOOKUP(B59,Fed.!$A$2:$J$1973,3,FALSE)," ")</f>
        <v xml:space="preserve"> </v>
      </c>
      <c r="E59" s="3" t="str">
        <f>IF(B59:B59&gt;0,VLOOKUP(B59,Fed.!$A$2:$J$1973,4,FALSE)," ")</f>
        <v xml:space="preserve"> </v>
      </c>
      <c r="F59" s="3" t="str">
        <f>IF(B59:B59&gt;0,VLOOKUP(B59,Fed.!$A$2:$J$1973,5,FALSE)," ")</f>
        <v xml:space="preserve"> </v>
      </c>
      <c r="G59" s="413" t="str">
        <f>IF(B59:B59&gt;0,VLOOKUP(B59,Fed.!$A$2:$J$1973,6,FALSE)," ")</f>
        <v xml:space="preserve"> </v>
      </c>
      <c r="H59" t="str">
        <f>IF(B59:B59&gt;0,VLOOKUP(B59,Fed.!$A$2:$J$1973,7,FALSE)," ")</f>
        <v xml:space="preserve"> </v>
      </c>
      <c r="I59" t="str">
        <f>IF(B59:B59&gt;0,VLOOKUP(B59,Fed.!$A$2:$J$1973,8,FALSE)," ")</f>
        <v xml:space="preserve"> </v>
      </c>
      <c r="J59" t="str">
        <f>IF(B59:B59&gt;0,VLOOKUP(B59,Fed.!$A$2:$J$1973,9,FALSE)," ")</f>
        <v xml:space="preserve"> </v>
      </c>
      <c r="K59" s="3" t="str">
        <f>IF(B59:B59&gt;0,VLOOKUP(B59,Fed.!$A$2:$J$1973,10,FALSE)," ")</f>
        <v xml:space="preserve"> </v>
      </c>
      <c r="L59" s="327">
        <f>apuração!L44</f>
        <v>71</v>
      </c>
      <c r="M59" s="327">
        <f>apuração!M44</f>
        <v>66</v>
      </c>
      <c r="N59" s="322">
        <f>apuração!N44</f>
        <v>137</v>
      </c>
      <c r="O59" s="323">
        <f>apuração!O44</f>
        <v>0</v>
      </c>
      <c r="P59" s="323">
        <f>apuração!P44</f>
        <v>0</v>
      </c>
      <c r="Q59" s="323">
        <f>apuração!Q44</f>
        <v>0</v>
      </c>
      <c r="R59" s="323">
        <f>apuração!R44</f>
        <v>0</v>
      </c>
      <c r="S59" s="324" t="str">
        <f>apuração!S44</f>
        <v/>
      </c>
      <c r="T59" s="324" t="str">
        <f>apuração!T44</f>
        <v/>
      </c>
      <c r="U59" s="324" t="str">
        <f>apuração!U44</f>
        <v/>
      </c>
      <c r="V59" s="324" t="str">
        <f>apuração!V44</f>
        <v/>
      </c>
      <c r="W59" s="315" t="str">
        <f>apuração!W44</f>
        <v/>
      </c>
      <c r="X59" s="325">
        <f>apuração!X44</f>
        <v>113</v>
      </c>
      <c r="Y59" s="315"/>
      <c r="Z59" s="315"/>
      <c r="AA59" s="315"/>
      <c r="AB59" s="315"/>
      <c r="AC59" s="315"/>
      <c r="AD59" s="315"/>
    </row>
    <row r="60" spans="1:30" ht="18.600000000000001">
      <c r="A60" s="358"/>
      <c r="B60" s="63"/>
      <c r="C60" t="str">
        <f>IF(B60:B60&gt;0,VLOOKUP(B60,Fed.!$A$2:$J$1973,2,FALSE)," ")</f>
        <v xml:space="preserve"> </v>
      </c>
      <c r="D60" t="str">
        <f>IF(B60:B60&gt;0,VLOOKUP(B60,Fed.!$A$2:$J$1973,3,FALSE)," ")</f>
        <v xml:space="preserve"> </v>
      </c>
      <c r="E60" s="3" t="str">
        <f>IF(B60:B60&gt;0,VLOOKUP(B60,Fed.!$A$2:$J$1973,4,FALSE)," ")</f>
        <v xml:space="preserve"> </v>
      </c>
      <c r="F60" s="3" t="str">
        <f>IF(B60:B60&gt;0,VLOOKUP(B60,Fed.!$A$2:$J$1973,5,FALSE)," ")</f>
        <v xml:space="preserve"> </v>
      </c>
      <c r="G60" s="413" t="str">
        <f>IF(B60:B60&gt;0,VLOOKUP(B60,Fed.!$A$2:$J$1973,6,FALSE)," ")</f>
        <v xml:space="preserve"> </v>
      </c>
      <c r="H60" t="str">
        <f>IF(B60:B60&gt;0,VLOOKUP(B60,Fed.!$A$2:$J$1973,7,FALSE)," ")</f>
        <v xml:space="preserve"> </v>
      </c>
      <c r="I60" t="str">
        <f>IF(B60:B60&gt;0,VLOOKUP(B60,Fed.!$A$2:$J$1973,8,FALSE)," ")</f>
        <v xml:space="preserve"> </v>
      </c>
      <c r="J60" t="str">
        <f>IF(B60:B60&gt;0,VLOOKUP(B60,Fed.!$A$2:$J$1973,9,FALSE)," ")</f>
        <v xml:space="preserve"> </v>
      </c>
      <c r="K60" s="3" t="str">
        <f>IF(B60:B60&gt;0,VLOOKUP(B60,Fed.!$A$2:$J$1973,10,FALSE)," ")</f>
        <v xml:space="preserve"> </v>
      </c>
      <c r="L60" s="327">
        <f>apuração!L121</f>
        <v>70</v>
      </c>
      <c r="M60" s="327">
        <f>apuração!M121</f>
        <v>66</v>
      </c>
      <c r="N60" s="322">
        <f>apuração!N121</f>
        <v>136</v>
      </c>
      <c r="O60" s="323">
        <f>apuração!O121</f>
        <v>0</v>
      </c>
      <c r="P60" s="323">
        <f>apuração!P121</f>
        <v>0</v>
      </c>
      <c r="Q60" s="323">
        <f>apuração!Q121</f>
        <v>0</v>
      </c>
      <c r="R60" s="323">
        <f>apuração!R121</f>
        <v>0</v>
      </c>
      <c r="S60" s="324" t="str">
        <f>apuração!S121</f>
        <v/>
      </c>
      <c r="T60" s="324" t="str">
        <f>apuração!T121</f>
        <v/>
      </c>
      <c r="U60" s="324" t="str">
        <f>apuração!U121</f>
        <v/>
      </c>
      <c r="V60" s="324" t="str">
        <f>apuração!V121</f>
        <v/>
      </c>
      <c r="W60" s="315" t="str">
        <f>apuração!W121</f>
        <v/>
      </c>
      <c r="X60" s="325">
        <f>apuração!X121</f>
        <v>112</v>
      </c>
      <c r="Y60" s="315"/>
      <c r="Z60" s="315"/>
      <c r="AA60" s="315"/>
      <c r="AB60" s="315"/>
      <c r="AC60" s="315"/>
      <c r="AD60" s="315"/>
    </row>
    <row r="61" spans="1:30" ht="18.600000000000001">
      <c r="A61" s="358"/>
      <c r="B61" s="464"/>
      <c r="C61" t="str">
        <f>IF(B61:B61&gt;0,VLOOKUP(B61,Fed.!$A$2:$J$1973,2,FALSE)," ")</f>
        <v xml:space="preserve"> </v>
      </c>
      <c r="D61" t="str">
        <f>IF(B61:B61&gt;0,VLOOKUP(B61,Fed.!$A$2:$J$1973,3,FALSE)," ")</f>
        <v xml:space="preserve"> </v>
      </c>
      <c r="E61" s="3" t="str">
        <f>IF(B61:B61&gt;0,VLOOKUP(B61,Fed.!$A$2:$J$1973,4,FALSE)," ")</f>
        <v xml:space="preserve"> </v>
      </c>
      <c r="F61" s="3" t="str">
        <f>IF(B61:B61&gt;0,VLOOKUP(B61,Fed.!$A$2:$J$1973,5,FALSE)," ")</f>
        <v xml:space="preserve"> </v>
      </c>
      <c r="G61" s="413" t="str">
        <f>IF(B61:B61&gt;0,VLOOKUP(B61,Fed.!$A$2:$J$1973,6,FALSE)," ")</f>
        <v xml:space="preserve"> </v>
      </c>
      <c r="H61" t="str">
        <f>IF(B61:B61&gt;0,VLOOKUP(B61,Fed.!$A$2:$J$1973,7,FALSE)," ")</f>
        <v xml:space="preserve"> </v>
      </c>
      <c r="I61" t="str">
        <f>IF(B61:B61&gt;0,VLOOKUP(B61,Fed.!$A$2:$J$1973,8,FALSE)," ")</f>
        <v xml:space="preserve"> </v>
      </c>
      <c r="J61" t="str">
        <f>IF(B61:B61&gt;0,VLOOKUP(B61,Fed.!$A$2:$J$1973,9,FALSE)," ")</f>
        <v xml:space="preserve"> </v>
      </c>
      <c r="K61" s="3" t="str">
        <f>IF(B61:B61&gt;0,VLOOKUP(B61,Fed.!$A$2:$J$1973,10,FALSE)," ")</f>
        <v xml:space="preserve"> </v>
      </c>
      <c r="L61" s="327">
        <f>apuração!L40</f>
        <v>62</v>
      </c>
      <c r="M61" s="327">
        <f>apuração!M40</f>
        <v>61</v>
      </c>
      <c r="N61" s="322">
        <f>apuração!N40</f>
        <v>123</v>
      </c>
      <c r="O61" s="323" t="str">
        <f>apuração!O40</f>
        <v>2-11</v>
      </c>
      <c r="P61" s="323">
        <f>apuração!P40</f>
        <v>0</v>
      </c>
      <c r="Q61" s="323">
        <f>apuração!Q40</f>
        <v>0</v>
      </c>
      <c r="R61" s="323">
        <f>apuração!R40</f>
        <v>0</v>
      </c>
      <c r="S61" s="324">
        <f>apuração!S40</f>
        <v>3</v>
      </c>
      <c r="T61" s="324" t="str">
        <f>apuração!T40</f>
        <v/>
      </c>
      <c r="U61" s="324" t="str">
        <f>apuração!U40</f>
        <v/>
      </c>
      <c r="V61" s="324" t="str">
        <f>apuração!V40</f>
        <v/>
      </c>
      <c r="W61" s="315">
        <f>apuração!W40</f>
        <v>3</v>
      </c>
      <c r="X61" s="325">
        <f>apuração!X40</f>
        <v>99</v>
      </c>
      <c r="Y61" s="315"/>
      <c r="Z61" s="315"/>
      <c r="AA61" s="315"/>
      <c r="AB61" s="315"/>
      <c r="AC61" s="315"/>
      <c r="AD61" s="315"/>
    </row>
    <row r="62" spans="1:30" ht="18.600000000000001">
      <c r="A62" s="358"/>
      <c r="B62" s="63"/>
      <c r="C62" t="str">
        <f>IF(B62:B62&gt;0,VLOOKUP(B62,Fed.!$A$2:$J$1973,2,FALSE)," ")</f>
        <v xml:space="preserve"> </v>
      </c>
      <c r="D62" t="str">
        <f>IF(B62:B62&gt;0,VLOOKUP(B62,Fed.!$A$2:$J$1973,3,FALSE)," ")</f>
        <v xml:space="preserve"> </v>
      </c>
      <c r="E62" s="3" t="str">
        <f>IF(B62:B62&gt;0,VLOOKUP(B62,Fed.!$A$2:$J$1973,4,FALSE)," ")</f>
        <v xml:space="preserve"> </v>
      </c>
      <c r="F62" s="3" t="str">
        <f>IF(B62:B62&gt;0,VLOOKUP(B62,Fed.!$A$2:$J$1973,5,FALSE)," ")</f>
        <v xml:space="preserve"> </v>
      </c>
      <c r="G62" s="413" t="str">
        <f>IF(B62:B62&gt;0,VLOOKUP(B62,Fed.!$A$2:$J$1973,6,FALSE)," ")</f>
        <v xml:space="preserve"> </v>
      </c>
      <c r="H62" t="str">
        <f>IF(B62:B62&gt;0,VLOOKUP(B62,Fed.!$A$2:$J$1973,7,FALSE)," ")</f>
        <v xml:space="preserve"> </v>
      </c>
      <c r="I62" t="str">
        <f>IF(B62:B62&gt;0,VLOOKUP(B62,Fed.!$A$2:$J$1973,8,FALSE)," ")</f>
        <v xml:space="preserve"> </v>
      </c>
      <c r="J62" t="str">
        <f>IF(B62:B62&gt;0,VLOOKUP(B62,Fed.!$A$2:$J$1973,9,FALSE)," ")</f>
        <v xml:space="preserve"> </v>
      </c>
      <c r="K62" s="3" t="str">
        <f>IF(B62:B62&gt;0,VLOOKUP(B62,Fed.!$A$2:$J$1973,10,FALSE)," ")</f>
        <v xml:space="preserve"> </v>
      </c>
      <c r="L62" s="327">
        <f>apuração!L94</f>
        <v>67</v>
      </c>
      <c r="M62" s="327">
        <f>apuração!M94</f>
        <v>59</v>
      </c>
      <c r="N62" s="322">
        <f>apuração!N94</f>
        <v>126</v>
      </c>
      <c r="O62" s="323">
        <f>apuração!O94</f>
        <v>0</v>
      </c>
      <c r="P62" s="323">
        <f>apuração!P94</f>
        <v>0</v>
      </c>
      <c r="Q62" s="323">
        <f>apuração!Q94</f>
        <v>0</v>
      </c>
      <c r="R62" s="323">
        <f>apuração!R94</f>
        <v>0</v>
      </c>
      <c r="S62" s="324" t="str">
        <f>apuração!S94</f>
        <v/>
      </c>
      <c r="T62" s="324" t="str">
        <f>apuração!T94</f>
        <v/>
      </c>
      <c r="U62" s="324" t="str">
        <f>apuração!U94</f>
        <v/>
      </c>
      <c r="V62" s="324" t="str">
        <f>apuração!V94</f>
        <v/>
      </c>
      <c r="W62" s="315" t="str">
        <f>apuração!W94</f>
        <v/>
      </c>
      <c r="X62" s="325">
        <f>apuração!X94</f>
        <v>110</v>
      </c>
      <c r="Y62" s="315"/>
      <c r="Z62" s="315"/>
      <c r="AA62" s="315"/>
      <c r="AB62" s="315"/>
      <c r="AC62" s="315"/>
      <c r="AD62" s="315"/>
    </row>
    <row r="63" spans="1:30" ht="18.600000000000001">
      <c r="A63" s="358"/>
      <c r="B63" s="63"/>
      <c r="C63" t="str">
        <f>IF(B63:B63&gt;0,VLOOKUP(B63,Fed.!$A$2:$J$1973,2,FALSE)," ")</f>
        <v xml:space="preserve"> </v>
      </c>
      <c r="D63" t="str">
        <f>IF(B63:B63&gt;0,VLOOKUP(B63,Fed.!$A$2:$J$1973,3,FALSE)," ")</f>
        <v xml:space="preserve"> </v>
      </c>
      <c r="E63" s="3" t="str">
        <f>IF(B63:B63&gt;0,VLOOKUP(B63,Fed.!$A$2:$J$1973,4,FALSE)," ")</f>
        <v xml:space="preserve"> </v>
      </c>
      <c r="F63" s="3" t="str">
        <f>IF(B63:B63&gt;0,VLOOKUP(B63,Fed.!$A$2:$J$1973,5,FALSE)," ")</f>
        <v xml:space="preserve"> </v>
      </c>
      <c r="G63" s="413" t="str">
        <f>IF(B63:B63&gt;0,VLOOKUP(B63,Fed.!$A$2:$J$1973,6,FALSE)," ")</f>
        <v xml:space="preserve"> </v>
      </c>
      <c r="H63" t="str">
        <f>IF(B63:B63&gt;0,VLOOKUP(B63,Fed.!$A$2:$J$1973,7,FALSE)," ")</f>
        <v xml:space="preserve"> </v>
      </c>
      <c r="I63" t="str">
        <f>IF(B63:B63&gt;0,VLOOKUP(B63,Fed.!$A$2:$J$1973,8,FALSE)," ")</f>
        <v xml:space="preserve"> </v>
      </c>
      <c r="J63" t="str">
        <f>IF(B63:B63&gt;0,VLOOKUP(B63,Fed.!$A$2:$J$1973,9,FALSE)," ")</f>
        <v xml:space="preserve"> </v>
      </c>
      <c r="K63" s="3" t="str">
        <f>IF(B63:B63&gt;0,VLOOKUP(B63,Fed.!$A$2:$J$1973,10,FALSE)," ")</f>
        <v xml:space="preserve"> </v>
      </c>
      <c r="L63" s="327">
        <f>apuração!L64</f>
        <v>55</v>
      </c>
      <c r="M63" s="327">
        <f>apuração!M64</f>
        <v>55</v>
      </c>
      <c r="N63" s="322">
        <f>apuração!N64</f>
        <v>110</v>
      </c>
      <c r="O63" s="323">
        <f>apuração!O64</f>
        <v>0</v>
      </c>
      <c r="P63" s="323">
        <f>apuração!P64</f>
        <v>0</v>
      </c>
      <c r="Q63" s="323">
        <f>apuração!Q64</f>
        <v>0</v>
      </c>
      <c r="R63" s="323">
        <f>apuração!R64</f>
        <v>0</v>
      </c>
      <c r="S63" s="324" t="str">
        <f>apuração!S64</f>
        <v/>
      </c>
      <c r="T63" s="324" t="str">
        <f>apuração!T64</f>
        <v/>
      </c>
      <c r="U63" s="324" t="str">
        <f>apuração!U64</f>
        <v/>
      </c>
      <c r="V63" s="324" t="str">
        <f>apuração!V64</f>
        <v/>
      </c>
      <c r="W63" s="315" t="str">
        <f>apuração!W64</f>
        <v/>
      </c>
      <c r="X63" s="325">
        <f>apuração!X64</f>
        <v>100</v>
      </c>
      <c r="Y63" s="315"/>
      <c r="Z63" s="315"/>
      <c r="AA63" s="315"/>
      <c r="AB63" s="315"/>
      <c r="AC63" s="315"/>
      <c r="AD63" s="315"/>
    </row>
    <row r="64" spans="1:30" ht="18.600000000000001">
      <c r="A64" s="358"/>
      <c r="B64" s="63"/>
      <c r="C64" t="str">
        <f>IF(B64:B64&gt;0,VLOOKUP(B64,Fed.!$A$2:$J$1973,2,FALSE)," ")</f>
        <v xml:space="preserve"> </v>
      </c>
      <c r="D64" t="str">
        <f>IF(B64:B64&gt;0,VLOOKUP(B64,Fed.!$A$2:$J$1973,3,FALSE)," ")</f>
        <v xml:space="preserve"> </v>
      </c>
      <c r="E64" s="3" t="str">
        <f>IF(B64:B64&gt;0,VLOOKUP(B64,Fed.!$A$2:$J$1973,4,FALSE)," ")</f>
        <v xml:space="preserve"> </v>
      </c>
      <c r="F64" s="3" t="str">
        <f>IF(B64:B64&gt;0,VLOOKUP(B64,Fed.!$A$2:$J$1973,5,FALSE)," ")</f>
        <v xml:space="preserve"> </v>
      </c>
      <c r="G64" s="413" t="str">
        <f>IF(B64:B64&gt;0,VLOOKUP(B64,Fed.!$A$2:$J$1973,6,FALSE)," ")</f>
        <v xml:space="preserve"> </v>
      </c>
      <c r="H64" t="str">
        <f>IF(B64:B64&gt;0,VLOOKUP(B64,Fed.!$A$2:$J$1973,7,FALSE)," ")</f>
        <v xml:space="preserve"> </v>
      </c>
      <c r="I64" t="str">
        <f>IF(B64:B64&gt;0,VLOOKUP(B64,Fed.!$A$2:$J$1973,8,FALSE)," ")</f>
        <v xml:space="preserve"> </v>
      </c>
      <c r="J64" t="str">
        <f>IF(B64:B64&gt;0,VLOOKUP(B64,Fed.!$A$2:$J$1973,9,FALSE)," ")</f>
        <v xml:space="preserve"> </v>
      </c>
      <c r="K64" s="3" t="str">
        <f>IF(B64:B64&gt;0,VLOOKUP(B64,Fed.!$A$2:$J$1973,10,FALSE)," ")</f>
        <v xml:space="preserve"> </v>
      </c>
      <c r="L64" s="327">
        <f>apuração!L23</f>
        <v>51</v>
      </c>
      <c r="M64" s="327">
        <f>apuração!M23</f>
        <v>51</v>
      </c>
      <c r="N64" s="322">
        <f>apuração!N23</f>
        <v>102</v>
      </c>
      <c r="O64" s="323">
        <f>apuração!O23</f>
        <v>0</v>
      </c>
      <c r="P64" s="323">
        <f>apuração!P23</f>
        <v>0</v>
      </c>
      <c r="Q64" s="323">
        <f>apuração!Q23</f>
        <v>0</v>
      </c>
      <c r="R64" s="323">
        <f>apuração!R23</f>
        <v>0</v>
      </c>
      <c r="S64" s="324" t="str">
        <f>apuração!S23</f>
        <v/>
      </c>
      <c r="T64" s="324" t="str">
        <f>apuração!T23</f>
        <v/>
      </c>
      <c r="U64" s="324" t="str">
        <f>apuração!U23</f>
        <v/>
      </c>
      <c r="V64" s="324" t="str">
        <f>apuração!V23</f>
        <v/>
      </c>
      <c r="W64" s="315" t="str">
        <f>apuração!W23</f>
        <v/>
      </c>
      <c r="X64" s="325">
        <f>apuração!X23</f>
        <v>98</v>
      </c>
      <c r="Y64" s="315"/>
      <c r="Z64" s="315"/>
      <c r="AA64" s="315"/>
      <c r="AB64" s="315"/>
      <c r="AC64" s="315"/>
      <c r="AD64" s="315"/>
    </row>
    <row r="65" spans="1:30" ht="18.600000000000001">
      <c r="A65" s="358"/>
      <c r="B65" s="63"/>
      <c r="C65" t="str">
        <f>IF(B65:B65&gt;0,VLOOKUP(B65,Fed.!$A$2:$J$1973,2,FALSE)," ")</f>
        <v xml:space="preserve"> </v>
      </c>
      <c r="D65" t="str">
        <f>IF(B65:B65&gt;0,VLOOKUP(B65,Fed.!$A$2:$J$1973,3,FALSE)," ")</f>
        <v xml:space="preserve"> </v>
      </c>
      <c r="E65" s="3" t="str">
        <f>IF(B65:B65&gt;0,VLOOKUP(B65,Fed.!$A$2:$J$1973,4,FALSE)," ")</f>
        <v xml:space="preserve"> </v>
      </c>
      <c r="F65" s="3" t="str">
        <f>IF(B65:B65&gt;0,VLOOKUP(B65,Fed.!$A$2:$J$1973,5,FALSE)," ")</f>
        <v xml:space="preserve"> </v>
      </c>
      <c r="G65" s="413" t="str">
        <f>IF(B65:B65&gt;0,VLOOKUP(B65,Fed.!$A$2:$J$1973,6,FALSE)," ")</f>
        <v xml:space="preserve"> </v>
      </c>
      <c r="H65" t="str">
        <f>IF(B65:B65&gt;0,VLOOKUP(B65,Fed.!$A$2:$J$1973,7,FALSE)," ")</f>
        <v xml:space="preserve"> </v>
      </c>
      <c r="I65" t="str">
        <f>IF(B65:B65&gt;0,VLOOKUP(B65,Fed.!$A$2:$J$1973,8,FALSE)," ")</f>
        <v xml:space="preserve"> </v>
      </c>
      <c r="J65" t="str">
        <f>IF(B65:B65&gt;0,VLOOKUP(B65,Fed.!$A$2:$J$1973,9,FALSE)," ")</f>
        <v xml:space="preserve"> </v>
      </c>
      <c r="K65" s="3" t="str">
        <f>IF(B65:B65&gt;0,VLOOKUP(B65,Fed.!$A$2:$J$1973,10,FALSE)," ")</f>
        <v xml:space="preserve"> </v>
      </c>
      <c r="L65" s="327">
        <f>apuração!L33</f>
        <v>62</v>
      </c>
      <c r="M65" s="327">
        <f>apuração!M33</f>
        <v>59</v>
      </c>
      <c r="N65" s="322">
        <f>apuração!N33</f>
        <v>121</v>
      </c>
      <c r="O65" s="323">
        <f>apuração!O33</f>
        <v>0</v>
      </c>
      <c r="P65" s="323">
        <f>apuração!P33</f>
        <v>0</v>
      </c>
      <c r="Q65" s="323">
        <f>apuração!Q33</f>
        <v>0</v>
      </c>
      <c r="R65" s="323">
        <f>apuração!R33</f>
        <v>0</v>
      </c>
      <c r="S65" s="324" t="str">
        <f>apuração!S33</f>
        <v/>
      </c>
      <c r="T65" s="324" t="str">
        <f>apuração!T33</f>
        <v/>
      </c>
      <c r="U65" s="324" t="str">
        <f>apuração!U33</f>
        <v/>
      </c>
      <c r="V65" s="324" t="str">
        <f>apuração!V33</f>
        <v/>
      </c>
      <c r="W65" s="315" t="str">
        <f>apuração!W33</f>
        <v/>
      </c>
      <c r="X65" s="325">
        <f>apuração!X33</f>
        <v>111</v>
      </c>
      <c r="Y65" s="315"/>
      <c r="Z65" s="315"/>
      <c r="AA65" s="315"/>
      <c r="AB65" s="315"/>
      <c r="AC65" s="315"/>
      <c r="AD65" s="315"/>
    </row>
    <row r="66" spans="1:30" ht="18.600000000000001">
      <c r="A66" s="358"/>
      <c r="B66" s="465"/>
      <c r="C66" t="str">
        <f>IF(B66:B66&gt;0,VLOOKUP(B66,Fed.!$A$2:$J$1973,2,FALSE)," ")</f>
        <v xml:space="preserve"> </v>
      </c>
      <c r="D66" t="str">
        <f>IF(B66:B66&gt;0,VLOOKUP(B66,Fed.!$A$2:$J$1973,3,FALSE)," ")</f>
        <v xml:space="preserve"> </v>
      </c>
      <c r="E66" s="3" t="str">
        <f>IF(B66:B66&gt;0,VLOOKUP(B66,Fed.!$A$2:$J$1973,4,FALSE)," ")</f>
        <v xml:space="preserve"> </v>
      </c>
      <c r="F66" s="3" t="str">
        <f>IF(B66:B66&gt;0,VLOOKUP(B66,Fed.!$A$2:$J$1973,5,FALSE)," ")</f>
        <v xml:space="preserve"> </v>
      </c>
      <c r="G66" s="413" t="str">
        <f>IF(B66:B66&gt;0,VLOOKUP(B66,Fed.!$A$2:$J$1973,6,FALSE)," ")</f>
        <v xml:space="preserve"> </v>
      </c>
      <c r="H66" t="str">
        <f>IF(B66:B66&gt;0,VLOOKUP(B66,Fed.!$A$2:$J$1973,7,FALSE)," ")</f>
        <v xml:space="preserve"> </v>
      </c>
      <c r="I66" t="str">
        <f>IF(B66:B66&gt;0,VLOOKUP(B66,Fed.!$A$2:$J$1973,8,FALSE)," ")</f>
        <v xml:space="preserve"> </v>
      </c>
      <c r="J66" t="str">
        <f>IF(B66:B66&gt;0,VLOOKUP(B66,Fed.!$A$2:$J$1973,9,FALSE)," ")</f>
        <v xml:space="preserve"> </v>
      </c>
      <c r="K66" s="3" t="str">
        <f>IF(B66:B66&gt;0,VLOOKUP(B66,Fed.!$A$2:$J$1973,10,FALSE)," ")</f>
        <v xml:space="preserve"> </v>
      </c>
      <c r="L66" s="327">
        <f>apuração!L5</f>
        <v>60</v>
      </c>
      <c r="M66" s="327">
        <f>apuração!M5</f>
        <v>60</v>
      </c>
      <c r="N66" s="322">
        <f>apuração!N5</f>
        <v>120</v>
      </c>
      <c r="O66" s="323">
        <f>apuração!O5</f>
        <v>0</v>
      </c>
      <c r="P66" s="323">
        <f>apuração!P5</f>
        <v>0</v>
      </c>
      <c r="Q66" s="323">
        <f>apuração!Q5</f>
        <v>0</v>
      </c>
      <c r="R66" s="323">
        <f>apuração!R5</f>
        <v>0</v>
      </c>
      <c r="S66" s="324" t="str">
        <f>apuração!S5</f>
        <v/>
      </c>
      <c r="T66" s="324" t="str">
        <f>apuração!T5</f>
        <v/>
      </c>
      <c r="U66" s="324" t="str">
        <f>apuração!U5</f>
        <v/>
      </c>
      <c r="V66" s="324" t="str">
        <f>apuração!V5</f>
        <v/>
      </c>
      <c r="W66" s="315" t="str">
        <f>apuração!W5</f>
        <v/>
      </c>
      <c r="X66" s="325">
        <f>apuração!X5</f>
        <v>108</v>
      </c>
      <c r="Y66" s="315"/>
      <c r="Z66" s="315"/>
      <c r="AA66" s="315"/>
      <c r="AB66" s="315"/>
      <c r="AC66" s="315"/>
      <c r="AD66" s="315"/>
    </row>
    <row r="67" spans="1:30" ht="18.600000000000001">
      <c r="A67" s="358"/>
      <c r="B67" s="464"/>
      <c r="C67" t="str">
        <f>IF(B67:B67&gt;0,VLOOKUP(B67,Fed.!$A$2:$J$1973,2,FALSE)," ")</f>
        <v xml:space="preserve"> </v>
      </c>
      <c r="D67" t="str">
        <f>IF(B67:B67&gt;0,VLOOKUP(B67,Fed.!$A$2:$J$1973,3,FALSE)," ")</f>
        <v xml:space="preserve"> </v>
      </c>
      <c r="E67" s="3" t="str">
        <f>IF(B67:B67&gt;0,VLOOKUP(B67,Fed.!$A$2:$J$1973,4,FALSE)," ")</f>
        <v xml:space="preserve"> </v>
      </c>
      <c r="F67" s="3" t="str">
        <f>IF(B67:B67&gt;0,VLOOKUP(B67,Fed.!$A$2:$J$1973,5,FALSE)," ")</f>
        <v xml:space="preserve"> </v>
      </c>
      <c r="G67" s="413" t="str">
        <f>IF(B67:B67&gt;0,VLOOKUP(B67,Fed.!$A$2:$J$1973,6,FALSE)," ")</f>
        <v xml:space="preserve"> </v>
      </c>
      <c r="H67" t="str">
        <f>IF(B67:B67&gt;0,VLOOKUP(B67,Fed.!$A$2:$J$1973,7,FALSE)," ")</f>
        <v xml:space="preserve"> </v>
      </c>
      <c r="I67" t="str">
        <f>IF(B67:B67&gt;0,VLOOKUP(B67,Fed.!$A$2:$J$1973,8,FALSE)," ")</f>
        <v xml:space="preserve"> </v>
      </c>
      <c r="J67" t="str">
        <f>IF(B67:B67&gt;0,VLOOKUP(B67,Fed.!$A$2:$J$1973,9,FALSE)," ")</f>
        <v xml:space="preserve"> </v>
      </c>
      <c r="K67" s="3" t="str">
        <f>IF(B67:B67&gt;0,VLOOKUP(B67,Fed.!$A$2:$J$1973,10,FALSE)," ")</f>
        <v xml:space="preserve"> </v>
      </c>
      <c r="L67" s="327">
        <f>apuração!L85</f>
        <v>99</v>
      </c>
      <c r="M67" s="327">
        <f>apuração!M85</f>
        <v>99</v>
      </c>
      <c r="N67" s="322">
        <f>apuração!N85</f>
        <v>198</v>
      </c>
      <c r="O67" s="323">
        <f>apuração!O85</f>
        <v>0</v>
      </c>
      <c r="P67" s="323">
        <f>apuração!P85</f>
        <v>0</v>
      </c>
      <c r="Q67" s="323">
        <f>apuração!Q85</f>
        <v>0</v>
      </c>
      <c r="R67" s="323">
        <f>apuração!R85</f>
        <v>0</v>
      </c>
      <c r="S67" s="324" t="str">
        <f>apuração!S85</f>
        <v/>
      </c>
      <c r="T67" s="324" t="str">
        <f>apuração!T85</f>
        <v/>
      </c>
      <c r="U67" s="324" t="str">
        <f>apuração!U85</f>
        <v/>
      </c>
      <c r="V67" s="324" t="str">
        <f>apuração!V85</f>
        <v/>
      </c>
      <c r="W67" s="315" t="str">
        <f>apuração!W85</f>
        <v/>
      </c>
      <c r="X67" s="325">
        <f>apuração!X85</f>
        <v>174</v>
      </c>
      <c r="Y67" s="315"/>
      <c r="Z67" s="315"/>
      <c r="AA67" s="315"/>
      <c r="AB67" s="315"/>
      <c r="AC67" s="315"/>
      <c r="AD67" s="315"/>
    </row>
    <row r="68" spans="1:30" ht="18.600000000000001">
      <c r="A68" s="358"/>
      <c r="B68" s="63"/>
      <c r="C68" t="str">
        <f>IF(B68:B68&gt;0,VLOOKUP(B68,Fed.!$A$2:$J$1973,2,FALSE)," ")</f>
        <v xml:space="preserve"> </v>
      </c>
      <c r="D68" t="str">
        <f>IF(B68:B68&gt;0,VLOOKUP(B68,Fed.!$A$2:$J$1973,3,FALSE)," ")</f>
        <v xml:space="preserve"> </v>
      </c>
      <c r="E68" s="3" t="str">
        <f>IF(B68:B68&gt;0,VLOOKUP(B68,Fed.!$A$2:$J$1973,4,FALSE)," ")</f>
        <v xml:space="preserve"> </v>
      </c>
      <c r="F68" s="3" t="str">
        <f>IF(B68:B68&gt;0,VLOOKUP(B68,Fed.!$A$2:$J$1973,5,FALSE)," ")</f>
        <v xml:space="preserve"> </v>
      </c>
      <c r="G68" s="413" t="str">
        <f>IF(B68:B68&gt;0,VLOOKUP(B68,Fed.!$A$2:$J$1973,6,FALSE)," ")</f>
        <v xml:space="preserve"> </v>
      </c>
      <c r="H68" t="str">
        <f>IF(B68:B68&gt;0,VLOOKUP(B68,Fed.!$A$2:$J$1973,7,FALSE)," ")</f>
        <v xml:space="preserve"> </v>
      </c>
      <c r="I68" t="str">
        <f>IF(B68:B68&gt;0,VLOOKUP(B68,Fed.!$A$2:$J$1973,8,FALSE)," ")</f>
        <v xml:space="preserve"> </v>
      </c>
      <c r="J68" t="str">
        <f>IF(B68:B68&gt;0,VLOOKUP(B68,Fed.!$A$2:$J$1973,9,FALSE)," ")</f>
        <v xml:space="preserve"> </v>
      </c>
      <c r="K68" s="3" t="str">
        <f>IF(B68:B68&gt;0,VLOOKUP(B68,Fed.!$A$2:$J$1973,10,FALSE)," ")</f>
        <v xml:space="preserve"> </v>
      </c>
      <c r="L68" s="321" t="e">
        <f>apuração!#REF!</f>
        <v>#REF!</v>
      </c>
      <c r="M68" s="321" t="e">
        <f>apuração!#REF!</f>
        <v>#REF!</v>
      </c>
      <c r="N68" s="322" t="e">
        <f>apuração!#REF!</f>
        <v>#REF!</v>
      </c>
      <c r="O68" s="323" t="e">
        <f>apuração!#REF!</f>
        <v>#REF!</v>
      </c>
      <c r="P68" s="323" t="e">
        <f>apuração!#REF!</f>
        <v>#REF!</v>
      </c>
      <c r="Q68" s="323" t="e">
        <f>apuração!#REF!</f>
        <v>#REF!</v>
      </c>
      <c r="R68" s="323" t="e">
        <f>apuração!#REF!</f>
        <v>#REF!</v>
      </c>
      <c r="S68" s="324" t="e">
        <f>apuração!#REF!</f>
        <v>#REF!</v>
      </c>
      <c r="T68" s="324" t="e">
        <f>apuração!#REF!</f>
        <v>#REF!</v>
      </c>
      <c r="U68" s="324" t="e">
        <f>apuração!#REF!</f>
        <v>#REF!</v>
      </c>
      <c r="V68" s="324" t="e">
        <f>apuração!#REF!</f>
        <v>#REF!</v>
      </c>
      <c r="W68" s="315" t="e">
        <f>apuração!#REF!</f>
        <v>#REF!</v>
      </c>
      <c r="X68" s="325" t="e">
        <f>apuração!#REF!</f>
        <v>#REF!</v>
      </c>
      <c r="Y68" s="315"/>
      <c r="Z68" s="315"/>
      <c r="AA68" s="315"/>
      <c r="AB68" s="315"/>
      <c r="AC68" s="315"/>
      <c r="AD68" s="315"/>
    </row>
    <row r="69" spans="1:30" ht="18.600000000000001">
      <c r="A69" s="358"/>
      <c r="B69" s="63"/>
      <c r="C69" t="str">
        <f>IF(B69:B69&gt;0,VLOOKUP(B69,Fed.!$A$2:$J$1973,2,FALSE)," ")</f>
        <v xml:space="preserve"> </v>
      </c>
      <c r="D69" t="str">
        <f>IF(B69:B69&gt;0,VLOOKUP(B69,Fed.!$A$2:$J$1973,3,FALSE)," ")</f>
        <v xml:space="preserve"> </v>
      </c>
      <c r="E69" s="3" t="str">
        <f>IF(B69:B69&gt;0,VLOOKUP(B69,Fed.!$A$2:$J$1973,4,FALSE)," ")</f>
        <v xml:space="preserve"> </v>
      </c>
      <c r="F69" s="3" t="str">
        <f>IF(B69:B69&gt;0,VLOOKUP(B69,Fed.!$A$2:$J$1973,5,FALSE)," ")</f>
        <v xml:space="preserve"> </v>
      </c>
      <c r="G69" s="413" t="str">
        <f>IF(B69:B69&gt;0,VLOOKUP(B69,Fed.!$A$2:$J$1973,6,FALSE)," ")</f>
        <v xml:space="preserve"> </v>
      </c>
      <c r="H69" t="str">
        <f>IF(B69:B69&gt;0,VLOOKUP(B69,Fed.!$A$2:$J$1973,7,FALSE)," ")</f>
        <v xml:space="preserve"> </v>
      </c>
      <c r="I69" t="str">
        <f>IF(B69:B69&gt;0,VLOOKUP(B69,Fed.!$A$2:$J$1973,8,FALSE)," ")</f>
        <v xml:space="preserve"> </v>
      </c>
      <c r="J69" t="str">
        <f>IF(B69:B69&gt;0,VLOOKUP(B69,Fed.!$A$2:$J$1973,9,FALSE)," ")</f>
        <v xml:space="preserve"> </v>
      </c>
      <c r="K69" s="3" t="str">
        <f>IF(B69:B69&gt;0,VLOOKUP(B69,Fed.!$A$2:$J$1973,10,FALSE)," ")</f>
        <v xml:space="preserve"> </v>
      </c>
      <c r="L69" s="327">
        <f>apuração!L143</f>
        <v>59</v>
      </c>
      <c r="M69" s="327">
        <f>apuração!M143</f>
        <v>66</v>
      </c>
      <c r="N69" s="322">
        <f>apuração!N143</f>
        <v>125</v>
      </c>
      <c r="O69" s="323">
        <f>apuração!O143</f>
        <v>0</v>
      </c>
      <c r="P69" s="323">
        <f>apuração!P143</f>
        <v>0</v>
      </c>
      <c r="Q69" s="323">
        <f>apuração!Q143</f>
        <v>0</v>
      </c>
      <c r="R69" s="323">
        <f>apuração!R143</f>
        <v>0</v>
      </c>
      <c r="S69" s="324" t="str">
        <f>apuração!S143</f>
        <v/>
      </c>
      <c r="T69" s="324" t="str">
        <f>apuração!T143</f>
        <v/>
      </c>
      <c r="U69" s="324" t="str">
        <f>apuração!U143</f>
        <v/>
      </c>
      <c r="V69" s="324" t="str">
        <f>apuração!V143</f>
        <v/>
      </c>
      <c r="W69" s="315" t="str">
        <f>apuração!W143</f>
        <v/>
      </c>
      <c r="X69" s="325">
        <f>apuração!X143</f>
        <v>107</v>
      </c>
      <c r="Y69" s="315"/>
      <c r="Z69" s="315"/>
      <c r="AA69" s="315"/>
      <c r="AB69" s="315"/>
      <c r="AC69" s="315"/>
      <c r="AD69" s="315"/>
    </row>
    <row r="70" spans="1:30" ht="18.600000000000001">
      <c r="A70" s="358"/>
      <c r="B70" s="63"/>
      <c r="C70" t="str">
        <f>IF(B70:B70&gt;0,VLOOKUP(B70,Fed.!$A$2:$J$1973,2,FALSE)," ")</f>
        <v xml:space="preserve"> </v>
      </c>
      <c r="D70" t="str">
        <f>IF(B70:B70&gt;0,VLOOKUP(B70,Fed.!$A$2:$J$1973,3,FALSE)," ")</f>
        <v xml:space="preserve"> </v>
      </c>
      <c r="E70" s="3" t="str">
        <f>IF(B70:B70&gt;0,VLOOKUP(B70,Fed.!$A$2:$J$1973,4,FALSE)," ")</f>
        <v xml:space="preserve"> </v>
      </c>
      <c r="F70" s="3" t="str">
        <f>IF(B70:B70&gt;0,VLOOKUP(B70,Fed.!$A$2:$J$1973,5,FALSE)," ")</f>
        <v xml:space="preserve"> </v>
      </c>
      <c r="G70" s="413" t="str">
        <f>IF(B70:B70&gt;0,VLOOKUP(B70,Fed.!$A$2:$J$1973,6,FALSE)," ")</f>
        <v xml:space="preserve"> </v>
      </c>
      <c r="H70" t="str">
        <f>IF(B70:B70&gt;0,VLOOKUP(B70,Fed.!$A$2:$J$1973,7,FALSE)," ")</f>
        <v xml:space="preserve"> </v>
      </c>
      <c r="I70" t="str">
        <f>IF(B70:B70&gt;0,VLOOKUP(B70,Fed.!$A$2:$J$1973,8,FALSE)," ")</f>
        <v xml:space="preserve"> </v>
      </c>
      <c r="J70" t="str">
        <f>IF(B70:B70&gt;0,VLOOKUP(B70,Fed.!$A$2:$J$1973,9,FALSE)," ")</f>
        <v xml:space="preserve"> </v>
      </c>
      <c r="K70" s="3" t="str">
        <f>IF(B70:B70&gt;0,VLOOKUP(B70,Fed.!$A$2:$J$1973,10,FALSE)," ")</f>
        <v xml:space="preserve"> </v>
      </c>
      <c r="L70" s="327">
        <f>apuração!L67</f>
        <v>67</v>
      </c>
      <c r="M70" s="327">
        <f>apuração!M67</f>
        <v>57</v>
      </c>
      <c r="N70" s="322">
        <f>apuração!N67</f>
        <v>124</v>
      </c>
      <c r="O70" s="323" t="str">
        <f>apuração!O67</f>
        <v>1-18</v>
      </c>
      <c r="P70" s="323">
        <f>apuração!P67</f>
        <v>0</v>
      </c>
      <c r="Q70" s="323">
        <f>apuração!Q67</f>
        <v>0</v>
      </c>
      <c r="R70" s="323">
        <f>apuração!R67</f>
        <v>0</v>
      </c>
      <c r="S70" s="324">
        <f>apuração!S67</f>
        <v>10</v>
      </c>
      <c r="T70" s="324" t="str">
        <f>apuração!T67</f>
        <v/>
      </c>
      <c r="U70" s="324" t="str">
        <f>apuração!U67</f>
        <v/>
      </c>
      <c r="V70" s="324" t="str">
        <f>apuração!V67</f>
        <v/>
      </c>
      <c r="W70" s="315">
        <f>apuração!W67</f>
        <v>10</v>
      </c>
      <c r="X70" s="325">
        <f>apuração!X67</f>
        <v>116</v>
      </c>
      <c r="Y70" s="315"/>
      <c r="Z70" s="315"/>
      <c r="AA70" s="315"/>
      <c r="AB70" s="315"/>
      <c r="AC70" s="315"/>
      <c r="AD70" s="315"/>
    </row>
    <row r="71" spans="1:30" ht="18.600000000000001">
      <c r="A71" s="358"/>
      <c r="B71" s="63"/>
      <c r="C71" t="str">
        <f>IF(B71:B71&gt;0,VLOOKUP(B71,Fed.!$A$2:$J$1973,2,FALSE)," ")</f>
        <v xml:space="preserve"> </v>
      </c>
      <c r="D71" t="str">
        <f>IF(B71:B71&gt;0,VLOOKUP(B71,Fed.!$A$2:$J$1973,3,FALSE)," ")</f>
        <v xml:space="preserve"> </v>
      </c>
      <c r="E71" s="3" t="str">
        <f>IF(B71:B71&gt;0,VLOOKUP(B71,Fed.!$A$2:$J$1973,4,FALSE)," ")</f>
        <v xml:space="preserve"> </v>
      </c>
      <c r="F71" s="3" t="str">
        <f>IF(B71:B71&gt;0,VLOOKUP(B71,Fed.!$A$2:$J$1973,5,FALSE)," ")</f>
        <v xml:space="preserve"> </v>
      </c>
      <c r="G71" s="413" t="str">
        <f>IF(B71:B71&gt;0,VLOOKUP(B71,Fed.!$A$2:$J$1973,6,FALSE)," ")</f>
        <v xml:space="preserve"> </v>
      </c>
      <c r="H71" t="str">
        <f>IF(B71:B71&gt;0,VLOOKUP(B71,Fed.!$A$2:$J$1973,7,FALSE)," ")</f>
        <v xml:space="preserve"> </v>
      </c>
      <c r="I71" t="str">
        <f>IF(B71:B71&gt;0,VLOOKUP(B71,Fed.!$A$2:$J$1973,8,FALSE)," ")</f>
        <v xml:space="preserve"> </v>
      </c>
      <c r="J71" t="str">
        <f>IF(B71:B71&gt;0,VLOOKUP(B71,Fed.!$A$2:$J$1973,9,FALSE)," ")</f>
        <v xml:space="preserve"> </v>
      </c>
      <c r="K71" s="3" t="str">
        <f>IF(B71:B71&gt;0,VLOOKUP(B71,Fed.!$A$2:$J$1973,10,FALSE)," ")</f>
        <v xml:space="preserve"> </v>
      </c>
      <c r="L71" s="327">
        <f>apuração!L98</f>
        <v>64</v>
      </c>
      <c r="M71" s="327">
        <f>apuração!M98</f>
        <v>61</v>
      </c>
      <c r="N71" s="322">
        <f>apuração!N98</f>
        <v>125</v>
      </c>
      <c r="O71" s="323">
        <f>apuração!O98</f>
        <v>0</v>
      </c>
      <c r="P71" s="323">
        <f>apuração!P98</f>
        <v>0</v>
      </c>
      <c r="Q71" s="323">
        <f>apuração!Q98</f>
        <v>0</v>
      </c>
      <c r="R71" s="323">
        <f>apuração!R98</f>
        <v>0</v>
      </c>
      <c r="S71" s="324" t="str">
        <f>apuração!S98</f>
        <v/>
      </c>
      <c r="T71" s="324" t="str">
        <f>apuração!T98</f>
        <v/>
      </c>
      <c r="U71" s="324" t="str">
        <f>apuração!U98</f>
        <v/>
      </c>
      <c r="V71" s="324" t="str">
        <f>apuração!V98</f>
        <v/>
      </c>
      <c r="W71" s="315" t="str">
        <f>apuração!W98</f>
        <v/>
      </c>
      <c r="X71" s="325">
        <f>apuração!X98</f>
        <v>111</v>
      </c>
      <c r="Y71" s="315"/>
      <c r="Z71" s="315"/>
      <c r="AA71" s="315"/>
      <c r="AB71" s="315"/>
      <c r="AC71" s="315"/>
      <c r="AD71" s="315"/>
    </row>
    <row r="72" spans="1:30" ht="18.600000000000001">
      <c r="A72" s="358"/>
      <c r="B72" s="463"/>
      <c r="C72" t="str">
        <f>IF(B72:B72&gt;0,VLOOKUP(B72,Fed.!$A$2:$J$1973,2,FALSE)," ")</f>
        <v xml:space="preserve"> </v>
      </c>
      <c r="D72" t="str">
        <f>IF(B72:B72&gt;0,VLOOKUP(B72,Fed.!$A$2:$J$1973,3,FALSE)," ")</f>
        <v xml:space="preserve"> </v>
      </c>
      <c r="E72" s="3" t="str">
        <f>IF(B72:B72&gt;0,VLOOKUP(B72,Fed.!$A$2:$J$1973,4,FALSE)," ")</f>
        <v xml:space="preserve"> </v>
      </c>
      <c r="F72" s="3" t="str">
        <f>IF(B72:B72&gt;0,VLOOKUP(B72,Fed.!$A$2:$J$1973,5,FALSE)," ")</f>
        <v xml:space="preserve"> </v>
      </c>
      <c r="G72" s="413" t="str">
        <f>IF(B72:B72&gt;0,VLOOKUP(B72,Fed.!$A$2:$J$1973,6,FALSE)," ")</f>
        <v xml:space="preserve"> </v>
      </c>
      <c r="H72" t="str">
        <f>IF(B72:B72&gt;0,VLOOKUP(B72,Fed.!$A$2:$J$1973,7,FALSE)," ")</f>
        <v xml:space="preserve"> </v>
      </c>
      <c r="I72" t="str">
        <f>IF(B72:B72&gt;0,VLOOKUP(B72,Fed.!$A$2:$J$1973,8,FALSE)," ")</f>
        <v xml:space="preserve"> </v>
      </c>
      <c r="J72" t="str">
        <f>IF(B72:B72&gt;0,VLOOKUP(B72,Fed.!$A$2:$J$1973,9,FALSE)," ")</f>
        <v xml:space="preserve"> </v>
      </c>
      <c r="K72" s="3" t="str">
        <f>IF(B72:B72&gt;0,VLOOKUP(B72,Fed.!$A$2:$J$1973,10,FALSE)," ")</f>
        <v xml:space="preserve"> </v>
      </c>
      <c r="L72" s="327">
        <f>apuração!L32</f>
        <v>66</v>
      </c>
      <c r="M72" s="327">
        <f>apuração!M32</f>
        <v>59</v>
      </c>
      <c r="N72" s="322">
        <f>apuração!N32</f>
        <v>125</v>
      </c>
      <c r="O72" s="323">
        <f>apuração!O32</f>
        <v>0</v>
      </c>
      <c r="P72" s="323">
        <f>apuração!P32</f>
        <v>0</v>
      </c>
      <c r="Q72" s="323">
        <f>apuração!Q32</f>
        <v>0</v>
      </c>
      <c r="R72" s="323">
        <f>apuração!R32</f>
        <v>0</v>
      </c>
      <c r="S72" s="324" t="str">
        <f>apuração!S32</f>
        <v/>
      </c>
      <c r="T72" s="324" t="str">
        <f>apuração!T32</f>
        <v/>
      </c>
      <c r="U72" s="324" t="str">
        <f>apuração!U32</f>
        <v/>
      </c>
      <c r="V72" s="324" t="str">
        <f>apuração!V32</f>
        <v/>
      </c>
      <c r="W72" s="315" t="str">
        <f>apuração!W32</f>
        <v/>
      </c>
      <c r="X72" s="325">
        <f>apuração!X32</f>
        <v>115</v>
      </c>
      <c r="Y72" s="315"/>
      <c r="Z72" s="315"/>
      <c r="AA72" s="315"/>
      <c r="AB72" s="315"/>
      <c r="AC72" s="315"/>
      <c r="AD72" s="315"/>
    </row>
    <row r="73" spans="1:30" ht="18.600000000000001">
      <c r="A73" s="358"/>
      <c r="B73" s="63"/>
      <c r="C73" t="str">
        <f>IF(B73:B73&gt;0,VLOOKUP(B73,Fed.!$A$2:$J$1973,2,FALSE)," ")</f>
        <v xml:space="preserve"> </v>
      </c>
      <c r="D73" t="str">
        <f>IF(B73:B73&gt;0,VLOOKUP(B73,Fed.!$A$2:$J$1973,3,FALSE)," ")</f>
        <v xml:space="preserve"> </v>
      </c>
      <c r="E73" s="3" t="str">
        <f>IF(B73:B73&gt;0,VLOOKUP(B73,Fed.!$A$2:$J$1973,4,FALSE)," ")</f>
        <v xml:space="preserve"> </v>
      </c>
      <c r="F73" s="3" t="str">
        <f>IF(B73:B73&gt;0,VLOOKUP(B73,Fed.!$A$2:$J$1973,5,FALSE)," ")</f>
        <v xml:space="preserve"> </v>
      </c>
      <c r="G73" s="413" t="str">
        <f>IF(B73:B73&gt;0,VLOOKUP(B73,Fed.!$A$2:$J$1973,6,FALSE)," ")</f>
        <v xml:space="preserve"> </v>
      </c>
      <c r="H73" t="str">
        <f>IF(B73:B73&gt;0,VLOOKUP(B73,Fed.!$A$2:$J$1973,7,FALSE)," ")</f>
        <v xml:space="preserve"> </v>
      </c>
      <c r="I73" t="str">
        <f>IF(B73:B73&gt;0,VLOOKUP(B73,Fed.!$A$2:$J$1973,8,FALSE)," ")</f>
        <v xml:space="preserve"> </v>
      </c>
      <c r="J73" t="str">
        <f>IF(B73:B73&gt;0,VLOOKUP(B73,Fed.!$A$2:$J$1973,9,FALSE)," ")</f>
        <v xml:space="preserve"> </v>
      </c>
      <c r="K73" s="3" t="str">
        <f>IF(B73:B73&gt;0,VLOOKUP(B73,Fed.!$A$2:$J$1973,10,FALSE)," ")</f>
        <v xml:space="preserve"> </v>
      </c>
      <c r="L73" s="327">
        <f>apuração!L55</f>
        <v>54</v>
      </c>
      <c r="M73" s="327">
        <f>apuração!M55</f>
        <v>56</v>
      </c>
      <c r="N73" s="322">
        <f>apuração!N55</f>
        <v>110</v>
      </c>
      <c r="O73" s="323">
        <f>apuração!O55</f>
        <v>0</v>
      </c>
      <c r="P73" s="323">
        <f>apuração!P55</f>
        <v>0</v>
      </c>
      <c r="Q73" s="323">
        <f>apuração!Q55</f>
        <v>0</v>
      </c>
      <c r="R73" s="323">
        <f>apuração!R55</f>
        <v>0</v>
      </c>
      <c r="S73" s="324" t="str">
        <f>apuração!S55</f>
        <v/>
      </c>
      <c r="T73" s="324" t="str">
        <f>apuração!T55</f>
        <v/>
      </c>
      <c r="U73" s="324" t="str">
        <f>apuração!U55</f>
        <v/>
      </c>
      <c r="V73" s="324" t="str">
        <f>apuração!V55</f>
        <v/>
      </c>
      <c r="W73" s="315" t="str">
        <f>apuração!W55</f>
        <v/>
      </c>
      <c r="X73" s="325">
        <f>apuração!X55</f>
        <v>104</v>
      </c>
      <c r="Y73" s="315"/>
      <c r="Z73" s="315"/>
      <c r="AA73" s="315"/>
      <c r="AB73" s="315"/>
      <c r="AC73" s="315"/>
      <c r="AD73" s="315"/>
    </row>
    <row r="74" spans="1:30" ht="18.600000000000001">
      <c r="A74" s="358"/>
      <c r="B74" s="63"/>
      <c r="C74" t="str">
        <f>IF(B74:B74&gt;0,VLOOKUP(B74,Fed.!$A$2:$J$1973,2,FALSE)," ")</f>
        <v xml:space="preserve"> </v>
      </c>
      <c r="D74" t="str">
        <f>IF(B74:B74&gt;0,VLOOKUP(B74,Fed.!$A$2:$J$1973,3,FALSE)," ")</f>
        <v xml:space="preserve"> </v>
      </c>
      <c r="E74" s="3" t="str">
        <f>IF(B74:B74&gt;0,VLOOKUP(B74,Fed.!$A$2:$J$1973,4,FALSE)," ")</f>
        <v xml:space="preserve"> </v>
      </c>
      <c r="F74" s="3" t="str">
        <f>IF(B74:B74&gt;0,VLOOKUP(B74,Fed.!$A$2:$J$1973,5,FALSE)," ")</f>
        <v xml:space="preserve"> </v>
      </c>
      <c r="G74" s="413" t="str">
        <f>IF(B74:B74&gt;0,VLOOKUP(B74,Fed.!$A$2:$J$1973,6,FALSE)," ")</f>
        <v xml:space="preserve"> </v>
      </c>
      <c r="H74" t="str">
        <f>IF(B74:B74&gt;0,VLOOKUP(B74,Fed.!$A$2:$J$1973,7,FALSE)," ")</f>
        <v xml:space="preserve"> </v>
      </c>
      <c r="I74" t="str">
        <f>IF(B74:B74&gt;0,VLOOKUP(B74,Fed.!$A$2:$J$1973,8,FALSE)," ")</f>
        <v xml:space="preserve"> </v>
      </c>
      <c r="J74" t="str">
        <f>IF(B74:B74&gt;0,VLOOKUP(B74,Fed.!$A$2:$J$1973,9,FALSE)," ")</f>
        <v xml:space="preserve"> </v>
      </c>
      <c r="K74" s="3" t="str">
        <f>IF(B74:B74&gt;0,VLOOKUP(B74,Fed.!$A$2:$J$1973,10,FALSE)," ")</f>
        <v xml:space="preserve"> </v>
      </c>
      <c r="L74" s="327">
        <f>apuração!L189</f>
        <v>68</v>
      </c>
      <c r="M74" s="327">
        <f>apuração!M189</f>
        <v>69</v>
      </c>
      <c r="N74" s="322">
        <f>apuração!N189</f>
        <v>137</v>
      </c>
      <c r="O74" s="323">
        <f>apuração!O189</f>
        <v>0</v>
      </c>
      <c r="P74" s="323">
        <f>apuração!P189</f>
        <v>0</v>
      </c>
      <c r="Q74" s="323">
        <f>apuração!Q189</f>
        <v>0</v>
      </c>
      <c r="R74" s="323">
        <f>apuração!R189</f>
        <v>0</v>
      </c>
      <c r="S74" s="324" t="str">
        <f>apuração!S189</f>
        <v/>
      </c>
      <c r="T74" s="324" t="str">
        <f>apuração!T189</f>
        <v/>
      </c>
      <c r="U74" s="324" t="str">
        <f>apuração!U189</f>
        <v/>
      </c>
      <c r="V74" s="324" t="str">
        <f>apuração!V189</f>
        <v/>
      </c>
      <c r="W74" s="315" t="str">
        <f>apuração!W189</f>
        <v/>
      </c>
      <c r="X74" s="325">
        <f>apuração!X189</f>
        <v>119</v>
      </c>
      <c r="Y74" s="315"/>
      <c r="Z74" s="315"/>
      <c r="AA74" s="315"/>
      <c r="AB74" s="315"/>
      <c r="AC74" s="315"/>
      <c r="AD74" s="315"/>
    </row>
    <row r="75" spans="1:30" ht="18.600000000000001">
      <c r="A75" s="358"/>
      <c r="B75" s="63"/>
      <c r="C75" t="str">
        <f>IF(B75:B75&gt;0,VLOOKUP(B75,Fed.!$A$2:$J$1973,2,FALSE)," ")</f>
        <v xml:space="preserve"> </v>
      </c>
      <c r="D75" t="str">
        <f>IF(B75:B75&gt;0,VLOOKUP(B75,Fed.!$A$2:$J$1973,3,FALSE)," ")</f>
        <v xml:space="preserve"> </v>
      </c>
      <c r="E75" s="3" t="str">
        <f>IF(B75:B75&gt;0,VLOOKUP(B75,Fed.!$A$2:$J$1973,4,FALSE)," ")</f>
        <v xml:space="preserve"> </v>
      </c>
      <c r="F75" s="3" t="str">
        <f>IF(B75:B75&gt;0,VLOOKUP(B75,Fed.!$A$2:$J$1973,5,FALSE)," ")</f>
        <v xml:space="preserve"> </v>
      </c>
      <c r="G75" s="413" t="str">
        <f>IF(B75:B75&gt;0,VLOOKUP(B75,Fed.!$A$2:$J$1973,6,FALSE)," ")</f>
        <v xml:space="preserve"> </v>
      </c>
      <c r="H75" t="str">
        <f>IF(B75:B75&gt;0,VLOOKUP(B75,Fed.!$A$2:$J$1973,7,FALSE)," ")</f>
        <v xml:space="preserve"> </v>
      </c>
      <c r="I75" t="str">
        <f>IF(B75:B75&gt;0,VLOOKUP(B75,Fed.!$A$2:$J$1973,8,FALSE)," ")</f>
        <v xml:space="preserve"> </v>
      </c>
      <c r="J75" t="str">
        <f>IF(B75:B75&gt;0,VLOOKUP(B75,Fed.!$A$2:$J$1973,9,FALSE)," ")</f>
        <v xml:space="preserve"> </v>
      </c>
      <c r="K75" s="3" t="str">
        <f>IF(B75:B75&gt;0,VLOOKUP(B75,Fed.!$A$2:$J$1973,10,FALSE)," ")</f>
        <v xml:space="preserve"> </v>
      </c>
      <c r="L75" s="327">
        <f>apuração!L157</f>
        <v>54</v>
      </c>
      <c r="M75" s="327">
        <f>apuração!M157</f>
        <v>59</v>
      </c>
      <c r="N75" s="322">
        <f>apuração!N157</f>
        <v>113</v>
      </c>
      <c r="O75" s="323">
        <f>apuração!O157</f>
        <v>0</v>
      </c>
      <c r="P75" s="323">
        <f>apuração!P157</f>
        <v>0</v>
      </c>
      <c r="Q75" s="323">
        <f>apuração!Q157</f>
        <v>0</v>
      </c>
      <c r="R75" s="323">
        <f>apuração!R157</f>
        <v>0</v>
      </c>
      <c r="S75" s="324" t="str">
        <f>apuração!S157</f>
        <v/>
      </c>
      <c r="T75" s="324" t="str">
        <f>apuração!T157</f>
        <v/>
      </c>
      <c r="U75" s="324" t="str">
        <f>apuração!U157</f>
        <v/>
      </c>
      <c r="V75" s="324" t="str">
        <f>apuração!V157</f>
        <v/>
      </c>
      <c r="W75" s="315" t="str">
        <f>apuração!W157</f>
        <v/>
      </c>
      <c r="X75" s="325">
        <f>apuração!X157</f>
        <v>97</v>
      </c>
      <c r="Y75" s="315"/>
      <c r="Z75" s="315"/>
      <c r="AA75" s="315"/>
      <c r="AB75" s="315"/>
      <c r="AC75" s="315"/>
      <c r="AD75" s="315"/>
    </row>
    <row r="76" spans="1:30" ht="18.600000000000001">
      <c r="A76" s="358"/>
      <c r="B76" s="464"/>
      <c r="C76" t="str">
        <f>IF(B76:B76&gt;0,VLOOKUP(B76,Fed.!$A$2:$J$1973,2,FALSE)," ")</f>
        <v xml:space="preserve"> </v>
      </c>
      <c r="D76" t="str">
        <f>IF(B76:B76&gt;0,VLOOKUP(B76,Fed.!$A$2:$J$1973,3,FALSE)," ")</f>
        <v xml:space="preserve"> </v>
      </c>
      <c r="E76" s="3" t="str">
        <f>IF(B76:B76&gt;0,VLOOKUP(B76,Fed.!$A$2:$J$1973,4,FALSE)," ")</f>
        <v xml:space="preserve"> </v>
      </c>
      <c r="F76" s="3" t="str">
        <f>IF(B76:B76&gt;0,VLOOKUP(B76,Fed.!$A$2:$J$1973,5,FALSE)," ")</f>
        <v xml:space="preserve"> </v>
      </c>
      <c r="G76" s="413" t="str">
        <f>IF(B76:B76&gt;0,VLOOKUP(B76,Fed.!$A$2:$J$1973,6,FALSE)," ")</f>
        <v xml:space="preserve"> </v>
      </c>
      <c r="H76" t="str">
        <f>IF(B76:B76&gt;0,VLOOKUP(B76,Fed.!$A$2:$J$1973,7,FALSE)," ")</f>
        <v xml:space="preserve"> </v>
      </c>
      <c r="I76" t="str">
        <f>IF(B76:B76&gt;0,VLOOKUP(B76,Fed.!$A$2:$J$1973,8,FALSE)," ")</f>
        <v xml:space="preserve"> </v>
      </c>
      <c r="J76" t="str">
        <f>IF(B76:B76&gt;0,VLOOKUP(B76,Fed.!$A$2:$J$1973,9,FALSE)," ")</f>
        <v xml:space="preserve"> </v>
      </c>
      <c r="K76" s="3" t="str">
        <f>IF(B76:B76&gt;0,VLOOKUP(B76,Fed.!$A$2:$J$1973,10,FALSE)," ")</f>
        <v xml:space="preserve"> </v>
      </c>
      <c r="L76" s="326">
        <f>apuração!L146</f>
        <v>61</v>
      </c>
      <c r="M76" s="326">
        <f>apuração!M146</f>
        <v>65</v>
      </c>
      <c r="N76" s="322">
        <f>apuração!N146</f>
        <v>126</v>
      </c>
      <c r="O76" s="323">
        <f>apuração!O146</f>
        <v>0</v>
      </c>
      <c r="P76" s="323">
        <f>apuração!P146</f>
        <v>0</v>
      </c>
      <c r="Q76" s="323">
        <f>apuração!Q146</f>
        <v>0</v>
      </c>
      <c r="R76" s="323">
        <f>apuração!R146</f>
        <v>0</v>
      </c>
      <c r="S76" s="324" t="str">
        <f>apuração!S146</f>
        <v/>
      </c>
      <c r="T76" s="324" t="str">
        <f>apuração!T146</f>
        <v/>
      </c>
      <c r="U76" s="324" t="str">
        <f>apuração!U146</f>
        <v/>
      </c>
      <c r="V76" s="324" t="str">
        <f>apuração!V146</f>
        <v/>
      </c>
      <c r="W76" s="315" t="str">
        <f>apuração!W146</f>
        <v/>
      </c>
      <c r="X76" s="325">
        <f>apuração!X146</f>
        <v>108</v>
      </c>
      <c r="Y76" s="315"/>
      <c r="Z76" s="315"/>
      <c r="AA76" s="315"/>
      <c r="AB76" s="315"/>
      <c r="AC76" s="315"/>
      <c r="AD76" s="315"/>
    </row>
    <row r="77" spans="1:30" ht="18.600000000000001">
      <c r="A77" s="358"/>
      <c r="B77" s="63"/>
      <c r="C77" t="str">
        <f>IF(B77:B77&gt;0,VLOOKUP(B77,Fed.!$A$2:$J$1973,2,FALSE)," ")</f>
        <v xml:space="preserve"> </v>
      </c>
      <c r="D77" t="str">
        <f>IF(B77:B77&gt;0,VLOOKUP(B77,Fed.!$A$2:$J$1973,3,FALSE)," ")</f>
        <v xml:space="preserve"> </v>
      </c>
      <c r="E77" s="3" t="str">
        <f>IF(B77:B77&gt;0,VLOOKUP(B77,Fed.!$A$2:$J$1973,4,FALSE)," ")</f>
        <v xml:space="preserve"> </v>
      </c>
      <c r="F77" s="3" t="str">
        <f>IF(B77:B77&gt;0,VLOOKUP(B77,Fed.!$A$2:$J$1973,5,FALSE)," ")</f>
        <v xml:space="preserve"> </v>
      </c>
      <c r="G77" s="413" t="str">
        <f>IF(B77:B77&gt;0,VLOOKUP(B77,Fed.!$A$2:$J$1973,6,FALSE)," ")</f>
        <v xml:space="preserve"> </v>
      </c>
      <c r="H77" t="str">
        <f>IF(B77:B77&gt;0,VLOOKUP(B77,Fed.!$A$2:$J$1973,7,FALSE)," ")</f>
        <v xml:space="preserve"> </v>
      </c>
      <c r="I77" t="str">
        <f>IF(B77:B77&gt;0,VLOOKUP(B77,Fed.!$A$2:$J$1973,8,FALSE)," ")</f>
        <v xml:space="preserve"> </v>
      </c>
      <c r="J77" t="str">
        <f>IF(B77:B77&gt;0,VLOOKUP(B77,Fed.!$A$2:$J$1973,9,FALSE)," ")</f>
        <v xml:space="preserve"> </v>
      </c>
      <c r="K77" s="3" t="str">
        <f>IF(B77:B77&gt;0,VLOOKUP(B77,Fed.!$A$2:$J$1973,10,FALSE)," ")</f>
        <v xml:space="preserve"> </v>
      </c>
      <c r="L77" s="326" t="e">
        <f>apuração!#REF!</f>
        <v>#REF!</v>
      </c>
      <c r="M77" s="326" t="e">
        <f>apuração!#REF!</f>
        <v>#REF!</v>
      </c>
      <c r="N77" s="322" t="e">
        <f>apuração!#REF!</f>
        <v>#REF!</v>
      </c>
      <c r="O77" s="323" t="e">
        <f>apuração!#REF!</f>
        <v>#REF!</v>
      </c>
      <c r="P77" s="323" t="e">
        <f>apuração!#REF!</f>
        <v>#REF!</v>
      </c>
      <c r="Q77" s="323" t="e">
        <f>apuração!#REF!</f>
        <v>#REF!</v>
      </c>
      <c r="R77" s="323" t="e">
        <f>apuração!#REF!</f>
        <v>#REF!</v>
      </c>
      <c r="S77" s="324" t="e">
        <f>apuração!#REF!</f>
        <v>#REF!</v>
      </c>
      <c r="T77" s="324" t="e">
        <f>apuração!#REF!</f>
        <v>#REF!</v>
      </c>
      <c r="U77" s="324" t="e">
        <f>apuração!#REF!</f>
        <v>#REF!</v>
      </c>
      <c r="V77" s="324" t="e">
        <f>apuração!#REF!</f>
        <v>#REF!</v>
      </c>
      <c r="W77" s="315" t="e">
        <f>apuração!#REF!</f>
        <v>#REF!</v>
      </c>
      <c r="X77" s="325" t="e">
        <f>apuração!#REF!</f>
        <v>#REF!</v>
      </c>
      <c r="Y77" s="315"/>
      <c r="Z77" s="315"/>
      <c r="AA77" s="315"/>
      <c r="AB77" s="315"/>
      <c r="AC77" s="315"/>
      <c r="AD77" s="315"/>
    </row>
    <row r="78" spans="1:30" ht="18.600000000000001">
      <c r="A78" s="358"/>
      <c r="B78" s="63"/>
      <c r="C78" t="str">
        <f>IF(B78:B78&gt;0,VLOOKUP(B78,Fed.!$A$2:$J$1973,2,FALSE)," ")</f>
        <v xml:space="preserve"> </v>
      </c>
      <c r="D78" t="str">
        <f>IF(B78:B78&gt;0,VLOOKUP(B78,Fed.!$A$2:$J$1973,3,FALSE)," ")</f>
        <v xml:space="preserve"> </v>
      </c>
      <c r="E78" s="3" t="str">
        <f>IF(B78:B78&gt;0,VLOOKUP(B78,Fed.!$A$2:$J$1973,4,FALSE)," ")</f>
        <v xml:space="preserve"> </v>
      </c>
      <c r="F78" s="3" t="str">
        <f>IF(B78:B78&gt;0,VLOOKUP(B78,Fed.!$A$2:$J$1973,5,FALSE)," ")</f>
        <v xml:space="preserve"> </v>
      </c>
      <c r="G78" s="413" t="str">
        <f>IF(B78:B78&gt;0,VLOOKUP(B78,Fed.!$A$2:$J$1973,6,FALSE)," ")</f>
        <v xml:space="preserve"> </v>
      </c>
      <c r="H78" t="str">
        <f>IF(B78:B78&gt;0,VLOOKUP(B78,Fed.!$A$2:$J$1973,7,FALSE)," ")</f>
        <v xml:space="preserve"> </v>
      </c>
      <c r="I78" t="str">
        <f>IF(B78:B78&gt;0,VLOOKUP(B78,Fed.!$A$2:$J$1973,8,FALSE)," ")</f>
        <v xml:space="preserve"> </v>
      </c>
      <c r="J78" t="str">
        <f>IF(B78:B78&gt;0,VLOOKUP(B78,Fed.!$A$2:$J$1973,9,FALSE)," ")</f>
        <v xml:space="preserve"> </v>
      </c>
      <c r="K78" s="3" t="str">
        <f>IF(B78:B78&gt;0,VLOOKUP(B78,Fed.!$A$2:$J$1973,10,FALSE)," ")</f>
        <v xml:space="preserve"> </v>
      </c>
      <c r="L78" s="327">
        <f>apuração!L59</f>
        <v>65</v>
      </c>
      <c r="M78" s="327">
        <f>apuração!M59</f>
        <v>57</v>
      </c>
      <c r="N78" s="322">
        <f>apuração!N59</f>
        <v>122</v>
      </c>
      <c r="O78" s="323">
        <f>apuração!O59</f>
        <v>0</v>
      </c>
      <c r="P78" s="323">
        <f>apuração!P59</f>
        <v>0</v>
      </c>
      <c r="Q78" s="323">
        <f>apuração!Q59</f>
        <v>0</v>
      </c>
      <c r="R78" s="323">
        <f>apuração!R59</f>
        <v>0</v>
      </c>
      <c r="S78" s="324" t="str">
        <f>apuração!S59</f>
        <v/>
      </c>
      <c r="T78" s="324" t="str">
        <f>apuração!T59</f>
        <v/>
      </c>
      <c r="U78" s="324" t="str">
        <f>apuração!U59</f>
        <v/>
      </c>
      <c r="V78" s="324" t="str">
        <f>apuração!V59</f>
        <v/>
      </c>
      <c r="W78" s="315" t="str">
        <f>apuração!W59</f>
        <v/>
      </c>
      <c r="X78" s="325">
        <f>apuração!X59</f>
        <v>114</v>
      </c>
      <c r="Y78" s="315"/>
      <c r="Z78" s="315"/>
      <c r="AA78" s="315"/>
      <c r="AB78" s="315"/>
      <c r="AC78" s="315"/>
      <c r="AD78" s="315"/>
    </row>
    <row r="79" spans="1:30" ht="18.600000000000001">
      <c r="A79" s="358"/>
      <c r="B79" s="63"/>
      <c r="C79" t="str">
        <f>IF(B79:B79&gt;0,VLOOKUP(B79,Fed.!$A$2:$J$1973,2,FALSE)," ")</f>
        <v xml:space="preserve"> </v>
      </c>
      <c r="D79" t="str">
        <f>IF(B79:B79&gt;0,VLOOKUP(B79,Fed.!$A$2:$J$1973,3,FALSE)," ")</f>
        <v xml:space="preserve"> </v>
      </c>
      <c r="E79" s="3" t="str">
        <f>IF(B79:B79&gt;0,VLOOKUP(B79,Fed.!$A$2:$J$1973,4,FALSE)," ")</f>
        <v xml:space="preserve"> </v>
      </c>
      <c r="F79" s="3" t="str">
        <f>IF(B79:B79&gt;0,VLOOKUP(B79,Fed.!$A$2:$J$1973,5,FALSE)," ")</f>
        <v xml:space="preserve"> </v>
      </c>
      <c r="G79" s="413" t="str">
        <f>IF(B79:B79&gt;0,VLOOKUP(B79,Fed.!$A$2:$J$1973,6,FALSE)," ")</f>
        <v xml:space="preserve"> </v>
      </c>
      <c r="H79" t="str">
        <f>IF(B79:B79&gt;0,VLOOKUP(B79,Fed.!$A$2:$J$1973,7,FALSE)," ")</f>
        <v xml:space="preserve"> </v>
      </c>
      <c r="I79" t="str">
        <f>IF(B79:B79&gt;0,VLOOKUP(B79,Fed.!$A$2:$J$1973,8,FALSE)," ")</f>
        <v xml:space="preserve"> </v>
      </c>
      <c r="J79" t="str">
        <f>IF(B79:B79&gt;0,VLOOKUP(B79,Fed.!$A$2:$J$1973,9,FALSE)," ")</f>
        <v xml:space="preserve"> </v>
      </c>
      <c r="K79" s="3" t="str">
        <f>IF(B79:B79&gt;0,VLOOKUP(B79,Fed.!$A$2:$J$1973,10,FALSE)," ")</f>
        <v xml:space="preserve"> </v>
      </c>
      <c r="L79" s="327">
        <f>apuração!L39</f>
        <v>60</v>
      </c>
      <c r="M79" s="327">
        <f>apuração!M39</f>
        <v>60</v>
      </c>
      <c r="N79" s="322">
        <f>apuração!N39</f>
        <v>120</v>
      </c>
      <c r="O79" s="323">
        <f>apuração!O39</f>
        <v>0</v>
      </c>
      <c r="P79" s="323">
        <f>apuração!P39</f>
        <v>0</v>
      </c>
      <c r="Q79" s="323">
        <f>apuração!Q39</f>
        <v>0</v>
      </c>
      <c r="R79" s="323">
        <f>apuração!R39</f>
        <v>0</v>
      </c>
      <c r="S79" s="324" t="str">
        <f>apuração!S39</f>
        <v/>
      </c>
      <c r="T79" s="324" t="str">
        <f>apuração!T39</f>
        <v/>
      </c>
      <c r="U79" s="324" t="str">
        <f>apuração!U39</f>
        <v/>
      </c>
      <c r="V79" s="324" t="str">
        <f>apuração!V39</f>
        <v/>
      </c>
      <c r="W79" s="315" t="str">
        <f>apuração!W39</f>
        <v/>
      </c>
      <c r="X79" s="325">
        <f>apuração!X39</f>
        <v>104</v>
      </c>
      <c r="Y79" s="315"/>
      <c r="Z79" s="315"/>
      <c r="AA79" s="315"/>
      <c r="AB79" s="315"/>
      <c r="AC79" s="315"/>
      <c r="AD79" s="315"/>
    </row>
    <row r="80" spans="1:30" ht="18.600000000000001">
      <c r="A80" s="358"/>
      <c r="B80" s="63"/>
      <c r="C80" t="str">
        <f>IF(B80:B80&gt;0,VLOOKUP(B80,Fed.!$A$2:$J$1973,2,FALSE)," ")</f>
        <v xml:space="preserve"> </v>
      </c>
      <c r="D80" t="str">
        <f>IF(B80:B80&gt;0,VLOOKUP(B80,Fed.!$A$2:$J$1973,3,FALSE)," ")</f>
        <v xml:space="preserve"> </v>
      </c>
      <c r="E80" s="3" t="str">
        <f>IF(B80:B80&gt;0,VLOOKUP(B80,Fed.!$A$2:$J$1973,4,FALSE)," ")</f>
        <v xml:space="preserve"> </v>
      </c>
      <c r="F80" s="3" t="str">
        <f>IF(B80:B80&gt;0,VLOOKUP(B80,Fed.!$A$2:$J$1973,5,FALSE)," ")</f>
        <v xml:space="preserve"> </v>
      </c>
      <c r="G80" s="413" t="str">
        <f>IF(B80:B80&gt;0,VLOOKUP(B80,Fed.!$A$2:$J$1973,6,FALSE)," ")</f>
        <v xml:space="preserve"> </v>
      </c>
      <c r="H80" t="str">
        <f>IF(B80:B80&gt;0,VLOOKUP(B80,Fed.!$A$2:$J$1973,7,FALSE)," ")</f>
        <v xml:space="preserve"> </v>
      </c>
      <c r="I80" t="str">
        <f>IF(B80:B80&gt;0,VLOOKUP(B80,Fed.!$A$2:$J$1973,8,FALSE)," ")</f>
        <v xml:space="preserve"> </v>
      </c>
      <c r="J80" t="str">
        <f>IF(B80:B80&gt;0,VLOOKUP(B80,Fed.!$A$2:$J$1973,9,FALSE)," ")</f>
        <v xml:space="preserve"> </v>
      </c>
      <c r="K80" s="3" t="str">
        <f>IF(B80:B80&gt;0,VLOOKUP(B80,Fed.!$A$2:$J$1973,10,FALSE)," ")</f>
        <v xml:space="preserve"> </v>
      </c>
      <c r="L80" s="327">
        <f>apuração!L17</f>
        <v>54</v>
      </c>
      <c r="M80" s="327">
        <f>apuração!M17</f>
        <v>63</v>
      </c>
      <c r="N80" s="322">
        <f>apuração!N17</f>
        <v>117</v>
      </c>
      <c r="O80" s="323">
        <f>apuração!O17</f>
        <v>0</v>
      </c>
      <c r="P80" s="323">
        <f>apuração!P17</f>
        <v>0</v>
      </c>
      <c r="Q80" s="323">
        <f>apuração!Q17</f>
        <v>0</v>
      </c>
      <c r="R80" s="323">
        <f>apuração!R17</f>
        <v>0</v>
      </c>
      <c r="S80" s="324" t="str">
        <f>apuração!S17</f>
        <v/>
      </c>
      <c r="T80" s="324" t="str">
        <f>apuração!T17</f>
        <v/>
      </c>
      <c r="U80" s="324" t="str">
        <f>apuração!U17</f>
        <v/>
      </c>
      <c r="V80" s="324" t="str">
        <f>apuração!V17</f>
        <v/>
      </c>
      <c r="W80" s="315" t="str">
        <f>apuração!W17</f>
        <v/>
      </c>
      <c r="X80" s="325">
        <f>apuração!X17</f>
        <v>105</v>
      </c>
      <c r="Y80" s="315"/>
      <c r="Z80" s="315"/>
      <c r="AA80" s="315"/>
      <c r="AB80" s="315"/>
      <c r="AC80" s="315"/>
      <c r="AD80" s="315"/>
    </row>
    <row r="81" spans="1:30" ht="18.600000000000001">
      <c r="A81" s="358"/>
      <c r="B81" s="63"/>
      <c r="C81" t="str">
        <f>IF(B81:B81&gt;0,VLOOKUP(B81,Fed.!$A$2:$J$1973,2,FALSE)," ")</f>
        <v xml:space="preserve"> </v>
      </c>
      <c r="D81" t="str">
        <f>IF(B81:B81&gt;0,VLOOKUP(B81,Fed.!$A$2:$J$1973,3,FALSE)," ")</f>
        <v xml:space="preserve"> </v>
      </c>
      <c r="E81" s="3" t="str">
        <f>IF(B81:B81&gt;0,VLOOKUP(B81,Fed.!$A$2:$J$1973,4,FALSE)," ")</f>
        <v xml:space="preserve"> </v>
      </c>
      <c r="F81" s="3" t="str">
        <f>IF(B81:B81&gt;0,VLOOKUP(B81,Fed.!$A$2:$J$1973,5,FALSE)," ")</f>
        <v xml:space="preserve"> </v>
      </c>
      <c r="G81" s="413" t="str">
        <f>IF(B81:B81&gt;0,VLOOKUP(B81,Fed.!$A$2:$J$1973,6,FALSE)," ")</f>
        <v xml:space="preserve"> </v>
      </c>
      <c r="H81" t="str">
        <f>IF(B81:B81&gt;0,VLOOKUP(B81,Fed.!$A$2:$J$1973,7,FALSE)," ")</f>
        <v xml:space="preserve"> </v>
      </c>
      <c r="I81" t="str">
        <f>IF(B81:B81&gt;0,VLOOKUP(B81,Fed.!$A$2:$J$1973,8,FALSE)," ")</f>
        <v xml:space="preserve"> </v>
      </c>
      <c r="J81" t="str">
        <f>IF(B81:B81&gt;0,VLOOKUP(B81,Fed.!$A$2:$J$1973,9,FALSE)," ")</f>
        <v xml:space="preserve"> </v>
      </c>
      <c r="K81" s="3" t="str">
        <f>IF(B81:B81&gt;0,VLOOKUP(B81,Fed.!$A$2:$J$1973,10,FALSE)," ")</f>
        <v xml:space="preserve"> </v>
      </c>
      <c r="L81" s="327">
        <f>apuração!L131</f>
        <v>54</v>
      </c>
      <c r="M81" s="327">
        <f>apuração!M131</f>
        <v>59</v>
      </c>
      <c r="N81" s="322">
        <f>apuração!N131</f>
        <v>113</v>
      </c>
      <c r="O81" s="323">
        <f>apuração!O131</f>
        <v>0</v>
      </c>
      <c r="P81" s="323">
        <f>apuração!P131</f>
        <v>0</v>
      </c>
      <c r="Q81" s="323">
        <f>apuração!Q131</f>
        <v>0</v>
      </c>
      <c r="R81" s="323">
        <f>apuração!R131</f>
        <v>0</v>
      </c>
      <c r="S81" s="324" t="str">
        <f>apuração!S131</f>
        <v/>
      </c>
      <c r="T81" s="324" t="str">
        <f>apuração!T131</f>
        <v/>
      </c>
      <c r="U81" s="324" t="str">
        <f>apuração!U131</f>
        <v/>
      </c>
      <c r="V81" s="324" t="str">
        <f>apuração!V131</f>
        <v/>
      </c>
      <c r="W81" s="315" t="str">
        <f>apuração!W131</f>
        <v/>
      </c>
      <c r="X81" s="325">
        <f>apuração!X131</f>
        <v>95</v>
      </c>
      <c r="Y81" s="315"/>
      <c r="Z81" s="315"/>
      <c r="AA81" s="315"/>
      <c r="AB81" s="315"/>
      <c r="AC81" s="315"/>
      <c r="AD81" s="315"/>
    </row>
    <row r="82" spans="1:30" ht="18.600000000000001">
      <c r="A82" s="358"/>
      <c r="B82" s="63"/>
      <c r="C82" t="str">
        <f>IF(B82:B82&gt;0,VLOOKUP(B82,Fed.!$A$2:$J$1973,2,FALSE)," ")</f>
        <v xml:space="preserve"> </v>
      </c>
      <c r="D82" t="str">
        <f>IF(B82:B82&gt;0,VLOOKUP(B82,Fed.!$A$2:$J$1973,3,FALSE)," ")</f>
        <v xml:space="preserve"> </v>
      </c>
      <c r="E82" s="3" t="str">
        <f>IF(B82:B82&gt;0,VLOOKUP(B82,Fed.!$A$2:$J$1973,4,FALSE)," ")</f>
        <v xml:space="preserve"> </v>
      </c>
      <c r="F82" s="3" t="str">
        <f>IF(B82:B82&gt;0,VLOOKUP(B82,Fed.!$A$2:$J$1973,5,FALSE)," ")</f>
        <v xml:space="preserve"> </v>
      </c>
      <c r="G82" s="413" t="str">
        <f>IF(B82:B82&gt;0,VLOOKUP(B82,Fed.!$A$2:$J$1973,6,FALSE)," ")</f>
        <v xml:space="preserve"> </v>
      </c>
      <c r="H82" t="str">
        <f>IF(B82:B82&gt;0,VLOOKUP(B82,Fed.!$A$2:$J$1973,7,FALSE)," ")</f>
        <v xml:space="preserve"> </v>
      </c>
      <c r="I82" t="str">
        <f>IF(B82:B82&gt;0,VLOOKUP(B82,Fed.!$A$2:$J$1973,8,FALSE)," ")</f>
        <v xml:space="preserve"> </v>
      </c>
      <c r="J82" t="str">
        <f>IF(B82:B82&gt;0,VLOOKUP(B82,Fed.!$A$2:$J$1973,9,FALSE)," ")</f>
        <v xml:space="preserve"> </v>
      </c>
      <c r="K82" s="3" t="str">
        <f>IF(B82:B82&gt;0,VLOOKUP(B82,Fed.!$A$2:$J$1973,10,FALSE)," ")</f>
        <v xml:space="preserve"> </v>
      </c>
      <c r="L82" s="327">
        <f>apuração!L115</f>
        <v>57</v>
      </c>
      <c r="M82" s="327">
        <f>apuração!M115</f>
        <v>63</v>
      </c>
      <c r="N82" s="322">
        <f>apuração!N115</f>
        <v>120</v>
      </c>
      <c r="O82" s="323">
        <f>apuração!O115</f>
        <v>0</v>
      </c>
      <c r="P82" s="323">
        <f>apuração!P115</f>
        <v>0</v>
      </c>
      <c r="Q82" s="323">
        <f>apuração!Q115</f>
        <v>0</v>
      </c>
      <c r="R82" s="323">
        <f>apuração!R115</f>
        <v>0</v>
      </c>
      <c r="S82" s="324" t="str">
        <f>apuração!S115</f>
        <v/>
      </c>
      <c r="T82" s="324" t="str">
        <f>apuração!T115</f>
        <v/>
      </c>
      <c r="U82" s="324" t="str">
        <f>apuração!U115</f>
        <v/>
      </c>
      <c r="V82" s="324" t="str">
        <f>apuração!V115</f>
        <v/>
      </c>
      <c r="W82" s="315" t="str">
        <f>apuração!W115</f>
        <v/>
      </c>
      <c r="X82" s="325">
        <f>apuração!X115</f>
        <v>102</v>
      </c>
      <c r="Y82" s="315"/>
      <c r="Z82" s="315"/>
      <c r="AA82" s="315"/>
      <c r="AB82" s="315"/>
      <c r="AC82" s="315"/>
      <c r="AD82" s="315"/>
    </row>
    <row r="83" spans="1:30" ht="18.600000000000001">
      <c r="A83" s="358"/>
      <c r="B83" s="63"/>
      <c r="C83" t="str">
        <f>IF(B83:B83&gt;0,VLOOKUP(B83,Fed.!$A$2:$J$1973,2,FALSE)," ")</f>
        <v xml:space="preserve"> </v>
      </c>
      <c r="D83" t="str">
        <f>IF(B83:B83&gt;0,VLOOKUP(B83,Fed.!$A$2:$J$1973,3,FALSE)," ")</f>
        <v xml:space="preserve"> </v>
      </c>
      <c r="E83" s="3" t="str">
        <f>IF(B83:B83&gt;0,VLOOKUP(B83,Fed.!$A$2:$J$1973,4,FALSE)," ")</f>
        <v xml:space="preserve"> </v>
      </c>
      <c r="F83" s="3" t="str">
        <f>IF(B83:B83&gt;0,VLOOKUP(B83,Fed.!$A$2:$J$1973,5,FALSE)," ")</f>
        <v xml:space="preserve"> </v>
      </c>
      <c r="G83" s="413" t="str">
        <f>IF(B83:B83&gt;0,VLOOKUP(B83,Fed.!$A$2:$J$1973,6,FALSE)," ")</f>
        <v xml:space="preserve"> </v>
      </c>
      <c r="H83" t="str">
        <f>IF(B83:B83&gt;0,VLOOKUP(B83,Fed.!$A$2:$J$1973,7,FALSE)," ")</f>
        <v xml:space="preserve"> </v>
      </c>
      <c r="I83" t="str">
        <f>IF(B83:B83&gt;0,VLOOKUP(B83,Fed.!$A$2:$J$1973,8,FALSE)," ")</f>
        <v xml:space="preserve"> </v>
      </c>
      <c r="J83" t="str">
        <f>IF(B83:B83&gt;0,VLOOKUP(B83,Fed.!$A$2:$J$1973,9,FALSE)," ")</f>
        <v xml:space="preserve"> </v>
      </c>
      <c r="K83" s="3" t="str">
        <f>IF(B83:B83&gt;0,VLOOKUP(B83,Fed.!$A$2:$J$1973,10,FALSE)," ")</f>
        <v xml:space="preserve"> </v>
      </c>
      <c r="L83" s="327">
        <f>apuração!L200</f>
        <v>69</v>
      </c>
      <c r="M83" s="327">
        <f>apuração!M200</f>
        <v>63</v>
      </c>
      <c r="N83" s="322">
        <f>apuração!N200</f>
        <v>132</v>
      </c>
      <c r="O83" s="323">
        <f>apuração!O200</f>
        <v>0</v>
      </c>
      <c r="P83" s="323">
        <f>apuração!P200</f>
        <v>0</v>
      </c>
      <c r="Q83" s="323">
        <f>apuração!Q200</f>
        <v>0</v>
      </c>
      <c r="R83" s="323">
        <f>apuração!R200</f>
        <v>0</v>
      </c>
      <c r="S83" s="324" t="str">
        <f>apuração!S200</f>
        <v/>
      </c>
      <c r="T83" s="324" t="str">
        <f>apuração!T200</f>
        <v/>
      </c>
      <c r="U83" s="324" t="str">
        <f>apuração!U200</f>
        <v/>
      </c>
      <c r="V83" s="324" t="str">
        <f>apuração!V200</f>
        <v/>
      </c>
      <c r="W83" s="315" t="str">
        <f>apuração!W200</f>
        <v/>
      </c>
      <c r="X83" s="325">
        <f>apuração!X200</f>
        <v>114</v>
      </c>
      <c r="Y83" s="315"/>
      <c r="Z83" s="315"/>
      <c r="AA83" s="315"/>
      <c r="AB83" s="315"/>
      <c r="AC83" s="315"/>
      <c r="AD83" s="315"/>
    </row>
    <row r="84" spans="1:30" ht="18.600000000000001">
      <c r="A84" s="358"/>
      <c r="B84" s="63"/>
      <c r="C84" t="str">
        <f>IF(B84:B84&gt;0,VLOOKUP(B84,Fed.!$A$2:$J$1973,2,FALSE)," ")</f>
        <v xml:space="preserve"> </v>
      </c>
      <c r="D84" t="str">
        <f>IF(B84:B84&gt;0,VLOOKUP(B84,Fed.!$A$2:$J$1973,3,FALSE)," ")</f>
        <v xml:space="preserve"> </v>
      </c>
      <c r="E84" s="3" t="str">
        <f>IF(B84:B84&gt;0,VLOOKUP(B84,Fed.!$A$2:$J$1973,4,FALSE)," ")</f>
        <v xml:space="preserve"> </v>
      </c>
      <c r="F84" s="3" t="str">
        <f>IF(B84:B84&gt;0,VLOOKUP(B84,Fed.!$A$2:$J$1973,5,FALSE)," ")</f>
        <v xml:space="preserve"> </v>
      </c>
      <c r="G84" s="413" t="str">
        <f>IF(B84:B84&gt;0,VLOOKUP(B84,Fed.!$A$2:$J$1973,6,FALSE)," ")</f>
        <v xml:space="preserve"> </v>
      </c>
      <c r="H84" t="str">
        <f>IF(B84:B84&gt;0,VLOOKUP(B84,Fed.!$A$2:$J$1973,7,FALSE)," ")</f>
        <v xml:space="preserve"> </v>
      </c>
      <c r="I84" t="str">
        <f>IF(B84:B84&gt;0,VLOOKUP(B84,Fed.!$A$2:$J$1973,8,FALSE)," ")</f>
        <v xml:space="preserve"> </v>
      </c>
      <c r="J84" t="str">
        <f>IF(B84:B84&gt;0,VLOOKUP(B84,Fed.!$A$2:$J$1973,9,FALSE)," ")</f>
        <v xml:space="preserve"> </v>
      </c>
      <c r="K84" s="3" t="str">
        <f>IF(B84:B84&gt;0,VLOOKUP(B84,Fed.!$A$2:$J$1973,10,FALSE)," ")</f>
        <v xml:space="preserve"> </v>
      </c>
      <c r="L84" s="327">
        <f>apuração!L100</f>
        <v>64</v>
      </c>
      <c r="M84" s="327">
        <f>apuração!M100</f>
        <v>62</v>
      </c>
      <c r="N84" s="322">
        <f>apuração!N100</f>
        <v>126</v>
      </c>
      <c r="O84" s="323">
        <f>apuração!O100</f>
        <v>0</v>
      </c>
      <c r="P84" s="323">
        <f>apuração!P100</f>
        <v>0</v>
      </c>
      <c r="Q84" s="323">
        <f>apuração!Q100</f>
        <v>0</v>
      </c>
      <c r="R84" s="323">
        <f>apuração!R100</f>
        <v>0</v>
      </c>
      <c r="S84" s="324" t="str">
        <f>apuração!S100</f>
        <v/>
      </c>
      <c r="T84" s="324" t="str">
        <f>apuração!T100</f>
        <v/>
      </c>
      <c r="U84" s="324" t="str">
        <f>apuração!U100</f>
        <v/>
      </c>
      <c r="V84" s="324" t="str">
        <f>apuração!V100</f>
        <v/>
      </c>
      <c r="W84" s="315" t="str">
        <f>apuração!W100</f>
        <v/>
      </c>
      <c r="X84" s="325">
        <f>apuração!X100</f>
        <v>108</v>
      </c>
      <c r="Y84" s="315"/>
      <c r="Z84" s="315"/>
      <c r="AA84" s="315"/>
      <c r="AB84" s="315"/>
      <c r="AC84" s="315"/>
      <c r="AD84" s="315"/>
    </row>
    <row r="85" spans="1:30" ht="18.600000000000001">
      <c r="A85" s="358"/>
      <c r="B85" s="63"/>
      <c r="C85" t="str">
        <f>IF(B85:B85&gt;0,VLOOKUP(B85,Fed.!$A$2:$J$1973,2,FALSE)," ")</f>
        <v xml:space="preserve"> </v>
      </c>
      <c r="D85" t="str">
        <f>IF(B85:B85&gt;0,VLOOKUP(B85,Fed.!$A$2:$J$1973,3,FALSE)," ")</f>
        <v xml:space="preserve"> </v>
      </c>
      <c r="E85" s="3" t="str">
        <f>IF(B85:B85&gt;0,VLOOKUP(B85,Fed.!$A$2:$J$1973,4,FALSE)," ")</f>
        <v xml:space="preserve"> </v>
      </c>
      <c r="F85" s="3" t="str">
        <f>IF(B85:B85&gt;0,VLOOKUP(B85,Fed.!$A$2:$J$1973,5,FALSE)," ")</f>
        <v xml:space="preserve"> </v>
      </c>
      <c r="G85" s="413" t="str">
        <f>IF(B85:B85&gt;0,VLOOKUP(B85,Fed.!$A$2:$J$1973,6,FALSE)," ")</f>
        <v xml:space="preserve"> </v>
      </c>
      <c r="H85" t="str">
        <f>IF(B85:B85&gt;0,VLOOKUP(B85,Fed.!$A$2:$J$1973,7,FALSE)," ")</f>
        <v xml:space="preserve"> </v>
      </c>
      <c r="I85" t="str">
        <f>IF(B85:B85&gt;0,VLOOKUP(B85,Fed.!$A$2:$J$1973,8,FALSE)," ")</f>
        <v xml:space="preserve"> </v>
      </c>
      <c r="J85" t="str">
        <f>IF(B85:B85&gt;0,VLOOKUP(B85,Fed.!$A$2:$J$1973,9,FALSE)," ")</f>
        <v xml:space="preserve"> </v>
      </c>
      <c r="K85" s="3" t="str">
        <f>IF(B85:B85&gt;0,VLOOKUP(B85,Fed.!$A$2:$J$1973,10,FALSE)," ")</f>
        <v xml:space="preserve"> </v>
      </c>
      <c r="L85" s="327">
        <f>apuração!L89</f>
        <v>99</v>
      </c>
      <c r="M85" s="327">
        <f>apuração!M89</f>
        <v>99</v>
      </c>
      <c r="N85" s="322">
        <f>apuração!N89</f>
        <v>198</v>
      </c>
      <c r="O85" s="323">
        <f>apuração!O89</f>
        <v>0</v>
      </c>
      <c r="P85" s="323">
        <f>apuração!P89</f>
        <v>0</v>
      </c>
      <c r="Q85" s="323">
        <f>apuração!Q89</f>
        <v>0</v>
      </c>
      <c r="R85" s="323">
        <f>apuração!R89</f>
        <v>0</v>
      </c>
      <c r="S85" s="324" t="str">
        <f>apuração!S89</f>
        <v/>
      </c>
      <c r="T85" s="324" t="str">
        <f>apuração!T89</f>
        <v/>
      </c>
      <c r="U85" s="324" t="str">
        <f>apuração!U89</f>
        <v/>
      </c>
      <c r="V85" s="324" t="str">
        <f>apuração!V89</f>
        <v/>
      </c>
      <c r="W85" s="315" t="str">
        <f>apuração!W89</f>
        <v/>
      </c>
      <c r="X85" s="325">
        <f>apuração!X89</f>
        <v>174</v>
      </c>
      <c r="Y85" s="315"/>
      <c r="Z85" s="315"/>
      <c r="AA85" s="315"/>
      <c r="AB85" s="315"/>
      <c r="AC85" s="315"/>
      <c r="AD85" s="315"/>
    </row>
    <row r="86" spans="1:30" ht="18.600000000000001">
      <c r="A86" s="358"/>
      <c r="B86" s="63"/>
      <c r="C86" t="str">
        <f>IF(B86:B86&gt;0,VLOOKUP(B86,Fed.!$A$2:$J$1973,2,FALSE)," ")</f>
        <v xml:space="preserve"> </v>
      </c>
      <c r="D86" t="str">
        <f>IF(B86:B86&gt;0,VLOOKUP(B86,Fed.!$A$2:$J$1973,3,FALSE)," ")</f>
        <v xml:space="preserve"> </v>
      </c>
      <c r="E86" s="3" t="str">
        <f>IF(B86:B86&gt;0,VLOOKUP(B86,Fed.!$A$2:$J$1973,4,FALSE)," ")</f>
        <v xml:space="preserve"> </v>
      </c>
      <c r="F86" s="3" t="str">
        <f>IF(B86:B86&gt;0,VLOOKUP(B86,Fed.!$A$2:$J$1973,5,FALSE)," ")</f>
        <v xml:space="preserve"> </v>
      </c>
      <c r="G86" s="413" t="str">
        <f>IF(B86:B86&gt;0,VLOOKUP(B86,Fed.!$A$2:$J$1973,6,FALSE)," ")</f>
        <v xml:space="preserve"> </v>
      </c>
      <c r="H86" t="str">
        <f>IF(B86:B86&gt;0,VLOOKUP(B86,Fed.!$A$2:$J$1973,7,FALSE)," ")</f>
        <v xml:space="preserve"> </v>
      </c>
      <c r="I86" t="str">
        <f>IF(B86:B86&gt;0,VLOOKUP(B86,Fed.!$A$2:$J$1973,8,FALSE)," ")</f>
        <v xml:space="preserve"> </v>
      </c>
      <c r="J86" t="str">
        <f>IF(B86:B86&gt;0,VLOOKUP(B86,Fed.!$A$2:$J$1973,9,FALSE)," ")</f>
        <v xml:space="preserve"> </v>
      </c>
      <c r="K86" s="3" t="str">
        <f>IF(B86:B86&gt;0,VLOOKUP(B86,Fed.!$A$2:$J$1973,10,FALSE)," ")</f>
        <v xml:space="preserve"> </v>
      </c>
      <c r="L86" s="327">
        <f>apuração!L93</f>
        <v>99</v>
      </c>
      <c r="M86" s="327">
        <f>apuração!M93</f>
        <v>99</v>
      </c>
      <c r="N86" s="322">
        <f>apuração!N93</f>
        <v>198</v>
      </c>
      <c r="O86" s="323">
        <f>apuração!O93</f>
        <v>0</v>
      </c>
      <c r="P86" s="323">
        <f>apuração!P93</f>
        <v>0</v>
      </c>
      <c r="Q86" s="323">
        <f>apuração!Q93</f>
        <v>0</v>
      </c>
      <c r="R86" s="323">
        <f>apuração!R93</f>
        <v>0</v>
      </c>
      <c r="S86" s="324" t="str">
        <f>apuração!S93</f>
        <v/>
      </c>
      <c r="T86" s="324" t="str">
        <f>apuração!T93</f>
        <v/>
      </c>
      <c r="U86" s="324" t="str">
        <f>apuração!U93</f>
        <v/>
      </c>
      <c r="V86" s="324" t="str">
        <f>apuração!V93</f>
        <v/>
      </c>
      <c r="W86" s="315" t="str">
        <f>apuração!W93</f>
        <v/>
      </c>
      <c r="X86" s="325">
        <f>apuração!X93</f>
        <v>174</v>
      </c>
      <c r="Y86" s="315"/>
      <c r="Z86" s="315"/>
      <c r="AA86" s="315"/>
      <c r="AB86" s="315"/>
      <c r="AC86" s="315"/>
      <c r="AD86" s="315"/>
    </row>
    <row r="87" spans="1:30" ht="18.600000000000001">
      <c r="A87" s="358"/>
      <c r="B87" s="63"/>
      <c r="C87" t="str">
        <f>IF(B87:B87&gt;0,VLOOKUP(B87,Fed.!$A$2:$J$1973,2,FALSE)," ")</f>
        <v xml:space="preserve"> </v>
      </c>
      <c r="D87" t="str">
        <f>IF(B87:B87&gt;0,VLOOKUP(B87,Fed.!$A$2:$J$1973,3,FALSE)," ")</f>
        <v xml:space="preserve"> </v>
      </c>
      <c r="E87" s="3" t="str">
        <f>IF(B87:B87&gt;0,VLOOKUP(B87,Fed.!$A$2:$J$1973,4,FALSE)," ")</f>
        <v xml:space="preserve"> </v>
      </c>
      <c r="F87" s="3" t="str">
        <f>IF(B87:B87&gt;0,VLOOKUP(B87,Fed.!$A$2:$J$1973,5,FALSE)," ")</f>
        <v xml:space="preserve"> </v>
      </c>
      <c r="G87" s="413" t="str">
        <f>IF(B87:B87&gt;0,VLOOKUP(B87,Fed.!$A$2:$J$1973,6,FALSE)," ")</f>
        <v xml:space="preserve"> </v>
      </c>
      <c r="H87" t="str">
        <f>IF(B87:B87&gt;0,VLOOKUP(B87,Fed.!$A$2:$J$1973,7,FALSE)," ")</f>
        <v xml:space="preserve"> </v>
      </c>
      <c r="I87" t="str">
        <f>IF(B87:B87&gt;0,VLOOKUP(B87,Fed.!$A$2:$J$1973,8,FALSE)," ")</f>
        <v xml:space="preserve"> </v>
      </c>
      <c r="J87" t="str">
        <f>IF(B87:B87&gt;0,VLOOKUP(B87,Fed.!$A$2:$J$1973,9,FALSE)," ")</f>
        <v xml:space="preserve"> </v>
      </c>
      <c r="K87" s="3" t="str">
        <f>IF(B87:B87&gt;0,VLOOKUP(B87,Fed.!$A$2:$J$1973,10,FALSE)," ")</f>
        <v xml:space="preserve"> </v>
      </c>
      <c r="L87" s="327">
        <f>apuração!L80</f>
        <v>66</v>
      </c>
      <c r="M87" s="327">
        <f>apuração!M80</f>
        <v>61</v>
      </c>
      <c r="N87" s="322">
        <f>apuração!N80</f>
        <v>127</v>
      </c>
      <c r="O87" s="323">
        <f>apuração!O80</f>
        <v>0</v>
      </c>
      <c r="P87" s="323">
        <f>apuração!P80</f>
        <v>0</v>
      </c>
      <c r="Q87" s="323">
        <f>apuração!Q80</f>
        <v>0</v>
      </c>
      <c r="R87" s="323">
        <f>apuração!R80</f>
        <v>0</v>
      </c>
      <c r="S87" s="324" t="str">
        <f>apuração!S80</f>
        <v/>
      </c>
      <c r="T87" s="324" t="str">
        <f>apuração!T80</f>
        <v/>
      </c>
      <c r="U87" s="324" t="str">
        <f>apuração!U80</f>
        <v/>
      </c>
      <c r="V87" s="324" t="str">
        <f>apuração!V80</f>
        <v/>
      </c>
      <c r="W87" s="315" t="str">
        <f>apuração!W80</f>
        <v/>
      </c>
      <c r="X87" s="325">
        <f>apuração!X80</f>
        <v>119</v>
      </c>
      <c r="Y87" s="315"/>
      <c r="Z87" s="315"/>
      <c r="AA87" s="315"/>
      <c r="AB87" s="315"/>
      <c r="AC87" s="315"/>
      <c r="AD87" s="315"/>
    </row>
    <row r="88" spans="1:30" ht="18.600000000000001">
      <c r="A88" s="358"/>
      <c r="B88" s="63"/>
      <c r="C88" t="str">
        <f>IF(B88:B88&gt;0,VLOOKUP(B88,Fed.!$A$2:$J$1973,2,FALSE)," ")</f>
        <v xml:space="preserve"> </v>
      </c>
      <c r="D88" t="str">
        <f>IF(B88:B88&gt;0,VLOOKUP(B88,Fed.!$A$2:$J$1973,3,FALSE)," ")</f>
        <v xml:space="preserve"> </v>
      </c>
      <c r="E88" s="3" t="str">
        <f>IF(B88:B88&gt;0,VLOOKUP(B88,Fed.!$A$2:$J$1973,4,FALSE)," ")</f>
        <v xml:space="preserve"> </v>
      </c>
      <c r="F88" s="3" t="str">
        <f>IF(B88:B88&gt;0,VLOOKUP(B88,Fed.!$A$2:$J$1973,5,FALSE)," ")</f>
        <v xml:space="preserve"> </v>
      </c>
      <c r="G88" s="413" t="str">
        <f>IF(B88:B88&gt;0,VLOOKUP(B88,Fed.!$A$2:$J$1973,6,FALSE)," ")</f>
        <v xml:space="preserve"> </v>
      </c>
      <c r="H88" t="str">
        <f>IF(B88:B88&gt;0,VLOOKUP(B88,Fed.!$A$2:$J$1973,7,FALSE)," ")</f>
        <v xml:space="preserve"> </v>
      </c>
      <c r="I88" t="str">
        <f>IF(B88:B88&gt;0,VLOOKUP(B88,Fed.!$A$2:$J$1973,8,FALSE)," ")</f>
        <v xml:space="preserve"> </v>
      </c>
      <c r="J88" t="str">
        <f>IF(B88:B88&gt;0,VLOOKUP(B88,Fed.!$A$2:$J$1973,9,FALSE)," ")</f>
        <v xml:space="preserve"> </v>
      </c>
      <c r="K88" s="3" t="str">
        <f>IF(B88:B88&gt;0,VLOOKUP(B88,Fed.!$A$2:$J$1973,10,FALSE)," ")</f>
        <v xml:space="preserve"> </v>
      </c>
      <c r="L88" s="327">
        <f>apuração!L108</f>
        <v>63</v>
      </c>
      <c r="M88" s="327">
        <f>apuração!M108</f>
        <v>71</v>
      </c>
      <c r="N88" s="322">
        <f>apuração!N108</f>
        <v>134</v>
      </c>
      <c r="O88" s="323">
        <f>apuração!O108</f>
        <v>0</v>
      </c>
      <c r="P88" s="323">
        <f>apuração!P108</f>
        <v>0</v>
      </c>
      <c r="Q88" s="323">
        <f>apuração!Q108</f>
        <v>0</v>
      </c>
      <c r="R88" s="323">
        <f>apuração!R108</f>
        <v>0</v>
      </c>
      <c r="S88" s="324" t="str">
        <f>apuração!S108</f>
        <v/>
      </c>
      <c r="T88" s="324" t="str">
        <f>apuração!T108</f>
        <v/>
      </c>
      <c r="U88" s="324" t="str">
        <f>apuração!U108</f>
        <v/>
      </c>
      <c r="V88" s="324" t="str">
        <f>apuração!V108</f>
        <v/>
      </c>
      <c r="W88" s="315" t="str">
        <f>apuração!W108</f>
        <v/>
      </c>
      <c r="X88" s="325">
        <f>apuração!X108</f>
        <v>116</v>
      </c>
      <c r="Y88" s="315"/>
      <c r="Z88" s="315"/>
      <c r="AA88" s="315"/>
      <c r="AB88" s="315"/>
      <c r="AC88" s="315"/>
      <c r="AD88" s="315"/>
    </row>
    <row r="89" spans="1:30" ht="18.600000000000001">
      <c r="A89" s="358"/>
      <c r="B89" s="63"/>
      <c r="C89" t="str">
        <f>IF(B89:B89&gt;0,VLOOKUP(B89,Fed.!$A$2:$J$1973,2,FALSE)," ")</f>
        <v xml:space="preserve"> </v>
      </c>
      <c r="D89" t="str">
        <f>IF(B89:B89&gt;0,VLOOKUP(B89,Fed.!$A$2:$J$1973,3,FALSE)," ")</f>
        <v xml:space="preserve"> </v>
      </c>
      <c r="E89" s="3" t="str">
        <f>IF(B89:B89&gt;0,VLOOKUP(B89,Fed.!$A$2:$J$1973,4,FALSE)," ")</f>
        <v xml:space="preserve"> </v>
      </c>
      <c r="F89" s="3" t="str">
        <f>IF(B89:B89&gt;0,VLOOKUP(B89,Fed.!$A$2:$J$1973,5,FALSE)," ")</f>
        <v xml:space="preserve"> </v>
      </c>
      <c r="G89" s="413" t="str">
        <f>IF(B89:B89&gt;0,VLOOKUP(B89,Fed.!$A$2:$J$1973,6,FALSE)," ")</f>
        <v xml:space="preserve"> </v>
      </c>
      <c r="H89" t="str">
        <f>IF(B89:B89&gt;0,VLOOKUP(B89,Fed.!$A$2:$J$1973,7,FALSE)," ")</f>
        <v xml:space="preserve"> </v>
      </c>
      <c r="I89" t="str">
        <f>IF(B89:B89&gt;0,VLOOKUP(B89,Fed.!$A$2:$J$1973,8,FALSE)," ")</f>
        <v xml:space="preserve"> </v>
      </c>
      <c r="J89" t="str">
        <f>IF(B89:B89&gt;0,VLOOKUP(B89,Fed.!$A$2:$J$1973,9,FALSE)," ")</f>
        <v xml:space="preserve"> </v>
      </c>
      <c r="K89" s="3" t="str">
        <f>IF(B89:B89&gt;0,VLOOKUP(B89,Fed.!$A$2:$J$1973,10,FALSE)," ")</f>
        <v xml:space="preserve"> </v>
      </c>
      <c r="L89" s="327">
        <f>apuração!L24</f>
        <v>57</v>
      </c>
      <c r="M89" s="327">
        <f>apuração!M24</f>
        <v>51</v>
      </c>
      <c r="N89" s="322">
        <f>apuração!N24</f>
        <v>108</v>
      </c>
      <c r="O89" s="323">
        <f>apuração!O24</f>
        <v>0</v>
      </c>
      <c r="P89" s="323">
        <f>apuração!P24</f>
        <v>0</v>
      </c>
      <c r="Q89" s="323">
        <f>apuração!Q24</f>
        <v>0</v>
      </c>
      <c r="R89" s="323">
        <f>apuração!R24</f>
        <v>0</v>
      </c>
      <c r="S89" s="324" t="str">
        <f>apuração!S24</f>
        <v/>
      </c>
      <c r="T89" s="324" t="str">
        <f>apuração!T24</f>
        <v/>
      </c>
      <c r="U89" s="324" t="str">
        <f>apuração!U24</f>
        <v/>
      </c>
      <c r="V89" s="324" t="str">
        <f>apuração!V24</f>
        <v/>
      </c>
      <c r="W89" s="315" t="str">
        <f>apuração!W24</f>
        <v/>
      </c>
      <c r="X89" s="325">
        <f>apuração!X24</f>
        <v>100</v>
      </c>
      <c r="Y89" s="315"/>
      <c r="Z89" s="315"/>
      <c r="AA89" s="315"/>
      <c r="AB89" s="315"/>
      <c r="AC89" s="315"/>
      <c r="AD89" s="315"/>
    </row>
    <row r="90" spans="1:30" ht="18.600000000000001">
      <c r="A90" s="358"/>
      <c r="B90" s="63"/>
      <c r="C90" t="str">
        <f>IF(B90:B90&gt;0,VLOOKUP(B90,Fed.!$A$2:$J$1973,2,FALSE)," ")</f>
        <v xml:space="preserve"> </v>
      </c>
      <c r="D90" t="str">
        <f>IF(B90:B90&gt;0,VLOOKUP(B90,Fed.!$A$2:$J$1973,3,FALSE)," ")</f>
        <v xml:space="preserve"> </v>
      </c>
      <c r="E90" s="3" t="str">
        <f>IF(B90:B90&gt;0,VLOOKUP(B90,Fed.!$A$2:$J$1973,4,FALSE)," ")</f>
        <v xml:space="preserve"> </v>
      </c>
      <c r="F90" s="3" t="str">
        <f>IF(B90:B90&gt;0,VLOOKUP(B90,Fed.!$A$2:$J$1973,5,FALSE)," ")</f>
        <v xml:space="preserve"> </v>
      </c>
      <c r="G90" s="413" t="str">
        <f>IF(B90:B90&gt;0,VLOOKUP(B90,Fed.!$A$2:$J$1973,6,FALSE)," ")</f>
        <v xml:space="preserve"> </v>
      </c>
      <c r="H90" t="str">
        <f>IF(B90:B90&gt;0,VLOOKUP(B90,Fed.!$A$2:$J$1973,7,FALSE)," ")</f>
        <v xml:space="preserve"> </v>
      </c>
      <c r="I90" t="str">
        <f>IF(B90:B90&gt;0,VLOOKUP(B90,Fed.!$A$2:$J$1973,8,FALSE)," ")</f>
        <v xml:space="preserve"> </v>
      </c>
      <c r="J90" t="str">
        <f>IF(B90:B90&gt;0,VLOOKUP(B90,Fed.!$A$2:$J$1973,9,FALSE)," ")</f>
        <v xml:space="preserve"> </v>
      </c>
      <c r="K90" s="3" t="str">
        <f>IF(B90:B90&gt;0,VLOOKUP(B90,Fed.!$A$2:$J$1973,10,FALSE)," ")</f>
        <v xml:space="preserve"> </v>
      </c>
      <c r="L90" s="327">
        <f>apuração!L203</f>
        <v>57</v>
      </c>
      <c r="M90" s="327">
        <f>apuração!M203</f>
        <v>56</v>
      </c>
      <c r="N90" s="322">
        <f>apuração!N203</f>
        <v>113</v>
      </c>
      <c r="O90" s="323">
        <f>apuração!O203</f>
        <v>0</v>
      </c>
      <c r="P90" s="323">
        <f>apuração!P203</f>
        <v>0</v>
      </c>
      <c r="Q90" s="323">
        <f>apuração!Q203</f>
        <v>0</v>
      </c>
      <c r="R90" s="323">
        <f>apuração!R203</f>
        <v>0</v>
      </c>
      <c r="S90" s="324" t="str">
        <f>apuração!S203</f>
        <v/>
      </c>
      <c r="T90" s="324" t="str">
        <f>apuração!T203</f>
        <v/>
      </c>
      <c r="U90" s="324" t="str">
        <f>apuração!U203</f>
        <v/>
      </c>
      <c r="V90" s="324" t="str">
        <f>apuração!V203</f>
        <v/>
      </c>
      <c r="W90" s="315" t="str">
        <f>apuração!W203</f>
        <v/>
      </c>
      <c r="X90" s="325">
        <f>apuração!X203</f>
        <v>89</v>
      </c>
      <c r="Y90" s="315"/>
      <c r="Z90" s="315"/>
      <c r="AA90" s="315"/>
      <c r="AB90" s="315"/>
      <c r="AC90" s="315"/>
      <c r="AD90" s="315"/>
    </row>
    <row r="91" spans="1:30" ht="18.600000000000001">
      <c r="A91" s="358"/>
      <c r="B91" s="63"/>
      <c r="C91" t="str">
        <f>IF(B91:B91&gt;0,VLOOKUP(B91,Fed.!$A$2:$J$1973,2,FALSE)," ")</f>
        <v xml:space="preserve"> </v>
      </c>
      <c r="D91" t="str">
        <f>IF(B91:B91&gt;0,VLOOKUP(B91,Fed.!$A$2:$J$1973,3,FALSE)," ")</f>
        <v xml:space="preserve"> </v>
      </c>
      <c r="E91" s="3" t="str">
        <f>IF(B91:B91&gt;0,VLOOKUP(B91,Fed.!$A$2:$J$1973,4,FALSE)," ")</f>
        <v xml:space="preserve"> </v>
      </c>
      <c r="F91" s="3" t="str">
        <f>IF(B91:B91&gt;0,VLOOKUP(B91,Fed.!$A$2:$J$1973,5,FALSE)," ")</f>
        <v xml:space="preserve"> </v>
      </c>
      <c r="G91" s="413" t="str">
        <f>IF(B91:B91&gt;0,VLOOKUP(B91,Fed.!$A$2:$J$1973,6,FALSE)," ")</f>
        <v xml:space="preserve"> </v>
      </c>
      <c r="H91" t="str">
        <f>IF(B91:B91&gt;0,VLOOKUP(B91,Fed.!$A$2:$J$1973,7,FALSE)," ")</f>
        <v xml:space="preserve"> </v>
      </c>
      <c r="I91" t="str">
        <f>IF(B91:B91&gt;0,VLOOKUP(B91,Fed.!$A$2:$J$1973,8,FALSE)," ")</f>
        <v xml:space="preserve"> </v>
      </c>
      <c r="J91" t="str">
        <f>IF(B91:B91&gt;0,VLOOKUP(B91,Fed.!$A$2:$J$1973,9,FALSE)," ")</f>
        <v xml:space="preserve"> </v>
      </c>
      <c r="K91" s="3" t="str">
        <f>IF(B91:B91&gt;0,VLOOKUP(B91,Fed.!$A$2:$J$1973,10,FALSE)," ")</f>
        <v xml:space="preserve"> </v>
      </c>
      <c r="L91" s="321">
        <f>apuração!L174</f>
        <v>68</v>
      </c>
      <c r="M91" s="321">
        <f>apuração!M174</f>
        <v>63</v>
      </c>
      <c r="N91" s="322">
        <f>apuração!N174</f>
        <v>131</v>
      </c>
      <c r="O91" s="323">
        <f>apuração!O174</f>
        <v>0</v>
      </c>
      <c r="P91" s="323">
        <f>apuração!P174</f>
        <v>0</v>
      </c>
      <c r="Q91" s="323">
        <f>apuração!Q174</f>
        <v>0</v>
      </c>
      <c r="R91" s="323">
        <f>apuração!R174</f>
        <v>0</v>
      </c>
      <c r="S91" s="324" t="str">
        <f>apuração!S174</f>
        <v/>
      </c>
      <c r="T91" s="324" t="str">
        <f>apuração!T174</f>
        <v/>
      </c>
      <c r="U91" s="324" t="str">
        <f>apuração!U174</f>
        <v/>
      </c>
      <c r="V91" s="324" t="str">
        <f>apuração!V174</f>
        <v/>
      </c>
      <c r="W91" s="315" t="str">
        <f>apuração!W174</f>
        <v/>
      </c>
      <c r="X91" s="325">
        <f>apuração!X174</f>
        <v>113</v>
      </c>
      <c r="Y91" s="315"/>
      <c r="Z91" s="315"/>
      <c r="AA91" s="315"/>
      <c r="AB91" s="315"/>
      <c r="AC91" s="315"/>
      <c r="AD91" s="315"/>
    </row>
    <row r="92" spans="1:30" ht="18.600000000000001">
      <c r="A92" s="358"/>
      <c r="B92" s="63"/>
      <c r="C92" t="str">
        <f>IF(B92:B92&gt;0,VLOOKUP(B92,Fed.!$A$2:$J$1973,2,FALSE)," ")</f>
        <v xml:space="preserve"> </v>
      </c>
      <c r="D92" t="str">
        <f>IF(B92:B92&gt;0,VLOOKUP(B92,Fed.!$A$2:$J$1973,3,FALSE)," ")</f>
        <v xml:space="preserve"> </v>
      </c>
      <c r="E92" s="3" t="str">
        <f>IF(B92:B92&gt;0,VLOOKUP(B92,Fed.!$A$2:$J$1973,4,FALSE)," ")</f>
        <v xml:space="preserve"> </v>
      </c>
      <c r="F92" s="3" t="str">
        <f>IF(B92:B92&gt;0,VLOOKUP(B92,Fed.!$A$2:$J$1973,5,FALSE)," ")</f>
        <v xml:space="preserve"> </v>
      </c>
      <c r="G92" s="413" t="str">
        <f>IF(B92:B92&gt;0,VLOOKUP(B92,Fed.!$A$2:$J$1973,6,FALSE)," ")</f>
        <v xml:space="preserve"> </v>
      </c>
      <c r="H92" t="str">
        <f>IF(B92:B92&gt;0,VLOOKUP(B92,Fed.!$A$2:$J$1973,7,FALSE)," ")</f>
        <v xml:space="preserve"> </v>
      </c>
      <c r="I92" t="str">
        <f>IF(B92:B92&gt;0,VLOOKUP(B92,Fed.!$A$2:$J$1973,8,FALSE)," ")</f>
        <v xml:space="preserve"> </v>
      </c>
      <c r="J92" t="str">
        <f>IF(B92:B92&gt;0,VLOOKUP(B92,Fed.!$A$2:$J$1973,9,FALSE)," ")</f>
        <v xml:space="preserve"> </v>
      </c>
      <c r="K92" s="3" t="str">
        <f>IF(B92:B92&gt;0,VLOOKUP(B92,Fed.!$A$2:$J$1973,10,FALSE)," ")</f>
        <v xml:space="preserve"> </v>
      </c>
      <c r="L92" s="327">
        <f>apuração!L88</f>
        <v>67</v>
      </c>
      <c r="M92" s="327">
        <f>apuração!M88</f>
        <v>69</v>
      </c>
      <c r="N92" s="322">
        <f>apuração!N88</f>
        <v>136</v>
      </c>
      <c r="O92" s="323">
        <f>apuração!O88</f>
        <v>0</v>
      </c>
      <c r="P92" s="323">
        <f>apuração!P88</f>
        <v>0</v>
      </c>
      <c r="Q92" s="323">
        <f>apuração!Q88</f>
        <v>0</v>
      </c>
      <c r="R92" s="323">
        <f>apuração!R88</f>
        <v>0</v>
      </c>
      <c r="S92" s="324" t="str">
        <f>apuração!S88</f>
        <v/>
      </c>
      <c r="T92" s="324" t="str">
        <f>apuração!T88</f>
        <v/>
      </c>
      <c r="U92" s="324" t="str">
        <f>apuração!U88</f>
        <v/>
      </c>
      <c r="V92" s="324" t="str">
        <f>apuração!V88</f>
        <v/>
      </c>
      <c r="W92" s="315" t="str">
        <f>apuração!W88</f>
        <v/>
      </c>
      <c r="X92" s="325">
        <f>apuração!X88</f>
        <v>118</v>
      </c>
      <c r="Y92" s="315"/>
      <c r="Z92" s="315"/>
      <c r="AA92" s="315"/>
      <c r="AB92" s="315"/>
      <c r="AC92" s="315"/>
      <c r="AD92" s="315"/>
    </row>
    <row r="93" spans="1:30" ht="18.600000000000001">
      <c r="A93" s="358"/>
      <c r="B93" s="63"/>
      <c r="C93" t="str">
        <f>IF(B93:B93&gt;0,VLOOKUP(B93,Fed.!$A$2:$J$1973,2,FALSE)," ")</f>
        <v xml:space="preserve"> </v>
      </c>
      <c r="D93" t="str">
        <f>IF(B93:B93&gt;0,VLOOKUP(B93,Fed.!$A$2:$J$1973,3,FALSE)," ")</f>
        <v xml:space="preserve"> </v>
      </c>
      <c r="E93" s="3" t="str">
        <f>IF(B93:B93&gt;0,VLOOKUP(B93,Fed.!$A$2:$J$1973,4,FALSE)," ")</f>
        <v xml:space="preserve"> </v>
      </c>
      <c r="F93" s="3" t="str">
        <f>IF(B93:B93&gt;0,VLOOKUP(B93,Fed.!$A$2:$J$1973,5,FALSE)," ")</f>
        <v xml:space="preserve"> </v>
      </c>
      <c r="G93" s="413" t="str">
        <f>IF(B93:B93&gt;0,VLOOKUP(B93,Fed.!$A$2:$J$1973,6,FALSE)," ")</f>
        <v xml:space="preserve"> </v>
      </c>
      <c r="H93" t="str">
        <f>IF(B93:B93&gt;0,VLOOKUP(B93,Fed.!$A$2:$J$1973,7,FALSE)," ")</f>
        <v xml:space="preserve"> </v>
      </c>
      <c r="I93" t="str">
        <f>IF(B93:B93&gt;0,VLOOKUP(B93,Fed.!$A$2:$J$1973,8,FALSE)," ")</f>
        <v xml:space="preserve"> </v>
      </c>
      <c r="J93" t="str">
        <f>IF(B93:B93&gt;0,VLOOKUP(B93,Fed.!$A$2:$J$1973,9,FALSE)," ")</f>
        <v xml:space="preserve"> </v>
      </c>
      <c r="K93" s="3" t="str">
        <f>IF(B93:B93&gt;0,VLOOKUP(B93,Fed.!$A$2:$J$1973,10,FALSE)," ")</f>
        <v xml:space="preserve"> </v>
      </c>
      <c r="L93" s="327">
        <f>apuração!L36</f>
        <v>52</v>
      </c>
      <c r="M93" s="327">
        <f>apuração!M36</f>
        <v>52</v>
      </c>
      <c r="N93" s="322">
        <f>apuração!N36</f>
        <v>104</v>
      </c>
      <c r="O93" s="323" t="str">
        <f>apuração!O36</f>
        <v>2-12</v>
      </c>
      <c r="P93" s="323">
        <f>apuração!P36</f>
        <v>0</v>
      </c>
      <c r="Q93" s="323">
        <f>apuração!Q36</f>
        <v>0</v>
      </c>
      <c r="R93" s="323">
        <f>apuração!R36</f>
        <v>0</v>
      </c>
      <c r="S93" s="324">
        <f>apuração!S36</f>
        <v>13</v>
      </c>
      <c r="T93" s="324" t="str">
        <f>apuração!T36</f>
        <v/>
      </c>
      <c r="U93" s="324" t="str">
        <f>apuração!U36</f>
        <v/>
      </c>
      <c r="V93" s="324" t="str">
        <f>apuração!V36</f>
        <v/>
      </c>
      <c r="W93" s="315">
        <f>apuração!W36</f>
        <v>13</v>
      </c>
      <c r="X93" s="325">
        <f>apuração!X36</f>
        <v>92</v>
      </c>
      <c r="Y93" s="315"/>
      <c r="Z93" s="315"/>
      <c r="AA93" s="315"/>
      <c r="AB93" s="315"/>
      <c r="AC93" s="315"/>
      <c r="AD93" s="315"/>
    </row>
    <row r="94" spans="1:30" ht="18.600000000000001">
      <c r="A94" s="358"/>
      <c r="B94" s="63"/>
      <c r="C94" t="str">
        <f>IF(B94:B94&gt;0,VLOOKUP(B94,Fed.!$A$2:$J$1973,2,FALSE)," ")</f>
        <v xml:space="preserve"> </v>
      </c>
      <c r="D94" t="str">
        <f>IF(B94:B94&gt;0,VLOOKUP(B94,Fed.!$A$2:$J$1973,3,FALSE)," ")</f>
        <v xml:space="preserve"> </v>
      </c>
      <c r="E94" s="3" t="str">
        <f>IF(B94:B94&gt;0,VLOOKUP(B94,Fed.!$A$2:$J$1973,4,FALSE)," ")</f>
        <v xml:space="preserve"> </v>
      </c>
      <c r="F94" s="3" t="str">
        <f>IF(B94:B94&gt;0,VLOOKUP(B94,Fed.!$A$2:$J$1973,5,FALSE)," ")</f>
        <v xml:space="preserve"> </v>
      </c>
      <c r="G94" s="413" t="str">
        <f>IF(B94:B94&gt;0,VLOOKUP(B94,Fed.!$A$2:$J$1973,6,FALSE)," ")</f>
        <v xml:space="preserve"> </v>
      </c>
      <c r="H94" t="str">
        <f>IF(B94:B94&gt;0,VLOOKUP(B94,Fed.!$A$2:$J$1973,7,FALSE)," ")</f>
        <v xml:space="preserve"> </v>
      </c>
      <c r="I94" t="str">
        <f>IF(B94:B94&gt;0,VLOOKUP(B94,Fed.!$A$2:$J$1973,8,FALSE)," ")</f>
        <v xml:space="preserve"> </v>
      </c>
      <c r="J94" t="str">
        <f>IF(B94:B94&gt;0,VLOOKUP(B94,Fed.!$A$2:$J$1973,9,FALSE)," ")</f>
        <v xml:space="preserve"> </v>
      </c>
      <c r="K94" s="3" t="str">
        <f>IF(B94:B94&gt;0,VLOOKUP(B94,Fed.!$A$2:$J$1973,10,FALSE)," ")</f>
        <v xml:space="preserve"> </v>
      </c>
      <c r="L94" s="327">
        <f>apuração!L63</f>
        <v>51</v>
      </c>
      <c r="M94" s="327">
        <f>apuração!M63</f>
        <v>52</v>
      </c>
      <c r="N94" s="322">
        <f>apuração!N63</f>
        <v>103</v>
      </c>
      <c r="O94" s="323">
        <f>apuração!O63</f>
        <v>0</v>
      </c>
      <c r="P94" s="323">
        <f>apuração!P63</f>
        <v>0</v>
      </c>
      <c r="Q94" s="323">
        <f>apuração!Q63</f>
        <v>0</v>
      </c>
      <c r="R94" s="323">
        <f>apuração!R63</f>
        <v>0</v>
      </c>
      <c r="S94" s="324" t="str">
        <f>apuração!S63</f>
        <v/>
      </c>
      <c r="T94" s="324" t="str">
        <f>apuração!T63</f>
        <v/>
      </c>
      <c r="U94" s="324" t="str">
        <f>apuração!U63</f>
        <v/>
      </c>
      <c r="V94" s="324" t="str">
        <f>apuração!V63</f>
        <v/>
      </c>
      <c r="W94" s="315" t="str">
        <f>apuração!W63</f>
        <v/>
      </c>
      <c r="X94" s="325">
        <f>apuração!X63</f>
        <v>97</v>
      </c>
      <c r="Y94" s="315"/>
      <c r="Z94" s="315"/>
      <c r="AA94" s="315"/>
      <c r="AB94" s="315"/>
      <c r="AC94" s="315"/>
      <c r="AD94" s="315"/>
    </row>
    <row r="95" spans="1:30" ht="18.600000000000001">
      <c r="A95" s="358"/>
      <c r="B95" s="63"/>
      <c r="C95" t="str">
        <f>IF(B95:B95&gt;0,VLOOKUP(B95,Fed.!$A$2:$J$1973,2,FALSE)," ")</f>
        <v xml:space="preserve"> </v>
      </c>
      <c r="D95" t="str">
        <f>IF(B95:B95&gt;0,VLOOKUP(B95,Fed.!$A$2:$J$1973,3,FALSE)," ")</f>
        <v xml:space="preserve"> </v>
      </c>
      <c r="E95" s="3" t="str">
        <f>IF(B95:B95&gt;0,VLOOKUP(B95,Fed.!$A$2:$J$1973,4,FALSE)," ")</f>
        <v xml:space="preserve"> </v>
      </c>
      <c r="F95" s="3" t="str">
        <f>IF(B95:B95&gt;0,VLOOKUP(B95,Fed.!$A$2:$J$1973,5,FALSE)," ")</f>
        <v xml:space="preserve"> </v>
      </c>
      <c r="G95" s="413" t="str">
        <f>IF(B95:B95&gt;0,VLOOKUP(B95,Fed.!$A$2:$J$1973,6,FALSE)," ")</f>
        <v xml:space="preserve"> </v>
      </c>
      <c r="H95" t="str">
        <f>IF(B95:B95&gt;0,VLOOKUP(B95,Fed.!$A$2:$J$1973,7,FALSE)," ")</f>
        <v xml:space="preserve"> </v>
      </c>
      <c r="I95" t="str">
        <f>IF(B95:B95&gt;0,VLOOKUP(B95,Fed.!$A$2:$J$1973,8,FALSE)," ")</f>
        <v xml:space="preserve"> </v>
      </c>
      <c r="J95" t="str">
        <f>IF(B95:B95&gt;0,VLOOKUP(B95,Fed.!$A$2:$J$1973,9,FALSE)," ")</f>
        <v xml:space="preserve"> </v>
      </c>
      <c r="K95" s="3" t="str">
        <f>IF(B95:B95&gt;0,VLOOKUP(B95,Fed.!$A$2:$J$1973,10,FALSE)," ")</f>
        <v xml:space="preserve"> </v>
      </c>
      <c r="L95" s="327">
        <f>apuração!L48</f>
        <v>62</v>
      </c>
      <c r="M95" s="327">
        <f>apuração!M48</f>
        <v>53</v>
      </c>
      <c r="N95" s="322">
        <f>apuração!N48</f>
        <v>115</v>
      </c>
      <c r="O95" s="323">
        <f>apuração!O48</f>
        <v>0</v>
      </c>
      <c r="P95" s="323">
        <f>apuração!P48</f>
        <v>0</v>
      </c>
      <c r="Q95" s="323">
        <f>apuração!Q48</f>
        <v>0</v>
      </c>
      <c r="R95" s="323">
        <f>apuração!R48</f>
        <v>0</v>
      </c>
      <c r="S95" s="324" t="str">
        <f>apuração!S48</f>
        <v/>
      </c>
      <c r="T95" s="324" t="str">
        <f>apuração!T48</f>
        <v/>
      </c>
      <c r="U95" s="324" t="str">
        <f>apuração!U48</f>
        <v/>
      </c>
      <c r="V95" s="324" t="str">
        <f>apuração!V48</f>
        <v/>
      </c>
      <c r="W95" s="315" t="str">
        <f>apuração!W48</f>
        <v/>
      </c>
      <c r="X95" s="325">
        <f>apuração!X48</f>
        <v>103</v>
      </c>
      <c r="Y95" s="315"/>
      <c r="Z95" s="315"/>
      <c r="AA95" s="315"/>
      <c r="AB95" s="315"/>
      <c r="AC95" s="315"/>
      <c r="AD95" s="315"/>
    </row>
    <row r="96" spans="1:30" ht="18.600000000000001">
      <c r="A96" s="358"/>
      <c r="B96" s="63"/>
      <c r="C96" t="str">
        <f>IF(B96:B96&gt;0,VLOOKUP(B96,Fed.!$A$2:$J$1973,2,FALSE)," ")</f>
        <v xml:space="preserve"> </v>
      </c>
      <c r="D96" t="str">
        <f>IF(B96:B96&gt;0,VLOOKUP(B96,Fed.!$A$2:$J$1973,3,FALSE)," ")</f>
        <v xml:space="preserve"> </v>
      </c>
      <c r="E96" s="3" t="str">
        <f>IF(B96:B96&gt;0,VLOOKUP(B96,Fed.!$A$2:$J$1973,4,FALSE)," ")</f>
        <v xml:space="preserve"> </v>
      </c>
      <c r="F96" s="3" t="str">
        <f>IF(B96:B96&gt;0,VLOOKUP(B96,Fed.!$A$2:$J$1973,5,FALSE)," ")</f>
        <v xml:space="preserve"> </v>
      </c>
      <c r="G96" s="413" t="str">
        <f>IF(B96:B96&gt;0,VLOOKUP(B96,Fed.!$A$2:$J$1973,6,FALSE)," ")</f>
        <v xml:space="preserve"> </v>
      </c>
      <c r="H96" t="str">
        <f>IF(B96:B96&gt;0,VLOOKUP(B96,Fed.!$A$2:$J$1973,7,FALSE)," ")</f>
        <v xml:space="preserve"> </v>
      </c>
      <c r="I96" t="str">
        <f>IF(B96:B96&gt;0,VLOOKUP(B96,Fed.!$A$2:$J$1973,8,FALSE)," ")</f>
        <v xml:space="preserve"> </v>
      </c>
      <c r="J96" t="str">
        <f>IF(B96:B96&gt;0,VLOOKUP(B96,Fed.!$A$2:$J$1973,9,FALSE)," ")</f>
        <v xml:space="preserve"> </v>
      </c>
      <c r="K96" s="3" t="str">
        <f>IF(B96:B96&gt;0,VLOOKUP(B96,Fed.!$A$2:$J$1973,10,FALSE)," ")</f>
        <v xml:space="preserve"> </v>
      </c>
      <c r="L96" s="327">
        <f>apuração!L134</f>
        <v>61</v>
      </c>
      <c r="M96" s="327">
        <f>apuração!M134</f>
        <v>56</v>
      </c>
      <c r="N96" s="322">
        <f>apuração!N134</f>
        <v>117</v>
      </c>
      <c r="O96" s="323">
        <f>apuração!O134</f>
        <v>0</v>
      </c>
      <c r="P96" s="323">
        <f>apuração!P134</f>
        <v>0</v>
      </c>
      <c r="Q96" s="323">
        <f>apuração!Q134</f>
        <v>0</v>
      </c>
      <c r="R96" s="323">
        <f>apuração!R134</f>
        <v>0</v>
      </c>
      <c r="S96" s="324" t="str">
        <f>apuração!S134</f>
        <v/>
      </c>
      <c r="T96" s="324" t="str">
        <f>apuração!T134</f>
        <v/>
      </c>
      <c r="U96" s="324" t="str">
        <f>apuração!U134</f>
        <v/>
      </c>
      <c r="V96" s="324" t="str">
        <f>apuração!V134</f>
        <v/>
      </c>
      <c r="W96" s="315" t="str">
        <f>apuração!W134</f>
        <v/>
      </c>
      <c r="X96" s="325">
        <f>apuração!X134</f>
        <v>103</v>
      </c>
      <c r="Y96" s="315"/>
      <c r="Z96" s="315"/>
      <c r="AA96" s="315"/>
      <c r="AB96" s="315"/>
      <c r="AC96" s="315"/>
      <c r="AD96" s="315"/>
    </row>
    <row r="97" spans="1:30" ht="18.600000000000001">
      <c r="A97" s="358"/>
      <c r="B97" s="63"/>
      <c r="C97" t="str">
        <f>IF(B97:B97&gt;0,VLOOKUP(B97,Fed.!$A$2:$J$1973,2,FALSE)," ")</f>
        <v xml:space="preserve"> </v>
      </c>
      <c r="D97" t="str">
        <f>IF(B97:B97&gt;0,VLOOKUP(B97,Fed.!$A$2:$J$1973,3,FALSE)," ")</f>
        <v xml:space="preserve"> </v>
      </c>
      <c r="E97" s="3" t="str">
        <f>IF(B97:B97&gt;0,VLOOKUP(B97,Fed.!$A$2:$J$1973,4,FALSE)," ")</f>
        <v xml:space="preserve"> </v>
      </c>
      <c r="F97" s="3" t="str">
        <f>IF(B97:B97&gt;0,VLOOKUP(B97,Fed.!$A$2:$J$1973,5,FALSE)," ")</f>
        <v xml:space="preserve"> </v>
      </c>
      <c r="G97" s="413" t="str">
        <f>IF(B97:B97&gt;0,VLOOKUP(B97,Fed.!$A$2:$J$1973,6,FALSE)," ")</f>
        <v xml:space="preserve"> </v>
      </c>
      <c r="H97" t="str">
        <f>IF(B97:B97&gt;0,VLOOKUP(B97,Fed.!$A$2:$J$1973,7,FALSE)," ")</f>
        <v xml:space="preserve"> </v>
      </c>
      <c r="I97" t="str">
        <f>IF(B97:B97&gt;0,VLOOKUP(B97,Fed.!$A$2:$J$1973,8,FALSE)," ")</f>
        <v xml:space="preserve"> </v>
      </c>
      <c r="J97" t="str">
        <f>IF(B97:B97&gt;0,VLOOKUP(B97,Fed.!$A$2:$J$1973,9,FALSE)," ")</f>
        <v xml:space="preserve"> </v>
      </c>
      <c r="K97" s="3" t="str">
        <f>IF(B97:B97&gt;0,VLOOKUP(B97,Fed.!$A$2:$J$1973,10,FALSE)," ")</f>
        <v xml:space="preserve"> </v>
      </c>
      <c r="L97" s="327">
        <f>apuração!L95</f>
        <v>64</v>
      </c>
      <c r="M97" s="327">
        <f>apuração!M95</f>
        <v>61</v>
      </c>
      <c r="N97" s="322">
        <f>apuração!N95</f>
        <v>125</v>
      </c>
      <c r="O97" s="323">
        <f>apuração!O95</f>
        <v>0</v>
      </c>
      <c r="P97" s="323">
        <f>apuração!P95</f>
        <v>0</v>
      </c>
      <c r="Q97" s="323">
        <f>apuração!Q95</f>
        <v>0</v>
      </c>
      <c r="R97" s="323">
        <f>apuração!R95</f>
        <v>0</v>
      </c>
      <c r="S97" s="324" t="str">
        <f>apuração!S95</f>
        <v/>
      </c>
      <c r="T97" s="324" t="str">
        <f>apuração!T95</f>
        <v/>
      </c>
      <c r="U97" s="324" t="str">
        <f>apuração!U95</f>
        <v/>
      </c>
      <c r="V97" s="324" t="str">
        <f>apuração!V95</f>
        <v/>
      </c>
      <c r="W97" s="315" t="str">
        <f>apuração!W95</f>
        <v/>
      </c>
      <c r="X97" s="325">
        <f>apuração!X95</f>
        <v>107</v>
      </c>
      <c r="Y97" s="315"/>
      <c r="Z97" s="315"/>
      <c r="AA97" s="315"/>
      <c r="AB97" s="315"/>
      <c r="AC97" s="315"/>
      <c r="AD97" s="315"/>
    </row>
    <row r="98" spans="1:30" ht="18.600000000000001">
      <c r="A98" s="358"/>
      <c r="B98" s="63"/>
      <c r="C98" t="str">
        <f>IF(B98:B98&gt;0,VLOOKUP(B98,Fed.!$A$2:$J$1973,2,FALSE)," ")</f>
        <v xml:space="preserve"> </v>
      </c>
      <c r="D98" t="str">
        <f>IF(B98:B98&gt;0,VLOOKUP(B98,Fed.!$A$2:$J$1973,3,FALSE)," ")</f>
        <v xml:space="preserve"> </v>
      </c>
      <c r="E98" s="3" t="str">
        <f>IF(B98:B98&gt;0,VLOOKUP(B98,Fed.!$A$2:$J$1973,4,FALSE)," ")</f>
        <v xml:space="preserve"> </v>
      </c>
      <c r="F98" s="3" t="str">
        <f>IF(B98:B98&gt;0,VLOOKUP(B98,Fed.!$A$2:$J$1973,5,FALSE)," ")</f>
        <v xml:space="preserve"> </v>
      </c>
      <c r="G98" s="413" t="str">
        <f>IF(B98:B98&gt;0,VLOOKUP(B98,Fed.!$A$2:$J$1973,6,FALSE)," ")</f>
        <v xml:space="preserve"> </v>
      </c>
      <c r="H98" t="str">
        <f>IF(B98:B98&gt;0,VLOOKUP(B98,Fed.!$A$2:$J$1973,7,FALSE)," ")</f>
        <v xml:space="preserve"> </v>
      </c>
      <c r="I98" t="str">
        <f>IF(B98:B98&gt;0,VLOOKUP(B98,Fed.!$A$2:$J$1973,8,FALSE)," ")</f>
        <v xml:space="preserve"> </v>
      </c>
      <c r="J98" t="str">
        <f>IF(B98:B98&gt;0,VLOOKUP(B98,Fed.!$A$2:$J$1973,9,FALSE)," ")</f>
        <v xml:space="preserve"> </v>
      </c>
      <c r="K98" s="3" t="str">
        <f>IF(B98:B98&gt;0,VLOOKUP(B98,Fed.!$A$2:$J$1973,10,FALSE)," ")</f>
        <v xml:space="preserve"> </v>
      </c>
      <c r="L98" s="327">
        <f>apuração!L158</f>
        <v>66</v>
      </c>
      <c r="M98" s="327">
        <f>apuração!M158</f>
        <v>64</v>
      </c>
      <c r="N98" s="322">
        <f>apuração!N158</f>
        <v>130</v>
      </c>
      <c r="O98" s="323">
        <f>apuração!O158</f>
        <v>0</v>
      </c>
      <c r="P98" s="323">
        <f>apuração!P158</f>
        <v>0</v>
      </c>
      <c r="Q98" s="323">
        <f>apuração!Q158</f>
        <v>0</v>
      </c>
      <c r="R98" s="323">
        <f>apuração!R158</f>
        <v>0</v>
      </c>
      <c r="S98" s="324" t="str">
        <f>apuração!S158</f>
        <v/>
      </c>
      <c r="T98" s="324" t="str">
        <f>apuração!T158</f>
        <v/>
      </c>
      <c r="U98" s="324" t="str">
        <f>apuração!U158</f>
        <v/>
      </c>
      <c r="V98" s="324" t="str">
        <f>apuração!V158</f>
        <v/>
      </c>
      <c r="W98" s="315" t="str">
        <f>apuração!W158</f>
        <v/>
      </c>
      <c r="X98" s="325">
        <f>apuração!X158</f>
        <v>112</v>
      </c>
      <c r="Y98" s="315"/>
      <c r="Z98" s="315"/>
      <c r="AA98" s="315"/>
      <c r="AB98" s="315"/>
      <c r="AC98" s="315"/>
      <c r="AD98" s="315"/>
    </row>
    <row r="99" spans="1:30" ht="18.600000000000001">
      <c r="A99" s="358"/>
      <c r="B99" s="462"/>
      <c r="C99" t="str">
        <f>IF(B99:B99&gt;0,VLOOKUP(B99,Fed.!$A$2:$J$1973,2,FALSE)," ")</f>
        <v xml:space="preserve"> </v>
      </c>
      <c r="D99" t="str">
        <f>IF(B99:B99&gt;0,VLOOKUP(B99,Fed.!$A$2:$J$1973,3,FALSE)," ")</f>
        <v xml:space="preserve"> </v>
      </c>
      <c r="E99" s="3" t="str">
        <f>IF(B99:B99&gt;0,VLOOKUP(B99,Fed.!$A$2:$J$1973,4,FALSE)," ")</f>
        <v xml:space="preserve"> </v>
      </c>
      <c r="F99" s="3" t="str">
        <f>IF(B99:B99&gt;0,VLOOKUP(B99,Fed.!$A$2:$J$1973,5,FALSE)," ")</f>
        <v xml:space="preserve"> </v>
      </c>
      <c r="G99" s="413" t="str">
        <f>IF(B99:B99&gt;0,VLOOKUP(B99,Fed.!$A$2:$J$1973,6,FALSE)," ")</f>
        <v xml:space="preserve"> </v>
      </c>
      <c r="H99" t="str">
        <f>IF(B99:B99&gt;0,VLOOKUP(B99,Fed.!$A$2:$J$1973,7,FALSE)," ")</f>
        <v xml:space="preserve"> </v>
      </c>
      <c r="I99" t="str">
        <f>IF(B99:B99&gt;0,VLOOKUP(B99,Fed.!$A$2:$J$1973,8,FALSE)," ")</f>
        <v xml:space="preserve"> </v>
      </c>
      <c r="J99" t="str">
        <f>IF(B99:B99&gt;0,VLOOKUP(B99,Fed.!$A$2:$J$1973,9,FALSE)," ")</f>
        <v xml:space="preserve"> </v>
      </c>
      <c r="K99" s="3" t="str">
        <f>IF(B99:B99&gt;0,VLOOKUP(B99,Fed.!$A$2:$J$1973,10,FALSE)," ")</f>
        <v xml:space="preserve"> </v>
      </c>
      <c r="L99" s="327">
        <f>apuração!L105</f>
        <v>65</v>
      </c>
      <c r="M99" s="327">
        <f>apuração!M105</f>
        <v>73</v>
      </c>
      <c r="N99" s="322">
        <f>apuração!N105</f>
        <v>138</v>
      </c>
      <c r="O99" s="323">
        <f>apuração!O105</f>
        <v>0</v>
      </c>
      <c r="P99" s="323">
        <f>apuração!P105</f>
        <v>0</v>
      </c>
      <c r="Q99" s="323">
        <f>apuração!Q105</f>
        <v>0</v>
      </c>
      <c r="R99" s="323">
        <f>apuração!R105</f>
        <v>0</v>
      </c>
      <c r="S99" s="324" t="str">
        <f>apuração!S105</f>
        <v/>
      </c>
      <c r="T99" s="324" t="str">
        <f>apuração!T105</f>
        <v/>
      </c>
      <c r="U99" s="324" t="str">
        <f>apuração!U105</f>
        <v/>
      </c>
      <c r="V99" s="324" t="str">
        <f>apuração!V105</f>
        <v/>
      </c>
      <c r="W99" s="315" t="str">
        <f>apuração!W105</f>
        <v/>
      </c>
      <c r="X99" s="325">
        <f>apuração!X105</f>
        <v>114</v>
      </c>
      <c r="Y99" s="315"/>
      <c r="Z99" s="315"/>
      <c r="AA99" s="315"/>
      <c r="AB99" s="315"/>
      <c r="AC99" s="315"/>
      <c r="AD99" s="315"/>
    </row>
    <row r="100" spans="1:30" ht="18.600000000000001">
      <c r="A100" s="358"/>
      <c r="B100" s="63"/>
      <c r="C100" t="str">
        <f>IF(B100:B100&gt;0,VLOOKUP(B100,Fed.!$A$2:$J$1973,2,FALSE)," ")</f>
        <v xml:space="preserve"> </v>
      </c>
      <c r="D100" t="str">
        <f>IF(B100:B100&gt;0,VLOOKUP(B100,Fed.!$A$2:$J$1973,3,FALSE)," ")</f>
        <v xml:space="preserve"> </v>
      </c>
      <c r="E100" s="3" t="str">
        <f>IF(B100:B100&gt;0,VLOOKUP(B100,Fed.!$A$2:$J$1973,4,FALSE)," ")</f>
        <v xml:space="preserve"> </v>
      </c>
      <c r="F100" s="3" t="str">
        <f>IF(B100:B100&gt;0,VLOOKUP(B100,Fed.!$A$2:$J$1973,5,FALSE)," ")</f>
        <v xml:space="preserve"> </v>
      </c>
      <c r="G100" s="413" t="str">
        <f>IF(B100:B100&gt;0,VLOOKUP(B100,Fed.!$A$2:$J$1973,6,FALSE)," ")</f>
        <v xml:space="preserve"> </v>
      </c>
      <c r="H100" t="str">
        <f>IF(B100:B100&gt;0,VLOOKUP(B100,Fed.!$A$2:$J$1973,7,FALSE)," ")</f>
        <v xml:space="preserve"> </v>
      </c>
      <c r="I100" t="str">
        <f>IF(B100:B100&gt;0,VLOOKUP(B100,Fed.!$A$2:$J$1973,8,FALSE)," ")</f>
        <v xml:space="preserve"> </v>
      </c>
      <c r="J100" t="str">
        <f>IF(B100:B100&gt;0,VLOOKUP(B100,Fed.!$A$2:$J$1973,9,FALSE)," ")</f>
        <v xml:space="preserve"> </v>
      </c>
      <c r="K100" s="3" t="str">
        <f>IF(B100:B100&gt;0,VLOOKUP(B100,Fed.!$A$2:$J$1973,10,FALSE)," ")</f>
        <v xml:space="preserve"> </v>
      </c>
      <c r="L100" s="327">
        <f>apuração!L6</f>
        <v>49</v>
      </c>
      <c r="M100" s="327">
        <f>apuração!M6</f>
        <v>52</v>
      </c>
      <c r="N100" s="322">
        <f>apuração!N6</f>
        <v>101</v>
      </c>
      <c r="O100" s="323" t="str">
        <f>apuração!O6</f>
        <v>1-9</v>
      </c>
      <c r="P100" s="323">
        <f>apuração!P6</f>
        <v>0</v>
      </c>
      <c r="Q100" s="323">
        <f>apuração!Q6</f>
        <v>0</v>
      </c>
      <c r="R100" s="323">
        <f>apuração!R6</f>
        <v>0</v>
      </c>
      <c r="S100" s="324">
        <f>apuração!S6</f>
        <v>9</v>
      </c>
      <c r="T100" s="324" t="str">
        <f>apuração!T6</f>
        <v/>
      </c>
      <c r="U100" s="324" t="str">
        <f>apuração!U6</f>
        <v/>
      </c>
      <c r="V100" s="324" t="str">
        <f>apuração!V6</f>
        <v/>
      </c>
      <c r="W100" s="315">
        <f>apuração!W6</f>
        <v>9</v>
      </c>
      <c r="X100" s="325">
        <f>apuração!X6</f>
        <v>101</v>
      </c>
      <c r="Y100" s="315"/>
      <c r="Z100" s="315"/>
      <c r="AA100" s="315"/>
      <c r="AB100" s="315"/>
      <c r="AC100" s="315"/>
      <c r="AD100" s="315"/>
    </row>
    <row r="101" spans="1:30" ht="18.600000000000001">
      <c r="A101" s="358"/>
      <c r="B101" s="63"/>
      <c r="C101" t="str">
        <f>IF(B101:B101&gt;0,VLOOKUP(B101,Fed.!$A$2:$J$1973,2,FALSE)," ")</f>
        <v xml:space="preserve"> </v>
      </c>
      <c r="D101" t="str">
        <f>IF(B101:B101&gt;0,VLOOKUP(B101,Fed.!$A$2:$J$1973,3,FALSE)," ")</f>
        <v xml:space="preserve"> </v>
      </c>
      <c r="E101" s="3" t="str">
        <f>IF(B101:B101&gt;0,VLOOKUP(B101,Fed.!$A$2:$J$1973,4,FALSE)," ")</f>
        <v xml:space="preserve"> </v>
      </c>
      <c r="F101" s="3" t="str">
        <f>IF(B101:B101&gt;0,VLOOKUP(B101,Fed.!$A$2:$J$1973,5,FALSE)," ")</f>
        <v xml:space="preserve"> </v>
      </c>
      <c r="G101" s="413" t="str">
        <f>IF(B101:B101&gt;0,VLOOKUP(B101,Fed.!$A$2:$J$1973,6,FALSE)," ")</f>
        <v xml:space="preserve"> </v>
      </c>
      <c r="H101" t="str">
        <f>IF(B101:B101&gt;0,VLOOKUP(B101,Fed.!$A$2:$J$1973,7,FALSE)," ")</f>
        <v xml:space="preserve"> </v>
      </c>
      <c r="I101" t="str">
        <f>IF(B101:B101&gt;0,VLOOKUP(B101,Fed.!$A$2:$J$1973,8,FALSE)," ")</f>
        <v xml:space="preserve"> </v>
      </c>
      <c r="J101" t="str">
        <f>IF(B101:B101&gt;0,VLOOKUP(B101,Fed.!$A$2:$J$1973,9,FALSE)," ")</f>
        <v xml:space="preserve"> </v>
      </c>
      <c r="K101" s="3" t="str">
        <f>IF(B101:B101&gt;0,VLOOKUP(B101,Fed.!$A$2:$J$1973,10,FALSE)," ")</f>
        <v xml:space="preserve"> </v>
      </c>
      <c r="L101" s="327">
        <f>apuração!L154</f>
        <v>61</v>
      </c>
      <c r="M101" s="327">
        <f>apuração!M154</f>
        <v>52</v>
      </c>
      <c r="N101" s="322">
        <f>apuração!N154</f>
        <v>113</v>
      </c>
      <c r="O101" s="323">
        <f>apuração!O154</f>
        <v>0</v>
      </c>
      <c r="P101" s="323">
        <f>apuração!P154</f>
        <v>0</v>
      </c>
      <c r="Q101" s="323">
        <f>apuração!Q154</f>
        <v>0</v>
      </c>
      <c r="R101" s="323">
        <f>apuração!R154</f>
        <v>0</v>
      </c>
      <c r="S101" s="324" t="str">
        <f>apuração!S154</f>
        <v/>
      </c>
      <c r="T101" s="324" t="str">
        <f>apuração!T154</f>
        <v/>
      </c>
      <c r="U101" s="324" t="str">
        <f>apuração!U154</f>
        <v/>
      </c>
      <c r="V101" s="324" t="str">
        <f>apuração!V154</f>
        <v/>
      </c>
      <c r="W101" s="315" t="str">
        <f>apuração!W154</f>
        <v/>
      </c>
      <c r="X101" s="325">
        <f>apuração!X154</f>
        <v>99</v>
      </c>
      <c r="Y101" s="315"/>
      <c r="Z101" s="315"/>
      <c r="AA101" s="315"/>
      <c r="AB101" s="315"/>
      <c r="AC101" s="315"/>
      <c r="AD101" s="315"/>
    </row>
    <row r="102" spans="1:30" ht="18.600000000000001">
      <c r="A102" s="358"/>
      <c r="B102" s="463"/>
      <c r="C102" t="str">
        <f>IF(B102:B102&gt;0,VLOOKUP(B102,Fed.!$A$2:$J$1973,2,FALSE)," ")</f>
        <v xml:space="preserve"> </v>
      </c>
      <c r="D102" t="str">
        <f>IF(B102:B102&gt;0,VLOOKUP(B102,Fed.!$A$2:$J$1973,3,FALSE)," ")</f>
        <v xml:space="preserve"> </v>
      </c>
      <c r="E102" s="3" t="str">
        <f>IF(B102:B102&gt;0,VLOOKUP(B102,Fed.!$A$2:$J$1973,4,FALSE)," ")</f>
        <v xml:space="preserve"> </v>
      </c>
      <c r="F102" s="3" t="str">
        <f>IF(B102:B102&gt;0,VLOOKUP(B102,Fed.!$A$2:$J$1973,5,FALSE)," ")</f>
        <v xml:space="preserve"> </v>
      </c>
      <c r="G102" s="413" t="str">
        <f>IF(B102:B102&gt;0,VLOOKUP(B102,Fed.!$A$2:$J$1973,6,FALSE)," ")</f>
        <v xml:space="preserve"> </v>
      </c>
      <c r="H102" t="str">
        <f>IF(B102:B102&gt;0,VLOOKUP(B102,Fed.!$A$2:$J$1973,7,FALSE)," ")</f>
        <v xml:space="preserve"> </v>
      </c>
      <c r="I102" t="str">
        <f>IF(B102:B102&gt;0,VLOOKUP(B102,Fed.!$A$2:$J$1973,8,FALSE)," ")</f>
        <v xml:space="preserve"> </v>
      </c>
      <c r="J102" t="str">
        <f>IF(B102:B102&gt;0,VLOOKUP(B102,Fed.!$A$2:$J$1973,9,FALSE)," ")</f>
        <v xml:space="preserve"> </v>
      </c>
      <c r="K102" s="3" t="str">
        <f>IF(B102:B102&gt;0,VLOOKUP(B102,Fed.!$A$2:$J$1973,10,FALSE)," ")</f>
        <v xml:space="preserve"> </v>
      </c>
      <c r="L102" s="327">
        <f>apuração!L69</f>
        <v>56</v>
      </c>
      <c r="M102" s="327">
        <f>apuração!M69</f>
        <v>56</v>
      </c>
      <c r="N102" s="322">
        <f>apuração!N69</f>
        <v>112</v>
      </c>
      <c r="O102" s="323">
        <f>apuração!O69</f>
        <v>0</v>
      </c>
      <c r="P102" s="323">
        <f>apuração!P69</f>
        <v>0</v>
      </c>
      <c r="Q102" s="323">
        <f>apuração!Q69</f>
        <v>0</v>
      </c>
      <c r="R102" s="323">
        <f>apuração!R69</f>
        <v>0</v>
      </c>
      <c r="S102" s="324" t="str">
        <f>apuração!S69</f>
        <v/>
      </c>
      <c r="T102" s="324" t="str">
        <f>apuração!T69</f>
        <v/>
      </c>
      <c r="U102" s="324" t="str">
        <f>apuração!U69</f>
        <v/>
      </c>
      <c r="V102" s="324" t="str">
        <f>apuração!V69</f>
        <v/>
      </c>
      <c r="W102" s="315" t="str">
        <f>apuração!W69</f>
        <v/>
      </c>
      <c r="X102" s="325">
        <f>apuração!X69</f>
        <v>100</v>
      </c>
      <c r="Y102" s="315"/>
      <c r="Z102" s="315"/>
      <c r="AA102" s="315"/>
      <c r="AB102" s="315"/>
      <c r="AC102" s="315"/>
      <c r="AD102" s="315"/>
    </row>
    <row r="103" spans="1:30" ht="18.600000000000001">
      <c r="A103" s="358"/>
      <c r="B103" s="63"/>
      <c r="C103" t="str">
        <f>IF(B103:B103&gt;0,VLOOKUP(B103,Fed.!$A$2:$J$1973,2,FALSE)," ")</f>
        <v xml:space="preserve"> </v>
      </c>
      <c r="D103" t="str">
        <f>IF(B103:B103&gt;0,VLOOKUP(B103,Fed.!$A$2:$J$1973,3,FALSE)," ")</f>
        <v xml:space="preserve"> </v>
      </c>
      <c r="E103" s="3" t="str">
        <f>IF(B103:B103&gt;0,VLOOKUP(B103,Fed.!$A$2:$J$1973,4,FALSE)," ")</f>
        <v xml:space="preserve"> </v>
      </c>
      <c r="F103" s="3" t="str">
        <f>IF(B103:B103&gt;0,VLOOKUP(B103,Fed.!$A$2:$J$1973,5,FALSE)," ")</f>
        <v xml:space="preserve"> </v>
      </c>
      <c r="G103" s="413" t="str">
        <f>IF(B103:B103&gt;0,VLOOKUP(B103,Fed.!$A$2:$J$1973,6,FALSE)," ")</f>
        <v xml:space="preserve"> </v>
      </c>
      <c r="H103" t="str">
        <f>IF(B103:B103&gt;0,VLOOKUP(B103,Fed.!$A$2:$J$1973,7,FALSE)," ")</f>
        <v xml:space="preserve"> </v>
      </c>
      <c r="I103" t="str">
        <f>IF(B103:B103&gt;0,VLOOKUP(B103,Fed.!$A$2:$J$1973,8,FALSE)," ")</f>
        <v xml:space="preserve"> </v>
      </c>
      <c r="J103" t="str">
        <f>IF(B103:B103&gt;0,VLOOKUP(B103,Fed.!$A$2:$J$1973,9,FALSE)," ")</f>
        <v xml:space="preserve"> </v>
      </c>
      <c r="K103" s="3" t="str">
        <f>IF(B103:B103&gt;0,VLOOKUP(B103,Fed.!$A$2:$J$1973,10,FALSE)," ")</f>
        <v xml:space="preserve"> </v>
      </c>
      <c r="L103" s="327">
        <f>apuração!L4</f>
        <v>57</v>
      </c>
      <c r="M103" s="327">
        <f>apuração!M4</f>
        <v>59</v>
      </c>
      <c r="N103" s="322">
        <f>apuração!N4</f>
        <v>116</v>
      </c>
      <c r="O103" s="323">
        <f>apuração!O4</f>
        <v>0</v>
      </c>
      <c r="P103" s="323">
        <f>apuração!P4</f>
        <v>0</v>
      </c>
      <c r="Q103" s="323">
        <f>apuração!Q4</f>
        <v>0</v>
      </c>
      <c r="R103" s="323">
        <f>apuração!R4</f>
        <v>0</v>
      </c>
      <c r="S103" s="324" t="str">
        <f>apuração!S4</f>
        <v/>
      </c>
      <c r="T103" s="324" t="str">
        <f>apuração!T4</f>
        <v/>
      </c>
      <c r="U103" s="324" t="str">
        <f>apuração!U4</f>
        <v/>
      </c>
      <c r="V103" s="324" t="str">
        <f>apuração!V4</f>
        <v/>
      </c>
      <c r="W103" s="315" t="str">
        <f>apuração!W4</f>
        <v/>
      </c>
      <c r="X103" s="325">
        <f>apuração!X4</f>
        <v>108</v>
      </c>
      <c r="Y103" s="315"/>
      <c r="Z103" s="315"/>
      <c r="AA103" s="315"/>
      <c r="AB103" s="315"/>
      <c r="AC103" s="315"/>
      <c r="AD103" s="315"/>
    </row>
    <row r="104" spans="1:30" ht="18.600000000000001">
      <c r="A104" s="358"/>
      <c r="B104" s="63"/>
      <c r="C104" t="str">
        <f>IF(B104:B104&gt;0,VLOOKUP(B104,Fed.!$A$2:$J$1973,2,FALSE)," ")</f>
        <v xml:space="preserve"> </v>
      </c>
      <c r="D104" t="str">
        <f>IF(B104:B104&gt;0,VLOOKUP(B104,Fed.!$A$2:$J$1973,3,FALSE)," ")</f>
        <v xml:space="preserve"> </v>
      </c>
      <c r="E104" s="3" t="str">
        <f>IF(B104:B104&gt;0,VLOOKUP(B104,Fed.!$A$2:$J$1973,4,FALSE)," ")</f>
        <v xml:space="preserve"> </v>
      </c>
      <c r="F104" s="3" t="str">
        <f>IF(B104:B104&gt;0,VLOOKUP(B104,Fed.!$A$2:$J$1973,5,FALSE)," ")</f>
        <v xml:space="preserve"> </v>
      </c>
      <c r="G104" s="413" t="str">
        <f>IF(B104:B104&gt;0,VLOOKUP(B104,Fed.!$A$2:$J$1973,6,FALSE)," ")</f>
        <v xml:space="preserve"> </v>
      </c>
      <c r="H104" t="str">
        <f>IF(B104:B104&gt;0,VLOOKUP(B104,Fed.!$A$2:$J$1973,7,FALSE)," ")</f>
        <v xml:space="preserve"> </v>
      </c>
      <c r="I104" t="str">
        <f>IF(B104:B104&gt;0,VLOOKUP(B104,Fed.!$A$2:$J$1973,8,FALSE)," ")</f>
        <v xml:space="preserve"> </v>
      </c>
      <c r="J104" t="str">
        <f>IF(B104:B104&gt;0,VLOOKUP(B104,Fed.!$A$2:$J$1973,9,FALSE)," ")</f>
        <v xml:space="preserve"> </v>
      </c>
      <c r="K104" s="3" t="str">
        <f>IF(B104:B104&gt;0,VLOOKUP(B104,Fed.!$A$2:$J$1973,10,FALSE)," ")</f>
        <v xml:space="preserve"> </v>
      </c>
      <c r="L104" s="327">
        <f>apuração!L155</f>
        <v>70</v>
      </c>
      <c r="M104" s="327">
        <f>apuração!M155</f>
        <v>63</v>
      </c>
      <c r="N104" s="322">
        <f>apuração!N155</f>
        <v>133</v>
      </c>
      <c r="O104" s="323">
        <f>apuração!O155</f>
        <v>0</v>
      </c>
      <c r="P104" s="323">
        <f>apuração!P155</f>
        <v>0</v>
      </c>
      <c r="Q104" s="323">
        <f>apuração!Q155</f>
        <v>0</v>
      </c>
      <c r="R104" s="323">
        <f>apuração!R155</f>
        <v>0</v>
      </c>
      <c r="S104" s="324" t="str">
        <f>apuração!S155</f>
        <v/>
      </c>
      <c r="T104" s="324" t="str">
        <f>apuração!T155</f>
        <v/>
      </c>
      <c r="U104" s="324" t="str">
        <f>apuração!U155</f>
        <v/>
      </c>
      <c r="V104" s="324" t="str">
        <f>apuração!V155</f>
        <v/>
      </c>
      <c r="W104" s="315" t="str">
        <f>apuração!W155</f>
        <v/>
      </c>
      <c r="X104" s="325">
        <f>apuração!X155</f>
        <v>115</v>
      </c>
      <c r="Y104" s="315"/>
      <c r="Z104" s="315"/>
      <c r="AA104" s="315"/>
      <c r="AB104" s="315"/>
      <c r="AC104" s="315"/>
      <c r="AD104" s="315"/>
    </row>
    <row r="105" spans="1:30" ht="18.600000000000001">
      <c r="A105" s="358"/>
      <c r="B105" s="63"/>
      <c r="C105" t="str">
        <f>IF(B105:B105&gt;0,VLOOKUP(B105,Fed.!$A$2:$J$1973,2,FALSE)," ")</f>
        <v xml:space="preserve"> </v>
      </c>
      <c r="D105" t="str">
        <f>IF(B105:B105&gt;0,VLOOKUP(B105,Fed.!$A$2:$J$1973,3,FALSE)," ")</f>
        <v xml:space="preserve"> </v>
      </c>
      <c r="E105" s="3" t="str">
        <f>IF(B105:B105&gt;0,VLOOKUP(B105,Fed.!$A$2:$J$1973,4,FALSE)," ")</f>
        <v xml:space="preserve"> </v>
      </c>
      <c r="F105" s="3" t="str">
        <f>IF(B105:B105&gt;0,VLOOKUP(B105,Fed.!$A$2:$J$1973,5,FALSE)," ")</f>
        <v xml:space="preserve"> </v>
      </c>
      <c r="G105" s="413" t="str">
        <f>IF(B105:B105&gt;0,VLOOKUP(B105,Fed.!$A$2:$J$1973,6,FALSE)," ")</f>
        <v xml:space="preserve"> </v>
      </c>
      <c r="H105" t="str">
        <f>IF(B105:B105&gt;0,VLOOKUP(B105,Fed.!$A$2:$J$1973,7,FALSE)," ")</f>
        <v xml:space="preserve"> </v>
      </c>
      <c r="I105" t="str">
        <f>IF(B105:B105&gt;0,VLOOKUP(B105,Fed.!$A$2:$J$1973,8,FALSE)," ")</f>
        <v xml:space="preserve"> </v>
      </c>
      <c r="J105" t="str">
        <f>IF(B105:B105&gt;0,VLOOKUP(B105,Fed.!$A$2:$J$1973,9,FALSE)," ")</f>
        <v xml:space="preserve"> </v>
      </c>
      <c r="K105" s="3" t="str">
        <f>IF(B105:B105&gt;0,VLOOKUP(B105,Fed.!$A$2:$J$1973,10,FALSE)," ")</f>
        <v xml:space="preserve"> </v>
      </c>
      <c r="L105" s="327">
        <f>apuração!L86</f>
        <v>60</v>
      </c>
      <c r="M105" s="327">
        <f>apuração!M86</f>
        <v>65</v>
      </c>
      <c r="N105" s="322">
        <f>apuração!N86</f>
        <v>125</v>
      </c>
      <c r="O105" s="323">
        <f>apuração!O86</f>
        <v>0</v>
      </c>
      <c r="P105" s="323">
        <f>apuração!P86</f>
        <v>0</v>
      </c>
      <c r="Q105" s="323">
        <f>apuração!Q86</f>
        <v>0</v>
      </c>
      <c r="R105" s="323">
        <f>apuração!R86</f>
        <v>0</v>
      </c>
      <c r="S105" s="324" t="str">
        <f>apuração!S86</f>
        <v/>
      </c>
      <c r="T105" s="324" t="str">
        <f>apuração!T86</f>
        <v/>
      </c>
      <c r="U105" s="324" t="str">
        <f>apuração!U86</f>
        <v/>
      </c>
      <c r="V105" s="324" t="str">
        <f>apuração!V86</f>
        <v/>
      </c>
      <c r="W105" s="315" t="str">
        <f>apuração!W86</f>
        <v/>
      </c>
      <c r="X105" s="325">
        <f>apuração!X86</f>
        <v>109</v>
      </c>
      <c r="Y105" s="315"/>
      <c r="Z105" s="315"/>
      <c r="AA105" s="315"/>
      <c r="AB105" s="315"/>
      <c r="AC105" s="315"/>
      <c r="AD105" s="315"/>
    </row>
    <row r="106" spans="1:30" ht="18.600000000000001">
      <c r="A106" s="358"/>
      <c r="B106" s="63"/>
      <c r="C106" t="str">
        <f>IF(B106:B106&gt;0,VLOOKUP(B106,Fed.!$A$2:$J$1973,2,FALSE)," ")</f>
        <v xml:space="preserve"> </v>
      </c>
      <c r="D106" t="str">
        <f>IF(B106:B106&gt;0,VLOOKUP(B106,Fed.!$A$2:$J$1973,3,FALSE)," ")</f>
        <v xml:space="preserve"> </v>
      </c>
      <c r="E106" s="3" t="str">
        <f>IF(B106:B106&gt;0,VLOOKUP(B106,Fed.!$A$2:$J$1973,4,FALSE)," ")</f>
        <v xml:space="preserve"> </v>
      </c>
      <c r="F106" s="3" t="str">
        <f>IF(B106:B106&gt;0,VLOOKUP(B106,Fed.!$A$2:$J$1973,5,FALSE)," ")</f>
        <v xml:space="preserve"> </v>
      </c>
      <c r="G106" s="413" t="str">
        <f>IF(B106:B106&gt;0,VLOOKUP(B106,Fed.!$A$2:$J$1973,6,FALSE)," ")</f>
        <v xml:space="preserve"> </v>
      </c>
      <c r="H106" t="str">
        <f>IF(B106:B106&gt;0,VLOOKUP(B106,Fed.!$A$2:$J$1973,7,FALSE)," ")</f>
        <v xml:space="preserve"> </v>
      </c>
      <c r="I106" t="str">
        <f>IF(B106:B106&gt;0,VLOOKUP(B106,Fed.!$A$2:$J$1973,8,FALSE)," ")</f>
        <v xml:space="preserve"> </v>
      </c>
      <c r="J106" t="str">
        <f>IF(B106:B106&gt;0,VLOOKUP(B106,Fed.!$A$2:$J$1973,9,FALSE)," ")</f>
        <v xml:space="preserve"> </v>
      </c>
      <c r="K106" s="3" t="str">
        <f>IF(B106:B106&gt;0,VLOOKUP(B106,Fed.!$A$2:$J$1973,10,FALSE)," ")</f>
        <v xml:space="preserve"> </v>
      </c>
      <c r="L106" s="327">
        <f>apuração!L41</f>
        <v>63</v>
      </c>
      <c r="M106" s="327">
        <f>apuração!M41</f>
        <v>61</v>
      </c>
      <c r="N106" s="322">
        <f>apuração!N41</f>
        <v>124</v>
      </c>
      <c r="O106" s="323">
        <f>apuração!O41</f>
        <v>0</v>
      </c>
      <c r="P106" s="323">
        <f>apuração!P41</f>
        <v>0</v>
      </c>
      <c r="Q106" s="323">
        <f>apuração!Q41</f>
        <v>0</v>
      </c>
      <c r="R106" s="323">
        <f>apuração!R41</f>
        <v>0</v>
      </c>
      <c r="S106" s="324" t="str">
        <f>apuração!S41</f>
        <v/>
      </c>
      <c r="T106" s="324" t="str">
        <f>apuração!T41</f>
        <v/>
      </c>
      <c r="U106" s="324" t="str">
        <f>apuração!U41</f>
        <v/>
      </c>
      <c r="V106" s="324" t="str">
        <f>apuração!V41</f>
        <v/>
      </c>
      <c r="W106" s="315" t="str">
        <f>apuração!W41</f>
        <v/>
      </c>
      <c r="X106" s="325">
        <f>apuração!X41</f>
        <v>100</v>
      </c>
      <c r="Y106" s="315"/>
      <c r="Z106" s="315"/>
      <c r="AA106" s="315"/>
      <c r="AB106" s="315"/>
      <c r="AC106" s="315"/>
      <c r="AD106" s="315"/>
    </row>
    <row r="107" spans="1:30" ht="18.600000000000001">
      <c r="A107" s="358"/>
      <c r="B107" s="63"/>
      <c r="C107" t="str">
        <f>IF(B107:B107&gt;0,VLOOKUP(B107,Fed.!$A$2:$J$1973,2,FALSE)," ")</f>
        <v xml:space="preserve"> </v>
      </c>
      <c r="D107" t="str">
        <f>IF(B107:B107&gt;0,VLOOKUP(B107,Fed.!$A$2:$J$1973,3,FALSE)," ")</f>
        <v xml:space="preserve"> </v>
      </c>
      <c r="E107" s="3" t="str">
        <f>IF(B107:B107&gt;0,VLOOKUP(B107,Fed.!$A$2:$J$1973,4,FALSE)," ")</f>
        <v xml:space="preserve"> </v>
      </c>
      <c r="F107" s="3" t="str">
        <f>IF(B107:B107&gt;0,VLOOKUP(B107,Fed.!$A$2:$J$1973,5,FALSE)," ")</f>
        <v xml:space="preserve"> </v>
      </c>
      <c r="G107" s="413" t="str">
        <f>IF(B107:B107&gt;0,VLOOKUP(B107,Fed.!$A$2:$J$1973,6,FALSE)," ")</f>
        <v xml:space="preserve"> </v>
      </c>
      <c r="H107" t="str">
        <f>IF(B107:B107&gt;0,VLOOKUP(B107,Fed.!$A$2:$J$1973,7,FALSE)," ")</f>
        <v xml:space="preserve"> </v>
      </c>
      <c r="I107" t="str">
        <f>IF(B107:B107&gt;0,VLOOKUP(B107,Fed.!$A$2:$J$1973,8,FALSE)," ")</f>
        <v xml:space="preserve"> </v>
      </c>
      <c r="J107" t="str">
        <f>IF(B107:B107&gt;0,VLOOKUP(B107,Fed.!$A$2:$J$1973,9,FALSE)," ")</f>
        <v xml:space="preserve"> </v>
      </c>
      <c r="K107" s="3" t="str">
        <f>IF(B107:B107&gt;0,VLOOKUP(B107,Fed.!$A$2:$J$1973,10,FALSE)," ")</f>
        <v xml:space="preserve"> </v>
      </c>
      <c r="L107" s="327">
        <f>apuração!L130</f>
        <v>56</v>
      </c>
      <c r="M107" s="327">
        <f>apuração!M130</f>
        <v>53</v>
      </c>
      <c r="N107" s="322">
        <f>apuração!N130</f>
        <v>109</v>
      </c>
      <c r="O107" s="323">
        <f>apuração!O130</f>
        <v>0</v>
      </c>
      <c r="P107" s="323">
        <f>apuração!P130</f>
        <v>0</v>
      </c>
      <c r="Q107" s="323">
        <f>apuração!Q130</f>
        <v>0</v>
      </c>
      <c r="R107" s="323">
        <f>apuração!R130</f>
        <v>0</v>
      </c>
      <c r="S107" s="324" t="str">
        <f>apuração!S130</f>
        <v/>
      </c>
      <c r="T107" s="324" t="str">
        <f>apuração!T130</f>
        <v/>
      </c>
      <c r="U107" s="324" t="str">
        <f>apuração!U130</f>
        <v/>
      </c>
      <c r="V107" s="324" t="str">
        <f>apuração!V130</f>
        <v/>
      </c>
      <c r="W107" s="315" t="str">
        <f>apuração!W130</f>
        <v/>
      </c>
      <c r="X107" s="325">
        <f>apuração!X130</f>
        <v>95</v>
      </c>
      <c r="Y107" s="315"/>
      <c r="Z107" s="315"/>
      <c r="AA107" s="315"/>
      <c r="AB107" s="315"/>
      <c r="AC107" s="315"/>
      <c r="AD107" s="315"/>
    </row>
    <row r="108" spans="1:30" ht="18.600000000000001">
      <c r="A108" s="358"/>
      <c r="B108" s="63"/>
      <c r="C108" t="str">
        <f>IF(B108:B108&gt;0,VLOOKUP(B108,Fed.!$A$2:$J$1973,2,FALSE)," ")</f>
        <v xml:space="preserve"> </v>
      </c>
      <c r="D108" t="str">
        <f>IF(B108:B108&gt;0,VLOOKUP(B108,Fed.!$A$2:$J$1973,3,FALSE)," ")</f>
        <v xml:space="preserve"> </v>
      </c>
      <c r="E108" s="3" t="str">
        <f>IF(B108:B108&gt;0,VLOOKUP(B108,Fed.!$A$2:$J$1973,4,FALSE)," ")</f>
        <v xml:space="preserve"> </v>
      </c>
      <c r="F108" s="3" t="str">
        <f>IF(B108:B108&gt;0,VLOOKUP(B108,Fed.!$A$2:$J$1973,5,FALSE)," ")</f>
        <v xml:space="preserve"> </v>
      </c>
      <c r="G108" s="413" t="str">
        <f>IF(B108:B108&gt;0,VLOOKUP(B108,Fed.!$A$2:$J$1973,6,FALSE)," ")</f>
        <v xml:space="preserve"> </v>
      </c>
      <c r="H108" t="str">
        <f>IF(B108:B108&gt;0,VLOOKUP(B108,Fed.!$A$2:$J$1973,7,FALSE)," ")</f>
        <v xml:space="preserve"> </v>
      </c>
      <c r="I108" t="str">
        <f>IF(B108:B108&gt;0,VLOOKUP(B108,Fed.!$A$2:$J$1973,8,FALSE)," ")</f>
        <v xml:space="preserve"> </v>
      </c>
      <c r="J108" t="str">
        <f>IF(B108:B108&gt;0,VLOOKUP(B108,Fed.!$A$2:$J$1973,9,FALSE)," ")</f>
        <v xml:space="preserve"> </v>
      </c>
      <c r="K108" s="3" t="str">
        <f>IF(B108:B108&gt;0,VLOOKUP(B108,Fed.!$A$2:$J$1973,10,FALSE)," ")</f>
        <v xml:space="preserve"> </v>
      </c>
      <c r="L108" s="327">
        <f>apuração!L191</f>
        <v>61</v>
      </c>
      <c r="M108" s="327">
        <f>apuração!M191</f>
        <v>63</v>
      </c>
      <c r="N108" s="322">
        <f>apuração!N191</f>
        <v>124</v>
      </c>
      <c r="O108" s="323">
        <f>apuração!O191</f>
        <v>0</v>
      </c>
      <c r="P108" s="323">
        <f>apuração!P191</f>
        <v>0</v>
      </c>
      <c r="Q108" s="323">
        <f>apuração!Q191</f>
        <v>0</v>
      </c>
      <c r="R108" s="323">
        <f>apuração!R191</f>
        <v>0</v>
      </c>
      <c r="S108" s="324" t="str">
        <f>apuração!S191</f>
        <v/>
      </c>
      <c r="T108" s="324" t="str">
        <f>apuração!T191</f>
        <v/>
      </c>
      <c r="U108" s="324" t="str">
        <f>apuração!U191</f>
        <v/>
      </c>
      <c r="V108" s="324" t="str">
        <f>apuração!V191</f>
        <v/>
      </c>
      <c r="W108" s="315" t="str">
        <f>apuração!W191</f>
        <v/>
      </c>
      <c r="X108" s="325">
        <f>apuração!X191</f>
        <v>100</v>
      </c>
      <c r="Y108" s="315"/>
      <c r="Z108" s="315"/>
      <c r="AA108" s="315"/>
      <c r="AB108" s="315"/>
      <c r="AC108" s="315"/>
      <c r="AD108" s="315"/>
    </row>
    <row r="109" spans="1:30" ht="18.600000000000001">
      <c r="A109" s="358"/>
      <c r="B109" s="63"/>
      <c r="C109" t="str">
        <f>IF(B109:B109&gt;0,VLOOKUP(B109,Fed.!$A$2:$J$1973,2,FALSE)," ")</f>
        <v xml:space="preserve"> </v>
      </c>
      <c r="D109" t="str">
        <f>IF(B109:B109&gt;0,VLOOKUP(B109,Fed.!$A$2:$J$1973,3,FALSE)," ")</f>
        <v xml:space="preserve"> </v>
      </c>
      <c r="E109" s="3" t="str">
        <f>IF(B109:B109&gt;0,VLOOKUP(B109,Fed.!$A$2:$J$1973,4,FALSE)," ")</f>
        <v xml:space="preserve"> </v>
      </c>
      <c r="F109" s="3" t="str">
        <f>IF(B109:B109&gt;0,VLOOKUP(B109,Fed.!$A$2:$J$1973,5,FALSE)," ")</f>
        <v xml:space="preserve"> </v>
      </c>
      <c r="G109" s="413" t="str">
        <f>IF(B109:B109&gt;0,VLOOKUP(B109,Fed.!$A$2:$J$1973,6,FALSE)," ")</f>
        <v xml:space="preserve"> </v>
      </c>
      <c r="H109" t="str">
        <f>IF(B109:B109&gt;0,VLOOKUP(B109,Fed.!$A$2:$J$1973,7,FALSE)," ")</f>
        <v xml:space="preserve"> </v>
      </c>
      <c r="I109" t="str">
        <f>IF(B109:B109&gt;0,VLOOKUP(B109,Fed.!$A$2:$J$1973,8,FALSE)," ")</f>
        <v xml:space="preserve"> </v>
      </c>
      <c r="J109" t="str">
        <f>IF(B109:B109&gt;0,VLOOKUP(B109,Fed.!$A$2:$J$1973,9,FALSE)," ")</f>
        <v xml:space="preserve"> </v>
      </c>
      <c r="K109" s="3" t="str">
        <f>IF(B109:B109&gt;0,VLOOKUP(B109,Fed.!$A$2:$J$1973,10,FALSE)," ")</f>
        <v xml:space="preserve"> </v>
      </c>
      <c r="L109" s="327">
        <f>apuração!L175</f>
        <v>60</v>
      </c>
      <c r="M109" s="327">
        <f>apuração!M175</f>
        <v>61</v>
      </c>
      <c r="N109" s="322">
        <f>apuração!N175</f>
        <v>121</v>
      </c>
      <c r="O109" s="323">
        <f>apuração!O175</f>
        <v>0</v>
      </c>
      <c r="P109" s="323">
        <f>apuração!P175</f>
        <v>0</v>
      </c>
      <c r="Q109" s="323">
        <f>apuração!Q175</f>
        <v>0</v>
      </c>
      <c r="R109" s="323">
        <f>apuração!R175</f>
        <v>0</v>
      </c>
      <c r="S109" s="324" t="str">
        <f>apuração!S175</f>
        <v/>
      </c>
      <c r="T109" s="324" t="str">
        <f>apuração!T175</f>
        <v/>
      </c>
      <c r="U109" s="324" t="str">
        <f>apuração!U175</f>
        <v/>
      </c>
      <c r="V109" s="324" t="str">
        <f>apuração!V175</f>
        <v/>
      </c>
      <c r="W109" s="315" t="str">
        <f>apuração!W175</f>
        <v/>
      </c>
      <c r="X109" s="325">
        <f>apuração!X175</f>
        <v>101</v>
      </c>
      <c r="Y109" s="315"/>
      <c r="Z109" s="315"/>
      <c r="AA109" s="315"/>
      <c r="AB109" s="315"/>
      <c r="AC109" s="315"/>
      <c r="AD109" s="315"/>
    </row>
    <row r="110" spans="1:30" ht="18.600000000000001">
      <c r="A110" s="358"/>
      <c r="B110" s="463"/>
      <c r="C110" t="str">
        <f>IF(B110:B110&gt;0,VLOOKUP(B110,Fed.!$A$2:$J$1973,2,FALSE)," ")</f>
        <v xml:space="preserve"> </v>
      </c>
      <c r="D110" t="str">
        <f>IF(B110:B110&gt;0,VLOOKUP(B110,Fed.!$A$2:$J$1973,3,FALSE)," ")</f>
        <v xml:space="preserve"> </v>
      </c>
      <c r="E110" s="3" t="str">
        <f>IF(B110:B110&gt;0,VLOOKUP(B110,Fed.!$A$2:$J$1973,4,FALSE)," ")</f>
        <v xml:space="preserve"> </v>
      </c>
      <c r="F110" s="3" t="str">
        <f>IF(B110:B110&gt;0,VLOOKUP(B110,Fed.!$A$2:$J$1973,5,FALSE)," ")</f>
        <v xml:space="preserve"> </v>
      </c>
      <c r="G110" s="413" t="str">
        <f>IF(B110:B110&gt;0,VLOOKUP(B110,Fed.!$A$2:$J$1973,6,FALSE)," ")</f>
        <v xml:space="preserve"> </v>
      </c>
      <c r="H110" t="str">
        <f>IF(B110:B110&gt;0,VLOOKUP(B110,Fed.!$A$2:$J$1973,7,FALSE)," ")</f>
        <v xml:space="preserve"> </v>
      </c>
      <c r="I110" t="str">
        <f>IF(B110:B110&gt;0,VLOOKUP(B110,Fed.!$A$2:$J$1973,8,FALSE)," ")</f>
        <v xml:space="preserve"> </v>
      </c>
      <c r="J110" t="str">
        <f>IF(B110:B110&gt;0,VLOOKUP(B110,Fed.!$A$2:$J$1973,9,FALSE)," ")</f>
        <v xml:space="preserve"> </v>
      </c>
      <c r="K110" s="3" t="str">
        <f>IF(B110:B110&gt;0,VLOOKUP(B110,Fed.!$A$2:$J$1973,10,FALSE)," ")</f>
        <v xml:space="preserve"> </v>
      </c>
      <c r="L110" s="327">
        <f>apuração!L51</f>
        <v>63</v>
      </c>
      <c r="M110" s="327">
        <f>apuração!M51</f>
        <v>70</v>
      </c>
      <c r="N110" s="322">
        <f>apuração!N51</f>
        <v>133</v>
      </c>
      <c r="O110" s="323">
        <f>apuração!O51</f>
        <v>0</v>
      </c>
      <c r="P110" s="323">
        <f>apuração!P51</f>
        <v>0</v>
      </c>
      <c r="Q110" s="323">
        <f>apuração!Q51</f>
        <v>0</v>
      </c>
      <c r="R110" s="323">
        <f>apuração!R51</f>
        <v>0</v>
      </c>
      <c r="S110" s="324" t="str">
        <f>apuração!S51</f>
        <v/>
      </c>
      <c r="T110" s="324" t="str">
        <f>apuração!T51</f>
        <v/>
      </c>
      <c r="U110" s="324" t="str">
        <f>apuração!U51</f>
        <v/>
      </c>
      <c r="V110" s="324" t="str">
        <f>apuração!V51</f>
        <v/>
      </c>
      <c r="W110" s="315" t="str">
        <f>apuração!W51</f>
        <v/>
      </c>
      <c r="X110" s="325">
        <f>apuração!X51</f>
        <v>121</v>
      </c>
      <c r="Y110" s="315"/>
      <c r="Z110" s="315"/>
      <c r="AA110" s="315"/>
      <c r="AB110" s="315"/>
      <c r="AC110" s="315"/>
      <c r="AD110" s="315"/>
    </row>
    <row r="111" spans="1:30" ht="18.600000000000001">
      <c r="A111" s="358"/>
      <c r="B111" s="462"/>
      <c r="C111" t="str">
        <f>IF(B111:B111&gt;0,VLOOKUP(B111,Fed.!$A$2:$J$1973,2,FALSE)," ")</f>
        <v xml:space="preserve"> </v>
      </c>
      <c r="D111" t="str">
        <f>IF(B111:B111&gt;0,VLOOKUP(B111,Fed.!$A$2:$J$1973,3,FALSE)," ")</f>
        <v xml:space="preserve"> </v>
      </c>
      <c r="E111" s="3" t="str">
        <f>IF(B111:B111&gt;0,VLOOKUP(B111,Fed.!$A$2:$J$1973,4,FALSE)," ")</f>
        <v xml:space="preserve"> </v>
      </c>
      <c r="F111" s="3" t="str">
        <f>IF(B111:B111&gt;0,VLOOKUP(B111,Fed.!$A$2:$J$1973,5,FALSE)," ")</f>
        <v xml:space="preserve"> </v>
      </c>
      <c r="G111" s="413" t="str">
        <f>IF(B111:B111&gt;0,VLOOKUP(B111,Fed.!$A$2:$J$1973,6,FALSE)," ")</f>
        <v xml:space="preserve"> </v>
      </c>
      <c r="H111" t="str">
        <f>IF(B111:B111&gt;0,VLOOKUP(B111,Fed.!$A$2:$J$1973,7,FALSE)," ")</f>
        <v xml:space="preserve"> </v>
      </c>
      <c r="I111" t="str">
        <f>IF(B111:B111&gt;0,VLOOKUP(B111,Fed.!$A$2:$J$1973,8,FALSE)," ")</f>
        <v xml:space="preserve"> </v>
      </c>
      <c r="J111" t="str">
        <f>IF(B111:B111&gt;0,VLOOKUP(B111,Fed.!$A$2:$J$1973,9,FALSE)," ")</f>
        <v xml:space="preserve"> </v>
      </c>
      <c r="K111" s="3" t="str">
        <f>IF(B111:B111&gt;0,VLOOKUP(B111,Fed.!$A$2:$J$1973,10,FALSE)," ")</f>
        <v xml:space="preserve"> </v>
      </c>
      <c r="L111" s="327">
        <f>apuração!L11</f>
        <v>54</v>
      </c>
      <c r="M111" s="327">
        <f>apuração!M11</f>
        <v>54</v>
      </c>
      <c r="N111" s="322">
        <f>apuração!N11</f>
        <v>108</v>
      </c>
      <c r="O111" s="323">
        <f>apuração!O11</f>
        <v>0</v>
      </c>
      <c r="P111" s="323">
        <f>apuração!P11</f>
        <v>0</v>
      </c>
      <c r="Q111" s="323">
        <f>apuração!Q11</f>
        <v>0</v>
      </c>
      <c r="R111" s="323">
        <f>apuração!R11</f>
        <v>0</v>
      </c>
      <c r="S111" s="324" t="str">
        <f>apuração!S11</f>
        <v/>
      </c>
      <c r="T111" s="324" t="str">
        <f>apuração!T11</f>
        <v/>
      </c>
      <c r="U111" s="324" t="str">
        <f>apuração!U11</f>
        <v/>
      </c>
      <c r="V111" s="324" t="str">
        <f>apuração!V11</f>
        <v/>
      </c>
      <c r="W111" s="315" t="str">
        <f>apuração!W11</f>
        <v/>
      </c>
      <c r="X111" s="325">
        <f>apuração!X11</f>
        <v>104</v>
      </c>
      <c r="Y111" s="315"/>
      <c r="Z111" s="315"/>
      <c r="AA111" s="315"/>
      <c r="AB111" s="315"/>
      <c r="AC111" s="315"/>
      <c r="AD111" s="315"/>
    </row>
    <row r="112" spans="1:30" ht="18.600000000000001">
      <c r="A112" s="358"/>
      <c r="B112" s="63"/>
      <c r="C112" t="str">
        <f>IF(B112:B112&gt;0,VLOOKUP(B112,Fed.!$A$2:$J$1973,2,FALSE)," ")</f>
        <v xml:space="preserve"> </v>
      </c>
      <c r="D112" t="str">
        <f>IF(B112:B112&gt;0,VLOOKUP(B112,Fed.!$A$2:$J$1973,3,FALSE)," ")</f>
        <v xml:space="preserve"> </v>
      </c>
      <c r="E112" s="3" t="str">
        <f>IF(B112:B112&gt;0,VLOOKUP(B112,Fed.!$A$2:$J$1973,4,FALSE)," ")</f>
        <v xml:space="preserve"> </v>
      </c>
      <c r="F112" s="3" t="str">
        <f>IF(B112:B112&gt;0,VLOOKUP(B112,Fed.!$A$2:$J$1973,5,FALSE)," ")</f>
        <v xml:space="preserve"> </v>
      </c>
      <c r="G112" s="413" t="str">
        <f>IF(B112:B112&gt;0,VLOOKUP(B112,Fed.!$A$2:$J$1973,6,FALSE)," ")</f>
        <v xml:space="preserve"> </v>
      </c>
      <c r="H112" t="str">
        <f>IF(B112:B112&gt;0,VLOOKUP(B112,Fed.!$A$2:$J$1973,7,FALSE)," ")</f>
        <v xml:space="preserve"> </v>
      </c>
      <c r="I112" t="str">
        <f>IF(B112:B112&gt;0,VLOOKUP(B112,Fed.!$A$2:$J$1973,8,FALSE)," ")</f>
        <v xml:space="preserve"> </v>
      </c>
      <c r="J112" t="str">
        <f>IF(B112:B112&gt;0,VLOOKUP(B112,Fed.!$A$2:$J$1973,9,FALSE)," ")</f>
        <v xml:space="preserve"> </v>
      </c>
      <c r="K112" s="3" t="str">
        <f>IF(B112:B112&gt;0,VLOOKUP(B112,Fed.!$A$2:$J$1973,10,FALSE)," ")</f>
        <v xml:space="preserve"> </v>
      </c>
      <c r="L112" s="327">
        <f>apuração!L127</f>
        <v>59</v>
      </c>
      <c r="M112" s="327">
        <f>apuração!M127</f>
        <v>60</v>
      </c>
      <c r="N112" s="322">
        <f>apuração!N127</f>
        <v>119</v>
      </c>
      <c r="O112" s="323">
        <f>apuração!O127</f>
        <v>0</v>
      </c>
      <c r="P112" s="323">
        <f>apuração!P127</f>
        <v>0</v>
      </c>
      <c r="Q112" s="323">
        <f>apuração!Q127</f>
        <v>0</v>
      </c>
      <c r="R112" s="323">
        <f>apuração!R127</f>
        <v>0</v>
      </c>
      <c r="S112" s="324" t="str">
        <f>apuração!S127</f>
        <v/>
      </c>
      <c r="T112" s="324" t="str">
        <f>apuração!T127</f>
        <v/>
      </c>
      <c r="U112" s="324" t="str">
        <f>apuração!U127</f>
        <v/>
      </c>
      <c r="V112" s="324" t="str">
        <f>apuração!V127</f>
        <v/>
      </c>
      <c r="W112" s="315" t="str">
        <f>apuração!W127</f>
        <v/>
      </c>
      <c r="X112" s="325">
        <f>apuração!X127</f>
        <v>101</v>
      </c>
      <c r="Y112" s="315"/>
      <c r="Z112" s="315"/>
      <c r="AA112" s="315"/>
      <c r="AB112" s="315"/>
      <c r="AC112" s="315"/>
      <c r="AD112" s="315"/>
    </row>
    <row r="113" spans="1:30" ht="18.600000000000001">
      <c r="A113" s="358"/>
      <c r="B113" s="63"/>
      <c r="C113" t="str">
        <f>IF(B113:B113&gt;0,VLOOKUP(B113,Fed.!$A$2:$J$1973,2,FALSE)," ")</f>
        <v xml:space="preserve"> </v>
      </c>
      <c r="D113" t="str">
        <f>IF(B113:B113&gt;0,VLOOKUP(B113,Fed.!$A$2:$J$1973,3,FALSE)," ")</f>
        <v xml:space="preserve"> </v>
      </c>
      <c r="E113" s="3" t="str">
        <f>IF(B113:B113&gt;0,VLOOKUP(B113,Fed.!$A$2:$J$1973,4,FALSE)," ")</f>
        <v xml:space="preserve"> </v>
      </c>
      <c r="F113" s="3" t="str">
        <f>IF(B113:B113&gt;0,VLOOKUP(B113,Fed.!$A$2:$J$1973,5,FALSE)," ")</f>
        <v xml:space="preserve"> </v>
      </c>
      <c r="G113" s="413" t="str">
        <f>IF(B113:B113&gt;0,VLOOKUP(B113,Fed.!$A$2:$J$1973,6,FALSE)," ")</f>
        <v xml:space="preserve"> </v>
      </c>
      <c r="H113" t="str">
        <f>IF(B113:B113&gt;0,VLOOKUP(B113,Fed.!$A$2:$J$1973,7,FALSE)," ")</f>
        <v xml:space="preserve"> </v>
      </c>
      <c r="I113" t="str">
        <f>IF(B113:B113&gt;0,VLOOKUP(B113,Fed.!$A$2:$J$1973,8,FALSE)," ")</f>
        <v xml:space="preserve"> </v>
      </c>
      <c r="J113" t="str">
        <f>IF(B113:B113&gt;0,VLOOKUP(B113,Fed.!$A$2:$J$1973,9,FALSE)," ")</f>
        <v xml:space="preserve"> </v>
      </c>
      <c r="K113" s="3" t="str">
        <f>IF(B113:B113&gt;0,VLOOKUP(B113,Fed.!$A$2:$J$1973,10,FALSE)," ")</f>
        <v xml:space="preserve"> </v>
      </c>
      <c r="L113" s="327">
        <f>apuração!L61</f>
        <v>61</v>
      </c>
      <c r="M113" s="327">
        <f>apuração!M61</f>
        <v>59</v>
      </c>
      <c r="N113" s="322">
        <f>apuração!N61</f>
        <v>120</v>
      </c>
      <c r="O113" s="323">
        <f>apuração!O61</f>
        <v>0</v>
      </c>
      <c r="P113" s="323">
        <f>apuração!P61</f>
        <v>0</v>
      </c>
      <c r="Q113" s="323">
        <f>apuração!Q61</f>
        <v>0</v>
      </c>
      <c r="R113" s="323">
        <f>apuração!R61</f>
        <v>0</v>
      </c>
      <c r="S113" s="324" t="str">
        <f>apuração!S61</f>
        <v/>
      </c>
      <c r="T113" s="324" t="str">
        <f>apuração!T61</f>
        <v/>
      </c>
      <c r="U113" s="324" t="str">
        <f>apuração!U61</f>
        <v/>
      </c>
      <c r="V113" s="324" t="str">
        <f>apuração!V61</f>
        <v/>
      </c>
      <c r="W113" s="315" t="str">
        <f>apuração!W61</f>
        <v/>
      </c>
      <c r="X113" s="325">
        <f>apuração!X61</f>
        <v>108</v>
      </c>
      <c r="Y113" s="315"/>
      <c r="Z113" s="315"/>
      <c r="AA113" s="315"/>
      <c r="AB113" s="315"/>
      <c r="AC113" s="315"/>
      <c r="AD113" s="315"/>
    </row>
    <row r="114" spans="1:30" ht="18.600000000000001">
      <c r="A114" s="358"/>
      <c r="B114" s="63"/>
      <c r="C114" t="str">
        <f>IF(B114:B114&gt;0,VLOOKUP(B114,Fed.!$A$2:$J$1973,2,FALSE)," ")</f>
        <v xml:space="preserve"> </v>
      </c>
      <c r="D114" t="str">
        <f>IF(B114:B114&gt;0,VLOOKUP(B114,Fed.!$A$2:$J$1973,3,FALSE)," ")</f>
        <v xml:space="preserve"> </v>
      </c>
      <c r="E114" s="3" t="str">
        <f>IF(B114:B114&gt;0,VLOOKUP(B114,Fed.!$A$2:$J$1973,4,FALSE)," ")</f>
        <v xml:space="preserve"> </v>
      </c>
      <c r="F114" s="3" t="str">
        <f>IF(B114:B114&gt;0,VLOOKUP(B114,Fed.!$A$2:$J$1973,5,FALSE)," ")</f>
        <v xml:space="preserve"> </v>
      </c>
      <c r="G114" s="413" t="str">
        <f>IF(B114:B114&gt;0,VLOOKUP(B114,Fed.!$A$2:$J$1973,6,FALSE)," ")</f>
        <v xml:space="preserve"> </v>
      </c>
      <c r="H114" t="str">
        <f>IF(B114:B114&gt;0,VLOOKUP(B114,Fed.!$A$2:$J$1973,7,FALSE)," ")</f>
        <v xml:space="preserve"> </v>
      </c>
      <c r="I114" t="str">
        <f>IF(B114:B114&gt;0,VLOOKUP(B114,Fed.!$A$2:$J$1973,8,FALSE)," ")</f>
        <v xml:space="preserve"> </v>
      </c>
      <c r="J114" t="str">
        <f>IF(B114:B114&gt;0,VLOOKUP(B114,Fed.!$A$2:$J$1973,9,FALSE)," ")</f>
        <v xml:space="preserve"> </v>
      </c>
      <c r="K114" s="3" t="str">
        <f>IF(B114:B114&gt;0,VLOOKUP(B114,Fed.!$A$2:$J$1973,10,FALSE)," ")</f>
        <v xml:space="preserve"> </v>
      </c>
      <c r="L114" s="327">
        <f>apuração!L49</f>
        <v>56</v>
      </c>
      <c r="M114" s="327">
        <f>apuração!M49</f>
        <v>61</v>
      </c>
      <c r="N114" s="322">
        <f>apuração!N49</f>
        <v>117</v>
      </c>
      <c r="O114" s="323">
        <f>apuração!O49</f>
        <v>0</v>
      </c>
      <c r="P114" s="323">
        <f>apuração!P49</f>
        <v>0</v>
      </c>
      <c r="Q114" s="323">
        <f>apuração!Q49</f>
        <v>0</v>
      </c>
      <c r="R114" s="323">
        <f>apuração!R49</f>
        <v>0</v>
      </c>
      <c r="S114" s="324" t="str">
        <f>apuração!S49</f>
        <v/>
      </c>
      <c r="T114" s="324" t="str">
        <f>apuração!T49</f>
        <v/>
      </c>
      <c r="U114" s="324" t="str">
        <f>apuração!U49</f>
        <v/>
      </c>
      <c r="V114" s="324" t="str">
        <f>apuração!V49</f>
        <v/>
      </c>
      <c r="W114" s="315" t="str">
        <f>apuração!W49</f>
        <v/>
      </c>
      <c r="X114" s="325">
        <f>apuração!X49</f>
        <v>105</v>
      </c>
      <c r="Y114" s="315"/>
      <c r="Z114" s="315"/>
      <c r="AA114" s="315"/>
      <c r="AB114" s="315"/>
      <c r="AC114" s="315"/>
      <c r="AD114" s="315"/>
    </row>
    <row r="115" spans="1:30" ht="18.600000000000001">
      <c r="A115" s="358"/>
      <c r="B115" s="63"/>
      <c r="C115" t="str">
        <f>IF(B115:B115&gt;0,VLOOKUP(B115,Fed.!$A$2:$J$1973,2,FALSE)," ")</f>
        <v xml:space="preserve"> </v>
      </c>
      <c r="D115" t="str">
        <f>IF(B115:B115&gt;0,VLOOKUP(B115,Fed.!$A$2:$J$1973,3,FALSE)," ")</f>
        <v xml:space="preserve"> </v>
      </c>
      <c r="E115" s="3" t="str">
        <f>IF(B115:B115&gt;0,VLOOKUP(B115,Fed.!$A$2:$J$1973,4,FALSE)," ")</f>
        <v xml:space="preserve"> </v>
      </c>
      <c r="F115" s="3" t="str">
        <f>IF(B115:B115&gt;0,VLOOKUP(B115,Fed.!$A$2:$J$1973,5,FALSE)," ")</f>
        <v xml:space="preserve"> </v>
      </c>
      <c r="G115" s="413" t="str">
        <f>IF(B115:B115&gt;0,VLOOKUP(B115,Fed.!$A$2:$J$1973,6,FALSE)," ")</f>
        <v xml:space="preserve"> </v>
      </c>
      <c r="H115" t="str">
        <f>IF(B115:B115&gt;0,VLOOKUP(B115,Fed.!$A$2:$J$1973,7,FALSE)," ")</f>
        <v xml:space="preserve"> </v>
      </c>
      <c r="I115" t="str">
        <f>IF(B115:B115&gt;0,VLOOKUP(B115,Fed.!$A$2:$J$1973,8,FALSE)," ")</f>
        <v xml:space="preserve"> </v>
      </c>
      <c r="J115" t="str">
        <f>IF(B115:B115&gt;0,VLOOKUP(B115,Fed.!$A$2:$J$1973,9,FALSE)," ")</f>
        <v xml:space="preserve"> </v>
      </c>
      <c r="K115" s="3" t="str">
        <f>IF(B115:B115&gt;0,VLOOKUP(B115,Fed.!$A$2:$J$1973,10,FALSE)," ")</f>
        <v xml:space="preserve"> </v>
      </c>
      <c r="L115" s="327">
        <f>apuração!L128</f>
        <v>61</v>
      </c>
      <c r="M115" s="327">
        <f>apuração!M128</f>
        <v>69</v>
      </c>
      <c r="N115" s="322">
        <f>apuração!N128</f>
        <v>130</v>
      </c>
      <c r="O115" s="323">
        <f>apuração!O128</f>
        <v>0</v>
      </c>
      <c r="P115" s="323">
        <f>apuração!P128</f>
        <v>0</v>
      </c>
      <c r="Q115" s="323">
        <f>apuração!Q128</f>
        <v>0</v>
      </c>
      <c r="R115" s="323">
        <f>apuração!R128</f>
        <v>0</v>
      </c>
      <c r="S115" s="324" t="str">
        <f>apuração!S128</f>
        <v/>
      </c>
      <c r="T115" s="324" t="str">
        <f>apuração!T128</f>
        <v/>
      </c>
      <c r="U115" s="324" t="str">
        <f>apuração!U128</f>
        <v/>
      </c>
      <c r="V115" s="324" t="str">
        <f>apuração!V128</f>
        <v/>
      </c>
      <c r="W115" s="315" t="str">
        <f>apuração!W128</f>
        <v/>
      </c>
      <c r="X115" s="325">
        <f>apuração!X128</f>
        <v>112</v>
      </c>
      <c r="Y115" s="315"/>
      <c r="Z115" s="315"/>
      <c r="AA115" s="315"/>
      <c r="AB115" s="315"/>
      <c r="AC115" s="315"/>
      <c r="AD115" s="315"/>
    </row>
    <row r="116" spans="1:30" ht="18.600000000000001">
      <c r="A116" s="358"/>
      <c r="B116" s="63"/>
      <c r="C116" t="str">
        <f>IF(B116:B116&gt;0,VLOOKUP(B116,Fed.!$A$2:$J$1973,2,FALSE)," ")</f>
        <v xml:space="preserve"> </v>
      </c>
      <c r="D116" t="str">
        <f>IF(B116:B116&gt;0,VLOOKUP(B116,Fed.!$A$2:$J$1973,3,FALSE)," ")</f>
        <v xml:space="preserve"> </v>
      </c>
      <c r="E116" s="3" t="str">
        <f>IF(B116:B116&gt;0,VLOOKUP(B116,Fed.!$A$2:$J$1973,4,FALSE)," ")</f>
        <v xml:space="preserve"> </v>
      </c>
      <c r="F116" s="3" t="str">
        <f>IF(B116:B116&gt;0,VLOOKUP(B116,Fed.!$A$2:$J$1973,5,FALSE)," ")</f>
        <v xml:space="preserve"> </v>
      </c>
      <c r="G116" s="413" t="str">
        <f>IF(B116:B116&gt;0,VLOOKUP(B116,Fed.!$A$2:$J$1973,6,FALSE)," ")</f>
        <v xml:space="preserve"> </v>
      </c>
      <c r="H116" t="str">
        <f>IF(B116:B116&gt;0,VLOOKUP(B116,Fed.!$A$2:$J$1973,7,FALSE)," ")</f>
        <v xml:space="preserve"> </v>
      </c>
      <c r="I116" t="str">
        <f>IF(B116:B116&gt;0,VLOOKUP(B116,Fed.!$A$2:$J$1973,8,FALSE)," ")</f>
        <v xml:space="preserve"> </v>
      </c>
      <c r="J116" t="str">
        <f>IF(B116:B116&gt;0,VLOOKUP(B116,Fed.!$A$2:$J$1973,9,FALSE)," ")</f>
        <v xml:space="preserve"> </v>
      </c>
      <c r="K116" s="3" t="str">
        <f>IF(B116:B116&gt;0,VLOOKUP(B116,Fed.!$A$2:$J$1973,10,FALSE)," ")</f>
        <v xml:space="preserve"> </v>
      </c>
      <c r="L116" s="327">
        <f>apuração!L112</f>
        <v>62</v>
      </c>
      <c r="M116" s="327">
        <f>apuração!M112</f>
        <v>66</v>
      </c>
      <c r="N116" s="322">
        <f>apuração!N112</f>
        <v>128</v>
      </c>
      <c r="O116" s="323">
        <f>apuração!O112</f>
        <v>0</v>
      </c>
      <c r="P116" s="323">
        <f>apuração!P112</f>
        <v>0</v>
      </c>
      <c r="Q116" s="323">
        <f>apuração!Q112</f>
        <v>0</v>
      </c>
      <c r="R116" s="323">
        <f>apuração!R112</f>
        <v>0</v>
      </c>
      <c r="S116" s="324" t="str">
        <f>apuração!S112</f>
        <v/>
      </c>
      <c r="T116" s="324" t="str">
        <f>apuração!T112</f>
        <v/>
      </c>
      <c r="U116" s="324" t="str">
        <f>apuração!U112</f>
        <v/>
      </c>
      <c r="V116" s="324" t="str">
        <f>apuração!V112</f>
        <v/>
      </c>
      <c r="W116" s="315" t="str">
        <f>apuração!W112</f>
        <v/>
      </c>
      <c r="X116" s="325">
        <f>apuração!X112</f>
        <v>110</v>
      </c>
      <c r="Y116" s="315"/>
      <c r="Z116" s="315"/>
      <c r="AA116" s="315"/>
      <c r="AB116" s="315"/>
      <c r="AC116" s="315"/>
      <c r="AD116" s="315"/>
    </row>
    <row r="117" spans="1:30" ht="18.600000000000001">
      <c r="A117" s="358"/>
      <c r="B117" s="465"/>
      <c r="C117" t="str">
        <f>IF(B117:B117&gt;0,VLOOKUP(B117,Fed.!$A$2:$J$1973,2,FALSE)," ")</f>
        <v xml:space="preserve"> </v>
      </c>
      <c r="D117" t="str">
        <f>IF(B117:B117&gt;0,VLOOKUP(B117,Fed.!$A$2:$J$1973,3,FALSE)," ")</f>
        <v xml:space="preserve"> </v>
      </c>
      <c r="E117" s="3" t="str">
        <f>IF(B117:B117&gt;0,VLOOKUP(B117,Fed.!$A$2:$J$1973,4,FALSE)," ")</f>
        <v xml:space="preserve"> </v>
      </c>
      <c r="F117" s="3" t="str">
        <f>IF(B117:B117&gt;0,VLOOKUP(B117,Fed.!$A$2:$J$1973,5,FALSE)," ")</f>
        <v xml:space="preserve"> </v>
      </c>
      <c r="G117" s="413" t="str">
        <f>IF(B117:B117&gt;0,VLOOKUP(B117,Fed.!$A$2:$J$1973,6,FALSE)," ")</f>
        <v xml:space="preserve"> </v>
      </c>
      <c r="H117" t="str">
        <f>IF(B117:B117&gt;0,VLOOKUP(B117,Fed.!$A$2:$J$1973,7,FALSE)," ")</f>
        <v xml:space="preserve"> </v>
      </c>
      <c r="I117" t="str">
        <f>IF(B117:B117&gt;0,VLOOKUP(B117,Fed.!$A$2:$J$1973,8,FALSE)," ")</f>
        <v xml:space="preserve"> </v>
      </c>
      <c r="J117" t="str">
        <f>IF(B117:B117&gt;0,VLOOKUP(B117,Fed.!$A$2:$J$1973,9,FALSE)," ")</f>
        <v xml:space="preserve"> </v>
      </c>
      <c r="K117" s="3" t="str">
        <f>IF(B117:B117&gt;0,VLOOKUP(B117,Fed.!$A$2:$J$1973,10,FALSE)," ")</f>
        <v xml:space="preserve"> </v>
      </c>
      <c r="L117" s="327">
        <f>apuração!L37</f>
        <v>63</v>
      </c>
      <c r="M117" s="327">
        <f>apuração!M37</f>
        <v>60</v>
      </c>
      <c r="N117" s="322">
        <f>apuração!N37</f>
        <v>123</v>
      </c>
      <c r="O117" s="323">
        <f>apuração!O37</f>
        <v>0</v>
      </c>
      <c r="P117" s="323">
        <f>apuração!P37</f>
        <v>0</v>
      </c>
      <c r="Q117" s="323">
        <f>apuração!Q37</f>
        <v>0</v>
      </c>
      <c r="R117" s="323">
        <f>apuração!R37</f>
        <v>0</v>
      </c>
      <c r="S117" s="324" t="str">
        <f>apuração!S37</f>
        <v/>
      </c>
      <c r="T117" s="324" t="str">
        <f>apuração!T37</f>
        <v/>
      </c>
      <c r="U117" s="324" t="str">
        <f>apuração!U37</f>
        <v/>
      </c>
      <c r="V117" s="324" t="str">
        <f>apuração!V37</f>
        <v/>
      </c>
      <c r="W117" s="315" t="str">
        <f>apuração!W37</f>
        <v/>
      </c>
      <c r="X117" s="325">
        <f>apuração!X37</f>
        <v>111</v>
      </c>
      <c r="Y117" s="315"/>
      <c r="Z117" s="315"/>
      <c r="AA117" s="315"/>
      <c r="AB117" s="315"/>
      <c r="AC117" s="315"/>
      <c r="AD117" s="315"/>
    </row>
    <row r="118" spans="1:30" ht="18.600000000000001">
      <c r="A118" s="358"/>
      <c r="B118" s="63"/>
      <c r="C118" t="str">
        <f>IF(B118:B118&gt;0,VLOOKUP(B118,Fed.!$A$2:$J$1973,2,FALSE)," ")</f>
        <v xml:space="preserve"> </v>
      </c>
      <c r="D118" t="str">
        <f>IF(B118:B118&gt;0,VLOOKUP(B118,Fed.!$A$2:$J$1973,3,FALSE)," ")</f>
        <v xml:space="preserve"> </v>
      </c>
      <c r="E118" s="3" t="str">
        <f>IF(B118:B118&gt;0,VLOOKUP(B118,Fed.!$A$2:$J$1973,4,FALSE)," ")</f>
        <v xml:space="preserve"> </v>
      </c>
      <c r="F118" s="3" t="str">
        <f>IF(B118:B118&gt;0,VLOOKUP(B118,Fed.!$A$2:$J$1973,5,FALSE)," ")</f>
        <v xml:space="preserve"> </v>
      </c>
      <c r="G118" s="413" t="str">
        <f>IF(B118:B118&gt;0,VLOOKUP(B118,Fed.!$A$2:$J$1973,6,FALSE)," ")</f>
        <v xml:space="preserve"> </v>
      </c>
      <c r="H118" t="str">
        <f>IF(B118:B118&gt;0,VLOOKUP(B118,Fed.!$A$2:$J$1973,7,FALSE)," ")</f>
        <v xml:space="preserve"> </v>
      </c>
      <c r="I118" t="str">
        <f>IF(B118:B118&gt;0,VLOOKUP(B118,Fed.!$A$2:$J$1973,8,FALSE)," ")</f>
        <v xml:space="preserve"> </v>
      </c>
      <c r="J118" t="str">
        <f>IF(B118:B118&gt;0,VLOOKUP(B118,Fed.!$A$2:$J$1973,9,FALSE)," ")</f>
        <v xml:space="preserve"> </v>
      </c>
      <c r="K118" s="3" t="str">
        <f>IF(B118:B118&gt;0,VLOOKUP(B118,Fed.!$A$2:$J$1973,10,FALSE)," ")</f>
        <v xml:space="preserve"> </v>
      </c>
      <c r="L118" s="327">
        <f>apuração!L52</f>
        <v>63</v>
      </c>
      <c r="M118" s="327">
        <f>apuração!M52</f>
        <v>62</v>
      </c>
      <c r="N118" s="322">
        <f>apuração!N52</f>
        <v>125</v>
      </c>
      <c r="O118" s="323" t="str">
        <f>apuração!O52</f>
        <v>1-17</v>
      </c>
      <c r="P118" s="323">
        <f>apuração!P52</f>
        <v>0</v>
      </c>
      <c r="Q118" s="323">
        <f>apuração!Q52</f>
        <v>0</v>
      </c>
      <c r="R118" s="323">
        <f>apuração!R52</f>
        <v>0</v>
      </c>
      <c r="S118" s="324">
        <f>apuração!S52</f>
        <v>4</v>
      </c>
      <c r="T118" s="324" t="str">
        <f>apuração!T52</f>
        <v/>
      </c>
      <c r="U118" s="324" t="str">
        <f>apuração!U52</f>
        <v/>
      </c>
      <c r="V118" s="324" t="str">
        <f>apuração!V52</f>
        <v/>
      </c>
      <c r="W118" s="315">
        <f>apuração!W52</f>
        <v>4</v>
      </c>
      <c r="X118" s="325">
        <f>apuração!X52</f>
        <v>113</v>
      </c>
      <c r="Y118" s="315"/>
      <c r="Z118" s="315"/>
      <c r="AA118" s="315"/>
      <c r="AB118" s="315"/>
      <c r="AC118" s="315"/>
      <c r="AD118" s="315"/>
    </row>
    <row r="119" spans="1:30" ht="18.600000000000001">
      <c r="A119" s="358"/>
      <c r="B119" s="63"/>
      <c r="C119" t="str">
        <f>IF(B119:B119&gt;0,VLOOKUP(B119,Fed.!$A$2:$J$1973,2,FALSE)," ")</f>
        <v xml:space="preserve"> </v>
      </c>
      <c r="D119" t="str">
        <f>IF(B119:B119&gt;0,VLOOKUP(B119,Fed.!$A$2:$J$1973,3,FALSE)," ")</f>
        <v xml:space="preserve"> </v>
      </c>
      <c r="E119" s="3" t="str">
        <f>IF(B119:B119&gt;0,VLOOKUP(B119,Fed.!$A$2:$J$1973,4,FALSE)," ")</f>
        <v xml:space="preserve"> </v>
      </c>
      <c r="F119" s="3" t="str">
        <f>IF(B119:B119&gt;0,VLOOKUP(B119,Fed.!$A$2:$J$1973,5,FALSE)," ")</f>
        <v xml:space="preserve"> </v>
      </c>
      <c r="G119" s="413" t="str">
        <f>IF(B119:B119&gt;0,VLOOKUP(B119,Fed.!$A$2:$J$1973,6,FALSE)," ")</f>
        <v xml:space="preserve"> </v>
      </c>
      <c r="H119" t="str">
        <f>IF(B119:B119&gt;0,VLOOKUP(B119,Fed.!$A$2:$J$1973,7,FALSE)," ")</f>
        <v xml:space="preserve"> </v>
      </c>
      <c r="I119" t="str">
        <f>IF(B119:B119&gt;0,VLOOKUP(B119,Fed.!$A$2:$J$1973,8,FALSE)," ")</f>
        <v xml:space="preserve"> </v>
      </c>
      <c r="J119" t="str">
        <f>IF(B119:B119&gt;0,VLOOKUP(B119,Fed.!$A$2:$J$1973,9,FALSE)," ")</f>
        <v xml:space="preserve"> </v>
      </c>
      <c r="K119" s="3" t="str">
        <f>IF(B119:B119&gt;0,VLOOKUP(B119,Fed.!$A$2:$J$1973,10,FALSE)," ")</f>
        <v xml:space="preserve"> </v>
      </c>
      <c r="L119" s="327">
        <f>apuração!L104</f>
        <v>67</v>
      </c>
      <c r="M119" s="327">
        <f>apuração!M104</f>
        <v>64</v>
      </c>
      <c r="N119" s="322">
        <f>apuração!N104</f>
        <v>131</v>
      </c>
      <c r="O119" s="323">
        <f>apuração!O104</f>
        <v>0</v>
      </c>
      <c r="P119" s="323">
        <f>apuração!P104</f>
        <v>0</v>
      </c>
      <c r="Q119" s="323">
        <f>apuração!Q104</f>
        <v>0</v>
      </c>
      <c r="R119" s="323">
        <f>apuração!R104</f>
        <v>0</v>
      </c>
      <c r="S119" s="324" t="str">
        <f>apuração!S104</f>
        <v/>
      </c>
      <c r="T119" s="324" t="str">
        <f>apuração!T104</f>
        <v/>
      </c>
      <c r="U119" s="324" t="str">
        <f>apuração!U104</f>
        <v/>
      </c>
      <c r="V119" s="324" t="str">
        <f>apuração!V104</f>
        <v/>
      </c>
      <c r="W119" s="315" t="str">
        <f>apuração!W104</f>
        <v/>
      </c>
      <c r="X119" s="325">
        <f>apuração!X104</f>
        <v>113</v>
      </c>
      <c r="Y119" s="315"/>
      <c r="Z119" s="315"/>
      <c r="AA119" s="315"/>
      <c r="AB119" s="315"/>
      <c r="AC119" s="315"/>
      <c r="AD119" s="315"/>
    </row>
    <row r="120" spans="1:30" ht="18.600000000000001">
      <c r="A120" s="358"/>
      <c r="B120" s="465"/>
      <c r="C120" t="str">
        <f>IF(B120:B120&gt;0,VLOOKUP(B120,Fed.!$A$2:$J$1973,2,FALSE)," ")</f>
        <v xml:space="preserve"> </v>
      </c>
      <c r="D120" t="str">
        <f>IF(B120:B120&gt;0,VLOOKUP(B120,Fed.!$A$2:$J$1973,3,FALSE)," ")</f>
        <v xml:space="preserve"> </v>
      </c>
      <c r="E120" s="3" t="str">
        <f>IF(B120:B120&gt;0,VLOOKUP(B120,Fed.!$A$2:$J$1973,4,FALSE)," ")</f>
        <v xml:space="preserve"> </v>
      </c>
      <c r="F120" s="3" t="str">
        <f>IF(B120:B120&gt;0,VLOOKUP(B120,Fed.!$A$2:$J$1973,5,FALSE)," ")</f>
        <v xml:space="preserve"> </v>
      </c>
      <c r="G120" s="413" t="str">
        <f>IF(B120:B120&gt;0,VLOOKUP(B120,Fed.!$A$2:$J$1973,6,FALSE)," ")</f>
        <v xml:space="preserve"> </v>
      </c>
      <c r="H120" t="str">
        <f>IF(B120:B120&gt;0,VLOOKUP(B120,Fed.!$A$2:$J$1973,7,FALSE)," ")</f>
        <v xml:space="preserve"> </v>
      </c>
      <c r="I120" t="str">
        <f>IF(B120:B120&gt;0,VLOOKUP(B120,Fed.!$A$2:$J$1973,8,FALSE)," ")</f>
        <v xml:space="preserve"> </v>
      </c>
      <c r="J120" t="str">
        <f>IF(B120:B120&gt;0,VLOOKUP(B120,Fed.!$A$2:$J$1973,9,FALSE)," ")</f>
        <v xml:space="preserve"> </v>
      </c>
      <c r="K120" s="3" t="str">
        <f>IF(B120:B120&gt;0,VLOOKUP(B120,Fed.!$A$2:$J$1973,10,FALSE)," ")</f>
        <v xml:space="preserve"> </v>
      </c>
      <c r="L120" s="327" t="e">
        <f>apuração!#REF!</f>
        <v>#REF!</v>
      </c>
      <c r="M120" s="327" t="e">
        <f>apuração!#REF!</f>
        <v>#REF!</v>
      </c>
      <c r="N120" s="322" t="e">
        <f>apuração!#REF!</f>
        <v>#REF!</v>
      </c>
      <c r="O120" s="323" t="e">
        <f>apuração!#REF!</f>
        <v>#REF!</v>
      </c>
      <c r="P120" s="323" t="e">
        <f>apuração!#REF!</f>
        <v>#REF!</v>
      </c>
      <c r="Q120" s="323" t="e">
        <f>apuração!#REF!</f>
        <v>#REF!</v>
      </c>
      <c r="R120" s="323" t="e">
        <f>apuração!#REF!</f>
        <v>#REF!</v>
      </c>
      <c r="S120" s="324" t="e">
        <f>apuração!#REF!</f>
        <v>#REF!</v>
      </c>
      <c r="T120" s="324" t="e">
        <f>apuração!#REF!</f>
        <v>#REF!</v>
      </c>
      <c r="U120" s="324" t="e">
        <f>apuração!#REF!</f>
        <v>#REF!</v>
      </c>
      <c r="V120" s="324" t="e">
        <f>apuração!#REF!</f>
        <v>#REF!</v>
      </c>
      <c r="W120" s="315" t="e">
        <f>apuração!#REF!</f>
        <v>#REF!</v>
      </c>
      <c r="X120" s="325" t="e">
        <f>apuração!#REF!</f>
        <v>#REF!</v>
      </c>
      <c r="Y120" s="315"/>
      <c r="Z120" s="315"/>
      <c r="AA120" s="315"/>
      <c r="AB120" s="315"/>
      <c r="AC120" s="315"/>
      <c r="AD120" s="315"/>
    </row>
    <row r="121" spans="1:30" ht="18.600000000000001">
      <c r="A121" s="358"/>
      <c r="B121" s="63"/>
      <c r="C121" t="str">
        <f>IF(B121:B121&gt;0,VLOOKUP(B121,Fed.!$A$2:$J$1973,2,FALSE)," ")</f>
        <v xml:space="preserve"> </v>
      </c>
      <c r="D121" t="str">
        <f>IF(B121:B121&gt;0,VLOOKUP(B121,Fed.!$A$2:$J$1973,3,FALSE)," ")</f>
        <v xml:space="preserve"> </v>
      </c>
      <c r="E121" s="3" t="str">
        <f>IF(B121:B121&gt;0,VLOOKUP(B121,Fed.!$A$2:$J$1973,4,FALSE)," ")</f>
        <v xml:space="preserve"> </v>
      </c>
      <c r="F121" s="3" t="str">
        <f>IF(B121:B121&gt;0,VLOOKUP(B121,Fed.!$A$2:$J$1973,5,FALSE)," ")</f>
        <v xml:space="preserve"> </v>
      </c>
      <c r="G121" s="413" t="str">
        <f>IF(B121:B121&gt;0,VLOOKUP(B121,Fed.!$A$2:$J$1973,6,FALSE)," ")</f>
        <v xml:space="preserve"> </v>
      </c>
      <c r="H121" t="str">
        <f>IF(B121:B121&gt;0,VLOOKUP(B121,Fed.!$A$2:$J$1973,7,FALSE)," ")</f>
        <v xml:space="preserve"> </v>
      </c>
      <c r="I121" t="str">
        <f>IF(B121:B121&gt;0,VLOOKUP(B121,Fed.!$A$2:$J$1973,8,FALSE)," ")</f>
        <v xml:space="preserve"> </v>
      </c>
      <c r="J121" t="str">
        <f>IF(B121:B121&gt;0,VLOOKUP(B121,Fed.!$A$2:$J$1973,9,FALSE)," ")</f>
        <v xml:space="preserve"> </v>
      </c>
      <c r="K121" s="3" t="str">
        <f>IF(B121:B121&gt;0,VLOOKUP(B121,Fed.!$A$2:$J$1973,10,FALSE)," ")</f>
        <v xml:space="preserve"> </v>
      </c>
      <c r="L121" s="327">
        <f>apuração!L126</f>
        <v>64</v>
      </c>
      <c r="M121" s="327">
        <f>apuração!M126</f>
        <v>61</v>
      </c>
      <c r="N121" s="322">
        <f>apuração!N126</f>
        <v>125</v>
      </c>
      <c r="O121" s="323">
        <f>apuração!O126</f>
        <v>0</v>
      </c>
      <c r="P121" s="323">
        <f>apuração!P126</f>
        <v>0</v>
      </c>
      <c r="Q121" s="323">
        <f>apuração!Q126</f>
        <v>0</v>
      </c>
      <c r="R121" s="323">
        <f>apuração!R126</f>
        <v>0</v>
      </c>
      <c r="S121" s="324" t="str">
        <f>apuração!S126</f>
        <v/>
      </c>
      <c r="T121" s="324" t="str">
        <f>apuração!T126</f>
        <v/>
      </c>
      <c r="U121" s="324" t="str">
        <f>apuração!U126</f>
        <v/>
      </c>
      <c r="V121" s="324" t="str">
        <f>apuração!V126</f>
        <v/>
      </c>
      <c r="W121" s="315" t="str">
        <f>apuração!W126</f>
        <v/>
      </c>
      <c r="X121" s="325">
        <f>apuração!X126</f>
        <v>107</v>
      </c>
      <c r="Y121" s="315"/>
      <c r="Z121" s="315"/>
      <c r="AA121" s="315"/>
      <c r="AB121" s="315"/>
      <c r="AC121" s="315"/>
      <c r="AD121" s="315"/>
    </row>
    <row r="122" spans="1:30" ht="18.600000000000001">
      <c r="A122" s="358"/>
      <c r="B122" s="63"/>
      <c r="C122" t="str">
        <f>IF(B122:B122&gt;0,VLOOKUP(B122,Fed.!$A$2:$J$1973,2,FALSE)," ")</f>
        <v xml:space="preserve"> </v>
      </c>
      <c r="D122" t="str">
        <f>IF(B122:B122&gt;0,VLOOKUP(B122,Fed.!$A$2:$J$1973,3,FALSE)," ")</f>
        <v xml:space="preserve"> </v>
      </c>
      <c r="E122" s="3" t="str">
        <f>IF(B122:B122&gt;0,VLOOKUP(B122,Fed.!$A$2:$J$1973,4,FALSE)," ")</f>
        <v xml:space="preserve"> </v>
      </c>
      <c r="F122" s="3" t="str">
        <f>IF(B122:B122&gt;0,VLOOKUP(B122,Fed.!$A$2:$J$1973,5,FALSE)," ")</f>
        <v xml:space="preserve"> </v>
      </c>
      <c r="G122" s="413" t="str">
        <f>IF(B122:B122&gt;0,VLOOKUP(B122,Fed.!$A$2:$J$1973,6,FALSE)," ")</f>
        <v xml:space="preserve"> </v>
      </c>
      <c r="H122" t="str">
        <f>IF(B122:B122&gt;0,VLOOKUP(B122,Fed.!$A$2:$J$1973,7,FALSE)," ")</f>
        <v xml:space="preserve"> </v>
      </c>
      <c r="I122" t="str">
        <f>IF(B122:B122&gt;0,VLOOKUP(B122,Fed.!$A$2:$J$1973,8,FALSE)," ")</f>
        <v xml:space="preserve"> </v>
      </c>
      <c r="J122" t="str">
        <f>IF(B122:B122&gt;0,VLOOKUP(B122,Fed.!$A$2:$J$1973,9,FALSE)," ")</f>
        <v xml:space="preserve"> </v>
      </c>
      <c r="K122" s="3" t="str">
        <f>IF(B122:B122&gt;0,VLOOKUP(B122,Fed.!$A$2:$J$1973,10,FALSE)," ")</f>
        <v xml:space="preserve"> </v>
      </c>
      <c r="L122" s="327">
        <f>apuração!L91</f>
        <v>54</v>
      </c>
      <c r="M122" s="327">
        <f>apuração!M91</f>
        <v>61</v>
      </c>
      <c r="N122" s="322">
        <f>apuração!N91</f>
        <v>115</v>
      </c>
      <c r="O122" s="323">
        <f>apuração!O91</f>
        <v>0</v>
      </c>
      <c r="P122" s="323">
        <f>apuração!P91</f>
        <v>0</v>
      </c>
      <c r="Q122" s="323">
        <f>apuração!Q91</f>
        <v>0</v>
      </c>
      <c r="R122" s="323">
        <f>apuração!R91</f>
        <v>0</v>
      </c>
      <c r="S122" s="324" t="str">
        <f>apuração!S91</f>
        <v/>
      </c>
      <c r="T122" s="324" t="str">
        <f>apuração!T91</f>
        <v/>
      </c>
      <c r="U122" s="324" t="str">
        <f>apuração!U91</f>
        <v/>
      </c>
      <c r="V122" s="324" t="str">
        <f>apuração!V91</f>
        <v/>
      </c>
      <c r="W122" s="315" t="str">
        <f>apuração!W91</f>
        <v/>
      </c>
      <c r="X122" s="325">
        <f>apuração!X91</f>
        <v>97</v>
      </c>
      <c r="Y122" s="315"/>
      <c r="Z122" s="315"/>
      <c r="AA122" s="315"/>
      <c r="AB122" s="315"/>
      <c r="AC122" s="315"/>
      <c r="AD122" s="315"/>
    </row>
    <row r="123" spans="1:30" ht="18.600000000000001">
      <c r="A123" s="358"/>
      <c r="B123" s="63"/>
      <c r="C123" t="str">
        <f>IF(B123:B123&gt;0,VLOOKUP(B123,Fed.!$A$2:$J$1973,2,FALSE)," ")</f>
        <v xml:space="preserve"> </v>
      </c>
      <c r="D123" t="str">
        <f>IF(B123:B123&gt;0,VLOOKUP(B123,Fed.!$A$2:$J$1973,3,FALSE)," ")</f>
        <v xml:space="preserve"> </v>
      </c>
      <c r="E123" s="3" t="str">
        <f>IF(B123:B123&gt;0,VLOOKUP(B123,Fed.!$A$2:$J$1973,4,FALSE)," ")</f>
        <v xml:space="preserve"> </v>
      </c>
      <c r="F123" s="3" t="str">
        <f>IF(B123:B123&gt;0,VLOOKUP(B123,Fed.!$A$2:$J$1973,5,FALSE)," ")</f>
        <v xml:space="preserve"> </v>
      </c>
      <c r="G123" s="413" t="str">
        <f>IF(B123:B123&gt;0,VLOOKUP(B123,Fed.!$A$2:$J$1973,6,FALSE)," ")</f>
        <v xml:space="preserve"> </v>
      </c>
      <c r="H123" t="str">
        <f>IF(B123:B123&gt;0,VLOOKUP(B123,Fed.!$A$2:$J$1973,7,FALSE)," ")</f>
        <v xml:space="preserve"> </v>
      </c>
      <c r="I123" t="str">
        <f>IF(B123:B123&gt;0,VLOOKUP(B123,Fed.!$A$2:$J$1973,8,FALSE)," ")</f>
        <v xml:space="preserve"> </v>
      </c>
      <c r="J123" t="str">
        <f>IF(B123:B123&gt;0,VLOOKUP(B123,Fed.!$A$2:$J$1973,9,FALSE)," ")</f>
        <v xml:space="preserve"> </v>
      </c>
      <c r="K123" s="3" t="str">
        <f>IF(B123:B123&gt;0,VLOOKUP(B123,Fed.!$A$2:$J$1973,10,FALSE)," ")</f>
        <v xml:space="preserve"> </v>
      </c>
      <c r="L123" s="327">
        <f>apuração!L79</f>
        <v>54</v>
      </c>
      <c r="M123" s="327">
        <f>apuração!M79</f>
        <v>59</v>
      </c>
      <c r="N123" s="322">
        <f>apuração!N79</f>
        <v>113</v>
      </c>
      <c r="O123" s="323" t="str">
        <f>apuração!O79</f>
        <v>1-4</v>
      </c>
      <c r="P123" s="323">
        <f>apuração!P79</f>
        <v>0</v>
      </c>
      <c r="Q123" s="323">
        <f>apuração!Q79</f>
        <v>0</v>
      </c>
      <c r="R123" s="323">
        <f>apuração!R79</f>
        <v>0</v>
      </c>
      <c r="S123" s="324">
        <f>apuração!S79</f>
        <v>2</v>
      </c>
      <c r="T123" s="324" t="str">
        <f>apuração!T79</f>
        <v/>
      </c>
      <c r="U123" s="324" t="str">
        <f>apuração!U79</f>
        <v/>
      </c>
      <c r="V123" s="324" t="str">
        <f>apuração!V79</f>
        <v/>
      </c>
      <c r="W123" s="315">
        <f>apuração!W79</f>
        <v>2</v>
      </c>
      <c r="X123" s="325">
        <f>apuração!X79</f>
        <v>107</v>
      </c>
      <c r="Y123" s="315"/>
      <c r="Z123" s="315"/>
      <c r="AA123" s="315"/>
      <c r="AB123" s="315"/>
      <c r="AC123" s="315"/>
      <c r="AD123" s="315"/>
    </row>
    <row r="124" spans="1:30" ht="18.600000000000001">
      <c r="A124" s="358"/>
      <c r="B124" s="63"/>
      <c r="C124" t="str">
        <f>IF(B124:B124&gt;0,VLOOKUP(B124,Fed.!$A$2:$J$1973,2,FALSE)," ")</f>
        <v xml:space="preserve"> </v>
      </c>
      <c r="D124" t="str">
        <f>IF(B124:B124&gt;0,VLOOKUP(B124,Fed.!$A$2:$J$1973,3,FALSE)," ")</f>
        <v xml:space="preserve"> </v>
      </c>
      <c r="E124" s="3" t="str">
        <f>IF(B124:B124&gt;0,VLOOKUP(B124,Fed.!$A$2:$J$1973,4,FALSE)," ")</f>
        <v xml:space="preserve"> </v>
      </c>
      <c r="F124" s="3" t="str">
        <f>IF(B124:B124&gt;0,VLOOKUP(B124,Fed.!$A$2:$J$1973,5,FALSE)," ")</f>
        <v xml:space="preserve"> </v>
      </c>
      <c r="G124" s="413" t="str">
        <f>IF(B124:B124&gt;0,VLOOKUP(B124,Fed.!$A$2:$J$1973,6,FALSE)," ")</f>
        <v xml:space="preserve"> </v>
      </c>
      <c r="H124" t="str">
        <f>IF(B124:B124&gt;0,VLOOKUP(B124,Fed.!$A$2:$J$1973,7,FALSE)," ")</f>
        <v xml:space="preserve"> </v>
      </c>
      <c r="I124" t="str">
        <f>IF(B124:B124&gt;0,VLOOKUP(B124,Fed.!$A$2:$J$1973,8,FALSE)," ")</f>
        <v xml:space="preserve"> </v>
      </c>
      <c r="J124" t="str">
        <f>IF(B124:B124&gt;0,VLOOKUP(B124,Fed.!$A$2:$J$1973,9,FALSE)," ")</f>
        <v xml:space="preserve"> </v>
      </c>
      <c r="K124" s="3" t="str">
        <f>IF(B124:B124&gt;0,VLOOKUP(B124,Fed.!$A$2:$J$1973,10,FALSE)," ")</f>
        <v xml:space="preserve"> </v>
      </c>
      <c r="L124" s="327">
        <f>apuração!L57</f>
        <v>0</v>
      </c>
      <c r="M124" s="327">
        <f>apuração!M57</f>
        <v>0</v>
      </c>
      <c r="N124" s="322">
        <f>apuração!N57</f>
        <v>0</v>
      </c>
      <c r="O124" s="323">
        <f>apuração!O57</f>
        <v>0</v>
      </c>
      <c r="P124" s="323">
        <f>apuração!P57</f>
        <v>0</v>
      </c>
      <c r="Q124" s="323">
        <f>apuração!Q57</f>
        <v>0</v>
      </c>
      <c r="R124" s="323">
        <f>apuração!R57</f>
        <v>0</v>
      </c>
      <c r="S124" s="324" t="str">
        <f>apuração!S57</f>
        <v/>
      </c>
      <c r="T124" s="324" t="str">
        <f>apuração!T57</f>
        <v/>
      </c>
      <c r="U124" s="324" t="str">
        <f>apuração!U57</f>
        <v/>
      </c>
      <c r="V124" s="324" t="str">
        <f>apuração!V57</f>
        <v/>
      </c>
      <c r="W124" s="315" t="str">
        <f>apuração!W57</f>
        <v/>
      </c>
      <c r="X124" s="325" t="e">
        <f>apuração!X57</f>
        <v>#VALUE!</v>
      </c>
      <c r="Y124" s="315"/>
      <c r="Z124" s="315"/>
      <c r="AA124" s="315"/>
      <c r="AB124" s="315"/>
      <c r="AC124" s="315"/>
      <c r="AD124" s="315"/>
    </row>
    <row r="125" spans="1:30" ht="18.600000000000001">
      <c r="A125" s="358"/>
      <c r="B125" s="462"/>
      <c r="C125" t="str">
        <f>IF(B125:B125&gt;0,VLOOKUP(B125,Fed.!$A$2:$J$1973,2,FALSE)," ")</f>
        <v xml:space="preserve"> </v>
      </c>
      <c r="D125" t="str">
        <f>IF(B125:B125&gt;0,VLOOKUP(B125,Fed.!$A$2:$J$1973,3,FALSE)," ")</f>
        <v xml:space="preserve"> </v>
      </c>
      <c r="E125" s="3" t="str">
        <f>IF(B125:B125&gt;0,VLOOKUP(B125,Fed.!$A$2:$J$1973,4,FALSE)," ")</f>
        <v xml:space="preserve"> </v>
      </c>
      <c r="F125" s="3" t="str">
        <f>IF(B125:B125&gt;0,VLOOKUP(B125,Fed.!$A$2:$J$1973,5,FALSE)," ")</f>
        <v xml:space="preserve"> </v>
      </c>
      <c r="G125" s="413" t="str">
        <f>IF(B125:B125&gt;0,VLOOKUP(B125,Fed.!$A$2:$J$1973,6,FALSE)," ")</f>
        <v xml:space="preserve"> </v>
      </c>
      <c r="H125" t="str">
        <f>IF(B125:B125&gt;0,VLOOKUP(B125,Fed.!$A$2:$J$1973,7,FALSE)," ")</f>
        <v xml:space="preserve"> </v>
      </c>
      <c r="I125" t="str">
        <f>IF(B125:B125&gt;0,VLOOKUP(B125,Fed.!$A$2:$J$1973,8,FALSE)," ")</f>
        <v xml:space="preserve"> </v>
      </c>
      <c r="J125" t="str">
        <f>IF(B125:B125&gt;0,VLOOKUP(B125,Fed.!$A$2:$J$1973,9,FALSE)," ")</f>
        <v xml:space="preserve"> </v>
      </c>
      <c r="K125" s="3" t="str">
        <f>IF(B125:B125&gt;0,VLOOKUP(B125,Fed.!$A$2:$J$1973,10,FALSE)," ")</f>
        <v xml:space="preserve"> </v>
      </c>
      <c r="L125" s="327">
        <f>apuração!L53</f>
        <v>0</v>
      </c>
      <c r="M125" s="327">
        <f>apuração!M53</f>
        <v>0</v>
      </c>
      <c r="N125" s="322">
        <f>apuração!N53</f>
        <v>0</v>
      </c>
      <c r="O125" s="323">
        <f>apuração!O53</f>
        <v>0</v>
      </c>
      <c r="P125" s="323">
        <f>apuração!P53</f>
        <v>0</v>
      </c>
      <c r="Q125" s="323">
        <f>apuração!Q53</f>
        <v>0</v>
      </c>
      <c r="R125" s="323">
        <f>apuração!R53</f>
        <v>0</v>
      </c>
      <c r="S125" s="324" t="str">
        <f>apuração!S53</f>
        <v/>
      </c>
      <c r="T125" s="324" t="str">
        <f>apuração!T53</f>
        <v/>
      </c>
      <c r="U125" s="324" t="str">
        <f>apuração!U53</f>
        <v/>
      </c>
      <c r="V125" s="324" t="str">
        <f>apuração!V53</f>
        <v/>
      </c>
      <c r="W125" s="315" t="str">
        <f>apuração!W53</f>
        <v/>
      </c>
      <c r="X125" s="325" t="e">
        <f>apuração!X53</f>
        <v>#VALUE!</v>
      </c>
      <c r="Y125" s="315"/>
      <c r="Z125" s="315"/>
      <c r="AA125" s="315"/>
      <c r="AB125" s="315"/>
      <c r="AC125" s="315"/>
      <c r="AD125" s="315"/>
    </row>
    <row r="126" spans="1:30" ht="18.600000000000001">
      <c r="A126" s="358"/>
      <c r="B126" s="63"/>
      <c r="C126" t="str">
        <f>IF(B126:B126&gt;0,VLOOKUP(B126,Fed.!$A$2:$J$1973,2,FALSE)," ")</f>
        <v xml:space="preserve"> </v>
      </c>
      <c r="D126" t="str">
        <f>IF(B126:B126&gt;0,VLOOKUP(B126,Fed.!$A$2:$J$1973,3,FALSE)," ")</f>
        <v xml:space="preserve"> </v>
      </c>
      <c r="E126" s="3" t="str">
        <f>IF(B126:B126&gt;0,VLOOKUP(B126,Fed.!$A$2:$J$1973,4,FALSE)," ")</f>
        <v xml:space="preserve"> </v>
      </c>
      <c r="F126" s="3" t="str">
        <f>IF(B126:B126&gt;0,VLOOKUP(B126,Fed.!$A$2:$J$1973,5,FALSE)," ")</f>
        <v xml:space="preserve"> </v>
      </c>
      <c r="G126" s="413" t="str">
        <f>IF(B126:B126&gt;0,VLOOKUP(B126,Fed.!$A$2:$J$1973,6,FALSE)," ")</f>
        <v xml:space="preserve"> </v>
      </c>
      <c r="H126" t="str">
        <f>IF(B126:B126&gt;0,VLOOKUP(B126,Fed.!$A$2:$J$1973,7,FALSE)," ")</f>
        <v xml:space="preserve"> </v>
      </c>
      <c r="I126" t="str">
        <f>IF(B126:B126&gt;0,VLOOKUP(B126,Fed.!$A$2:$J$1973,8,FALSE)," ")</f>
        <v xml:space="preserve"> </v>
      </c>
      <c r="J126" t="str">
        <f>IF(B126:B126&gt;0,VLOOKUP(B126,Fed.!$A$2:$J$1973,9,FALSE)," ")</f>
        <v xml:space="preserve"> </v>
      </c>
      <c r="K126" s="3" t="str">
        <f>IF(B126:B126&gt;0,VLOOKUP(B126,Fed.!$A$2:$J$1973,10,FALSE)," ")</f>
        <v xml:space="preserve"> </v>
      </c>
      <c r="L126" s="327">
        <f>apuração!L56</f>
        <v>63</v>
      </c>
      <c r="M126" s="327">
        <f>apuração!M56</f>
        <v>60</v>
      </c>
      <c r="N126" s="322">
        <f>apuração!N56</f>
        <v>123</v>
      </c>
      <c r="O126" s="323">
        <f>apuração!O56</f>
        <v>0</v>
      </c>
      <c r="P126" s="323">
        <f>apuração!P56</f>
        <v>0</v>
      </c>
      <c r="Q126" s="323">
        <f>apuração!Q56</f>
        <v>0</v>
      </c>
      <c r="R126" s="323">
        <f>apuração!R56</f>
        <v>0</v>
      </c>
      <c r="S126" s="324" t="str">
        <f>apuração!S56</f>
        <v/>
      </c>
      <c r="T126" s="324" t="str">
        <f>apuração!T56</f>
        <v/>
      </c>
      <c r="U126" s="324" t="str">
        <f>apuração!U56</f>
        <v/>
      </c>
      <c r="V126" s="324" t="str">
        <f>apuração!V56</f>
        <v/>
      </c>
      <c r="W126" s="315" t="str">
        <f>apuração!W56</f>
        <v/>
      </c>
      <c r="X126" s="325">
        <f>apuração!X56</f>
        <v>111</v>
      </c>
      <c r="Y126" s="315"/>
      <c r="Z126" s="315"/>
      <c r="AA126" s="315"/>
      <c r="AB126" s="315"/>
      <c r="AC126" s="315"/>
      <c r="AD126" s="315"/>
    </row>
    <row r="127" spans="1:30" ht="18.600000000000001">
      <c r="A127" s="358"/>
      <c r="B127" s="63"/>
      <c r="C127" t="str">
        <f>IF(B127:B127&gt;0,VLOOKUP(B127,Fed.!$A$2:$J$1973,2,FALSE)," ")</f>
        <v xml:space="preserve"> </v>
      </c>
      <c r="D127" t="str">
        <f>IF(B127:B127&gt;0,VLOOKUP(B127,Fed.!$A$2:$J$1973,3,FALSE)," ")</f>
        <v xml:space="preserve"> </v>
      </c>
      <c r="E127" s="3" t="str">
        <f>IF(B127:B127&gt;0,VLOOKUP(B127,Fed.!$A$2:$J$1973,4,FALSE)," ")</f>
        <v xml:space="preserve"> </v>
      </c>
      <c r="F127" s="3" t="str">
        <f>IF(B127:B127&gt;0,VLOOKUP(B127,Fed.!$A$2:$J$1973,5,FALSE)," ")</f>
        <v xml:space="preserve"> </v>
      </c>
      <c r="G127" s="413" t="str">
        <f>IF(B127:B127&gt;0,VLOOKUP(B127,Fed.!$A$2:$J$1973,6,FALSE)," ")</f>
        <v xml:space="preserve"> </v>
      </c>
      <c r="H127" t="str">
        <f>IF(B127:B127&gt;0,VLOOKUP(B127,Fed.!$A$2:$J$1973,7,FALSE)," ")</f>
        <v xml:space="preserve"> </v>
      </c>
      <c r="I127" t="str">
        <f>IF(B127:B127&gt;0,VLOOKUP(B127,Fed.!$A$2:$J$1973,8,FALSE)," ")</f>
        <v xml:space="preserve"> </v>
      </c>
      <c r="J127" t="str">
        <f>IF(B127:B127&gt;0,VLOOKUP(B127,Fed.!$A$2:$J$1973,9,FALSE)," ")</f>
        <v xml:space="preserve"> </v>
      </c>
      <c r="K127" s="3" t="str">
        <f>IF(B127:B127&gt;0,VLOOKUP(B127,Fed.!$A$2:$J$1973,10,FALSE)," ")</f>
        <v xml:space="preserve"> </v>
      </c>
      <c r="L127" s="327">
        <f>apuração!L141</f>
        <v>66</v>
      </c>
      <c r="M127" s="327">
        <f>apuração!M141</f>
        <v>69</v>
      </c>
      <c r="N127" s="322">
        <f>apuração!N141</f>
        <v>135</v>
      </c>
      <c r="O127" s="323">
        <f>apuração!O141</f>
        <v>0</v>
      </c>
      <c r="P127" s="323">
        <f>apuração!P141</f>
        <v>0</v>
      </c>
      <c r="Q127" s="323">
        <f>apuração!Q141</f>
        <v>0</v>
      </c>
      <c r="R127" s="323">
        <f>apuração!R141</f>
        <v>0</v>
      </c>
      <c r="S127" s="324" t="str">
        <f>apuração!S141</f>
        <v/>
      </c>
      <c r="T127" s="324" t="str">
        <f>apuração!T141</f>
        <v/>
      </c>
      <c r="U127" s="324" t="str">
        <f>apuração!U141</f>
        <v/>
      </c>
      <c r="V127" s="324" t="str">
        <f>apuração!V141</f>
        <v/>
      </c>
      <c r="W127" s="315" t="str">
        <f>apuração!W141</f>
        <v/>
      </c>
      <c r="X127" s="325">
        <f>apuração!X141</f>
        <v>111</v>
      </c>
      <c r="Y127" s="315"/>
      <c r="Z127" s="315"/>
      <c r="AA127" s="315"/>
      <c r="AB127" s="315"/>
      <c r="AC127" s="315"/>
      <c r="AD127" s="315"/>
    </row>
    <row r="128" spans="1:30" ht="18.600000000000001">
      <c r="A128" s="358"/>
      <c r="B128" s="63"/>
      <c r="C128" t="str">
        <f>IF(B128:B128&gt;0,VLOOKUP(B128,Fed.!$A$2:$J$1973,2,FALSE)," ")</f>
        <v xml:space="preserve"> </v>
      </c>
      <c r="D128" t="str">
        <f>IF(B128:B128&gt;0,VLOOKUP(B128,Fed.!$A$2:$J$1973,3,FALSE)," ")</f>
        <v xml:space="preserve"> </v>
      </c>
      <c r="E128" s="3" t="str">
        <f>IF(B128:B128&gt;0,VLOOKUP(B128,Fed.!$A$2:$J$1973,4,FALSE)," ")</f>
        <v xml:space="preserve"> </v>
      </c>
      <c r="F128" s="3" t="str">
        <f>IF(B128:B128&gt;0,VLOOKUP(B128,Fed.!$A$2:$J$1973,5,FALSE)," ")</f>
        <v xml:space="preserve"> </v>
      </c>
      <c r="G128" s="413" t="str">
        <f>IF(B128:B128&gt;0,VLOOKUP(B128,Fed.!$A$2:$J$1973,6,FALSE)," ")</f>
        <v xml:space="preserve"> </v>
      </c>
      <c r="H128" t="str">
        <f>IF(B128:B128&gt;0,VLOOKUP(B128,Fed.!$A$2:$J$1973,7,FALSE)," ")</f>
        <v xml:space="preserve"> </v>
      </c>
      <c r="I128" t="str">
        <f>IF(B128:B128&gt;0,VLOOKUP(B128,Fed.!$A$2:$J$1973,8,FALSE)," ")</f>
        <v xml:space="preserve"> </v>
      </c>
      <c r="J128" t="str">
        <f>IF(B128:B128&gt;0,VLOOKUP(B128,Fed.!$A$2:$J$1973,9,FALSE)," ")</f>
        <v xml:space="preserve"> </v>
      </c>
      <c r="K128" s="3" t="str">
        <f>IF(B128:B128&gt;0,VLOOKUP(B128,Fed.!$A$2:$J$1973,10,FALSE)," ")</f>
        <v xml:space="preserve"> </v>
      </c>
      <c r="L128" s="327">
        <f>apuração!L65</f>
        <v>55</v>
      </c>
      <c r="M128" s="327">
        <f>apuração!M65</f>
        <v>54</v>
      </c>
      <c r="N128" s="322">
        <f>apuração!N65</f>
        <v>109</v>
      </c>
      <c r="O128" s="323">
        <f>apuração!O65</f>
        <v>0</v>
      </c>
      <c r="P128" s="323">
        <f>apuração!P65</f>
        <v>0</v>
      </c>
      <c r="Q128" s="323">
        <f>apuração!Q65</f>
        <v>0</v>
      </c>
      <c r="R128" s="323">
        <f>apuração!R65</f>
        <v>0</v>
      </c>
      <c r="S128" s="324" t="str">
        <f>apuração!S65</f>
        <v/>
      </c>
      <c r="T128" s="324" t="str">
        <f>apuração!T65</f>
        <v/>
      </c>
      <c r="U128" s="324" t="str">
        <f>apuração!U65</f>
        <v/>
      </c>
      <c r="V128" s="324" t="str">
        <f>apuração!V65</f>
        <v/>
      </c>
      <c r="W128" s="315" t="str">
        <f>apuração!W65</f>
        <v/>
      </c>
      <c r="X128" s="325">
        <f>apuração!X65</f>
        <v>99</v>
      </c>
      <c r="Y128" s="315"/>
      <c r="Z128" s="315"/>
      <c r="AA128" s="315"/>
      <c r="AB128" s="315"/>
      <c r="AC128" s="315"/>
      <c r="AD128" s="315"/>
    </row>
    <row r="129" spans="1:30" ht="18.600000000000001">
      <c r="A129" s="358"/>
      <c r="B129" s="63"/>
      <c r="C129" t="str">
        <f>IF(B129:B129&gt;0,VLOOKUP(B129,Fed.!$A$2:$J$1973,2,FALSE)," ")</f>
        <v xml:space="preserve"> </v>
      </c>
      <c r="D129" t="str">
        <f>IF(B129:B129&gt;0,VLOOKUP(B129,Fed.!$A$2:$J$1973,3,FALSE)," ")</f>
        <v xml:space="preserve"> </v>
      </c>
      <c r="E129" s="3" t="str">
        <f>IF(B129:B129&gt;0,VLOOKUP(B129,Fed.!$A$2:$J$1973,4,FALSE)," ")</f>
        <v xml:space="preserve"> </v>
      </c>
      <c r="F129" s="3" t="str">
        <f>IF(B129:B129&gt;0,VLOOKUP(B129,Fed.!$A$2:$J$1973,5,FALSE)," ")</f>
        <v xml:space="preserve"> </v>
      </c>
      <c r="G129" s="413" t="str">
        <f>IF(B129:B129&gt;0,VLOOKUP(B129,Fed.!$A$2:$J$1973,6,FALSE)," ")</f>
        <v xml:space="preserve"> </v>
      </c>
      <c r="H129" t="str">
        <f>IF(B129:B129&gt;0,VLOOKUP(B129,Fed.!$A$2:$J$1973,7,FALSE)," ")</f>
        <v xml:space="preserve"> </v>
      </c>
      <c r="I129" t="str">
        <f>IF(B129:B129&gt;0,VLOOKUP(B129,Fed.!$A$2:$J$1973,8,FALSE)," ")</f>
        <v xml:space="preserve"> </v>
      </c>
      <c r="J129" t="str">
        <f>IF(B129:B129&gt;0,VLOOKUP(B129,Fed.!$A$2:$J$1973,9,FALSE)," ")</f>
        <v xml:space="preserve"> </v>
      </c>
      <c r="K129" s="3" t="str">
        <f>IF(B129:B129&gt;0,VLOOKUP(B129,Fed.!$A$2:$J$1973,10,FALSE)," ")</f>
        <v xml:space="preserve"> </v>
      </c>
      <c r="L129" s="321">
        <f>apuração!L113</f>
        <v>77</v>
      </c>
      <c r="M129" s="321">
        <f>apuração!M113</f>
        <v>80</v>
      </c>
      <c r="N129" s="322">
        <f>apuração!N113</f>
        <v>157</v>
      </c>
      <c r="O129" s="323">
        <f>apuração!O113</f>
        <v>0</v>
      </c>
      <c r="P129" s="323">
        <f>apuração!P113</f>
        <v>0</v>
      </c>
      <c r="Q129" s="323">
        <f>apuração!Q113</f>
        <v>0</v>
      </c>
      <c r="R129" s="323">
        <f>apuração!R113</f>
        <v>0</v>
      </c>
      <c r="S129" s="324" t="str">
        <f>apuração!S113</f>
        <v/>
      </c>
      <c r="T129" s="324" t="str">
        <f>apuração!T113</f>
        <v/>
      </c>
      <c r="U129" s="324" t="str">
        <f>apuração!U113</f>
        <v/>
      </c>
      <c r="V129" s="324" t="str">
        <f>apuração!V113</f>
        <v/>
      </c>
      <c r="W129" s="315" t="str">
        <f>apuração!W113</f>
        <v/>
      </c>
      <c r="X129" s="325">
        <f>apuração!X113</f>
        <v>133</v>
      </c>
      <c r="Y129" s="315"/>
      <c r="Z129" s="315"/>
      <c r="AA129" s="315"/>
      <c r="AB129" s="315"/>
      <c r="AC129" s="315"/>
      <c r="AD129" s="315"/>
    </row>
    <row r="130" spans="1:30" ht="18.600000000000001">
      <c r="A130" s="358"/>
      <c r="B130" s="63"/>
      <c r="C130" t="str">
        <f>IF(B130:B130&gt;0,VLOOKUP(B130,Fed.!$A$2:$J$1973,2,FALSE)," ")</f>
        <v xml:space="preserve"> </v>
      </c>
      <c r="D130" t="str">
        <f>IF(B130:B130&gt;0,VLOOKUP(B130,Fed.!$A$2:$J$1973,3,FALSE)," ")</f>
        <v xml:space="preserve"> </v>
      </c>
      <c r="E130" s="3" t="str">
        <f>IF(B130:B130&gt;0,VLOOKUP(B130,Fed.!$A$2:$J$1973,4,FALSE)," ")</f>
        <v xml:space="preserve"> </v>
      </c>
      <c r="F130" s="3" t="str">
        <f>IF(B130:B130&gt;0,VLOOKUP(B130,Fed.!$A$2:$J$1973,5,FALSE)," ")</f>
        <v xml:space="preserve"> </v>
      </c>
      <c r="G130" s="413" t="str">
        <f>IF(B130:B130&gt;0,VLOOKUP(B130,Fed.!$A$2:$J$1973,6,FALSE)," ")</f>
        <v xml:space="preserve"> </v>
      </c>
      <c r="H130" t="str">
        <f>IF(B130:B130&gt;0,VLOOKUP(B130,Fed.!$A$2:$J$1973,7,FALSE)," ")</f>
        <v xml:space="preserve"> </v>
      </c>
      <c r="I130" t="str">
        <f>IF(B130:B130&gt;0,VLOOKUP(B130,Fed.!$A$2:$J$1973,8,FALSE)," ")</f>
        <v xml:space="preserve"> </v>
      </c>
      <c r="J130" t="str">
        <f>IF(B130:B130&gt;0,VLOOKUP(B130,Fed.!$A$2:$J$1973,9,FALSE)," ")</f>
        <v xml:space="preserve"> </v>
      </c>
      <c r="K130" s="3" t="str">
        <f>IF(B130:B130&gt;0,VLOOKUP(B130,Fed.!$A$2:$J$1973,10,FALSE)," ")</f>
        <v xml:space="preserve"> </v>
      </c>
      <c r="L130" s="327">
        <f>apuração!L60</f>
        <v>53</v>
      </c>
      <c r="M130" s="327">
        <f>apuração!M60</f>
        <v>53</v>
      </c>
      <c r="N130" s="322">
        <f>apuração!N60</f>
        <v>106</v>
      </c>
      <c r="O130" s="323" t="str">
        <f>apuração!O60</f>
        <v>2-13</v>
      </c>
      <c r="P130" s="323">
        <f>apuração!P60</f>
        <v>0</v>
      </c>
      <c r="Q130" s="323">
        <f>apuração!Q60</f>
        <v>0</v>
      </c>
      <c r="R130" s="323">
        <f>apuração!R60</f>
        <v>0</v>
      </c>
      <c r="S130" s="324">
        <f>apuração!S60</f>
        <v>19</v>
      </c>
      <c r="T130" s="324" t="str">
        <f>apuração!T60</f>
        <v/>
      </c>
      <c r="U130" s="324" t="str">
        <f>apuração!U60</f>
        <v/>
      </c>
      <c r="V130" s="324" t="str">
        <f>apuração!V60</f>
        <v/>
      </c>
      <c r="W130" s="315">
        <f>apuração!W60</f>
        <v>19</v>
      </c>
      <c r="X130" s="325">
        <f>apuração!X60</f>
        <v>94</v>
      </c>
      <c r="Y130" s="315"/>
      <c r="Z130" s="315"/>
      <c r="AA130" s="315"/>
      <c r="AB130" s="315"/>
      <c r="AC130" s="315"/>
      <c r="AD130" s="315"/>
    </row>
    <row r="131" spans="1:30" ht="18.600000000000001">
      <c r="A131" s="358"/>
      <c r="B131" s="63"/>
      <c r="C131" t="str">
        <f>IF(B131:B131&gt;0,VLOOKUP(B131,Fed.!$A$2:$J$1973,2,FALSE)," ")</f>
        <v xml:space="preserve"> </v>
      </c>
      <c r="D131" t="str">
        <f>IF(B131:B131&gt;0,VLOOKUP(B131,Fed.!$A$2:$J$1973,3,FALSE)," ")</f>
        <v xml:space="preserve"> </v>
      </c>
      <c r="E131" s="3" t="str">
        <f>IF(B131:B131&gt;0,VLOOKUP(B131,Fed.!$A$2:$J$1973,4,FALSE)," ")</f>
        <v xml:space="preserve"> </v>
      </c>
      <c r="F131" s="3" t="str">
        <f>IF(B131:B131&gt;0,VLOOKUP(B131,Fed.!$A$2:$J$1973,5,FALSE)," ")</f>
        <v xml:space="preserve"> </v>
      </c>
      <c r="G131" s="413" t="str">
        <f>IF(B131:B131&gt;0,VLOOKUP(B131,Fed.!$A$2:$J$1973,6,FALSE)," ")</f>
        <v xml:space="preserve"> </v>
      </c>
      <c r="H131" t="str">
        <f>IF(B131:B131&gt;0,VLOOKUP(B131,Fed.!$A$2:$J$1973,7,FALSE)," ")</f>
        <v xml:space="preserve"> </v>
      </c>
      <c r="I131" t="str">
        <f>IF(B131:B131&gt;0,VLOOKUP(B131,Fed.!$A$2:$J$1973,8,FALSE)," ")</f>
        <v xml:space="preserve"> </v>
      </c>
      <c r="J131" t="str">
        <f>IF(B131:B131&gt;0,VLOOKUP(B131,Fed.!$A$2:$J$1973,9,FALSE)," ")</f>
        <v xml:space="preserve"> </v>
      </c>
      <c r="K131" s="3" t="str">
        <f>IF(B131:B131&gt;0,VLOOKUP(B131,Fed.!$A$2:$J$1973,10,FALSE)," ")</f>
        <v xml:space="preserve"> </v>
      </c>
      <c r="L131" s="327">
        <f>apuração!L187</f>
        <v>64</v>
      </c>
      <c r="M131" s="327">
        <f>apuração!M187</f>
        <v>60</v>
      </c>
      <c r="N131" s="322">
        <f>apuração!N187</f>
        <v>124</v>
      </c>
      <c r="O131" s="323">
        <f>apuração!O187</f>
        <v>0</v>
      </c>
      <c r="P131" s="323">
        <f>apuração!P187</f>
        <v>0</v>
      </c>
      <c r="Q131" s="323">
        <f>apuração!Q187</f>
        <v>0</v>
      </c>
      <c r="R131" s="323">
        <f>apuração!R187</f>
        <v>0</v>
      </c>
      <c r="S131" s="324" t="str">
        <f>apuração!S187</f>
        <v/>
      </c>
      <c r="T131" s="324" t="str">
        <f>apuração!T187</f>
        <v/>
      </c>
      <c r="U131" s="324" t="str">
        <f>apuração!U187</f>
        <v/>
      </c>
      <c r="V131" s="324" t="str">
        <f>apuração!V187</f>
        <v/>
      </c>
      <c r="W131" s="315" t="str">
        <f>apuração!W187</f>
        <v/>
      </c>
      <c r="X131" s="325">
        <f>apuração!X187</f>
        <v>106</v>
      </c>
      <c r="Y131" s="315"/>
      <c r="Z131" s="315"/>
      <c r="AA131" s="315"/>
      <c r="AB131" s="315"/>
      <c r="AC131" s="315"/>
      <c r="AD131" s="315"/>
    </row>
    <row r="132" spans="1:30" ht="18.600000000000001">
      <c r="A132" s="358"/>
      <c r="B132" s="63"/>
      <c r="C132" t="str">
        <f>IF(B132:B132&gt;0,VLOOKUP(B132,Fed.!$A$2:$J$1973,2,FALSE)," ")</f>
        <v xml:space="preserve"> </v>
      </c>
      <c r="D132" t="str">
        <f>IF(B132:B132&gt;0,VLOOKUP(B132,Fed.!$A$2:$J$1973,3,FALSE)," ")</f>
        <v xml:space="preserve"> </v>
      </c>
      <c r="E132" s="3" t="str">
        <f>IF(B132:B132&gt;0,VLOOKUP(B132,Fed.!$A$2:$J$1973,4,FALSE)," ")</f>
        <v xml:space="preserve"> </v>
      </c>
      <c r="F132" s="3" t="str">
        <f>IF(B132:B132&gt;0,VLOOKUP(B132,Fed.!$A$2:$J$1973,5,FALSE)," ")</f>
        <v xml:space="preserve"> </v>
      </c>
      <c r="G132" s="413" t="str">
        <f>IF(B132:B132&gt;0,VLOOKUP(B132,Fed.!$A$2:$J$1973,6,FALSE)," ")</f>
        <v xml:space="preserve"> </v>
      </c>
      <c r="H132" t="str">
        <f>IF(B132:B132&gt;0,VLOOKUP(B132,Fed.!$A$2:$J$1973,7,FALSE)," ")</f>
        <v xml:space="preserve"> </v>
      </c>
      <c r="I132" t="str">
        <f>IF(B132:B132&gt;0,VLOOKUP(B132,Fed.!$A$2:$J$1973,8,FALSE)," ")</f>
        <v xml:space="preserve"> </v>
      </c>
      <c r="J132" t="str">
        <f>IF(B132:B132&gt;0,VLOOKUP(B132,Fed.!$A$2:$J$1973,9,FALSE)," ")</f>
        <v xml:space="preserve"> </v>
      </c>
      <c r="K132" s="3" t="str">
        <f>IF(B132:B132&gt;0,VLOOKUP(B132,Fed.!$A$2:$J$1973,10,FALSE)," ")</f>
        <v xml:space="preserve"> </v>
      </c>
      <c r="L132" s="327">
        <f>apuração!L43</f>
        <v>76</v>
      </c>
      <c r="M132" s="327">
        <f>apuração!M43</f>
        <v>77</v>
      </c>
      <c r="N132" s="322">
        <f>apuração!N43</f>
        <v>153</v>
      </c>
      <c r="O132" s="323">
        <f>apuração!O43</f>
        <v>0</v>
      </c>
      <c r="P132" s="323">
        <f>apuração!P43</f>
        <v>0</v>
      </c>
      <c r="Q132" s="323">
        <f>apuração!Q43</f>
        <v>0</v>
      </c>
      <c r="R132" s="323">
        <f>apuração!R43</f>
        <v>0</v>
      </c>
      <c r="S132" s="324" t="str">
        <f>apuração!S43</f>
        <v/>
      </c>
      <c r="T132" s="324" t="str">
        <f>apuração!T43</f>
        <v/>
      </c>
      <c r="U132" s="324" t="str">
        <f>apuração!U43</f>
        <v/>
      </c>
      <c r="V132" s="324" t="str">
        <f>apuração!V43</f>
        <v/>
      </c>
      <c r="W132" s="315" t="str">
        <f>apuração!W43</f>
        <v/>
      </c>
      <c r="X132" s="325">
        <f>apuração!X43</f>
        <v>135</v>
      </c>
      <c r="Y132" s="315"/>
      <c r="Z132" s="315"/>
      <c r="AA132" s="315"/>
      <c r="AB132" s="315"/>
      <c r="AC132" s="315"/>
      <c r="AD132" s="315"/>
    </row>
    <row r="133" spans="1:30" ht="18.600000000000001">
      <c r="A133" s="358"/>
      <c r="B133" s="63"/>
      <c r="C133" t="str">
        <f>IF(B133:B133&gt;0,VLOOKUP(B133,Fed.!$A$2:$J$1973,2,FALSE)," ")</f>
        <v xml:space="preserve"> </v>
      </c>
      <c r="D133" t="str">
        <f>IF(B133:B133&gt;0,VLOOKUP(B133,Fed.!$A$2:$J$1973,3,FALSE)," ")</f>
        <v xml:space="preserve"> </v>
      </c>
      <c r="E133" s="3" t="str">
        <f>IF(B133:B133&gt;0,VLOOKUP(B133,Fed.!$A$2:$J$1973,4,FALSE)," ")</f>
        <v xml:space="preserve"> </v>
      </c>
      <c r="F133" s="3" t="str">
        <f>IF(B133:B133&gt;0,VLOOKUP(B133,Fed.!$A$2:$J$1973,5,FALSE)," ")</f>
        <v xml:space="preserve"> </v>
      </c>
      <c r="G133" s="413" t="str">
        <f>IF(B133:B133&gt;0,VLOOKUP(B133,Fed.!$A$2:$J$1973,6,FALSE)," ")</f>
        <v xml:space="preserve"> </v>
      </c>
      <c r="H133" t="str">
        <f>IF(B133:B133&gt;0,VLOOKUP(B133,Fed.!$A$2:$J$1973,7,FALSE)," ")</f>
        <v xml:space="preserve"> </v>
      </c>
      <c r="I133" t="str">
        <f>IF(B133:B133&gt;0,VLOOKUP(B133,Fed.!$A$2:$J$1973,8,FALSE)," ")</f>
        <v xml:space="preserve"> </v>
      </c>
      <c r="J133" t="str">
        <f>IF(B133:B133&gt;0,VLOOKUP(B133,Fed.!$A$2:$J$1973,9,FALSE)," ")</f>
        <v xml:space="preserve"> </v>
      </c>
      <c r="K133" s="3" t="str">
        <f>IF(B133:B133&gt;0,VLOOKUP(B133,Fed.!$A$2:$J$1973,10,FALSE)," ")</f>
        <v xml:space="preserve"> </v>
      </c>
      <c r="L133" s="321">
        <f>apuração!L27</f>
        <v>55</v>
      </c>
      <c r="M133" s="321">
        <f>apuração!M27</f>
        <v>58</v>
      </c>
      <c r="N133" s="322">
        <f>apuração!N27</f>
        <v>113</v>
      </c>
      <c r="O133" s="323">
        <f>apuração!O27</f>
        <v>0</v>
      </c>
      <c r="P133" s="323">
        <f>apuração!P27</f>
        <v>0</v>
      </c>
      <c r="Q133" s="323">
        <f>apuração!Q27</f>
        <v>0</v>
      </c>
      <c r="R133" s="323">
        <f>apuração!R27</f>
        <v>0</v>
      </c>
      <c r="S133" s="324" t="str">
        <f>apuração!S27</f>
        <v/>
      </c>
      <c r="T133" s="324" t="str">
        <f>apuração!T27</f>
        <v/>
      </c>
      <c r="U133" s="324" t="str">
        <f>apuração!U27</f>
        <v/>
      </c>
      <c r="V133" s="324" t="str">
        <f>apuração!V27</f>
        <v/>
      </c>
      <c r="W133" s="315" t="str">
        <f>apuração!W27</f>
        <v/>
      </c>
      <c r="X133" s="325">
        <f>apuração!X27</f>
        <v>107</v>
      </c>
      <c r="Y133" s="315"/>
      <c r="Z133" s="315"/>
      <c r="AA133" s="315"/>
      <c r="AB133" s="315"/>
      <c r="AC133" s="315"/>
      <c r="AD133" s="315"/>
    </row>
    <row r="134" spans="1:30" ht="18.600000000000001">
      <c r="A134" s="358"/>
      <c r="B134" s="63"/>
      <c r="C134" t="str">
        <f>IF(B134:B134&gt;0,VLOOKUP(B134,Fed.!$A$2:$J$1973,2,FALSE)," ")</f>
        <v xml:space="preserve"> </v>
      </c>
      <c r="D134" t="str">
        <f>IF(B134:B134&gt;0,VLOOKUP(B134,Fed.!$A$2:$J$1973,3,FALSE)," ")</f>
        <v xml:space="preserve"> </v>
      </c>
      <c r="E134" s="3" t="str">
        <f>IF(B134:B134&gt;0,VLOOKUP(B134,Fed.!$A$2:$J$1973,4,FALSE)," ")</f>
        <v xml:space="preserve"> </v>
      </c>
      <c r="F134" s="3" t="str">
        <f>IF(B134:B134&gt;0,VLOOKUP(B134,Fed.!$A$2:$J$1973,5,FALSE)," ")</f>
        <v xml:space="preserve"> </v>
      </c>
      <c r="G134" s="413" t="str">
        <f>IF(B134:B134&gt;0,VLOOKUP(B134,Fed.!$A$2:$J$1973,6,FALSE)," ")</f>
        <v xml:space="preserve"> </v>
      </c>
      <c r="H134" t="str">
        <f>IF(B134:B134&gt;0,VLOOKUP(B134,Fed.!$A$2:$J$1973,7,FALSE)," ")</f>
        <v xml:space="preserve"> </v>
      </c>
      <c r="I134" t="str">
        <f>IF(B134:B134&gt;0,VLOOKUP(B134,Fed.!$A$2:$J$1973,8,FALSE)," ")</f>
        <v xml:space="preserve"> </v>
      </c>
      <c r="J134" t="str">
        <f>IF(B134:B134&gt;0,VLOOKUP(B134,Fed.!$A$2:$J$1973,9,FALSE)," ")</f>
        <v xml:space="preserve"> </v>
      </c>
      <c r="K134" s="3" t="str">
        <f>IF(B134:B134&gt;0,VLOOKUP(B134,Fed.!$A$2:$J$1973,10,FALSE)," ")</f>
        <v xml:space="preserve"> </v>
      </c>
      <c r="L134" s="327">
        <f>apuração!L92</f>
        <v>77</v>
      </c>
      <c r="M134" s="327">
        <f>apuração!M92</f>
        <v>68</v>
      </c>
      <c r="N134" s="322">
        <f>apuração!N92</f>
        <v>145</v>
      </c>
      <c r="O134" s="323">
        <f>apuração!O92</f>
        <v>0</v>
      </c>
      <c r="P134" s="323">
        <f>apuração!P92</f>
        <v>0</v>
      </c>
      <c r="Q134" s="323">
        <f>apuração!Q92</f>
        <v>0</v>
      </c>
      <c r="R134" s="323">
        <f>apuração!R92</f>
        <v>0</v>
      </c>
      <c r="S134" s="324" t="str">
        <f>apuração!S92</f>
        <v/>
      </c>
      <c r="T134" s="324" t="str">
        <f>apuração!T92</f>
        <v/>
      </c>
      <c r="U134" s="324" t="str">
        <f>apuração!U92</f>
        <v/>
      </c>
      <c r="V134" s="324" t="str">
        <f>apuração!V92</f>
        <v/>
      </c>
      <c r="W134" s="315" t="str">
        <f>apuração!W92</f>
        <v/>
      </c>
      <c r="X134" s="325">
        <f>apuração!X92</f>
        <v>127</v>
      </c>
      <c r="Y134" s="315"/>
      <c r="Z134" s="315"/>
      <c r="AA134" s="315"/>
      <c r="AB134" s="315"/>
      <c r="AC134" s="315"/>
      <c r="AD134" s="315"/>
    </row>
    <row r="135" spans="1:30" ht="18.600000000000001">
      <c r="A135" s="358"/>
      <c r="B135" s="63"/>
      <c r="C135" t="str">
        <f>IF(B135:B135&gt;0,VLOOKUP(B135,Fed.!$A$2:$J$1973,2,FALSE)," ")</f>
        <v xml:space="preserve"> </v>
      </c>
      <c r="D135" t="str">
        <f>IF(B135:B135&gt;0,VLOOKUP(B135,Fed.!$A$2:$J$1973,3,FALSE)," ")</f>
        <v xml:space="preserve"> </v>
      </c>
      <c r="E135" s="3" t="str">
        <f>IF(B135:B135&gt;0,VLOOKUP(B135,Fed.!$A$2:$J$1973,4,FALSE)," ")</f>
        <v xml:space="preserve"> </v>
      </c>
      <c r="F135" s="3" t="str">
        <f>IF(B135:B135&gt;0,VLOOKUP(B135,Fed.!$A$2:$J$1973,5,FALSE)," ")</f>
        <v xml:space="preserve"> </v>
      </c>
      <c r="G135" s="413" t="str">
        <f>IF(B135:B135&gt;0,VLOOKUP(B135,Fed.!$A$2:$J$1973,6,FALSE)," ")</f>
        <v xml:space="preserve"> </v>
      </c>
      <c r="H135" t="str">
        <f>IF(B135:B135&gt;0,VLOOKUP(B135,Fed.!$A$2:$J$1973,7,FALSE)," ")</f>
        <v xml:space="preserve"> </v>
      </c>
      <c r="I135" t="str">
        <f>IF(B135:B135&gt;0,VLOOKUP(B135,Fed.!$A$2:$J$1973,8,FALSE)," ")</f>
        <v xml:space="preserve"> </v>
      </c>
      <c r="J135" t="str">
        <f>IF(B135:B135&gt;0,VLOOKUP(B135,Fed.!$A$2:$J$1973,9,FALSE)," ")</f>
        <v xml:space="preserve"> </v>
      </c>
      <c r="K135" s="3" t="str">
        <f>IF(B135:B135&gt;0,VLOOKUP(B135,Fed.!$A$2:$J$1973,10,FALSE)," ")</f>
        <v xml:space="preserve"> </v>
      </c>
      <c r="L135" s="327">
        <f>apuração!L7</f>
        <v>57</v>
      </c>
      <c r="M135" s="327">
        <f>apuração!M7</f>
        <v>60</v>
      </c>
      <c r="N135" s="322">
        <f>apuração!N7</f>
        <v>117</v>
      </c>
      <c r="O135" s="323">
        <f>apuração!O7</f>
        <v>0</v>
      </c>
      <c r="P135" s="323">
        <f>apuração!P7</f>
        <v>0</v>
      </c>
      <c r="Q135" s="323">
        <f>apuração!Q7</f>
        <v>0</v>
      </c>
      <c r="R135" s="323">
        <f>apuração!R7</f>
        <v>0</v>
      </c>
      <c r="S135" s="324" t="str">
        <f>apuração!S7</f>
        <v/>
      </c>
      <c r="T135" s="324" t="str">
        <f>apuração!T7</f>
        <v/>
      </c>
      <c r="U135" s="324" t="str">
        <f>apuração!U7</f>
        <v/>
      </c>
      <c r="V135" s="324" t="str">
        <f>apuração!V7</f>
        <v/>
      </c>
      <c r="W135" s="315" t="str">
        <f>apuração!W7</f>
        <v/>
      </c>
      <c r="X135" s="325">
        <f>apuração!X7</f>
        <v>109</v>
      </c>
      <c r="Y135" s="315"/>
      <c r="Z135" s="315"/>
      <c r="AA135" s="315"/>
      <c r="AB135" s="315"/>
      <c r="AC135" s="315"/>
      <c r="AD135" s="315"/>
    </row>
    <row r="136" spans="1:30" ht="18.600000000000001">
      <c r="A136" s="358"/>
      <c r="B136" s="63"/>
      <c r="C136" t="str">
        <f>IF(B136:B136&gt;0,VLOOKUP(B136,Fed.!$A$2:$J$1973,2,FALSE)," ")</f>
        <v xml:space="preserve"> </v>
      </c>
      <c r="D136" t="str">
        <f>IF(B136:B136&gt;0,VLOOKUP(B136,Fed.!$A$2:$J$1973,3,FALSE)," ")</f>
        <v xml:space="preserve"> </v>
      </c>
      <c r="E136" s="3" t="str">
        <f>IF(B136:B136&gt;0,VLOOKUP(B136,Fed.!$A$2:$J$1973,4,FALSE)," ")</f>
        <v xml:space="preserve"> </v>
      </c>
      <c r="F136" s="3" t="str">
        <f>IF(B136:B136&gt;0,VLOOKUP(B136,Fed.!$A$2:$J$1973,5,FALSE)," ")</f>
        <v xml:space="preserve"> </v>
      </c>
      <c r="G136" s="413" t="str">
        <f>IF(B136:B136&gt;0,VLOOKUP(B136,Fed.!$A$2:$J$1973,6,FALSE)," ")</f>
        <v xml:space="preserve"> </v>
      </c>
      <c r="H136" t="str">
        <f>IF(B136:B136&gt;0,VLOOKUP(B136,Fed.!$A$2:$J$1973,7,FALSE)," ")</f>
        <v xml:space="preserve"> </v>
      </c>
      <c r="I136" t="str">
        <f>IF(B136:B136&gt;0,VLOOKUP(B136,Fed.!$A$2:$J$1973,8,FALSE)," ")</f>
        <v xml:space="preserve"> </v>
      </c>
      <c r="J136" t="str">
        <f>IF(B136:B136&gt;0,VLOOKUP(B136,Fed.!$A$2:$J$1973,9,FALSE)," ")</f>
        <v xml:space="preserve"> </v>
      </c>
      <c r="K136" s="3" t="str">
        <f>IF(B136:B136&gt;0,VLOOKUP(B136,Fed.!$A$2:$J$1973,10,FALSE)," ")</f>
        <v xml:space="preserve"> </v>
      </c>
      <c r="L136" s="327">
        <f>apuração!L9</f>
        <v>64</v>
      </c>
      <c r="M136" s="327">
        <f>apuração!M9</f>
        <v>60</v>
      </c>
      <c r="N136" s="322">
        <f>apuração!N9</f>
        <v>124</v>
      </c>
      <c r="O136" s="323">
        <f>apuração!O9</f>
        <v>0</v>
      </c>
      <c r="P136" s="323">
        <f>apuração!P9</f>
        <v>0</v>
      </c>
      <c r="Q136" s="323">
        <f>apuração!Q9</f>
        <v>0</v>
      </c>
      <c r="R136" s="323">
        <f>apuração!R9</f>
        <v>0</v>
      </c>
      <c r="S136" s="324" t="str">
        <f>apuração!S9</f>
        <v/>
      </c>
      <c r="T136" s="324" t="str">
        <f>apuração!T9</f>
        <v/>
      </c>
      <c r="U136" s="324" t="str">
        <f>apuração!U9</f>
        <v/>
      </c>
      <c r="V136" s="324" t="str">
        <f>apuração!V9</f>
        <v/>
      </c>
      <c r="W136" s="315" t="str">
        <f>apuração!W9</f>
        <v/>
      </c>
      <c r="X136" s="325">
        <f>apuração!X9</f>
        <v>112</v>
      </c>
      <c r="Y136" s="315"/>
      <c r="Z136" s="315"/>
      <c r="AA136" s="315"/>
      <c r="AB136" s="315"/>
      <c r="AC136" s="315"/>
      <c r="AD136" s="315"/>
    </row>
    <row r="137" spans="1:30" ht="18.600000000000001">
      <c r="A137" s="358"/>
      <c r="B137" s="463"/>
      <c r="C137" t="str">
        <f>IF(B137:B137&gt;0,VLOOKUP(B137,Fed.!$A$2:$J$1973,2,FALSE)," ")</f>
        <v xml:space="preserve"> </v>
      </c>
      <c r="D137" t="str">
        <f>IF(B137:B137&gt;0,VLOOKUP(B137,Fed.!$A$2:$J$1973,3,FALSE)," ")</f>
        <v xml:space="preserve"> </v>
      </c>
      <c r="E137" s="3" t="str">
        <f>IF(B137:B137&gt;0,VLOOKUP(B137,Fed.!$A$2:$J$1973,4,FALSE)," ")</f>
        <v xml:space="preserve"> </v>
      </c>
      <c r="F137" s="3" t="str">
        <f>IF(B137:B137&gt;0,VLOOKUP(B137,Fed.!$A$2:$J$1973,5,FALSE)," ")</f>
        <v xml:space="preserve"> </v>
      </c>
      <c r="G137" s="413" t="str">
        <f>IF(B137:B137&gt;0,VLOOKUP(B137,Fed.!$A$2:$J$1973,6,FALSE)," ")</f>
        <v xml:space="preserve"> </v>
      </c>
      <c r="H137" t="str">
        <f>IF(B137:B137&gt;0,VLOOKUP(B137,Fed.!$A$2:$J$1973,7,FALSE)," ")</f>
        <v xml:space="preserve"> </v>
      </c>
      <c r="I137" t="str">
        <f>IF(B137:B137&gt;0,VLOOKUP(B137,Fed.!$A$2:$J$1973,8,FALSE)," ")</f>
        <v xml:space="preserve"> </v>
      </c>
      <c r="J137" t="str">
        <f>IF(B137:B137&gt;0,VLOOKUP(B137,Fed.!$A$2:$J$1973,9,FALSE)," ")</f>
        <v xml:space="preserve"> </v>
      </c>
      <c r="K137" s="3" t="str">
        <f>IF(B137:B137&gt;0,VLOOKUP(B137,Fed.!$A$2:$J$1973,10,FALSE)," ")</f>
        <v xml:space="preserve"> </v>
      </c>
      <c r="L137" s="327" t="e">
        <f>apuração!#REF!</f>
        <v>#REF!</v>
      </c>
      <c r="M137" s="327" t="e">
        <f>apuração!#REF!</f>
        <v>#REF!</v>
      </c>
      <c r="N137" s="322" t="e">
        <f>apuração!#REF!</f>
        <v>#REF!</v>
      </c>
      <c r="O137" s="323" t="e">
        <f>apuração!#REF!</f>
        <v>#REF!</v>
      </c>
      <c r="P137" s="323" t="e">
        <f>apuração!#REF!</f>
        <v>#REF!</v>
      </c>
      <c r="Q137" s="323" t="e">
        <f>apuração!#REF!</f>
        <v>#REF!</v>
      </c>
      <c r="R137" s="323" t="e">
        <f>apuração!#REF!</f>
        <v>#REF!</v>
      </c>
      <c r="S137" s="324" t="e">
        <f>apuração!#REF!</f>
        <v>#REF!</v>
      </c>
      <c r="T137" s="324" t="e">
        <f>apuração!#REF!</f>
        <v>#REF!</v>
      </c>
      <c r="U137" s="324" t="e">
        <f>apuração!#REF!</f>
        <v>#REF!</v>
      </c>
      <c r="V137" s="324" t="e">
        <f>apuração!#REF!</f>
        <v>#REF!</v>
      </c>
      <c r="W137" s="315" t="e">
        <f>apuração!#REF!</f>
        <v>#REF!</v>
      </c>
      <c r="X137" s="325" t="e">
        <f>apuração!#REF!</f>
        <v>#REF!</v>
      </c>
      <c r="Y137" s="315"/>
      <c r="Z137" s="315"/>
      <c r="AA137" s="315"/>
      <c r="AB137" s="315"/>
      <c r="AC137" s="315"/>
      <c r="AD137" s="315"/>
    </row>
    <row r="138" spans="1:30" ht="18.600000000000001">
      <c r="A138" s="358"/>
      <c r="B138" s="63"/>
      <c r="C138" t="str">
        <f>IF(B138:B138&gt;0,VLOOKUP(B138,Fed.!$A$2:$J$1973,2,FALSE)," ")</f>
        <v xml:space="preserve"> </v>
      </c>
      <c r="D138" t="str">
        <f>IF(B138:B138&gt;0,VLOOKUP(B138,Fed.!$A$2:$J$1973,3,FALSE)," ")</f>
        <v xml:space="preserve"> </v>
      </c>
      <c r="E138" s="3" t="str">
        <f>IF(B138:B138&gt;0,VLOOKUP(B138,Fed.!$A$2:$J$1973,4,FALSE)," ")</f>
        <v xml:space="preserve"> </v>
      </c>
      <c r="F138" s="3" t="str">
        <f>IF(B138:B138&gt;0,VLOOKUP(B138,Fed.!$A$2:$J$1973,5,FALSE)," ")</f>
        <v xml:space="preserve"> </v>
      </c>
      <c r="G138" s="413" t="str">
        <f>IF(B138:B138&gt;0,VLOOKUP(B138,Fed.!$A$2:$J$1973,6,FALSE)," ")</f>
        <v xml:space="preserve"> </v>
      </c>
      <c r="H138" t="str">
        <f>IF(B138:B138&gt;0,VLOOKUP(B138,Fed.!$A$2:$J$1973,7,FALSE)," ")</f>
        <v xml:space="preserve"> </v>
      </c>
      <c r="I138" t="str">
        <f>IF(B138:B138&gt;0,VLOOKUP(B138,Fed.!$A$2:$J$1973,8,FALSE)," ")</f>
        <v xml:space="preserve"> </v>
      </c>
      <c r="J138" t="str">
        <f>IF(B138:B138&gt;0,VLOOKUP(B138,Fed.!$A$2:$J$1973,9,FALSE)," ")</f>
        <v xml:space="preserve"> </v>
      </c>
      <c r="K138" s="3" t="str">
        <f>IF(B138:B138&gt;0,VLOOKUP(B138,Fed.!$A$2:$J$1973,10,FALSE)," ")</f>
        <v xml:space="preserve"> </v>
      </c>
      <c r="L138" s="327">
        <f>apuração!L153</f>
        <v>66</v>
      </c>
      <c r="M138" s="327">
        <f>apuração!M153</f>
        <v>65</v>
      </c>
      <c r="N138" s="322">
        <f>apuração!N153</f>
        <v>131</v>
      </c>
      <c r="O138" s="323">
        <f>apuração!O153</f>
        <v>0</v>
      </c>
      <c r="P138" s="323">
        <f>apuração!P153</f>
        <v>0</v>
      </c>
      <c r="Q138" s="323">
        <f>apuração!Q153</f>
        <v>0</v>
      </c>
      <c r="R138" s="323">
        <f>apuração!R153</f>
        <v>0</v>
      </c>
      <c r="S138" s="324" t="str">
        <f>apuração!S153</f>
        <v/>
      </c>
      <c r="T138" s="324" t="str">
        <f>apuração!T153</f>
        <v/>
      </c>
      <c r="U138" s="324" t="str">
        <f>apuração!U153</f>
        <v/>
      </c>
      <c r="V138" s="324" t="str">
        <f>apuração!V153</f>
        <v/>
      </c>
      <c r="W138" s="315" t="str">
        <f>apuração!W153</f>
        <v/>
      </c>
      <c r="X138" s="325">
        <f>apuração!X153</f>
        <v>117</v>
      </c>
      <c r="Y138" s="315"/>
      <c r="Z138" s="315"/>
      <c r="AA138" s="315"/>
      <c r="AB138" s="315"/>
      <c r="AC138" s="315"/>
      <c r="AD138" s="315"/>
    </row>
    <row r="139" spans="1:30" ht="18.600000000000001">
      <c r="A139" s="358"/>
      <c r="B139" s="63"/>
      <c r="C139" t="str">
        <f>IF(B139:B139&gt;0,VLOOKUP(B139,Fed.!$A$2:$J$1973,2,FALSE)," ")</f>
        <v xml:space="preserve"> </v>
      </c>
      <c r="D139" t="str">
        <f>IF(B139:B139&gt;0,VLOOKUP(B139,Fed.!$A$2:$J$1973,3,FALSE)," ")</f>
        <v xml:space="preserve"> </v>
      </c>
      <c r="E139" s="3" t="str">
        <f>IF(B139:B139&gt;0,VLOOKUP(B139,Fed.!$A$2:$J$1973,4,FALSE)," ")</f>
        <v xml:space="preserve"> </v>
      </c>
      <c r="F139" s="3" t="str">
        <f>IF(B139:B139&gt;0,VLOOKUP(B139,Fed.!$A$2:$J$1973,5,FALSE)," ")</f>
        <v xml:space="preserve"> </v>
      </c>
      <c r="G139" s="413" t="str">
        <f>IF(B139:B139&gt;0,VLOOKUP(B139,Fed.!$A$2:$J$1973,6,FALSE)," ")</f>
        <v xml:space="preserve"> </v>
      </c>
      <c r="H139" t="str">
        <f>IF(B139:B139&gt;0,VLOOKUP(B139,Fed.!$A$2:$J$1973,7,FALSE)," ")</f>
        <v xml:space="preserve"> </v>
      </c>
      <c r="I139" t="str">
        <f>IF(B139:B139&gt;0,VLOOKUP(B139,Fed.!$A$2:$J$1973,8,FALSE)," ")</f>
        <v xml:space="preserve"> </v>
      </c>
      <c r="J139" t="str">
        <f>IF(B139:B139&gt;0,VLOOKUP(B139,Fed.!$A$2:$J$1973,9,FALSE)," ")</f>
        <v xml:space="preserve"> </v>
      </c>
      <c r="K139" s="3" t="str">
        <f>IF(B139:B139&gt;0,VLOOKUP(B139,Fed.!$A$2:$J$1973,10,FALSE)," ")</f>
        <v xml:space="preserve"> </v>
      </c>
      <c r="L139" s="327">
        <f>apuração!L142</f>
        <v>60</v>
      </c>
      <c r="M139" s="327">
        <f>apuração!M142</f>
        <v>67</v>
      </c>
      <c r="N139" s="322">
        <f>apuração!N142</f>
        <v>127</v>
      </c>
      <c r="O139" s="323">
        <f>apuração!O142</f>
        <v>0</v>
      </c>
      <c r="P139" s="323">
        <f>apuração!P142</f>
        <v>0</v>
      </c>
      <c r="Q139" s="323">
        <f>apuração!Q142</f>
        <v>0</v>
      </c>
      <c r="R139" s="323">
        <f>apuração!R142</f>
        <v>0</v>
      </c>
      <c r="S139" s="324" t="str">
        <f>apuração!S142</f>
        <v/>
      </c>
      <c r="T139" s="324" t="str">
        <f>apuração!T142</f>
        <v/>
      </c>
      <c r="U139" s="324" t="str">
        <f>apuração!U142</f>
        <v/>
      </c>
      <c r="V139" s="324" t="str">
        <f>apuração!V142</f>
        <v/>
      </c>
      <c r="W139" s="315" t="str">
        <f>apuração!W142</f>
        <v/>
      </c>
      <c r="X139" s="325">
        <f>apuração!X142</f>
        <v>111</v>
      </c>
      <c r="Y139" s="315"/>
      <c r="Z139" s="315"/>
      <c r="AA139" s="315"/>
      <c r="AB139" s="315"/>
      <c r="AC139" s="315"/>
      <c r="AD139" s="315"/>
    </row>
    <row r="140" spans="1:30" ht="18.600000000000001">
      <c r="A140" s="358"/>
      <c r="B140" s="63"/>
      <c r="C140" t="str">
        <f>IF(B140:B140&gt;0,VLOOKUP(B140,Fed.!$A$2:$J$1973,2,FALSE)," ")</f>
        <v xml:space="preserve"> </v>
      </c>
      <c r="D140" t="str">
        <f>IF(B140:B140&gt;0,VLOOKUP(B140,Fed.!$A$2:$J$1973,3,FALSE)," ")</f>
        <v xml:space="preserve"> </v>
      </c>
      <c r="E140" s="3" t="str">
        <f>IF(B140:B140&gt;0,VLOOKUP(B140,Fed.!$A$2:$J$1973,4,FALSE)," ")</f>
        <v xml:space="preserve"> </v>
      </c>
      <c r="F140" s="3" t="str">
        <f>IF(B140:B140&gt;0,VLOOKUP(B140,Fed.!$A$2:$J$1973,5,FALSE)," ")</f>
        <v xml:space="preserve"> </v>
      </c>
      <c r="G140" s="413" t="str">
        <f>IF(B140:B140&gt;0,VLOOKUP(B140,Fed.!$A$2:$J$1973,6,FALSE)," ")</f>
        <v xml:space="preserve"> </v>
      </c>
      <c r="H140" t="str">
        <f>IF(B140:B140&gt;0,VLOOKUP(B140,Fed.!$A$2:$J$1973,7,FALSE)," ")</f>
        <v xml:space="preserve"> </v>
      </c>
      <c r="I140" t="str">
        <f>IF(B140:B140&gt;0,VLOOKUP(B140,Fed.!$A$2:$J$1973,8,FALSE)," ")</f>
        <v xml:space="preserve"> </v>
      </c>
      <c r="J140" t="str">
        <f>IF(B140:B140&gt;0,VLOOKUP(B140,Fed.!$A$2:$J$1973,9,FALSE)," ")</f>
        <v xml:space="preserve"> </v>
      </c>
      <c r="K140" s="3" t="str">
        <f>IF(B140:B140&gt;0,VLOOKUP(B140,Fed.!$A$2:$J$1973,10,FALSE)," ")</f>
        <v xml:space="preserve"> </v>
      </c>
      <c r="L140" s="327">
        <f>apuração!L140</f>
        <v>62</v>
      </c>
      <c r="M140" s="327">
        <f>apuração!M140</f>
        <v>58</v>
      </c>
      <c r="N140" s="322">
        <f>apuração!N140</f>
        <v>120</v>
      </c>
      <c r="O140" s="323">
        <f>apuração!O140</f>
        <v>0</v>
      </c>
      <c r="P140" s="323">
        <f>apuração!P140</f>
        <v>0</v>
      </c>
      <c r="Q140" s="323">
        <f>apuração!Q140</f>
        <v>0</v>
      </c>
      <c r="R140" s="323">
        <f>apuração!R140</f>
        <v>0</v>
      </c>
      <c r="S140" s="324" t="str">
        <f>apuração!S140</f>
        <v/>
      </c>
      <c r="T140" s="324" t="str">
        <f>apuração!T140</f>
        <v/>
      </c>
      <c r="U140" s="324" t="str">
        <f>apuração!U140</f>
        <v/>
      </c>
      <c r="V140" s="324" t="str">
        <f>apuração!V140</f>
        <v/>
      </c>
      <c r="W140" s="315" t="str">
        <f>apuração!W140</f>
        <v/>
      </c>
      <c r="X140" s="325">
        <f>apuração!X140</f>
        <v>96</v>
      </c>
      <c r="Y140" s="315"/>
      <c r="Z140" s="315"/>
      <c r="AA140" s="315"/>
      <c r="AB140" s="315"/>
      <c r="AC140" s="315"/>
      <c r="AD140" s="315"/>
    </row>
    <row r="141" spans="1:30" ht="18.600000000000001">
      <c r="A141" s="358"/>
      <c r="B141" s="63"/>
      <c r="C141" t="str">
        <f>IF(B141:B141&gt;0,VLOOKUP(B141,Fed.!$A$2:$J$1973,2,FALSE)," ")</f>
        <v xml:space="preserve"> </v>
      </c>
      <c r="D141" t="str">
        <f>IF(B141:B141&gt;0,VLOOKUP(B141,Fed.!$A$2:$J$1973,3,FALSE)," ")</f>
        <v xml:space="preserve"> </v>
      </c>
      <c r="E141" s="3" t="str">
        <f>IF(B141:B141&gt;0,VLOOKUP(B141,Fed.!$A$2:$J$1973,4,FALSE)," ")</f>
        <v xml:space="preserve"> </v>
      </c>
      <c r="F141" s="3" t="str">
        <f>IF(B141:B141&gt;0,VLOOKUP(B141,Fed.!$A$2:$J$1973,5,FALSE)," ")</f>
        <v xml:space="preserve"> </v>
      </c>
      <c r="G141" s="413" t="str">
        <f>IF(B141:B141&gt;0,VLOOKUP(B141,Fed.!$A$2:$J$1973,6,FALSE)," ")</f>
        <v xml:space="preserve"> </v>
      </c>
      <c r="H141" t="str">
        <f>IF(B141:B141&gt;0,VLOOKUP(B141,Fed.!$A$2:$J$1973,7,FALSE)," ")</f>
        <v xml:space="preserve"> </v>
      </c>
      <c r="I141" t="str">
        <f>IF(B141:B141&gt;0,VLOOKUP(B141,Fed.!$A$2:$J$1973,8,FALSE)," ")</f>
        <v xml:space="preserve"> </v>
      </c>
      <c r="J141" t="str">
        <f>IF(B141:B141&gt;0,VLOOKUP(B141,Fed.!$A$2:$J$1973,9,FALSE)," ")</f>
        <v xml:space="preserve"> </v>
      </c>
      <c r="K141" s="3" t="str">
        <f>IF(B141:B141&gt;0,VLOOKUP(B141,Fed.!$A$2:$J$1973,10,FALSE)," ")</f>
        <v xml:space="preserve"> </v>
      </c>
      <c r="L141" s="327">
        <f>apuração!L28</f>
        <v>59</v>
      </c>
      <c r="M141" s="327">
        <f>apuração!M28</f>
        <v>55</v>
      </c>
      <c r="N141" s="322">
        <f>apuração!N28</f>
        <v>114</v>
      </c>
      <c r="O141" s="323">
        <f>apuração!O28</f>
        <v>0</v>
      </c>
      <c r="P141" s="323">
        <f>apuração!P28</f>
        <v>0</v>
      </c>
      <c r="Q141" s="323">
        <f>apuração!Q28</f>
        <v>0</v>
      </c>
      <c r="R141" s="323">
        <f>apuração!R28</f>
        <v>0</v>
      </c>
      <c r="S141" s="324" t="str">
        <f>apuração!S28</f>
        <v/>
      </c>
      <c r="T141" s="324" t="str">
        <f>apuração!T28</f>
        <v/>
      </c>
      <c r="U141" s="324" t="str">
        <f>apuração!U28</f>
        <v/>
      </c>
      <c r="V141" s="324" t="str">
        <f>apuração!V28</f>
        <v/>
      </c>
      <c r="W141" s="315" t="str">
        <f>apuração!W28</f>
        <v/>
      </c>
      <c r="X141" s="325">
        <f>apuração!X28</f>
        <v>104</v>
      </c>
      <c r="Y141" s="315"/>
      <c r="Z141" s="315"/>
      <c r="AA141" s="315"/>
      <c r="AB141" s="315"/>
      <c r="AC141" s="315"/>
      <c r="AD141" s="315"/>
    </row>
    <row r="142" spans="1:30" ht="18.600000000000001">
      <c r="A142" s="358"/>
      <c r="B142" s="63"/>
      <c r="C142" t="str">
        <f>IF(B142:B142&gt;0,VLOOKUP(B142,Fed.!$A$2:$J$1973,2,FALSE)," ")</f>
        <v xml:space="preserve"> </v>
      </c>
      <c r="D142" t="str">
        <f>IF(B142:B142&gt;0,VLOOKUP(B142,Fed.!$A$2:$J$1973,3,FALSE)," ")</f>
        <v xml:space="preserve"> </v>
      </c>
      <c r="E142" s="3" t="str">
        <f>IF(B142:B142&gt;0,VLOOKUP(B142,Fed.!$A$2:$J$1973,4,FALSE)," ")</f>
        <v xml:space="preserve"> </v>
      </c>
      <c r="F142" s="3" t="str">
        <f>IF(B142:B142&gt;0,VLOOKUP(B142,Fed.!$A$2:$J$1973,5,FALSE)," ")</f>
        <v xml:space="preserve"> </v>
      </c>
      <c r="G142" s="413" t="str">
        <f>IF(B142:B142&gt;0,VLOOKUP(B142,Fed.!$A$2:$J$1973,6,FALSE)," ")</f>
        <v xml:space="preserve"> </v>
      </c>
      <c r="H142" t="str">
        <f>IF(B142:B142&gt;0,VLOOKUP(B142,Fed.!$A$2:$J$1973,7,FALSE)," ")</f>
        <v xml:space="preserve"> </v>
      </c>
      <c r="I142" t="str">
        <f>IF(B142:B142&gt;0,VLOOKUP(B142,Fed.!$A$2:$J$1973,8,FALSE)," ")</f>
        <v xml:space="preserve"> </v>
      </c>
      <c r="J142" t="str">
        <f>IF(B142:B142&gt;0,VLOOKUP(B142,Fed.!$A$2:$J$1973,9,FALSE)," ")</f>
        <v xml:space="preserve"> </v>
      </c>
      <c r="K142" s="3" t="str">
        <f>IF(B142:B142&gt;0,VLOOKUP(B142,Fed.!$A$2:$J$1973,10,FALSE)," ")</f>
        <v xml:space="preserve"> </v>
      </c>
      <c r="L142" s="327">
        <f>apuração!L73</f>
        <v>59</v>
      </c>
      <c r="M142" s="327">
        <f>apuração!M73</f>
        <v>61</v>
      </c>
      <c r="N142" s="322">
        <f>apuração!N73</f>
        <v>120</v>
      </c>
      <c r="O142" s="323">
        <f>apuração!O73</f>
        <v>0</v>
      </c>
      <c r="P142" s="323">
        <f>apuração!P73</f>
        <v>0</v>
      </c>
      <c r="Q142" s="323">
        <f>apuração!Q73</f>
        <v>0</v>
      </c>
      <c r="R142" s="323">
        <f>apuração!R73</f>
        <v>0</v>
      </c>
      <c r="S142" s="324" t="str">
        <f>apuração!S73</f>
        <v/>
      </c>
      <c r="T142" s="324" t="str">
        <f>apuração!T73</f>
        <v/>
      </c>
      <c r="U142" s="324" t="str">
        <f>apuração!U73</f>
        <v/>
      </c>
      <c r="V142" s="324" t="str">
        <f>apuração!V73</f>
        <v/>
      </c>
      <c r="W142" s="315" t="str">
        <f>apuração!W73</f>
        <v/>
      </c>
      <c r="X142" s="325">
        <f>apuração!X73</f>
        <v>108</v>
      </c>
      <c r="Y142" s="315"/>
      <c r="Z142" s="315"/>
      <c r="AA142" s="315"/>
      <c r="AB142" s="315"/>
      <c r="AC142" s="315"/>
      <c r="AD142" s="315"/>
    </row>
    <row r="143" spans="1:30" ht="18.600000000000001">
      <c r="A143" s="358"/>
      <c r="B143" s="63"/>
      <c r="C143" t="str">
        <f>IF(B143:B143&gt;0,VLOOKUP(B143,Fed.!$A$2:$J$1973,2,FALSE)," ")</f>
        <v xml:space="preserve"> </v>
      </c>
      <c r="D143" t="str">
        <f>IF(B143:B143&gt;0,VLOOKUP(B143,Fed.!$A$2:$J$1973,3,FALSE)," ")</f>
        <v xml:space="preserve"> </v>
      </c>
      <c r="E143" s="3" t="str">
        <f>IF(B143:B143&gt;0,VLOOKUP(B143,Fed.!$A$2:$J$1973,4,FALSE)," ")</f>
        <v xml:space="preserve"> </v>
      </c>
      <c r="F143" s="3" t="str">
        <f>IF(B143:B143&gt;0,VLOOKUP(B143,Fed.!$A$2:$J$1973,5,FALSE)," ")</f>
        <v xml:space="preserve"> </v>
      </c>
      <c r="G143" s="413" t="str">
        <f>IF(B143:B143&gt;0,VLOOKUP(B143,Fed.!$A$2:$J$1973,6,FALSE)," ")</f>
        <v xml:space="preserve"> </v>
      </c>
      <c r="H143" t="str">
        <f>IF(B143:B143&gt;0,VLOOKUP(B143,Fed.!$A$2:$J$1973,7,FALSE)," ")</f>
        <v xml:space="preserve"> </v>
      </c>
      <c r="I143" t="str">
        <f>IF(B143:B143&gt;0,VLOOKUP(B143,Fed.!$A$2:$J$1973,8,FALSE)," ")</f>
        <v xml:space="preserve"> </v>
      </c>
      <c r="J143" t="str">
        <f>IF(B143:B143&gt;0,VLOOKUP(B143,Fed.!$A$2:$J$1973,9,FALSE)," ")</f>
        <v xml:space="preserve"> </v>
      </c>
      <c r="K143" s="3" t="str">
        <f>IF(B143:B143&gt;0,VLOOKUP(B143,Fed.!$A$2:$J$1973,10,FALSE)," ")</f>
        <v xml:space="preserve"> </v>
      </c>
      <c r="L143" s="327">
        <f>apuração!L136</f>
        <v>63</v>
      </c>
      <c r="M143" s="327">
        <f>apuração!M136</f>
        <v>55</v>
      </c>
      <c r="N143" s="322">
        <f>apuração!N136</f>
        <v>118</v>
      </c>
      <c r="O143" s="323">
        <f>apuração!O136</f>
        <v>0</v>
      </c>
      <c r="P143" s="323">
        <f>apuração!P136</f>
        <v>0</v>
      </c>
      <c r="Q143" s="323">
        <f>apuração!Q136</f>
        <v>0</v>
      </c>
      <c r="R143" s="323">
        <f>apuração!R136</f>
        <v>0</v>
      </c>
      <c r="S143" s="324" t="str">
        <f>apuração!S136</f>
        <v/>
      </c>
      <c r="T143" s="324" t="str">
        <f>apuração!T136</f>
        <v/>
      </c>
      <c r="U143" s="324" t="str">
        <f>apuração!U136</f>
        <v/>
      </c>
      <c r="V143" s="324" t="str">
        <f>apuração!V136</f>
        <v/>
      </c>
      <c r="W143" s="315" t="str">
        <f>apuração!W136</f>
        <v/>
      </c>
      <c r="X143" s="325">
        <f>apuração!X136</f>
        <v>96</v>
      </c>
      <c r="Y143" s="315"/>
      <c r="Z143" s="315"/>
      <c r="AA143" s="315"/>
      <c r="AB143" s="315"/>
      <c r="AC143" s="315"/>
      <c r="AD143" s="315"/>
    </row>
    <row r="144" spans="1:30" ht="18.600000000000001">
      <c r="A144" s="358"/>
      <c r="B144" s="63"/>
      <c r="C144" t="str">
        <f>IF(B144:B144&gt;0,VLOOKUP(B144,Fed.!$A$2:$J$1973,2,FALSE)," ")</f>
        <v xml:space="preserve"> </v>
      </c>
      <c r="D144" t="str">
        <f>IF(B144:B144&gt;0,VLOOKUP(B144,Fed.!$A$2:$J$1973,3,FALSE)," ")</f>
        <v xml:space="preserve"> </v>
      </c>
      <c r="E144" s="3" t="str">
        <f>IF(B144:B144&gt;0,VLOOKUP(B144,Fed.!$A$2:$J$1973,4,FALSE)," ")</f>
        <v xml:space="preserve"> </v>
      </c>
      <c r="F144" s="3" t="str">
        <f>IF(B144:B144&gt;0,VLOOKUP(B144,Fed.!$A$2:$J$1973,5,FALSE)," ")</f>
        <v xml:space="preserve"> </v>
      </c>
      <c r="G144" s="413" t="str">
        <f>IF(B144:B144&gt;0,VLOOKUP(B144,Fed.!$A$2:$J$1973,6,FALSE)," ")</f>
        <v xml:space="preserve"> </v>
      </c>
      <c r="H144" t="str">
        <f>IF(B144:B144&gt;0,VLOOKUP(B144,Fed.!$A$2:$J$1973,7,FALSE)," ")</f>
        <v xml:space="preserve"> </v>
      </c>
      <c r="I144" t="str">
        <f>IF(B144:B144&gt;0,VLOOKUP(B144,Fed.!$A$2:$J$1973,8,FALSE)," ")</f>
        <v xml:space="preserve"> </v>
      </c>
      <c r="J144" t="str">
        <f>IF(B144:B144&gt;0,VLOOKUP(B144,Fed.!$A$2:$J$1973,9,FALSE)," ")</f>
        <v xml:space="preserve"> </v>
      </c>
      <c r="K144" s="3" t="str">
        <f>IF(B144:B144&gt;0,VLOOKUP(B144,Fed.!$A$2:$J$1973,10,FALSE)," ")</f>
        <v xml:space="preserve"> </v>
      </c>
      <c r="L144" s="327">
        <f>apuração!L120</f>
        <v>61</v>
      </c>
      <c r="M144" s="327">
        <f>apuração!M120</f>
        <v>56</v>
      </c>
      <c r="N144" s="322">
        <f>apuração!N120</f>
        <v>117</v>
      </c>
      <c r="O144" s="323">
        <f>apuração!O120</f>
        <v>0</v>
      </c>
      <c r="P144" s="323">
        <f>apuração!P120</f>
        <v>0</v>
      </c>
      <c r="Q144" s="323">
        <f>apuração!Q120</f>
        <v>0</v>
      </c>
      <c r="R144" s="323">
        <f>apuração!R120</f>
        <v>0</v>
      </c>
      <c r="S144" s="324" t="str">
        <f>apuração!S120</f>
        <v/>
      </c>
      <c r="T144" s="324" t="str">
        <f>apuração!T120</f>
        <v/>
      </c>
      <c r="U144" s="324" t="str">
        <f>apuração!U120</f>
        <v/>
      </c>
      <c r="V144" s="324" t="str">
        <f>apuração!V120</f>
        <v/>
      </c>
      <c r="W144" s="315" t="str">
        <f>apuração!W120</f>
        <v/>
      </c>
      <c r="X144" s="325">
        <f>apuração!X120</f>
        <v>99</v>
      </c>
      <c r="Y144" s="315"/>
      <c r="Z144" s="315"/>
      <c r="AA144" s="315"/>
      <c r="AB144" s="315"/>
      <c r="AC144" s="315"/>
      <c r="AD144" s="315"/>
    </row>
    <row r="145" spans="1:30" ht="18.600000000000001">
      <c r="A145" s="358"/>
      <c r="B145" s="63"/>
      <c r="C145" t="str">
        <f>IF(B145:B145&gt;0,VLOOKUP(B145,Fed.!$A$2:$J$1973,2,FALSE)," ")</f>
        <v xml:space="preserve"> </v>
      </c>
      <c r="D145" t="str">
        <f>IF(B145:B145&gt;0,VLOOKUP(B145,Fed.!$A$2:$J$1973,3,FALSE)," ")</f>
        <v xml:space="preserve"> </v>
      </c>
      <c r="E145" s="3" t="str">
        <f>IF(B145:B145&gt;0,VLOOKUP(B145,Fed.!$A$2:$J$1973,4,FALSE)," ")</f>
        <v xml:space="preserve"> </v>
      </c>
      <c r="F145" s="3" t="str">
        <f>IF(B145:B145&gt;0,VLOOKUP(B145,Fed.!$A$2:$J$1973,5,FALSE)," ")</f>
        <v xml:space="preserve"> </v>
      </c>
      <c r="G145" s="413" t="str">
        <f>IF(B145:B145&gt;0,VLOOKUP(B145,Fed.!$A$2:$J$1973,6,FALSE)," ")</f>
        <v xml:space="preserve"> </v>
      </c>
      <c r="H145" t="str">
        <f>IF(B145:B145&gt;0,VLOOKUP(B145,Fed.!$A$2:$J$1973,7,FALSE)," ")</f>
        <v xml:space="preserve"> </v>
      </c>
      <c r="I145" t="str">
        <f>IF(B145:B145&gt;0,VLOOKUP(B145,Fed.!$A$2:$J$1973,8,FALSE)," ")</f>
        <v xml:space="preserve"> </v>
      </c>
      <c r="J145" t="str">
        <f>IF(B145:B145&gt;0,VLOOKUP(B145,Fed.!$A$2:$J$1973,9,FALSE)," ")</f>
        <v xml:space="preserve"> </v>
      </c>
      <c r="K145" s="3" t="str">
        <f>IF(B145:B145&gt;0,VLOOKUP(B145,Fed.!$A$2:$J$1973,10,FALSE)," ")</f>
        <v xml:space="preserve"> </v>
      </c>
      <c r="L145" s="326">
        <f>apuração!L137</f>
        <v>66</v>
      </c>
      <c r="M145" s="326">
        <f>apuração!M137</f>
        <v>67</v>
      </c>
      <c r="N145" s="322">
        <f>apuração!N137</f>
        <v>133</v>
      </c>
      <c r="O145" s="323">
        <f>apuração!O137</f>
        <v>0</v>
      </c>
      <c r="P145" s="323">
        <f>apuração!P137</f>
        <v>0</v>
      </c>
      <c r="Q145" s="323">
        <f>apuração!Q137</f>
        <v>0</v>
      </c>
      <c r="R145" s="323">
        <f>apuração!R137</f>
        <v>0</v>
      </c>
      <c r="S145" s="324" t="str">
        <f>apuração!S137</f>
        <v/>
      </c>
      <c r="T145" s="324" t="str">
        <f>apuração!T137</f>
        <v/>
      </c>
      <c r="U145" s="324" t="str">
        <f>apuração!U137</f>
        <v/>
      </c>
      <c r="V145" s="324" t="str">
        <f>apuração!V137</f>
        <v/>
      </c>
      <c r="W145" s="315" t="str">
        <f>apuração!W137</f>
        <v/>
      </c>
      <c r="X145" s="325">
        <f>apuração!X137</f>
        <v>109</v>
      </c>
      <c r="Y145" s="315"/>
      <c r="Z145" s="315"/>
      <c r="AA145" s="315"/>
      <c r="AB145" s="315"/>
      <c r="AC145" s="315"/>
      <c r="AD145" s="315"/>
    </row>
    <row r="146" spans="1:30" ht="18.600000000000001">
      <c r="A146" s="358"/>
      <c r="B146" s="63"/>
      <c r="C146" t="str">
        <f>IF(B146:B146&gt;0,VLOOKUP(B146,Fed.!$A$2:$J$1973,2,FALSE)," ")</f>
        <v xml:space="preserve"> </v>
      </c>
      <c r="D146" t="str">
        <f>IF(B146:B146&gt;0,VLOOKUP(B146,Fed.!$A$2:$J$1973,3,FALSE)," ")</f>
        <v xml:space="preserve"> </v>
      </c>
      <c r="E146" s="3" t="str">
        <f>IF(B146:B146&gt;0,VLOOKUP(B146,Fed.!$A$2:$J$1973,4,FALSE)," ")</f>
        <v xml:space="preserve"> </v>
      </c>
      <c r="F146" s="3" t="str">
        <f>IF(B146:B146&gt;0,VLOOKUP(B146,Fed.!$A$2:$J$1973,5,FALSE)," ")</f>
        <v xml:space="preserve"> </v>
      </c>
      <c r="G146" s="413" t="str">
        <f>IF(B146:B146&gt;0,VLOOKUP(B146,Fed.!$A$2:$J$1973,6,FALSE)," ")</f>
        <v xml:space="preserve"> </v>
      </c>
      <c r="H146" t="str">
        <f>IF(B146:B146&gt;0,VLOOKUP(B146,Fed.!$A$2:$J$1973,7,FALSE)," ")</f>
        <v xml:space="preserve"> </v>
      </c>
      <c r="I146" t="str">
        <f>IF(B146:B146&gt;0,VLOOKUP(B146,Fed.!$A$2:$J$1973,8,FALSE)," ")</f>
        <v xml:space="preserve"> </v>
      </c>
      <c r="J146" t="str">
        <f>IF(B146:B146&gt;0,VLOOKUP(B146,Fed.!$A$2:$J$1973,9,FALSE)," ")</f>
        <v xml:space="preserve"> </v>
      </c>
      <c r="K146" s="3" t="str">
        <f>IF(B146:B146&gt;0,VLOOKUP(B146,Fed.!$A$2:$J$1973,10,FALSE)," ")</f>
        <v xml:space="preserve"> </v>
      </c>
      <c r="L146" s="327">
        <f>apuração!L21</f>
        <v>56</v>
      </c>
      <c r="M146" s="327">
        <f>apuração!M21</f>
        <v>59</v>
      </c>
      <c r="N146" s="322">
        <f>apuração!N21</f>
        <v>115</v>
      </c>
      <c r="O146" s="323">
        <f>apuração!O21</f>
        <v>0</v>
      </c>
      <c r="P146" s="323">
        <f>apuração!P21</f>
        <v>0</v>
      </c>
      <c r="Q146" s="323">
        <f>apuração!Q21</f>
        <v>0</v>
      </c>
      <c r="R146" s="323">
        <f>apuração!R21</f>
        <v>0</v>
      </c>
      <c r="S146" s="324" t="str">
        <f>apuração!S21</f>
        <v/>
      </c>
      <c r="T146" s="324" t="str">
        <f>apuração!T21</f>
        <v/>
      </c>
      <c r="U146" s="324" t="str">
        <f>apuração!U21</f>
        <v/>
      </c>
      <c r="V146" s="324" t="str">
        <f>apuração!V21</f>
        <v/>
      </c>
      <c r="W146" s="315" t="str">
        <f>apuração!W21</f>
        <v/>
      </c>
      <c r="X146" s="325">
        <f>apuração!X21</f>
        <v>103</v>
      </c>
      <c r="Y146" s="315"/>
      <c r="Z146" s="315"/>
      <c r="AA146" s="315"/>
      <c r="AB146" s="315"/>
      <c r="AC146" s="315"/>
      <c r="AD146" s="315"/>
    </row>
    <row r="147" spans="1:30" ht="18.600000000000001">
      <c r="A147" s="358"/>
      <c r="B147" s="63"/>
      <c r="C147" t="str">
        <f>IF(B147:B147&gt;0,VLOOKUP(B147,Fed.!$A$2:$J$1973,2,FALSE)," ")</f>
        <v xml:space="preserve"> </v>
      </c>
      <c r="D147" t="str">
        <f>IF(B147:B147&gt;0,VLOOKUP(B147,Fed.!$A$2:$J$1973,3,FALSE)," ")</f>
        <v xml:space="preserve"> </v>
      </c>
      <c r="E147" s="3" t="str">
        <f>IF(B147:B147&gt;0,VLOOKUP(B147,Fed.!$A$2:$J$1973,4,FALSE)," ")</f>
        <v xml:space="preserve"> </v>
      </c>
      <c r="F147" s="3" t="str">
        <f>IF(B147:B147&gt;0,VLOOKUP(B147,Fed.!$A$2:$J$1973,5,FALSE)," ")</f>
        <v xml:space="preserve"> </v>
      </c>
      <c r="G147" s="413" t="str">
        <f>IF(B147:B147&gt;0,VLOOKUP(B147,Fed.!$A$2:$J$1973,6,FALSE)," ")</f>
        <v xml:space="preserve"> </v>
      </c>
      <c r="H147" t="str">
        <f>IF(B147:B147&gt;0,VLOOKUP(B147,Fed.!$A$2:$J$1973,7,FALSE)," ")</f>
        <v xml:space="preserve"> </v>
      </c>
      <c r="I147" t="str">
        <f>IF(B147:B147&gt;0,VLOOKUP(B147,Fed.!$A$2:$J$1973,8,FALSE)," ")</f>
        <v xml:space="preserve"> </v>
      </c>
      <c r="J147" t="str">
        <f>IF(B147:B147&gt;0,VLOOKUP(B147,Fed.!$A$2:$J$1973,9,FALSE)," ")</f>
        <v xml:space="preserve"> </v>
      </c>
      <c r="K147" s="3" t="str">
        <f>IF(B147:B147&gt;0,VLOOKUP(B147,Fed.!$A$2:$J$1973,10,FALSE)," ")</f>
        <v xml:space="preserve"> </v>
      </c>
      <c r="L147" s="327">
        <f>apuração!L185</f>
        <v>69</v>
      </c>
      <c r="M147" s="327">
        <f>apuração!M185</f>
        <v>63</v>
      </c>
      <c r="N147" s="322">
        <f>apuração!N185</f>
        <v>132</v>
      </c>
      <c r="O147" s="323">
        <f>apuração!O185</f>
        <v>0</v>
      </c>
      <c r="P147" s="323">
        <f>apuração!P185</f>
        <v>0</v>
      </c>
      <c r="Q147" s="323">
        <f>apuração!Q185</f>
        <v>0</v>
      </c>
      <c r="R147" s="323">
        <f>apuração!R185</f>
        <v>0</v>
      </c>
      <c r="S147" s="324" t="str">
        <f>apuração!S185</f>
        <v/>
      </c>
      <c r="T147" s="324" t="str">
        <f>apuração!T185</f>
        <v/>
      </c>
      <c r="U147" s="324" t="str">
        <f>apuração!U185</f>
        <v/>
      </c>
      <c r="V147" s="324" t="str">
        <f>apuração!V185</f>
        <v/>
      </c>
      <c r="W147" s="315" t="str">
        <f>apuração!W185</f>
        <v/>
      </c>
      <c r="X147" s="325">
        <f>apuração!X185</f>
        <v>114</v>
      </c>
      <c r="Y147" s="315"/>
      <c r="Z147" s="315"/>
      <c r="AA147" s="315"/>
      <c r="AB147" s="315"/>
      <c r="AC147" s="315"/>
      <c r="AD147" s="315"/>
    </row>
    <row r="148" spans="1:30" ht="18.600000000000001">
      <c r="A148" s="358"/>
      <c r="B148" s="63"/>
      <c r="C148" t="str">
        <f>IF(B148:B148&gt;0,VLOOKUP(B148,Fed.!$A$2:$J$1973,2,FALSE)," ")</f>
        <v xml:space="preserve"> </v>
      </c>
      <c r="D148" t="str">
        <f>IF(B148:B148&gt;0,VLOOKUP(B148,Fed.!$A$2:$J$1973,3,FALSE)," ")</f>
        <v xml:space="preserve"> </v>
      </c>
      <c r="E148" s="3" t="str">
        <f>IF(B148:B148&gt;0,VLOOKUP(B148,Fed.!$A$2:$J$1973,4,FALSE)," ")</f>
        <v xml:space="preserve"> </v>
      </c>
      <c r="F148" s="3" t="str">
        <f>IF(B148:B148&gt;0,VLOOKUP(B148,Fed.!$A$2:$J$1973,5,FALSE)," ")</f>
        <v xml:space="preserve"> </v>
      </c>
      <c r="G148" s="413" t="str">
        <f>IF(B148:B148&gt;0,VLOOKUP(B148,Fed.!$A$2:$J$1973,6,FALSE)," ")</f>
        <v xml:space="preserve"> </v>
      </c>
      <c r="H148" t="str">
        <f>IF(B148:B148&gt;0,VLOOKUP(B148,Fed.!$A$2:$J$1973,7,FALSE)," ")</f>
        <v xml:space="preserve"> </v>
      </c>
      <c r="I148" t="str">
        <f>IF(B148:B148&gt;0,VLOOKUP(B148,Fed.!$A$2:$J$1973,8,FALSE)," ")</f>
        <v xml:space="preserve"> </v>
      </c>
      <c r="J148" t="str">
        <f>IF(B148:B148&gt;0,VLOOKUP(B148,Fed.!$A$2:$J$1973,9,FALSE)," ")</f>
        <v xml:space="preserve"> </v>
      </c>
      <c r="K148" s="3" t="str">
        <f>IF(B148:B148&gt;0,VLOOKUP(B148,Fed.!$A$2:$J$1973,10,FALSE)," ")</f>
        <v xml:space="preserve"> </v>
      </c>
      <c r="L148" s="327">
        <f>apuração!L145</f>
        <v>68</v>
      </c>
      <c r="M148" s="327">
        <f>apuração!M145</f>
        <v>60</v>
      </c>
      <c r="N148" s="322">
        <f>apuração!N145</f>
        <v>128</v>
      </c>
      <c r="O148" s="323">
        <f>apuração!O145</f>
        <v>0</v>
      </c>
      <c r="P148" s="323">
        <f>apuração!P145</f>
        <v>0</v>
      </c>
      <c r="Q148" s="323">
        <f>apuração!Q145</f>
        <v>0</v>
      </c>
      <c r="R148" s="323">
        <f>apuração!R145</f>
        <v>0</v>
      </c>
      <c r="S148" s="324" t="str">
        <f>apuração!S145</f>
        <v/>
      </c>
      <c r="T148" s="324" t="str">
        <f>apuração!T145</f>
        <v/>
      </c>
      <c r="U148" s="324" t="str">
        <f>apuração!U145</f>
        <v/>
      </c>
      <c r="V148" s="324" t="str">
        <f>apuração!V145</f>
        <v/>
      </c>
      <c r="W148" s="315" t="str">
        <f>apuração!W145</f>
        <v/>
      </c>
      <c r="X148" s="325">
        <f>apuração!X145</f>
        <v>110</v>
      </c>
      <c r="Y148" s="315"/>
      <c r="Z148" s="315"/>
      <c r="AA148" s="315"/>
      <c r="AB148" s="315"/>
      <c r="AC148" s="315"/>
      <c r="AD148" s="315"/>
    </row>
    <row r="149" spans="1:30" ht="18.600000000000001">
      <c r="A149" s="358"/>
      <c r="B149" s="63"/>
      <c r="C149" t="str">
        <f>IF(B149:B149&gt;0,VLOOKUP(B149,Fed.!$A$2:$J$1973,2,FALSE)," ")</f>
        <v xml:space="preserve"> </v>
      </c>
      <c r="D149" t="str">
        <f>IF(B149:B149&gt;0,VLOOKUP(B149,Fed.!$A$2:$J$1973,3,FALSE)," ")</f>
        <v xml:space="preserve"> </v>
      </c>
      <c r="E149" s="3" t="str">
        <f>IF(B149:B149&gt;0,VLOOKUP(B149,Fed.!$A$2:$J$1973,4,FALSE)," ")</f>
        <v xml:space="preserve"> </v>
      </c>
      <c r="F149" s="3" t="str">
        <f>IF(B149:B149&gt;0,VLOOKUP(B149,Fed.!$A$2:$J$1973,5,FALSE)," ")</f>
        <v xml:space="preserve"> </v>
      </c>
      <c r="G149" s="413" t="str">
        <f>IF(B149:B149&gt;0,VLOOKUP(B149,Fed.!$A$2:$J$1973,6,FALSE)," ")</f>
        <v xml:space="preserve"> </v>
      </c>
      <c r="H149" t="str">
        <f>IF(B149:B149&gt;0,VLOOKUP(B149,Fed.!$A$2:$J$1973,7,FALSE)," ")</f>
        <v xml:space="preserve"> </v>
      </c>
      <c r="I149" t="str">
        <f>IF(B149:B149&gt;0,VLOOKUP(B149,Fed.!$A$2:$J$1973,8,FALSE)," ")</f>
        <v xml:space="preserve"> </v>
      </c>
      <c r="J149" t="str">
        <f>IF(B149:B149&gt;0,VLOOKUP(B149,Fed.!$A$2:$J$1973,9,FALSE)," ")</f>
        <v xml:space="preserve"> </v>
      </c>
      <c r="K149" s="3" t="str">
        <f>IF(B149:B149&gt;0,VLOOKUP(B149,Fed.!$A$2:$J$1973,10,FALSE)," ")</f>
        <v xml:space="preserve"> </v>
      </c>
      <c r="L149" s="327">
        <f>apuração!L173</f>
        <v>64</v>
      </c>
      <c r="M149" s="327">
        <f>apuração!M173</f>
        <v>65</v>
      </c>
      <c r="N149" s="322">
        <f>apuração!N173</f>
        <v>129</v>
      </c>
      <c r="O149" s="323">
        <f>apuração!O173</f>
        <v>0</v>
      </c>
      <c r="P149" s="323">
        <f>apuração!P173</f>
        <v>0</v>
      </c>
      <c r="Q149" s="323">
        <f>apuração!Q173</f>
        <v>0</v>
      </c>
      <c r="R149" s="323">
        <f>apuração!R173</f>
        <v>0</v>
      </c>
      <c r="S149" s="324" t="str">
        <f>apuração!S173</f>
        <v/>
      </c>
      <c r="T149" s="324" t="str">
        <f>apuração!T173</f>
        <v/>
      </c>
      <c r="U149" s="324" t="str">
        <f>apuração!U173</f>
        <v/>
      </c>
      <c r="V149" s="324" t="str">
        <f>apuração!V173</f>
        <v/>
      </c>
      <c r="W149" s="315" t="str">
        <f>apuração!W173</f>
        <v/>
      </c>
      <c r="X149" s="325">
        <f>apuração!X173</f>
        <v>111</v>
      </c>
      <c r="Y149" s="315"/>
      <c r="Z149" s="315"/>
      <c r="AA149" s="315"/>
      <c r="AB149" s="315"/>
      <c r="AC149" s="315"/>
      <c r="AD149" s="315"/>
    </row>
    <row r="150" spans="1:30" ht="18.600000000000001">
      <c r="A150" s="358"/>
      <c r="B150" s="63"/>
      <c r="C150" t="str">
        <f>IF(B150:B150&gt;0,VLOOKUP(B150,Fed.!$A$2:$J$1973,2,FALSE)," ")</f>
        <v xml:space="preserve"> </v>
      </c>
      <c r="D150" t="str">
        <f>IF(B150:B150&gt;0,VLOOKUP(B150,Fed.!$A$2:$J$1973,3,FALSE)," ")</f>
        <v xml:space="preserve"> </v>
      </c>
      <c r="E150" s="3" t="str">
        <f>IF(B150:B150&gt;0,VLOOKUP(B150,Fed.!$A$2:$J$1973,4,FALSE)," ")</f>
        <v xml:space="preserve"> </v>
      </c>
      <c r="F150" s="3" t="str">
        <f>IF(B150:B150&gt;0,VLOOKUP(B150,Fed.!$A$2:$J$1973,5,FALSE)," ")</f>
        <v xml:space="preserve"> </v>
      </c>
      <c r="G150" s="413" t="str">
        <f>IF(B150:B150&gt;0,VLOOKUP(B150,Fed.!$A$2:$J$1973,6,FALSE)," ")</f>
        <v xml:space="preserve"> </v>
      </c>
      <c r="H150" t="str">
        <f>IF(B150:B150&gt;0,VLOOKUP(B150,Fed.!$A$2:$J$1973,7,FALSE)," ")</f>
        <v xml:space="preserve"> </v>
      </c>
      <c r="I150" t="str">
        <f>IF(B150:B150&gt;0,VLOOKUP(B150,Fed.!$A$2:$J$1973,8,FALSE)," ")</f>
        <v xml:space="preserve"> </v>
      </c>
      <c r="J150" t="str">
        <f>IF(B150:B150&gt;0,VLOOKUP(B150,Fed.!$A$2:$J$1973,9,FALSE)," ")</f>
        <v xml:space="preserve"> </v>
      </c>
      <c r="K150" s="3" t="str">
        <f>IF(B150:B150&gt;0,VLOOKUP(B150,Fed.!$A$2:$J$1973,10,FALSE)," ")</f>
        <v xml:space="preserve"> </v>
      </c>
      <c r="L150" s="327">
        <f>apuração!L96</f>
        <v>69</v>
      </c>
      <c r="M150" s="327">
        <f>apuração!M96</f>
        <v>68</v>
      </c>
      <c r="N150" s="322">
        <f>apuração!N96</f>
        <v>137</v>
      </c>
      <c r="O150" s="323">
        <f>apuração!O96</f>
        <v>0</v>
      </c>
      <c r="P150" s="323">
        <f>apuração!P96</f>
        <v>0</v>
      </c>
      <c r="Q150" s="323">
        <f>apuração!Q96</f>
        <v>0</v>
      </c>
      <c r="R150" s="323">
        <f>apuração!R96</f>
        <v>0</v>
      </c>
      <c r="S150" s="324" t="str">
        <f>apuração!S96</f>
        <v/>
      </c>
      <c r="T150" s="324" t="str">
        <f>apuração!T96</f>
        <v/>
      </c>
      <c r="U150" s="324" t="str">
        <f>apuração!U96</f>
        <v/>
      </c>
      <c r="V150" s="324" t="str">
        <f>apuração!V96</f>
        <v/>
      </c>
      <c r="W150" s="315" t="str">
        <f>apuração!W96</f>
        <v/>
      </c>
      <c r="X150" s="325">
        <f>apuração!X96</f>
        <v>119</v>
      </c>
      <c r="Y150" s="315"/>
      <c r="Z150" s="315"/>
      <c r="AA150" s="315"/>
      <c r="AB150" s="315"/>
      <c r="AC150" s="315"/>
      <c r="AD150" s="315"/>
    </row>
    <row r="151" spans="1:30" ht="18.600000000000001">
      <c r="A151" s="358"/>
      <c r="B151" s="63"/>
      <c r="C151" t="str">
        <f>IF(B151:B151&gt;0,VLOOKUP(B151,Fed.!$A$2:$J$1973,2,FALSE)," ")</f>
        <v xml:space="preserve"> </v>
      </c>
      <c r="D151" t="str">
        <f>IF(B151:B151&gt;0,VLOOKUP(B151,Fed.!$A$2:$J$1973,3,FALSE)," ")</f>
        <v xml:space="preserve"> </v>
      </c>
      <c r="E151" s="3" t="str">
        <f>IF(B151:B151&gt;0,VLOOKUP(B151,Fed.!$A$2:$J$1973,4,FALSE)," ")</f>
        <v xml:space="preserve"> </v>
      </c>
      <c r="F151" s="3" t="str">
        <f>IF(B151:B151&gt;0,VLOOKUP(B151,Fed.!$A$2:$J$1973,5,FALSE)," ")</f>
        <v xml:space="preserve"> </v>
      </c>
      <c r="G151" s="413" t="str">
        <f>IF(B151:B151&gt;0,VLOOKUP(B151,Fed.!$A$2:$J$1973,6,FALSE)," ")</f>
        <v xml:space="preserve"> </v>
      </c>
      <c r="H151" t="str">
        <f>IF(B151:B151&gt;0,VLOOKUP(B151,Fed.!$A$2:$J$1973,7,FALSE)," ")</f>
        <v xml:space="preserve"> </v>
      </c>
      <c r="I151" t="str">
        <f>IF(B151:B151&gt;0,VLOOKUP(B151,Fed.!$A$2:$J$1973,8,FALSE)," ")</f>
        <v xml:space="preserve"> </v>
      </c>
      <c r="J151" t="str">
        <f>IF(B151:B151&gt;0,VLOOKUP(B151,Fed.!$A$2:$J$1973,9,FALSE)," ")</f>
        <v xml:space="preserve"> </v>
      </c>
      <c r="K151" s="3" t="str">
        <f>IF(B151:B151&gt;0,VLOOKUP(B151,Fed.!$A$2:$J$1973,10,FALSE)," ")</f>
        <v xml:space="preserve"> </v>
      </c>
      <c r="L151" s="327">
        <f>apuração!L117</f>
        <v>68</v>
      </c>
      <c r="M151" s="327">
        <f>apuração!M117</f>
        <v>63</v>
      </c>
      <c r="N151" s="322">
        <f>apuração!N117</f>
        <v>131</v>
      </c>
      <c r="O151" s="323">
        <f>apuração!O117</f>
        <v>0</v>
      </c>
      <c r="P151" s="323">
        <f>apuração!P117</f>
        <v>0</v>
      </c>
      <c r="Q151" s="323">
        <f>apuração!Q117</f>
        <v>0</v>
      </c>
      <c r="R151" s="323">
        <f>apuração!R117</f>
        <v>0</v>
      </c>
      <c r="S151" s="324" t="str">
        <f>apuração!S117</f>
        <v/>
      </c>
      <c r="T151" s="324" t="str">
        <f>apuração!T117</f>
        <v/>
      </c>
      <c r="U151" s="324" t="str">
        <f>apuração!U117</f>
        <v/>
      </c>
      <c r="V151" s="324" t="str">
        <f>apuração!V117</f>
        <v/>
      </c>
      <c r="W151" s="315" t="str">
        <f>apuração!W117</f>
        <v/>
      </c>
      <c r="X151" s="325">
        <f>apuração!X117</f>
        <v>107</v>
      </c>
      <c r="Y151" s="315"/>
      <c r="Z151" s="315"/>
      <c r="AA151" s="315"/>
      <c r="AB151" s="315"/>
      <c r="AC151" s="315"/>
      <c r="AD151" s="315"/>
    </row>
    <row r="152" spans="1:30" ht="18.600000000000001">
      <c r="A152" s="358"/>
      <c r="B152" s="63"/>
      <c r="C152" t="str">
        <f>IF(B152:B152&gt;0,VLOOKUP(B152,Fed.!$A$2:$J$1973,2,FALSE)," ")</f>
        <v xml:space="preserve"> </v>
      </c>
      <c r="D152" t="str">
        <f>IF(B152:B152&gt;0,VLOOKUP(B152,Fed.!$A$2:$J$1973,3,FALSE)," ")</f>
        <v xml:space="preserve"> </v>
      </c>
      <c r="E152" s="3" t="str">
        <f>IF(B152:B152&gt;0,VLOOKUP(B152,Fed.!$A$2:$J$1973,4,FALSE)," ")</f>
        <v xml:space="preserve"> </v>
      </c>
      <c r="F152" s="3" t="str">
        <f>IF(B152:B152&gt;0,VLOOKUP(B152,Fed.!$A$2:$J$1973,5,FALSE)," ")</f>
        <v xml:space="preserve"> </v>
      </c>
      <c r="G152" s="413" t="str">
        <f>IF(B152:B152&gt;0,VLOOKUP(B152,Fed.!$A$2:$J$1973,6,FALSE)," ")</f>
        <v xml:space="preserve"> </v>
      </c>
      <c r="H152" t="str">
        <f>IF(B152:B152&gt;0,VLOOKUP(B152,Fed.!$A$2:$J$1973,7,FALSE)," ")</f>
        <v xml:space="preserve"> </v>
      </c>
      <c r="I152" t="str">
        <f>IF(B152:B152&gt;0,VLOOKUP(B152,Fed.!$A$2:$J$1973,8,FALSE)," ")</f>
        <v xml:space="preserve"> </v>
      </c>
      <c r="J152" t="str">
        <f>IF(B152:B152&gt;0,VLOOKUP(B152,Fed.!$A$2:$J$1973,9,FALSE)," ")</f>
        <v xml:space="preserve"> </v>
      </c>
      <c r="K152" s="3" t="str">
        <f>IF(B152:B152&gt;0,VLOOKUP(B152,Fed.!$A$2:$J$1973,10,FALSE)," ")</f>
        <v xml:space="preserve"> </v>
      </c>
      <c r="L152" s="327">
        <f>apuração!L148</f>
        <v>71</v>
      </c>
      <c r="M152" s="327">
        <f>apuração!M148</f>
        <v>78</v>
      </c>
      <c r="N152" s="322">
        <f>apuração!N148</f>
        <v>149</v>
      </c>
      <c r="O152" s="323">
        <f>apuração!O148</f>
        <v>0</v>
      </c>
      <c r="P152" s="323">
        <f>apuração!P148</f>
        <v>0</v>
      </c>
      <c r="Q152" s="323">
        <f>apuração!Q148</f>
        <v>0</v>
      </c>
      <c r="R152" s="323">
        <f>apuração!R148</f>
        <v>0</v>
      </c>
      <c r="S152" s="324" t="str">
        <f>apuração!S148</f>
        <v/>
      </c>
      <c r="T152" s="324" t="str">
        <f>apuração!T148</f>
        <v/>
      </c>
      <c r="U152" s="324" t="str">
        <f>apuração!U148</f>
        <v/>
      </c>
      <c r="V152" s="324" t="str">
        <f>apuração!V148</f>
        <v/>
      </c>
      <c r="W152" s="315" t="str">
        <f>apuração!W148</f>
        <v/>
      </c>
      <c r="X152" s="325">
        <f>apuração!X148</f>
        <v>125</v>
      </c>
      <c r="Y152" s="315"/>
      <c r="Z152" s="315"/>
      <c r="AA152" s="315"/>
      <c r="AB152" s="315"/>
      <c r="AC152" s="315"/>
      <c r="AD152" s="315"/>
    </row>
    <row r="153" spans="1:30" ht="18.600000000000001">
      <c r="A153" s="358"/>
      <c r="B153" s="63"/>
      <c r="C153" t="str">
        <f>IF(B153:B153&gt;0,VLOOKUP(B153,Fed.!$A$2:$J$1973,2,FALSE)," ")</f>
        <v xml:space="preserve"> </v>
      </c>
      <c r="D153" t="str">
        <f>IF(B153:B153&gt;0,VLOOKUP(B153,Fed.!$A$2:$J$1973,3,FALSE)," ")</f>
        <v xml:space="preserve"> </v>
      </c>
      <c r="E153" s="3" t="str">
        <f>IF(B153:B153&gt;0,VLOOKUP(B153,Fed.!$A$2:$J$1973,4,FALSE)," ")</f>
        <v xml:space="preserve"> </v>
      </c>
      <c r="F153" s="3" t="str">
        <f>IF(B153:B153&gt;0,VLOOKUP(B153,Fed.!$A$2:$J$1973,5,FALSE)," ")</f>
        <v xml:space="preserve"> </v>
      </c>
      <c r="G153" s="413" t="str">
        <f>IF(B153:B153&gt;0,VLOOKUP(B153,Fed.!$A$2:$J$1973,6,FALSE)," ")</f>
        <v xml:space="preserve"> </v>
      </c>
      <c r="H153" t="str">
        <f>IF(B153:B153&gt;0,VLOOKUP(B153,Fed.!$A$2:$J$1973,7,FALSE)," ")</f>
        <v xml:space="preserve"> </v>
      </c>
      <c r="I153" t="str">
        <f>IF(B153:B153&gt;0,VLOOKUP(B153,Fed.!$A$2:$J$1973,8,FALSE)," ")</f>
        <v xml:space="preserve"> </v>
      </c>
      <c r="J153" t="str">
        <f>IF(B153:B153&gt;0,VLOOKUP(B153,Fed.!$A$2:$J$1973,9,FALSE)," ")</f>
        <v xml:space="preserve"> </v>
      </c>
      <c r="K153" s="3" t="str">
        <f>IF(B153:B153&gt;0,VLOOKUP(B153,Fed.!$A$2:$J$1973,10,FALSE)," ")</f>
        <v xml:space="preserve"> </v>
      </c>
      <c r="L153" s="327">
        <f>apuração!L195</f>
        <v>70</v>
      </c>
      <c r="M153" s="327">
        <f>apuração!M195</f>
        <v>65</v>
      </c>
      <c r="N153" s="322">
        <f>apuração!N195</f>
        <v>135</v>
      </c>
      <c r="O153" s="323">
        <f>apuração!O195</f>
        <v>0</v>
      </c>
      <c r="P153" s="323">
        <f>apuração!P195</f>
        <v>0</v>
      </c>
      <c r="Q153" s="323">
        <f>apuração!Q195</f>
        <v>0</v>
      </c>
      <c r="R153" s="323">
        <f>apuração!R195</f>
        <v>0</v>
      </c>
      <c r="S153" s="324" t="str">
        <f>apuração!S195</f>
        <v/>
      </c>
      <c r="T153" s="324" t="str">
        <f>apuração!T195</f>
        <v/>
      </c>
      <c r="U153" s="324" t="str">
        <f>apuração!U195</f>
        <v/>
      </c>
      <c r="V153" s="324" t="str">
        <f>apuração!V195</f>
        <v/>
      </c>
      <c r="W153" s="315" t="str">
        <f>apuração!W195</f>
        <v/>
      </c>
      <c r="X153" s="325">
        <f>apuração!X195</f>
        <v>111</v>
      </c>
      <c r="Y153" s="315"/>
      <c r="Z153" s="315"/>
      <c r="AA153" s="315"/>
      <c r="AB153" s="315"/>
      <c r="AC153" s="315"/>
      <c r="AD153" s="315"/>
    </row>
    <row r="154" spans="1:30" ht="18.600000000000001">
      <c r="A154" s="358"/>
      <c r="B154" s="63"/>
      <c r="C154" t="str">
        <f>IF(B154:B154&gt;0,VLOOKUP(B154,Fed.!$A$2:$J$1973,2,FALSE)," ")</f>
        <v xml:space="preserve"> </v>
      </c>
      <c r="D154" t="str">
        <f>IF(B154:B154&gt;0,VLOOKUP(B154,Fed.!$A$2:$J$1973,3,FALSE)," ")</f>
        <v xml:space="preserve"> </v>
      </c>
      <c r="E154" s="3" t="str">
        <f>IF(B154:B154&gt;0,VLOOKUP(B154,Fed.!$A$2:$J$1973,4,FALSE)," ")</f>
        <v xml:space="preserve"> </v>
      </c>
      <c r="F154" s="3" t="str">
        <f>IF(B154:B154&gt;0,VLOOKUP(B154,Fed.!$A$2:$J$1973,5,FALSE)," ")</f>
        <v xml:space="preserve"> </v>
      </c>
      <c r="G154" s="413" t="str">
        <f>IF(B154:B154&gt;0,VLOOKUP(B154,Fed.!$A$2:$J$1973,6,FALSE)," ")</f>
        <v xml:space="preserve"> </v>
      </c>
      <c r="H154" t="str">
        <f>IF(B154:B154&gt;0,VLOOKUP(B154,Fed.!$A$2:$J$1973,7,FALSE)," ")</f>
        <v xml:space="preserve"> </v>
      </c>
      <c r="I154" t="str">
        <f>IF(B154:B154&gt;0,VLOOKUP(B154,Fed.!$A$2:$J$1973,8,FALSE)," ")</f>
        <v xml:space="preserve"> </v>
      </c>
      <c r="J154" t="str">
        <f>IF(B154:B154&gt;0,VLOOKUP(B154,Fed.!$A$2:$J$1973,9,FALSE)," ")</f>
        <v xml:space="preserve"> </v>
      </c>
      <c r="K154" s="3" t="str">
        <f>IF(B154:B154&gt;0,VLOOKUP(B154,Fed.!$A$2:$J$1973,10,FALSE)," ")</f>
        <v xml:space="preserve"> </v>
      </c>
      <c r="L154" s="327">
        <f>apuração!L186</f>
        <v>61</v>
      </c>
      <c r="M154" s="327">
        <f>apuração!M186</f>
        <v>62</v>
      </c>
      <c r="N154" s="322">
        <f>apuração!N186</f>
        <v>123</v>
      </c>
      <c r="O154" s="323">
        <f>apuração!O186</f>
        <v>0</v>
      </c>
      <c r="P154" s="323">
        <f>apuração!P186</f>
        <v>0</v>
      </c>
      <c r="Q154" s="323">
        <f>apuração!Q186</f>
        <v>0</v>
      </c>
      <c r="R154" s="323">
        <f>apuração!R186</f>
        <v>0</v>
      </c>
      <c r="S154" s="324" t="str">
        <f>apuração!S186</f>
        <v/>
      </c>
      <c r="T154" s="324" t="str">
        <f>apuração!T186</f>
        <v/>
      </c>
      <c r="U154" s="324" t="str">
        <f>apuração!U186</f>
        <v/>
      </c>
      <c r="V154" s="324" t="str">
        <f>apuração!V186</f>
        <v/>
      </c>
      <c r="W154" s="315" t="str">
        <f>apuração!W186</f>
        <v/>
      </c>
      <c r="X154" s="325">
        <f>apuração!X186</f>
        <v>105</v>
      </c>
      <c r="Y154" s="315"/>
      <c r="Z154" s="315"/>
      <c r="AA154" s="315"/>
      <c r="AB154" s="315"/>
      <c r="AC154" s="315"/>
      <c r="AD154" s="315"/>
    </row>
    <row r="155" spans="1:30" ht="18.600000000000001">
      <c r="A155" s="358"/>
      <c r="B155" s="63"/>
      <c r="C155" t="str">
        <f>IF(B155:B155&gt;0,VLOOKUP(B155,Fed.!$A$2:$J$1973,2,FALSE)," ")</f>
        <v xml:space="preserve"> </v>
      </c>
      <c r="D155" t="str">
        <f>IF(B155:B155&gt;0,VLOOKUP(B155,Fed.!$A$2:$J$1973,3,FALSE)," ")</f>
        <v xml:space="preserve"> </v>
      </c>
      <c r="E155" s="3" t="str">
        <f>IF(B155:B155&gt;0,VLOOKUP(B155,Fed.!$A$2:$J$1973,4,FALSE)," ")</f>
        <v xml:space="preserve"> </v>
      </c>
      <c r="F155" s="3" t="str">
        <f>IF(B155:B155&gt;0,VLOOKUP(B155,Fed.!$A$2:$J$1973,5,FALSE)," ")</f>
        <v xml:space="preserve"> </v>
      </c>
      <c r="G155" s="413" t="str">
        <f>IF(B155:B155&gt;0,VLOOKUP(B155,Fed.!$A$2:$J$1973,6,FALSE)," ")</f>
        <v xml:space="preserve"> </v>
      </c>
      <c r="H155" t="str">
        <f>IF(B155:B155&gt;0,VLOOKUP(B155,Fed.!$A$2:$J$1973,7,FALSE)," ")</f>
        <v xml:space="preserve"> </v>
      </c>
      <c r="I155" t="str">
        <f>IF(B155:B155&gt;0,VLOOKUP(B155,Fed.!$A$2:$J$1973,8,FALSE)," ")</f>
        <v xml:space="preserve"> </v>
      </c>
      <c r="J155" t="str">
        <f>IF(B155:B155&gt;0,VLOOKUP(B155,Fed.!$A$2:$J$1973,9,FALSE)," ")</f>
        <v xml:space="preserve"> </v>
      </c>
      <c r="K155" s="3" t="str">
        <f>IF(B155:B155&gt;0,VLOOKUP(B155,Fed.!$A$2:$J$1973,10,FALSE)," ")</f>
        <v xml:space="preserve"> </v>
      </c>
      <c r="L155" s="327">
        <f>apuração!L8</f>
        <v>63</v>
      </c>
      <c r="M155" s="327">
        <f>apuração!M8</f>
        <v>66</v>
      </c>
      <c r="N155" s="322">
        <f>apuração!N8</f>
        <v>129</v>
      </c>
      <c r="O155" s="323">
        <f>apuração!O8</f>
        <v>0</v>
      </c>
      <c r="P155" s="323">
        <f>apuração!P8</f>
        <v>0</v>
      </c>
      <c r="Q155" s="323">
        <f>apuração!Q8</f>
        <v>0</v>
      </c>
      <c r="R155" s="323">
        <f>apuração!R8</f>
        <v>0</v>
      </c>
      <c r="S155" s="324" t="str">
        <f>apuração!S8</f>
        <v/>
      </c>
      <c r="T155" s="324" t="str">
        <f>apuração!T8</f>
        <v/>
      </c>
      <c r="U155" s="324" t="str">
        <f>apuração!U8</f>
        <v/>
      </c>
      <c r="V155" s="324" t="str">
        <f>apuração!V8</f>
        <v/>
      </c>
      <c r="W155" s="315" t="str">
        <f>apuração!W8</f>
        <v/>
      </c>
      <c r="X155" s="325">
        <f>apuração!X8</f>
        <v>117</v>
      </c>
      <c r="Y155" s="315"/>
      <c r="Z155" s="315"/>
      <c r="AA155" s="315"/>
      <c r="AB155" s="315"/>
      <c r="AC155" s="315"/>
      <c r="AD155" s="315"/>
    </row>
    <row r="156" spans="1:30" ht="18.600000000000001">
      <c r="A156" s="358"/>
      <c r="B156" s="63"/>
      <c r="C156" t="str">
        <f>IF(B156:B156&gt;0,VLOOKUP(B156,Fed.!$A$2:$J$1973,2,FALSE)," ")</f>
        <v xml:space="preserve"> </v>
      </c>
      <c r="D156" t="str">
        <f>IF(B156:B156&gt;0,VLOOKUP(B156,Fed.!$A$2:$J$1973,3,FALSE)," ")</f>
        <v xml:space="preserve"> </v>
      </c>
      <c r="E156" s="3" t="str">
        <f>IF(B156:B156&gt;0,VLOOKUP(B156,Fed.!$A$2:$J$1973,4,FALSE)," ")</f>
        <v xml:space="preserve"> </v>
      </c>
      <c r="F156" s="3" t="str">
        <f>IF(B156:B156&gt;0,VLOOKUP(B156,Fed.!$A$2:$J$1973,5,FALSE)," ")</f>
        <v xml:space="preserve"> </v>
      </c>
      <c r="G156" s="413" t="str">
        <f>IF(B156:B156&gt;0,VLOOKUP(B156,Fed.!$A$2:$J$1973,6,FALSE)," ")</f>
        <v xml:space="preserve"> </v>
      </c>
      <c r="H156" t="str">
        <f>IF(B156:B156&gt;0,VLOOKUP(B156,Fed.!$A$2:$J$1973,7,FALSE)," ")</f>
        <v xml:space="preserve"> </v>
      </c>
      <c r="I156" t="str">
        <f>IF(B156:B156&gt;0,VLOOKUP(B156,Fed.!$A$2:$J$1973,8,FALSE)," ")</f>
        <v xml:space="preserve"> </v>
      </c>
      <c r="J156" t="str">
        <f>IF(B156:B156&gt;0,VLOOKUP(B156,Fed.!$A$2:$J$1973,9,FALSE)," ")</f>
        <v xml:space="preserve"> </v>
      </c>
      <c r="K156" s="3" t="str">
        <f>IF(B156:B156&gt;0,VLOOKUP(B156,Fed.!$A$2:$J$1973,10,FALSE)," ")</f>
        <v xml:space="preserve"> </v>
      </c>
      <c r="L156" s="327">
        <f>apuração!L25</f>
        <v>61</v>
      </c>
      <c r="M156" s="327">
        <f>apuração!M25</f>
        <v>53</v>
      </c>
      <c r="N156" s="322">
        <f>apuração!N25</f>
        <v>114</v>
      </c>
      <c r="O156" s="323">
        <f>apuração!O25</f>
        <v>0</v>
      </c>
      <c r="P156" s="323">
        <f>apuração!P25</f>
        <v>0</v>
      </c>
      <c r="Q156" s="323">
        <f>apuração!Q25</f>
        <v>0</v>
      </c>
      <c r="R156" s="323">
        <f>apuração!R25</f>
        <v>0</v>
      </c>
      <c r="S156" s="324" t="str">
        <f>apuração!S25</f>
        <v/>
      </c>
      <c r="T156" s="324" t="str">
        <f>apuração!T25</f>
        <v/>
      </c>
      <c r="U156" s="324" t="str">
        <f>apuração!U25</f>
        <v/>
      </c>
      <c r="V156" s="324" t="str">
        <f>apuração!V25</f>
        <v/>
      </c>
      <c r="W156" s="315" t="str">
        <f>apuração!W25</f>
        <v/>
      </c>
      <c r="X156" s="325">
        <f>apuração!X25</f>
        <v>102</v>
      </c>
      <c r="Y156" s="315"/>
      <c r="Z156" s="315"/>
      <c r="AA156" s="315"/>
      <c r="AB156" s="315"/>
      <c r="AC156" s="315"/>
      <c r="AD156" s="315"/>
    </row>
    <row r="157" spans="1:30" ht="18.600000000000001">
      <c r="A157" s="358"/>
      <c r="B157" s="63"/>
      <c r="C157" t="str">
        <f>IF(B157:B157&gt;0,VLOOKUP(B157,Fed.!$A$2:$J$1973,2,FALSE)," ")</f>
        <v xml:space="preserve"> </v>
      </c>
      <c r="D157" t="str">
        <f>IF(B157:B157&gt;0,VLOOKUP(B157,Fed.!$A$2:$J$1973,3,FALSE)," ")</f>
        <v xml:space="preserve"> </v>
      </c>
      <c r="E157" s="3" t="str">
        <f>IF(B157:B157&gt;0,VLOOKUP(B157,Fed.!$A$2:$J$1973,4,FALSE)," ")</f>
        <v xml:space="preserve"> </v>
      </c>
      <c r="F157" s="3" t="str">
        <f>IF(B157:B157&gt;0,VLOOKUP(B157,Fed.!$A$2:$J$1973,5,FALSE)," ")</f>
        <v xml:space="preserve"> </v>
      </c>
      <c r="G157" s="413" t="str">
        <f>IF(B157:B157&gt;0,VLOOKUP(B157,Fed.!$A$2:$J$1973,6,FALSE)," ")</f>
        <v xml:space="preserve"> </v>
      </c>
      <c r="H157" t="str">
        <f>IF(B157:B157&gt;0,VLOOKUP(B157,Fed.!$A$2:$J$1973,7,FALSE)," ")</f>
        <v xml:space="preserve"> </v>
      </c>
      <c r="I157" t="str">
        <f>IF(B157:B157&gt;0,VLOOKUP(B157,Fed.!$A$2:$J$1973,8,FALSE)," ")</f>
        <v xml:space="preserve"> </v>
      </c>
      <c r="J157" t="str">
        <f>IF(B157:B157&gt;0,VLOOKUP(B157,Fed.!$A$2:$J$1973,9,FALSE)," ")</f>
        <v xml:space="preserve"> </v>
      </c>
      <c r="K157" s="3" t="str">
        <f>IF(B157:B157&gt;0,VLOOKUP(B157,Fed.!$A$2:$J$1973,10,FALSE)," ")</f>
        <v xml:space="preserve"> </v>
      </c>
      <c r="L157" s="327">
        <f>apuração!L116</f>
        <v>66</v>
      </c>
      <c r="M157" s="327">
        <f>apuração!M116</f>
        <v>64</v>
      </c>
      <c r="N157" s="322">
        <f>apuração!N116</f>
        <v>130</v>
      </c>
      <c r="O157" s="323">
        <f>apuração!O116</f>
        <v>0</v>
      </c>
      <c r="P157" s="323">
        <f>apuração!P116</f>
        <v>0</v>
      </c>
      <c r="Q157" s="323">
        <f>apuração!Q116</f>
        <v>0</v>
      </c>
      <c r="R157" s="323">
        <f>apuração!R116</f>
        <v>0</v>
      </c>
      <c r="S157" s="324" t="str">
        <f>apuração!S116</f>
        <v/>
      </c>
      <c r="T157" s="324" t="str">
        <f>apuração!T116</f>
        <v/>
      </c>
      <c r="U157" s="324" t="str">
        <f>apuração!U116</f>
        <v/>
      </c>
      <c r="V157" s="324" t="str">
        <f>apuração!V116</f>
        <v/>
      </c>
      <c r="W157" s="315" t="str">
        <f>apuração!W116</f>
        <v/>
      </c>
      <c r="X157" s="325">
        <f>apuração!X116</f>
        <v>112</v>
      </c>
      <c r="Y157" s="315"/>
      <c r="Z157" s="315"/>
      <c r="AA157" s="315"/>
      <c r="AB157" s="315"/>
      <c r="AC157" s="315"/>
      <c r="AD157" s="315"/>
    </row>
    <row r="158" spans="1:30" ht="18.600000000000001">
      <c r="A158" s="358"/>
      <c r="B158" s="463"/>
      <c r="C158" t="str">
        <f>IF(B158:B158&gt;0,VLOOKUP(B158,Fed.!$A$2:$J$1973,2,FALSE)," ")</f>
        <v xml:space="preserve"> </v>
      </c>
      <c r="D158" t="str">
        <f>IF(B158:B158&gt;0,VLOOKUP(B158,Fed.!$A$2:$J$1973,3,FALSE)," ")</f>
        <v xml:space="preserve"> </v>
      </c>
      <c r="E158" s="3" t="str">
        <f>IF(B158:B158&gt;0,VLOOKUP(B158,Fed.!$A$2:$J$1973,4,FALSE)," ")</f>
        <v xml:space="preserve"> </v>
      </c>
      <c r="F158" s="3" t="str">
        <f>IF(B158:B158&gt;0,VLOOKUP(B158,Fed.!$A$2:$J$1973,5,FALSE)," ")</f>
        <v xml:space="preserve"> </v>
      </c>
      <c r="G158" s="413" t="str">
        <f>IF(B158:B158&gt;0,VLOOKUP(B158,Fed.!$A$2:$J$1973,6,FALSE)," ")</f>
        <v xml:space="preserve"> </v>
      </c>
      <c r="H158" t="str">
        <f>IF(B158:B158&gt;0,VLOOKUP(B158,Fed.!$A$2:$J$1973,7,FALSE)," ")</f>
        <v xml:space="preserve"> </v>
      </c>
      <c r="I158" t="str">
        <f>IF(B158:B158&gt;0,VLOOKUP(B158,Fed.!$A$2:$J$1973,8,FALSE)," ")</f>
        <v xml:space="preserve"> </v>
      </c>
      <c r="J158" t="str">
        <f>IF(B158:B158&gt;0,VLOOKUP(B158,Fed.!$A$2:$J$1973,9,FALSE)," ")</f>
        <v xml:space="preserve"> </v>
      </c>
      <c r="K158" s="3" t="str">
        <f>IF(B158:B158&gt;0,VLOOKUP(B158,Fed.!$A$2:$J$1973,10,FALSE)," ")</f>
        <v xml:space="preserve"> </v>
      </c>
      <c r="L158" s="327">
        <f>apuração!L192</f>
        <v>74</v>
      </c>
      <c r="M158" s="327">
        <f>apuração!M192</f>
        <v>63</v>
      </c>
      <c r="N158" s="322">
        <f>apuração!N192</f>
        <v>137</v>
      </c>
      <c r="O158" s="323">
        <f>apuração!O192</f>
        <v>0</v>
      </c>
      <c r="P158" s="323">
        <f>apuração!P192</f>
        <v>0</v>
      </c>
      <c r="Q158" s="323">
        <f>apuração!Q192</f>
        <v>0</v>
      </c>
      <c r="R158" s="323">
        <f>apuração!R192</f>
        <v>0</v>
      </c>
      <c r="S158" s="324" t="str">
        <f>apuração!S192</f>
        <v/>
      </c>
      <c r="T158" s="324" t="str">
        <f>apuração!T192</f>
        <v/>
      </c>
      <c r="U158" s="324" t="str">
        <f>apuração!U192</f>
        <v/>
      </c>
      <c r="V158" s="324" t="str">
        <f>apuração!V192</f>
        <v/>
      </c>
      <c r="W158" s="315" t="str">
        <f>apuração!W192</f>
        <v/>
      </c>
      <c r="X158" s="325">
        <f>apuração!X192</f>
        <v>119</v>
      </c>
      <c r="Y158" s="315"/>
      <c r="Z158" s="315"/>
      <c r="AA158" s="315"/>
      <c r="AB158" s="315"/>
      <c r="AC158" s="315"/>
      <c r="AD158" s="315"/>
    </row>
    <row r="159" spans="1:30" ht="18.600000000000001">
      <c r="A159" s="358"/>
      <c r="B159" s="463"/>
      <c r="C159" t="str">
        <f>IF(B159:B159&gt;0,VLOOKUP(B159,Fed.!$A$2:$J$1973,2,FALSE)," ")</f>
        <v xml:space="preserve"> </v>
      </c>
      <c r="D159" t="str">
        <f>IF(B159:B159&gt;0,VLOOKUP(B159,Fed.!$A$2:$J$1973,3,FALSE)," ")</f>
        <v xml:space="preserve"> </v>
      </c>
      <c r="E159" s="3" t="str">
        <f>IF(B159:B159&gt;0,VLOOKUP(B159,Fed.!$A$2:$J$1973,4,FALSE)," ")</f>
        <v xml:space="preserve"> </v>
      </c>
      <c r="F159" s="3" t="str">
        <f>IF(B159:B159&gt;0,VLOOKUP(B159,Fed.!$A$2:$J$1973,5,FALSE)," ")</f>
        <v xml:space="preserve"> </v>
      </c>
      <c r="G159" s="413" t="str">
        <f>IF(B159:B159&gt;0,VLOOKUP(B159,Fed.!$A$2:$J$1973,6,FALSE)," ")</f>
        <v xml:space="preserve"> </v>
      </c>
      <c r="H159" t="str">
        <f>IF(B159:B159&gt;0,VLOOKUP(B159,Fed.!$A$2:$J$1973,7,FALSE)," ")</f>
        <v xml:space="preserve"> </v>
      </c>
      <c r="I159" t="str">
        <f>IF(B159:B159&gt;0,VLOOKUP(B159,Fed.!$A$2:$J$1973,8,FALSE)," ")</f>
        <v xml:space="preserve"> </v>
      </c>
      <c r="J159" t="str">
        <f>IF(B159:B159&gt;0,VLOOKUP(B159,Fed.!$A$2:$J$1973,9,FALSE)," ")</f>
        <v xml:space="preserve"> </v>
      </c>
      <c r="K159" s="3" t="str">
        <f>IF(B159:B159&gt;0,VLOOKUP(B159,Fed.!$A$2:$J$1973,10,FALSE)," ")</f>
        <v xml:space="preserve"> </v>
      </c>
      <c r="L159" s="327">
        <f>apuração!L119</f>
        <v>58</v>
      </c>
      <c r="M159" s="327">
        <f>apuração!M119</f>
        <v>60</v>
      </c>
      <c r="N159" s="322">
        <f>apuração!N119</f>
        <v>118</v>
      </c>
      <c r="O159" s="323">
        <f>apuração!O119</f>
        <v>0</v>
      </c>
      <c r="P159" s="323">
        <f>apuração!P119</f>
        <v>0</v>
      </c>
      <c r="Q159" s="323">
        <f>apuração!Q119</f>
        <v>0</v>
      </c>
      <c r="R159" s="323">
        <f>apuração!R119</f>
        <v>0</v>
      </c>
      <c r="S159" s="324" t="str">
        <f>apuração!S119</f>
        <v/>
      </c>
      <c r="T159" s="324" t="str">
        <f>apuração!T119</f>
        <v/>
      </c>
      <c r="U159" s="324" t="str">
        <f>apuração!U119</f>
        <v/>
      </c>
      <c r="V159" s="324" t="str">
        <f>apuração!V119</f>
        <v/>
      </c>
      <c r="W159" s="315" t="str">
        <f>apuração!W119</f>
        <v/>
      </c>
      <c r="X159" s="325">
        <f>apuração!X119</f>
        <v>100</v>
      </c>
      <c r="Y159" s="315"/>
      <c r="Z159" s="315"/>
      <c r="AA159" s="315"/>
      <c r="AB159" s="315"/>
      <c r="AC159" s="315"/>
      <c r="AD159" s="315"/>
    </row>
    <row r="160" spans="1:30" ht="18.600000000000001">
      <c r="A160" s="358"/>
      <c r="B160" s="463"/>
      <c r="C160" t="str">
        <f>IF(B160:B160&gt;0,VLOOKUP(B160,Fed.!$A$2:$J$1973,2,FALSE)," ")</f>
        <v xml:space="preserve"> </v>
      </c>
      <c r="D160" t="str">
        <f>IF(B160:B160&gt;0,VLOOKUP(B160,Fed.!$A$2:$J$1973,3,FALSE)," ")</f>
        <v xml:space="preserve"> </v>
      </c>
      <c r="E160" s="3" t="str">
        <f>IF(B160:B160&gt;0,VLOOKUP(B160,Fed.!$A$2:$J$1973,4,FALSE)," ")</f>
        <v xml:space="preserve"> </v>
      </c>
      <c r="F160" s="3" t="str">
        <f>IF(B160:B160&gt;0,VLOOKUP(B160,Fed.!$A$2:$J$1973,5,FALSE)," ")</f>
        <v xml:space="preserve"> </v>
      </c>
      <c r="G160" s="413" t="str">
        <f>IF(B160:B160&gt;0,VLOOKUP(B160,Fed.!$A$2:$J$1973,6,FALSE)," ")</f>
        <v xml:space="preserve"> </v>
      </c>
      <c r="H160" t="str">
        <f>IF(B160:B160&gt;0,VLOOKUP(B160,Fed.!$A$2:$J$1973,7,FALSE)," ")</f>
        <v xml:space="preserve"> </v>
      </c>
      <c r="I160" t="str">
        <f>IF(B160:B160&gt;0,VLOOKUP(B160,Fed.!$A$2:$J$1973,8,FALSE)," ")</f>
        <v xml:space="preserve"> </v>
      </c>
      <c r="J160" t="str">
        <f>IF(B160:B160&gt;0,VLOOKUP(B160,Fed.!$A$2:$J$1973,9,FALSE)," ")</f>
        <v xml:space="preserve"> </v>
      </c>
      <c r="K160" s="3" t="str">
        <f>IF(B160:B160&gt;0,VLOOKUP(B160,Fed.!$A$2:$J$1973,10,FALSE)," ")</f>
        <v xml:space="preserve"> </v>
      </c>
      <c r="L160" s="321">
        <f>apuração!L147</f>
        <v>73</v>
      </c>
      <c r="M160" s="321">
        <f>apuração!M147</f>
        <v>71</v>
      </c>
      <c r="N160" s="322">
        <f>apuração!N147</f>
        <v>144</v>
      </c>
      <c r="O160" s="323">
        <f>apuração!O147</f>
        <v>0</v>
      </c>
      <c r="P160" s="323">
        <f>apuração!P147</f>
        <v>0</v>
      </c>
      <c r="Q160" s="323">
        <f>apuração!Q147</f>
        <v>0</v>
      </c>
      <c r="R160" s="323">
        <f>apuração!R147</f>
        <v>0</v>
      </c>
      <c r="S160" s="324" t="str">
        <f>apuração!S147</f>
        <v/>
      </c>
      <c r="T160" s="324" t="str">
        <f>apuração!T147</f>
        <v/>
      </c>
      <c r="U160" s="324" t="str">
        <f>apuração!U147</f>
        <v/>
      </c>
      <c r="V160" s="324" t="str">
        <f>apuração!V147</f>
        <v/>
      </c>
      <c r="W160" s="315" t="str">
        <f>apuração!W147</f>
        <v/>
      </c>
      <c r="X160" s="325">
        <f>apuração!X147</f>
        <v>120</v>
      </c>
      <c r="Y160" s="315"/>
      <c r="Z160" s="315"/>
      <c r="AA160" s="315"/>
      <c r="AB160" s="315"/>
      <c r="AC160" s="315"/>
      <c r="AD160" s="315"/>
    </row>
    <row r="161" spans="1:30" ht="18.600000000000001">
      <c r="A161" s="358"/>
      <c r="B161" s="463"/>
      <c r="C161" t="str">
        <f>IF(B161:B161&gt;0,VLOOKUP(B161,Fed.!$A$2:$J$1973,2,FALSE)," ")</f>
        <v xml:space="preserve"> </v>
      </c>
      <c r="D161" t="str">
        <f>IF(B161:B161&gt;0,VLOOKUP(B161,Fed.!$A$2:$J$1973,3,FALSE)," ")</f>
        <v xml:space="preserve"> </v>
      </c>
      <c r="E161" s="3" t="str">
        <f>IF(B161:B161&gt;0,VLOOKUP(B161,Fed.!$A$2:$J$1973,4,FALSE)," ")</f>
        <v xml:space="preserve"> </v>
      </c>
      <c r="F161" s="3" t="str">
        <f>IF(B161:B161&gt;0,VLOOKUP(B161,Fed.!$A$2:$J$1973,5,FALSE)," ")</f>
        <v xml:space="preserve"> </v>
      </c>
      <c r="G161" s="413" t="str">
        <f>IF(B161:B161&gt;0,VLOOKUP(B161,Fed.!$A$2:$J$1973,6,FALSE)," ")</f>
        <v xml:space="preserve"> </v>
      </c>
      <c r="H161" t="str">
        <f>IF(B161:B161&gt;0,VLOOKUP(B161,Fed.!$A$2:$J$1973,7,FALSE)," ")</f>
        <v xml:space="preserve"> </v>
      </c>
      <c r="I161" t="str">
        <f>IF(B161:B161&gt;0,VLOOKUP(B161,Fed.!$A$2:$J$1973,8,FALSE)," ")</f>
        <v xml:space="preserve"> </v>
      </c>
      <c r="J161" t="str">
        <f>IF(B161:B161&gt;0,VLOOKUP(B161,Fed.!$A$2:$J$1973,9,FALSE)," ")</f>
        <v xml:space="preserve"> </v>
      </c>
      <c r="K161" s="3" t="str">
        <f>IF(B161:B161&gt;0,VLOOKUP(B161,Fed.!$A$2:$J$1973,10,FALSE)," ")</f>
        <v xml:space="preserve"> </v>
      </c>
      <c r="L161" s="327">
        <f>apuração!L193</f>
        <v>70</v>
      </c>
      <c r="M161" s="327">
        <f>apuração!M193</f>
        <v>61</v>
      </c>
      <c r="N161" s="322">
        <f>apuração!N193</f>
        <v>131</v>
      </c>
      <c r="O161" s="323">
        <f>apuração!O193</f>
        <v>0</v>
      </c>
      <c r="P161" s="323">
        <f>apuração!P193</f>
        <v>0</v>
      </c>
      <c r="Q161" s="323">
        <f>apuração!Q193</f>
        <v>0</v>
      </c>
      <c r="R161" s="323">
        <f>apuração!R193</f>
        <v>0</v>
      </c>
      <c r="S161" s="324" t="str">
        <f>apuração!S193</f>
        <v/>
      </c>
      <c r="T161" s="324" t="str">
        <f>apuração!T193</f>
        <v/>
      </c>
      <c r="U161" s="324" t="str">
        <f>apuração!U193</f>
        <v/>
      </c>
      <c r="V161" s="324" t="str">
        <f>apuração!V193</f>
        <v/>
      </c>
      <c r="W161" s="315" t="str">
        <f>apuração!W193</f>
        <v/>
      </c>
      <c r="X161" s="325">
        <f>apuração!X193</f>
        <v>113</v>
      </c>
      <c r="Y161" s="315"/>
      <c r="Z161" s="315"/>
      <c r="AA161" s="315"/>
      <c r="AB161" s="315"/>
      <c r="AC161" s="315"/>
      <c r="AD161" s="315"/>
    </row>
    <row r="162" spans="1:30" ht="18.600000000000001">
      <c r="A162" s="358"/>
      <c r="B162" s="463"/>
      <c r="C162" t="str">
        <f>IF(B162:B162&gt;0,VLOOKUP(B162,Fed.!$A$2:$J$1973,2,FALSE)," ")</f>
        <v xml:space="preserve"> </v>
      </c>
      <c r="D162" t="str">
        <f>IF(B162:B162&gt;0,VLOOKUP(B162,Fed.!$A$2:$J$1973,3,FALSE)," ")</f>
        <v xml:space="preserve"> </v>
      </c>
      <c r="E162" s="3" t="str">
        <f>IF(B162:B162&gt;0,VLOOKUP(B162,Fed.!$A$2:$J$1973,4,FALSE)," ")</f>
        <v xml:space="preserve"> </v>
      </c>
      <c r="F162" s="3" t="str">
        <f>IF(B162:B162&gt;0,VLOOKUP(B162,Fed.!$A$2:$J$1973,5,FALSE)," ")</f>
        <v xml:space="preserve"> </v>
      </c>
      <c r="G162" s="413" t="str">
        <f>IF(B162:B162&gt;0,VLOOKUP(B162,Fed.!$A$2:$J$1973,6,FALSE)," ")</f>
        <v xml:space="preserve"> </v>
      </c>
      <c r="H162" t="str">
        <f>IF(B162:B162&gt;0,VLOOKUP(B162,Fed.!$A$2:$J$1973,7,FALSE)," ")</f>
        <v xml:space="preserve"> </v>
      </c>
      <c r="I162" t="str">
        <f>IF(B162:B162&gt;0,VLOOKUP(B162,Fed.!$A$2:$J$1973,8,FALSE)," ")</f>
        <v xml:space="preserve"> </v>
      </c>
      <c r="J162" t="str">
        <f>IF(B162:B162&gt;0,VLOOKUP(B162,Fed.!$A$2:$J$1973,9,FALSE)," ")</f>
        <v xml:space="preserve"> </v>
      </c>
      <c r="K162" s="3" t="str">
        <f>IF(B162:B162&gt;0,VLOOKUP(B162,Fed.!$A$2:$J$1973,10,FALSE)," ")</f>
        <v xml:space="preserve"> </v>
      </c>
      <c r="L162" s="327">
        <f>apuração!L222</f>
        <v>0</v>
      </c>
      <c r="M162" s="327">
        <f>apuração!M222</f>
        <v>0</v>
      </c>
      <c r="N162" s="322" t="str">
        <f>apuração!N222</f>
        <v/>
      </c>
      <c r="O162" s="323">
        <f>apuração!O222</f>
        <v>0</v>
      </c>
      <c r="P162" s="323">
        <f>apuração!P222</f>
        <v>0</v>
      </c>
      <c r="Q162" s="323">
        <f>apuração!Q222</f>
        <v>0</v>
      </c>
      <c r="R162" s="323">
        <f>apuração!R222</f>
        <v>0</v>
      </c>
      <c r="S162" s="324" t="str">
        <f>apuração!S222</f>
        <v/>
      </c>
      <c r="T162" s="324" t="str">
        <f>apuração!T222</f>
        <v/>
      </c>
      <c r="U162" s="324" t="str">
        <f>apuração!U222</f>
        <v/>
      </c>
      <c r="V162" s="324" t="str">
        <f>apuração!V222</f>
        <v/>
      </c>
      <c r="W162" s="315" t="str">
        <f>apuração!W222</f>
        <v/>
      </c>
      <c r="X162" s="325" t="str">
        <f>apuração!X222</f>
        <v/>
      </c>
      <c r="Y162" s="315"/>
      <c r="Z162" s="315"/>
      <c r="AA162" s="315"/>
      <c r="AB162" s="315"/>
      <c r="AC162" s="315"/>
      <c r="AD162" s="315"/>
    </row>
    <row r="163" spans="1:30" ht="18.600000000000001">
      <c r="A163" s="358"/>
      <c r="B163" s="63"/>
      <c r="C163" t="str">
        <f>IF(B163:B163&gt;0,VLOOKUP(B163,Fed.!$A$2:$J$1973,2,FALSE)," ")</f>
        <v xml:space="preserve"> </v>
      </c>
      <c r="D163" t="str">
        <f>IF(B163:B163&gt;0,VLOOKUP(B163,Fed.!$A$2:$J$1973,3,FALSE)," ")</f>
        <v xml:space="preserve"> </v>
      </c>
      <c r="E163" s="3" t="str">
        <f>IF(B163:B163&gt;0,VLOOKUP(B163,Fed.!$A$2:$J$1973,4,FALSE)," ")</f>
        <v xml:space="preserve"> </v>
      </c>
      <c r="F163" s="3" t="str">
        <f>IF(B163:B163&gt;0,VLOOKUP(B163,Fed.!$A$2:$J$1973,5,FALSE)," ")</f>
        <v xml:space="preserve"> </v>
      </c>
      <c r="G163" s="413" t="str">
        <f>IF(B163:B163&gt;0,VLOOKUP(B163,Fed.!$A$2:$J$1973,6,FALSE)," ")</f>
        <v xml:space="preserve"> </v>
      </c>
      <c r="H163" t="str">
        <f>IF(B163:B163&gt;0,VLOOKUP(B163,Fed.!$A$2:$J$1973,7,FALSE)," ")</f>
        <v xml:space="preserve"> </v>
      </c>
      <c r="I163" t="str">
        <f>IF(B163:B163&gt;0,VLOOKUP(B163,Fed.!$A$2:$J$1973,8,FALSE)," ")</f>
        <v xml:space="preserve"> </v>
      </c>
      <c r="J163" t="str">
        <f>IF(B163:B163&gt;0,VLOOKUP(B163,Fed.!$A$2:$J$1973,9,FALSE)," ")</f>
        <v xml:space="preserve"> </v>
      </c>
      <c r="K163" s="3" t="str">
        <f>IF(B163:B163&gt;0,VLOOKUP(B163,Fed.!$A$2:$J$1973,10,FALSE)," ")</f>
        <v xml:space="preserve"> </v>
      </c>
      <c r="L163" s="327">
        <f>apuração!L176</f>
        <v>71</v>
      </c>
      <c r="M163" s="327">
        <f>apuração!M176</f>
        <v>68</v>
      </c>
      <c r="N163" s="322">
        <f>apuração!N176</f>
        <v>139</v>
      </c>
      <c r="O163" s="323">
        <f>apuração!O176</f>
        <v>0</v>
      </c>
      <c r="P163" s="323">
        <f>apuração!P176</f>
        <v>0</v>
      </c>
      <c r="Q163" s="323">
        <f>apuração!Q176</f>
        <v>0</v>
      </c>
      <c r="R163" s="323">
        <f>apuração!R176</f>
        <v>0</v>
      </c>
      <c r="S163" s="324" t="str">
        <f>apuração!S176</f>
        <v/>
      </c>
      <c r="T163" s="324" t="str">
        <f>apuração!T176</f>
        <v/>
      </c>
      <c r="U163" s="324" t="str">
        <f>apuração!U176</f>
        <v/>
      </c>
      <c r="V163" s="324" t="str">
        <f>apuração!V176</f>
        <v/>
      </c>
      <c r="W163" s="315" t="str">
        <f>apuração!W176</f>
        <v/>
      </c>
      <c r="X163" s="325">
        <f>apuração!X176</f>
        <v>115</v>
      </c>
      <c r="Y163" s="315"/>
      <c r="Z163" s="315"/>
      <c r="AA163" s="315"/>
      <c r="AB163" s="315"/>
      <c r="AC163" s="315"/>
      <c r="AD163" s="315"/>
    </row>
    <row r="164" spans="1:30" ht="18.600000000000001">
      <c r="A164" s="358"/>
      <c r="B164" s="63"/>
      <c r="C164" t="str">
        <f>IF(B164:B164&gt;0,VLOOKUP(B164,Fed.!$A$2:$J$1973,2,FALSE)," ")</f>
        <v xml:space="preserve"> </v>
      </c>
      <c r="D164" t="str">
        <f>IF(B164:B164&gt;0,VLOOKUP(B164,Fed.!$A$2:$J$1973,3,FALSE)," ")</f>
        <v xml:space="preserve"> </v>
      </c>
      <c r="E164" s="3" t="str">
        <f>IF(B164:B164&gt;0,VLOOKUP(B164,Fed.!$A$2:$J$1973,4,FALSE)," ")</f>
        <v xml:space="preserve"> </v>
      </c>
      <c r="F164" s="3" t="str">
        <f>IF(B164:B164&gt;0,VLOOKUP(B164,Fed.!$A$2:$J$1973,5,FALSE)," ")</f>
        <v xml:space="preserve"> </v>
      </c>
      <c r="G164" s="413" t="str">
        <f>IF(B164:B164&gt;0,VLOOKUP(B164,Fed.!$A$2:$J$1973,6,FALSE)," ")</f>
        <v xml:space="preserve"> </v>
      </c>
      <c r="H164" t="str">
        <f>IF(B164:B164&gt;0,VLOOKUP(B164,Fed.!$A$2:$J$1973,7,FALSE)," ")</f>
        <v xml:space="preserve"> </v>
      </c>
      <c r="I164" t="str">
        <f>IF(B164:B164&gt;0,VLOOKUP(B164,Fed.!$A$2:$J$1973,8,FALSE)," ")</f>
        <v xml:space="preserve"> </v>
      </c>
      <c r="J164" t="str">
        <f>IF(B164:B164&gt;0,VLOOKUP(B164,Fed.!$A$2:$J$1973,9,FALSE)," ")</f>
        <v xml:space="preserve"> </v>
      </c>
      <c r="K164" s="3" t="str">
        <f>IF(B164:B164&gt;0,VLOOKUP(B164,Fed.!$A$2:$J$1973,10,FALSE)," ")</f>
        <v xml:space="preserve"> </v>
      </c>
      <c r="L164" s="327">
        <f>apuração!L161</f>
        <v>68</v>
      </c>
      <c r="M164" s="327">
        <f>apuração!M161</f>
        <v>62</v>
      </c>
      <c r="N164" s="322">
        <f>apuração!N161</f>
        <v>130</v>
      </c>
      <c r="O164" s="323">
        <f>apuração!O161</f>
        <v>0</v>
      </c>
      <c r="P164" s="323">
        <f>apuração!P161</f>
        <v>0</v>
      </c>
      <c r="Q164" s="323">
        <f>apuração!Q161</f>
        <v>0</v>
      </c>
      <c r="R164" s="323">
        <f>apuração!R161</f>
        <v>0</v>
      </c>
      <c r="S164" s="324" t="str">
        <f>apuração!S161</f>
        <v/>
      </c>
      <c r="T164" s="324" t="str">
        <f>apuração!T161</f>
        <v/>
      </c>
      <c r="U164" s="324" t="str">
        <f>apuração!U161</f>
        <v/>
      </c>
      <c r="V164" s="324" t="str">
        <f>apuração!V161</f>
        <v/>
      </c>
      <c r="W164" s="315" t="str">
        <f>apuração!W161</f>
        <v/>
      </c>
      <c r="X164" s="325">
        <f>apuração!X161</f>
        <v>114</v>
      </c>
      <c r="Y164" s="315"/>
      <c r="Z164" s="315"/>
      <c r="AA164" s="315"/>
      <c r="AB164" s="315"/>
      <c r="AC164" s="315"/>
      <c r="AD164" s="315"/>
    </row>
    <row r="165" spans="1:30" ht="18.600000000000001">
      <c r="A165" s="358"/>
      <c r="B165" s="63"/>
      <c r="C165" t="str">
        <f>IF(B165:B165&gt;0,VLOOKUP(B165,Fed.!$A$2:$J$1973,2,FALSE)," ")</f>
        <v xml:space="preserve"> </v>
      </c>
      <c r="D165" t="str">
        <f>IF(B165:B165&gt;0,VLOOKUP(B165,Fed.!$A$2:$J$1973,3,FALSE)," ")</f>
        <v xml:space="preserve"> </v>
      </c>
      <c r="E165" s="3" t="str">
        <f>IF(B165:B165&gt;0,VLOOKUP(B165,Fed.!$A$2:$J$1973,4,FALSE)," ")</f>
        <v xml:space="preserve"> </v>
      </c>
      <c r="F165" s="3" t="str">
        <f>IF(B165:B165&gt;0,VLOOKUP(B165,Fed.!$A$2:$J$1973,5,FALSE)," ")</f>
        <v xml:space="preserve"> </v>
      </c>
      <c r="G165" s="413" t="str">
        <f>IF(B165:B165&gt;0,VLOOKUP(B165,Fed.!$A$2:$J$1973,6,FALSE)," ")</f>
        <v xml:space="preserve"> </v>
      </c>
      <c r="H165" t="str">
        <f>IF(B165:B165&gt;0,VLOOKUP(B165,Fed.!$A$2:$J$1973,7,FALSE)," ")</f>
        <v xml:space="preserve"> </v>
      </c>
      <c r="I165" t="str">
        <f>IF(B165:B165&gt;0,VLOOKUP(B165,Fed.!$A$2:$J$1973,8,FALSE)," ")</f>
        <v xml:space="preserve"> </v>
      </c>
      <c r="J165" t="str">
        <f>IF(B165:B165&gt;0,VLOOKUP(B165,Fed.!$A$2:$J$1973,9,FALSE)," ")</f>
        <v xml:space="preserve"> </v>
      </c>
      <c r="K165" s="3" t="str">
        <f>IF(B165:B165&gt;0,VLOOKUP(B165,Fed.!$A$2:$J$1973,10,FALSE)," ")</f>
        <v xml:space="preserve"> </v>
      </c>
      <c r="L165" s="327">
        <f>apuração!L135</f>
        <v>53</v>
      </c>
      <c r="M165" s="327">
        <f>apuração!M135</f>
        <v>66</v>
      </c>
      <c r="N165" s="322">
        <f>apuração!N135</f>
        <v>119</v>
      </c>
      <c r="O165" s="323">
        <f>apuração!O135</f>
        <v>0</v>
      </c>
      <c r="P165" s="323">
        <f>apuração!P135</f>
        <v>0</v>
      </c>
      <c r="Q165" s="323">
        <f>apuração!Q135</f>
        <v>0</v>
      </c>
      <c r="R165" s="323">
        <f>apuração!R135</f>
        <v>0</v>
      </c>
      <c r="S165" s="324" t="str">
        <f>apuração!S135</f>
        <v/>
      </c>
      <c r="T165" s="324" t="str">
        <f>apuração!T135</f>
        <v/>
      </c>
      <c r="U165" s="324" t="str">
        <f>apuração!U135</f>
        <v/>
      </c>
      <c r="V165" s="324" t="str">
        <f>apuração!V135</f>
        <v/>
      </c>
      <c r="W165" s="315" t="str">
        <f>apuração!W135</f>
        <v/>
      </c>
      <c r="X165" s="325">
        <f>apuração!X135</f>
        <v>101</v>
      </c>
      <c r="Y165" s="315"/>
      <c r="Z165" s="315"/>
      <c r="AA165" s="315"/>
      <c r="AB165" s="315"/>
      <c r="AC165" s="315"/>
      <c r="AD165" s="315"/>
    </row>
    <row r="166" spans="1:30" ht="18.600000000000001">
      <c r="A166" s="358"/>
      <c r="B166" s="63"/>
      <c r="C166" t="str">
        <f>IF(B166:B166&gt;0,VLOOKUP(B166,Fed.!$A$2:$J$1973,2,FALSE)," ")</f>
        <v xml:space="preserve"> </v>
      </c>
      <c r="D166" t="str">
        <f>IF(B166:B166&gt;0,VLOOKUP(B166,Fed.!$A$2:$J$1973,3,FALSE)," ")</f>
        <v xml:space="preserve"> </v>
      </c>
      <c r="E166" s="3" t="str">
        <f>IF(B166:B166&gt;0,VLOOKUP(B166,Fed.!$A$2:$J$1973,4,FALSE)," ")</f>
        <v xml:space="preserve"> </v>
      </c>
      <c r="F166" s="3" t="str">
        <f>IF(B166:B166&gt;0,VLOOKUP(B166,Fed.!$A$2:$J$1973,5,FALSE)," ")</f>
        <v xml:space="preserve"> </v>
      </c>
      <c r="G166" s="413" t="str">
        <f>IF(B166:B166&gt;0,VLOOKUP(B166,Fed.!$A$2:$J$1973,6,FALSE)," ")</f>
        <v xml:space="preserve"> </v>
      </c>
      <c r="H166" t="str">
        <f>IF(B166:B166&gt;0,VLOOKUP(B166,Fed.!$A$2:$J$1973,7,FALSE)," ")</f>
        <v xml:space="preserve"> </v>
      </c>
      <c r="I166" t="str">
        <f>IF(B166:B166&gt;0,VLOOKUP(B166,Fed.!$A$2:$J$1973,8,FALSE)," ")</f>
        <v xml:space="preserve"> </v>
      </c>
      <c r="J166" t="str">
        <f>IF(B166:B166&gt;0,VLOOKUP(B166,Fed.!$A$2:$J$1973,9,FALSE)," ")</f>
        <v xml:space="preserve"> </v>
      </c>
      <c r="K166" s="3" t="str">
        <f>IF(B166:B166&gt;0,VLOOKUP(B166,Fed.!$A$2:$J$1973,10,FALSE)," ")</f>
        <v xml:space="preserve"> </v>
      </c>
      <c r="L166" s="327">
        <f>apuração!L132</f>
        <v>63</v>
      </c>
      <c r="M166" s="327">
        <f>apuração!M132</f>
        <v>66</v>
      </c>
      <c r="N166" s="322">
        <f>apuração!N132</f>
        <v>129</v>
      </c>
      <c r="O166" s="323">
        <f>apuração!O132</f>
        <v>0</v>
      </c>
      <c r="P166" s="323">
        <f>apuração!P132</f>
        <v>0</v>
      </c>
      <c r="Q166" s="323">
        <f>apuração!Q132</f>
        <v>0</v>
      </c>
      <c r="R166" s="323">
        <f>apuração!R132</f>
        <v>0</v>
      </c>
      <c r="S166" s="324" t="str">
        <f>apuração!S132</f>
        <v/>
      </c>
      <c r="T166" s="324" t="str">
        <f>apuração!T132</f>
        <v/>
      </c>
      <c r="U166" s="324" t="str">
        <f>apuração!U132</f>
        <v/>
      </c>
      <c r="V166" s="324" t="str">
        <f>apuração!V132</f>
        <v/>
      </c>
      <c r="W166" s="315" t="str">
        <f>apuração!W132</f>
        <v/>
      </c>
      <c r="X166" s="325">
        <f>apuração!X132</f>
        <v>105</v>
      </c>
      <c r="Y166" s="315"/>
      <c r="Z166" s="315"/>
      <c r="AA166" s="315"/>
      <c r="AB166" s="315"/>
      <c r="AC166" s="315"/>
      <c r="AD166" s="315"/>
    </row>
    <row r="167" spans="1:30" ht="18.600000000000001">
      <c r="A167" s="358"/>
      <c r="B167" s="63"/>
      <c r="C167" t="str">
        <f>IF(B167:B167&gt;0,VLOOKUP(B167,Fed.!$A$2:$J$1973,2,FALSE)," ")</f>
        <v xml:space="preserve"> </v>
      </c>
      <c r="D167" t="str">
        <f>IF(B167:B167&gt;0,VLOOKUP(B167,Fed.!$A$2:$J$1973,3,FALSE)," ")</f>
        <v xml:space="preserve"> </v>
      </c>
      <c r="E167" s="3" t="str">
        <f>IF(B167:B167&gt;0,VLOOKUP(B167,Fed.!$A$2:$J$1973,4,FALSE)," ")</f>
        <v xml:space="preserve"> </v>
      </c>
      <c r="F167" s="3" t="str">
        <f>IF(B167:B167&gt;0,VLOOKUP(B167,Fed.!$A$2:$J$1973,5,FALSE)," ")</f>
        <v xml:space="preserve"> </v>
      </c>
      <c r="G167" s="413" t="str">
        <f>IF(B167:B167&gt;0,VLOOKUP(B167,Fed.!$A$2:$J$1973,6,FALSE)," ")</f>
        <v xml:space="preserve"> </v>
      </c>
      <c r="H167" t="str">
        <f>IF(B167:B167&gt;0,VLOOKUP(B167,Fed.!$A$2:$J$1973,7,FALSE)," ")</f>
        <v xml:space="preserve"> </v>
      </c>
      <c r="I167" t="str">
        <f>IF(B167:B167&gt;0,VLOOKUP(B167,Fed.!$A$2:$J$1973,8,FALSE)," ")</f>
        <v xml:space="preserve"> </v>
      </c>
      <c r="J167" t="str">
        <f>IF(B167:B167&gt;0,VLOOKUP(B167,Fed.!$A$2:$J$1973,9,FALSE)," ")</f>
        <v xml:space="preserve"> </v>
      </c>
      <c r="K167" s="3" t="str">
        <f>IF(B167:B167&gt;0,VLOOKUP(B167,Fed.!$A$2:$J$1973,10,FALSE)," ")</f>
        <v xml:space="preserve"> </v>
      </c>
      <c r="L167" s="327" t="e">
        <f>apuração!#REF!</f>
        <v>#REF!</v>
      </c>
      <c r="M167" s="327" t="e">
        <f>apuração!#REF!</f>
        <v>#REF!</v>
      </c>
      <c r="N167" s="322" t="e">
        <f>apuração!#REF!</f>
        <v>#REF!</v>
      </c>
      <c r="O167" s="323" t="e">
        <f>apuração!#REF!</f>
        <v>#REF!</v>
      </c>
      <c r="P167" s="323" t="e">
        <f>apuração!#REF!</f>
        <v>#REF!</v>
      </c>
      <c r="Q167" s="323" t="e">
        <f>apuração!#REF!</f>
        <v>#REF!</v>
      </c>
      <c r="R167" s="323" t="e">
        <f>apuração!#REF!</f>
        <v>#REF!</v>
      </c>
      <c r="S167" s="324" t="e">
        <f>apuração!#REF!</f>
        <v>#REF!</v>
      </c>
      <c r="T167" s="324" t="e">
        <f>apuração!#REF!</f>
        <v>#REF!</v>
      </c>
      <c r="U167" s="324" t="e">
        <f>apuração!#REF!</f>
        <v>#REF!</v>
      </c>
      <c r="V167" s="324" t="e">
        <f>apuração!#REF!</f>
        <v>#REF!</v>
      </c>
      <c r="W167" s="315" t="e">
        <f>apuração!#REF!</f>
        <v>#REF!</v>
      </c>
      <c r="X167" s="325" t="e">
        <f>apuração!#REF!</f>
        <v>#REF!</v>
      </c>
      <c r="Y167" s="315"/>
      <c r="Z167" s="315"/>
      <c r="AA167" s="315"/>
      <c r="AB167" s="315"/>
      <c r="AC167" s="315"/>
      <c r="AD167" s="315"/>
    </row>
    <row r="168" spans="1:30" ht="18.600000000000001">
      <c r="A168" s="358"/>
      <c r="B168" s="63"/>
      <c r="C168" t="str">
        <f>IF(B168:B168&gt;0,VLOOKUP(B168,Fed.!$A$2:$J$1973,2,FALSE)," ")</f>
        <v xml:space="preserve"> </v>
      </c>
      <c r="D168" t="str">
        <f>IF(B168:B168&gt;0,VLOOKUP(B168,Fed.!$A$2:$J$1973,3,FALSE)," ")</f>
        <v xml:space="preserve"> </v>
      </c>
      <c r="E168" s="3" t="str">
        <f>IF(B168:B168&gt;0,VLOOKUP(B168,Fed.!$A$2:$J$1973,4,FALSE)," ")</f>
        <v xml:space="preserve"> </v>
      </c>
      <c r="F168" s="3" t="str">
        <f>IF(B168:B168&gt;0,VLOOKUP(B168,Fed.!$A$2:$J$1973,5,FALSE)," ")</f>
        <v xml:space="preserve"> </v>
      </c>
      <c r="G168" s="413" t="str">
        <f>IF(B168:B168&gt;0,VLOOKUP(B168,Fed.!$A$2:$J$1973,6,FALSE)," ")</f>
        <v xml:space="preserve"> </v>
      </c>
      <c r="H168" t="str">
        <f>IF(B168:B168&gt;0,VLOOKUP(B168,Fed.!$A$2:$J$1973,7,FALSE)," ")</f>
        <v xml:space="preserve"> </v>
      </c>
      <c r="I168" t="str">
        <f>IF(B168:B168&gt;0,VLOOKUP(B168,Fed.!$A$2:$J$1973,8,FALSE)," ")</f>
        <v xml:space="preserve"> </v>
      </c>
      <c r="J168" t="str">
        <f>IF(B168:B168&gt;0,VLOOKUP(B168,Fed.!$A$2:$J$1973,9,FALSE)," ")</f>
        <v xml:space="preserve"> </v>
      </c>
      <c r="K168" s="3" t="str">
        <f>IF(B168:B168&gt;0,VLOOKUP(B168,Fed.!$A$2:$J$1973,10,FALSE)," ")</f>
        <v xml:space="preserve"> </v>
      </c>
      <c r="L168" s="327">
        <f>apuração!L162</f>
        <v>67</v>
      </c>
      <c r="M168" s="327">
        <f>apuração!M162</f>
        <v>64</v>
      </c>
      <c r="N168" s="322">
        <f>apuração!N162</f>
        <v>131</v>
      </c>
      <c r="O168" s="323">
        <f>apuração!O162</f>
        <v>0</v>
      </c>
      <c r="P168" s="323">
        <f>apuração!P162</f>
        <v>0</v>
      </c>
      <c r="Q168" s="323">
        <f>apuração!Q162</f>
        <v>0</v>
      </c>
      <c r="R168" s="323">
        <f>apuração!R162</f>
        <v>0</v>
      </c>
      <c r="S168" s="324" t="str">
        <f>apuração!S162</f>
        <v/>
      </c>
      <c r="T168" s="324" t="str">
        <f>apuração!T162</f>
        <v/>
      </c>
      <c r="U168" s="324" t="str">
        <f>apuração!U162</f>
        <v/>
      </c>
      <c r="V168" s="324" t="str">
        <f>apuração!V162</f>
        <v/>
      </c>
      <c r="W168" s="315" t="str">
        <f>apuração!W162</f>
        <v/>
      </c>
      <c r="X168" s="325">
        <f>apuração!X162</f>
        <v>113</v>
      </c>
      <c r="Y168" s="315"/>
      <c r="Z168" s="315"/>
      <c r="AA168" s="315"/>
      <c r="AB168" s="315"/>
      <c r="AC168" s="315"/>
      <c r="AD168" s="315"/>
    </row>
    <row r="169" spans="1:30" ht="18.600000000000001">
      <c r="A169" s="358"/>
      <c r="B169" s="63"/>
      <c r="C169" t="str">
        <f>IF(B169:B169&gt;0,VLOOKUP(B169,Fed.!$A$2:$J$1973,2,FALSE)," ")</f>
        <v xml:space="preserve"> </v>
      </c>
      <c r="D169" t="str">
        <f>IF(B169:B169&gt;0,VLOOKUP(B169,Fed.!$A$2:$J$1973,3,FALSE)," ")</f>
        <v xml:space="preserve"> </v>
      </c>
      <c r="E169" s="3" t="str">
        <f>IF(B169:B169&gt;0,VLOOKUP(B169,Fed.!$A$2:$J$1973,4,FALSE)," ")</f>
        <v xml:space="preserve"> </v>
      </c>
      <c r="F169" s="3" t="str">
        <f>IF(B169:B169&gt;0,VLOOKUP(B169,Fed.!$A$2:$J$1973,5,FALSE)," ")</f>
        <v xml:space="preserve"> </v>
      </c>
      <c r="G169" s="413" t="str">
        <f>IF(B169:B169&gt;0,VLOOKUP(B169,Fed.!$A$2:$J$1973,6,FALSE)," ")</f>
        <v xml:space="preserve"> </v>
      </c>
      <c r="H169" t="str">
        <f>IF(B169:B169&gt;0,VLOOKUP(B169,Fed.!$A$2:$J$1973,7,FALSE)," ")</f>
        <v xml:space="preserve"> </v>
      </c>
      <c r="I169" t="str">
        <f>IF(B169:B169&gt;0,VLOOKUP(B169,Fed.!$A$2:$J$1973,8,FALSE)," ")</f>
        <v xml:space="preserve"> </v>
      </c>
      <c r="J169" t="str">
        <f>IF(B169:B169&gt;0,VLOOKUP(B169,Fed.!$A$2:$J$1973,9,FALSE)," ")</f>
        <v xml:space="preserve"> </v>
      </c>
      <c r="K169" s="3" t="str">
        <f>IF(B169:B169&gt;0,VLOOKUP(B169,Fed.!$A$2:$J$1973,10,FALSE)," ")</f>
        <v xml:space="preserve"> </v>
      </c>
      <c r="L169" s="327" t="e">
        <f>apuração!#REF!</f>
        <v>#REF!</v>
      </c>
      <c r="M169" s="327" t="e">
        <f>apuração!#REF!</f>
        <v>#REF!</v>
      </c>
      <c r="N169" s="322" t="e">
        <f>apuração!#REF!</f>
        <v>#REF!</v>
      </c>
      <c r="O169" s="323" t="e">
        <f>apuração!#REF!</f>
        <v>#REF!</v>
      </c>
      <c r="P169" s="323" t="e">
        <f>apuração!#REF!</f>
        <v>#REF!</v>
      </c>
      <c r="Q169" s="323" t="e">
        <f>apuração!#REF!</f>
        <v>#REF!</v>
      </c>
      <c r="R169" s="323" t="e">
        <f>apuração!#REF!</f>
        <v>#REF!</v>
      </c>
      <c r="S169" s="324" t="e">
        <f>apuração!#REF!</f>
        <v>#REF!</v>
      </c>
      <c r="T169" s="324" t="e">
        <f>apuração!#REF!</f>
        <v>#REF!</v>
      </c>
      <c r="U169" s="324" t="e">
        <f>apuração!#REF!</f>
        <v>#REF!</v>
      </c>
      <c r="V169" s="324" t="e">
        <f>apuração!#REF!</f>
        <v>#REF!</v>
      </c>
      <c r="W169" s="315" t="e">
        <f>apuração!#REF!</f>
        <v>#REF!</v>
      </c>
      <c r="X169" s="325" t="e">
        <f>apuração!#REF!</f>
        <v>#REF!</v>
      </c>
      <c r="Y169" s="315"/>
      <c r="Z169" s="315"/>
      <c r="AA169" s="315"/>
      <c r="AB169" s="315"/>
      <c r="AC169" s="315"/>
      <c r="AD169" s="315"/>
    </row>
    <row r="170" spans="1:30" ht="18.600000000000001">
      <c r="A170" s="358"/>
      <c r="B170" s="63"/>
      <c r="C170" t="str">
        <f>IF(B170:B170&gt;0,VLOOKUP(B170,Fed.!$A$2:$J$1973,2,FALSE)," ")</f>
        <v xml:space="preserve"> </v>
      </c>
      <c r="D170" t="str">
        <f>IF(B170:B170&gt;0,VLOOKUP(B170,Fed.!$A$2:$J$1973,3,FALSE)," ")</f>
        <v xml:space="preserve"> </v>
      </c>
      <c r="E170" s="3" t="str">
        <f>IF(B170:B170&gt;0,VLOOKUP(B170,Fed.!$A$2:$J$1973,4,FALSE)," ")</f>
        <v xml:space="preserve"> </v>
      </c>
      <c r="F170" s="3" t="str">
        <f>IF(B170:B170&gt;0,VLOOKUP(B170,Fed.!$A$2:$J$1973,5,FALSE)," ")</f>
        <v xml:space="preserve"> </v>
      </c>
      <c r="G170" s="413" t="str">
        <f>IF(B170:B170&gt;0,VLOOKUP(B170,Fed.!$A$2:$J$1973,6,FALSE)," ")</f>
        <v xml:space="preserve"> </v>
      </c>
      <c r="H170" t="str">
        <f>IF(B170:B170&gt;0,VLOOKUP(B170,Fed.!$A$2:$J$1973,7,FALSE)," ")</f>
        <v xml:space="preserve"> </v>
      </c>
      <c r="I170" t="str">
        <f>IF(B170:B170&gt;0,VLOOKUP(B170,Fed.!$A$2:$J$1973,8,FALSE)," ")</f>
        <v xml:space="preserve"> </v>
      </c>
      <c r="J170" t="str">
        <f>IF(B170:B170&gt;0,VLOOKUP(B170,Fed.!$A$2:$J$1973,9,FALSE)," ")</f>
        <v xml:space="preserve"> </v>
      </c>
      <c r="K170" s="3" t="str">
        <f>IF(B170:B170&gt;0,VLOOKUP(B170,Fed.!$A$2:$J$1973,10,FALSE)," ")</f>
        <v xml:space="preserve"> </v>
      </c>
      <c r="L170" s="327">
        <f>apuração!L194</f>
        <v>59</v>
      </c>
      <c r="M170" s="327">
        <f>apuração!M194</f>
        <v>70</v>
      </c>
      <c r="N170" s="322">
        <f>apuração!N194</f>
        <v>129</v>
      </c>
      <c r="O170" s="323">
        <f>apuração!O194</f>
        <v>0</v>
      </c>
      <c r="P170" s="323">
        <f>apuração!P194</f>
        <v>0</v>
      </c>
      <c r="Q170" s="323">
        <f>apuração!Q194</f>
        <v>0</v>
      </c>
      <c r="R170" s="323">
        <f>apuração!R194</f>
        <v>0</v>
      </c>
      <c r="S170" s="324" t="str">
        <f>apuração!S194</f>
        <v/>
      </c>
      <c r="T170" s="324" t="str">
        <f>apuração!T194</f>
        <v/>
      </c>
      <c r="U170" s="324" t="str">
        <f>apuração!U194</f>
        <v/>
      </c>
      <c r="V170" s="324" t="str">
        <f>apuração!V194</f>
        <v/>
      </c>
      <c r="W170" s="315" t="str">
        <f>apuração!W194</f>
        <v/>
      </c>
      <c r="X170" s="325">
        <f>apuração!X194</f>
        <v>105</v>
      </c>
      <c r="Y170" s="315"/>
      <c r="Z170" s="315"/>
      <c r="AA170" s="315"/>
      <c r="AB170" s="315"/>
      <c r="AC170" s="315"/>
      <c r="AD170" s="315"/>
    </row>
    <row r="171" spans="1:30" ht="18.600000000000001">
      <c r="A171" s="358"/>
      <c r="B171" s="63"/>
      <c r="C171" t="str">
        <f>IF(B171:B171&gt;0,VLOOKUP(B171,Fed.!$A$2:$J$1973,2,FALSE)," ")</f>
        <v xml:space="preserve"> </v>
      </c>
      <c r="D171" t="str">
        <f>IF(B171:B171&gt;0,VLOOKUP(B171,Fed.!$A$2:$J$1973,3,FALSE)," ")</f>
        <v xml:space="preserve"> </v>
      </c>
      <c r="E171" s="3" t="str">
        <f>IF(B171:B171&gt;0,VLOOKUP(B171,Fed.!$A$2:$J$1973,4,FALSE)," ")</f>
        <v xml:space="preserve"> </v>
      </c>
      <c r="F171" s="3" t="str">
        <f>IF(B171:B171&gt;0,VLOOKUP(B171,Fed.!$A$2:$J$1973,5,FALSE)," ")</f>
        <v xml:space="preserve"> </v>
      </c>
      <c r="G171" s="413" t="str">
        <f>IF(B171:B171&gt;0,VLOOKUP(B171,Fed.!$A$2:$J$1973,6,FALSE)," ")</f>
        <v xml:space="preserve"> </v>
      </c>
      <c r="H171" t="str">
        <f>IF(B171:B171&gt;0,VLOOKUP(B171,Fed.!$A$2:$J$1973,7,FALSE)," ")</f>
        <v xml:space="preserve"> </v>
      </c>
      <c r="I171" t="str">
        <f>IF(B171:B171&gt;0,VLOOKUP(B171,Fed.!$A$2:$J$1973,8,FALSE)," ")</f>
        <v xml:space="preserve"> </v>
      </c>
      <c r="J171" t="str">
        <f>IF(B171:B171&gt;0,VLOOKUP(B171,Fed.!$A$2:$J$1973,9,FALSE)," ")</f>
        <v xml:space="preserve"> </v>
      </c>
      <c r="K171" s="3" t="str">
        <f>IF(B171:B171&gt;0,VLOOKUP(B171,Fed.!$A$2:$J$1973,10,FALSE)," ")</f>
        <v xml:space="preserve"> </v>
      </c>
      <c r="L171" s="327">
        <f>apuração!L138</f>
        <v>61</v>
      </c>
      <c r="M171" s="327">
        <f>apuração!M138</f>
        <v>56</v>
      </c>
      <c r="N171" s="322">
        <f>apuração!N138</f>
        <v>117</v>
      </c>
      <c r="O171" s="323">
        <f>apuração!O138</f>
        <v>0</v>
      </c>
      <c r="P171" s="323">
        <f>apuração!P138</f>
        <v>0</v>
      </c>
      <c r="Q171" s="323">
        <f>apuração!Q138</f>
        <v>0</v>
      </c>
      <c r="R171" s="323">
        <f>apuração!R138</f>
        <v>0</v>
      </c>
      <c r="S171" s="324" t="str">
        <f>apuração!S138</f>
        <v/>
      </c>
      <c r="T171" s="324" t="str">
        <f>apuração!T138</f>
        <v/>
      </c>
      <c r="U171" s="324" t="str">
        <f>apuração!U138</f>
        <v/>
      </c>
      <c r="V171" s="324" t="str">
        <f>apuração!V138</f>
        <v/>
      </c>
      <c r="W171" s="315" t="str">
        <f>apuração!W138</f>
        <v/>
      </c>
      <c r="X171" s="325">
        <f>apuração!X138</f>
        <v>101</v>
      </c>
      <c r="Y171" s="315"/>
      <c r="Z171" s="315"/>
      <c r="AA171" s="315"/>
      <c r="AB171" s="315"/>
      <c r="AC171" s="315"/>
      <c r="AD171" s="315"/>
    </row>
    <row r="172" spans="1:30" ht="18.600000000000001">
      <c r="A172" s="358"/>
      <c r="B172" s="63"/>
      <c r="C172" t="str">
        <f>IF(B172:B172&gt;0,VLOOKUP(B172,Fed.!$A$2:$J$1973,2,FALSE)," ")</f>
        <v xml:space="preserve"> </v>
      </c>
      <c r="D172" t="str">
        <f>IF(B172:B172&gt;0,VLOOKUP(B172,Fed.!$A$2:$J$1973,3,FALSE)," ")</f>
        <v xml:space="preserve"> </v>
      </c>
      <c r="E172" s="3" t="str">
        <f>IF(B172:B172&gt;0,VLOOKUP(B172,Fed.!$A$2:$J$1973,4,FALSE)," ")</f>
        <v xml:space="preserve"> </v>
      </c>
      <c r="F172" s="3" t="str">
        <f>IF(B172:B172&gt;0,VLOOKUP(B172,Fed.!$A$2:$J$1973,5,FALSE)," ")</f>
        <v xml:space="preserve"> </v>
      </c>
      <c r="G172" s="413" t="str">
        <f>IF(B172:B172&gt;0,VLOOKUP(B172,Fed.!$A$2:$J$1973,6,FALSE)," ")</f>
        <v xml:space="preserve"> </v>
      </c>
      <c r="H172" t="str">
        <f>IF(B172:B172&gt;0,VLOOKUP(B172,Fed.!$A$2:$J$1973,7,FALSE)," ")</f>
        <v xml:space="preserve"> </v>
      </c>
      <c r="I172" t="str">
        <f>IF(B172:B172&gt;0,VLOOKUP(B172,Fed.!$A$2:$J$1973,8,FALSE)," ")</f>
        <v xml:space="preserve"> </v>
      </c>
      <c r="J172" t="str">
        <f>IF(B172:B172&gt;0,VLOOKUP(B172,Fed.!$A$2:$J$1973,9,FALSE)," ")</f>
        <v xml:space="preserve"> </v>
      </c>
      <c r="K172" s="3" t="str">
        <f>IF(B172:B172&gt;0,VLOOKUP(B172,Fed.!$A$2:$J$1973,10,FALSE)," ")</f>
        <v xml:space="preserve"> </v>
      </c>
      <c r="L172" s="327">
        <f>apuração!L160</f>
        <v>57</v>
      </c>
      <c r="M172" s="327">
        <f>apuração!M160</f>
        <v>56</v>
      </c>
      <c r="N172" s="322">
        <f>apuração!N160</f>
        <v>113</v>
      </c>
      <c r="O172" s="323" t="str">
        <f>apuração!O160</f>
        <v>2-10</v>
      </c>
      <c r="P172" s="323">
        <f>apuração!P160</f>
        <v>0</v>
      </c>
      <c r="Q172" s="323">
        <f>apuração!Q160</f>
        <v>0</v>
      </c>
      <c r="R172" s="323">
        <f>apuração!R160</f>
        <v>0</v>
      </c>
      <c r="S172" s="324">
        <f>apuração!S160</f>
        <v>20</v>
      </c>
      <c r="T172" s="324" t="str">
        <f>apuração!T160</f>
        <v/>
      </c>
      <c r="U172" s="324" t="str">
        <f>apuração!U160</f>
        <v/>
      </c>
      <c r="V172" s="324" t="str">
        <f>apuração!V160</f>
        <v/>
      </c>
      <c r="W172" s="315">
        <f>apuração!W160</f>
        <v>20</v>
      </c>
      <c r="X172" s="325">
        <f>apuração!X160</f>
        <v>89</v>
      </c>
      <c r="Y172" s="315"/>
      <c r="Z172" s="315"/>
      <c r="AA172" s="315"/>
      <c r="AB172" s="315"/>
      <c r="AC172" s="315"/>
      <c r="AD172" s="315"/>
    </row>
    <row r="173" spans="1:30" ht="18.600000000000001">
      <c r="A173" s="358"/>
      <c r="B173" s="63"/>
      <c r="C173" t="str">
        <f>IF(B173:B173&gt;0,VLOOKUP(B173,Fed.!$A$2:$J$1973,2,FALSE)," ")</f>
        <v xml:space="preserve"> </v>
      </c>
      <c r="D173" t="str">
        <f>IF(B173:B173&gt;0,VLOOKUP(B173,Fed.!$A$2:$J$1973,3,FALSE)," ")</f>
        <v xml:space="preserve"> </v>
      </c>
      <c r="E173" s="3" t="str">
        <f>IF(B173:B173&gt;0,VLOOKUP(B173,Fed.!$A$2:$J$1973,4,FALSE)," ")</f>
        <v xml:space="preserve"> </v>
      </c>
      <c r="F173" s="3" t="str">
        <f>IF(B173:B173&gt;0,VLOOKUP(B173,Fed.!$A$2:$J$1973,5,FALSE)," ")</f>
        <v xml:space="preserve"> </v>
      </c>
      <c r="G173" s="413" t="str">
        <f>IF(B173:B173&gt;0,VLOOKUP(B173,Fed.!$A$2:$J$1973,6,FALSE)," ")</f>
        <v xml:space="preserve"> </v>
      </c>
      <c r="H173" t="str">
        <f>IF(B173:B173&gt;0,VLOOKUP(B173,Fed.!$A$2:$J$1973,7,FALSE)," ")</f>
        <v xml:space="preserve"> </v>
      </c>
      <c r="I173" t="str">
        <f>IF(B173:B173&gt;0,VLOOKUP(B173,Fed.!$A$2:$J$1973,8,FALSE)," ")</f>
        <v xml:space="preserve"> </v>
      </c>
      <c r="J173" t="str">
        <f>IF(B173:B173&gt;0,VLOOKUP(B173,Fed.!$A$2:$J$1973,9,FALSE)," ")</f>
        <v xml:space="preserve"> </v>
      </c>
      <c r="K173" s="3" t="str">
        <f>IF(B173:B173&gt;0,VLOOKUP(B173,Fed.!$A$2:$J$1973,10,FALSE)," ")</f>
        <v xml:space="preserve"> </v>
      </c>
      <c r="L173" s="327">
        <f>apuração!L190</f>
        <v>73</v>
      </c>
      <c r="M173" s="327">
        <f>apuração!M190</f>
        <v>62</v>
      </c>
      <c r="N173" s="322">
        <f>apuração!N190</f>
        <v>135</v>
      </c>
      <c r="O173" s="323">
        <f>apuração!O190</f>
        <v>0</v>
      </c>
      <c r="P173" s="323">
        <f>apuração!P190</f>
        <v>0</v>
      </c>
      <c r="Q173" s="323">
        <f>apuração!Q190</f>
        <v>0</v>
      </c>
      <c r="R173" s="323">
        <f>apuração!R190</f>
        <v>0</v>
      </c>
      <c r="S173" s="324" t="str">
        <f>apuração!S190</f>
        <v/>
      </c>
      <c r="T173" s="324" t="str">
        <f>apuração!T190</f>
        <v/>
      </c>
      <c r="U173" s="324" t="str">
        <f>apuração!U190</f>
        <v/>
      </c>
      <c r="V173" s="324" t="str">
        <f>apuração!V190</f>
        <v/>
      </c>
      <c r="W173" s="315" t="str">
        <f>apuração!W190</f>
        <v/>
      </c>
      <c r="X173" s="325">
        <f>apuração!X190</f>
        <v>117</v>
      </c>
      <c r="Y173" s="315"/>
      <c r="Z173" s="315"/>
      <c r="AA173" s="315"/>
      <c r="AB173" s="315"/>
      <c r="AC173" s="315"/>
      <c r="AD173" s="315"/>
    </row>
    <row r="174" spans="1:30" ht="18.600000000000001">
      <c r="A174" s="358"/>
      <c r="B174" s="63"/>
      <c r="C174" t="str">
        <f>IF(B174:B174&gt;0,VLOOKUP(B174,Fed.!$A$2:$J$1973,2,FALSE)," ")</f>
        <v xml:space="preserve"> </v>
      </c>
      <c r="D174" t="str">
        <f>IF(B174:B174&gt;0,VLOOKUP(B174,Fed.!$A$2:$J$1973,3,FALSE)," ")</f>
        <v xml:space="preserve"> </v>
      </c>
      <c r="E174" s="3" t="str">
        <f>IF(B174:B174&gt;0,VLOOKUP(B174,Fed.!$A$2:$J$1973,4,FALSE)," ")</f>
        <v xml:space="preserve"> </v>
      </c>
      <c r="F174" s="3" t="str">
        <f>IF(B174:B174&gt;0,VLOOKUP(B174,Fed.!$A$2:$J$1973,5,FALSE)," ")</f>
        <v xml:space="preserve"> </v>
      </c>
      <c r="G174" s="413" t="str">
        <f>IF(B174:B174&gt;0,VLOOKUP(B174,Fed.!$A$2:$J$1973,6,FALSE)," ")</f>
        <v xml:space="preserve"> </v>
      </c>
      <c r="H174" t="str">
        <f>IF(B174:B174&gt;0,VLOOKUP(B174,Fed.!$A$2:$J$1973,7,FALSE)," ")</f>
        <v xml:space="preserve"> </v>
      </c>
      <c r="I174" t="str">
        <f>IF(B174:B174&gt;0,VLOOKUP(B174,Fed.!$A$2:$J$1973,8,FALSE)," ")</f>
        <v xml:space="preserve"> </v>
      </c>
      <c r="J174" t="str">
        <f>IF(B174:B174&gt;0,VLOOKUP(B174,Fed.!$A$2:$J$1973,9,FALSE)," ")</f>
        <v xml:space="preserve"> </v>
      </c>
      <c r="K174" s="3" t="str">
        <f>IF(B174:B174&gt;0,VLOOKUP(B174,Fed.!$A$2:$J$1973,10,FALSE)," ")</f>
        <v xml:space="preserve"> </v>
      </c>
      <c r="L174" s="327">
        <f>apuração!L133</f>
        <v>99</v>
      </c>
      <c r="M174" s="327">
        <f>apuração!M133</f>
        <v>99</v>
      </c>
      <c r="N174" s="322">
        <f>apuração!N133</f>
        <v>198</v>
      </c>
      <c r="O174" s="323">
        <f>apuração!O133</f>
        <v>0</v>
      </c>
      <c r="P174" s="323">
        <f>apuração!P133</f>
        <v>0</v>
      </c>
      <c r="Q174" s="323">
        <f>apuração!Q133</f>
        <v>0</v>
      </c>
      <c r="R174" s="323">
        <f>apuração!R133</f>
        <v>0</v>
      </c>
      <c r="S174" s="324" t="str">
        <f>apuração!S133</f>
        <v/>
      </c>
      <c r="T174" s="324" t="str">
        <f>apuração!T133</f>
        <v/>
      </c>
      <c r="U174" s="324" t="str">
        <f>apuração!U133</f>
        <v/>
      </c>
      <c r="V174" s="324" t="str">
        <f>apuração!V133</f>
        <v/>
      </c>
      <c r="W174" s="315" t="str">
        <f>apuração!W133</f>
        <v/>
      </c>
      <c r="X174" s="325">
        <f>apuração!X133</f>
        <v>174</v>
      </c>
      <c r="Y174" s="315"/>
      <c r="Z174" s="315"/>
      <c r="AA174" s="315"/>
      <c r="AB174" s="315"/>
      <c r="AC174" s="315"/>
      <c r="AD174" s="315"/>
    </row>
    <row r="175" spans="1:30" ht="18.600000000000001">
      <c r="A175" s="358"/>
      <c r="B175" s="63"/>
      <c r="C175" t="str">
        <f>IF(B175:B175&gt;0,VLOOKUP(B175,Fed.!$A$2:$J$1973,2,FALSE)," ")</f>
        <v xml:space="preserve"> </v>
      </c>
      <c r="D175" t="str">
        <f>IF(B175:B175&gt;0,VLOOKUP(B175,Fed.!$A$2:$J$1973,3,FALSE)," ")</f>
        <v xml:space="preserve"> </v>
      </c>
      <c r="E175" s="3" t="str">
        <f>IF(B175:B175&gt;0,VLOOKUP(B175,Fed.!$A$2:$J$1973,4,FALSE)," ")</f>
        <v xml:space="preserve"> </v>
      </c>
      <c r="F175" s="3" t="str">
        <f>IF(B175:B175&gt;0,VLOOKUP(B175,Fed.!$A$2:$J$1973,5,FALSE)," ")</f>
        <v xml:space="preserve"> </v>
      </c>
      <c r="G175" s="413" t="str">
        <f>IF(B175:B175&gt;0,VLOOKUP(B175,Fed.!$A$2:$J$1973,6,FALSE)," ")</f>
        <v xml:space="preserve"> </v>
      </c>
      <c r="H175" t="str">
        <f>IF(B175:B175&gt;0,VLOOKUP(B175,Fed.!$A$2:$J$1973,7,FALSE)," ")</f>
        <v xml:space="preserve"> </v>
      </c>
      <c r="I175" t="str">
        <f>IF(B175:B175&gt;0,VLOOKUP(B175,Fed.!$A$2:$J$1973,8,FALSE)," ")</f>
        <v xml:space="preserve"> </v>
      </c>
      <c r="J175" t="str">
        <f>IF(B175:B175&gt;0,VLOOKUP(B175,Fed.!$A$2:$J$1973,9,FALSE)," ")</f>
        <v xml:space="preserve"> </v>
      </c>
      <c r="K175" s="3" t="str">
        <f>IF(B175:B175&gt;0,VLOOKUP(B175,Fed.!$A$2:$J$1973,10,FALSE)," ")</f>
        <v xml:space="preserve"> </v>
      </c>
      <c r="L175" s="327">
        <f>apuração!L129</f>
        <v>70</v>
      </c>
      <c r="M175" s="327">
        <f>apuração!M129</f>
        <v>80</v>
      </c>
      <c r="N175" s="322">
        <f>apuração!N129</f>
        <v>150</v>
      </c>
      <c r="O175" s="323">
        <f>apuração!O129</f>
        <v>0</v>
      </c>
      <c r="P175" s="323">
        <f>apuração!P129</f>
        <v>0</v>
      </c>
      <c r="Q175" s="323">
        <f>apuração!Q129</f>
        <v>0</v>
      </c>
      <c r="R175" s="323">
        <f>apuração!R129</f>
        <v>0</v>
      </c>
      <c r="S175" s="324" t="str">
        <f>apuração!S129</f>
        <v/>
      </c>
      <c r="T175" s="324" t="str">
        <f>apuração!T129</f>
        <v/>
      </c>
      <c r="U175" s="324" t="str">
        <f>apuração!U129</f>
        <v/>
      </c>
      <c r="V175" s="324" t="str">
        <f>apuração!V129</f>
        <v/>
      </c>
      <c r="W175" s="315" t="str">
        <f>apuração!W129</f>
        <v/>
      </c>
      <c r="X175" s="325">
        <f>apuração!X129</f>
        <v>126</v>
      </c>
      <c r="Y175" s="315"/>
      <c r="Z175" s="315"/>
      <c r="AA175" s="315"/>
      <c r="AB175" s="315"/>
      <c r="AC175" s="315"/>
      <c r="AD175" s="315"/>
    </row>
    <row r="176" spans="1:30" ht="18.600000000000001">
      <c r="A176" s="358"/>
      <c r="B176" s="63"/>
      <c r="C176" t="str">
        <f>IF(B176:B176&gt;0,VLOOKUP(B176,Fed.!$A$2:$J$1973,2,FALSE)," ")</f>
        <v xml:space="preserve"> </v>
      </c>
      <c r="D176" t="str">
        <f>IF(B176:B176&gt;0,VLOOKUP(B176,Fed.!$A$2:$J$1973,3,FALSE)," ")</f>
        <v xml:space="preserve"> </v>
      </c>
      <c r="E176" s="3" t="str">
        <f>IF(B176:B176&gt;0,VLOOKUP(B176,Fed.!$A$2:$J$1973,4,FALSE)," ")</f>
        <v xml:space="preserve"> </v>
      </c>
      <c r="F176" s="3" t="str">
        <f>IF(B176:B176&gt;0,VLOOKUP(B176,Fed.!$A$2:$J$1973,5,FALSE)," ")</f>
        <v xml:space="preserve"> </v>
      </c>
      <c r="G176" s="413" t="str">
        <f>IF(B176:B176&gt;0,VLOOKUP(B176,Fed.!$A$2:$J$1973,6,FALSE)," ")</f>
        <v xml:space="preserve"> </v>
      </c>
      <c r="H176" t="str">
        <f>IF(B176:B176&gt;0,VLOOKUP(B176,Fed.!$A$2:$J$1973,7,FALSE)," ")</f>
        <v xml:space="preserve"> </v>
      </c>
      <c r="I176" t="str">
        <f>IF(B176:B176&gt;0,VLOOKUP(B176,Fed.!$A$2:$J$1973,8,FALSE)," ")</f>
        <v xml:space="preserve"> </v>
      </c>
      <c r="J176" t="str">
        <f>IF(B176:B176&gt;0,VLOOKUP(B176,Fed.!$A$2:$J$1973,9,FALSE)," ")</f>
        <v xml:space="preserve"> </v>
      </c>
      <c r="K176" s="3" t="str">
        <f>IF(B176:B176&gt;0,VLOOKUP(B176,Fed.!$A$2:$J$1973,10,FALSE)," ")</f>
        <v xml:space="preserve"> </v>
      </c>
      <c r="L176" s="327">
        <f>apuração!L202</f>
        <v>65</v>
      </c>
      <c r="M176" s="327">
        <f>apuração!M202</f>
        <v>60</v>
      </c>
      <c r="N176" s="322">
        <f>apuração!N202</f>
        <v>125</v>
      </c>
      <c r="O176" s="323">
        <f>apuração!O202</f>
        <v>0</v>
      </c>
      <c r="P176" s="323">
        <f>apuração!P202</f>
        <v>0</v>
      </c>
      <c r="Q176" s="323">
        <f>apuração!Q202</f>
        <v>0</v>
      </c>
      <c r="R176" s="323">
        <f>apuração!R202</f>
        <v>0</v>
      </c>
      <c r="S176" s="324" t="str">
        <f>apuração!S202</f>
        <v/>
      </c>
      <c r="T176" s="324" t="str">
        <f>apuração!T202</f>
        <v/>
      </c>
      <c r="U176" s="324" t="str">
        <f>apuração!U202</f>
        <v/>
      </c>
      <c r="V176" s="324" t="str">
        <f>apuração!V202</f>
        <v/>
      </c>
      <c r="W176" s="315" t="str">
        <f>apuração!W202</f>
        <v/>
      </c>
      <c r="X176" s="325">
        <f>apuração!X202</f>
        <v>101</v>
      </c>
      <c r="Y176" s="315"/>
      <c r="Z176" s="315"/>
      <c r="AA176" s="315"/>
      <c r="AB176" s="315"/>
      <c r="AC176" s="315"/>
      <c r="AD176" s="315"/>
    </row>
    <row r="177" spans="1:30" ht="18.600000000000001">
      <c r="A177" s="358"/>
      <c r="B177" s="63"/>
      <c r="C177" t="str">
        <f>IF(B177:B177&gt;0,VLOOKUP(B177,Fed.!$A$2:$J$1973,2,FALSE)," ")</f>
        <v xml:space="preserve"> </v>
      </c>
      <c r="D177" t="str">
        <f>IF(B177:B177&gt;0,VLOOKUP(B177,Fed.!$A$2:$J$1973,3,FALSE)," ")</f>
        <v xml:space="preserve"> </v>
      </c>
      <c r="E177" s="3" t="str">
        <f>IF(B177:B177&gt;0,VLOOKUP(B177,Fed.!$A$2:$J$1973,4,FALSE)," ")</f>
        <v xml:space="preserve"> </v>
      </c>
      <c r="F177" s="3" t="str">
        <f>IF(B177:B177&gt;0,VLOOKUP(B177,Fed.!$A$2:$J$1973,5,FALSE)," ")</f>
        <v xml:space="preserve"> </v>
      </c>
      <c r="G177" s="413" t="str">
        <f>IF(B177:B177&gt;0,VLOOKUP(B177,Fed.!$A$2:$J$1973,6,FALSE)," ")</f>
        <v xml:space="preserve"> </v>
      </c>
      <c r="H177" t="str">
        <f>IF(B177:B177&gt;0,VLOOKUP(B177,Fed.!$A$2:$J$1973,7,FALSE)," ")</f>
        <v xml:space="preserve"> </v>
      </c>
      <c r="I177" t="str">
        <f>IF(B177:B177&gt;0,VLOOKUP(B177,Fed.!$A$2:$J$1973,8,FALSE)," ")</f>
        <v xml:space="preserve"> </v>
      </c>
      <c r="J177" t="str">
        <f>IF(B177:B177&gt;0,VLOOKUP(B177,Fed.!$A$2:$J$1973,9,FALSE)," ")</f>
        <v xml:space="preserve"> </v>
      </c>
      <c r="K177" s="3" t="str">
        <f>IF(B177:B177&gt;0,VLOOKUP(B177,Fed.!$A$2:$J$1973,10,FALSE)," ")</f>
        <v xml:space="preserve"> </v>
      </c>
      <c r="L177" s="327">
        <f>apuração!L156</f>
        <v>69</v>
      </c>
      <c r="M177" s="327">
        <f>apuração!M156</f>
        <v>73</v>
      </c>
      <c r="N177" s="322">
        <f>apuração!N156</f>
        <v>142</v>
      </c>
      <c r="O177" s="323">
        <f>apuração!O156</f>
        <v>0</v>
      </c>
      <c r="P177" s="323">
        <f>apuração!P156</f>
        <v>0</v>
      </c>
      <c r="Q177" s="323">
        <f>apuração!Q156</f>
        <v>0</v>
      </c>
      <c r="R177" s="323">
        <f>apuração!R156</f>
        <v>0</v>
      </c>
      <c r="S177" s="324" t="str">
        <f>apuração!S156</f>
        <v/>
      </c>
      <c r="T177" s="324" t="str">
        <f>apuração!T156</f>
        <v/>
      </c>
      <c r="U177" s="324" t="str">
        <f>apuração!U156</f>
        <v/>
      </c>
      <c r="V177" s="324" t="str">
        <f>apuração!V156</f>
        <v/>
      </c>
      <c r="W177" s="315" t="str">
        <f>apuração!W156</f>
        <v/>
      </c>
      <c r="X177" s="325">
        <f>apuração!X156</f>
        <v>118</v>
      </c>
      <c r="Y177" s="315"/>
      <c r="Z177" s="315"/>
      <c r="AA177" s="315"/>
      <c r="AB177" s="315"/>
      <c r="AC177" s="315"/>
      <c r="AD177" s="315"/>
    </row>
    <row r="178" spans="1:30" ht="18.600000000000001">
      <c r="A178" s="358"/>
      <c r="B178" s="63"/>
      <c r="C178" t="str">
        <f>IF(B178:B178&gt;0,VLOOKUP(B178,Fed.!$A$2:$J$1973,2,FALSE)," ")</f>
        <v xml:space="preserve"> </v>
      </c>
      <c r="D178" t="str">
        <f>IF(B178:B178&gt;0,VLOOKUP(B178,Fed.!$A$2:$J$1973,3,FALSE)," ")</f>
        <v xml:space="preserve"> </v>
      </c>
      <c r="E178" s="3" t="str">
        <f>IF(B178:B178&gt;0,VLOOKUP(B178,Fed.!$A$2:$J$1973,4,FALSE)," ")</f>
        <v xml:space="preserve"> </v>
      </c>
      <c r="F178" s="3" t="str">
        <f>IF(B178:B178&gt;0,VLOOKUP(B178,Fed.!$A$2:$J$1973,5,FALSE)," ")</f>
        <v xml:space="preserve"> </v>
      </c>
      <c r="G178" s="413" t="str">
        <f>IF(B178:B178&gt;0,VLOOKUP(B178,Fed.!$A$2:$J$1973,6,FALSE)," ")</f>
        <v xml:space="preserve"> </v>
      </c>
      <c r="H178" t="str">
        <f>IF(B178:B178&gt;0,VLOOKUP(B178,Fed.!$A$2:$J$1973,7,FALSE)," ")</f>
        <v xml:space="preserve"> </v>
      </c>
      <c r="I178" t="str">
        <f>IF(B178:B178&gt;0,VLOOKUP(B178,Fed.!$A$2:$J$1973,8,FALSE)," ")</f>
        <v xml:space="preserve"> </v>
      </c>
      <c r="J178" t="str">
        <f>IF(B178:B178&gt;0,VLOOKUP(B178,Fed.!$A$2:$J$1973,9,FALSE)," ")</f>
        <v xml:space="preserve"> </v>
      </c>
      <c r="K178" s="3" t="str">
        <f>IF(B178:B178&gt;0,VLOOKUP(B178,Fed.!$A$2:$J$1973,10,FALSE)," ")</f>
        <v xml:space="preserve"> </v>
      </c>
      <c r="L178" s="327">
        <f>apuração!L101</f>
        <v>62</v>
      </c>
      <c r="M178" s="327">
        <f>apuração!M101</f>
        <v>67</v>
      </c>
      <c r="N178" s="322">
        <f>apuração!N101</f>
        <v>129</v>
      </c>
      <c r="O178" s="323">
        <f>apuração!O101</f>
        <v>0</v>
      </c>
      <c r="P178" s="323">
        <f>apuração!P101</f>
        <v>0</v>
      </c>
      <c r="Q178" s="323">
        <f>apuração!Q101</f>
        <v>0</v>
      </c>
      <c r="R178" s="323">
        <f>apuração!R101</f>
        <v>0</v>
      </c>
      <c r="S178" s="324" t="str">
        <f>apuração!S101</f>
        <v/>
      </c>
      <c r="T178" s="324" t="str">
        <f>apuração!T101</f>
        <v/>
      </c>
      <c r="U178" s="324" t="str">
        <f>apuração!U101</f>
        <v/>
      </c>
      <c r="V178" s="324" t="str">
        <f>apuração!V101</f>
        <v/>
      </c>
      <c r="W178" s="315" t="str">
        <f>apuração!W101</f>
        <v/>
      </c>
      <c r="X178" s="325">
        <f>apuração!X101</f>
        <v>105</v>
      </c>
      <c r="Y178" s="315"/>
      <c r="Z178" s="315"/>
      <c r="AA178" s="315"/>
      <c r="AB178" s="315"/>
      <c r="AC178" s="315"/>
      <c r="AD178" s="315"/>
    </row>
    <row r="179" spans="1:30" ht="18.600000000000001">
      <c r="A179" s="358"/>
      <c r="B179" s="63"/>
      <c r="C179" t="str">
        <f>IF(B179:B179&gt;0,VLOOKUP(B179,Fed.!$A$2:$J$1973,2,FALSE)," ")</f>
        <v xml:space="preserve"> </v>
      </c>
      <c r="D179" t="str">
        <f>IF(B179:B179&gt;0,VLOOKUP(B179,Fed.!$A$2:$J$1973,3,FALSE)," ")</f>
        <v xml:space="preserve"> </v>
      </c>
      <c r="E179" s="3" t="str">
        <f>IF(B179:B179&gt;0,VLOOKUP(B179,Fed.!$A$2:$J$1973,4,FALSE)," ")</f>
        <v xml:space="preserve"> </v>
      </c>
      <c r="F179" s="3" t="str">
        <f>IF(B179:B179&gt;0,VLOOKUP(B179,Fed.!$A$2:$J$1973,5,FALSE)," ")</f>
        <v xml:space="preserve"> </v>
      </c>
      <c r="G179" s="413" t="str">
        <f>IF(B179:B179&gt;0,VLOOKUP(B179,Fed.!$A$2:$J$1973,6,FALSE)," ")</f>
        <v xml:space="preserve"> </v>
      </c>
      <c r="H179" t="str">
        <f>IF(B179:B179&gt;0,VLOOKUP(B179,Fed.!$A$2:$J$1973,7,FALSE)," ")</f>
        <v xml:space="preserve"> </v>
      </c>
      <c r="I179" t="str">
        <f>IF(B179:B179&gt;0,VLOOKUP(B179,Fed.!$A$2:$J$1973,8,FALSE)," ")</f>
        <v xml:space="preserve"> </v>
      </c>
      <c r="J179" t="str">
        <f>IF(B179:B179&gt;0,VLOOKUP(B179,Fed.!$A$2:$J$1973,9,FALSE)," ")</f>
        <v xml:space="preserve"> </v>
      </c>
      <c r="K179" s="3" t="str">
        <f>IF(B179:B179&gt;0,VLOOKUP(B179,Fed.!$A$2:$J$1973,10,FALSE)," ")</f>
        <v xml:space="preserve"> </v>
      </c>
      <c r="L179" s="327">
        <f>apuração!L188</f>
        <v>67</v>
      </c>
      <c r="M179" s="327">
        <f>apuração!M188</f>
        <v>64</v>
      </c>
      <c r="N179" s="322">
        <f>apuração!N188</f>
        <v>131</v>
      </c>
      <c r="O179" s="323">
        <f>apuração!O188</f>
        <v>0</v>
      </c>
      <c r="P179" s="323">
        <f>apuração!P188</f>
        <v>0</v>
      </c>
      <c r="Q179" s="323">
        <f>apuração!Q188</f>
        <v>0</v>
      </c>
      <c r="R179" s="323">
        <f>apuração!R188</f>
        <v>0</v>
      </c>
      <c r="S179" s="324" t="str">
        <f>apuração!S188</f>
        <v/>
      </c>
      <c r="T179" s="324" t="str">
        <f>apuração!T188</f>
        <v/>
      </c>
      <c r="U179" s="324" t="str">
        <f>apuração!U188</f>
        <v/>
      </c>
      <c r="V179" s="324" t="str">
        <f>apuração!V188</f>
        <v/>
      </c>
      <c r="W179" s="315" t="str">
        <f>apuração!W188</f>
        <v/>
      </c>
      <c r="X179" s="325">
        <f>apuração!X188</f>
        <v>107</v>
      </c>
      <c r="Y179" s="315"/>
      <c r="Z179" s="315"/>
      <c r="AA179" s="315"/>
      <c r="AB179" s="315"/>
      <c r="AC179" s="315"/>
      <c r="AD179" s="315"/>
    </row>
    <row r="180" spans="1:30" ht="18.600000000000001">
      <c r="A180" s="358"/>
      <c r="B180" s="463"/>
      <c r="C180" t="str">
        <f>IF(B180:B180&gt;0,VLOOKUP(B180,Fed.!$A$2:$J$1973,2,FALSE)," ")</f>
        <v xml:space="preserve"> </v>
      </c>
      <c r="D180" t="str">
        <f>IF(B180:B180&gt;0,VLOOKUP(B180,Fed.!$A$2:$J$1973,3,FALSE)," ")</f>
        <v xml:space="preserve"> </v>
      </c>
      <c r="E180" s="3" t="str">
        <f>IF(B180:B180&gt;0,VLOOKUP(B180,Fed.!$A$2:$J$1973,4,FALSE)," ")</f>
        <v xml:space="preserve"> </v>
      </c>
      <c r="F180" s="3" t="str">
        <f>IF(B180:B180&gt;0,VLOOKUP(B180,Fed.!$A$2:$J$1973,5,FALSE)," ")</f>
        <v xml:space="preserve"> </v>
      </c>
      <c r="G180" s="413" t="str">
        <f>IF(B180:B180&gt;0,VLOOKUP(B180,Fed.!$A$2:$J$1973,6,FALSE)," ")</f>
        <v xml:space="preserve"> </v>
      </c>
      <c r="H180" t="str">
        <f>IF(B180:B180&gt;0,VLOOKUP(B180,Fed.!$A$2:$J$1973,7,FALSE)," ")</f>
        <v xml:space="preserve"> </v>
      </c>
      <c r="I180" t="str">
        <f>IF(B180:B180&gt;0,VLOOKUP(B180,Fed.!$A$2:$J$1973,8,FALSE)," ")</f>
        <v xml:space="preserve"> </v>
      </c>
      <c r="J180" t="str">
        <f>IF(B180:B180&gt;0,VLOOKUP(B180,Fed.!$A$2:$J$1973,9,FALSE)," ")</f>
        <v xml:space="preserve"> </v>
      </c>
      <c r="K180" s="3" t="str">
        <f>IF(B180:B180&gt;0,VLOOKUP(B180,Fed.!$A$2:$J$1973,10,FALSE)," ")</f>
        <v xml:space="preserve"> </v>
      </c>
      <c r="L180" s="327">
        <f>apuração!L221</f>
        <v>0</v>
      </c>
      <c r="M180" s="327">
        <f>apuração!M221</f>
        <v>0</v>
      </c>
      <c r="N180" s="322" t="str">
        <f>apuração!N221</f>
        <v/>
      </c>
      <c r="O180" s="323">
        <f>apuração!O221</f>
        <v>0</v>
      </c>
      <c r="P180" s="323">
        <f>apuração!P221</f>
        <v>0</v>
      </c>
      <c r="Q180" s="323">
        <f>apuração!Q221</f>
        <v>0</v>
      </c>
      <c r="R180" s="323">
        <f>apuração!R221</f>
        <v>0</v>
      </c>
      <c r="S180" s="324" t="str">
        <f>apuração!S221</f>
        <v/>
      </c>
      <c r="T180" s="324" t="str">
        <f>apuração!T221</f>
        <v/>
      </c>
      <c r="U180" s="324" t="str">
        <f>apuração!U221</f>
        <v/>
      </c>
      <c r="V180" s="324" t="str">
        <f>apuração!V221</f>
        <v/>
      </c>
      <c r="W180" s="315" t="str">
        <f>apuração!W221</f>
        <v/>
      </c>
      <c r="X180" s="325" t="str">
        <f>apuração!X221</f>
        <v/>
      </c>
      <c r="Y180" s="315"/>
      <c r="Z180" s="315"/>
      <c r="AA180" s="315"/>
      <c r="AB180" s="315"/>
      <c r="AC180" s="315"/>
      <c r="AD180" s="315"/>
    </row>
    <row r="181" spans="1:30" ht="18.600000000000001">
      <c r="A181" s="358"/>
      <c r="B181" s="63"/>
      <c r="C181" t="str">
        <f>IF(B181:B181&gt;0,VLOOKUP(B181,Fed.!$A$2:$J$1973,2,FALSE)," ")</f>
        <v xml:space="preserve"> </v>
      </c>
      <c r="D181" t="str">
        <f>IF(B181:B181&gt;0,VLOOKUP(B181,Fed.!$A$2:$J$1973,3,FALSE)," ")</f>
        <v xml:space="preserve"> </v>
      </c>
      <c r="E181" s="3" t="str">
        <f>IF(B181:B181&gt;0,VLOOKUP(B181,Fed.!$A$2:$J$1973,4,FALSE)," ")</f>
        <v xml:space="preserve"> </v>
      </c>
      <c r="F181" s="3" t="str">
        <f>IF(B181:B181&gt;0,VLOOKUP(B181,Fed.!$A$2:$J$1973,5,FALSE)," ")</f>
        <v xml:space="preserve"> </v>
      </c>
      <c r="G181" s="413" t="str">
        <f>IF(B181:B181&gt;0,VLOOKUP(B181,Fed.!$A$2:$J$1973,6,FALSE)," ")</f>
        <v xml:space="preserve"> </v>
      </c>
      <c r="H181" t="str">
        <f>IF(B181:B181&gt;0,VLOOKUP(B181,Fed.!$A$2:$J$1973,7,FALSE)," ")</f>
        <v xml:space="preserve"> </v>
      </c>
      <c r="I181" t="str">
        <f>IF(B181:B181&gt;0,VLOOKUP(B181,Fed.!$A$2:$J$1973,8,FALSE)," ")</f>
        <v xml:space="preserve"> </v>
      </c>
      <c r="J181" t="str">
        <f>IF(B181:B181&gt;0,VLOOKUP(B181,Fed.!$A$2:$J$1973,9,FALSE)," ")</f>
        <v xml:space="preserve"> </v>
      </c>
      <c r="K181" s="3" t="str">
        <f>IF(B181:B181&gt;0,VLOOKUP(B181,Fed.!$A$2:$J$1973,10,FALSE)," ")</f>
        <v xml:space="preserve"> </v>
      </c>
      <c r="L181" s="327">
        <f>apuração!L159</f>
        <v>66</v>
      </c>
      <c r="M181" s="327">
        <f>apuração!M159</f>
        <v>71</v>
      </c>
      <c r="N181" s="322">
        <f>apuração!N159</f>
        <v>137</v>
      </c>
      <c r="O181" s="323">
        <f>apuração!O159</f>
        <v>0</v>
      </c>
      <c r="P181" s="323">
        <f>apuração!P159</f>
        <v>0</v>
      </c>
      <c r="Q181" s="323">
        <f>apuração!Q159</f>
        <v>0</v>
      </c>
      <c r="R181" s="323">
        <f>apuração!R159</f>
        <v>0</v>
      </c>
      <c r="S181" s="324" t="str">
        <f>apuração!S159</f>
        <v/>
      </c>
      <c r="T181" s="324" t="str">
        <f>apuração!T159</f>
        <v/>
      </c>
      <c r="U181" s="324" t="str">
        <f>apuração!U159</f>
        <v/>
      </c>
      <c r="V181" s="324" t="str">
        <f>apuração!V159</f>
        <v/>
      </c>
      <c r="W181" s="315" t="str">
        <f>apuração!W159</f>
        <v/>
      </c>
      <c r="X181" s="325">
        <f>apuração!X159</f>
        <v>119</v>
      </c>
      <c r="Y181" s="315"/>
      <c r="Z181" s="315"/>
      <c r="AA181" s="315"/>
      <c r="AB181" s="315"/>
      <c r="AC181" s="315"/>
      <c r="AD181" s="315"/>
    </row>
    <row r="182" spans="1:30" ht="18.600000000000001">
      <c r="A182" s="358"/>
      <c r="B182" s="463"/>
      <c r="C182" t="str">
        <f>IF(B182:B182&gt;0,VLOOKUP(B182,Fed.!$A$2:$J$1973,2,FALSE)," ")</f>
        <v xml:space="preserve"> </v>
      </c>
      <c r="D182" t="str">
        <f>IF(B182:B182&gt;0,VLOOKUP(B182,Fed.!$A$2:$J$1973,3,FALSE)," ")</f>
        <v xml:space="preserve"> </v>
      </c>
      <c r="E182" s="3" t="str">
        <f>IF(B182:B182&gt;0,VLOOKUP(B182,Fed.!$A$2:$J$1973,4,FALSE)," ")</f>
        <v xml:space="preserve"> </v>
      </c>
      <c r="F182" s="3" t="str">
        <f>IF(B182:B182&gt;0,VLOOKUP(B182,Fed.!$A$2:$J$1973,5,FALSE)," ")</f>
        <v xml:space="preserve"> </v>
      </c>
      <c r="G182" s="413" t="str">
        <f>IF(B182:B182&gt;0,VLOOKUP(B182,Fed.!$A$2:$J$1973,6,FALSE)," ")</f>
        <v xml:space="preserve"> </v>
      </c>
      <c r="H182" t="str">
        <f>IF(B182:B182&gt;0,VLOOKUP(B182,Fed.!$A$2:$J$1973,7,FALSE)," ")</f>
        <v xml:space="preserve"> </v>
      </c>
      <c r="I182" t="str">
        <f>IF(B182:B182&gt;0,VLOOKUP(B182,Fed.!$A$2:$J$1973,8,FALSE)," ")</f>
        <v xml:space="preserve"> </v>
      </c>
      <c r="J182" t="str">
        <f>IF(B182:B182&gt;0,VLOOKUP(B182,Fed.!$A$2:$J$1973,9,FALSE)," ")</f>
        <v xml:space="preserve"> </v>
      </c>
      <c r="K182" s="3" t="str">
        <f>IF(B182:B182&gt;0,VLOOKUP(B182,Fed.!$A$2:$J$1973,10,FALSE)," ")</f>
        <v xml:space="preserve"> </v>
      </c>
      <c r="L182" s="327">
        <f>apuração!L220</f>
        <v>0</v>
      </c>
      <c r="M182" s="327">
        <f>apuração!M220</f>
        <v>0</v>
      </c>
      <c r="N182" s="322" t="str">
        <f>apuração!N220</f>
        <v/>
      </c>
      <c r="O182" s="323">
        <f>apuração!O220</f>
        <v>0</v>
      </c>
      <c r="P182" s="323">
        <f>apuração!P220</f>
        <v>0</v>
      </c>
      <c r="Q182" s="323">
        <f>apuração!Q220</f>
        <v>0</v>
      </c>
      <c r="R182" s="323">
        <f>apuração!R220</f>
        <v>0</v>
      </c>
      <c r="S182" s="324" t="str">
        <f>apuração!S220</f>
        <v/>
      </c>
      <c r="T182" s="324" t="str">
        <f>apuração!T220</f>
        <v/>
      </c>
      <c r="U182" s="324" t="str">
        <f>apuração!U220</f>
        <v/>
      </c>
      <c r="V182" s="324" t="str">
        <f>apuração!V220</f>
        <v/>
      </c>
      <c r="W182" s="315" t="str">
        <f>apuração!W220</f>
        <v/>
      </c>
      <c r="X182" s="325" t="str">
        <f>apuração!X220</f>
        <v/>
      </c>
      <c r="Y182" s="315"/>
      <c r="Z182" s="315"/>
      <c r="AA182" s="315"/>
      <c r="AB182" s="315"/>
      <c r="AC182" s="315"/>
      <c r="AD182" s="315"/>
    </row>
    <row r="183" spans="1:30" ht="18.600000000000001">
      <c r="A183" s="358"/>
      <c r="B183" s="63"/>
      <c r="C183" t="str">
        <f>IF(B183:B183&gt;0,VLOOKUP(B183,Fed.!$A$2:$J$1973,2,FALSE)," ")</f>
        <v xml:space="preserve"> </v>
      </c>
      <c r="D183" t="str">
        <f>IF(B183:B183&gt;0,VLOOKUP(B183,Fed.!$A$2:$J$1973,3,FALSE)," ")</f>
        <v xml:space="preserve"> </v>
      </c>
      <c r="E183" s="3" t="str">
        <f>IF(B183:B183&gt;0,VLOOKUP(B183,Fed.!$A$2:$J$1973,4,FALSE)," ")</f>
        <v xml:space="preserve"> </v>
      </c>
      <c r="F183" s="3" t="str">
        <f>IF(B183:B183&gt;0,VLOOKUP(B183,Fed.!$A$2:$J$1973,5,FALSE)," ")</f>
        <v xml:space="preserve"> </v>
      </c>
      <c r="G183" s="413" t="str">
        <f>IF(B183:B183&gt;0,VLOOKUP(B183,Fed.!$A$2:$J$1973,6,FALSE)," ")</f>
        <v xml:space="preserve"> </v>
      </c>
      <c r="H183" t="str">
        <f>IF(B183:B183&gt;0,VLOOKUP(B183,Fed.!$A$2:$J$1973,7,FALSE)," ")</f>
        <v xml:space="preserve"> </v>
      </c>
      <c r="I183" t="str">
        <f>IF(B183:B183&gt;0,VLOOKUP(B183,Fed.!$A$2:$J$1973,8,FALSE)," ")</f>
        <v xml:space="preserve"> </v>
      </c>
      <c r="J183" t="str">
        <f>IF(B183:B183&gt;0,VLOOKUP(B183,Fed.!$A$2:$J$1973,9,FALSE)," ")</f>
        <v xml:space="preserve"> </v>
      </c>
      <c r="K183" s="3" t="str">
        <f>IF(B183:B183&gt;0,VLOOKUP(B183,Fed.!$A$2:$J$1973,10,FALSE)," ")</f>
        <v xml:space="preserve"> </v>
      </c>
      <c r="L183" s="327">
        <f>apuração!L163</f>
        <v>68</v>
      </c>
      <c r="M183" s="327">
        <f>apuração!M163</f>
        <v>61</v>
      </c>
      <c r="N183" s="322">
        <f>apuração!N163</f>
        <v>129</v>
      </c>
      <c r="O183" s="323">
        <f>apuração!O163</f>
        <v>0</v>
      </c>
      <c r="P183" s="323">
        <f>apuração!P163</f>
        <v>0</v>
      </c>
      <c r="Q183" s="323">
        <f>apuração!Q163</f>
        <v>0</v>
      </c>
      <c r="R183" s="323">
        <f>apuração!R163</f>
        <v>0</v>
      </c>
      <c r="S183" s="324" t="str">
        <f>apuração!S163</f>
        <v/>
      </c>
      <c r="T183" s="324" t="str">
        <f>apuração!T163</f>
        <v/>
      </c>
      <c r="U183" s="324" t="str">
        <f>apuração!U163</f>
        <v/>
      </c>
      <c r="V183" s="324" t="str">
        <f>apuração!V163</f>
        <v/>
      </c>
      <c r="W183" s="315" t="str">
        <f>apuração!W163</f>
        <v/>
      </c>
      <c r="X183" s="325">
        <f>apuração!X163</f>
        <v>105</v>
      </c>
      <c r="Y183" s="315"/>
      <c r="Z183" s="315"/>
      <c r="AA183" s="315"/>
      <c r="AB183" s="315"/>
      <c r="AC183" s="315"/>
      <c r="AD183" s="315"/>
    </row>
    <row r="184" spans="1:30" ht="18.600000000000001">
      <c r="A184" s="358"/>
      <c r="B184" s="63"/>
      <c r="C184" t="str">
        <f>IF(B184:B184&gt;0,VLOOKUP(B184,Fed.!$A$2:$J$1973,2,FALSE)," ")</f>
        <v xml:space="preserve"> </v>
      </c>
      <c r="D184" t="str">
        <f>IF(B184:B184&gt;0,VLOOKUP(B184,Fed.!$A$2:$J$1973,3,FALSE)," ")</f>
        <v xml:space="preserve"> </v>
      </c>
      <c r="E184" s="3" t="str">
        <f>IF(B184:B184&gt;0,VLOOKUP(B184,Fed.!$A$2:$J$1973,4,FALSE)," ")</f>
        <v xml:space="preserve"> </v>
      </c>
      <c r="F184" s="3" t="str">
        <f>IF(B184:B184&gt;0,VLOOKUP(B184,Fed.!$A$2:$J$1973,5,FALSE)," ")</f>
        <v xml:space="preserve"> </v>
      </c>
      <c r="G184" s="413" t="str">
        <f>IF(B184:B184&gt;0,VLOOKUP(B184,Fed.!$A$2:$J$1973,6,FALSE)," ")</f>
        <v xml:space="preserve"> </v>
      </c>
      <c r="H184" t="str">
        <f>IF(B184:B184&gt;0,VLOOKUP(B184,Fed.!$A$2:$J$1973,7,FALSE)," ")</f>
        <v xml:space="preserve"> </v>
      </c>
      <c r="I184" t="str">
        <f>IF(B184:B184&gt;0,VLOOKUP(B184,Fed.!$A$2:$J$1973,8,FALSE)," ")</f>
        <v xml:space="preserve"> </v>
      </c>
      <c r="J184" t="str">
        <f>IF(B184:B184&gt;0,VLOOKUP(B184,Fed.!$A$2:$J$1973,9,FALSE)," ")</f>
        <v xml:space="preserve"> </v>
      </c>
      <c r="K184" s="3" t="str">
        <f>IF(B184:B184&gt;0,VLOOKUP(B184,Fed.!$A$2:$J$1973,10,FALSE)," ")</f>
        <v xml:space="preserve"> </v>
      </c>
      <c r="L184" s="327">
        <f>apuração!L164</f>
        <v>59</v>
      </c>
      <c r="M184" s="327">
        <f>apuração!M164</f>
        <v>60</v>
      </c>
      <c r="N184" s="322">
        <f>apuração!N164</f>
        <v>119</v>
      </c>
      <c r="O184" s="323">
        <f>apuração!O164</f>
        <v>0</v>
      </c>
      <c r="P184" s="323">
        <f>apuração!P164</f>
        <v>0</v>
      </c>
      <c r="Q184" s="323">
        <f>apuração!Q164</f>
        <v>0</v>
      </c>
      <c r="R184" s="323">
        <f>apuração!R164</f>
        <v>0</v>
      </c>
      <c r="S184" s="324" t="str">
        <f>apuração!S164</f>
        <v/>
      </c>
      <c r="T184" s="324" t="str">
        <f>apuração!T164</f>
        <v/>
      </c>
      <c r="U184" s="324" t="str">
        <f>apuração!U164</f>
        <v/>
      </c>
      <c r="V184" s="324" t="str">
        <f>apuração!V164</f>
        <v/>
      </c>
      <c r="W184" s="315" t="str">
        <f>apuração!W164</f>
        <v/>
      </c>
      <c r="X184" s="325">
        <f>apuração!X164</f>
        <v>95</v>
      </c>
      <c r="Y184" s="315"/>
      <c r="Z184" s="315"/>
      <c r="AA184" s="315"/>
      <c r="AB184" s="315"/>
      <c r="AC184" s="315"/>
      <c r="AD184" s="315"/>
    </row>
    <row r="185" spans="1:30" ht="18.600000000000001">
      <c r="B185" s="63"/>
      <c r="C185" t="str">
        <f>IF(B185:B185&gt;0,VLOOKUP(B185,Fed.!$A$2:$J$1973,2,FALSE)," ")</f>
        <v xml:space="preserve"> </v>
      </c>
      <c r="D185" t="str">
        <f>IF(B185:B185&gt;0,VLOOKUP(B185,Fed.!$A$2:$J$1973,3,FALSE)," ")</f>
        <v xml:space="preserve"> </v>
      </c>
      <c r="E185" s="3" t="str">
        <f>IF(B185:B185&gt;0,VLOOKUP(B185,Fed.!$A$2:$J$1973,4,FALSE)," ")</f>
        <v xml:space="preserve"> </v>
      </c>
      <c r="F185" s="3" t="str">
        <f>IF(B185:B185&gt;0,VLOOKUP(B185,Fed.!$A$2:$J$1973,5,FALSE)," ")</f>
        <v xml:space="preserve"> </v>
      </c>
      <c r="G185" s="413" t="str">
        <f>IF(B185:B185&gt;0,VLOOKUP(B185,Fed.!$A$2:$J$1973,6,FALSE)," ")</f>
        <v xml:space="preserve"> </v>
      </c>
      <c r="H185" t="str">
        <f>IF(B185:B185&gt;0,VLOOKUP(B185,Fed.!$A$2:$J$1973,7,FALSE)," ")</f>
        <v xml:space="preserve"> </v>
      </c>
      <c r="I185" t="str">
        <f>IF(B185:B185&gt;0,VLOOKUP(B185,Fed.!$A$2:$J$1973,8,FALSE)," ")</f>
        <v xml:space="preserve"> </v>
      </c>
      <c r="J185" t="str">
        <f>IF(B185:B185&gt;0,VLOOKUP(B185,Fed.!$A$2:$J$1973,9,FALSE)," ")</f>
        <v xml:space="preserve"> </v>
      </c>
      <c r="K185" s="3" t="str">
        <f>IF(B185:B185&gt;0,VLOOKUP(B185,Fed.!$A$2:$J$1973,10,FALSE)," ")</f>
        <v xml:space="preserve"> </v>
      </c>
      <c r="L185" s="327">
        <f>apuração!L165</f>
        <v>58</v>
      </c>
      <c r="M185" s="327">
        <f>apuração!M165</f>
        <v>59</v>
      </c>
      <c r="N185" s="322">
        <f>apuração!N165</f>
        <v>117</v>
      </c>
      <c r="O185" s="323">
        <f>apuração!O165</f>
        <v>0</v>
      </c>
      <c r="P185" s="323">
        <f>apuração!P165</f>
        <v>0</v>
      </c>
      <c r="Q185" s="323">
        <f>apuração!Q165</f>
        <v>0</v>
      </c>
      <c r="R185" s="323">
        <f>apuração!R165</f>
        <v>0</v>
      </c>
      <c r="S185" s="324" t="str">
        <f>apuração!S165</f>
        <v/>
      </c>
      <c r="T185" s="324" t="str">
        <f>apuração!T165</f>
        <v/>
      </c>
      <c r="U185" s="324" t="str">
        <f>apuração!U165</f>
        <v/>
      </c>
      <c r="V185" s="324" t="str">
        <f>apuração!V165</f>
        <v/>
      </c>
      <c r="W185" s="315" t="str">
        <f>apuração!W165</f>
        <v/>
      </c>
      <c r="X185" s="325">
        <f>apuração!X165</f>
        <v>99</v>
      </c>
      <c r="Y185" s="315"/>
      <c r="Z185" s="315"/>
      <c r="AA185" s="315"/>
    </row>
    <row r="186" spans="1:30" ht="18.600000000000001">
      <c r="B186" s="63"/>
      <c r="C186" t="str">
        <f>IF(B186:B186&gt;0,VLOOKUP(B186,Fed.!$A$2:$J$1973,2,FALSE)," ")</f>
        <v xml:space="preserve"> </v>
      </c>
      <c r="D186" t="str">
        <f>IF(B186:B186&gt;0,VLOOKUP(B186,Fed.!$A$2:$J$1973,3,FALSE)," ")</f>
        <v xml:space="preserve"> </v>
      </c>
      <c r="E186" s="3" t="str">
        <f>IF(B186:B186&gt;0,VLOOKUP(B186,Fed.!$A$2:$J$1973,4,FALSE)," ")</f>
        <v xml:space="preserve"> </v>
      </c>
      <c r="F186" s="3" t="str">
        <f>IF(B186:B186&gt;0,VLOOKUP(B186,Fed.!$A$2:$J$1973,5,FALSE)," ")</f>
        <v xml:space="preserve"> </v>
      </c>
      <c r="G186" s="413" t="str">
        <f>IF(B186:B186&gt;0,VLOOKUP(B186,Fed.!$A$2:$J$1973,6,FALSE)," ")</f>
        <v xml:space="preserve"> </v>
      </c>
      <c r="H186" t="str">
        <f>IF(B186:B186&gt;0,VLOOKUP(B186,Fed.!$A$2:$J$1973,7,FALSE)," ")</f>
        <v xml:space="preserve"> </v>
      </c>
      <c r="I186" t="str">
        <f>IF(B186:B186&gt;0,VLOOKUP(B186,Fed.!$A$2:$J$1973,8,FALSE)," ")</f>
        <v xml:space="preserve"> </v>
      </c>
      <c r="J186" t="str">
        <f>IF(B186:B186&gt;0,VLOOKUP(B186,Fed.!$A$2:$J$1973,9,FALSE)," ")</f>
        <v xml:space="preserve"> </v>
      </c>
      <c r="K186" s="3" t="str">
        <f>IF(B186:B186&gt;0,VLOOKUP(B186,Fed.!$A$2:$J$1973,10,FALSE)," ")</f>
        <v xml:space="preserve"> </v>
      </c>
      <c r="L186" s="327">
        <f>apuração!L166</f>
        <v>61</v>
      </c>
      <c r="M186" s="327">
        <f>apuração!M166</f>
        <v>56</v>
      </c>
      <c r="N186" s="322">
        <f>apuração!N166</f>
        <v>117</v>
      </c>
      <c r="O186" s="323">
        <f>apuração!O166</f>
        <v>0</v>
      </c>
      <c r="P186" s="323">
        <f>apuração!P166</f>
        <v>0</v>
      </c>
      <c r="Q186" s="323">
        <f>apuração!Q166</f>
        <v>0</v>
      </c>
      <c r="R186" s="323">
        <f>apuração!R166</f>
        <v>0</v>
      </c>
      <c r="S186" s="324" t="str">
        <f>apuração!S166</f>
        <v/>
      </c>
      <c r="T186" s="324" t="str">
        <f>apuração!T166</f>
        <v/>
      </c>
      <c r="U186" s="324" t="str">
        <f>apuração!U166</f>
        <v/>
      </c>
      <c r="V186" s="324" t="str">
        <f>apuração!V166</f>
        <v/>
      </c>
      <c r="W186" s="315" t="str">
        <f>apuração!W166</f>
        <v/>
      </c>
      <c r="X186" s="325">
        <f>apuração!X166</f>
        <v>99</v>
      </c>
      <c r="Y186" s="315"/>
      <c r="Z186" s="315"/>
      <c r="AA186" s="315"/>
    </row>
    <row r="187" spans="1:30" ht="18.600000000000001">
      <c r="B187" s="63"/>
      <c r="C187" t="str">
        <f>IF(B187:B187&gt;0,VLOOKUP(B187,Fed.!$A$2:$J$1973,2,FALSE)," ")</f>
        <v xml:space="preserve"> </v>
      </c>
      <c r="D187" t="str">
        <f>IF(B187:B187&gt;0,VLOOKUP(B187,Fed.!$A$2:$J$1973,3,FALSE)," ")</f>
        <v xml:space="preserve"> </v>
      </c>
      <c r="E187" s="3" t="str">
        <f>IF(B187:B187&gt;0,VLOOKUP(B187,Fed.!$A$2:$J$1973,4,FALSE)," ")</f>
        <v xml:space="preserve"> </v>
      </c>
      <c r="F187" s="3" t="str">
        <f>IF(B187:B187&gt;0,VLOOKUP(B187,Fed.!$A$2:$J$1973,5,FALSE)," ")</f>
        <v xml:space="preserve"> </v>
      </c>
      <c r="G187" s="413" t="str">
        <f>IF(B187:B187&gt;0,VLOOKUP(B187,Fed.!$A$2:$J$1973,6,FALSE)," ")</f>
        <v xml:space="preserve"> </v>
      </c>
      <c r="H187" t="str">
        <f>IF(B187:B187&gt;0,VLOOKUP(B187,Fed.!$A$2:$J$1973,7,FALSE)," ")</f>
        <v xml:space="preserve"> </v>
      </c>
      <c r="I187" t="str">
        <f>IF(B187:B187&gt;0,VLOOKUP(B187,Fed.!$A$2:$J$1973,8,FALSE)," ")</f>
        <v xml:space="preserve"> </v>
      </c>
      <c r="J187" t="str">
        <f>IF(B187:B187&gt;0,VLOOKUP(B187,Fed.!$A$2:$J$1973,9,FALSE)," ")</f>
        <v xml:space="preserve"> </v>
      </c>
      <c r="K187" s="3" t="str">
        <f>IF(B187:B187&gt;0,VLOOKUP(B187,Fed.!$A$2:$J$1973,10,FALSE)," ")</f>
        <v xml:space="preserve"> </v>
      </c>
      <c r="L187" s="327">
        <f>apuração!L167</f>
        <v>88</v>
      </c>
      <c r="M187" s="327">
        <f>apuração!M167</f>
        <v>80</v>
      </c>
      <c r="N187" s="322">
        <f>apuração!N167</f>
        <v>168</v>
      </c>
      <c r="O187" s="323">
        <f>apuração!O167</f>
        <v>0</v>
      </c>
      <c r="P187" s="323">
        <f>apuração!P167</f>
        <v>0</v>
      </c>
      <c r="Q187" s="323">
        <f>apuração!Q167</f>
        <v>0</v>
      </c>
      <c r="R187" s="323">
        <f>apuração!R167</f>
        <v>0</v>
      </c>
      <c r="S187" s="324" t="str">
        <f>apuração!S167</f>
        <v/>
      </c>
      <c r="T187" s="324" t="str">
        <f>apuração!T167</f>
        <v/>
      </c>
      <c r="U187" s="324" t="str">
        <f>apuração!U167</f>
        <v/>
      </c>
      <c r="V187" s="324" t="str">
        <f>apuração!V167</f>
        <v/>
      </c>
      <c r="W187" s="315" t="str">
        <f>apuração!W167</f>
        <v/>
      </c>
      <c r="X187" s="325">
        <f>apuração!X167</f>
        <v>144</v>
      </c>
      <c r="Y187" s="315"/>
      <c r="Z187" s="315"/>
      <c r="AA187" s="315"/>
    </row>
    <row r="188" spans="1:30" ht="18.600000000000001">
      <c r="B188" s="63"/>
      <c r="C188" t="str">
        <f>IF(B188:B188&gt;0,VLOOKUP(B188,Fed.!$A$2:$J$1973,2,FALSE)," ")</f>
        <v xml:space="preserve"> </v>
      </c>
      <c r="D188" t="str">
        <f>IF(B188:B188&gt;0,VLOOKUP(B188,Fed.!$A$2:$J$1973,3,FALSE)," ")</f>
        <v xml:space="preserve"> </v>
      </c>
      <c r="E188" s="3" t="str">
        <f>IF(B188:B188&gt;0,VLOOKUP(B188,Fed.!$A$2:$J$1973,4,FALSE)," ")</f>
        <v xml:space="preserve"> </v>
      </c>
      <c r="F188" s="3" t="str">
        <f>IF(B188:B188&gt;0,VLOOKUP(B188,Fed.!$A$2:$J$1973,5,FALSE)," ")</f>
        <v xml:space="preserve"> </v>
      </c>
      <c r="G188" s="413" t="str">
        <f>IF(B188:B188&gt;0,VLOOKUP(B188,Fed.!$A$2:$J$1973,6,FALSE)," ")</f>
        <v xml:space="preserve"> </v>
      </c>
      <c r="H188" t="str">
        <f>IF(B188:B188&gt;0,VLOOKUP(B188,Fed.!$A$2:$J$1973,7,FALSE)," ")</f>
        <v xml:space="preserve"> </v>
      </c>
      <c r="I188" t="str">
        <f>IF(B188:B188&gt;0,VLOOKUP(B188,Fed.!$A$2:$J$1973,8,FALSE)," ")</f>
        <v xml:space="preserve"> </v>
      </c>
      <c r="J188" t="str">
        <f>IF(B188:B188&gt;0,VLOOKUP(B188,Fed.!$A$2:$J$1973,9,FALSE)," ")</f>
        <v xml:space="preserve"> </v>
      </c>
      <c r="K188" s="3" t="str">
        <f>IF(B188:B188&gt;0,VLOOKUP(B188,Fed.!$A$2:$J$1973,10,FALSE)," ")</f>
        <v xml:space="preserve"> </v>
      </c>
      <c r="L188" s="327">
        <f>apuração!L168</f>
        <v>71</v>
      </c>
      <c r="M188" s="327">
        <f>apuração!M168</f>
        <v>75</v>
      </c>
      <c r="N188" s="322">
        <f>apuração!N168</f>
        <v>146</v>
      </c>
      <c r="O188" s="323">
        <f>apuração!O168</f>
        <v>0</v>
      </c>
      <c r="P188" s="323">
        <f>apuração!P168</f>
        <v>0</v>
      </c>
      <c r="Q188" s="323">
        <f>apuração!Q168</f>
        <v>0</v>
      </c>
      <c r="R188" s="323">
        <f>apuração!R168</f>
        <v>0</v>
      </c>
      <c r="S188" s="324" t="str">
        <f>apuração!S168</f>
        <v/>
      </c>
      <c r="T188" s="324" t="str">
        <f>apuração!T168</f>
        <v/>
      </c>
      <c r="U188" s="324" t="str">
        <f>apuração!U168</f>
        <v/>
      </c>
      <c r="V188" s="324" t="str">
        <f>apuração!V168</f>
        <v/>
      </c>
      <c r="W188" s="315" t="str">
        <f>apuração!W168</f>
        <v/>
      </c>
      <c r="X188" s="325">
        <f>apuração!X168</f>
        <v>122</v>
      </c>
      <c r="Y188" s="315"/>
      <c r="Z188" s="315"/>
      <c r="AA188" s="315"/>
    </row>
    <row r="189" spans="1:30" ht="18.600000000000001">
      <c r="B189" s="63"/>
      <c r="C189" t="str">
        <f>IF(B189:B189&gt;0,VLOOKUP(B189,Fed.!$A$2:$J$1973,2,FALSE)," ")</f>
        <v xml:space="preserve"> </v>
      </c>
      <c r="D189" t="str">
        <f>IF(B189:B189&gt;0,VLOOKUP(B189,Fed.!$A$2:$J$1973,3,FALSE)," ")</f>
        <v xml:space="preserve"> </v>
      </c>
      <c r="E189" s="3" t="str">
        <f>IF(B189:B189&gt;0,VLOOKUP(B189,Fed.!$A$2:$J$1973,4,FALSE)," ")</f>
        <v xml:space="preserve"> </v>
      </c>
      <c r="F189" s="3" t="str">
        <f>IF(B189:B189&gt;0,VLOOKUP(B189,Fed.!$A$2:$J$1973,5,FALSE)," ")</f>
        <v xml:space="preserve"> </v>
      </c>
      <c r="G189" s="413" t="str">
        <f>IF(B189:B189&gt;0,VLOOKUP(B189,Fed.!$A$2:$J$1973,6,FALSE)," ")</f>
        <v xml:space="preserve"> </v>
      </c>
      <c r="H189" t="str">
        <f>IF(B189:B189&gt;0,VLOOKUP(B189,Fed.!$A$2:$J$1973,7,FALSE)," ")</f>
        <v xml:space="preserve"> </v>
      </c>
      <c r="I189" t="str">
        <f>IF(B189:B189&gt;0,VLOOKUP(B189,Fed.!$A$2:$J$1973,8,FALSE)," ")</f>
        <v xml:space="preserve"> </v>
      </c>
      <c r="J189" t="str">
        <f>IF(B189:B189&gt;0,VLOOKUP(B189,Fed.!$A$2:$J$1973,9,FALSE)," ")</f>
        <v xml:space="preserve"> </v>
      </c>
      <c r="K189" s="3" t="str">
        <f>IF(B189:B189&gt;0,VLOOKUP(B189,Fed.!$A$2:$J$1973,10,FALSE)," ")</f>
        <v xml:space="preserve"> </v>
      </c>
      <c r="L189" s="327" t="e">
        <f>apuração!#REF!</f>
        <v>#REF!</v>
      </c>
      <c r="M189" s="327" t="e">
        <f>apuração!#REF!</f>
        <v>#REF!</v>
      </c>
      <c r="N189" s="322" t="e">
        <f>apuração!#REF!</f>
        <v>#REF!</v>
      </c>
      <c r="O189" s="323" t="e">
        <f>apuração!#REF!</f>
        <v>#REF!</v>
      </c>
      <c r="P189" s="323" t="e">
        <f>apuração!#REF!</f>
        <v>#REF!</v>
      </c>
      <c r="Q189" s="323" t="e">
        <f>apuração!#REF!</f>
        <v>#REF!</v>
      </c>
      <c r="R189" s="323" t="e">
        <f>apuração!#REF!</f>
        <v>#REF!</v>
      </c>
      <c r="S189" s="324" t="e">
        <f>apuração!#REF!</f>
        <v>#REF!</v>
      </c>
      <c r="T189" s="324" t="e">
        <f>apuração!#REF!</f>
        <v>#REF!</v>
      </c>
      <c r="U189" s="324" t="e">
        <f>apuração!#REF!</f>
        <v>#REF!</v>
      </c>
      <c r="V189" s="324" t="e">
        <f>apuração!#REF!</f>
        <v>#REF!</v>
      </c>
      <c r="W189" s="315" t="e">
        <f>apuração!#REF!</f>
        <v>#REF!</v>
      </c>
      <c r="X189" s="325" t="e">
        <f>apuração!#REF!</f>
        <v>#REF!</v>
      </c>
      <c r="Y189" s="315"/>
      <c r="Z189" s="315"/>
      <c r="AA189" s="315"/>
    </row>
    <row r="190" spans="1:30" ht="18.600000000000001">
      <c r="B190" s="63"/>
      <c r="C190" t="str">
        <f>IF(B190:B190&gt;0,VLOOKUP(B190,Fed.!$A$2:$J$1973,2,FALSE)," ")</f>
        <v xml:space="preserve"> </v>
      </c>
      <c r="D190" t="str">
        <f>IF(B190:B190&gt;0,VLOOKUP(B190,Fed.!$A$2:$J$1973,3,FALSE)," ")</f>
        <v xml:space="preserve"> </v>
      </c>
      <c r="E190" s="3" t="str">
        <f>IF(B190:B190&gt;0,VLOOKUP(B190,Fed.!$A$2:$J$1973,4,FALSE)," ")</f>
        <v xml:space="preserve"> </v>
      </c>
      <c r="F190" s="3" t="str">
        <f>IF(B190:B190&gt;0,VLOOKUP(B190,Fed.!$A$2:$J$1973,5,FALSE)," ")</f>
        <v xml:space="preserve"> </v>
      </c>
      <c r="G190" s="413" t="str">
        <f>IF(B190:B190&gt;0,VLOOKUP(B190,Fed.!$A$2:$J$1973,6,FALSE)," ")</f>
        <v xml:space="preserve"> </v>
      </c>
      <c r="H190" t="str">
        <f>IF(B190:B190&gt;0,VLOOKUP(B190,Fed.!$A$2:$J$1973,7,FALSE)," ")</f>
        <v xml:space="preserve"> </v>
      </c>
      <c r="I190" t="str">
        <f>IF(B190:B190&gt;0,VLOOKUP(B190,Fed.!$A$2:$J$1973,8,FALSE)," ")</f>
        <v xml:space="preserve"> </v>
      </c>
      <c r="J190" t="str">
        <f>IF(B190:B190&gt;0,VLOOKUP(B190,Fed.!$A$2:$J$1973,9,FALSE)," ")</f>
        <v xml:space="preserve"> </v>
      </c>
      <c r="K190" s="3" t="str">
        <f>IF(B190:B190&gt;0,VLOOKUP(B190,Fed.!$A$2:$J$1973,10,FALSE)," ")</f>
        <v xml:space="preserve"> </v>
      </c>
      <c r="L190" s="327" t="e">
        <f>apuração!#REF!</f>
        <v>#REF!</v>
      </c>
      <c r="M190" s="327" t="e">
        <f>apuração!#REF!</f>
        <v>#REF!</v>
      </c>
      <c r="N190" s="322" t="e">
        <f>apuração!#REF!</f>
        <v>#REF!</v>
      </c>
      <c r="O190" s="323" t="e">
        <f>apuração!#REF!</f>
        <v>#REF!</v>
      </c>
      <c r="P190" s="323" t="e">
        <f>apuração!#REF!</f>
        <v>#REF!</v>
      </c>
      <c r="Q190" s="323" t="e">
        <f>apuração!#REF!</f>
        <v>#REF!</v>
      </c>
      <c r="R190" s="323" t="e">
        <f>apuração!#REF!</f>
        <v>#REF!</v>
      </c>
      <c r="S190" s="324" t="e">
        <f>apuração!#REF!</f>
        <v>#REF!</v>
      </c>
      <c r="T190" s="324" t="e">
        <f>apuração!#REF!</f>
        <v>#REF!</v>
      </c>
      <c r="U190" s="324" t="e">
        <f>apuração!#REF!</f>
        <v>#REF!</v>
      </c>
      <c r="V190" s="324" t="e">
        <f>apuração!#REF!</f>
        <v>#REF!</v>
      </c>
      <c r="W190" s="315" t="e">
        <f>apuração!#REF!</f>
        <v>#REF!</v>
      </c>
      <c r="X190" s="325" t="e">
        <f>apuração!#REF!</f>
        <v>#REF!</v>
      </c>
      <c r="Y190" s="315"/>
      <c r="Z190" s="315"/>
      <c r="AA190" s="315"/>
    </row>
    <row r="191" spans="1:30" ht="18.600000000000001">
      <c r="B191" s="63"/>
      <c r="C191" t="str">
        <f>IF(B191:B191&gt;0,VLOOKUP(B191,Fed.!$A$2:$J$1973,2,FALSE)," ")</f>
        <v xml:space="preserve"> </v>
      </c>
      <c r="D191" t="str">
        <f>IF(B191:B191&gt;0,VLOOKUP(B191,Fed.!$A$2:$J$1973,3,FALSE)," ")</f>
        <v xml:space="preserve"> </v>
      </c>
      <c r="E191" s="3" t="str">
        <f>IF(B191:B191&gt;0,VLOOKUP(B191,Fed.!$A$2:$J$1973,4,FALSE)," ")</f>
        <v xml:space="preserve"> </v>
      </c>
      <c r="F191" s="3" t="str">
        <f>IF(B191:B191&gt;0,VLOOKUP(B191,Fed.!$A$2:$J$1973,5,FALSE)," ")</f>
        <v xml:space="preserve"> </v>
      </c>
      <c r="G191" s="413" t="str">
        <f>IF(B191:B191&gt;0,VLOOKUP(B191,Fed.!$A$2:$J$1973,6,FALSE)," ")</f>
        <v xml:space="preserve"> </v>
      </c>
      <c r="H191" t="str">
        <f>IF(B191:B191&gt;0,VLOOKUP(B191,Fed.!$A$2:$J$1973,7,FALSE)," ")</f>
        <v xml:space="preserve"> </v>
      </c>
      <c r="I191" t="str">
        <f>IF(B191:B191&gt;0,VLOOKUP(B191,Fed.!$A$2:$J$1973,8,FALSE)," ")</f>
        <v xml:space="preserve"> </v>
      </c>
      <c r="J191" t="str">
        <f>IF(B191:B191&gt;0,VLOOKUP(B191,Fed.!$A$2:$J$1973,9,FALSE)," ")</f>
        <v xml:space="preserve"> </v>
      </c>
      <c r="K191" s="3" t="str">
        <f>IF(B191:B191&gt;0,VLOOKUP(B191,Fed.!$A$2:$J$1973,10,FALSE)," ")</f>
        <v xml:space="preserve"> </v>
      </c>
      <c r="L191" s="327" t="e">
        <f>apuração!#REF!</f>
        <v>#REF!</v>
      </c>
      <c r="M191" s="327" t="e">
        <f>apuração!#REF!</f>
        <v>#REF!</v>
      </c>
      <c r="N191" s="322" t="e">
        <f>apuração!#REF!</f>
        <v>#REF!</v>
      </c>
      <c r="O191" s="323" t="e">
        <f>apuração!#REF!</f>
        <v>#REF!</v>
      </c>
      <c r="P191" s="323" t="e">
        <f>apuração!#REF!</f>
        <v>#REF!</v>
      </c>
      <c r="Q191" s="323" t="e">
        <f>apuração!#REF!</f>
        <v>#REF!</v>
      </c>
      <c r="R191" s="323" t="e">
        <f>apuração!#REF!</f>
        <v>#REF!</v>
      </c>
      <c r="S191" s="324" t="e">
        <f>apuração!#REF!</f>
        <v>#REF!</v>
      </c>
      <c r="T191" s="324" t="e">
        <f>apuração!#REF!</f>
        <v>#REF!</v>
      </c>
      <c r="U191" s="324" t="e">
        <f>apuração!#REF!</f>
        <v>#REF!</v>
      </c>
      <c r="V191" s="324" t="e">
        <f>apuração!#REF!</f>
        <v>#REF!</v>
      </c>
      <c r="W191" s="315" t="e">
        <f>apuração!#REF!</f>
        <v>#REF!</v>
      </c>
      <c r="X191" s="325" t="e">
        <f>apuração!#REF!</f>
        <v>#REF!</v>
      </c>
      <c r="Y191" s="315"/>
      <c r="Z191" s="315"/>
      <c r="AA191" s="315"/>
    </row>
    <row r="192" spans="1:30" ht="18.600000000000001">
      <c r="B192" s="63"/>
      <c r="C192" t="str">
        <f>IF(B192:B192&gt;0,VLOOKUP(B192,Fed.!$A$2:$J$1973,2,FALSE)," ")</f>
        <v xml:space="preserve"> </v>
      </c>
      <c r="D192" t="str">
        <f>IF(B192:B192&gt;0,VLOOKUP(B192,Fed.!$A$2:$J$1973,3,FALSE)," ")</f>
        <v xml:space="preserve"> </v>
      </c>
      <c r="E192" s="3" t="str">
        <f>IF(B192:B192&gt;0,VLOOKUP(B192,Fed.!$A$2:$J$1973,4,FALSE)," ")</f>
        <v xml:space="preserve"> </v>
      </c>
      <c r="F192" s="3" t="str">
        <f>IF(B192:B192&gt;0,VLOOKUP(B192,Fed.!$A$2:$J$1973,5,FALSE)," ")</f>
        <v xml:space="preserve"> </v>
      </c>
      <c r="G192" s="413" t="str">
        <f>IF(B192:B192&gt;0,VLOOKUP(B192,Fed.!$A$2:$J$1973,6,FALSE)," ")</f>
        <v xml:space="preserve"> </v>
      </c>
      <c r="H192" t="str">
        <f>IF(B192:B192&gt;0,VLOOKUP(B192,Fed.!$A$2:$J$1973,7,FALSE)," ")</f>
        <v xml:space="preserve"> </v>
      </c>
      <c r="I192" t="str">
        <f>IF(B192:B192&gt;0,VLOOKUP(B192,Fed.!$A$2:$J$1973,8,FALSE)," ")</f>
        <v xml:space="preserve"> </v>
      </c>
      <c r="J192" t="str">
        <f>IF(B192:B192&gt;0,VLOOKUP(B192,Fed.!$A$2:$J$1973,9,FALSE)," ")</f>
        <v xml:space="preserve"> </v>
      </c>
      <c r="K192" s="3" t="str">
        <f>IF(B192:B192&gt;0,VLOOKUP(B192,Fed.!$A$2:$J$1973,10,FALSE)," ")</f>
        <v xml:space="preserve"> </v>
      </c>
      <c r="L192" s="327" t="e">
        <f>apuração!#REF!</f>
        <v>#REF!</v>
      </c>
      <c r="M192" s="327" t="e">
        <f>apuração!#REF!</f>
        <v>#REF!</v>
      </c>
      <c r="N192" s="322" t="e">
        <f>apuração!#REF!</f>
        <v>#REF!</v>
      </c>
      <c r="O192" s="323" t="e">
        <f>apuração!#REF!</f>
        <v>#REF!</v>
      </c>
      <c r="P192" s="323" t="e">
        <f>apuração!#REF!</f>
        <v>#REF!</v>
      </c>
      <c r="Q192" s="323" t="e">
        <f>apuração!#REF!</f>
        <v>#REF!</v>
      </c>
      <c r="R192" s="323" t="e">
        <f>apuração!#REF!</f>
        <v>#REF!</v>
      </c>
      <c r="S192" s="324" t="e">
        <f>apuração!#REF!</f>
        <v>#REF!</v>
      </c>
      <c r="T192" s="324" t="e">
        <f>apuração!#REF!</f>
        <v>#REF!</v>
      </c>
      <c r="U192" s="324" t="e">
        <f>apuração!#REF!</f>
        <v>#REF!</v>
      </c>
      <c r="V192" s="324" t="e">
        <f>apuração!#REF!</f>
        <v>#REF!</v>
      </c>
      <c r="W192" s="315" t="e">
        <f>apuração!#REF!</f>
        <v>#REF!</v>
      </c>
      <c r="X192" s="325" t="e">
        <f>apuração!#REF!</f>
        <v>#REF!</v>
      </c>
      <c r="Y192" s="315"/>
      <c r="Z192" s="315"/>
      <c r="AA192" s="315"/>
    </row>
    <row r="193" spans="2:27" ht="18.600000000000001">
      <c r="B193" s="63"/>
      <c r="C193" t="str">
        <f>IF(B193:B193&gt;0,VLOOKUP(B193,Fed.!$A$2:$J$1973,2,FALSE)," ")</f>
        <v xml:space="preserve"> </v>
      </c>
      <c r="D193" t="str">
        <f>IF(B193:B193&gt;0,VLOOKUP(B193,Fed.!$A$2:$J$1973,3,FALSE)," ")</f>
        <v xml:space="preserve"> </v>
      </c>
      <c r="E193" s="3" t="str">
        <f>IF(B193:B193&gt;0,VLOOKUP(B193,Fed.!$A$2:$J$1973,4,FALSE)," ")</f>
        <v xml:space="preserve"> </v>
      </c>
      <c r="F193" s="3" t="str">
        <f>IF(B193:B193&gt;0,VLOOKUP(B193,Fed.!$A$2:$J$1973,5,FALSE)," ")</f>
        <v xml:space="preserve"> </v>
      </c>
      <c r="G193" s="413" t="str">
        <f>IF(B193:B193&gt;0,VLOOKUP(B193,Fed.!$A$2:$J$1973,6,FALSE)," ")</f>
        <v xml:space="preserve"> </v>
      </c>
      <c r="H193" t="str">
        <f>IF(B193:B193&gt;0,VLOOKUP(B193,Fed.!$A$2:$J$1973,7,FALSE)," ")</f>
        <v xml:space="preserve"> </v>
      </c>
      <c r="I193" t="str">
        <f>IF(B193:B193&gt;0,VLOOKUP(B193,Fed.!$A$2:$J$1973,8,FALSE)," ")</f>
        <v xml:space="preserve"> </v>
      </c>
      <c r="J193" t="str">
        <f>IF(B193:B193&gt;0,VLOOKUP(B193,Fed.!$A$2:$J$1973,9,FALSE)," ")</f>
        <v xml:space="preserve"> </v>
      </c>
      <c r="K193" s="3" t="str">
        <f>IF(B193:B193&gt;0,VLOOKUP(B193,Fed.!$A$2:$J$1973,10,FALSE)," ")</f>
        <v xml:space="preserve"> </v>
      </c>
      <c r="L193" s="327" t="e">
        <f>apuração!#REF!</f>
        <v>#REF!</v>
      </c>
      <c r="M193" s="327" t="e">
        <f>apuração!#REF!</f>
        <v>#REF!</v>
      </c>
      <c r="N193" s="322" t="e">
        <f>apuração!#REF!</f>
        <v>#REF!</v>
      </c>
      <c r="O193" s="323" t="e">
        <f>apuração!#REF!</f>
        <v>#REF!</v>
      </c>
      <c r="P193" s="323" t="e">
        <f>apuração!#REF!</f>
        <v>#REF!</v>
      </c>
      <c r="Q193" s="323" t="e">
        <f>apuração!#REF!</f>
        <v>#REF!</v>
      </c>
      <c r="R193" s="323" t="e">
        <f>apuração!#REF!</f>
        <v>#REF!</v>
      </c>
      <c r="S193" s="324" t="e">
        <f>apuração!#REF!</f>
        <v>#REF!</v>
      </c>
      <c r="T193" s="324" t="e">
        <f>apuração!#REF!</f>
        <v>#REF!</v>
      </c>
      <c r="U193" s="324" t="e">
        <f>apuração!#REF!</f>
        <v>#REF!</v>
      </c>
      <c r="V193" s="324" t="e">
        <f>apuração!#REF!</f>
        <v>#REF!</v>
      </c>
      <c r="W193" s="315" t="e">
        <f>apuração!#REF!</f>
        <v>#REF!</v>
      </c>
      <c r="X193" s="325" t="e">
        <f>apuração!#REF!</f>
        <v>#REF!</v>
      </c>
      <c r="Y193" s="315"/>
      <c r="Z193" s="315"/>
      <c r="AA193" s="315"/>
    </row>
    <row r="194" spans="2:27" ht="18.600000000000001">
      <c r="B194" s="63"/>
      <c r="C194" t="str">
        <f>IF(B194:B194&gt;0,VLOOKUP(B194,Fed.!$A$2:$J$1973,2,FALSE)," ")</f>
        <v xml:space="preserve"> </v>
      </c>
      <c r="D194" t="str">
        <f>IF(B194:B194&gt;0,VLOOKUP(B194,Fed.!$A$2:$J$1973,3,FALSE)," ")</f>
        <v xml:space="preserve"> </v>
      </c>
      <c r="E194" s="3" t="str">
        <f>IF(B194:B194&gt;0,VLOOKUP(B194,Fed.!$A$2:$J$1973,4,FALSE)," ")</f>
        <v xml:space="preserve"> </v>
      </c>
      <c r="F194" s="3" t="str">
        <f>IF(B194:B194&gt;0,VLOOKUP(B194,Fed.!$A$2:$J$1973,5,FALSE)," ")</f>
        <v xml:space="preserve"> </v>
      </c>
      <c r="G194" s="413" t="str">
        <f>IF(B194:B194&gt;0,VLOOKUP(B194,Fed.!$A$2:$J$1973,6,FALSE)," ")</f>
        <v xml:space="preserve"> </v>
      </c>
      <c r="H194" t="str">
        <f>IF(B194:B194&gt;0,VLOOKUP(B194,Fed.!$A$2:$J$1973,7,FALSE)," ")</f>
        <v xml:space="preserve"> </v>
      </c>
      <c r="I194" t="str">
        <f>IF(B194:B194&gt;0,VLOOKUP(B194,Fed.!$A$2:$J$1973,8,FALSE)," ")</f>
        <v xml:space="preserve"> </v>
      </c>
      <c r="J194" t="str">
        <f>IF(B194:B194&gt;0,VLOOKUP(B194,Fed.!$A$2:$J$1973,9,FALSE)," ")</f>
        <v xml:space="preserve"> </v>
      </c>
      <c r="K194" s="3" t="str">
        <f>IF(B194:B194&gt;0,VLOOKUP(B194,Fed.!$A$2:$J$1973,10,FALSE)," ")</f>
        <v xml:space="preserve"> </v>
      </c>
      <c r="L194" s="327" t="e">
        <f>apuração!#REF!</f>
        <v>#REF!</v>
      </c>
      <c r="M194" s="327" t="e">
        <f>apuração!#REF!</f>
        <v>#REF!</v>
      </c>
      <c r="N194" s="322" t="e">
        <f>apuração!#REF!</f>
        <v>#REF!</v>
      </c>
      <c r="O194" s="323" t="e">
        <f>apuração!#REF!</f>
        <v>#REF!</v>
      </c>
      <c r="P194" s="323" t="e">
        <f>apuração!#REF!</f>
        <v>#REF!</v>
      </c>
      <c r="Q194" s="323" t="e">
        <f>apuração!#REF!</f>
        <v>#REF!</v>
      </c>
      <c r="R194" s="323" t="e">
        <f>apuração!#REF!</f>
        <v>#REF!</v>
      </c>
      <c r="S194" s="324" t="e">
        <f>apuração!#REF!</f>
        <v>#REF!</v>
      </c>
      <c r="T194" s="324" t="e">
        <f>apuração!#REF!</f>
        <v>#REF!</v>
      </c>
      <c r="U194" s="324" t="e">
        <f>apuração!#REF!</f>
        <v>#REF!</v>
      </c>
      <c r="V194" s="324" t="e">
        <f>apuração!#REF!</f>
        <v>#REF!</v>
      </c>
      <c r="W194" s="315" t="e">
        <f>apuração!#REF!</f>
        <v>#REF!</v>
      </c>
      <c r="X194" s="325" t="e">
        <f>apuração!#REF!</f>
        <v>#REF!</v>
      </c>
      <c r="Y194" s="315"/>
      <c r="Z194" s="315"/>
      <c r="AA194" s="315"/>
    </row>
    <row r="195" spans="2:27" ht="18.600000000000001">
      <c r="B195" s="63"/>
      <c r="C195" t="str">
        <f>IF(B195:B195&gt;0,VLOOKUP(B195,Fed.!$A$2:$J$1973,2,FALSE)," ")</f>
        <v xml:space="preserve"> </v>
      </c>
      <c r="D195" t="str">
        <f>IF(B195:B195&gt;0,VLOOKUP(B195,Fed.!$A$2:$J$1973,3,FALSE)," ")</f>
        <v xml:space="preserve"> </v>
      </c>
      <c r="E195" s="3" t="str">
        <f>IF(B195:B195&gt;0,VLOOKUP(B195,Fed.!$A$2:$J$1973,4,FALSE)," ")</f>
        <v xml:space="preserve"> </v>
      </c>
      <c r="F195" s="3" t="str">
        <f>IF(B195:B195&gt;0,VLOOKUP(B195,Fed.!$A$2:$J$1973,5,FALSE)," ")</f>
        <v xml:space="preserve"> </v>
      </c>
      <c r="G195" s="413" t="str">
        <f>IF(B195:B195&gt;0,VLOOKUP(B195,Fed.!$A$2:$J$1973,6,FALSE)," ")</f>
        <v xml:space="preserve"> </v>
      </c>
      <c r="H195" t="str">
        <f>IF(B195:B195&gt;0,VLOOKUP(B195,Fed.!$A$2:$J$1973,7,FALSE)," ")</f>
        <v xml:space="preserve"> </v>
      </c>
      <c r="I195" t="str">
        <f>IF(B195:B195&gt;0,VLOOKUP(B195,Fed.!$A$2:$J$1973,8,FALSE)," ")</f>
        <v xml:space="preserve"> </v>
      </c>
      <c r="J195" t="str">
        <f>IF(B195:B195&gt;0,VLOOKUP(B195,Fed.!$A$2:$J$1973,9,FALSE)," ")</f>
        <v xml:space="preserve"> </v>
      </c>
      <c r="K195" s="3" t="str">
        <f>IF(B195:B195&gt;0,VLOOKUP(B195,Fed.!$A$2:$J$1973,10,FALSE)," ")</f>
        <v xml:space="preserve"> </v>
      </c>
      <c r="L195" s="327" t="e">
        <f>apuração!#REF!</f>
        <v>#REF!</v>
      </c>
      <c r="M195" s="327" t="e">
        <f>apuração!#REF!</f>
        <v>#REF!</v>
      </c>
      <c r="N195" s="322" t="e">
        <f>apuração!#REF!</f>
        <v>#REF!</v>
      </c>
      <c r="O195" s="323" t="e">
        <f>apuração!#REF!</f>
        <v>#REF!</v>
      </c>
      <c r="P195" s="323" t="e">
        <f>apuração!#REF!</f>
        <v>#REF!</v>
      </c>
      <c r="Q195" s="323" t="e">
        <f>apuração!#REF!</f>
        <v>#REF!</v>
      </c>
      <c r="R195" s="323" t="e">
        <f>apuração!#REF!</f>
        <v>#REF!</v>
      </c>
      <c r="S195" s="324" t="e">
        <f>apuração!#REF!</f>
        <v>#REF!</v>
      </c>
      <c r="T195" s="324" t="e">
        <f>apuração!#REF!</f>
        <v>#REF!</v>
      </c>
      <c r="U195" s="324" t="e">
        <f>apuração!#REF!</f>
        <v>#REF!</v>
      </c>
      <c r="V195" s="324" t="e">
        <f>apuração!#REF!</f>
        <v>#REF!</v>
      </c>
      <c r="W195" s="315" t="e">
        <f>apuração!#REF!</f>
        <v>#REF!</v>
      </c>
      <c r="X195" s="325" t="e">
        <f>apuração!#REF!</f>
        <v>#REF!</v>
      </c>
      <c r="Y195" s="315"/>
      <c r="Z195" s="315"/>
      <c r="AA195" s="315"/>
    </row>
    <row r="196" spans="2:27">
      <c r="B196" s="63"/>
      <c r="C196" t="str">
        <f>IF(B196:B196&gt;0,VLOOKUP(B196,Fed.!$A$2:$J$1973,2,FALSE)," ")</f>
        <v xml:space="preserve"> </v>
      </c>
      <c r="D196" t="str">
        <f>IF(B196:B196&gt;0,VLOOKUP(B196,Fed.!$A$2:$J$1973,3,FALSE)," ")</f>
        <v xml:space="preserve"> </v>
      </c>
      <c r="E196" s="3" t="str">
        <f>IF(B196:B196&gt;0,VLOOKUP(B196,Fed.!$A$2:$J$1973,4,FALSE)," ")</f>
        <v xml:space="preserve"> </v>
      </c>
      <c r="F196" s="3" t="str">
        <f>IF(B196:B196&gt;0,VLOOKUP(B196,Fed.!$A$2:$J$1973,5,FALSE)," ")</f>
        <v xml:space="preserve"> </v>
      </c>
      <c r="G196" s="413" t="str">
        <f>IF(B196:B196&gt;0,VLOOKUP(B196,Fed.!$A$2:$J$1973,6,FALSE)," ")</f>
        <v xml:space="preserve"> </v>
      </c>
      <c r="H196" t="str">
        <f>IF(B196:B196&gt;0,VLOOKUP(B196,Fed.!$A$2:$J$1973,7,FALSE)," ")</f>
        <v xml:space="preserve"> </v>
      </c>
      <c r="I196" t="str">
        <f>IF(B196:B196&gt;0,VLOOKUP(B196,Fed.!$A$2:$J$1973,8,FALSE)," ")</f>
        <v xml:space="preserve"> </v>
      </c>
      <c r="J196" t="str">
        <f>IF(B196:B196&gt;0,VLOOKUP(B196,Fed.!$A$2:$J$1973,9,FALSE)," ")</f>
        <v xml:space="preserve"> </v>
      </c>
      <c r="K196" s="3" t="str">
        <f>IF(B196:B196&gt;0,VLOOKUP(B196,Fed.!$A$2:$J$1973,10,FALSE)," ")</f>
        <v xml:space="preserve"> </v>
      </c>
    </row>
    <row r="197" spans="2:27">
      <c r="B197" s="63"/>
      <c r="C197" t="str">
        <f>IF(B197:B197&gt;0,VLOOKUP(B197,Fed.!$A$2:$J$1973,2,FALSE)," ")</f>
        <v xml:space="preserve"> </v>
      </c>
      <c r="D197" t="str">
        <f>IF(B197:B197&gt;0,VLOOKUP(B197,Fed.!$A$2:$J$1973,3,FALSE)," ")</f>
        <v xml:space="preserve"> </v>
      </c>
      <c r="E197" s="3" t="str">
        <f>IF(B197:B197&gt;0,VLOOKUP(B197,Fed.!$A$2:$J$1973,4,FALSE)," ")</f>
        <v xml:space="preserve"> </v>
      </c>
      <c r="F197" s="3" t="str">
        <f>IF(B197:B197&gt;0,VLOOKUP(B197,Fed.!$A$2:$J$1973,5,FALSE)," ")</f>
        <v xml:space="preserve"> </v>
      </c>
      <c r="G197" s="413" t="str">
        <f>IF(B197:B197&gt;0,VLOOKUP(B197,Fed.!$A$2:$J$1973,6,FALSE)," ")</f>
        <v xml:space="preserve"> </v>
      </c>
      <c r="H197" t="str">
        <f>IF(B197:B197&gt;0,VLOOKUP(B197,Fed.!$A$2:$J$1973,7,FALSE)," ")</f>
        <v xml:space="preserve"> </v>
      </c>
      <c r="I197" t="str">
        <f>IF(B197:B197&gt;0,VLOOKUP(B197,Fed.!$A$2:$J$1973,8,FALSE)," ")</f>
        <v xml:space="preserve"> </v>
      </c>
      <c r="J197" t="str">
        <f>IF(B197:B197&gt;0,VLOOKUP(B197,Fed.!$A$2:$J$1973,9,FALSE)," ")</f>
        <v xml:space="preserve"> </v>
      </c>
      <c r="K197" s="3" t="str">
        <f>IF(B197:B197&gt;0,VLOOKUP(B197,Fed.!$A$2:$J$1973,10,FALSE)," ")</f>
        <v xml:space="preserve"> </v>
      </c>
    </row>
    <row r="198" spans="2:27">
      <c r="B198" s="63"/>
      <c r="C198" t="str">
        <f>IF(B198:B198&gt;0,VLOOKUP(B198,Fed.!$A$2:$J$1973,2,FALSE)," ")</f>
        <v xml:space="preserve"> </v>
      </c>
      <c r="D198" t="str">
        <f>IF(B198:B198&gt;0,VLOOKUP(B198,Fed.!$A$2:$J$1973,3,FALSE)," ")</f>
        <v xml:space="preserve"> </v>
      </c>
      <c r="E198" s="3" t="str">
        <f>IF(B198:B198&gt;0,VLOOKUP(B198,Fed.!$A$2:$J$1973,4,FALSE)," ")</f>
        <v xml:space="preserve"> </v>
      </c>
      <c r="F198" s="3" t="str">
        <f>IF(B198:B198&gt;0,VLOOKUP(B198,Fed.!$A$2:$J$1973,5,FALSE)," ")</f>
        <v xml:space="preserve"> </v>
      </c>
      <c r="G198" s="413" t="str">
        <f>IF(B198:B198&gt;0,VLOOKUP(B198,Fed.!$A$2:$J$1973,6,FALSE)," ")</f>
        <v xml:space="preserve"> </v>
      </c>
      <c r="H198" t="str">
        <f>IF(B198:B198&gt;0,VLOOKUP(B198,Fed.!$A$2:$J$1973,7,FALSE)," ")</f>
        <v xml:space="preserve"> </v>
      </c>
      <c r="I198" t="str">
        <f>IF(B198:B198&gt;0,VLOOKUP(B198,Fed.!$A$2:$J$1973,8,FALSE)," ")</f>
        <v xml:space="preserve"> </v>
      </c>
      <c r="J198" t="str">
        <f>IF(B198:B198&gt;0,VLOOKUP(B198,Fed.!$A$2:$J$1973,9,FALSE)," ")</f>
        <v xml:space="preserve"> </v>
      </c>
      <c r="K198" s="3" t="str">
        <f>IF(B198:B198&gt;0,VLOOKUP(B198,Fed.!$A$2:$J$1973,10,FALSE)," ")</f>
        <v xml:space="preserve"> </v>
      </c>
    </row>
    <row r="199" spans="2:27">
      <c r="B199" s="63"/>
      <c r="C199" t="str">
        <f>IF(B199:B199&gt;0,VLOOKUP(B199,Fed.!$A$2:$J$1973,2,FALSE)," ")</f>
        <v xml:space="preserve"> </v>
      </c>
      <c r="D199" t="str">
        <f>IF(B199:B199&gt;0,VLOOKUP(B199,Fed.!$A$2:$J$1973,3,FALSE)," ")</f>
        <v xml:space="preserve"> </v>
      </c>
      <c r="E199" s="3" t="str">
        <f>IF(B199:B199&gt;0,VLOOKUP(B199,Fed.!$A$2:$J$1973,4,FALSE)," ")</f>
        <v xml:space="preserve"> </v>
      </c>
      <c r="F199" s="3" t="str">
        <f>IF(B199:B199&gt;0,VLOOKUP(B199,Fed.!$A$2:$J$1973,5,FALSE)," ")</f>
        <v xml:space="preserve"> </v>
      </c>
      <c r="G199" s="413" t="str">
        <f>IF(B199:B199&gt;0,VLOOKUP(B199,Fed.!$A$2:$J$1973,6,FALSE)," ")</f>
        <v xml:space="preserve"> </v>
      </c>
      <c r="H199" t="str">
        <f>IF(B199:B199&gt;0,VLOOKUP(B199,Fed.!$A$2:$J$1973,7,FALSE)," ")</f>
        <v xml:space="preserve"> </v>
      </c>
      <c r="I199" t="str">
        <f>IF(B199:B199&gt;0,VLOOKUP(B199,Fed.!$A$2:$J$1973,8,FALSE)," ")</f>
        <v xml:space="preserve"> </v>
      </c>
      <c r="J199" t="str">
        <f>IF(B199:B199&gt;0,VLOOKUP(B199,Fed.!$A$2:$J$1973,9,FALSE)," ")</f>
        <v xml:space="preserve"> </v>
      </c>
      <c r="K199" s="3" t="str">
        <f>IF(B199:B199&gt;0,VLOOKUP(B199,Fed.!$A$2:$J$1973,10,FALSE)," ")</f>
        <v xml:space="preserve"> </v>
      </c>
    </row>
    <row r="200" spans="2:27">
      <c r="B200" s="63"/>
      <c r="C200" t="str">
        <f>IF(B200:B200&gt;0,VLOOKUP(B200,Fed.!$A$2:$J$1973,2,FALSE)," ")</f>
        <v xml:space="preserve"> </v>
      </c>
      <c r="D200" t="str">
        <f>IF(B200:B200&gt;0,VLOOKUP(B200,Fed.!$A$2:$J$1973,3,FALSE)," ")</f>
        <v xml:space="preserve"> </v>
      </c>
      <c r="E200" s="3" t="str">
        <f>IF(B200:B200&gt;0,VLOOKUP(B200,Fed.!$A$2:$J$1973,4,FALSE)," ")</f>
        <v xml:space="preserve"> </v>
      </c>
      <c r="F200" s="3" t="str">
        <f>IF(B200:B200&gt;0,VLOOKUP(B200,Fed.!$A$2:$J$1973,5,FALSE)," ")</f>
        <v xml:space="preserve"> </v>
      </c>
      <c r="G200" s="413" t="str">
        <f>IF(B200:B200&gt;0,VLOOKUP(B200,Fed.!$A$2:$J$1973,6,FALSE)," ")</f>
        <v xml:space="preserve"> </v>
      </c>
      <c r="H200" t="str">
        <f>IF(B200:B200&gt;0,VLOOKUP(B200,Fed.!$A$2:$J$1973,7,FALSE)," ")</f>
        <v xml:space="preserve"> </v>
      </c>
      <c r="I200" t="str">
        <f>IF(B200:B200&gt;0,VLOOKUP(B200,Fed.!$A$2:$J$1973,8,FALSE)," ")</f>
        <v xml:space="preserve"> </v>
      </c>
      <c r="J200" t="str">
        <f>IF(B200:B200&gt;0,VLOOKUP(B200,Fed.!$A$2:$J$1973,9,FALSE)," ")</f>
        <v xml:space="preserve"> </v>
      </c>
      <c r="K200" s="3" t="str">
        <f>IF(B200:B200&gt;0,VLOOKUP(B200,Fed.!$A$2:$J$1973,10,FALSE)," ")</f>
        <v xml:space="preserve"> </v>
      </c>
    </row>
    <row r="201" spans="2:27">
      <c r="B201" s="63"/>
      <c r="C201" t="str">
        <f>IF(B201:B201&gt;0,VLOOKUP(B201,Fed.!$A$2:$J$1973,2,FALSE)," ")</f>
        <v xml:space="preserve"> </v>
      </c>
      <c r="D201" t="str">
        <f>IF(B201:B201&gt;0,VLOOKUP(B201,Fed.!$A$2:$J$1973,3,FALSE)," ")</f>
        <v xml:space="preserve"> </v>
      </c>
      <c r="E201" s="3" t="str">
        <f>IF(B201:B201&gt;0,VLOOKUP(B201,Fed.!$A$2:$J$1973,4,FALSE)," ")</f>
        <v xml:space="preserve"> </v>
      </c>
      <c r="F201" s="3" t="str">
        <f>IF(B201:B201&gt;0,VLOOKUP(B201,Fed.!$A$2:$J$1973,5,FALSE)," ")</f>
        <v xml:space="preserve"> </v>
      </c>
      <c r="G201" s="413" t="str">
        <f>IF(B201:B201&gt;0,VLOOKUP(B201,Fed.!$A$2:$J$1973,6,FALSE)," ")</f>
        <v xml:space="preserve"> </v>
      </c>
      <c r="H201" t="str">
        <f>IF(B201:B201&gt;0,VLOOKUP(B201,Fed.!$A$2:$J$1973,7,FALSE)," ")</f>
        <v xml:space="preserve"> </v>
      </c>
      <c r="I201" t="str">
        <f>IF(B201:B201&gt;0,VLOOKUP(B201,Fed.!$A$2:$J$1973,8,FALSE)," ")</f>
        <v xml:space="preserve"> </v>
      </c>
      <c r="J201" t="str">
        <f>IF(B201:B201&gt;0,VLOOKUP(B201,Fed.!$A$2:$J$1973,9,FALSE)," ")</f>
        <v xml:space="preserve"> </v>
      </c>
      <c r="K201" s="3" t="str">
        <f>IF(B201:B201&gt;0,VLOOKUP(B201,Fed.!$A$2:$J$1973,10,FALSE)," ")</f>
        <v xml:space="preserve"> </v>
      </c>
    </row>
    <row r="202" spans="2:27">
      <c r="B202" s="63"/>
      <c r="C202" t="str">
        <f>IF(B202:B202&gt;0,VLOOKUP(B202,Fed.!$A$2:$J$1973,2,FALSE)," ")</f>
        <v xml:space="preserve"> </v>
      </c>
      <c r="D202" t="str">
        <f>IF(B202:B202&gt;0,VLOOKUP(B202,Fed.!$A$2:$J$1973,3,FALSE)," ")</f>
        <v xml:space="preserve"> </v>
      </c>
      <c r="E202" s="3" t="str">
        <f>IF(B202:B202&gt;0,VLOOKUP(B202,Fed.!$A$2:$J$1973,4,FALSE)," ")</f>
        <v xml:space="preserve"> </v>
      </c>
      <c r="F202" s="3" t="str">
        <f>IF(B202:B202&gt;0,VLOOKUP(B202,Fed.!$A$2:$J$1973,5,FALSE)," ")</f>
        <v xml:space="preserve"> </v>
      </c>
      <c r="G202" s="413" t="str">
        <f>IF(B202:B202&gt;0,VLOOKUP(B202,Fed.!$A$2:$J$1973,6,FALSE)," ")</f>
        <v xml:space="preserve"> </v>
      </c>
      <c r="H202" t="str">
        <f>IF(B202:B202&gt;0,VLOOKUP(B202,Fed.!$A$2:$J$1973,7,FALSE)," ")</f>
        <v xml:space="preserve"> </v>
      </c>
      <c r="I202" t="str">
        <f>IF(B202:B202&gt;0,VLOOKUP(B202,Fed.!$A$2:$J$1973,8,FALSE)," ")</f>
        <v xml:space="preserve"> </v>
      </c>
      <c r="J202" t="str">
        <f>IF(B202:B202&gt;0,VLOOKUP(B202,Fed.!$A$2:$J$1973,9,FALSE)," ")</f>
        <v xml:space="preserve"> </v>
      </c>
      <c r="K202" s="3" t="str">
        <f>IF(B202:B202&gt;0,VLOOKUP(B202,Fed.!$A$2:$J$1973,10,FALSE)," ")</f>
        <v xml:space="preserve"> </v>
      </c>
    </row>
    <row r="203" spans="2:27">
      <c r="B203" s="63"/>
      <c r="C203" t="str">
        <f>IF(B203:B203&gt;0,VLOOKUP(B203,Fed.!$A$2:$J$1973,2,FALSE)," ")</f>
        <v xml:space="preserve"> </v>
      </c>
      <c r="D203" t="str">
        <f>IF(B203:B203&gt;0,VLOOKUP(B203,Fed.!$A$2:$J$1973,3,FALSE)," ")</f>
        <v xml:space="preserve"> </v>
      </c>
      <c r="E203" s="3" t="str">
        <f>IF(B203:B203&gt;0,VLOOKUP(B203,Fed.!$A$2:$J$1973,4,FALSE)," ")</f>
        <v xml:space="preserve"> </v>
      </c>
      <c r="F203" s="3" t="str">
        <f>IF(B203:B203&gt;0,VLOOKUP(B203,Fed.!$A$2:$J$1973,5,FALSE)," ")</f>
        <v xml:space="preserve"> </v>
      </c>
      <c r="G203" s="413" t="str">
        <f>IF(B203:B203&gt;0,VLOOKUP(B203,Fed.!$A$2:$J$1973,6,FALSE)," ")</f>
        <v xml:space="preserve"> </v>
      </c>
      <c r="H203" t="str">
        <f>IF(B203:B203&gt;0,VLOOKUP(B203,Fed.!$A$2:$J$1973,7,FALSE)," ")</f>
        <v xml:space="preserve"> </v>
      </c>
      <c r="I203" t="str">
        <f>IF(B203:B203&gt;0,VLOOKUP(B203,Fed.!$A$2:$J$1973,8,FALSE)," ")</f>
        <v xml:space="preserve"> </v>
      </c>
      <c r="J203" t="str">
        <f>IF(B203:B203&gt;0,VLOOKUP(B203,Fed.!$A$2:$J$1973,9,FALSE)," ")</f>
        <v xml:space="preserve"> </v>
      </c>
      <c r="K203" s="3" t="str">
        <f>IF(B203:B203&gt;0,VLOOKUP(B203,Fed.!$A$2:$J$1973,10,FALSE)," ")</f>
        <v xml:space="preserve"> </v>
      </c>
    </row>
    <row r="204" spans="2:27">
      <c r="B204" s="63"/>
      <c r="C204" t="str">
        <f>IF(B204:B204&gt;0,VLOOKUP(B204,Fed.!$A$2:$J$1973,2,FALSE)," ")</f>
        <v xml:space="preserve"> </v>
      </c>
      <c r="D204" t="str">
        <f>IF(B204:B204&gt;0,VLOOKUP(B204,Fed.!$A$2:$J$1973,3,FALSE)," ")</f>
        <v xml:space="preserve"> </v>
      </c>
      <c r="E204" s="3" t="str">
        <f>IF(B204:B204&gt;0,VLOOKUP(B204,Fed.!$A$2:$J$1973,4,FALSE)," ")</f>
        <v xml:space="preserve"> </v>
      </c>
      <c r="F204" s="3" t="str">
        <f>IF(B204:B204&gt;0,VLOOKUP(B204,Fed.!$A$2:$J$1973,5,FALSE)," ")</f>
        <v xml:space="preserve"> </v>
      </c>
      <c r="G204" s="413" t="str">
        <f>IF(B204:B204&gt;0,VLOOKUP(B204,Fed.!$A$2:$J$1973,6,FALSE)," ")</f>
        <v xml:space="preserve"> </v>
      </c>
      <c r="H204" t="str">
        <f>IF(B204:B204&gt;0,VLOOKUP(B204,Fed.!$A$2:$J$1973,7,FALSE)," ")</f>
        <v xml:space="preserve"> </v>
      </c>
      <c r="I204" t="str">
        <f>IF(B204:B204&gt;0,VLOOKUP(B204,Fed.!$A$2:$J$1973,8,FALSE)," ")</f>
        <v xml:space="preserve"> </v>
      </c>
      <c r="J204" t="str">
        <f>IF(B204:B204&gt;0,VLOOKUP(B204,Fed.!$A$2:$J$1973,9,FALSE)," ")</f>
        <v xml:space="preserve"> </v>
      </c>
      <c r="K204" s="3" t="str">
        <f>IF(B204:B204&gt;0,VLOOKUP(B204,Fed.!$A$2:$J$1973,10,FALSE)," ")</f>
        <v xml:space="preserve"> </v>
      </c>
    </row>
    <row r="205" spans="2:27">
      <c r="B205" s="63"/>
      <c r="C205" t="str">
        <f>IF(B205:B205&gt;0,VLOOKUP(B205,Fed.!$A$2:$J$1973,2,FALSE)," ")</f>
        <v xml:space="preserve"> </v>
      </c>
      <c r="D205" t="str">
        <f>IF(B205:B205&gt;0,VLOOKUP(B205,Fed.!$A$2:$J$1973,3,FALSE)," ")</f>
        <v xml:space="preserve"> </v>
      </c>
      <c r="E205" s="3" t="str">
        <f>IF(B205:B205&gt;0,VLOOKUP(B205,Fed.!$A$2:$J$1973,4,FALSE)," ")</f>
        <v xml:space="preserve"> </v>
      </c>
      <c r="F205" s="3" t="str">
        <f>IF(B205:B205&gt;0,VLOOKUP(B205,Fed.!$A$2:$J$1973,5,FALSE)," ")</f>
        <v xml:space="preserve"> </v>
      </c>
      <c r="G205" s="413" t="str">
        <f>IF(B205:B205&gt;0,VLOOKUP(B205,Fed.!$A$2:$J$1973,6,FALSE)," ")</f>
        <v xml:space="preserve"> </v>
      </c>
      <c r="H205" t="str">
        <f>IF(B205:B205&gt;0,VLOOKUP(B205,Fed.!$A$2:$J$1973,7,FALSE)," ")</f>
        <v xml:space="preserve"> </v>
      </c>
      <c r="I205" t="str">
        <f>IF(B205:B205&gt;0,VLOOKUP(B205,Fed.!$A$2:$J$1973,8,FALSE)," ")</f>
        <v xml:space="preserve"> </v>
      </c>
      <c r="J205" t="str">
        <f>IF(B205:B205&gt;0,VLOOKUP(B205,Fed.!$A$2:$J$1973,9,FALSE)," ")</f>
        <v xml:space="preserve"> </v>
      </c>
      <c r="K205" s="3" t="str">
        <f>IF(B205:B205&gt;0,VLOOKUP(B205,Fed.!$A$2:$J$1973,10,FALSE)," ")</f>
        <v xml:space="preserve"> </v>
      </c>
    </row>
    <row r="206" spans="2:27">
      <c r="B206" s="63"/>
      <c r="C206" t="str">
        <f>IF(B206:B206&gt;0,VLOOKUP(B206,Fed.!$A$2:$J$1973,2,FALSE)," ")</f>
        <v xml:space="preserve"> </v>
      </c>
      <c r="D206" t="str">
        <f>IF(B206:B206&gt;0,VLOOKUP(B206,Fed.!$A$2:$J$1973,3,FALSE)," ")</f>
        <v xml:space="preserve"> </v>
      </c>
      <c r="E206" s="3" t="str">
        <f>IF(B206:B206&gt;0,VLOOKUP(B206,Fed.!$A$2:$J$1973,4,FALSE)," ")</f>
        <v xml:space="preserve"> </v>
      </c>
      <c r="F206" s="3" t="str">
        <f>IF(B206:B206&gt;0,VLOOKUP(B206,Fed.!$A$2:$J$1973,5,FALSE)," ")</f>
        <v xml:space="preserve"> </v>
      </c>
      <c r="G206" s="413" t="str">
        <f>IF(B206:B206&gt;0,VLOOKUP(B206,Fed.!$A$2:$J$1973,6,FALSE)," ")</f>
        <v xml:space="preserve"> </v>
      </c>
      <c r="H206" t="str">
        <f>IF(B206:B206&gt;0,VLOOKUP(B206,Fed.!$A$2:$J$1973,7,FALSE)," ")</f>
        <v xml:space="preserve"> </v>
      </c>
      <c r="I206" t="str">
        <f>IF(B206:B206&gt;0,VLOOKUP(B206,Fed.!$A$2:$J$1973,8,FALSE)," ")</f>
        <v xml:space="preserve"> </v>
      </c>
      <c r="J206" t="str">
        <f>IF(B206:B206&gt;0,VLOOKUP(B206,Fed.!$A$2:$J$1973,9,FALSE)," ")</f>
        <v xml:space="preserve"> </v>
      </c>
      <c r="K206" s="3" t="str">
        <f>IF(B206:B206&gt;0,VLOOKUP(B206,Fed.!$A$2:$J$1973,10,FALSE)," ")</f>
        <v xml:space="preserve"> </v>
      </c>
    </row>
    <row r="207" spans="2:27">
      <c r="B207" s="63"/>
      <c r="C207" t="str">
        <f>IF(B207:B207&gt;0,VLOOKUP(B207,Fed.!$A$2:$J$1973,2,FALSE)," ")</f>
        <v xml:space="preserve"> </v>
      </c>
      <c r="D207" t="str">
        <f>IF(B207:B207&gt;0,VLOOKUP(B207,Fed.!$A$2:$J$1973,3,FALSE)," ")</f>
        <v xml:space="preserve"> </v>
      </c>
      <c r="E207" s="3" t="str">
        <f>IF(B207:B207&gt;0,VLOOKUP(B207,Fed.!$A$2:$J$1973,4,FALSE)," ")</f>
        <v xml:space="preserve"> </v>
      </c>
      <c r="F207" s="3" t="str">
        <f>IF(B207:B207&gt;0,VLOOKUP(B207,Fed.!$A$2:$J$1973,5,FALSE)," ")</f>
        <v xml:space="preserve"> </v>
      </c>
      <c r="G207" s="413" t="str">
        <f>IF(B207:B207&gt;0,VLOOKUP(B207,Fed.!$A$2:$J$1973,6,FALSE)," ")</f>
        <v xml:space="preserve"> </v>
      </c>
      <c r="H207" t="str">
        <f>IF(B207:B207&gt;0,VLOOKUP(B207,Fed.!$A$2:$J$1973,7,FALSE)," ")</f>
        <v xml:space="preserve"> </v>
      </c>
      <c r="I207" t="str">
        <f>IF(B207:B207&gt;0,VLOOKUP(B207,Fed.!$A$2:$J$1973,8,FALSE)," ")</f>
        <v xml:space="preserve"> </v>
      </c>
      <c r="J207" t="str">
        <f>IF(B207:B207&gt;0,VLOOKUP(B207,Fed.!$A$2:$J$1973,9,FALSE)," ")</f>
        <v xml:space="preserve"> </v>
      </c>
      <c r="K207" s="3" t="str">
        <f>IF(B207:B207&gt;0,VLOOKUP(B207,Fed.!$A$2:$J$1973,10,FALSE)," ")</f>
        <v xml:space="preserve"> </v>
      </c>
    </row>
    <row r="208" spans="2:27">
      <c r="B208" s="63"/>
      <c r="C208" t="str">
        <f>IF(B208:B208&gt;0,VLOOKUP(B208,Fed.!$A$2:$J$1973,2,FALSE)," ")</f>
        <v xml:space="preserve"> </v>
      </c>
      <c r="D208" t="str">
        <f>IF(B208:B208&gt;0,VLOOKUP(B208,Fed.!$A$2:$J$1973,3,FALSE)," ")</f>
        <v xml:space="preserve"> </v>
      </c>
      <c r="E208" s="3" t="str">
        <f>IF(B208:B208&gt;0,VLOOKUP(B208,Fed.!$A$2:$J$1973,4,FALSE)," ")</f>
        <v xml:space="preserve"> </v>
      </c>
      <c r="F208" s="3" t="str">
        <f>IF(B208:B208&gt;0,VLOOKUP(B208,Fed.!$A$2:$J$1973,5,FALSE)," ")</f>
        <v xml:space="preserve"> </v>
      </c>
      <c r="G208" s="413" t="str">
        <f>IF(B208:B208&gt;0,VLOOKUP(B208,Fed.!$A$2:$J$1973,6,FALSE)," ")</f>
        <v xml:space="preserve"> </v>
      </c>
      <c r="H208" t="str">
        <f>IF(B208:B208&gt;0,VLOOKUP(B208,Fed.!$A$2:$J$1973,7,FALSE)," ")</f>
        <v xml:space="preserve"> </v>
      </c>
      <c r="I208" t="str">
        <f>IF(B208:B208&gt;0,VLOOKUP(B208,Fed.!$A$2:$J$1973,8,FALSE)," ")</f>
        <v xml:space="preserve"> </v>
      </c>
      <c r="J208" t="str">
        <f>IF(B208:B208&gt;0,VLOOKUP(B208,Fed.!$A$2:$J$1973,9,FALSE)," ")</f>
        <v xml:space="preserve"> </v>
      </c>
      <c r="K208" s="3" t="str">
        <f>IF(B208:B208&gt;0,VLOOKUP(B208,Fed.!$A$2:$J$1973,10,FALSE)," ")</f>
        <v xml:space="preserve"> </v>
      </c>
    </row>
    <row r="209" spans="2:11">
      <c r="B209" s="63"/>
      <c r="C209" t="str">
        <f>IF(B209:B209&gt;0,VLOOKUP(B209,Fed.!$A$2:$J$1973,2,FALSE)," ")</f>
        <v xml:space="preserve"> </v>
      </c>
      <c r="D209" t="str">
        <f>IF(B209:B209&gt;0,VLOOKUP(B209,Fed.!$A$2:$J$1973,3,FALSE)," ")</f>
        <v xml:space="preserve"> </v>
      </c>
      <c r="E209" s="3" t="str">
        <f>IF(B209:B209&gt;0,VLOOKUP(B209,Fed.!$A$2:$J$1973,4,FALSE)," ")</f>
        <v xml:space="preserve"> </v>
      </c>
      <c r="F209" s="3" t="str">
        <f>IF(B209:B209&gt;0,VLOOKUP(B209,Fed.!$A$2:$J$1973,5,FALSE)," ")</f>
        <v xml:space="preserve"> </v>
      </c>
      <c r="G209" s="413" t="str">
        <f>IF(B209:B209&gt;0,VLOOKUP(B209,Fed.!$A$2:$J$1973,6,FALSE)," ")</f>
        <v xml:space="preserve"> </v>
      </c>
      <c r="H209" t="str">
        <f>IF(B209:B209&gt;0,VLOOKUP(B209,Fed.!$A$2:$J$1973,7,FALSE)," ")</f>
        <v xml:space="preserve"> </v>
      </c>
      <c r="I209" t="str">
        <f>IF(B209:B209&gt;0,VLOOKUP(B209,Fed.!$A$2:$J$1973,8,FALSE)," ")</f>
        <v xml:space="preserve"> </v>
      </c>
      <c r="J209" t="str">
        <f>IF(B209:B209&gt;0,VLOOKUP(B209,Fed.!$A$2:$J$1973,9,FALSE)," ")</f>
        <v xml:space="preserve"> </v>
      </c>
      <c r="K209" s="3" t="str">
        <f>IF(B209:B209&gt;0,VLOOKUP(B209,Fed.!$A$2:$J$1973,10,FALSE)," ")</f>
        <v xml:space="preserve"> </v>
      </c>
    </row>
    <row r="210" spans="2:11">
      <c r="B210" s="63"/>
      <c r="C210" t="str">
        <f>IF(B210:B210&gt;0,VLOOKUP(B210,Fed.!$A$2:$J$1973,2,FALSE)," ")</f>
        <v xml:space="preserve"> </v>
      </c>
      <c r="D210" t="str">
        <f>IF(B210:B210&gt;0,VLOOKUP(B210,Fed.!$A$2:$J$1973,3,FALSE)," ")</f>
        <v xml:space="preserve"> </v>
      </c>
      <c r="E210" s="3" t="str">
        <f>IF(B210:B210&gt;0,VLOOKUP(B210,Fed.!$A$2:$J$1973,4,FALSE)," ")</f>
        <v xml:space="preserve"> </v>
      </c>
      <c r="F210" s="3" t="str">
        <f>IF(B210:B210&gt;0,VLOOKUP(B210,Fed.!$A$2:$J$1973,5,FALSE)," ")</f>
        <v xml:space="preserve"> </v>
      </c>
      <c r="G210" s="413" t="str">
        <f>IF(B210:B210&gt;0,VLOOKUP(B210,Fed.!$A$2:$J$1973,6,FALSE)," ")</f>
        <v xml:space="preserve"> </v>
      </c>
      <c r="H210" t="str">
        <f>IF(B210:B210&gt;0,VLOOKUP(B210,Fed.!$A$2:$J$1973,7,FALSE)," ")</f>
        <v xml:space="preserve"> </v>
      </c>
      <c r="I210" t="str">
        <f>IF(B210:B210&gt;0,VLOOKUP(B210,Fed.!$A$2:$J$1973,8,FALSE)," ")</f>
        <v xml:space="preserve"> </v>
      </c>
      <c r="J210" t="str">
        <f>IF(B210:B210&gt;0,VLOOKUP(B210,Fed.!$A$2:$J$1973,9,FALSE)," ")</f>
        <v xml:space="preserve"> </v>
      </c>
      <c r="K210" s="3" t="str">
        <f>IF(B210:B210&gt;0,VLOOKUP(B210,Fed.!$A$2:$J$1973,10,FALSE)," ")</f>
        <v xml:space="preserve"> </v>
      </c>
    </row>
    <row r="211" spans="2:11">
      <c r="B211" s="63"/>
      <c r="C211" t="str">
        <f>IF(B211:B211&gt;0,VLOOKUP(B211,Fed.!$A$2:$J$1973,2,FALSE)," ")</f>
        <v xml:space="preserve"> </v>
      </c>
      <c r="D211" t="str">
        <f>IF(B211:B211&gt;0,VLOOKUP(B211,Fed.!$A$2:$J$1973,3,FALSE)," ")</f>
        <v xml:space="preserve"> </v>
      </c>
      <c r="E211" s="3" t="str">
        <f>IF(B211:B211&gt;0,VLOOKUP(B211,Fed.!$A$2:$J$1973,4,FALSE)," ")</f>
        <v xml:space="preserve"> </v>
      </c>
      <c r="F211" s="3" t="str">
        <f>IF(B211:B211&gt;0,VLOOKUP(B211,Fed.!$A$2:$J$1973,5,FALSE)," ")</f>
        <v xml:space="preserve"> </v>
      </c>
      <c r="G211" s="413" t="str">
        <f>IF(B211:B211&gt;0,VLOOKUP(B211,Fed.!$A$2:$J$1973,6,FALSE)," ")</f>
        <v xml:space="preserve"> </v>
      </c>
      <c r="H211" t="str">
        <f>IF(B211:B211&gt;0,VLOOKUP(B211,Fed.!$A$2:$J$1973,7,FALSE)," ")</f>
        <v xml:space="preserve"> </v>
      </c>
      <c r="I211" t="str">
        <f>IF(B211:B211&gt;0,VLOOKUP(B211,Fed.!$A$2:$J$1973,8,FALSE)," ")</f>
        <v xml:space="preserve"> </v>
      </c>
      <c r="J211" t="str">
        <f>IF(B211:B211&gt;0,VLOOKUP(B211,Fed.!$A$2:$J$1973,9,FALSE)," ")</f>
        <v xml:space="preserve"> </v>
      </c>
      <c r="K211" s="3" t="str">
        <f>IF(B211:B211&gt;0,VLOOKUP(B211,Fed.!$A$2:$J$1973,10,FALSE)," ")</f>
        <v xml:space="preserve"> </v>
      </c>
    </row>
    <row r="212" spans="2:11">
      <c r="B212" s="63"/>
      <c r="C212" t="str">
        <f>IF(B212:B212&gt;0,VLOOKUP(B212,Fed.!$A$2:$J$1973,2,FALSE)," ")</f>
        <v xml:space="preserve"> </v>
      </c>
      <c r="D212" t="str">
        <f>IF(B212:B212&gt;0,VLOOKUP(B212,Fed.!$A$2:$J$1973,3,FALSE)," ")</f>
        <v xml:space="preserve"> </v>
      </c>
      <c r="E212" s="3" t="str">
        <f>IF(B212:B212&gt;0,VLOOKUP(B212,Fed.!$A$2:$J$1973,4,FALSE)," ")</f>
        <v xml:space="preserve"> </v>
      </c>
      <c r="F212" s="3" t="str">
        <f>IF(B212:B212&gt;0,VLOOKUP(B212,Fed.!$A$2:$J$1973,5,FALSE)," ")</f>
        <v xml:space="preserve"> </v>
      </c>
      <c r="G212" s="413" t="str">
        <f>IF(B212:B212&gt;0,VLOOKUP(B212,Fed.!$A$2:$J$1973,6,FALSE)," ")</f>
        <v xml:space="preserve"> </v>
      </c>
      <c r="H212" t="str">
        <f>IF(B212:B212&gt;0,VLOOKUP(B212,Fed.!$A$2:$J$1973,7,FALSE)," ")</f>
        <v xml:space="preserve"> </v>
      </c>
      <c r="I212" t="str">
        <f>IF(B212:B212&gt;0,VLOOKUP(B212,Fed.!$A$2:$J$1973,8,FALSE)," ")</f>
        <v xml:space="preserve"> </v>
      </c>
      <c r="J212" t="str">
        <f>IF(B212:B212&gt;0,VLOOKUP(B212,Fed.!$A$2:$J$1973,9,FALSE)," ")</f>
        <v xml:space="preserve"> </v>
      </c>
      <c r="K212" s="3" t="str">
        <f>IF(B212:B212&gt;0,VLOOKUP(B212,Fed.!$A$2:$J$1973,10,FALSE)," ")</f>
        <v xml:space="preserve"> </v>
      </c>
    </row>
    <row r="213" spans="2:11">
      <c r="B213" s="63"/>
      <c r="C213" t="str">
        <f>IF(B213:B213&gt;0,VLOOKUP(B213,Fed.!$A$2:$J$1973,2,FALSE)," ")</f>
        <v xml:space="preserve"> </v>
      </c>
      <c r="D213" t="str">
        <f>IF(B213:B213&gt;0,VLOOKUP(B213,Fed.!$A$2:$J$1973,3,FALSE)," ")</f>
        <v xml:space="preserve"> </v>
      </c>
      <c r="E213" s="3" t="str">
        <f>IF(B213:B213&gt;0,VLOOKUP(B213,Fed.!$A$2:$J$1973,4,FALSE)," ")</f>
        <v xml:space="preserve"> </v>
      </c>
      <c r="F213" s="3" t="str">
        <f>IF(B213:B213&gt;0,VLOOKUP(B213,Fed.!$A$2:$J$1973,5,FALSE)," ")</f>
        <v xml:space="preserve"> </v>
      </c>
      <c r="G213" s="413" t="str">
        <f>IF(B213:B213&gt;0,VLOOKUP(B213,Fed.!$A$2:$J$1973,6,FALSE)," ")</f>
        <v xml:space="preserve"> </v>
      </c>
      <c r="H213" t="str">
        <f>IF(B213:B213&gt;0,VLOOKUP(B213,Fed.!$A$2:$J$1973,7,FALSE)," ")</f>
        <v xml:space="preserve"> </v>
      </c>
      <c r="I213" t="str">
        <f>IF(B213:B213&gt;0,VLOOKUP(B213,Fed.!$A$2:$J$1973,8,FALSE)," ")</f>
        <v xml:space="preserve"> </v>
      </c>
      <c r="J213" t="str">
        <f>IF(B213:B213&gt;0,VLOOKUP(B213,Fed.!$A$2:$J$1973,9,FALSE)," ")</f>
        <v xml:space="preserve"> </v>
      </c>
      <c r="K213" s="3" t="str">
        <f>IF(B213:B213&gt;0,VLOOKUP(B213,Fed.!$A$2:$J$1973,10,FALSE)," ")</f>
        <v xml:space="preserve"> </v>
      </c>
    </row>
    <row r="214" spans="2:11">
      <c r="B214" s="63"/>
      <c r="C214" t="str">
        <f>IF(B214:B214&gt;0,VLOOKUP(B214,Fed.!$A$2:$J$1973,2,FALSE)," ")</f>
        <v xml:space="preserve"> </v>
      </c>
      <c r="D214" t="str">
        <f>IF(B214:B214&gt;0,VLOOKUP(B214,Fed.!$A$2:$J$1973,3,FALSE)," ")</f>
        <v xml:space="preserve"> </v>
      </c>
      <c r="E214" s="3" t="str">
        <f>IF(B214:B214&gt;0,VLOOKUP(B214,Fed.!$A$2:$J$1973,4,FALSE)," ")</f>
        <v xml:space="preserve"> </v>
      </c>
      <c r="F214" s="3" t="str">
        <f>IF(B214:B214&gt;0,VLOOKUP(B214,Fed.!$A$2:$J$1973,5,FALSE)," ")</f>
        <v xml:space="preserve"> </v>
      </c>
      <c r="G214" s="413" t="str">
        <f>IF(B214:B214&gt;0,VLOOKUP(B214,Fed.!$A$2:$J$1973,6,FALSE)," ")</f>
        <v xml:space="preserve"> </v>
      </c>
      <c r="H214" t="str">
        <f>IF(B214:B214&gt;0,VLOOKUP(B214,Fed.!$A$2:$J$1973,7,FALSE)," ")</f>
        <v xml:space="preserve"> </v>
      </c>
      <c r="I214" t="str">
        <f>IF(B214:B214&gt;0,VLOOKUP(B214,Fed.!$A$2:$J$1973,8,FALSE)," ")</f>
        <v xml:space="preserve"> </v>
      </c>
      <c r="J214" t="str">
        <f>IF(B214:B214&gt;0,VLOOKUP(B214,Fed.!$A$2:$J$1973,9,FALSE)," ")</f>
        <v xml:space="preserve"> </v>
      </c>
      <c r="K214" s="3" t="str">
        <f>IF(B214:B214&gt;0,VLOOKUP(B214,Fed.!$A$2:$J$1973,10,FALSE)," ")</f>
        <v xml:space="preserve"> </v>
      </c>
    </row>
    <row r="215" spans="2:11">
      <c r="B215" s="63"/>
      <c r="C215" t="str">
        <f>IF(B215:B215&gt;0,VLOOKUP(B215,Fed.!$A$2:$J$1973,2,FALSE)," ")</f>
        <v xml:space="preserve"> </v>
      </c>
      <c r="D215" t="str">
        <f>IF(B215:B215&gt;0,VLOOKUP(B215,Fed.!$A$2:$J$1973,3,FALSE)," ")</f>
        <v xml:space="preserve"> </v>
      </c>
      <c r="E215" s="3" t="str">
        <f>IF(B215:B215&gt;0,VLOOKUP(B215,Fed.!$A$2:$J$1973,4,FALSE)," ")</f>
        <v xml:space="preserve"> </v>
      </c>
      <c r="F215" s="3" t="str">
        <f>IF(B215:B215&gt;0,VLOOKUP(B215,Fed.!$A$2:$J$1973,5,FALSE)," ")</f>
        <v xml:space="preserve"> </v>
      </c>
      <c r="G215" s="413" t="str">
        <f>IF(B215:B215&gt;0,VLOOKUP(B215,Fed.!$A$2:$J$1973,6,FALSE)," ")</f>
        <v xml:space="preserve"> </v>
      </c>
      <c r="H215" t="str">
        <f>IF(B215:B215&gt;0,VLOOKUP(B215,Fed.!$A$2:$J$1973,7,FALSE)," ")</f>
        <v xml:space="preserve"> </v>
      </c>
      <c r="I215" t="str">
        <f>IF(B215:B215&gt;0,VLOOKUP(B215,Fed.!$A$2:$J$1973,8,FALSE)," ")</f>
        <v xml:space="preserve"> </v>
      </c>
      <c r="J215" t="str">
        <f>IF(B215:B215&gt;0,VLOOKUP(B215,Fed.!$A$2:$J$1973,9,FALSE)," ")</f>
        <v xml:space="preserve"> </v>
      </c>
      <c r="K215" s="3" t="str">
        <f>IF(B215:B215&gt;0,VLOOKUP(B215,Fed.!$A$2:$J$1973,10,FALSE)," ")</f>
        <v xml:space="preserve"> </v>
      </c>
    </row>
    <row r="216" spans="2:11">
      <c r="B216" s="63"/>
      <c r="C216" t="str">
        <f>IF(B216:B216&gt;0,VLOOKUP(B216,Fed.!$A$2:$J$1973,2,FALSE)," ")</f>
        <v xml:space="preserve"> </v>
      </c>
      <c r="D216" t="str">
        <f>IF(B216:B216&gt;0,VLOOKUP(B216,Fed.!$A$2:$J$1973,3,FALSE)," ")</f>
        <v xml:space="preserve"> </v>
      </c>
      <c r="E216" s="3" t="str">
        <f>IF(B216:B216&gt;0,VLOOKUP(B216,Fed.!$A$2:$J$1973,4,FALSE)," ")</f>
        <v xml:space="preserve"> </v>
      </c>
      <c r="F216" s="3" t="str">
        <f>IF(B216:B216&gt;0,VLOOKUP(B216,Fed.!$A$2:$J$1973,5,FALSE)," ")</f>
        <v xml:space="preserve"> </v>
      </c>
      <c r="G216" s="413" t="str">
        <f>IF(B216:B216&gt;0,VLOOKUP(B216,Fed.!$A$2:$J$1973,6,FALSE)," ")</f>
        <v xml:space="preserve"> </v>
      </c>
      <c r="H216" t="str">
        <f>IF(B216:B216&gt;0,VLOOKUP(B216,Fed.!$A$2:$J$1973,7,FALSE)," ")</f>
        <v xml:space="preserve"> </v>
      </c>
      <c r="I216" t="str">
        <f>IF(B216:B216&gt;0,VLOOKUP(B216,Fed.!$A$2:$J$1973,8,FALSE)," ")</f>
        <v xml:space="preserve"> </v>
      </c>
      <c r="J216" t="str">
        <f>IF(B216:B216&gt;0,VLOOKUP(B216,Fed.!$A$2:$J$1973,9,FALSE)," ")</f>
        <v xml:space="preserve"> </v>
      </c>
      <c r="K216" s="3" t="str">
        <f>IF(B216:B216&gt;0,VLOOKUP(B216,Fed.!$A$2:$J$1973,10,FALSE)," ")</f>
        <v xml:space="preserve"> </v>
      </c>
    </row>
    <row r="217" spans="2:11">
      <c r="B217" s="63"/>
      <c r="C217" t="str">
        <f>IF(B217:B217&gt;0,VLOOKUP(B217,Fed.!$A$2:$J$1973,2,FALSE)," ")</f>
        <v xml:space="preserve"> </v>
      </c>
      <c r="D217" t="str">
        <f>IF(B217:B217&gt;0,VLOOKUP(B217,Fed.!$A$2:$J$1973,3,FALSE)," ")</f>
        <v xml:space="preserve"> </v>
      </c>
      <c r="E217" s="3" t="str">
        <f>IF(B217:B217&gt;0,VLOOKUP(B217,Fed.!$A$2:$J$1973,4,FALSE)," ")</f>
        <v xml:space="preserve"> </v>
      </c>
      <c r="F217" s="3" t="str">
        <f>IF(B217:B217&gt;0,VLOOKUP(B217,Fed.!$A$2:$J$1973,5,FALSE)," ")</f>
        <v xml:space="preserve"> </v>
      </c>
      <c r="G217" s="413" t="str">
        <f>IF(B217:B217&gt;0,VLOOKUP(B217,Fed.!$A$2:$J$1973,6,FALSE)," ")</f>
        <v xml:space="preserve"> </v>
      </c>
      <c r="H217" t="str">
        <f>IF(B217:B217&gt;0,VLOOKUP(B217,Fed.!$A$2:$J$1973,7,FALSE)," ")</f>
        <v xml:space="preserve"> </v>
      </c>
      <c r="I217" t="str">
        <f>IF(B217:B217&gt;0,VLOOKUP(B217,Fed.!$A$2:$J$1973,8,FALSE)," ")</f>
        <v xml:space="preserve"> </v>
      </c>
      <c r="J217" t="str">
        <f>IF(B217:B217&gt;0,VLOOKUP(B217,Fed.!$A$2:$J$1973,9,FALSE)," ")</f>
        <v xml:space="preserve"> </v>
      </c>
      <c r="K217" s="3" t="str">
        <f>IF(B217:B217&gt;0,VLOOKUP(B217,Fed.!$A$2:$J$1973,10,FALSE)," ")</f>
        <v xml:space="preserve"> </v>
      </c>
    </row>
    <row r="218" spans="2:11">
      <c r="B218" s="63"/>
      <c r="C218" t="str">
        <f>IF(B218:B218&gt;0,VLOOKUP(B218,Fed.!$A$2:$J$1973,2,FALSE)," ")</f>
        <v xml:space="preserve"> </v>
      </c>
      <c r="D218" t="str">
        <f>IF(B218:B218&gt;0,VLOOKUP(B218,Fed.!$A$2:$J$1973,3,FALSE)," ")</f>
        <v xml:space="preserve"> </v>
      </c>
      <c r="E218" s="3" t="str">
        <f>IF(B218:B218&gt;0,VLOOKUP(B218,Fed.!$A$2:$J$1973,4,FALSE)," ")</f>
        <v xml:space="preserve"> </v>
      </c>
      <c r="F218" s="3" t="str">
        <f>IF(B218:B218&gt;0,VLOOKUP(B218,Fed.!$A$2:$J$1973,5,FALSE)," ")</f>
        <v xml:space="preserve"> </v>
      </c>
      <c r="G218" s="413" t="str">
        <f>IF(B218:B218&gt;0,VLOOKUP(B218,Fed.!$A$2:$J$1973,6,FALSE)," ")</f>
        <v xml:space="preserve"> </v>
      </c>
      <c r="H218" t="str">
        <f>IF(B218:B218&gt;0,VLOOKUP(B218,Fed.!$A$2:$J$1973,7,FALSE)," ")</f>
        <v xml:space="preserve"> </v>
      </c>
      <c r="I218" t="str">
        <f>IF(B218:B218&gt;0,VLOOKUP(B218,Fed.!$A$2:$J$1973,8,FALSE)," ")</f>
        <v xml:space="preserve"> </v>
      </c>
      <c r="J218" t="str">
        <f>IF(B218:B218&gt;0,VLOOKUP(B218,Fed.!$A$2:$J$1973,9,FALSE)," ")</f>
        <v xml:space="preserve"> </v>
      </c>
      <c r="K218" s="3" t="str">
        <f>IF(B218:B218&gt;0,VLOOKUP(B218,Fed.!$A$2:$J$1973,10,FALSE)," ")</f>
        <v xml:space="preserve"> </v>
      </c>
    </row>
    <row r="219" spans="2:11">
      <c r="B219" s="63"/>
      <c r="C219" t="str">
        <f>IF(B219:B219&gt;0,VLOOKUP(B219,Fed.!$A$2:$J$1973,2,FALSE)," ")</f>
        <v xml:space="preserve"> </v>
      </c>
      <c r="D219" t="str">
        <f>IF(B219:B219&gt;0,VLOOKUP(B219,Fed.!$A$2:$J$1973,3,FALSE)," ")</f>
        <v xml:space="preserve"> </v>
      </c>
      <c r="E219" s="3" t="str">
        <f>IF(B219:B219&gt;0,VLOOKUP(B219,Fed.!$A$2:$J$1973,4,FALSE)," ")</f>
        <v xml:space="preserve"> </v>
      </c>
      <c r="F219" s="3" t="str">
        <f>IF(B219:B219&gt;0,VLOOKUP(B219,Fed.!$A$2:$J$1973,5,FALSE)," ")</f>
        <v xml:space="preserve"> </v>
      </c>
      <c r="G219" s="413" t="str">
        <f>IF(B219:B219&gt;0,VLOOKUP(B219,Fed.!$A$2:$J$1973,6,FALSE)," ")</f>
        <v xml:space="preserve"> </v>
      </c>
      <c r="H219" t="str">
        <f>IF(B219:B219&gt;0,VLOOKUP(B219,Fed.!$A$2:$J$1973,7,FALSE)," ")</f>
        <v xml:space="preserve"> </v>
      </c>
      <c r="I219" t="str">
        <f>IF(B219:B219&gt;0,VLOOKUP(B219,Fed.!$A$2:$J$1973,8,FALSE)," ")</f>
        <v xml:space="preserve"> </v>
      </c>
      <c r="J219" t="str">
        <f>IF(B219:B219&gt;0,VLOOKUP(B219,Fed.!$A$2:$J$1973,9,FALSE)," ")</f>
        <v xml:space="preserve"> </v>
      </c>
      <c r="K219" s="3" t="str">
        <f>IF(B219:B219&gt;0,VLOOKUP(B219,Fed.!$A$2:$J$1973,10,FALSE)," ")</f>
        <v xml:space="preserve"> </v>
      </c>
    </row>
    <row r="220" spans="2:11">
      <c r="B220" s="63"/>
      <c r="C220" t="str">
        <f>IF(B220:B220&gt;0,VLOOKUP(B220,Fed.!$A$2:$J$1973,2,FALSE)," ")</f>
        <v xml:space="preserve"> </v>
      </c>
      <c r="D220" t="str">
        <f>IF(B220:B220&gt;0,VLOOKUP(B220,Fed.!$A$2:$J$1973,3,FALSE)," ")</f>
        <v xml:space="preserve"> </v>
      </c>
      <c r="E220" s="3" t="str">
        <f>IF(B220:B220&gt;0,VLOOKUP(B220,Fed.!$A$2:$J$1973,4,FALSE)," ")</f>
        <v xml:space="preserve"> </v>
      </c>
      <c r="F220" s="3" t="str">
        <f>IF(B220:B220&gt;0,VLOOKUP(B220,Fed.!$A$2:$J$1973,5,FALSE)," ")</f>
        <v xml:space="preserve"> </v>
      </c>
      <c r="G220" s="413" t="str">
        <f>IF(B220:B220&gt;0,VLOOKUP(B220,Fed.!$A$2:$J$1973,6,FALSE)," ")</f>
        <v xml:space="preserve"> </v>
      </c>
      <c r="H220" t="str">
        <f>IF(B220:B220&gt;0,VLOOKUP(B220,Fed.!$A$2:$J$1973,7,FALSE)," ")</f>
        <v xml:space="preserve"> </v>
      </c>
      <c r="I220" t="str">
        <f>IF(B220:B220&gt;0,VLOOKUP(B220,Fed.!$A$2:$J$1973,8,FALSE)," ")</f>
        <v xml:space="preserve"> </v>
      </c>
      <c r="J220" t="str">
        <f>IF(B220:B220&gt;0,VLOOKUP(B220,Fed.!$A$2:$J$1973,9,FALSE)," ")</f>
        <v xml:space="preserve"> </v>
      </c>
      <c r="K220" s="3" t="str">
        <f>IF(B220:B220&gt;0,VLOOKUP(B220,Fed.!$A$2:$J$1973,10,FALSE)," ")</f>
        <v xml:space="preserve"> </v>
      </c>
    </row>
    <row r="221" spans="2:11">
      <c r="B221" s="63"/>
      <c r="C221" t="str">
        <f>IF(B221:B221&gt;0,VLOOKUP(B221,Fed.!$A$2:$J$1973,2,FALSE)," ")</f>
        <v xml:space="preserve"> </v>
      </c>
      <c r="D221" t="str">
        <f>IF(B221:B221&gt;0,VLOOKUP(B221,Fed.!$A$2:$J$1973,3,FALSE)," ")</f>
        <v xml:space="preserve"> </v>
      </c>
      <c r="E221" s="3" t="str">
        <f>IF(B221:B221&gt;0,VLOOKUP(B221,Fed.!$A$2:$J$1973,4,FALSE)," ")</f>
        <v xml:space="preserve"> </v>
      </c>
      <c r="F221" s="3" t="str">
        <f>IF(B221:B221&gt;0,VLOOKUP(B221,Fed.!$A$2:$J$1973,5,FALSE)," ")</f>
        <v xml:space="preserve"> </v>
      </c>
      <c r="G221" s="413" t="str">
        <f>IF(B221:B221&gt;0,VLOOKUP(B221,Fed.!$A$2:$J$1973,6,FALSE)," ")</f>
        <v xml:space="preserve"> </v>
      </c>
      <c r="H221" t="str">
        <f>IF(B221:B221&gt;0,VLOOKUP(B221,Fed.!$A$2:$J$1973,7,FALSE)," ")</f>
        <v xml:space="preserve"> </v>
      </c>
      <c r="I221" t="str">
        <f>IF(B221:B221&gt;0,VLOOKUP(B221,Fed.!$A$2:$J$1973,8,FALSE)," ")</f>
        <v xml:space="preserve"> </v>
      </c>
      <c r="J221" t="str">
        <f>IF(B221:B221&gt;0,VLOOKUP(B221,Fed.!$A$2:$J$1973,9,FALSE)," ")</f>
        <v xml:space="preserve"> </v>
      </c>
      <c r="K221" s="3" t="str">
        <f>IF(B221:B221&gt;0,VLOOKUP(B221,Fed.!$A$2:$J$1973,10,FALSE)," ")</f>
        <v xml:space="preserve"> </v>
      </c>
    </row>
    <row r="222" spans="2:11">
      <c r="B222" s="63"/>
      <c r="C222" t="str">
        <f>IF(B222:B222&gt;0,VLOOKUP(B222,Fed.!$A$2:$J$1973,2,FALSE)," ")</f>
        <v xml:space="preserve"> </v>
      </c>
      <c r="D222" t="str">
        <f>IF(B222:B222&gt;0,VLOOKUP(B222,Fed.!$A$2:$J$1973,3,FALSE)," ")</f>
        <v xml:space="preserve"> </v>
      </c>
      <c r="E222" s="3" t="str">
        <f>IF(B222:B222&gt;0,VLOOKUP(B222,Fed.!$A$2:$J$1973,4,FALSE)," ")</f>
        <v xml:space="preserve"> </v>
      </c>
      <c r="F222" s="3" t="str">
        <f>IF(B222:B222&gt;0,VLOOKUP(B222,Fed.!$A$2:$J$1973,5,FALSE)," ")</f>
        <v xml:space="preserve"> </v>
      </c>
      <c r="G222" s="413" t="str">
        <f>IF(B222:B222&gt;0,VLOOKUP(B222,Fed.!$A$2:$J$1973,6,FALSE)," ")</f>
        <v xml:space="preserve"> </v>
      </c>
      <c r="H222" t="str">
        <f>IF(B222:B222&gt;0,VLOOKUP(B222,Fed.!$A$2:$J$1973,7,FALSE)," ")</f>
        <v xml:space="preserve"> </v>
      </c>
      <c r="I222" t="str">
        <f>IF(B222:B222&gt;0,VLOOKUP(B222,Fed.!$A$2:$J$1973,8,FALSE)," ")</f>
        <v xml:space="preserve"> </v>
      </c>
      <c r="J222" t="str">
        <f>IF(B222:B222&gt;0,VLOOKUP(B222,Fed.!$A$2:$J$1973,9,FALSE)," ")</f>
        <v xml:space="preserve"> </v>
      </c>
      <c r="K222" s="3" t="str">
        <f>IF(B222:B222&gt;0,VLOOKUP(B222,Fed.!$A$2:$J$1973,10,FALSE)," ")</f>
        <v xml:space="preserve"> </v>
      </c>
    </row>
    <row r="223" spans="2:11">
      <c r="B223" s="63"/>
      <c r="C223" t="str">
        <f>IF(B223:B223&gt;0,VLOOKUP(B223,Fed.!$A$2:$J$1973,2,FALSE)," ")</f>
        <v xml:space="preserve"> </v>
      </c>
      <c r="D223" t="str">
        <f>IF(B223:B223&gt;0,VLOOKUP(B223,Fed.!$A$2:$J$1973,3,FALSE)," ")</f>
        <v xml:space="preserve"> </v>
      </c>
      <c r="E223" s="3" t="str">
        <f>IF(B223:B223&gt;0,VLOOKUP(B223,Fed.!$A$2:$J$1973,4,FALSE)," ")</f>
        <v xml:space="preserve"> </v>
      </c>
      <c r="F223" s="3" t="str">
        <f>IF(B223:B223&gt;0,VLOOKUP(B223,Fed.!$A$2:$J$1973,5,FALSE)," ")</f>
        <v xml:space="preserve"> </v>
      </c>
      <c r="G223" s="413" t="str">
        <f>IF(B223:B223&gt;0,VLOOKUP(B223,Fed.!$A$2:$J$1973,6,FALSE)," ")</f>
        <v xml:space="preserve"> </v>
      </c>
      <c r="H223" t="str">
        <f>IF(B223:B223&gt;0,VLOOKUP(B223,Fed.!$A$2:$J$1973,7,FALSE)," ")</f>
        <v xml:space="preserve"> </v>
      </c>
      <c r="I223" t="str">
        <f>IF(B223:B223&gt;0,VLOOKUP(B223,Fed.!$A$2:$J$1973,8,FALSE)," ")</f>
        <v xml:space="preserve"> </v>
      </c>
      <c r="J223" t="str">
        <f>IF(B223:B223&gt;0,VLOOKUP(B223,Fed.!$A$2:$J$1973,9,FALSE)," ")</f>
        <v xml:space="preserve"> </v>
      </c>
      <c r="K223" s="3" t="str">
        <f>IF(B223:B223&gt;0,VLOOKUP(B223,Fed.!$A$2:$J$1973,10,FALSE)," ")</f>
        <v xml:space="preserve"> </v>
      </c>
    </row>
    <row r="224" spans="2:11">
      <c r="B224" s="63"/>
      <c r="C224" t="str">
        <f>IF(B224:B224&gt;0,VLOOKUP(B224,Fed.!$A$2:$J$1973,2,FALSE)," ")</f>
        <v xml:space="preserve"> </v>
      </c>
      <c r="D224" t="str">
        <f>IF(B224:B224&gt;0,VLOOKUP(B224,Fed.!$A$2:$J$1973,3,FALSE)," ")</f>
        <v xml:space="preserve"> </v>
      </c>
      <c r="E224" s="3" t="str">
        <f>IF(B224:B224&gt;0,VLOOKUP(B224,Fed.!$A$2:$J$1973,4,FALSE)," ")</f>
        <v xml:space="preserve"> </v>
      </c>
      <c r="F224" s="3" t="str">
        <f>IF(B224:B224&gt;0,VLOOKUP(B224,Fed.!$A$2:$J$1973,5,FALSE)," ")</f>
        <v xml:space="preserve"> </v>
      </c>
      <c r="G224" s="413" t="str">
        <f>IF(B224:B224&gt;0,VLOOKUP(B224,Fed.!$A$2:$J$1973,6,FALSE)," ")</f>
        <v xml:space="preserve"> </v>
      </c>
      <c r="H224" t="str">
        <f>IF(B224:B224&gt;0,VLOOKUP(B224,Fed.!$A$2:$J$1973,7,FALSE)," ")</f>
        <v xml:space="preserve"> </v>
      </c>
      <c r="I224" t="str">
        <f>IF(B224:B224&gt;0,VLOOKUP(B224,Fed.!$A$2:$J$1973,8,FALSE)," ")</f>
        <v xml:space="preserve"> </v>
      </c>
      <c r="J224" t="str">
        <f>IF(B224:B224&gt;0,VLOOKUP(B224,Fed.!$A$2:$J$1973,9,FALSE)," ")</f>
        <v xml:space="preserve"> </v>
      </c>
      <c r="K224" s="3" t="str">
        <f>IF(B224:B224&gt;0,VLOOKUP(B224,Fed.!$A$2:$J$1973,10,FALSE)," ")</f>
        <v xml:space="preserve"> </v>
      </c>
    </row>
    <row r="225" spans="2:11">
      <c r="B225" s="63"/>
      <c r="C225" t="str">
        <f>IF(B225:B225&gt;0,VLOOKUP(B225,Fed.!$A$2:$J$1973,2,FALSE)," ")</f>
        <v xml:space="preserve"> </v>
      </c>
      <c r="D225" t="str">
        <f>IF(B225:B225&gt;0,VLOOKUP(B225,Fed.!$A$2:$J$1973,3,FALSE)," ")</f>
        <v xml:space="preserve"> </v>
      </c>
      <c r="E225" s="3" t="str">
        <f>IF(B225:B225&gt;0,VLOOKUP(B225,Fed.!$A$2:$J$1973,4,FALSE)," ")</f>
        <v xml:space="preserve"> </v>
      </c>
      <c r="F225" s="3" t="str">
        <f>IF(B225:B225&gt;0,VLOOKUP(B225,Fed.!$A$2:$J$1973,5,FALSE)," ")</f>
        <v xml:space="preserve"> </v>
      </c>
      <c r="G225" s="413" t="str">
        <f>IF(B225:B225&gt;0,VLOOKUP(B225,Fed.!$A$2:$J$1973,6,FALSE)," ")</f>
        <v xml:space="preserve"> </v>
      </c>
      <c r="H225" t="str">
        <f>IF(B225:B225&gt;0,VLOOKUP(B225,Fed.!$A$2:$J$1973,7,FALSE)," ")</f>
        <v xml:space="preserve"> </v>
      </c>
      <c r="I225" t="str">
        <f>IF(B225:B225&gt;0,VLOOKUP(B225,Fed.!$A$2:$J$1973,8,FALSE)," ")</f>
        <v xml:space="preserve"> </v>
      </c>
      <c r="J225" t="str">
        <f>IF(B225:B225&gt;0,VLOOKUP(B225,Fed.!$A$2:$J$1973,9,FALSE)," ")</f>
        <v xml:space="preserve"> </v>
      </c>
      <c r="K225" s="3" t="str">
        <f>IF(B225:B225&gt;0,VLOOKUP(B225,Fed.!$A$2:$J$1973,10,FALSE)," ")</f>
        <v xml:space="preserve"> </v>
      </c>
    </row>
    <row r="226" spans="2:11">
      <c r="B226" s="63"/>
      <c r="C226" t="str">
        <f>IF(B226:B226&gt;0,VLOOKUP(B226,Fed.!$A$2:$J$1973,2,FALSE)," ")</f>
        <v xml:space="preserve"> </v>
      </c>
      <c r="D226" t="str">
        <f>IF(B226:B226&gt;0,VLOOKUP(B226,Fed.!$A$2:$J$1973,3,FALSE)," ")</f>
        <v xml:space="preserve"> </v>
      </c>
      <c r="E226" s="3" t="str">
        <f>IF(B226:B226&gt;0,VLOOKUP(B226,Fed.!$A$2:$J$1973,4,FALSE)," ")</f>
        <v xml:space="preserve"> </v>
      </c>
      <c r="F226" s="3" t="str">
        <f>IF(B226:B226&gt;0,VLOOKUP(B226,Fed.!$A$2:$J$1973,5,FALSE)," ")</f>
        <v xml:space="preserve"> </v>
      </c>
      <c r="G226" s="413" t="str">
        <f>IF(B226:B226&gt;0,VLOOKUP(B226,Fed.!$A$2:$J$1973,6,FALSE)," ")</f>
        <v xml:space="preserve"> </v>
      </c>
      <c r="H226" t="str">
        <f>IF(B226:B226&gt;0,VLOOKUP(B226,Fed.!$A$2:$J$1973,7,FALSE)," ")</f>
        <v xml:space="preserve"> </v>
      </c>
      <c r="I226" t="str">
        <f>IF(B226:B226&gt;0,VLOOKUP(B226,Fed.!$A$2:$J$1973,8,FALSE)," ")</f>
        <v xml:space="preserve"> </v>
      </c>
      <c r="J226" t="str">
        <f>IF(B226:B226&gt;0,VLOOKUP(B226,Fed.!$A$2:$J$1973,9,FALSE)," ")</f>
        <v xml:space="preserve"> </v>
      </c>
      <c r="K226" s="3" t="str">
        <f>IF(B226:B226&gt;0,VLOOKUP(B226,Fed.!$A$2:$J$1973,10,FALSE)," ")</f>
        <v xml:space="preserve"> </v>
      </c>
    </row>
    <row r="227" spans="2:11">
      <c r="B227" s="63"/>
      <c r="C227" t="str">
        <f>IF(B227:B227&gt;0,VLOOKUP(B227,Fed.!$A$2:$J$1973,2,FALSE)," ")</f>
        <v xml:space="preserve"> </v>
      </c>
      <c r="D227" t="str">
        <f>IF(B227:B227&gt;0,VLOOKUP(B227,Fed.!$A$2:$J$1973,3,FALSE)," ")</f>
        <v xml:space="preserve"> </v>
      </c>
      <c r="E227" s="3" t="str">
        <f>IF(B227:B227&gt;0,VLOOKUP(B227,Fed.!$A$2:$J$1973,4,FALSE)," ")</f>
        <v xml:space="preserve"> </v>
      </c>
      <c r="F227" s="3" t="str">
        <f>IF(B227:B227&gt;0,VLOOKUP(B227,Fed.!$A$2:$J$1973,5,FALSE)," ")</f>
        <v xml:space="preserve"> </v>
      </c>
      <c r="G227" s="413" t="str">
        <f>IF(B227:B227&gt;0,VLOOKUP(B227,Fed.!$A$2:$J$1973,6,FALSE)," ")</f>
        <v xml:space="preserve"> </v>
      </c>
      <c r="H227" t="str">
        <f>IF(B227:B227&gt;0,VLOOKUP(B227,Fed.!$A$2:$J$1973,7,FALSE)," ")</f>
        <v xml:space="preserve"> </v>
      </c>
      <c r="I227" t="str">
        <f>IF(B227:B227&gt;0,VLOOKUP(B227,Fed.!$A$2:$J$1973,8,FALSE)," ")</f>
        <v xml:space="preserve"> </v>
      </c>
      <c r="J227" t="str">
        <f>IF(B227:B227&gt;0,VLOOKUP(B227,Fed.!$A$2:$J$1973,9,FALSE)," ")</f>
        <v xml:space="preserve"> </v>
      </c>
      <c r="K227" s="3" t="str">
        <f>IF(B227:B227&gt;0,VLOOKUP(B227,Fed.!$A$2:$J$1973,10,FALSE)," ")</f>
        <v xml:space="preserve"> </v>
      </c>
    </row>
    <row r="228" spans="2:11">
      <c r="B228" s="63"/>
      <c r="C228" t="str">
        <f>IF(B228:B228&gt;0,VLOOKUP(B228,Fed.!$A$2:$J$1973,2,FALSE)," ")</f>
        <v xml:space="preserve"> </v>
      </c>
      <c r="D228" t="str">
        <f>IF(B228:B228&gt;0,VLOOKUP(B228,Fed.!$A$2:$J$1973,3,FALSE)," ")</f>
        <v xml:space="preserve"> </v>
      </c>
      <c r="E228" s="3" t="str">
        <f>IF(B228:B228&gt;0,VLOOKUP(B228,Fed.!$A$2:$J$1973,4,FALSE)," ")</f>
        <v xml:space="preserve"> </v>
      </c>
      <c r="F228" s="3" t="str">
        <f>IF(B228:B228&gt;0,VLOOKUP(B228,Fed.!$A$2:$J$1973,5,FALSE)," ")</f>
        <v xml:space="preserve"> </v>
      </c>
      <c r="G228" s="413" t="str">
        <f>IF(B228:B228&gt;0,VLOOKUP(B228,Fed.!$A$2:$J$1973,6,FALSE)," ")</f>
        <v xml:space="preserve"> </v>
      </c>
      <c r="H228" t="str">
        <f>IF(B228:B228&gt;0,VLOOKUP(B228,Fed.!$A$2:$J$1973,7,FALSE)," ")</f>
        <v xml:space="preserve"> </v>
      </c>
      <c r="I228" t="str">
        <f>IF(B228:B228&gt;0,VLOOKUP(B228,Fed.!$A$2:$J$1973,8,FALSE)," ")</f>
        <v xml:space="preserve"> </v>
      </c>
      <c r="J228" t="str">
        <f>IF(B228:B228&gt;0,VLOOKUP(B228,Fed.!$A$2:$J$1973,9,FALSE)," ")</f>
        <v xml:space="preserve"> </v>
      </c>
      <c r="K228" s="3" t="str">
        <f>IF(B228:B228&gt;0,VLOOKUP(B228,Fed.!$A$2:$J$1973,10,FALSE)," ")</f>
        <v xml:space="preserve"> </v>
      </c>
    </row>
    <row r="229" spans="2:11">
      <c r="B229" s="63"/>
      <c r="C229" t="str">
        <f>IF(B229:B229&gt;0,VLOOKUP(B229,Fed.!$A$2:$J$1973,2,FALSE)," ")</f>
        <v xml:space="preserve"> </v>
      </c>
      <c r="D229" t="str">
        <f>IF(B229:B229&gt;0,VLOOKUP(B229,Fed.!$A$2:$J$1973,3,FALSE)," ")</f>
        <v xml:space="preserve"> </v>
      </c>
      <c r="E229" s="3" t="str">
        <f>IF(B229:B229&gt;0,VLOOKUP(B229,Fed.!$A$2:$J$1973,4,FALSE)," ")</f>
        <v xml:space="preserve"> </v>
      </c>
      <c r="F229" s="3" t="str">
        <f>IF(B229:B229&gt;0,VLOOKUP(B229,Fed.!$A$2:$J$1973,5,FALSE)," ")</f>
        <v xml:space="preserve"> </v>
      </c>
      <c r="G229" s="413" t="str">
        <f>IF(B229:B229&gt;0,VLOOKUP(B229,Fed.!$A$2:$J$1973,6,FALSE)," ")</f>
        <v xml:space="preserve"> </v>
      </c>
      <c r="H229" t="str">
        <f>IF(B229:B229&gt;0,VLOOKUP(B229,Fed.!$A$2:$J$1973,7,FALSE)," ")</f>
        <v xml:space="preserve"> </v>
      </c>
      <c r="I229" t="str">
        <f>IF(B229:B229&gt;0,VLOOKUP(B229,Fed.!$A$2:$J$1973,8,FALSE)," ")</f>
        <v xml:space="preserve"> </v>
      </c>
      <c r="J229" t="str">
        <f>IF(B229:B229&gt;0,VLOOKUP(B229,Fed.!$A$2:$J$1973,9,FALSE)," ")</f>
        <v xml:space="preserve"> </v>
      </c>
      <c r="K229" s="3" t="str">
        <f>IF(B229:B229&gt;0,VLOOKUP(B229,Fed.!$A$2:$J$1973,10,FALSE)," ")</f>
        <v xml:space="preserve"> </v>
      </c>
    </row>
    <row r="230" spans="2:11">
      <c r="B230" s="63"/>
      <c r="C230" t="str">
        <f>IF(B230:B230&gt;0,VLOOKUP(B230,Fed.!$A$2:$J$1973,2,FALSE)," ")</f>
        <v xml:space="preserve"> </v>
      </c>
      <c r="D230" t="str">
        <f>IF(B230:B230&gt;0,VLOOKUP(B230,Fed.!$A$2:$J$1973,3,FALSE)," ")</f>
        <v xml:space="preserve"> </v>
      </c>
      <c r="E230" s="3" t="str">
        <f>IF(B230:B230&gt;0,VLOOKUP(B230,Fed.!$A$2:$J$1973,4,FALSE)," ")</f>
        <v xml:space="preserve"> </v>
      </c>
      <c r="F230" s="3" t="str">
        <f>IF(B230:B230&gt;0,VLOOKUP(B230,Fed.!$A$2:$J$1973,5,FALSE)," ")</f>
        <v xml:space="preserve"> </v>
      </c>
      <c r="G230" s="413" t="str">
        <f>IF(B230:B230&gt;0,VLOOKUP(B230,Fed.!$A$2:$J$1973,6,FALSE)," ")</f>
        <v xml:space="preserve"> </v>
      </c>
      <c r="H230" t="str">
        <f>IF(B230:B230&gt;0,VLOOKUP(B230,Fed.!$A$2:$J$1973,7,FALSE)," ")</f>
        <v xml:space="preserve"> </v>
      </c>
      <c r="I230" t="str">
        <f>IF(B230:B230&gt;0,VLOOKUP(B230,Fed.!$A$2:$J$1973,8,FALSE)," ")</f>
        <v xml:space="preserve"> </v>
      </c>
      <c r="J230" t="str">
        <f>IF(B230:B230&gt;0,VLOOKUP(B230,Fed.!$A$2:$J$1973,9,FALSE)," ")</f>
        <v xml:space="preserve"> </v>
      </c>
      <c r="K230" s="3" t="str">
        <f>IF(B230:B230&gt;0,VLOOKUP(B230,Fed.!$A$2:$J$1973,10,FALSE)," ")</f>
        <v xml:space="preserve"> </v>
      </c>
    </row>
    <row r="231" spans="2:11">
      <c r="B231" s="63"/>
      <c r="C231" t="str">
        <f>IF(B231:B231&gt;0,VLOOKUP(B231,Fed.!$A$2:$J$1973,2,FALSE)," ")</f>
        <v xml:space="preserve"> </v>
      </c>
      <c r="D231" t="str">
        <f>IF(B231:B231&gt;0,VLOOKUP(B231,Fed.!$A$2:$J$1973,3,FALSE)," ")</f>
        <v xml:space="preserve"> </v>
      </c>
      <c r="E231" s="3" t="str">
        <f>IF(B231:B231&gt;0,VLOOKUP(B231,Fed.!$A$2:$J$1973,4,FALSE)," ")</f>
        <v xml:space="preserve"> </v>
      </c>
      <c r="F231" s="3" t="str">
        <f>IF(B231:B231&gt;0,VLOOKUP(B231,Fed.!$A$2:$J$1973,5,FALSE)," ")</f>
        <v xml:space="preserve"> </v>
      </c>
      <c r="G231" s="413" t="str">
        <f>IF(B231:B231&gt;0,VLOOKUP(B231,Fed.!$A$2:$J$1973,6,FALSE)," ")</f>
        <v xml:space="preserve"> </v>
      </c>
      <c r="H231" t="str">
        <f>IF(B231:B231&gt;0,VLOOKUP(B231,Fed.!$A$2:$J$1973,7,FALSE)," ")</f>
        <v xml:space="preserve"> </v>
      </c>
      <c r="I231" t="str">
        <f>IF(B231:B231&gt;0,VLOOKUP(B231,Fed.!$A$2:$J$1973,8,FALSE)," ")</f>
        <v xml:space="preserve"> </v>
      </c>
      <c r="J231" t="str">
        <f>IF(B231:B231&gt;0,VLOOKUP(B231,Fed.!$A$2:$J$1973,9,FALSE)," ")</f>
        <v xml:space="preserve"> </v>
      </c>
      <c r="K231" s="3" t="str">
        <f>IF(B231:B231&gt;0,VLOOKUP(B231,Fed.!$A$2:$J$1973,10,FALSE)," ")</f>
        <v xml:space="preserve"> </v>
      </c>
    </row>
    <row r="232" spans="2:11">
      <c r="B232" s="63"/>
      <c r="C232" t="str">
        <f>IF(B232:B232&gt;0,VLOOKUP(B232,Fed.!$A$2:$J$1973,2,FALSE)," ")</f>
        <v xml:space="preserve"> </v>
      </c>
      <c r="D232" t="str">
        <f>IF(B232:B232&gt;0,VLOOKUP(B232,Fed.!$A$2:$J$1973,3,FALSE)," ")</f>
        <v xml:space="preserve"> </v>
      </c>
      <c r="E232" s="3" t="str">
        <f>IF(B232:B232&gt;0,VLOOKUP(B232,Fed.!$A$2:$J$1973,4,FALSE)," ")</f>
        <v xml:space="preserve"> </v>
      </c>
      <c r="F232" s="3" t="str">
        <f>IF(B232:B232&gt;0,VLOOKUP(B232,Fed.!$A$2:$J$1973,5,FALSE)," ")</f>
        <v xml:space="preserve"> </v>
      </c>
      <c r="G232" s="413" t="str">
        <f>IF(B232:B232&gt;0,VLOOKUP(B232,Fed.!$A$2:$J$1973,6,FALSE)," ")</f>
        <v xml:space="preserve"> </v>
      </c>
      <c r="H232" t="str">
        <f>IF(B232:B232&gt;0,VLOOKUP(B232,Fed.!$A$2:$J$1973,7,FALSE)," ")</f>
        <v xml:space="preserve"> </v>
      </c>
      <c r="I232" t="str">
        <f>IF(B232:B232&gt;0,VLOOKUP(B232,Fed.!$A$2:$J$1973,8,FALSE)," ")</f>
        <v xml:space="preserve"> </v>
      </c>
      <c r="J232" t="str">
        <f>IF(B232:B232&gt;0,VLOOKUP(B232,Fed.!$A$2:$J$1973,9,FALSE)," ")</f>
        <v xml:space="preserve"> </v>
      </c>
      <c r="K232" s="3" t="str">
        <f>IF(B232:B232&gt;0,VLOOKUP(B232,Fed.!$A$2:$J$1973,10,FALSE)," ")</f>
        <v xml:space="preserve"> </v>
      </c>
    </row>
    <row r="233" spans="2:11">
      <c r="B233" s="63"/>
      <c r="C233" t="str">
        <f>IF(B233:B233&gt;0,VLOOKUP(B233,Fed.!$A$2:$J$1973,2,FALSE)," ")</f>
        <v xml:space="preserve"> </v>
      </c>
      <c r="D233" t="str">
        <f>IF(B233:B233&gt;0,VLOOKUP(B233,Fed.!$A$2:$J$1973,3,FALSE)," ")</f>
        <v xml:space="preserve"> </v>
      </c>
      <c r="E233" s="3" t="str">
        <f>IF(B233:B233&gt;0,VLOOKUP(B233,Fed.!$A$2:$J$1973,4,FALSE)," ")</f>
        <v xml:space="preserve"> </v>
      </c>
      <c r="F233" s="3" t="str">
        <f>IF(B233:B233&gt;0,VLOOKUP(B233,Fed.!$A$2:$J$1973,5,FALSE)," ")</f>
        <v xml:space="preserve"> </v>
      </c>
      <c r="G233" s="413" t="str">
        <f>IF(B233:B233&gt;0,VLOOKUP(B233,Fed.!$A$2:$J$1973,6,FALSE)," ")</f>
        <v xml:space="preserve"> </v>
      </c>
      <c r="H233" t="str">
        <f>IF(B233:B233&gt;0,VLOOKUP(B233,Fed.!$A$2:$J$1973,7,FALSE)," ")</f>
        <v xml:space="preserve"> </v>
      </c>
      <c r="I233" t="str">
        <f>IF(B233:B233&gt;0,VLOOKUP(B233,Fed.!$A$2:$J$1973,8,FALSE)," ")</f>
        <v xml:space="preserve"> </v>
      </c>
      <c r="J233" t="str">
        <f>IF(B233:B233&gt;0,VLOOKUP(B233,Fed.!$A$2:$J$1973,9,FALSE)," ")</f>
        <v xml:space="preserve"> </v>
      </c>
      <c r="K233" s="3" t="str">
        <f>IF(B233:B233&gt;0,VLOOKUP(B233,Fed.!$A$2:$J$1973,10,FALSE)," ")</f>
        <v xml:space="preserve"> </v>
      </c>
    </row>
    <row r="234" spans="2:11">
      <c r="B234" s="462"/>
      <c r="C234" t="str">
        <f>IF(B234:B234&gt;0,VLOOKUP(B234,Fed.!$A$2:$J$1973,2,FALSE)," ")</f>
        <v xml:space="preserve"> </v>
      </c>
      <c r="D234" t="str">
        <f>IF(B234:B234&gt;0,VLOOKUP(B234,Fed.!$A$2:$J$1973,3,FALSE)," ")</f>
        <v xml:space="preserve"> </v>
      </c>
      <c r="E234" s="3" t="str">
        <f>IF(B234:B234&gt;0,VLOOKUP(B234,Fed.!$A$2:$J$1973,4,FALSE)," ")</f>
        <v xml:space="preserve"> </v>
      </c>
      <c r="F234" s="3" t="str">
        <f>IF(B234:B234&gt;0,VLOOKUP(B234,Fed.!$A$2:$J$1973,5,FALSE)," ")</f>
        <v xml:space="preserve"> </v>
      </c>
      <c r="G234" s="413" t="str">
        <f>IF(B234:B234&gt;0,VLOOKUP(B234,Fed.!$A$2:$J$1973,6,FALSE)," ")</f>
        <v xml:space="preserve"> </v>
      </c>
      <c r="H234" t="str">
        <f>IF(B234:B234&gt;0,VLOOKUP(B234,Fed.!$A$2:$J$1973,7,FALSE)," ")</f>
        <v xml:space="preserve"> </v>
      </c>
      <c r="I234" t="str">
        <f>IF(B234:B234&gt;0,VLOOKUP(B234,Fed.!$A$2:$J$1973,8,FALSE)," ")</f>
        <v xml:space="preserve"> </v>
      </c>
      <c r="J234" t="str">
        <f>IF(B234:B234&gt;0,VLOOKUP(B234,Fed.!$A$2:$J$1973,9,FALSE)," ")</f>
        <v xml:space="preserve"> </v>
      </c>
      <c r="K234" s="3" t="str">
        <f>IF(B234:B234&gt;0,VLOOKUP(B234,Fed.!$A$2:$J$1973,10,FALSE)," ")</f>
        <v xml:space="preserve"> </v>
      </c>
    </row>
    <row r="235" spans="2:11">
      <c r="B235" s="63"/>
      <c r="C235" t="str">
        <f>IF(B235:B235&gt;0,VLOOKUP(B235,Fed.!$A$2:$J$1973,2,FALSE)," ")</f>
        <v xml:space="preserve"> </v>
      </c>
      <c r="D235" t="str">
        <f>IF(B235:B235&gt;0,VLOOKUP(B235,Fed.!$A$2:$J$1973,3,FALSE)," ")</f>
        <v xml:space="preserve"> </v>
      </c>
      <c r="E235" s="3" t="str">
        <f>IF(B235:B235&gt;0,VLOOKUP(B235,Fed.!$A$2:$J$1973,4,FALSE)," ")</f>
        <v xml:space="preserve"> </v>
      </c>
      <c r="F235" s="3" t="str">
        <f>IF(B235:B235&gt;0,VLOOKUP(B235,Fed.!$A$2:$J$1973,5,FALSE)," ")</f>
        <v xml:space="preserve"> </v>
      </c>
      <c r="G235" s="413" t="str">
        <f>IF(B235:B235&gt;0,VLOOKUP(B235,Fed.!$A$2:$J$1973,6,FALSE)," ")</f>
        <v xml:space="preserve"> </v>
      </c>
      <c r="H235" t="str">
        <f>IF(B235:B235&gt;0,VLOOKUP(B235,Fed.!$A$2:$J$1973,7,FALSE)," ")</f>
        <v xml:space="preserve"> </v>
      </c>
      <c r="I235" t="str">
        <f>IF(B235:B235&gt;0,VLOOKUP(B235,Fed.!$A$2:$J$1973,8,FALSE)," ")</f>
        <v xml:space="preserve"> </v>
      </c>
      <c r="J235" t="str">
        <f>IF(B235:B235&gt;0,VLOOKUP(B235,Fed.!$A$2:$J$1973,9,FALSE)," ")</f>
        <v xml:space="preserve"> </v>
      </c>
      <c r="K235" s="3" t="str">
        <f>IF(B235:B235&gt;0,VLOOKUP(B235,Fed.!$A$2:$J$1973,10,FALSE)," ")</f>
        <v xml:space="preserve"> </v>
      </c>
    </row>
    <row r="236" spans="2:11">
      <c r="B236" s="63"/>
      <c r="C236" t="str">
        <f>IF(B236:B236&gt;0,VLOOKUP(B236,Fed.!$A$2:$J$1973,2,FALSE)," ")</f>
        <v xml:space="preserve"> </v>
      </c>
      <c r="D236" t="str">
        <f>IF(B236:B236&gt;0,VLOOKUP(B236,Fed.!$A$2:$J$1973,3,FALSE)," ")</f>
        <v xml:space="preserve"> </v>
      </c>
      <c r="E236" s="3" t="str">
        <f>IF(B236:B236&gt;0,VLOOKUP(B236,Fed.!$A$2:$J$1973,4,FALSE)," ")</f>
        <v xml:space="preserve"> </v>
      </c>
      <c r="F236" s="3" t="str">
        <f>IF(B236:B236&gt;0,VLOOKUP(B236,Fed.!$A$2:$J$1973,5,FALSE)," ")</f>
        <v xml:space="preserve"> </v>
      </c>
      <c r="G236" s="413" t="str">
        <f>IF(B236:B236&gt;0,VLOOKUP(B236,Fed.!$A$2:$J$1973,6,FALSE)," ")</f>
        <v xml:space="preserve"> </v>
      </c>
      <c r="H236" t="str">
        <f>IF(B236:B236&gt;0,VLOOKUP(B236,Fed.!$A$2:$J$1973,7,FALSE)," ")</f>
        <v xml:space="preserve"> </v>
      </c>
      <c r="I236" t="str">
        <f>IF(B236:B236&gt;0,VLOOKUP(B236,Fed.!$A$2:$J$1973,8,FALSE)," ")</f>
        <v xml:space="preserve"> </v>
      </c>
      <c r="J236" t="str">
        <f>IF(B236:B236&gt;0,VLOOKUP(B236,Fed.!$A$2:$J$1973,9,FALSE)," ")</f>
        <v xml:space="preserve"> </v>
      </c>
      <c r="K236" s="3" t="str">
        <f>IF(B236:B236&gt;0,VLOOKUP(B236,Fed.!$A$2:$J$1973,10,FALSE)," ")</f>
        <v xml:space="preserve"> </v>
      </c>
    </row>
    <row r="237" spans="2:11">
      <c r="B237" s="463"/>
      <c r="C237" t="str">
        <f>IF(B237:B237&gt;0,VLOOKUP(B237,Fed.!$A$2:$J$1973,2,FALSE)," ")</f>
        <v xml:space="preserve"> </v>
      </c>
      <c r="D237" t="str">
        <f>IF(B237:B237&gt;0,VLOOKUP(B237,Fed.!$A$2:$J$1973,3,FALSE)," ")</f>
        <v xml:space="preserve"> </v>
      </c>
      <c r="E237" s="3" t="str">
        <f>IF(B237:B237&gt;0,VLOOKUP(B237,Fed.!$A$2:$J$1973,4,FALSE)," ")</f>
        <v xml:space="preserve"> </v>
      </c>
      <c r="F237" s="3" t="str">
        <f>IF(B237:B237&gt;0,VLOOKUP(B237,Fed.!$A$2:$J$1973,5,FALSE)," ")</f>
        <v xml:space="preserve"> </v>
      </c>
      <c r="G237" s="413" t="str">
        <f>IF(B237:B237&gt;0,VLOOKUP(B237,Fed.!$A$2:$J$1973,6,FALSE)," ")</f>
        <v xml:space="preserve"> </v>
      </c>
      <c r="H237" t="str">
        <f>IF(B237:B237&gt;0,VLOOKUP(B237,Fed.!$A$2:$J$1973,7,FALSE)," ")</f>
        <v xml:space="preserve"> </v>
      </c>
      <c r="I237" t="str">
        <f>IF(B237:B237&gt;0,VLOOKUP(B237,Fed.!$A$2:$J$1973,8,FALSE)," ")</f>
        <v xml:space="preserve"> </v>
      </c>
      <c r="J237" t="str">
        <f>IF(B237:B237&gt;0,VLOOKUP(B237,Fed.!$A$2:$J$1973,9,FALSE)," ")</f>
        <v xml:space="preserve"> </v>
      </c>
      <c r="K237" s="3" t="str">
        <f>IF(B237:B237&gt;0,VLOOKUP(B237,Fed.!$A$2:$J$1973,10,FALSE)," ")</f>
        <v xml:space="preserve"> </v>
      </c>
    </row>
    <row r="238" spans="2:11">
      <c r="B238" s="63"/>
      <c r="C238" t="str">
        <f>IF(B238:B238&gt;0,VLOOKUP(B238,Fed.!$A$2:$J$1973,2,FALSE)," ")</f>
        <v xml:space="preserve"> </v>
      </c>
      <c r="D238" t="str">
        <f>IF(B238:B238&gt;0,VLOOKUP(B238,Fed.!$A$2:$J$1973,3,FALSE)," ")</f>
        <v xml:space="preserve"> </v>
      </c>
      <c r="E238" s="3" t="str">
        <f>IF(B238:B238&gt;0,VLOOKUP(B238,Fed.!$A$2:$J$1973,4,FALSE)," ")</f>
        <v xml:space="preserve"> </v>
      </c>
      <c r="F238" s="3" t="str">
        <f>IF(B238:B238&gt;0,VLOOKUP(B238,Fed.!$A$2:$J$1973,5,FALSE)," ")</f>
        <v xml:space="preserve"> </v>
      </c>
      <c r="G238" s="413" t="str">
        <f>IF(B238:B238&gt;0,VLOOKUP(B238,Fed.!$A$2:$J$1973,6,FALSE)," ")</f>
        <v xml:space="preserve"> </v>
      </c>
      <c r="H238" t="str">
        <f>IF(B238:B238&gt;0,VLOOKUP(B238,Fed.!$A$2:$J$1973,7,FALSE)," ")</f>
        <v xml:space="preserve"> </v>
      </c>
      <c r="I238" t="str">
        <f>IF(B238:B238&gt;0,VLOOKUP(B238,Fed.!$A$2:$J$1973,8,FALSE)," ")</f>
        <v xml:space="preserve"> </v>
      </c>
      <c r="J238" t="str">
        <f>IF(B238:B238&gt;0,VLOOKUP(B238,Fed.!$A$2:$J$1973,9,FALSE)," ")</f>
        <v xml:space="preserve"> </v>
      </c>
      <c r="K238" s="3" t="str">
        <f>IF(B238:B238&gt;0,VLOOKUP(B238,Fed.!$A$2:$J$1973,10,FALSE)," ")</f>
        <v xml:space="preserve"> </v>
      </c>
    </row>
    <row r="239" spans="2:11">
      <c r="B239" s="63"/>
      <c r="C239" t="str">
        <f>IF(B239:B239&gt;0,VLOOKUP(B239,Fed.!$A$2:$J$1973,2,FALSE)," ")</f>
        <v xml:space="preserve"> </v>
      </c>
      <c r="D239" t="str">
        <f>IF(B239:B239&gt;0,VLOOKUP(B239,Fed.!$A$2:$J$1973,3,FALSE)," ")</f>
        <v xml:space="preserve"> </v>
      </c>
      <c r="E239" s="3" t="str">
        <f>IF(B239:B239&gt;0,VLOOKUP(B239,Fed.!$A$2:$J$1973,4,FALSE)," ")</f>
        <v xml:space="preserve"> </v>
      </c>
      <c r="F239" s="3" t="str">
        <f>IF(B239:B239&gt;0,VLOOKUP(B239,Fed.!$A$2:$J$1973,5,FALSE)," ")</f>
        <v xml:space="preserve"> </v>
      </c>
      <c r="G239" s="413" t="str">
        <f>IF(B239:B239&gt;0,VLOOKUP(B239,Fed.!$A$2:$J$1973,6,FALSE)," ")</f>
        <v xml:space="preserve"> </v>
      </c>
      <c r="H239" t="str">
        <f>IF(B239:B239&gt;0,VLOOKUP(B239,Fed.!$A$2:$J$1973,7,FALSE)," ")</f>
        <v xml:space="preserve"> </v>
      </c>
      <c r="I239" t="str">
        <f>IF(B239:B239&gt;0,VLOOKUP(B239,Fed.!$A$2:$J$1973,8,FALSE)," ")</f>
        <v xml:space="preserve"> </v>
      </c>
      <c r="J239" t="str">
        <f>IF(B239:B239&gt;0,VLOOKUP(B239,Fed.!$A$2:$J$1973,9,FALSE)," ")</f>
        <v xml:space="preserve"> </v>
      </c>
      <c r="K239" s="3" t="str">
        <f>IF(B239:B239&gt;0,VLOOKUP(B239,Fed.!$A$2:$J$1973,10,FALSE)," ")</f>
        <v xml:space="preserve"> </v>
      </c>
    </row>
    <row r="240" spans="2:11">
      <c r="B240" s="63"/>
      <c r="C240" t="str">
        <f>IF(B240:B240&gt;0,VLOOKUP(B240,Fed.!$A$2:$J$1973,2,FALSE)," ")</f>
        <v xml:space="preserve"> </v>
      </c>
      <c r="D240" t="str">
        <f>IF(B240:B240&gt;0,VLOOKUP(B240,Fed.!$A$2:$J$1973,3,FALSE)," ")</f>
        <v xml:space="preserve"> </v>
      </c>
      <c r="E240" s="3" t="str">
        <f>IF(B240:B240&gt;0,VLOOKUP(B240,Fed.!$A$2:$J$1973,4,FALSE)," ")</f>
        <v xml:space="preserve"> </v>
      </c>
      <c r="F240" s="3" t="str">
        <f>IF(B240:B240&gt;0,VLOOKUP(B240,Fed.!$A$2:$J$1973,5,FALSE)," ")</f>
        <v xml:space="preserve"> </v>
      </c>
      <c r="G240" s="413" t="str">
        <f>IF(B240:B240&gt;0,VLOOKUP(B240,Fed.!$A$2:$J$1973,6,FALSE)," ")</f>
        <v xml:space="preserve"> </v>
      </c>
      <c r="H240" t="str">
        <f>IF(B240:B240&gt;0,VLOOKUP(B240,Fed.!$A$2:$J$1973,7,FALSE)," ")</f>
        <v xml:space="preserve"> </v>
      </c>
      <c r="I240" t="str">
        <f>IF(B240:B240&gt;0,VLOOKUP(B240,Fed.!$A$2:$J$1973,8,FALSE)," ")</f>
        <v xml:space="preserve"> </v>
      </c>
      <c r="J240" t="str">
        <f>IF(B240:B240&gt;0,VLOOKUP(B240,Fed.!$A$2:$J$1973,9,FALSE)," ")</f>
        <v xml:space="preserve"> </v>
      </c>
      <c r="K240" s="3" t="str">
        <f>IF(B240:B240&gt;0,VLOOKUP(B240,Fed.!$A$2:$J$1973,10,FALSE)," ")</f>
        <v xml:space="preserve"> </v>
      </c>
    </row>
    <row r="241" spans="2:11">
      <c r="B241" s="63"/>
      <c r="C241" t="str">
        <f>IF(B241:B241&gt;0,VLOOKUP(B241,Fed.!$A$2:$J$1973,2,FALSE)," ")</f>
        <v xml:space="preserve"> </v>
      </c>
      <c r="D241" t="str">
        <f>IF(B241:B241&gt;0,VLOOKUP(B241,Fed.!$A$2:$J$1973,3,FALSE)," ")</f>
        <v xml:space="preserve"> </v>
      </c>
      <c r="E241" s="3" t="str">
        <f>IF(B241:B241&gt;0,VLOOKUP(B241,Fed.!$A$2:$J$1973,4,FALSE)," ")</f>
        <v xml:space="preserve"> </v>
      </c>
      <c r="F241" s="3" t="str">
        <f>IF(B241:B241&gt;0,VLOOKUP(B241,Fed.!$A$2:$J$1973,5,FALSE)," ")</f>
        <v xml:space="preserve"> </v>
      </c>
      <c r="G241" s="413" t="str">
        <f>IF(B241:B241&gt;0,VLOOKUP(B241,Fed.!$A$2:$J$1973,6,FALSE)," ")</f>
        <v xml:space="preserve"> </v>
      </c>
      <c r="H241" t="str">
        <f>IF(B241:B241&gt;0,VLOOKUP(B241,Fed.!$A$2:$J$1973,7,FALSE)," ")</f>
        <v xml:space="preserve"> </v>
      </c>
      <c r="I241" t="str">
        <f>IF(B241:B241&gt;0,VLOOKUP(B241,Fed.!$A$2:$J$1973,8,FALSE)," ")</f>
        <v xml:space="preserve"> </v>
      </c>
      <c r="J241" t="str">
        <f>IF(B241:B241&gt;0,VLOOKUP(B241,Fed.!$A$2:$J$1973,9,FALSE)," ")</f>
        <v xml:space="preserve"> </v>
      </c>
      <c r="K241" s="3" t="str">
        <f>IF(B241:B241&gt;0,VLOOKUP(B241,Fed.!$A$2:$J$1973,10,FALSE)," ")</f>
        <v xml:space="preserve"> </v>
      </c>
    </row>
    <row r="242" spans="2:11">
      <c r="B242" s="63"/>
      <c r="C242" t="str">
        <f>IF(B242:B242&gt;0,VLOOKUP(B242,Fed.!$A$2:$J$1973,2,FALSE)," ")</f>
        <v xml:space="preserve"> </v>
      </c>
      <c r="D242" t="str">
        <f>IF(B242:B242&gt;0,VLOOKUP(B242,Fed.!$A$2:$J$1973,3,FALSE)," ")</f>
        <v xml:space="preserve"> </v>
      </c>
      <c r="E242" s="3" t="str">
        <f>IF(B242:B242&gt;0,VLOOKUP(B242,Fed.!$A$2:$J$1973,4,FALSE)," ")</f>
        <v xml:space="preserve"> </v>
      </c>
      <c r="F242" s="3" t="str">
        <f>IF(B242:B242&gt;0,VLOOKUP(B242,Fed.!$A$2:$J$1973,5,FALSE)," ")</f>
        <v xml:space="preserve"> </v>
      </c>
      <c r="G242" s="413" t="str">
        <f>IF(B242:B242&gt;0,VLOOKUP(B242,Fed.!$A$2:$J$1973,6,FALSE)," ")</f>
        <v xml:space="preserve"> </v>
      </c>
      <c r="H242" t="str">
        <f>IF(B242:B242&gt;0,VLOOKUP(B242,Fed.!$A$2:$J$1973,7,FALSE)," ")</f>
        <v xml:space="preserve"> </v>
      </c>
      <c r="I242" t="str">
        <f>IF(B242:B242&gt;0,VLOOKUP(B242,Fed.!$A$2:$J$1973,8,FALSE)," ")</f>
        <v xml:space="preserve"> </v>
      </c>
      <c r="J242" t="str">
        <f>IF(B242:B242&gt;0,VLOOKUP(B242,Fed.!$A$2:$J$1973,9,FALSE)," ")</f>
        <v xml:space="preserve"> </v>
      </c>
      <c r="K242" s="3" t="str">
        <f>IF(B242:B242&gt;0,VLOOKUP(B242,Fed.!$A$2:$J$1973,10,FALSE)," ")</f>
        <v xml:space="preserve"> </v>
      </c>
    </row>
    <row r="243" spans="2:11">
      <c r="B243" s="63"/>
      <c r="C243" t="str">
        <f>IF(B243:B243&gt;0,VLOOKUP(B243,Fed.!$A$2:$J$1973,2,FALSE)," ")</f>
        <v xml:space="preserve"> </v>
      </c>
      <c r="D243" t="str">
        <f>IF(B243:B243&gt;0,VLOOKUP(B243,Fed.!$A$2:$J$1973,3,FALSE)," ")</f>
        <v xml:space="preserve"> </v>
      </c>
      <c r="E243" s="3" t="str">
        <f>IF(B243:B243&gt;0,VLOOKUP(B243,Fed.!$A$2:$J$1973,4,FALSE)," ")</f>
        <v xml:space="preserve"> </v>
      </c>
      <c r="F243" s="3" t="str">
        <f>IF(B243:B243&gt;0,VLOOKUP(B243,Fed.!$A$2:$J$1973,5,FALSE)," ")</f>
        <v xml:space="preserve"> </v>
      </c>
      <c r="G243" s="413" t="str">
        <f>IF(B243:B243&gt;0,VLOOKUP(B243,Fed.!$A$2:$J$1973,6,FALSE)," ")</f>
        <v xml:space="preserve"> </v>
      </c>
      <c r="H243" t="str">
        <f>IF(B243:B243&gt;0,VLOOKUP(B243,Fed.!$A$2:$J$1973,7,FALSE)," ")</f>
        <v xml:space="preserve"> </v>
      </c>
      <c r="I243" t="str">
        <f>IF(B243:B243&gt;0,VLOOKUP(B243,Fed.!$A$2:$J$1973,8,FALSE)," ")</f>
        <v xml:space="preserve"> </v>
      </c>
      <c r="J243" t="str">
        <f>IF(B243:B243&gt;0,VLOOKUP(B243,Fed.!$A$2:$J$1973,9,FALSE)," ")</f>
        <v xml:space="preserve"> </v>
      </c>
      <c r="K243" s="3" t="str">
        <f>IF(B243:B243&gt;0,VLOOKUP(B243,Fed.!$A$2:$J$1973,10,FALSE)," ")</f>
        <v xml:space="preserve"> </v>
      </c>
    </row>
    <row r="244" spans="2:11">
      <c r="B244" s="63"/>
      <c r="C244" t="str">
        <f>IF(B244:B244&gt;0,VLOOKUP(B244,Fed.!$A$2:$J$1973,2,FALSE)," ")</f>
        <v xml:space="preserve"> </v>
      </c>
      <c r="D244" t="str">
        <f>IF(B244:B244&gt;0,VLOOKUP(B244,Fed.!$A$2:$J$1973,3,FALSE)," ")</f>
        <v xml:space="preserve"> </v>
      </c>
      <c r="E244" s="3" t="str">
        <f>IF(B244:B244&gt;0,VLOOKUP(B244,Fed.!$A$2:$J$1973,4,FALSE)," ")</f>
        <v xml:space="preserve"> </v>
      </c>
      <c r="F244" s="3" t="str">
        <f>IF(B244:B244&gt;0,VLOOKUP(B244,Fed.!$A$2:$J$1973,5,FALSE)," ")</f>
        <v xml:space="preserve"> </v>
      </c>
      <c r="G244" s="413" t="str">
        <f>IF(B244:B244&gt;0,VLOOKUP(B244,Fed.!$A$2:$J$1973,6,FALSE)," ")</f>
        <v xml:space="preserve"> </v>
      </c>
      <c r="H244" t="str">
        <f>IF(B244:B244&gt;0,VLOOKUP(B244,Fed.!$A$2:$J$1973,7,FALSE)," ")</f>
        <v xml:space="preserve"> </v>
      </c>
      <c r="I244" t="str">
        <f>IF(B244:B244&gt;0,VLOOKUP(B244,Fed.!$A$2:$J$1973,8,FALSE)," ")</f>
        <v xml:space="preserve"> </v>
      </c>
      <c r="J244" t="str">
        <f>IF(B244:B244&gt;0,VLOOKUP(B244,Fed.!$A$2:$J$1973,9,FALSE)," ")</f>
        <v xml:space="preserve"> </v>
      </c>
      <c r="K244" s="3" t="str">
        <f>IF(B244:B244&gt;0,VLOOKUP(B244,Fed.!$A$2:$J$1973,10,FALSE)," ")</f>
        <v xml:space="preserve"> </v>
      </c>
    </row>
    <row r="245" spans="2:11">
      <c r="B245" s="63"/>
      <c r="C245" t="str">
        <f>IF(B245:B245&gt;0,VLOOKUP(B245,Fed.!$A$2:$J$1973,2,FALSE)," ")</f>
        <v xml:space="preserve"> </v>
      </c>
      <c r="D245" t="str">
        <f>IF(B245:B245&gt;0,VLOOKUP(B245,Fed.!$A$2:$J$1973,3,FALSE)," ")</f>
        <v xml:space="preserve"> </v>
      </c>
      <c r="E245" s="3" t="str">
        <f>IF(B245:B245&gt;0,VLOOKUP(B245,Fed.!$A$2:$J$1973,4,FALSE)," ")</f>
        <v xml:space="preserve"> </v>
      </c>
      <c r="F245" s="3" t="str">
        <f>IF(B245:B245&gt;0,VLOOKUP(B245,Fed.!$A$2:$J$1973,5,FALSE)," ")</f>
        <v xml:space="preserve"> </v>
      </c>
      <c r="G245" s="413" t="str">
        <f>IF(B245:B245&gt;0,VLOOKUP(B245,Fed.!$A$2:$J$1973,6,FALSE)," ")</f>
        <v xml:space="preserve"> </v>
      </c>
      <c r="H245" t="str">
        <f>IF(B245:B245&gt;0,VLOOKUP(B245,Fed.!$A$2:$J$1973,7,FALSE)," ")</f>
        <v xml:space="preserve"> </v>
      </c>
      <c r="I245" t="str">
        <f>IF(B245:B245&gt;0,VLOOKUP(B245,Fed.!$A$2:$J$1973,8,FALSE)," ")</f>
        <v xml:space="preserve"> </v>
      </c>
      <c r="J245" t="str">
        <f>IF(B245:B245&gt;0,VLOOKUP(B245,Fed.!$A$2:$J$1973,9,FALSE)," ")</f>
        <v xml:space="preserve"> </v>
      </c>
      <c r="K245" s="3" t="str">
        <f>IF(B245:B245&gt;0,VLOOKUP(B245,Fed.!$A$2:$J$1973,10,FALSE)," ")</f>
        <v xml:space="preserve"> </v>
      </c>
    </row>
    <row r="246" spans="2:11">
      <c r="B246" s="63"/>
      <c r="C246" t="str">
        <f>IF(B246:B246&gt;0,VLOOKUP(B246,Fed.!$A$2:$J$1973,2,FALSE)," ")</f>
        <v xml:space="preserve"> </v>
      </c>
      <c r="D246" t="str">
        <f>IF(B246:B246&gt;0,VLOOKUP(B246,Fed.!$A$2:$J$1973,3,FALSE)," ")</f>
        <v xml:space="preserve"> </v>
      </c>
      <c r="E246" s="3" t="str">
        <f>IF(B246:B246&gt;0,VLOOKUP(B246,Fed.!$A$2:$J$1973,4,FALSE)," ")</f>
        <v xml:space="preserve"> </v>
      </c>
      <c r="F246" s="3" t="str">
        <f>IF(B246:B246&gt;0,VLOOKUP(B246,Fed.!$A$2:$J$1973,5,FALSE)," ")</f>
        <v xml:space="preserve"> </v>
      </c>
      <c r="G246" s="413" t="str">
        <f>IF(B246:B246&gt;0,VLOOKUP(B246,Fed.!$A$2:$J$1973,6,FALSE)," ")</f>
        <v xml:space="preserve"> </v>
      </c>
      <c r="H246" t="str">
        <f>IF(B246:B246&gt;0,VLOOKUP(B246,Fed.!$A$2:$J$1973,7,FALSE)," ")</f>
        <v xml:space="preserve"> </v>
      </c>
      <c r="I246" t="str">
        <f>IF(B246:B246&gt;0,VLOOKUP(B246,Fed.!$A$2:$J$1973,8,FALSE)," ")</f>
        <v xml:space="preserve"> </v>
      </c>
      <c r="J246" t="str">
        <f>IF(B246:B246&gt;0,VLOOKUP(B246,Fed.!$A$2:$J$1973,9,FALSE)," ")</f>
        <v xml:space="preserve"> </v>
      </c>
      <c r="K246" s="3" t="str">
        <f>IF(B246:B246&gt;0,VLOOKUP(B246,Fed.!$A$2:$J$1973,10,FALSE)," ")</f>
        <v xml:space="preserve"> </v>
      </c>
    </row>
    <row r="247" spans="2:11">
      <c r="B247" s="463"/>
      <c r="C247" t="str">
        <f>IF(B247:B247&gt;0,VLOOKUP(B247,Fed.!$A$2:$J$1973,2,FALSE)," ")</f>
        <v xml:space="preserve"> </v>
      </c>
      <c r="D247" t="str">
        <f>IF(B247:B247&gt;0,VLOOKUP(B247,Fed.!$A$2:$J$1973,3,FALSE)," ")</f>
        <v xml:space="preserve"> </v>
      </c>
      <c r="E247" s="3" t="str">
        <f>IF(B247:B247&gt;0,VLOOKUP(B247,Fed.!$A$2:$J$1973,4,FALSE)," ")</f>
        <v xml:space="preserve"> </v>
      </c>
      <c r="F247" s="3" t="str">
        <f>IF(B247:B247&gt;0,VLOOKUP(B247,Fed.!$A$2:$J$1973,5,FALSE)," ")</f>
        <v xml:space="preserve"> </v>
      </c>
      <c r="G247" s="413" t="str">
        <f>IF(B247:B247&gt;0,VLOOKUP(B247,Fed.!$A$2:$J$1973,6,FALSE)," ")</f>
        <v xml:space="preserve"> </v>
      </c>
      <c r="H247" t="str">
        <f>IF(B247:B247&gt;0,VLOOKUP(B247,Fed.!$A$2:$J$1973,7,FALSE)," ")</f>
        <v xml:space="preserve"> </v>
      </c>
      <c r="I247" t="str">
        <f>IF(B247:B247&gt;0,VLOOKUP(B247,Fed.!$A$2:$J$1973,8,FALSE)," ")</f>
        <v xml:space="preserve"> </v>
      </c>
      <c r="J247" t="str">
        <f>IF(B247:B247&gt;0,VLOOKUP(B247,Fed.!$A$2:$J$1973,9,FALSE)," ")</f>
        <v xml:space="preserve"> </v>
      </c>
      <c r="K247" s="3" t="str">
        <f>IF(B247:B247&gt;0,VLOOKUP(B247,Fed.!$A$2:$J$1973,10,FALSE)," ")</f>
        <v xml:space="preserve"> </v>
      </c>
    </row>
    <row r="248" spans="2:11">
      <c r="B248" s="63"/>
      <c r="C248" t="str">
        <f>IF(B248:B248&gt;0,VLOOKUP(B248,Fed.!$A$2:$J$1973,2,FALSE)," ")</f>
        <v xml:space="preserve"> </v>
      </c>
      <c r="D248" t="str">
        <f>IF(B248:B248&gt;0,VLOOKUP(B248,Fed.!$A$2:$J$1973,3,FALSE)," ")</f>
        <v xml:space="preserve"> </v>
      </c>
      <c r="E248" s="3" t="str">
        <f>IF(B248:B248&gt;0,VLOOKUP(B248,Fed.!$A$2:$J$1973,4,FALSE)," ")</f>
        <v xml:space="preserve"> </v>
      </c>
      <c r="F248" s="3" t="str">
        <f>IF(B248:B248&gt;0,VLOOKUP(B248,Fed.!$A$2:$J$1973,5,FALSE)," ")</f>
        <v xml:space="preserve"> </v>
      </c>
      <c r="G248" s="413" t="str">
        <f>IF(B248:B248&gt;0,VLOOKUP(B248,Fed.!$A$2:$J$1973,6,FALSE)," ")</f>
        <v xml:space="preserve"> </v>
      </c>
      <c r="H248" t="str">
        <f>IF(B248:B248&gt;0,VLOOKUP(B248,Fed.!$A$2:$J$1973,7,FALSE)," ")</f>
        <v xml:space="preserve"> </v>
      </c>
      <c r="I248" t="str">
        <f>IF(B248:B248&gt;0,VLOOKUP(B248,Fed.!$A$2:$J$1973,8,FALSE)," ")</f>
        <v xml:space="preserve"> </v>
      </c>
      <c r="J248" t="str">
        <f>IF(B248:B248&gt;0,VLOOKUP(B248,Fed.!$A$2:$J$1973,9,FALSE)," ")</f>
        <v xml:space="preserve"> </v>
      </c>
      <c r="K248" s="3" t="str">
        <f>IF(B248:B248&gt;0,VLOOKUP(B248,Fed.!$A$2:$J$1973,10,FALSE)," ")</f>
        <v xml:space="preserve"> </v>
      </c>
    </row>
    <row r="249" spans="2:11">
      <c r="B249" s="63"/>
      <c r="C249" t="str">
        <f>IF(B249:B249&gt;0,VLOOKUP(B249,Fed.!$A$2:$J$1973,2,FALSE)," ")</f>
        <v xml:space="preserve"> </v>
      </c>
      <c r="D249" t="str">
        <f>IF(B249:B249&gt;0,VLOOKUP(B249,Fed.!$A$2:$J$1973,3,FALSE)," ")</f>
        <v xml:space="preserve"> </v>
      </c>
      <c r="E249" s="3" t="str">
        <f>IF(B249:B249&gt;0,VLOOKUP(B249,Fed.!$A$2:$J$1973,4,FALSE)," ")</f>
        <v xml:space="preserve"> </v>
      </c>
      <c r="F249" s="3" t="str">
        <f>IF(B249:B249&gt;0,VLOOKUP(B249,Fed.!$A$2:$J$1973,5,FALSE)," ")</f>
        <v xml:space="preserve"> </v>
      </c>
      <c r="G249" s="413" t="str">
        <f>IF(B249:B249&gt;0,VLOOKUP(B249,Fed.!$A$2:$J$1973,6,FALSE)," ")</f>
        <v xml:space="preserve"> </v>
      </c>
      <c r="H249" t="str">
        <f>IF(B249:B249&gt;0,VLOOKUP(B249,Fed.!$A$2:$J$1973,7,FALSE)," ")</f>
        <v xml:space="preserve"> </v>
      </c>
      <c r="I249" t="str">
        <f>IF(B249:B249&gt;0,VLOOKUP(B249,Fed.!$A$2:$J$1973,8,FALSE)," ")</f>
        <v xml:space="preserve"> </v>
      </c>
      <c r="J249" t="str">
        <f>IF(B249:B249&gt;0,VLOOKUP(B249,Fed.!$A$2:$J$1973,9,FALSE)," ")</f>
        <v xml:space="preserve"> </v>
      </c>
      <c r="K249" s="3" t="str">
        <f>IF(B249:B249&gt;0,VLOOKUP(B249,Fed.!$A$2:$J$1973,10,FALSE)," ")</f>
        <v xml:space="preserve"> </v>
      </c>
    </row>
    <row r="250" spans="2:11">
      <c r="B250" s="63"/>
      <c r="C250" t="str">
        <f>IF(B250:B250&gt;0,VLOOKUP(B250,Fed.!$A$2:$J$1973,2,FALSE)," ")</f>
        <v xml:space="preserve"> </v>
      </c>
      <c r="D250" t="str">
        <f>IF(B250:B250&gt;0,VLOOKUP(B250,Fed.!$A$2:$J$1973,3,FALSE)," ")</f>
        <v xml:space="preserve"> </v>
      </c>
      <c r="E250" s="3" t="str">
        <f>IF(B250:B250&gt;0,VLOOKUP(B250,Fed.!$A$2:$J$1973,4,FALSE)," ")</f>
        <v xml:space="preserve"> </v>
      </c>
      <c r="F250" s="3" t="str">
        <f>IF(B250:B250&gt;0,VLOOKUP(B250,Fed.!$A$2:$J$1973,5,FALSE)," ")</f>
        <v xml:space="preserve"> </v>
      </c>
      <c r="G250" s="413" t="str">
        <f>IF(B250:B250&gt;0,VLOOKUP(B250,Fed.!$A$2:$J$1973,6,FALSE)," ")</f>
        <v xml:space="preserve"> </v>
      </c>
      <c r="H250" t="str">
        <f>IF(B250:B250&gt;0,VLOOKUP(B250,Fed.!$A$2:$J$1973,7,FALSE)," ")</f>
        <v xml:space="preserve"> </v>
      </c>
      <c r="I250" t="str">
        <f>IF(B250:B250&gt;0,VLOOKUP(B250,Fed.!$A$2:$J$1973,8,FALSE)," ")</f>
        <v xml:space="preserve"> </v>
      </c>
      <c r="J250" t="str">
        <f>IF(B250:B250&gt;0,VLOOKUP(B250,Fed.!$A$2:$J$1973,9,FALSE)," ")</f>
        <v xml:space="preserve"> </v>
      </c>
      <c r="K250" s="3" t="str">
        <f>IF(B250:B250&gt;0,VLOOKUP(B250,Fed.!$A$2:$J$1973,10,FALSE)," ")</f>
        <v xml:space="preserve"> </v>
      </c>
    </row>
    <row r="251" spans="2:11">
      <c r="B251" s="63"/>
      <c r="C251" t="str">
        <f>IF(B251:B251&gt;0,VLOOKUP(B251,Fed.!$A$2:$J$1973,2,FALSE)," ")</f>
        <v xml:space="preserve"> </v>
      </c>
      <c r="D251" t="str">
        <f>IF(B251:B251&gt;0,VLOOKUP(B251,Fed.!$A$2:$J$1973,3,FALSE)," ")</f>
        <v xml:space="preserve"> </v>
      </c>
      <c r="E251" s="3" t="str">
        <f>IF(B251:B251&gt;0,VLOOKUP(B251,Fed.!$A$2:$J$1973,4,FALSE)," ")</f>
        <v xml:space="preserve"> </v>
      </c>
      <c r="F251" s="3" t="str">
        <f>IF(B251:B251&gt;0,VLOOKUP(B251,Fed.!$A$2:$J$1973,5,FALSE)," ")</f>
        <v xml:space="preserve"> </v>
      </c>
      <c r="G251" s="413" t="str">
        <f>IF(B251:B251&gt;0,VLOOKUP(B251,Fed.!$A$2:$J$1973,6,FALSE)," ")</f>
        <v xml:space="preserve"> </v>
      </c>
      <c r="H251" t="str">
        <f>IF(B251:B251&gt;0,VLOOKUP(B251,Fed.!$A$2:$J$1973,7,FALSE)," ")</f>
        <v xml:space="preserve"> </v>
      </c>
      <c r="I251" t="str">
        <f>IF(B251:B251&gt;0,VLOOKUP(B251,Fed.!$A$2:$J$1973,8,FALSE)," ")</f>
        <v xml:space="preserve"> </v>
      </c>
      <c r="J251" t="str">
        <f>IF(B251:B251&gt;0,VLOOKUP(B251,Fed.!$A$2:$J$1973,9,FALSE)," ")</f>
        <v xml:space="preserve"> </v>
      </c>
      <c r="K251" s="3" t="str">
        <f>IF(B251:B251&gt;0,VLOOKUP(B251,Fed.!$A$2:$J$1973,10,FALSE)," ")</f>
        <v xml:space="preserve"> </v>
      </c>
    </row>
    <row r="252" spans="2:11">
      <c r="B252" s="63"/>
      <c r="C252" t="str">
        <f>IF(B252:B252&gt;0,VLOOKUP(B252,Fed.!$A$2:$J$1973,2,FALSE)," ")</f>
        <v xml:space="preserve"> </v>
      </c>
      <c r="D252" t="str">
        <f>IF(B252:B252&gt;0,VLOOKUP(B252,Fed.!$A$2:$J$1973,3,FALSE)," ")</f>
        <v xml:space="preserve"> </v>
      </c>
      <c r="E252" s="3" t="str">
        <f>IF(B252:B252&gt;0,VLOOKUP(B252,Fed.!$A$2:$J$1973,4,FALSE)," ")</f>
        <v xml:space="preserve"> </v>
      </c>
      <c r="F252" s="3" t="str">
        <f>IF(B252:B252&gt;0,VLOOKUP(B252,Fed.!$A$2:$J$1973,5,FALSE)," ")</f>
        <v xml:space="preserve"> </v>
      </c>
      <c r="G252" s="413" t="str">
        <f>IF(B252:B252&gt;0,VLOOKUP(B252,Fed.!$A$2:$J$1973,6,FALSE)," ")</f>
        <v xml:space="preserve"> </v>
      </c>
      <c r="H252" t="str">
        <f>IF(B252:B252&gt;0,VLOOKUP(B252,Fed.!$A$2:$J$1973,7,FALSE)," ")</f>
        <v xml:space="preserve"> </v>
      </c>
      <c r="I252" t="str">
        <f>IF(B252:B252&gt;0,VLOOKUP(B252,Fed.!$A$2:$J$1973,8,FALSE)," ")</f>
        <v xml:space="preserve"> </v>
      </c>
      <c r="J252" t="str">
        <f>IF(B252:B252&gt;0,VLOOKUP(B252,Fed.!$A$2:$J$1973,9,FALSE)," ")</f>
        <v xml:space="preserve"> </v>
      </c>
      <c r="K252" s="3" t="str">
        <f>IF(B252:B252&gt;0,VLOOKUP(B252,Fed.!$A$2:$J$1973,10,FALSE)," ")</f>
        <v xml:space="preserve"> </v>
      </c>
    </row>
    <row r="253" spans="2:11">
      <c r="B253" s="63"/>
      <c r="C253" t="str">
        <f>IF(B253:B253&gt;0,VLOOKUP(B253,Fed.!$A$2:$J$1973,2,FALSE)," ")</f>
        <v xml:space="preserve"> </v>
      </c>
      <c r="D253" t="str">
        <f>IF(B253:B253&gt;0,VLOOKUP(B253,Fed.!$A$2:$J$1973,3,FALSE)," ")</f>
        <v xml:space="preserve"> </v>
      </c>
      <c r="E253" s="3" t="str">
        <f>IF(B253:B253&gt;0,VLOOKUP(B253,Fed.!$A$2:$J$1973,4,FALSE)," ")</f>
        <v xml:space="preserve"> </v>
      </c>
      <c r="F253" s="3" t="str">
        <f>IF(B253:B253&gt;0,VLOOKUP(B253,Fed.!$A$2:$J$1973,5,FALSE)," ")</f>
        <v xml:space="preserve"> </v>
      </c>
      <c r="G253" s="413" t="str">
        <f>IF(B253:B253&gt;0,VLOOKUP(B253,Fed.!$A$2:$J$1973,6,FALSE)," ")</f>
        <v xml:space="preserve"> </v>
      </c>
      <c r="H253" t="str">
        <f>IF(B253:B253&gt;0,VLOOKUP(B253,Fed.!$A$2:$J$1973,7,FALSE)," ")</f>
        <v xml:space="preserve"> </v>
      </c>
      <c r="I253" t="str">
        <f>IF(B253:B253&gt;0,VLOOKUP(B253,Fed.!$A$2:$J$1973,8,FALSE)," ")</f>
        <v xml:space="preserve"> </v>
      </c>
      <c r="J253" t="str">
        <f>IF(B253:B253&gt;0,VLOOKUP(B253,Fed.!$A$2:$J$1973,9,FALSE)," ")</f>
        <v xml:space="preserve"> </v>
      </c>
      <c r="K253" s="3" t="str">
        <f>IF(B253:B253&gt;0,VLOOKUP(B253,Fed.!$A$2:$J$1973,10,FALSE)," ")</f>
        <v xml:space="preserve"> </v>
      </c>
    </row>
    <row r="254" spans="2:11">
      <c r="B254" s="63"/>
      <c r="C254" t="str">
        <f>IF(B254:B254&gt;0,VLOOKUP(B254,Fed.!$A$2:$J$1973,2,FALSE)," ")</f>
        <v xml:space="preserve"> </v>
      </c>
      <c r="D254" t="str">
        <f>IF(B254:B254&gt;0,VLOOKUP(B254,Fed.!$A$2:$J$1973,3,FALSE)," ")</f>
        <v xml:space="preserve"> </v>
      </c>
      <c r="E254" s="3" t="str">
        <f>IF(B254:B254&gt;0,VLOOKUP(B254,Fed.!$A$2:$J$1973,4,FALSE)," ")</f>
        <v xml:space="preserve"> </v>
      </c>
      <c r="F254" s="3" t="str">
        <f>IF(B254:B254&gt;0,VLOOKUP(B254,Fed.!$A$2:$J$1973,5,FALSE)," ")</f>
        <v xml:space="preserve"> </v>
      </c>
      <c r="G254" s="413" t="str">
        <f>IF(B254:B254&gt;0,VLOOKUP(B254,Fed.!$A$2:$J$1973,6,FALSE)," ")</f>
        <v xml:space="preserve"> </v>
      </c>
      <c r="H254" t="str">
        <f>IF(B254:B254&gt;0,VLOOKUP(B254,Fed.!$A$2:$J$1973,7,FALSE)," ")</f>
        <v xml:space="preserve"> </v>
      </c>
      <c r="I254" t="str">
        <f>IF(B254:B254&gt;0,VLOOKUP(B254,Fed.!$A$2:$J$1973,8,FALSE)," ")</f>
        <v xml:space="preserve"> </v>
      </c>
      <c r="J254" t="str">
        <f>IF(B254:B254&gt;0,VLOOKUP(B254,Fed.!$A$2:$J$1973,9,FALSE)," ")</f>
        <v xml:space="preserve"> </v>
      </c>
      <c r="K254" s="3" t="str">
        <f>IF(B254:B254&gt;0,VLOOKUP(B254,Fed.!$A$2:$J$1973,10,FALSE)," ")</f>
        <v xml:space="preserve"> </v>
      </c>
    </row>
  </sheetData>
  <autoFilter ref="B1:AD184" xr:uid="{00000000-0009-0000-0000-00000B000000}">
    <filterColumn colId="13" showButton="0"/>
    <filterColumn colId="14" showButton="0"/>
    <filterColumn colId="15" showButton="0"/>
    <sortState xmlns:xlrd2="http://schemas.microsoft.com/office/spreadsheetml/2017/richdata2" ref="B2:AD184">
      <sortCondition ref="N1:N184"/>
    </sortState>
  </autoFilter>
  <sortState xmlns:xlrd2="http://schemas.microsoft.com/office/spreadsheetml/2017/richdata2" ref="B2:AD184">
    <sortCondition ref="I2:I184" customList="EX,A,B,C"/>
    <sortCondition ref="AC2:AC184"/>
  </sortState>
  <mergeCells count="1">
    <mergeCell ref="O1:R1"/>
  </mergeCells>
  <pageMargins left="0.511811024" right="0.511811024" top="0.78740157499999996" bottom="0.78740157499999996" header="0.31496062000000002" footer="0.31496062000000002"/>
  <pageSetup paperSize="9" scale="75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290"/>
  <sheetViews>
    <sheetView workbookViewId="0">
      <selection activeCell="AG115" sqref="AG115"/>
    </sheetView>
  </sheetViews>
  <sheetFormatPr defaultRowHeight="14.4"/>
  <cols>
    <col min="1" max="1" width="5.33203125" bestFit="1" customWidth="1"/>
    <col min="2" max="2" width="4.6640625" bestFit="1" customWidth="1"/>
    <col min="3" max="3" width="19" bestFit="1" customWidth="1"/>
    <col min="4" max="4" width="21.5546875" bestFit="1" customWidth="1"/>
    <col min="5" max="5" width="4.33203125" bestFit="1" customWidth="1"/>
    <col min="6" max="6" width="6.33203125" bestFit="1" customWidth="1"/>
    <col min="7" max="7" width="11" bestFit="1" customWidth="1"/>
    <col min="8" max="9" width="4.33203125" bestFit="1" customWidth="1"/>
    <col min="10" max="10" width="8.6640625" bestFit="1" customWidth="1"/>
    <col min="11" max="11" width="4.5546875" bestFit="1" customWidth="1"/>
    <col min="12" max="13" width="5.5546875" bestFit="1" customWidth="1"/>
    <col min="14" max="14" width="6.33203125" bestFit="1" customWidth="1"/>
    <col min="15" max="17" width="5.33203125" hidden="1" customWidth="1"/>
    <col min="18" max="18" width="6.33203125" hidden="1" customWidth="1"/>
    <col min="19" max="22" width="4.44140625" hidden="1" customWidth="1"/>
    <col min="23" max="23" width="8.6640625" hidden="1" customWidth="1"/>
    <col min="24" max="24" width="10.44140625" bestFit="1" customWidth="1"/>
    <col min="25" max="25" width="6" hidden="1" customWidth="1"/>
    <col min="26" max="26" width="12" hidden="1" customWidth="1"/>
    <col min="27" max="27" width="6.6640625" hidden="1" customWidth="1"/>
    <col min="28" max="28" width="12" hidden="1" customWidth="1"/>
    <col min="30" max="30" width="8.6640625" hidden="1" customWidth="1"/>
  </cols>
  <sheetData>
    <row r="1" spans="1:30" ht="15.6">
      <c r="A1" s="3"/>
      <c r="B1" s="349" t="s">
        <v>152</v>
      </c>
      <c r="C1" s="350" t="s">
        <v>153</v>
      </c>
      <c r="D1" s="350" t="s">
        <v>154</v>
      </c>
      <c r="E1" s="351" t="s">
        <v>155</v>
      </c>
      <c r="F1" s="351" t="s">
        <v>156</v>
      </c>
      <c r="G1" s="352" t="s">
        <v>157</v>
      </c>
      <c r="H1" s="349" t="s">
        <v>158</v>
      </c>
      <c r="I1" s="349" t="s">
        <v>159</v>
      </c>
      <c r="J1" s="349" t="s">
        <v>160</v>
      </c>
      <c r="K1" s="349" t="s">
        <v>161</v>
      </c>
      <c r="L1" s="349" t="s">
        <v>162</v>
      </c>
      <c r="M1" s="349" t="s">
        <v>163</v>
      </c>
      <c r="N1" s="353" t="s">
        <v>164</v>
      </c>
      <c r="O1" s="1136" t="s">
        <v>165</v>
      </c>
      <c r="P1" s="1136"/>
      <c r="Q1" s="1136"/>
      <c r="R1" s="1136"/>
      <c r="S1" s="354"/>
      <c r="T1" s="354"/>
      <c r="U1" s="354"/>
      <c r="V1" s="354"/>
      <c r="W1" s="355" t="s">
        <v>166</v>
      </c>
      <c r="X1" s="356" t="s">
        <v>167</v>
      </c>
      <c r="Y1" s="354"/>
      <c r="Z1" s="354"/>
      <c r="AA1" s="355"/>
      <c r="AB1" s="357" t="s">
        <v>168</v>
      </c>
      <c r="AC1" s="355" t="s">
        <v>169</v>
      </c>
      <c r="AD1" s="355" t="s">
        <v>170</v>
      </c>
    </row>
    <row r="2" spans="1:30" ht="18.600000000000001">
      <c r="A2" s="358"/>
      <c r="B2" s="63">
        <f>apuração!B53</f>
        <v>0</v>
      </c>
      <c r="C2" t="str">
        <f>IF(B2:B2&gt;0,VLOOKUP(B2,Fed.!$A$2:$J$1973,2,FALSE)," ")</f>
        <v xml:space="preserve"> </v>
      </c>
      <c r="D2" t="str">
        <f>IF(B2:B2&gt;0,VLOOKUP(B2,Fed.!$A$2:$J$1973,3,FALSE)," ")</f>
        <v xml:space="preserve"> </v>
      </c>
      <c r="E2" s="3" t="str">
        <f>IF(B2:B2&gt;0,VLOOKUP(B2,Fed.!$A$2:$J$1973,4,FALSE)," ")</f>
        <v xml:space="preserve"> </v>
      </c>
      <c r="F2" s="3" t="str">
        <f>IF(B2:B2&gt;0,VLOOKUP(B2,Fed.!$A$2:$J$1973,5,FALSE)," ")</f>
        <v xml:space="preserve"> </v>
      </c>
      <c r="G2" s="413" t="str">
        <f>IF(B2:B2&gt;0,VLOOKUP(B2,Fed.!$A$2:$J$1973,6,FALSE)," ")</f>
        <v xml:space="preserve"> </v>
      </c>
      <c r="H2" t="str">
        <f>IF(B2:B2&gt;0,VLOOKUP(B2,Fed.!$A$2:$J$1973,7,FALSE)," ")</f>
        <v xml:space="preserve"> </v>
      </c>
      <c r="I2" t="str">
        <f>IF(B2:B2&gt;0,VLOOKUP(B2,Fed.!$A$2:$J$1973,8,FALSE)," ")</f>
        <v xml:space="preserve"> </v>
      </c>
      <c r="J2" t="str">
        <f>IF(B2:B2&gt;0,VLOOKUP(B2,Fed.!$A$2:$J$1973,9,FALSE)," ")</f>
        <v xml:space="preserve"> </v>
      </c>
      <c r="K2" s="3" t="str">
        <f>IF(B2:B2&gt;0,VLOOKUP(B2,Fed.!$A$2:$J$1973,10,FALSE)," ")</f>
        <v xml:space="preserve"> </v>
      </c>
      <c r="L2" s="327">
        <f>apuração!L53</f>
        <v>0</v>
      </c>
      <c r="M2" s="327">
        <f>apuração!M53</f>
        <v>0</v>
      </c>
      <c r="N2" s="322">
        <f>apuração!N197</f>
        <v>125</v>
      </c>
      <c r="O2" s="323">
        <f>apuração!O197</f>
        <v>0</v>
      </c>
      <c r="P2" s="323">
        <f>apuração!P197</f>
        <v>0</v>
      </c>
      <c r="Q2" s="323">
        <f>apuração!Q197</f>
        <v>0</v>
      </c>
      <c r="R2" s="323">
        <f>apuração!R197</f>
        <v>0</v>
      </c>
      <c r="S2" s="324" t="str">
        <f>apuração!S197</f>
        <v/>
      </c>
      <c r="T2" s="324" t="str">
        <f>apuração!T197</f>
        <v/>
      </c>
      <c r="U2" s="324" t="str">
        <f>apuração!U197</f>
        <v/>
      </c>
      <c r="V2" s="324" t="str">
        <f>apuração!V197</f>
        <v/>
      </c>
      <c r="W2" s="315" t="str">
        <f>apuração!W197</f>
        <v/>
      </c>
      <c r="X2" s="325" t="e">
        <f>apuração!X53</f>
        <v>#VALUE!</v>
      </c>
      <c r="Y2" s="315"/>
      <c r="Z2" s="315"/>
      <c r="AA2" s="315"/>
      <c r="AB2" s="315"/>
      <c r="AC2" s="315"/>
      <c r="AD2" s="315"/>
    </row>
    <row r="3" spans="1:30" ht="18.600000000000001">
      <c r="A3" s="358"/>
      <c r="B3" s="63">
        <f>apuração!B57</f>
        <v>0</v>
      </c>
      <c r="C3" t="str">
        <f>IF(B3:B3&gt;0,VLOOKUP(B3,Fed.!$A$2:$J$1973,2,FALSE)," ")</f>
        <v xml:space="preserve"> </v>
      </c>
      <c r="D3" t="str">
        <f>IF(B3:B3&gt;0,VLOOKUP(B3,Fed.!$A$2:$J$1973,3,FALSE)," ")</f>
        <v xml:space="preserve"> </v>
      </c>
      <c r="E3" s="3" t="str">
        <f>IF(B3:B3&gt;0,VLOOKUP(B3,Fed.!$A$2:$J$1973,4,FALSE)," ")</f>
        <v xml:space="preserve"> </v>
      </c>
      <c r="F3" s="3" t="str">
        <f>IF(B3:B3&gt;0,VLOOKUP(B3,Fed.!$A$2:$J$1973,5,FALSE)," ")</f>
        <v xml:space="preserve"> </v>
      </c>
      <c r="G3" s="413" t="str">
        <f>IF(B3:B3&gt;0,VLOOKUP(B3,Fed.!$A$2:$J$1973,6,FALSE)," ")</f>
        <v xml:space="preserve"> </v>
      </c>
      <c r="H3" t="str">
        <f>IF(B3:B3&gt;0,VLOOKUP(B3,Fed.!$A$2:$J$1973,7,FALSE)," ")</f>
        <v xml:space="preserve"> </v>
      </c>
      <c r="I3" t="str">
        <f>IF(B3:B3&gt;0,VLOOKUP(B3,Fed.!$A$2:$J$1973,8,FALSE)," ")</f>
        <v xml:space="preserve"> </v>
      </c>
      <c r="J3" t="str">
        <f>IF(B3:B3&gt;0,VLOOKUP(B3,Fed.!$A$2:$J$1973,9,FALSE)," ")</f>
        <v xml:space="preserve"> </v>
      </c>
      <c r="K3" s="3" t="str">
        <f>IF(B3:B3&gt;0,VLOOKUP(B3,Fed.!$A$2:$J$1973,10,FALSE)," ")</f>
        <v xml:space="preserve"> </v>
      </c>
      <c r="L3" s="327">
        <f>apuração!L57</f>
        <v>0</v>
      </c>
      <c r="M3" s="327">
        <f>apuração!M57</f>
        <v>0</v>
      </c>
      <c r="N3" s="322">
        <f>apuração!N157</f>
        <v>113</v>
      </c>
      <c r="O3" s="323">
        <f>apuração!O157</f>
        <v>0</v>
      </c>
      <c r="P3" s="323">
        <f>apuração!P157</f>
        <v>0</v>
      </c>
      <c r="Q3" s="323">
        <f>apuração!Q157</f>
        <v>0</v>
      </c>
      <c r="R3" s="323">
        <f>apuração!R157</f>
        <v>0</v>
      </c>
      <c r="S3" s="324" t="str">
        <f>apuração!S157</f>
        <v/>
      </c>
      <c r="T3" s="324" t="str">
        <f>apuração!T157</f>
        <v/>
      </c>
      <c r="U3" s="324" t="str">
        <f>apuração!U157</f>
        <v/>
      </c>
      <c r="V3" s="324" t="str">
        <f>apuração!V157</f>
        <v/>
      </c>
      <c r="W3" s="315" t="str">
        <f>apuração!W157</f>
        <v/>
      </c>
      <c r="X3" s="325" t="e">
        <f>apuração!X57</f>
        <v>#VALUE!</v>
      </c>
      <c r="Y3" s="315"/>
      <c r="Z3" s="315"/>
      <c r="AA3" s="315"/>
      <c r="AB3" s="315"/>
      <c r="AC3" s="315"/>
      <c r="AD3" s="315"/>
    </row>
    <row r="4" spans="1:30" ht="18.600000000000001">
      <c r="A4" s="358"/>
      <c r="B4" s="63" t="str">
        <f>apuração!B31</f>
        <v>434</v>
      </c>
      <c r="C4" t="str">
        <f>IF(B4:B4&gt;0,VLOOKUP(B4,Fed.!$A$2:$J$1973,2,FALSE)," ")</f>
        <v>KATO</v>
      </c>
      <c r="D4" t="str">
        <f>IF(B4:B4&gt;0,VLOOKUP(B4,Fed.!$A$2:$J$1973,3,FALSE)," ")</f>
        <v>MASSAKAZU</v>
      </c>
      <c r="E4" s="3" t="str">
        <f>IF(B4:B4&gt;0,VLOOKUP(B4,Fed.!$A$2:$J$1973,4,FALSE)," ")</f>
        <v>M</v>
      </c>
      <c r="F4" s="3" t="str">
        <f>IF(B4:B4&gt;0,VLOOKUP(B4,Fed.!$A$2:$J$1973,5,FALSE)," ")</f>
        <v>01. PIE</v>
      </c>
      <c r="G4" s="413" t="str">
        <f>IF(B4:B4&gt;0,VLOOKUP(B4,Fed.!$A$2:$J$1973,6,FALSE)," ")</f>
        <v>15/07/1960</v>
      </c>
      <c r="H4">
        <f>IF(B4:B4&gt;0,VLOOKUP(B4,Fed.!$A$2:$J$1973,7,FALSE)," ")</f>
        <v>4</v>
      </c>
      <c r="I4" t="str">
        <f>IF(B4:B4&gt;0,VLOOKUP(B4,Fed.!$A$2:$J$1973,8,FALSE)," ")</f>
        <v>A-NSR</v>
      </c>
      <c r="J4" t="str">
        <f>IF(B4:B4&gt;0,VLOOKUP(B4,Fed.!$A$2:$J$1973,9,FALSE)," ")</f>
        <v>LIB2026</v>
      </c>
      <c r="K4" s="3">
        <f>IF(B4:B4&gt;0,VLOOKUP(B4,Fed.!$A$2:$J$1973,10,FALSE)," ")</f>
        <v>0</v>
      </c>
      <c r="L4" s="327">
        <f>apuração!L31</f>
        <v>54</v>
      </c>
      <c r="M4" s="327">
        <f>apuração!M31</f>
        <v>58</v>
      </c>
      <c r="N4" s="322">
        <v>112</v>
      </c>
      <c r="O4" s="323">
        <f>apuração!O217</f>
        <v>0</v>
      </c>
      <c r="P4" s="323">
        <f>apuração!P217</f>
        <v>0</v>
      </c>
      <c r="Q4" s="323">
        <f>apuração!Q217</f>
        <v>0</v>
      </c>
      <c r="R4" s="323">
        <f>apuração!R217</f>
        <v>0</v>
      </c>
      <c r="S4" s="324" t="str">
        <f>apuração!S217</f>
        <v/>
      </c>
      <c r="T4" s="324" t="str">
        <f>apuração!T217</f>
        <v/>
      </c>
      <c r="U4" s="324" t="str">
        <f>apuração!U217</f>
        <v/>
      </c>
      <c r="V4" s="324" t="str">
        <f>apuração!V217</f>
        <v/>
      </c>
      <c r="W4" s="315" t="str">
        <f>apuração!W217</f>
        <v/>
      </c>
      <c r="X4" s="325">
        <f>apuração!X31</f>
        <v>104</v>
      </c>
      <c r="Y4" s="315"/>
      <c r="Z4" s="315"/>
      <c r="AA4" s="315"/>
      <c r="AB4" s="315"/>
      <c r="AC4" s="315"/>
      <c r="AD4" s="315"/>
    </row>
    <row r="5" spans="1:30" ht="18.600000000000001">
      <c r="A5" s="358"/>
      <c r="B5" s="464" t="str">
        <f>apuração!B67</f>
        <v>617</v>
      </c>
      <c r="C5" t="str">
        <f>IF(B5:B5&gt;0,VLOOKUP(B5,Fed.!$A$2:$J$1973,2,FALSE)," ")</f>
        <v>DOKAN</v>
      </c>
      <c r="D5" t="str">
        <f>IF(B5:B5&gt;0,VLOOKUP(B5,Fed.!$A$2:$J$1973,3,FALSE)," ")</f>
        <v>CARLOS EIITI</v>
      </c>
      <c r="E5" s="3" t="str">
        <f>IF(B5:B5&gt;0,VLOOKUP(B5,Fed.!$A$2:$J$1973,4,FALSE)," ")</f>
        <v>M</v>
      </c>
      <c r="F5" s="3" t="str">
        <f>IF(B5:B5&gt;0,VLOOKUP(B5,Fed.!$A$2:$J$1973,5,FALSE)," ")</f>
        <v>01. PIE</v>
      </c>
      <c r="G5" s="413">
        <f>IF(B5:B5&gt;0,VLOOKUP(B5,Fed.!$A$2:$J$1973,6,FALSE)," ")</f>
        <v>22800</v>
      </c>
      <c r="H5">
        <f>IF(B5:B5&gt;0,VLOOKUP(B5,Fed.!$A$2:$J$1973,7,FALSE)," ")</f>
        <v>4</v>
      </c>
      <c r="I5" t="str">
        <f>IF(B5:B5&gt;0,VLOOKUP(B5,Fed.!$A$2:$J$1973,8,FALSE)," ")</f>
        <v>A-NSR</v>
      </c>
      <c r="J5" t="str">
        <f>IF(B5:B5&gt;0,VLOOKUP(B5,Fed.!$A$2:$J$1973,9,FALSE)," ")</f>
        <v>LIB2026</v>
      </c>
      <c r="K5" s="3">
        <f>IF(B5:B5&gt;0,VLOOKUP(B5,Fed.!$A$2:$J$1973,10,FALSE)," ")</f>
        <v>0</v>
      </c>
      <c r="L5" s="327">
        <f>apuração!L67</f>
        <v>67</v>
      </c>
      <c r="M5" s="327">
        <f>apuração!M67</f>
        <v>57</v>
      </c>
      <c r="N5" s="322">
        <f>apuração!N33</f>
        <v>121</v>
      </c>
      <c r="O5" s="323">
        <f>apuração!O33</f>
        <v>0</v>
      </c>
      <c r="P5" s="323">
        <f>apuração!P33</f>
        <v>0</v>
      </c>
      <c r="Q5" s="323">
        <f>apuração!Q33</f>
        <v>0</v>
      </c>
      <c r="R5" s="323">
        <f>apuração!R33</f>
        <v>0</v>
      </c>
      <c r="S5" s="324" t="str">
        <f>apuração!S33</f>
        <v/>
      </c>
      <c r="T5" s="324" t="str">
        <f>apuração!T33</f>
        <v/>
      </c>
      <c r="U5" s="324" t="str">
        <f>apuração!U33</f>
        <v/>
      </c>
      <c r="V5" s="324" t="str">
        <f>apuração!V33</f>
        <v/>
      </c>
      <c r="W5" s="315" t="str">
        <f>apuração!W33</f>
        <v/>
      </c>
      <c r="X5" s="325">
        <f>apuração!X67</f>
        <v>116</v>
      </c>
      <c r="Y5" s="315"/>
      <c r="Z5" s="315"/>
      <c r="AA5" s="315"/>
      <c r="AB5" s="315"/>
      <c r="AC5" s="315"/>
      <c r="AD5" s="315"/>
    </row>
    <row r="6" spans="1:30" ht="18.600000000000001">
      <c r="A6" s="358"/>
      <c r="B6" s="464" t="str">
        <f>apuração!B76</f>
        <v>437</v>
      </c>
      <c r="C6" t="str">
        <f>IF(B6:B6&gt;0,VLOOKUP(B6,Fed.!$A$2:$J$1973,2,FALSE)," ")</f>
        <v>SACAMOTO</v>
      </c>
      <c r="D6" t="str">
        <f>IF(B6:B6&gt;0,VLOOKUP(B6,Fed.!$A$2:$J$1973,3,FALSE)," ")</f>
        <v>MORIO</v>
      </c>
      <c r="E6" s="3" t="str">
        <f>IF(B6:B6&gt;0,VLOOKUP(B6,Fed.!$A$2:$J$1973,4,FALSE)," ")</f>
        <v>M</v>
      </c>
      <c r="F6" s="3" t="str">
        <f>IF(B6:B6&gt;0,VLOOKUP(B6,Fed.!$A$2:$J$1973,5,FALSE)," ")</f>
        <v>01. PIE</v>
      </c>
      <c r="G6" s="413">
        <f>IF(B6:B6&gt;0,VLOOKUP(B6,Fed.!$A$2:$J$1973,6,FALSE)," ")</f>
        <v>23045</v>
      </c>
      <c r="H6">
        <f>IF(B6:B6&gt;0,VLOOKUP(B6,Fed.!$A$2:$J$1973,7,FALSE)," ")</f>
        <v>5</v>
      </c>
      <c r="I6" t="str">
        <f>IF(B6:B6&gt;0,VLOOKUP(B6,Fed.!$A$2:$J$1973,8,FALSE)," ")</f>
        <v>A-NSR</v>
      </c>
      <c r="J6" t="str">
        <f>IF(B6:B6&gt;0,VLOOKUP(B6,Fed.!$A$2:$J$1973,9,FALSE)," ")</f>
        <v>LIB2026</v>
      </c>
      <c r="K6" s="3">
        <f>IF(B6:B6&gt;0,VLOOKUP(B6,Fed.!$A$2:$J$1973,10,FALSE)," ")</f>
        <v>0</v>
      </c>
      <c r="L6" s="327">
        <f>apuração!L76</f>
        <v>60</v>
      </c>
      <c r="M6" s="327">
        <f>apuração!M76</f>
        <v>57</v>
      </c>
      <c r="N6" s="322">
        <f>apuração!N78</f>
        <v>111</v>
      </c>
      <c r="O6" s="323">
        <f>apuração!O78</f>
        <v>0</v>
      </c>
      <c r="P6" s="323">
        <f>apuração!P78</f>
        <v>0</v>
      </c>
      <c r="Q6" s="323">
        <f>apuração!Q78</f>
        <v>0</v>
      </c>
      <c r="R6" s="323">
        <f>apuração!R78</f>
        <v>0</v>
      </c>
      <c r="S6" s="324" t="str">
        <f>apuração!S78</f>
        <v/>
      </c>
      <c r="T6" s="324" t="str">
        <f>apuração!T78</f>
        <v/>
      </c>
      <c r="U6" s="324" t="str">
        <f>apuração!U78</f>
        <v/>
      </c>
      <c r="V6" s="324" t="str">
        <f>apuração!V78</f>
        <v/>
      </c>
      <c r="W6" s="315" t="str">
        <f>apuração!W78</f>
        <v/>
      </c>
      <c r="X6" s="325">
        <f>apuração!X76</f>
        <v>107</v>
      </c>
      <c r="Y6" s="315"/>
      <c r="Z6" s="315"/>
      <c r="AA6" s="315"/>
      <c r="AB6" s="315"/>
      <c r="AC6" s="315"/>
      <c r="AD6" s="315"/>
    </row>
    <row r="7" spans="1:30" ht="18.600000000000001">
      <c r="A7" s="358"/>
      <c r="B7" s="63" t="str">
        <f>apuração!B80</f>
        <v>203</v>
      </c>
      <c r="C7" t="str">
        <f>IF(B7:B7&gt;0,VLOOKUP(B7,Fed.!$A$2:$J$1973,2,FALSE)," ")</f>
        <v>NAKAMURA</v>
      </c>
      <c r="D7" t="str">
        <f>IF(B7:B7&gt;0,VLOOKUP(B7,Fed.!$A$2:$J$1973,3,FALSE)," ")</f>
        <v>EDSON</v>
      </c>
      <c r="E7" s="3" t="str">
        <f>IF(B7:B7&gt;0,VLOOKUP(B7,Fed.!$A$2:$J$1973,4,FALSE)," ")</f>
        <v>M</v>
      </c>
      <c r="F7" s="3" t="str">
        <f>IF(B7:B7&gt;0,VLOOKUP(B7,Fed.!$A$2:$J$1973,5,FALSE)," ")</f>
        <v>01. PIE</v>
      </c>
      <c r="G7" s="413">
        <f>IF(B7:B7&gt;0,VLOOKUP(B7,Fed.!$A$2:$J$1973,6,FALSE)," ")</f>
        <v>21525</v>
      </c>
      <c r="H7">
        <f>IF(B7:B7&gt;0,VLOOKUP(B7,Fed.!$A$2:$J$1973,7,FALSE)," ")</f>
        <v>4</v>
      </c>
      <c r="I7" t="str">
        <f>IF(B7:B7&gt;0,VLOOKUP(B7,Fed.!$A$2:$J$1973,8,FALSE)," ")</f>
        <v>A-NSR</v>
      </c>
      <c r="J7" t="str">
        <f>IF(B7:B7&gt;0,VLOOKUP(B7,Fed.!$A$2:$J$1973,9,FALSE)," ")</f>
        <v>LIB2026</v>
      </c>
      <c r="K7" s="3">
        <f>IF(B7:B7&gt;0,VLOOKUP(B7,Fed.!$A$2:$J$1973,10,FALSE)," ")</f>
        <v>0</v>
      </c>
      <c r="L7" s="327">
        <f>apuração!L80</f>
        <v>66</v>
      </c>
      <c r="M7" s="327">
        <f>apuração!M80</f>
        <v>61</v>
      </c>
      <c r="N7" s="322">
        <f>apuração!N30</f>
        <v>115</v>
      </c>
      <c r="O7" s="323">
        <f>apuração!O30</f>
        <v>0</v>
      </c>
      <c r="P7" s="323">
        <f>apuração!P30</f>
        <v>0</v>
      </c>
      <c r="Q7" s="323">
        <f>apuração!Q30</f>
        <v>0</v>
      </c>
      <c r="R7" s="323">
        <f>apuração!R30</f>
        <v>0</v>
      </c>
      <c r="S7" s="324" t="str">
        <f>apuração!S30</f>
        <v/>
      </c>
      <c r="T7" s="324" t="str">
        <f>apuração!T30</f>
        <v/>
      </c>
      <c r="U7" s="324" t="str">
        <f>apuração!U30</f>
        <v/>
      </c>
      <c r="V7" s="324" t="str">
        <f>apuração!V30</f>
        <v/>
      </c>
      <c r="W7" s="315" t="str">
        <f>apuração!W30</f>
        <v/>
      </c>
      <c r="X7" s="325">
        <f>apuração!X80</f>
        <v>119</v>
      </c>
      <c r="Y7" s="315"/>
      <c r="Z7" s="315"/>
      <c r="AA7" s="315"/>
      <c r="AB7" s="315"/>
      <c r="AC7" s="315"/>
      <c r="AD7" s="315"/>
    </row>
    <row r="8" spans="1:30" ht="18.600000000000001">
      <c r="A8" s="358"/>
      <c r="B8" s="63" t="str">
        <f>apuração!B94</f>
        <v>976</v>
      </c>
      <c r="C8" t="str">
        <f>IF(B8:B8&gt;0,VLOOKUP(B8,Fed.!$A$2:$J$1973,2,FALSE)," ")</f>
        <v>MORI</v>
      </c>
      <c r="D8" t="str">
        <f>IF(B8:B8&gt;0,VLOOKUP(B8,Fed.!$A$2:$J$1973,3,FALSE)," ")</f>
        <v>SADAO</v>
      </c>
      <c r="E8" s="3" t="str">
        <f>IF(B8:B8&gt;0,VLOOKUP(B8,Fed.!$A$2:$J$1973,4,FALSE)," ")</f>
        <v>M</v>
      </c>
      <c r="F8" s="3" t="str">
        <f>IF(B8:B8&gt;0,VLOOKUP(B8,Fed.!$A$2:$J$1973,5,FALSE)," ")</f>
        <v>01. PIE</v>
      </c>
      <c r="G8" s="413">
        <f>IF(B8:B8&gt;0,VLOOKUP(B8,Fed.!$A$2:$J$1973,6,FALSE)," ")</f>
        <v>19729</v>
      </c>
      <c r="H8">
        <f>IF(B8:B8&gt;0,VLOOKUP(B8,Fed.!$A$2:$J$1973,7,FALSE)," ")</f>
        <v>8</v>
      </c>
      <c r="I8" t="str">
        <f>IF(B8:B8&gt;0,VLOOKUP(B8,Fed.!$A$2:$J$1973,8,FALSE)," ")</f>
        <v>B-NSR</v>
      </c>
      <c r="J8" t="str">
        <f>IF(B8:B8&gt;0,VLOOKUP(B8,Fed.!$A$2:$J$1973,9,FALSE)," ")</f>
        <v>LIB2026</v>
      </c>
      <c r="K8" s="3">
        <f>IF(B8:B8&gt;0,VLOOKUP(B8,Fed.!$A$2:$J$1973,10,FALSE)," ")</f>
        <v>0</v>
      </c>
      <c r="L8" s="327">
        <f>apuração!L94</f>
        <v>67</v>
      </c>
      <c r="M8" s="327">
        <f>apuração!M94</f>
        <v>59</v>
      </c>
      <c r="N8" s="322">
        <f>apuração!N199</f>
        <v>139</v>
      </c>
      <c r="O8" s="323">
        <f>apuração!O199</f>
        <v>0</v>
      </c>
      <c r="P8" s="323">
        <f>apuração!P199</f>
        <v>0</v>
      </c>
      <c r="Q8" s="323">
        <f>apuração!Q199</f>
        <v>0</v>
      </c>
      <c r="R8" s="323">
        <f>apuração!R199</f>
        <v>0</v>
      </c>
      <c r="S8" s="324" t="str">
        <f>apuração!S199</f>
        <v/>
      </c>
      <c r="T8" s="324" t="str">
        <f>apuração!T199</f>
        <v/>
      </c>
      <c r="U8" s="324" t="str">
        <f>apuração!U199</f>
        <v/>
      </c>
      <c r="V8" s="324" t="str">
        <f>apuração!V199</f>
        <v/>
      </c>
      <c r="W8" s="315" t="str">
        <f>apuração!W199</f>
        <v/>
      </c>
      <c r="X8" s="325">
        <f>apuração!X94</f>
        <v>110</v>
      </c>
      <c r="Y8" s="315"/>
      <c r="Z8" s="315"/>
      <c r="AA8" s="315"/>
      <c r="AB8" s="315"/>
      <c r="AC8" s="315"/>
      <c r="AD8" s="315"/>
    </row>
    <row r="9" spans="1:30" ht="18.600000000000001">
      <c r="A9" s="358"/>
      <c r="B9" s="465" t="str">
        <f>apuração!B117</f>
        <v>398</v>
      </c>
      <c r="C9" t="str">
        <f>IF(B9:B9&gt;0,VLOOKUP(B9,Fed.!$A$2:$J$1973,2,FALSE)," ")</f>
        <v>MURAKAMI DOKAN</v>
      </c>
      <c r="D9" t="str">
        <f>IF(B9:B9&gt;0,VLOOKUP(B9,Fed.!$A$2:$J$1973,3,FALSE)," ")</f>
        <v>RUMI</v>
      </c>
      <c r="E9" s="3" t="str">
        <f>IF(B9:B9&gt;0,VLOOKUP(B9,Fed.!$A$2:$J$1973,4,FALSE)," ")</f>
        <v>F</v>
      </c>
      <c r="F9" s="3" t="str">
        <f>IF(B9:B9&gt;0,VLOOKUP(B9,Fed.!$A$2:$J$1973,5,FALSE)," ")</f>
        <v>01. PIE</v>
      </c>
      <c r="G9" s="413">
        <f>IF(B9:B9&gt;0,VLOOKUP(B9,Fed.!$A$2:$J$1973,6,FALSE)," ")</f>
        <v>23092</v>
      </c>
      <c r="H9">
        <f>IF(B9:B9&gt;0,VLOOKUP(B9,Fed.!$A$2:$J$1973,7,FALSE)," ")</f>
        <v>12</v>
      </c>
      <c r="I9" t="str">
        <f>IF(B9:B9&gt;0,VLOOKUP(B9,Fed.!$A$2:$J$1973,8,FALSE)," ")</f>
        <v>C-NSR</v>
      </c>
      <c r="J9" t="str">
        <f>IF(B9:B9&gt;0,VLOOKUP(B9,Fed.!$A$2:$J$1973,9,FALSE)," ")</f>
        <v>LIB2026</v>
      </c>
      <c r="K9" s="3">
        <f>IF(B9:B9&gt;0,VLOOKUP(B9,Fed.!$A$2:$J$1973,10,FALSE)," ")</f>
        <v>0</v>
      </c>
      <c r="L9" s="327">
        <f>apuração!L117</f>
        <v>68</v>
      </c>
      <c r="M9" s="327">
        <f>apuração!M117</f>
        <v>63</v>
      </c>
      <c r="N9" s="322">
        <f>apuração!N69</f>
        <v>112</v>
      </c>
      <c r="O9" s="323">
        <f>apuração!O69</f>
        <v>0</v>
      </c>
      <c r="P9" s="323">
        <f>apuração!P69</f>
        <v>0</v>
      </c>
      <c r="Q9" s="323">
        <f>apuração!Q69</f>
        <v>0</v>
      </c>
      <c r="R9" s="323">
        <f>apuração!R69</f>
        <v>0</v>
      </c>
      <c r="S9" s="324" t="str">
        <f>apuração!S69</f>
        <v/>
      </c>
      <c r="T9" s="324" t="str">
        <f>apuração!T69</f>
        <v/>
      </c>
      <c r="U9" s="324" t="str">
        <f>apuração!U69</f>
        <v/>
      </c>
      <c r="V9" s="324" t="str">
        <f>apuração!V69</f>
        <v/>
      </c>
      <c r="W9" s="315" t="str">
        <f>apuração!W69</f>
        <v/>
      </c>
      <c r="X9" s="325">
        <f>apuração!X117</f>
        <v>107</v>
      </c>
      <c r="Y9" s="315"/>
      <c r="Z9" s="315"/>
      <c r="AA9" s="315"/>
      <c r="AB9" s="315"/>
      <c r="AC9" s="315"/>
      <c r="AD9" s="315"/>
    </row>
    <row r="10" spans="1:30" ht="18.600000000000001">
      <c r="A10" s="358"/>
      <c r="B10" s="63" t="str">
        <f>apuração!B121</f>
        <v>526</v>
      </c>
      <c r="C10" t="str">
        <f>IF(B10:B10&gt;0,VLOOKUP(B10,Fed.!$A$2:$J$1973,2,FALSE)," ")</f>
        <v>NAKAMURA</v>
      </c>
      <c r="D10" t="str">
        <f>IF(B10:B10&gt;0,VLOOKUP(B10,Fed.!$A$2:$J$1973,3,FALSE)," ")</f>
        <v>EMI KAWAKAMI</v>
      </c>
      <c r="E10" s="3" t="str">
        <f>IF(B10:B10&gt;0,VLOOKUP(B10,Fed.!$A$2:$J$1973,4,FALSE)," ")</f>
        <v>F</v>
      </c>
      <c r="F10" s="3" t="str">
        <f>IF(B10:B10&gt;0,VLOOKUP(B10,Fed.!$A$2:$J$1973,5,FALSE)," ")</f>
        <v>01. PIE</v>
      </c>
      <c r="G10" s="413">
        <f>IF(B10:B10&gt;0,VLOOKUP(B10,Fed.!$A$2:$J$1973,6,FALSE)," ")</f>
        <v>21828</v>
      </c>
      <c r="H10">
        <f>IF(B10:B10&gt;0,VLOOKUP(B10,Fed.!$A$2:$J$1973,7,FALSE)," ")</f>
        <v>12</v>
      </c>
      <c r="I10" t="str">
        <f>IF(B10:B10&gt;0,VLOOKUP(B10,Fed.!$A$2:$J$1973,8,FALSE)," ")</f>
        <v>C-NSR</v>
      </c>
      <c r="J10" t="str">
        <f>IF(B10:B10&gt;0,VLOOKUP(B10,Fed.!$A$2:$J$1973,9,FALSE)," ")</f>
        <v>LIB2026</v>
      </c>
      <c r="K10" s="3">
        <f>IF(B10:B10&gt;0,VLOOKUP(B10,Fed.!$A$2:$J$1973,10,FALSE)," ")</f>
        <v>0</v>
      </c>
      <c r="L10" s="327">
        <f>apuração!L121</f>
        <v>70</v>
      </c>
      <c r="M10" s="327">
        <f>apuração!M121</f>
        <v>66</v>
      </c>
      <c r="N10" s="322">
        <f>apuração!N165</f>
        <v>117</v>
      </c>
      <c r="O10" s="323">
        <f>apuração!O165</f>
        <v>0</v>
      </c>
      <c r="P10" s="323">
        <f>apuração!P165</f>
        <v>0</v>
      </c>
      <c r="Q10" s="323">
        <f>apuração!Q165</f>
        <v>0</v>
      </c>
      <c r="R10" s="323">
        <f>apuração!R165</f>
        <v>0</v>
      </c>
      <c r="S10" s="324" t="str">
        <f>apuração!S165</f>
        <v/>
      </c>
      <c r="T10" s="324" t="str">
        <f>apuração!T165</f>
        <v/>
      </c>
      <c r="U10" s="324" t="str">
        <f>apuração!U165</f>
        <v/>
      </c>
      <c r="V10" s="324" t="str">
        <f>apuração!V165</f>
        <v/>
      </c>
      <c r="W10" s="315" t="str">
        <f>apuração!W165</f>
        <v/>
      </c>
      <c r="X10" s="325">
        <f>apuração!X121</f>
        <v>112</v>
      </c>
      <c r="Y10" s="315"/>
      <c r="Z10" s="315"/>
      <c r="AA10" s="315"/>
      <c r="AB10" s="315"/>
      <c r="AC10" s="315"/>
      <c r="AD10" s="315"/>
    </row>
    <row r="11" spans="1:30" ht="18.600000000000001">
      <c r="A11" s="358"/>
      <c r="B11" s="63" t="str">
        <f>apuração!B124</f>
        <v>764</v>
      </c>
      <c r="C11" t="str">
        <f>IF(B11:B11&gt;0,VLOOKUP(B11,Fed.!$A$2:$J$1973,2,FALSE)," ")</f>
        <v>ISHIHARA</v>
      </c>
      <c r="D11" t="str">
        <f>IF(B11:B11&gt;0,VLOOKUP(B11,Fed.!$A$2:$J$1973,3,FALSE)," ")</f>
        <v>HILTON HARUAKI</v>
      </c>
      <c r="E11" s="3" t="str">
        <f>IF(B11:B11&gt;0,VLOOKUP(B11,Fed.!$A$2:$J$1973,4,FALSE)," ")</f>
        <v>M</v>
      </c>
      <c r="F11" s="3" t="str">
        <f>IF(B11:B11&gt;0,VLOOKUP(B11,Fed.!$A$2:$J$1973,5,FALSE)," ")</f>
        <v>01. PIE</v>
      </c>
      <c r="G11" s="413">
        <f>IF(B11:B11&gt;0,VLOOKUP(B11,Fed.!$A$2:$J$1973,6,FALSE)," ")</f>
        <v>41116</v>
      </c>
      <c r="H11">
        <f>IF(B11:B11&gt;0,VLOOKUP(B11,Fed.!$A$2:$J$1973,7,FALSE)," ")</f>
        <v>12</v>
      </c>
      <c r="I11" t="str">
        <f>IF(B11:B11&gt;0,VLOOKUP(B11,Fed.!$A$2:$J$1973,8,FALSE)," ")</f>
        <v>C-NSR</v>
      </c>
      <c r="J11" t="str">
        <f>IF(B11:B11&gt;0,VLOOKUP(B11,Fed.!$A$2:$J$1973,9,FALSE)," ")</f>
        <v>LIB2026</v>
      </c>
      <c r="K11" s="3">
        <f>IF(B11:B11&gt;0,VLOOKUP(B11,Fed.!$A$2:$J$1973,10,FALSE)," ")</f>
        <v>0</v>
      </c>
      <c r="L11" s="327">
        <f>apuração!L124</f>
        <v>60</v>
      </c>
      <c r="M11" s="327">
        <f>apuração!M124</f>
        <v>66</v>
      </c>
      <c r="N11" s="322">
        <f>apuração!N136</f>
        <v>118</v>
      </c>
      <c r="O11" s="323">
        <f>apuração!O136</f>
        <v>0</v>
      </c>
      <c r="P11" s="323">
        <f>apuração!P136</f>
        <v>0</v>
      </c>
      <c r="Q11" s="323">
        <f>apuração!Q136</f>
        <v>0</v>
      </c>
      <c r="R11" s="323">
        <f>apuração!R136</f>
        <v>0</v>
      </c>
      <c r="S11" s="324" t="str">
        <f>apuração!S136</f>
        <v/>
      </c>
      <c r="T11" s="324" t="str">
        <f>apuração!T136</f>
        <v/>
      </c>
      <c r="U11" s="324" t="str">
        <f>apuração!U136</f>
        <v/>
      </c>
      <c r="V11" s="324" t="str">
        <f>apuração!V136</f>
        <v/>
      </c>
      <c r="W11" s="315" t="str">
        <f>apuração!W136</f>
        <v/>
      </c>
      <c r="X11" s="325">
        <f>apuração!X124</f>
        <v>102</v>
      </c>
      <c r="Y11" s="315"/>
      <c r="Z11" s="315"/>
      <c r="AA11" s="315"/>
      <c r="AB11" s="315"/>
      <c r="AC11" s="315"/>
      <c r="AD11" s="315"/>
    </row>
    <row r="12" spans="1:30" ht="18.600000000000001">
      <c r="A12" s="358"/>
      <c r="B12" s="63" t="str">
        <f>apuração!B132</f>
        <v>917</v>
      </c>
      <c r="C12" t="str">
        <f>IF(B12:B12&gt;0,VLOOKUP(B12,Fed.!$A$2:$J$1973,2,FALSE)," ")</f>
        <v>SAKAGUTI KAWANAKA</v>
      </c>
      <c r="D12" t="str">
        <f>IF(B12:B12&gt;0,VLOOKUP(B12,Fed.!$A$2:$J$1973,3,FALSE)," ")</f>
        <v>YOUKO</v>
      </c>
      <c r="E12" s="3" t="str">
        <f>IF(B12:B12&gt;0,VLOOKUP(B12,Fed.!$A$2:$J$1973,4,FALSE)," ")</f>
        <v>F</v>
      </c>
      <c r="F12" s="3" t="str">
        <f>IF(B12:B12&gt;0,VLOOKUP(B12,Fed.!$A$2:$J$1973,5,FALSE)," ")</f>
        <v>01. PIE</v>
      </c>
      <c r="G12" s="413">
        <f>IF(B12:B12&gt;0,VLOOKUP(B12,Fed.!$A$2:$J$1973,6,FALSE)," ")</f>
        <v>18970</v>
      </c>
      <c r="H12">
        <f>IF(B12:B12&gt;0,VLOOKUP(B12,Fed.!$A$2:$J$1973,7,FALSE)," ")</f>
        <v>12</v>
      </c>
      <c r="I12" t="str">
        <f>IF(B12:B12&gt;0,VLOOKUP(B12,Fed.!$A$2:$J$1973,8,FALSE)," ")</f>
        <v>C-SR</v>
      </c>
      <c r="J12" t="str">
        <f>IF(B12:B12&gt;0,VLOOKUP(B12,Fed.!$A$2:$J$1973,9,FALSE)," ")</f>
        <v>LIB2026</v>
      </c>
      <c r="K12" s="3">
        <f>IF(B12:B12&gt;0,VLOOKUP(B12,Fed.!$A$2:$J$1973,10,FALSE)," ")</f>
        <v>0</v>
      </c>
      <c r="L12" s="327">
        <f>apuração!L132</f>
        <v>63</v>
      </c>
      <c r="M12" s="327">
        <f>apuração!M132</f>
        <v>66</v>
      </c>
      <c r="N12" s="322">
        <f>apuração!N67</f>
        <v>124</v>
      </c>
      <c r="O12" s="323" t="str">
        <f>apuração!O67</f>
        <v>1-18</v>
      </c>
      <c r="P12" s="323">
        <f>apuração!P67</f>
        <v>0</v>
      </c>
      <c r="Q12" s="323">
        <f>apuração!Q67</f>
        <v>0</v>
      </c>
      <c r="R12" s="323">
        <f>apuração!R67</f>
        <v>0</v>
      </c>
      <c r="S12" s="324">
        <f>apuração!S67</f>
        <v>10</v>
      </c>
      <c r="T12" s="324" t="str">
        <f>apuração!T67</f>
        <v/>
      </c>
      <c r="U12" s="324" t="str">
        <f>apuração!U67</f>
        <v/>
      </c>
      <c r="V12" s="324" t="str">
        <f>apuração!V67</f>
        <v/>
      </c>
      <c r="W12" s="315">
        <f>apuração!W67</f>
        <v>10</v>
      </c>
      <c r="X12" s="325">
        <f>apuração!X132</f>
        <v>105</v>
      </c>
      <c r="Y12" s="315"/>
      <c r="Z12" s="315"/>
      <c r="AA12" s="315"/>
      <c r="AB12" s="315"/>
      <c r="AC12" s="315"/>
      <c r="AD12" s="315"/>
    </row>
    <row r="13" spans="1:30" ht="18.600000000000001">
      <c r="A13" s="358"/>
      <c r="B13" s="63" t="str">
        <f>apuração!B140</f>
        <v>958</v>
      </c>
      <c r="C13" t="str">
        <f>IF(B13:B13&gt;0,VLOOKUP(B13,Fed.!$A$2:$J$1973,2,FALSE)," ")</f>
        <v>NUNES</v>
      </c>
      <c r="D13" t="str">
        <f>IF(B13:B13&gt;0,VLOOKUP(B13,Fed.!$A$2:$J$1973,3,FALSE)," ")</f>
        <v>MARIA HELENA</v>
      </c>
      <c r="E13" s="3" t="str">
        <f>IF(B13:B13&gt;0,VLOOKUP(B13,Fed.!$A$2:$J$1973,4,FALSE)," ")</f>
        <v>F</v>
      </c>
      <c r="F13" s="3" t="str">
        <f>IF(B13:B13&gt;0,VLOOKUP(B13,Fed.!$A$2:$J$1973,5,FALSE)," ")</f>
        <v>01. PIE</v>
      </c>
      <c r="G13" s="413">
        <f>IF(B13:B13&gt;0,VLOOKUP(B13,Fed.!$A$2:$J$1973,6,FALSE)," ")</f>
        <v>16884</v>
      </c>
      <c r="H13">
        <f>IF(B13:B13&gt;0,VLOOKUP(B13,Fed.!$A$2:$J$1973,7,FALSE)," ")</f>
        <v>12</v>
      </c>
      <c r="I13" t="str">
        <f>IF(B13:B13&gt;0,VLOOKUP(B13,Fed.!$A$2:$J$1973,8,FALSE)," ")</f>
        <v>C-SR</v>
      </c>
      <c r="J13" t="str">
        <f>IF(B13:B13&gt;0,VLOOKUP(B13,Fed.!$A$2:$J$1973,9,FALSE)," ")</f>
        <v>LIB2026</v>
      </c>
      <c r="K13" s="3">
        <f>IF(B13:B13&gt;0,VLOOKUP(B13,Fed.!$A$2:$J$1973,10,FALSE)," ")</f>
        <v>0</v>
      </c>
      <c r="L13" s="327">
        <f>apuração!L140</f>
        <v>62</v>
      </c>
      <c r="M13" s="327">
        <f>apuração!M140</f>
        <v>58</v>
      </c>
      <c r="N13" s="322">
        <f>apuração!N198</f>
        <v>133</v>
      </c>
      <c r="O13" s="323">
        <f>apuração!O198</f>
        <v>0</v>
      </c>
      <c r="P13" s="323">
        <f>apuração!P198</f>
        <v>0</v>
      </c>
      <c r="Q13" s="323">
        <f>apuração!Q198</f>
        <v>0</v>
      </c>
      <c r="R13" s="323">
        <f>apuração!R198</f>
        <v>0</v>
      </c>
      <c r="S13" s="324" t="str">
        <f>apuração!S198</f>
        <v/>
      </c>
      <c r="T13" s="324" t="str">
        <f>apuração!T198</f>
        <v/>
      </c>
      <c r="U13" s="324" t="str">
        <f>apuração!U198</f>
        <v/>
      </c>
      <c r="V13" s="324" t="str">
        <f>apuração!V198</f>
        <v/>
      </c>
      <c r="W13" s="315" t="str">
        <f>apuração!W198</f>
        <v/>
      </c>
      <c r="X13" s="325">
        <f>apuração!X140</f>
        <v>96</v>
      </c>
      <c r="Y13" s="315"/>
      <c r="Z13" s="315"/>
      <c r="AA13" s="315"/>
      <c r="AB13" s="315"/>
      <c r="AC13" s="315"/>
      <c r="AD13" s="315"/>
    </row>
    <row r="14" spans="1:30" ht="18.600000000000001">
      <c r="A14" s="358"/>
      <c r="B14" s="463" t="str">
        <f>apuração!B173</f>
        <v>744</v>
      </c>
      <c r="C14" t="str">
        <f>IF(B14:B14&gt;0,VLOOKUP(B14,Fed.!$A$2:$J$1973,2,FALSE)," ")</f>
        <v>UEMURA</v>
      </c>
      <c r="D14" t="str">
        <f>IF(B14:B14&gt;0,VLOOKUP(B14,Fed.!$A$2:$J$1973,3,FALSE)," ")</f>
        <v>JORGE</v>
      </c>
      <c r="E14" s="3" t="str">
        <f>IF(B14:B14&gt;0,VLOOKUP(B14,Fed.!$A$2:$J$1973,4,FALSE)," ")</f>
        <v>M</v>
      </c>
      <c r="F14" s="3" t="str">
        <f>IF(B14:B14&gt;0,VLOOKUP(B14,Fed.!$A$2:$J$1973,5,FALSE)," ")</f>
        <v>01. PIE</v>
      </c>
      <c r="G14" s="413">
        <f>IF(B14:B14&gt;0,VLOOKUP(B14,Fed.!$A$2:$J$1973,6,FALSE)," ")</f>
        <v>29247</v>
      </c>
      <c r="H14">
        <f>IF(B14:B14&gt;0,VLOOKUP(B14,Fed.!$A$2:$J$1973,7,FALSE)," ")</f>
        <v>9</v>
      </c>
      <c r="I14" t="str">
        <f>IF(B14:B14&gt;0,VLOOKUP(B14,Fed.!$A$2:$J$1973,8,FALSE)," ")</f>
        <v>B-NSR</v>
      </c>
      <c r="J14" t="str">
        <f>IF(B14:B14&gt;0,VLOOKUP(B14,Fed.!$A$2:$J$1973,9,FALSE)," ")</f>
        <v>LIB2026</v>
      </c>
      <c r="K14" s="3">
        <f>IF(B14:B14&gt;0,VLOOKUP(B14,Fed.!$A$2:$J$1973,10,FALSE)," ")</f>
        <v>0</v>
      </c>
      <c r="L14" s="327">
        <f>apuração!L173</f>
        <v>64</v>
      </c>
      <c r="M14" s="327">
        <f>apuração!M173</f>
        <v>65</v>
      </c>
      <c r="N14" s="322">
        <v>129</v>
      </c>
      <c r="O14" s="323">
        <f>apuração!O53</f>
        <v>0</v>
      </c>
      <c r="P14" s="323">
        <f>apuração!P53</f>
        <v>0</v>
      </c>
      <c r="Q14" s="323">
        <f>apuração!Q53</f>
        <v>0</v>
      </c>
      <c r="R14" s="323">
        <f>apuração!R53</f>
        <v>0</v>
      </c>
      <c r="S14" s="324" t="str">
        <f>apuração!S53</f>
        <v/>
      </c>
      <c r="T14" s="324" t="str">
        <f>apuração!T53</f>
        <v/>
      </c>
      <c r="U14" s="324" t="str">
        <f>apuração!U53</f>
        <v/>
      </c>
      <c r="V14" s="324" t="str">
        <f>apuração!V53</f>
        <v/>
      </c>
      <c r="W14" s="315" t="str">
        <f>apuração!W53</f>
        <v/>
      </c>
      <c r="X14" s="325">
        <f>apuração!X173</f>
        <v>111</v>
      </c>
      <c r="Y14" s="315"/>
      <c r="Z14" s="315"/>
      <c r="AA14" s="315"/>
      <c r="AB14" s="315"/>
      <c r="AC14" s="315"/>
      <c r="AD14" s="315"/>
    </row>
    <row r="15" spans="1:30" ht="18.600000000000001">
      <c r="A15" s="358"/>
      <c r="B15" s="63" t="str">
        <f>apuração!B181</f>
        <v>653</v>
      </c>
      <c r="C15" t="str">
        <f>IF(B15:B15&gt;0,VLOOKUP(B15,Fed.!$A$2:$J$1973,2,FALSE)," ")</f>
        <v>TAKAMUNE</v>
      </c>
      <c r="D15" t="str">
        <f>IF(B15:B15&gt;0,VLOOKUP(B15,Fed.!$A$2:$J$1973,3,FALSE)," ")</f>
        <v>ATSUSHI</v>
      </c>
      <c r="E15" s="3" t="str">
        <f>IF(B15:B15&gt;0,VLOOKUP(B15,Fed.!$A$2:$J$1973,4,FALSE)," ")</f>
        <v>M</v>
      </c>
      <c r="F15" s="3" t="str">
        <f>IF(B15:B15&gt;0,VLOOKUP(B15,Fed.!$A$2:$J$1973,5,FALSE)," ")</f>
        <v>01. PIE</v>
      </c>
      <c r="G15" s="413">
        <f>IF(B15:B15&gt;0,VLOOKUP(B15,Fed.!$A$2:$J$1973,6,FALSE)," ")</f>
        <v>16893</v>
      </c>
      <c r="H15">
        <f>IF(B15:B15&gt;0,VLOOKUP(B15,Fed.!$A$2:$J$1973,7,FALSE)," ")</f>
        <v>8</v>
      </c>
      <c r="I15" t="str">
        <f>IF(B15:B15&gt;0,VLOOKUP(B15,Fed.!$A$2:$J$1973,8,FALSE)," ")</f>
        <v>B-SR</v>
      </c>
      <c r="J15" t="str">
        <f>IF(B15:B15&gt;0,VLOOKUP(B15,Fed.!$A$2:$J$1973,9,FALSE)," ")</f>
        <v>LIB2026</v>
      </c>
      <c r="K15" s="3">
        <f>IF(B15:B15&gt;0,VLOOKUP(B15,Fed.!$A$2:$J$1973,10,FALSE)," ")</f>
        <v>0</v>
      </c>
      <c r="L15" s="326">
        <f>apuração!L181</f>
        <v>60</v>
      </c>
      <c r="M15" s="326">
        <f>apuração!M181</f>
        <v>63</v>
      </c>
      <c r="N15" s="322">
        <f>apuração!N25</f>
        <v>114</v>
      </c>
      <c r="O15" s="323">
        <f>apuração!O25</f>
        <v>0</v>
      </c>
      <c r="P15" s="323">
        <f>apuração!P25</f>
        <v>0</v>
      </c>
      <c r="Q15" s="323">
        <f>apuração!Q25</f>
        <v>0</v>
      </c>
      <c r="R15" s="323">
        <f>apuração!R25</f>
        <v>0</v>
      </c>
      <c r="S15" s="324" t="str">
        <f>apuração!S25</f>
        <v/>
      </c>
      <c r="T15" s="324" t="str">
        <f>apuração!T25</f>
        <v/>
      </c>
      <c r="U15" s="324" t="str">
        <f>apuração!U25</f>
        <v/>
      </c>
      <c r="V15" s="324" t="str">
        <f>apuração!V25</f>
        <v/>
      </c>
      <c r="W15" s="315" t="str">
        <f>apuração!W25</f>
        <v/>
      </c>
      <c r="X15" s="325">
        <f>apuração!X181</f>
        <v>107</v>
      </c>
      <c r="Y15" s="315"/>
      <c r="Z15" s="315"/>
      <c r="AA15" s="315"/>
      <c r="AB15" s="315"/>
      <c r="AC15" s="315"/>
      <c r="AD15" s="315"/>
    </row>
    <row r="16" spans="1:30" ht="18.600000000000001">
      <c r="A16" s="358"/>
      <c r="B16" s="463" t="str">
        <f>apuração!B5</f>
        <v>073</v>
      </c>
      <c r="C16" t="str">
        <f>IF(B16:B16&gt;0,VLOOKUP(B16,Fed.!$A$2:$J$1973,2,FALSE)," ")</f>
        <v>TAKANO</v>
      </c>
      <c r="D16" t="str">
        <f>IF(B16:B16&gt;0,VLOOKUP(B16,Fed.!$A$2:$J$1973,3,FALSE)," ")</f>
        <v>YASUO</v>
      </c>
      <c r="E16" s="3" t="str">
        <f>IF(B16:B16&gt;0,VLOOKUP(B16,Fed.!$A$2:$J$1973,4,FALSE)," ")</f>
        <v>M</v>
      </c>
      <c r="F16" s="3" t="str">
        <f>IF(B16:B16&gt;0,VLOOKUP(B16,Fed.!$A$2:$J$1973,5,FALSE)," ")</f>
        <v>03. IBI</v>
      </c>
      <c r="G16" s="413">
        <f>IF(B16:B16&gt;0,VLOOKUP(B16,Fed.!$A$2:$J$1973,6,FALSE)," ")</f>
        <v>16369</v>
      </c>
      <c r="H16">
        <f>IF(B16:B16&gt;0,VLOOKUP(B16,Fed.!$A$2:$J$1973,7,FALSE)," ")</f>
        <v>6</v>
      </c>
      <c r="I16" t="str">
        <f>IF(B16:B16&gt;0,VLOOKUP(B16,Fed.!$A$2:$J$1973,8,FALSE)," ")</f>
        <v>A-SR</v>
      </c>
      <c r="J16" t="str">
        <f>IF(B16:B16&gt;0,VLOOKUP(B16,Fed.!$A$2:$J$1973,9,FALSE)," ")</f>
        <v>LIB2026</v>
      </c>
      <c r="K16" s="3">
        <f>IF(B16:B16&gt;0,VLOOKUP(B16,Fed.!$A$2:$J$1973,10,FALSE)," ")</f>
        <v>0</v>
      </c>
      <c r="L16" s="327">
        <f>apuração!L5</f>
        <v>60</v>
      </c>
      <c r="M16" s="327">
        <f>apuração!M5</f>
        <v>60</v>
      </c>
      <c r="N16" s="322">
        <f>apuração!N122</f>
        <v>113</v>
      </c>
      <c r="O16" s="323">
        <f>apuração!O122</f>
        <v>0</v>
      </c>
      <c r="P16" s="323">
        <f>apuração!P122</f>
        <v>0</v>
      </c>
      <c r="Q16" s="323">
        <f>apuração!Q122</f>
        <v>0</v>
      </c>
      <c r="R16" s="323">
        <f>apuração!R122</f>
        <v>0</v>
      </c>
      <c r="S16" s="324" t="str">
        <f>apuração!S122</f>
        <v/>
      </c>
      <c r="T16" s="324" t="str">
        <f>apuração!T122</f>
        <v/>
      </c>
      <c r="U16" s="324" t="str">
        <f>apuração!U122</f>
        <v/>
      </c>
      <c r="V16" s="324" t="str">
        <f>apuração!V122</f>
        <v/>
      </c>
      <c r="W16" s="315" t="str">
        <f>apuração!W122</f>
        <v/>
      </c>
      <c r="X16" s="325">
        <f>apuração!X5</f>
        <v>108</v>
      </c>
      <c r="Y16" s="315"/>
      <c r="Z16" s="315"/>
      <c r="AA16" s="315"/>
      <c r="AB16" s="315"/>
      <c r="AC16" s="315"/>
      <c r="AD16" s="315"/>
    </row>
    <row r="17" spans="1:30" ht="18.600000000000001">
      <c r="A17" s="358"/>
      <c r="B17" s="63">
        <f>apuração!B11</f>
        <v>800</v>
      </c>
      <c r="C17" t="str">
        <f>IF(B17:B17&gt;0,VLOOKUP(B17,Fed.!$A$2:$J$1973,2,FALSE)," ")</f>
        <v>FIUZA DE OLIVEIRA</v>
      </c>
      <c r="D17" t="str">
        <f>IF(B17:B17&gt;0,VLOOKUP(B17,Fed.!$A$2:$J$1973,3,FALSE)," ")</f>
        <v>IVAN</v>
      </c>
      <c r="E17" s="3" t="str">
        <f>IF(B17:B17&gt;0,VLOOKUP(B17,Fed.!$A$2:$J$1973,4,FALSE)," ")</f>
        <v>M</v>
      </c>
      <c r="F17" s="3" t="str">
        <f>IF(B17:B17&gt;0,VLOOKUP(B17,Fed.!$A$2:$J$1973,5,FALSE)," ")</f>
        <v>03. IBI</v>
      </c>
      <c r="G17" s="413">
        <f>IF(B17:B17&gt;0,VLOOKUP(B17,Fed.!$A$2:$J$1973,6,FALSE)," ")</f>
        <v>29849</v>
      </c>
      <c r="H17">
        <f>IF(B17:B17&gt;0,VLOOKUP(B17,Fed.!$A$2:$J$1973,7,FALSE)," ")</f>
        <v>2</v>
      </c>
      <c r="I17" t="str">
        <f>IF(B17:B17&gt;0,VLOOKUP(B17,Fed.!$A$2:$J$1973,8,FALSE)," ")</f>
        <v>EX-NSR</v>
      </c>
      <c r="J17" t="str">
        <f>IF(B17:B17&gt;0,VLOOKUP(B17,Fed.!$A$2:$J$1973,9,FALSE)," ")</f>
        <v>LIB2026</v>
      </c>
      <c r="K17" s="3">
        <f>IF(B17:B17&gt;0,VLOOKUP(B17,Fed.!$A$2:$J$1973,10,FALSE)," ")</f>
        <v>0</v>
      </c>
      <c r="L17" s="327">
        <f>apuração!L11</f>
        <v>54</v>
      </c>
      <c r="M17" s="327">
        <f>apuração!M11</f>
        <v>54</v>
      </c>
      <c r="N17" s="322">
        <f>apuração!N68</f>
        <v>106</v>
      </c>
      <c r="O17" s="323">
        <f>apuração!O68</f>
        <v>0</v>
      </c>
      <c r="P17" s="323">
        <f>apuração!P68</f>
        <v>0</v>
      </c>
      <c r="Q17" s="323">
        <f>apuração!Q68</f>
        <v>0</v>
      </c>
      <c r="R17" s="323">
        <f>apuração!R68</f>
        <v>0</v>
      </c>
      <c r="S17" s="324" t="str">
        <f>apuração!S68</f>
        <v/>
      </c>
      <c r="T17" s="324" t="str">
        <f>apuração!T68</f>
        <v/>
      </c>
      <c r="U17" s="324" t="str">
        <f>apuração!U68</f>
        <v/>
      </c>
      <c r="V17" s="324" t="str">
        <f>apuração!V68</f>
        <v/>
      </c>
      <c r="W17" s="315" t="str">
        <f>apuração!W68</f>
        <v/>
      </c>
      <c r="X17" s="325">
        <f>apuração!X11</f>
        <v>104</v>
      </c>
      <c r="Y17" s="315"/>
      <c r="Z17" s="315"/>
      <c r="AA17" s="315"/>
      <c r="AB17" s="315"/>
      <c r="AC17" s="315"/>
      <c r="AD17" s="315"/>
    </row>
    <row r="18" spans="1:30" ht="18.600000000000001">
      <c r="A18" s="358"/>
      <c r="B18" s="63" t="str">
        <f>apuração!B43</f>
        <v>765</v>
      </c>
      <c r="C18" t="str">
        <f>IF(B18:B18&gt;0,VLOOKUP(B18,Fed.!$A$2:$J$1973,2,FALSE)," ")</f>
        <v>FUJIMOTO YAMANO</v>
      </c>
      <c r="D18" t="str">
        <f>IF(B18:B18&gt;0,VLOOKUP(B18,Fed.!$A$2:$J$1973,3,FALSE)," ")</f>
        <v>LAURA</v>
      </c>
      <c r="E18" s="3" t="str">
        <f>IF(B18:B18&gt;0,VLOOKUP(B18,Fed.!$A$2:$J$1973,4,FALSE)," ")</f>
        <v>F</v>
      </c>
      <c r="F18" s="3" t="str">
        <f>IF(B18:B18&gt;0,VLOOKUP(B18,Fed.!$A$2:$J$1973,5,FALSE)," ")</f>
        <v>03. IBI</v>
      </c>
      <c r="G18" s="413">
        <f>IF(B18:B18&gt;0,VLOOKUP(B18,Fed.!$A$2:$J$1973,6,FALSE)," ")</f>
        <v>18195</v>
      </c>
      <c r="H18">
        <f>IF(B18:B18&gt;0,VLOOKUP(B18,Fed.!$A$2:$J$1973,7,FALSE)," ")</f>
        <v>9</v>
      </c>
      <c r="I18" t="str">
        <f>IF(B18:B18&gt;0,VLOOKUP(B18,Fed.!$A$2:$J$1973,8,FALSE)," ")</f>
        <v>B-SR</v>
      </c>
      <c r="J18" t="str">
        <f>IF(B18:B18&gt;0,VLOOKUP(B18,Fed.!$A$2:$J$1973,9,FALSE)," ")</f>
        <v>LIB2026</v>
      </c>
      <c r="K18" s="3">
        <f>IF(B18:B18&gt;0,VLOOKUP(B18,Fed.!$A$2:$J$1973,10,FALSE)," ")</f>
        <v>0</v>
      </c>
      <c r="L18" s="327">
        <f>apuração!L43</f>
        <v>76</v>
      </c>
      <c r="M18" s="327">
        <f>apuração!M43</f>
        <v>77</v>
      </c>
      <c r="N18" s="322">
        <f>apuração!N146</f>
        <v>126</v>
      </c>
      <c r="O18" s="323">
        <f>apuração!O146</f>
        <v>0</v>
      </c>
      <c r="P18" s="323">
        <f>apuração!P146</f>
        <v>0</v>
      </c>
      <c r="Q18" s="323">
        <f>apuração!Q146</f>
        <v>0</v>
      </c>
      <c r="R18" s="323">
        <f>apuração!R146</f>
        <v>0</v>
      </c>
      <c r="S18" s="324" t="str">
        <f>apuração!S146</f>
        <v/>
      </c>
      <c r="T18" s="324" t="str">
        <f>apuração!T146</f>
        <v/>
      </c>
      <c r="U18" s="324" t="str">
        <f>apuração!U146</f>
        <v/>
      </c>
      <c r="V18" s="324" t="str">
        <f>apuração!V146</f>
        <v/>
      </c>
      <c r="W18" s="315" t="str">
        <f>apuração!W146</f>
        <v/>
      </c>
      <c r="X18" s="325">
        <f>apuração!X43</f>
        <v>135</v>
      </c>
      <c r="Y18" s="315"/>
      <c r="Z18" s="315"/>
      <c r="AA18" s="315"/>
      <c r="AB18" s="315"/>
      <c r="AC18" s="315"/>
      <c r="AD18" s="315"/>
    </row>
    <row r="19" spans="1:30" ht="18.600000000000001">
      <c r="A19" s="358"/>
      <c r="B19" s="63" t="str">
        <f>apuração!B48</f>
        <v>579</v>
      </c>
      <c r="C19" t="str">
        <f>IF(B19:B19&gt;0,VLOOKUP(B19,Fed.!$A$2:$J$1973,2,FALSE)," ")</f>
        <v>HITOMI</v>
      </c>
      <c r="D19" t="str">
        <f>IF(B19:B19&gt;0,VLOOKUP(B19,Fed.!$A$2:$J$1973,3,FALSE)," ")</f>
        <v>ITIRO</v>
      </c>
      <c r="E19" s="3" t="str">
        <f>IF(B19:B19&gt;0,VLOOKUP(B19,Fed.!$A$2:$J$1973,4,FALSE)," ")</f>
        <v>M</v>
      </c>
      <c r="F19" s="3" t="str">
        <f>IF(B19:B19&gt;0,VLOOKUP(B19,Fed.!$A$2:$J$1973,5,FALSE)," ")</f>
        <v>03. IBI</v>
      </c>
      <c r="G19" s="413">
        <f>IF(B19:B19&gt;0,VLOOKUP(B19,Fed.!$A$2:$J$1973,6,FALSE)," ")</f>
        <v>16522</v>
      </c>
      <c r="H19">
        <f>IF(B19:B19&gt;0,VLOOKUP(B19,Fed.!$A$2:$J$1973,7,FALSE)," ")</f>
        <v>6</v>
      </c>
      <c r="I19" t="str">
        <f>IF(B19:B19&gt;0,VLOOKUP(B19,Fed.!$A$2:$J$1973,8,FALSE)," ")</f>
        <v>A-SR</v>
      </c>
      <c r="J19" t="str">
        <f>IF(B19:B19&gt;0,VLOOKUP(B19,Fed.!$A$2:$J$1973,9,FALSE)," ")</f>
        <v>LIB2026</v>
      </c>
      <c r="K19" s="3">
        <f>IF(B19:B19&gt;0,VLOOKUP(B19,Fed.!$A$2:$J$1973,10,FALSE)," ")</f>
        <v>0</v>
      </c>
      <c r="L19" s="327">
        <f>apuração!L48</f>
        <v>62</v>
      </c>
      <c r="M19" s="327">
        <f>apuração!M48</f>
        <v>53</v>
      </c>
      <c r="N19" s="322">
        <f>apuração!N158</f>
        <v>130</v>
      </c>
      <c r="O19" s="323">
        <f>apuração!O158</f>
        <v>0</v>
      </c>
      <c r="P19" s="323">
        <f>apuração!P158</f>
        <v>0</v>
      </c>
      <c r="Q19" s="323">
        <f>apuração!Q158</f>
        <v>0</v>
      </c>
      <c r="R19" s="323">
        <f>apuração!R158</f>
        <v>0</v>
      </c>
      <c r="S19" s="324" t="str">
        <f>apuração!S158</f>
        <v/>
      </c>
      <c r="T19" s="324" t="str">
        <f>apuração!T158</f>
        <v/>
      </c>
      <c r="U19" s="324" t="str">
        <f>apuração!U158</f>
        <v/>
      </c>
      <c r="V19" s="324" t="str">
        <f>apuração!V158</f>
        <v/>
      </c>
      <c r="W19" s="315" t="str">
        <f>apuração!W158</f>
        <v/>
      </c>
      <c r="X19" s="325">
        <f>apuração!X48</f>
        <v>103</v>
      </c>
      <c r="Y19" s="315"/>
      <c r="Z19" s="315"/>
      <c r="AA19" s="315"/>
      <c r="AB19" s="315"/>
      <c r="AC19" s="315"/>
      <c r="AD19" s="315"/>
    </row>
    <row r="20" spans="1:30" ht="18.600000000000001">
      <c r="A20" s="358"/>
      <c r="B20" s="63" t="str">
        <f>apuração!B56</f>
        <v>834</v>
      </c>
      <c r="C20" t="str">
        <f>IF(B20:B20&gt;0,VLOOKUP(B20,Fed.!$A$2:$J$1973,2,FALSE)," ")</f>
        <v>YAMANO</v>
      </c>
      <c r="D20" t="str">
        <f>IF(B20:B20&gt;0,VLOOKUP(B20,Fed.!$A$2:$J$1973,3,FALSE)," ")</f>
        <v>PAULO</v>
      </c>
      <c r="E20" s="3" t="str">
        <f>IF(B20:B20&gt;0,VLOOKUP(B20,Fed.!$A$2:$J$1973,4,FALSE)," ")</f>
        <v>M</v>
      </c>
      <c r="F20" s="3" t="str">
        <f>IF(B20:B20&gt;0,VLOOKUP(B20,Fed.!$A$2:$J$1973,5,FALSE)," ")</f>
        <v>03. IBI</v>
      </c>
      <c r="G20" s="413">
        <f>IF(B20:B20&gt;0,VLOOKUP(B20,Fed.!$A$2:$J$1973,6,FALSE)," ")</f>
        <v>17828</v>
      </c>
      <c r="H20">
        <f>IF(B20:B20&gt;0,VLOOKUP(B20,Fed.!$A$2:$J$1973,7,FALSE)," ")</f>
        <v>6</v>
      </c>
      <c r="I20" t="str">
        <f>IF(B20:B20&gt;0,VLOOKUP(B20,Fed.!$A$2:$J$1973,8,FALSE)," ")</f>
        <v>A-SR</v>
      </c>
      <c r="J20" t="str">
        <f>IF(B20:B20&gt;0,VLOOKUP(B20,Fed.!$A$2:$J$1973,9,FALSE)," ")</f>
        <v>LIB2026</v>
      </c>
      <c r="K20" s="3">
        <f>IF(B20:B20&gt;0,VLOOKUP(B20,Fed.!$A$2:$J$1973,10,FALSE)," ")</f>
        <v>0</v>
      </c>
      <c r="L20" s="327">
        <f>apuração!L56</f>
        <v>63</v>
      </c>
      <c r="M20" s="327">
        <f>apuração!M56</f>
        <v>60</v>
      </c>
      <c r="N20" s="322">
        <f>apuração!N45</f>
        <v>115</v>
      </c>
      <c r="O20" s="323">
        <f>apuração!O45</f>
        <v>0</v>
      </c>
      <c r="P20" s="323">
        <f>apuração!P45</f>
        <v>0</v>
      </c>
      <c r="Q20" s="323">
        <f>apuração!Q45</f>
        <v>0</v>
      </c>
      <c r="R20" s="323">
        <f>apuração!R45</f>
        <v>0</v>
      </c>
      <c r="S20" s="324" t="str">
        <f>apuração!S45</f>
        <v/>
      </c>
      <c r="T20" s="324" t="str">
        <f>apuração!T45</f>
        <v/>
      </c>
      <c r="U20" s="324" t="str">
        <f>apuração!U45</f>
        <v/>
      </c>
      <c r="V20" s="324" t="str">
        <f>apuração!V45</f>
        <v/>
      </c>
      <c r="W20" s="315" t="str">
        <f>apuração!W45</f>
        <v/>
      </c>
      <c r="X20" s="325">
        <f>apuração!X56</f>
        <v>111</v>
      </c>
      <c r="Y20" s="315"/>
      <c r="Z20" s="315"/>
      <c r="AA20" s="315"/>
      <c r="AB20" s="315"/>
      <c r="AC20" s="315"/>
      <c r="AD20" s="315"/>
    </row>
    <row r="21" spans="1:30" ht="18.600000000000001">
      <c r="A21" s="358"/>
      <c r="B21" s="63" t="str">
        <f>apuração!B75</f>
        <v>855</v>
      </c>
      <c r="C21" t="str">
        <f>IF(B21:B21&gt;0,VLOOKUP(B21,Fed.!$A$2:$J$1973,2,FALSE)," ")</f>
        <v>YAMANO</v>
      </c>
      <c r="D21" t="str">
        <f>IF(B21:B21&gt;0,VLOOKUP(B21,Fed.!$A$2:$J$1973,3,FALSE)," ")</f>
        <v>MASSAKATSU</v>
      </c>
      <c r="E21" s="3" t="str">
        <f>IF(B21:B21&gt;0,VLOOKUP(B21,Fed.!$A$2:$J$1973,4,FALSE)," ")</f>
        <v>M</v>
      </c>
      <c r="F21" s="3" t="str">
        <f>IF(B21:B21&gt;0,VLOOKUP(B21,Fed.!$A$2:$J$1973,5,FALSE)," ")</f>
        <v>03. IBI</v>
      </c>
      <c r="G21" s="413">
        <f>IF(B21:B21&gt;0,VLOOKUP(B21,Fed.!$A$2:$J$1973,6,FALSE)," ")</f>
        <v>16365</v>
      </c>
      <c r="H21">
        <f>IF(B21:B21&gt;0,VLOOKUP(B21,Fed.!$A$2:$J$1973,7,FALSE)," ")</f>
        <v>5</v>
      </c>
      <c r="I21" t="str">
        <f>IF(B21:B21&gt;0,VLOOKUP(B21,Fed.!$A$2:$J$1973,8,FALSE)," ")</f>
        <v>A-SR</v>
      </c>
      <c r="J21" t="str">
        <f>IF(B21:B21&gt;0,VLOOKUP(B21,Fed.!$A$2:$J$1973,9,FALSE)," ")</f>
        <v>LIB2026</v>
      </c>
      <c r="K21" s="3">
        <f>IF(B21:B21&gt;0,VLOOKUP(B21,Fed.!$A$2:$J$1973,10,FALSE)," ")</f>
        <v>0</v>
      </c>
      <c r="L21" s="327">
        <f>apuração!L75</f>
        <v>53</v>
      </c>
      <c r="M21" s="327">
        <f>apuração!M75</f>
        <v>54</v>
      </c>
      <c r="N21" s="322">
        <f>apuração!N89</f>
        <v>198</v>
      </c>
      <c r="O21" s="323">
        <f>apuração!O89</f>
        <v>0</v>
      </c>
      <c r="P21" s="323">
        <f>apuração!P89</f>
        <v>0</v>
      </c>
      <c r="Q21" s="323">
        <f>apuração!Q89</f>
        <v>0</v>
      </c>
      <c r="R21" s="323">
        <f>apuração!R89</f>
        <v>0</v>
      </c>
      <c r="S21" s="324" t="str">
        <f>apuração!S89</f>
        <v/>
      </c>
      <c r="T21" s="324" t="str">
        <f>apuração!T89</f>
        <v/>
      </c>
      <c r="U21" s="324" t="str">
        <f>apuração!U89</f>
        <v/>
      </c>
      <c r="V21" s="324" t="str">
        <f>apuração!V89</f>
        <v/>
      </c>
      <c r="W21" s="315" t="str">
        <f>apuração!W89</f>
        <v/>
      </c>
      <c r="X21" s="325">
        <f>apuração!X75</f>
        <v>97</v>
      </c>
      <c r="Y21" s="315"/>
      <c r="Z21" s="315"/>
      <c r="AA21" s="315"/>
      <c r="AB21" s="315"/>
      <c r="AC21" s="315"/>
      <c r="AD21" s="315"/>
    </row>
    <row r="22" spans="1:30" ht="18.600000000000001">
      <c r="A22" s="358"/>
      <c r="B22" s="63" t="str">
        <f>apuração!B86</f>
        <v>835</v>
      </c>
      <c r="C22" t="str">
        <f>IF(B22:B22&gt;0,VLOOKUP(B22,Fed.!$A$2:$J$1973,2,FALSE)," ")</f>
        <v>YAMANO</v>
      </c>
      <c r="D22" t="str">
        <f>IF(B22:B22&gt;0,VLOOKUP(B22,Fed.!$A$2:$J$1973,3,FALSE)," ")</f>
        <v>ROSA</v>
      </c>
      <c r="E22" s="3" t="str">
        <f>IF(B22:B22&gt;0,VLOOKUP(B22,Fed.!$A$2:$J$1973,4,FALSE)," ")</f>
        <v>F</v>
      </c>
      <c r="F22" s="3" t="str">
        <f>IF(B22:B22&gt;0,VLOOKUP(B22,Fed.!$A$2:$J$1973,5,FALSE)," ")</f>
        <v>03. IBI</v>
      </c>
      <c r="G22" s="413">
        <f>IF(B22:B22&gt;0,VLOOKUP(B22,Fed.!$A$2:$J$1973,6,FALSE)," ")</f>
        <v>20212</v>
      </c>
      <c r="H22">
        <f>IF(B22:B22&gt;0,VLOOKUP(B22,Fed.!$A$2:$J$1973,7,FALSE)," ")</f>
        <v>8</v>
      </c>
      <c r="I22" t="str">
        <f>IF(B22:B22&gt;0,VLOOKUP(B22,Fed.!$A$2:$J$1973,8,FALSE)," ")</f>
        <v>B-NSR</v>
      </c>
      <c r="J22" t="str">
        <f>IF(B22:B22&gt;0,VLOOKUP(B22,Fed.!$A$2:$J$1973,9,FALSE)," ")</f>
        <v>LIB2026</v>
      </c>
      <c r="K22" s="3">
        <f>IF(B22:B22&gt;0,VLOOKUP(B22,Fed.!$A$2:$J$1973,10,FALSE)," ")</f>
        <v>0</v>
      </c>
      <c r="L22" s="327">
        <f>apuração!L86</f>
        <v>60</v>
      </c>
      <c r="M22" s="327">
        <f>apuração!M86</f>
        <v>65</v>
      </c>
      <c r="N22" s="322">
        <f>apuração!N10</f>
        <v>107</v>
      </c>
      <c r="O22" s="323">
        <f>apuração!O10</f>
        <v>0</v>
      </c>
      <c r="P22" s="323">
        <f>apuração!P10</f>
        <v>0</v>
      </c>
      <c r="Q22" s="323">
        <f>apuração!Q10</f>
        <v>0</v>
      </c>
      <c r="R22" s="323">
        <f>apuração!R10</f>
        <v>0</v>
      </c>
      <c r="S22" s="324" t="str">
        <f>apuração!S10</f>
        <v/>
      </c>
      <c r="T22" s="324" t="str">
        <f>apuração!T10</f>
        <v/>
      </c>
      <c r="U22" s="324" t="str">
        <f>apuração!U10</f>
        <v/>
      </c>
      <c r="V22" s="324" t="str">
        <f>apuração!V10</f>
        <v/>
      </c>
      <c r="W22" s="315" t="str">
        <f>apuração!W10</f>
        <v/>
      </c>
      <c r="X22" s="325">
        <f>apuração!X86</f>
        <v>109</v>
      </c>
      <c r="Y22" s="315"/>
      <c r="Z22" s="315"/>
      <c r="AA22" s="315"/>
      <c r="AB22" s="315"/>
      <c r="AC22" s="315"/>
      <c r="AD22" s="315"/>
    </row>
    <row r="23" spans="1:30" ht="18.600000000000001">
      <c r="A23" s="358"/>
      <c r="B23" s="462" t="str">
        <f>apuração!B99</f>
        <v>108</v>
      </c>
      <c r="C23" t="str">
        <f>IF(B23:B23&gt;0,VLOOKUP(B23,Fed.!$A$2:$J$1973,2,FALSE)," ")</f>
        <v>KAWANO</v>
      </c>
      <c r="D23" t="str">
        <f>IF(B23:B23&gt;0,VLOOKUP(B23,Fed.!$A$2:$J$1973,3,FALSE)," ")</f>
        <v>KIYOKO</v>
      </c>
      <c r="E23" s="3" t="str">
        <f>IF(B23:B23&gt;0,VLOOKUP(B23,Fed.!$A$2:$J$1973,4,FALSE)," ")</f>
        <v>F</v>
      </c>
      <c r="F23" s="3" t="str">
        <f>IF(B23:B23&gt;0,VLOOKUP(B23,Fed.!$A$2:$J$1973,5,FALSE)," ")</f>
        <v>03. IBI</v>
      </c>
      <c r="G23" s="413">
        <f>IF(B23:B23&gt;0,VLOOKUP(B23,Fed.!$A$2:$J$1973,6,FALSE)," ")</f>
        <v>16772</v>
      </c>
      <c r="H23">
        <f>IF(B23:B23&gt;0,VLOOKUP(B23,Fed.!$A$2:$J$1973,7,FALSE)," ")</f>
        <v>7</v>
      </c>
      <c r="I23" t="str">
        <f>IF(B23:B23&gt;0,VLOOKUP(B23,Fed.!$A$2:$J$1973,8,FALSE)," ")</f>
        <v>B-SR</v>
      </c>
      <c r="J23" t="str">
        <f>IF(B23:B23&gt;0,VLOOKUP(B23,Fed.!$A$2:$J$1973,9,FALSE)," ")</f>
        <v>LIB2026</v>
      </c>
      <c r="K23" s="3">
        <f>IF(B23:B23&gt;0,VLOOKUP(B23,Fed.!$A$2:$J$1973,10,FALSE)," ")</f>
        <v>0</v>
      </c>
      <c r="L23" s="327">
        <f>apuração!L99</f>
        <v>66</v>
      </c>
      <c r="M23" s="327">
        <f>apuração!M99</f>
        <v>60</v>
      </c>
      <c r="N23" s="322">
        <f>apuração!N17</f>
        <v>117</v>
      </c>
      <c r="O23" s="323">
        <f>apuração!O17</f>
        <v>0</v>
      </c>
      <c r="P23" s="323">
        <f>apuração!P17</f>
        <v>0</v>
      </c>
      <c r="Q23" s="323">
        <f>apuração!Q17</f>
        <v>0</v>
      </c>
      <c r="R23" s="323">
        <f>apuração!R17</f>
        <v>0</v>
      </c>
      <c r="S23" s="324" t="str">
        <f>apuração!S17</f>
        <v/>
      </c>
      <c r="T23" s="324" t="str">
        <f>apuração!T17</f>
        <v/>
      </c>
      <c r="U23" s="324" t="str">
        <f>apuração!U17</f>
        <v/>
      </c>
      <c r="V23" s="324" t="str">
        <f>apuração!V17</f>
        <v/>
      </c>
      <c r="W23" s="315" t="str">
        <f>apuração!W17</f>
        <v/>
      </c>
      <c r="X23" s="325">
        <f>apuração!X99</f>
        <v>112</v>
      </c>
      <c r="Y23" s="315"/>
      <c r="Z23" s="315"/>
      <c r="AA23" s="315"/>
      <c r="AB23" s="315"/>
      <c r="AC23" s="315"/>
      <c r="AD23" s="315"/>
    </row>
    <row r="24" spans="1:30" ht="18.600000000000001">
      <c r="A24" s="358"/>
      <c r="B24" s="63" t="str">
        <f>apuração!B105</f>
        <v>403</v>
      </c>
      <c r="C24" t="str">
        <f>IF(B24:B24&gt;0,VLOOKUP(B24,Fed.!$A$2:$J$1973,2,FALSE)," ")</f>
        <v>SHIMOYAMA</v>
      </c>
      <c r="D24" t="str">
        <f>IF(B24:B24&gt;0,VLOOKUP(B24,Fed.!$A$2:$J$1973,3,FALSE)," ")</f>
        <v>MIYUKI</v>
      </c>
      <c r="E24" s="3" t="str">
        <f>IF(B24:B24&gt;0,VLOOKUP(B24,Fed.!$A$2:$J$1973,4,FALSE)," ")</f>
        <v>F</v>
      </c>
      <c r="F24" s="3" t="str">
        <f>IF(B24:B24&gt;0,VLOOKUP(B24,Fed.!$A$2:$J$1973,5,FALSE)," ")</f>
        <v>03. IBI</v>
      </c>
      <c r="G24" s="413">
        <f>IF(B24:B24&gt;0,VLOOKUP(B24,Fed.!$A$2:$J$1973,6,FALSE)," ")</f>
        <v>25386</v>
      </c>
      <c r="H24">
        <f>IF(B24:B24&gt;0,VLOOKUP(B24,Fed.!$A$2:$J$1973,7,FALSE)," ")</f>
        <v>12</v>
      </c>
      <c r="I24" t="str">
        <f>IF(B24:B24&gt;0,VLOOKUP(B24,Fed.!$A$2:$J$1973,8,FALSE)," ")</f>
        <v>C-NSR</v>
      </c>
      <c r="J24" t="str">
        <f>IF(B24:B24&gt;0,VLOOKUP(B24,Fed.!$A$2:$J$1973,9,FALSE)," ")</f>
        <v>LIB2026</v>
      </c>
      <c r="K24" s="3">
        <f>IF(B24:B24&gt;0,VLOOKUP(B24,Fed.!$A$2:$J$1973,10,FALSE)," ")</f>
        <v>0</v>
      </c>
      <c r="L24" s="327">
        <f>apuração!L105</f>
        <v>65</v>
      </c>
      <c r="M24" s="327">
        <f>apuração!M105</f>
        <v>73</v>
      </c>
      <c r="N24" s="322">
        <f>apuração!N9</f>
        <v>124</v>
      </c>
      <c r="O24" s="323">
        <f>apuração!O9</f>
        <v>0</v>
      </c>
      <c r="P24" s="323">
        <f>apuração!P9</f>
        <v>0</v>
      </c>
      <c r="Q24" s="323">
        <f>apuração!Q9</f>
        <v>0</v>
      </c>
      <c r="R24" s="323">
        <f>apuração!R9</f>
        <v>0</v>
      </c>
      <c r="S24" s="324" t="str">
        <f>apuração!S9</f>
        <v/>
      </c>
      <c r="T24" s="324" t="str">
        <f>apuração!T9</f>
        <v/>
      </c>
      <c r="U24" s="324" t="str">
        <f>apuração!U9</f>
        <v/>
      </c>
      <c r="V24" s="324" t="str">
        <f>apuração!V9</f>
        <v/>
      </c>
      <c r="W24" s="315" t="str">
        <f>apuração!W9</f>
        <v/>
      </c>
      <c r="X24" s="325">
        <f>apuração!X105</f>
        <v>114</v>
      </c>
      <c r="Y24" s="315"/>
      <c r="Z24" s="315"/>
      <c r="AA24" s="315"/>
      <c r="AB24" s="315"/>
      <c r="AC24" s="315"/>
      <c r="AD24" s="315"/>
    </row>
    <row r="25" spans="1:30" ht="18.600000000000001">
      <c r="A25" s="358"/>
      <c r="B25" s="63" t="str">
        <f>apuração!B113</f>
        <v>533</v>
      </c>
      <c r="C25" t="str">
        <f>IF(B25:B25&gt;0,VLOOKUP(B25,Fed.!$A$2:$J$1973,2,FALSE)," ")</f>
        <v>TANAKA</v>
      </c>
      <c r="D25" t="str">
        <f>IF(B25:B25&gt;0,VLOOKUP(B25,Fed.!$A$2:$J$1973,3,FALSE)," ")</f>
        <v>TAKAAKI</v>
      </c>
      <c r="E25" s="3" t="str">
        <f>IF(B25:B25&gt;0,VLOOKUP(B25,Fed.!$A$2:$J$1973,4,FALSE)," ")</f>
        <v>M</v>
      </c>
      <c r="F25" s="3" t="str">
        <f>IF(B25:B25&gt;0,VLOOKUP(B25,Fed.!$A$2:$J$1973,5,FALSE)," ")</f>
        <v>03. IBI</v>
      </c>
      <c r="G25" s="413">
        <f>IF(B25:B25&gt;0,VLOOKUP(B25,Fed.!$A$2:$J$1973,6,FALSE)," ")</f>
        <v>14124</v>
      </c>
      <c r="H25">
        <f>IF(B25:B25&gt;0,VLOOKUP(B25,Fed.!$A$2:$J$1973,7,FALSE)," ")</f>
        <v>12</v>
      </c>
      <c r="I25" t="str">
        <f>IF(B25:B25&gt;0,VLOOKUP(B25,Fed.!$A$2:$J$1973,8,FALSE)," ")</f>
        <v>C-MR</v>
      </c>
      <c r="J25" t="str">
        <f>IF(B25:B25&gt;0,VLOOKUP(B25,Fed.!$A$2:$J$1973,9,FALSE)," ")</f>
        <v>LIB2026</v>
      </c>
      <c r="K25" s="3">
        <f>IF(B25:B25&gt;0,VLOOKUP(B25,Fed.!$A$2:$J$1973,10,FALSE)," ")</f>
        <v>0</v>
      </c>
      <c r="L25" s="327">
        <f>apuração!L113</f>
        <v>77</v>
      </c>
      <c r="M25" s="327">
        <f>apuração!M113</f>
        <v>80</v>
      </c>
      <c r="N25" s="322">
        <f>apuração!N172</f>
        <v>137</v>
      </c>
      <c r="O25" s="323">
        <f>apuração!O172</f>
        <v>0</v>
      </c>
      <c r="P25" s="323">
        <f>apuração!P172</f>
        <v>0</v>
      </c>
      <c r="Q25" s="323">
        <f>apuração!Q172</f>
        <v>0</v>
      </c>
      <c r="R25" s="323">
        <f>apuração!R172</f>
        <v>0</v>
      </c>
      <c r="S25" s="324" t="str">
        <f>apuração!S172</f>
        <v/>
      </c>
      <c r="T25" s="324" t="str">
        <f>apuração!T172</f>
        <v/>
      </c>
      <c r="U25" s="324" t="str">
        <f>apuração!U172</f>
        <v/>
      </c>
      <c r="V25" s="324" t="str">
        <f>apuração!V172</f>
        <v/>
      </c>
      <c r="W25" s="315" t="str">
        <f>apuração!W172</f>
        <v/>
      </c>
      <c r="X25" s="325">
        <f>apuração!X113</f>
        <v>133</v>
      </c>
      <c r="Y25" s="315"/>
      <c r="Z25" s="315"/>
      <c r="AA25" s="315"/>
      <c r="AB25" s="315"/>
      <c r="AC25" s="315"/>
      <c r="AD25" s="315"/>
    </row>
    <row r="26" spans="1:30" ht="18.600000000000001">
      <c r="A26" s="358"/>
      <c r="B26" s="63" t="str">
        <f>apuração!B123</f>
        <v>782</v>
      </c>
      <c r="C26" t="str">
        <f>IF(B26:B26&gt;0,VLOOKUP(B26,Fed.!$A$2:$J$1973,2,FALSE)," ")</f>
        <v>MATSUMOTO</v>
      </c>
      <c r="D26" t="str">
        <f>IF(B26:B26&gt;0,VLOOKUP(B26,Fed.!$A$2:$J$1973,3,FALSE)," ")</f>
        <v>KAZUKO</v>
      </c>
      <c r="E26" s="3" t="str">
        <f>IF(B26:B26&gt;0,VLOOKUP(B26,Fed.!$A$2:$J$1973,4,FALSE)," ")</f>
        <v>F</v>
      </c>
      <c r="F26" s="3" t="str">
        <f>IF(B26:B26&gt;0,VLOOKUP(B26,Fed.!$A$2:$J$1973,5,FALSE)," ")</f>
        <v>03. IBI</v>
      </c>
      <c r="G26" s="413">
        <f>IF(B26:B26&gt;0,VLOOKUP(B26,Fed.!$A$2:$J$1973,6,FALSE)," ")</f>
        <v>13623</v>
      </c>
      <c r="H26">
        <f>IF(B26:B26&gt;0,VLOOKUP(B26,Fed.!$A$2:$J$1973,7,FALSE)," ")</f>
        <v>9</v>
      </c>
      <c r="I26" t="str">
        <f>IF(B26:B26&gt;0,VLOOKUP(B26,Fed.!$A$2:$J$1973,8,FALSE)," ")</f>
        <v>B-MR</v>
      </c>
      <c r="J26" t="str">
        <f>IF(B26:B26&gt;0,VLOOKUP(B26,Fed.!$A$2:$J$1973,9,FALSE)," ")</f>
        <v>LIB2026</v>
      </c>
      <c r="K26" s="3">
        <f>IF(B26:B26&gt;0,VLOOKUP(B26,Fed.!$A$2:$J$1973,10,FALSE)," ")</f>
        <v>0</v>
      </c>
      <c r="L26" s="327">
        <f>apuração!L123</f>
        <v>70</v>
      </c>
      <c r="M26" s="327">
        <f>apuração!M123</f>
        <v>61</v>
      </c>
      <c r="N26" s="322">
        <v>131</v>
      </c>
      <c r="O26" s="323" t="e">
        <f>apuração!#REF!</f>
        <v>#REF!</v>
      </c>
      <c r="P26" s="323" t="e">
        <f>apuração!#REF!</f>
        <v>#REF!</v>
      </c>
      <c r="Q26" s="323" t="e">
        <f>apuração!#REF!</f>
        <v>#REF!</v>
      </c>
      <c r="R26" s="323" t="e">
        <f>apuração!#REF!</f>
        <v>#REF!</v>
      </c>
      <c r="S26" s="324" t="e">
        <f>apuração!#REF!</f>
        <v>#REF!</v>
      </c>
      <c r="T26" s="324" t="e">
        <f>apuração!#REF!</f>
        <v>#REF!</v>
      </c>
      <c r="U26" s="324" t="e">
        <f>apuração!#REF!</f>
        <v>#REF!</v>
      </c>
      <c r="V26" s="324" t="e">
        <f>apuração!#REF!</f>
        <v>#REF!</v>
      </c>
      <c r="W26" s="315" t="e">
        <f>apuração!#REF!</f>
        <v>#REF!</v>
      </c>
      <c r="X26" s="325">
        <f>apuração!X123</f>
        <v>113</v>
      </c>
      <c r="Y26" s="315"/>
      <c r="Z26" s="315"/>
      <c r="AA26" s="315"/>
      <c r="AB26" s="315"/>
      <c r="AC26" s="315"/>
      <c r="AD26" s="315"/>
    </row>
    <row r="27" spans="1:30" ht="18.600000000000001">
      <c r="A27" s="358"/>
      <c r="B27" s="63" t="str">
        <f>apuração!B134</f>
        <v>715</v>
      </c>
      <c r="C27" t="str">
        <f>IF(B27:B27&gt;0,VLOOKUP(B27,Fed.!$A$2:$J$1973,2,FALSE)," ")</f>
        <v>MAEDA</v>
      </c>
      <c r="D27" t="str">
        <f>IF(B27:B27&gt;0,VLOOKUP(B27,Fed.!$A$2:$J$1973,3,FALSE)," ")</f>
        <v>ALLAN YUJI</v>
      </c>
      <c r="E27" s="3" t="str">
        <f>IF(B27:B27&gt;0,VLOOKUP(B27,Fed.!$A$2:$J$1973,4,FALSE)," ")</f>
        <v>M</v>
      </c>
      <c r="F27" s="3" t="str">
        <f>IF(B27:B27&gt;0,VLOOKUP(B27,Fed.!$A$2:$J$1973,5,FALSE)," ")</f>
        <v>03. IBI</v>
      </c>
      <c r="G27" s="413">
        <f>IF(B27:B27&gt;0,VLOOKUP(B27,Fed.!$A$2:$J$1973,6,FALSE)," ")</f>
        <v>32498</v>
      </c>
      <c r="H27">
        <f>IF(B27:B27&gt;0,VLOOKUP(B27,Fed.!$A$2:$J$1973,7,FALSE)," ")</f>
        <v>7</v>
      </c>
      <c r="I27" t="str">
        <f>IF(B27:B27&gt;0,VLOOKUP(B27,Fed.!$A$2:$J$1973,8,FALSE)," ")</f>
        <v>B-NSR</v>
      </c>
      <c r="J27" t="str">
        <f>IF(B27:B27&gt;0,VLOOKUP(B27,Fed.!$A$2:$J$1973,9,FALSE)," ")</f>
        <v>LIB2026</v>
      </c>
      <c r="K27" s="3">
        <f>IF(B27:B27&gt;0,VLOOKUP(B27,Fed.!$A$2:$J$1973,10,FALSE)," ")</f>
        <v>0</v>
      </c>
      <c r="L27" s="327">
        <f>apuração!L134</f>
        <v>61</v>
      </c>
      <c r="M27" s="327">
        <f>apuração!M134</f>
        <v>56</v>
      </c>
      <c r="N27" s="322">
        <f>apuração!N153</f>
        <v>131</v>
      </c>
      <c r="O27" s="323">
        <f>apuração!O153</f>
        <v>0</v>
      </c>
      <c r="P27" s="323">
        <f>apuração!P153</f>
        <v>0</v>
      </c>
      <c r="Q27" s="323">
        <f>apuração!Q153</f>
        <v>0</v>
      </c>
      <c r="R27" s="323">
        <f>apuração!R153</f>
        <v>0</v>
      </c>
      <c r="S27" s="324" t="str">
        <f>apuração!S153</f>
        <v/>
      </c>
      <c r="T27" s="324" t="str">
        <f>apuração!T153</f>
        <v/>
      </c>
      <c r="U27" s="324" t="str">
        <f>apuração!U153</f>
        <v/>
      </c>
      <c r="V27" s="324" t="str">
        <f>apuração!V153</f>
        <v/>
      </c>
      <c r="W27" s="315" t="str">
        <f>apuração!W153</f>
        <v/>
      </c>
      <c r="X27" s="325">
        <f>apuração!X134</f>
        <v>103</v>
      </c>
      <c r="Y27" s="315"/>
      <c r="Z27" s="315"/>
      <c r="AA27" s="315"/>
      <c r="AB27" s="315"/>
      <c r="AC27" s="315"/>
      <c r="AD27" s="315"/>
    </row>
    <row r="28" spans="1:30" ht="18.600000000000001">
      <c r="A28" s="358"/>
      <c r="B28" s="63" t="str">
        <f>apuração!B143</f>
        <v>856</v>
      </c>
      <c r="C28" t="str">
        <f>IF(B28:B28&gt;0,VLOOKUP(B28,Fed.!$A$2:$J$1973,2,FALSE)," ")</f>
        <v>YAMANO</v>
      </c>
      <c r="D28" t="str">
        <f>IF(B28:B28&gt;0,VLOOKUP(B28,Fed.!$A$2:$J$1973,3,FALSE)," ")</f>
        <v>ISABEL TIYOKO</v>
      </c>
      <c r="E28" s="3" t="str">
        <f>IF(B28:B28&gt;0,VLOOKUP(B28,Fed.!$A$2:$J$1973,4,FALSE)," ")</f>
        <v>F</v>
      </c>
      <c r="F28" s="3" t="str">
        <f>IF(B28:B28&gt;0,VLOOKUP(B28,Fed.!$A$2:$J$1973,5,FALSE)," ")</f>
        <v>03. IBI</v>
      </c>
      <c r="G28" s="413">
        <f>IF(B28:B28&gt;0,VLOOKUP(B28,Fed.!$A$2:$J$1973,6,FALSE)," ")</f>
        <v>18926</v>
      </c>
      <c r="H28">
        <f>IF(B28:B28&gt;0,VLOOKUP(B28,Fed.!$A$2:$J$1973,7,FALSE)," ")</f>
        <v>9</v>
      </c>
      <c r="I28" t="str">
        <f>IF(B28:B28&gt;0,VLOOKUP(B28,Fed.!$A$2:$J$1973,8,FALSE)," ")</f>
        <v>B-SR</v>
      </c>
      <c r="J28" t="str">
        <f>IF(B28:B28&gt;0,VLOOKUP(B28,Fed.!$A$2:$J$1973,9,FALSE)," ")</f>
        <v>LIB2026</v>
      </c>
      <c r="K28" s="3">
        <f>IF(B28:B28&gt;0,VLOOKUP(B28,Fed.!$A$2:$J$1973,10,FALSE)," ")</f>
        <v>0</v>
      </c>
      <c r="L28" s="327">
        <f>apuração!L143</f>
        <v>59</v>
      </c>
      <c r="M28" s="327">
        <f>apuração!M143</f>
        <v>66</v>
      </c>
      <c r="N28" s="322">
        <f>apuração!N177</f>
        <v>132</v>
      </c>
      <c r="O28" s="323">
        <f>apuração!O177</f>
        <v>0</v>
      </c>
      <c r="P28" s="323">
        <f>apuração!P177</f>
        <v>0</v>
      </c>
      <c r="Q28" s="323">
        <f>apuração!Q177</f>
        <v>0</v>
      </c>
      <c r="R28" s="323">
        <f>apuração!R177</f>
        <v>0</v>
      </c>
      <c r="S28" s="324" t="str">
        <f>apuração!S177</f>
        <v/>
      </c>
      <c r="T28" s="324" t="str">
        <f>apuração!T177</f>
        <v/>
      </c>
      <c r="U28" s="324" t="str">
        <f>apuração!U177</f>
        <v/>
      </c>
      <c r="V28" s="324" t="str">
        <f>apuração!V177</f>
        <v/>
      </c>
      <c r="W28" s="315" t="str">
        <f>apuração!W177</f>
        <v/>
      </c>
      <c r="X28" s="325">
        <f>apuração!X143</f>
        <v>107</v>
      </c>
      <c r="Y28" s="315"/>
      <c r="Z28" s="315"/>
      <c r="AA28" s="315"/>
      <c r="AB28" s="315"/>
      <c r="AC28" s="315"/>
      <c r="AD28" s="315"/>
    </row>
    <row r="29" spans="1:30" ht="18.600000000000001">
      <c r="A29" s="358"/>
      <c r="B29" s="63" t="str">
        <f>apuração!B150</f>
        <v>639</v>
      </c>
      <c r="C29" t="str">
        <f>IF(B29:B29&gt;0,VLOOKUP(B29,Fed.!$A$2:$J$1973,2,FALSE)," ")</f>
        <v>HITOMI</v>
      </c>
      <c r="D29" t="str">
        <f>IF(B29:B29&gt;0,VLOOKUP(B29,Fed.!$A$2:$J$1973,3,FALSE)," ")</f>
        <v>HATSUE</v>
      </c>
      <c r="E29" s="3" t="str">
        <f>IF(B29:B29&gt;0,VLOOKUP(B29,Fed.!$A$2:$J$1973,4,FALSE)," ")</f>
        <v>F</v>
      </c>
      <c r="F29" s="3" t="str">
        <f>IF(B29:B29&gt;0,VLOOKUP(B29,Fed.!$A$2:$J$1973,5,FALSE)," ")</f>
        <v>03. IBI</v>
      </c>
      <c r="G29" s="413">
        <f>IF(B29:B29&gt;0,VLOOKUP(B29,Fed.!$A$2:$J$1973,6,FALSE)," ")</f>
        <v>17336</v>
      </c>
      <c r="H29">
        <f>IF(B29:B29&gt;0,VLOOKUP(B29,Fed.!$A$2:$J$1973,7,FALSE)," ")</f>
        <v>8</v>
      </c>
      <c r="I29" t="str">
        <f>IF(B29:B29&gt;0,VLOOKUP(B29,Fed.!$A$2:$J$1973,8,FALSE)," ")</f>
        <v>B-SR</v>
      </c>
      <c r="J29" t="str">
        <f>IF(B29:B29&gt;0,VLOOKUP(B29,Fed.!$A$2:$J$1973,9,FALSE)," ")</f>
        <v>LIB2026</v>
      </c>
      <c r="K29" s="3">
        <f>IF(B29:B29&gt;0,VLOOKUP(B29,Fed.!$A$2:$J$1973,10,FALSE)," ")</f>
        <v>0</v>
      </c>
      <c r="L29" s="321">
        <f>apuração!L150</f>
        <v>60</v>
      </c>
      <c r="M29" s="321">
        <f>apuração!M150</f>
        <v>59</v>
      </c>
      <c r="N29" s="322">
        <f>apuração!N119</f>
        <v>118</v>
      </c>
      <c r="O29" s="323">
        <f>apuração!O119</f>
        <v>0</v>
      </c>
      <c r="P29" s="323">
        <f>apuração!P119</f>
        <v>0</v>
      </c>
      <c r="Q29" s="323">
        <f>apuração!Q119</f>
        <v>0</v>
      </c>
      <c r="R29" s="323">
        <f>apuração!R119</f>
        <v>0</v>
      </c>
      <c r="S29" s="324" t="str">
        <f>apuração!S119</f>
        <v/>
      </c>
      <c r="T29" s="324" t="str">
        <f>apuração!T119</f>
        <v/>
      </c>
      <c r="U29" s="324" t="str">
        <f>apuração!U119</f>
        <v/>
      </c>
      <c r="V29" s="324" t="str">
        <f>apuração!V119</f>
        <v/>
      </c>
      <c r="W29" s="315" t="str">
        <f>apuração!W119</f>
        <v/>
      </c>
      <c r="X29" s="325">
        <f>apuração!X150</f>
        <v>103</v>
      </c>
      <c r="Y29" s="315"/>
      <c r="Z29" s="315"/>
      <c r="AA29" s="315"/>
      <c r="AB29" s="315"/>
      <c r="AC29" s="315"/>
      <c r="AD29" s="315"/>
    </row>
    <row r="30" spans="1:30" ht="18.600000000000001">
      <c r="A30" s="358"/>
      <c r="B30" s="63" t="str">
        <f>apuração!B169</f>
        <v>097</v>
      </c>
      <c r="C30" t="str">
        <f>IF(B30:B30&gt;0,VLOOKUP(B30,Fed.!$A$2:$J$1973,2,FALSE)," ")</f>
        <v>MUKAYAMA</v>
      </c>
      <c r="D30" t="str">
        <f>IF(B30:B30&gt;0,VLOOKUP(B30,Fed.!$A$2:$J$1973,3,FALSE)," ")</f>
        <v>AMELIA</v>
      </c>
      <c r="E30" s="3" t="str">
        <f>IF(B30:B30&gt;0,VLOOKUP(B30,Fed.!$A$2:$J$1973,4,FALSE)," ")</f>
        <v>F</v>
      </c>
      <c r="F30" s="3" t="str">
        <f>IF(B30:B30&gt;0,VLOOKUP(B30,Fed.!$A$2:$J$1973,5,FALSE)," ")</f>
        <v>03. IBI</v>
      </c>
      <c r="G30" s="413">
        <f>IF(B30:B30&gt;0,VLOOKUP(B30,Fed.!$A$2:$J$1973,6,FALSE)," ")</f>
        <v>19188</v>
      </c>
      <c r="H30">
        <f>IF(B30:B30&gt;0,VLOOKUP(B30,Fed.!$A$2:$J$1973,7,FALSE)," ")</f>
        <v>7</v>
      </c>
      <c r="I30" t="str">
        <f>IF(B30:B30&gt;0,VLOOKUP(B30,Fed.!$A$2:$J$1973,8,FALSE)," ")</f>
        <v>B-NSR</v>
      </c>
      <c r="J30" t="str">
        <f>IF(B30:B30&gt;0,VLOOKUP(B30,Fed.!$A$2:$J$1973,9,FALSE)," ")</f>
        <v>LIB2026</v>
      </c>
      <c r="K30" s="3">
        <f>IF(B30:B30&gt;0,VLOOKUP(B30,Fed.!$A$2:$J$1973,10,FALSE)," ")</f>
        <v>0</v>
      </c>
      <c r="L30" s="326">
        <f>apuração!L169</f>
        <v>64</v>
      </c>
      <c r="M30" s="326">
        <f>apuração!M169</f>
        <v>65</v>
      </c>
      <c r="N30" s="322">
        <f>apuração!N36</f>
        <v>104</v>
      </c>
      <c r="O30" s="323" t="str">
        <f>apuração!O36</f>
        <v>2-12</v>
      </c>
      <c r="P30" s="323">
        <f>apuração!P36</f>
        <v>0</v>
      </c>
      <c r="Q30" s="323">
        <f>apuração!Q36</f>
        <v>0</v>
      </c>
      <c r="R30" s="323">
        <f>apuração!R36</f>
        <v>0</v>
      </c>
      <c r="S30" s="324">
        <f>apuração!S36</f>
        <v>13</v>
      </c>
      <c r="T30" s="324" t="str">
        <f>apuração!T36</f>
        <v/>
      </c>
      <c r="U30" s="324" t="str">
        <f>apuração!U36</f>
        <v/>
      </c>
      <c r="V30" s="324" t="str">
        <f>apuração!V36</f>
        <v/>
      </c>
      <c r="W30" s="315">
        <f>apuração!W36</f>
        <v>13</v>
      </c>
      <c r="X30" s="325">
        <f>apuração!X169</f>
        <v>115</v>
      </c>
      <c r="Y30" s="315"/>
      <c r="Z30" s="315"/>
      <c r="AA30" s="315"/>
      <c r="AB30" s="315"/>
      <c r="AC30" s="315"/>
      <c r="AD30" s="315"/>
    </row>
    <row r="31" spans="1:30" ht="18.600000000000001">
      <c r="A31" s="358"/>
      <c r="B31" s="48" t="str">
        <f>apuração!B2</f>
        <v>342</v>
      </c>
      <c r="C31" t="str">
        <f>IF(B31:B31&gt;0,VLOOKUP(B31,Fed.!$A$2:$J$1973,2,FALSE)," ")</f>
        <v>TOBIMATSU</v>
      </c>
      <c r="D31" t="str">
        <f>IF(B31:B31&gt;0,VLOOKUP(B31,Fed.!$A$2:$J$1973,3,FALSE)," ")</f>
        <v>SHINYA</v>
      </c>
      <c r="E31" s="3" t="str">
        <f>IF(B31:B31&gt;0,VLOOKUP(B31,Fed.!$A$2:$J$1973,4,FALSE)," ")</f>
        <v>M</v>
      </c>
      <c r="F31" s="3" t="str">
        <f>IF(B31:B31&gt;0,VLOOKUP(B31,Fed.!$A$2:$J$1973,5,FALSE)," ")</f>
        <v>06. KOK</v>
      </c>
      <c r="G31" s="413">
        <f>IF(B31:B31&gt;0,VLOOKUP(B31,Fed.!$A$2:$J$1973,6,FALSE)," ")</f>
        <v>17774</v>
      </c>
      <c r="H31">
        <f>IF(B31:B31&gt;0,VLOOKUP(B31,Fed.!$A$2:$J$1973,7,FALSE)," ")</f>
        <v>1</v>
      </c>
      <c r="I31" t="str">
        <f>IF(B31:B31&gt;0,VLOOKUP(B31,Fed.!$A$2:$J$1973,8,FALSE)," ")</f>
        <v>EX-SR</v>
      </c>
      <c r="J31" t="str">
        <f>IF(B31:B31&gt;0,VLOOKUP(B31,Fed.!$A$2:$J$1973,9,FALSE)," ")</f>
        <v>LIB2026</v>
      </c>
      <c r="K31" s="3">
        <f>IF(B31:B31&gt;0,VLOOKUP(B31,Fed.!$A$2:$J$1973,10,FALSE)," ")</f>
        <v>0</v>
      </c>
      <c r="L31" s="327">
        <f>apuração!L2</f>
        <v>53</v>
      </c>
      <c r="M31" s="327">
        <f>apuração!M2</f>
        <v>52</v>
      </c>
      <c r="N31" s="322">
        <f>apuração!N123</f>
        <v>131</v>
      </c>
      <c r="O31" s="323">
        <f>apuração!O123</f>
        <v>0</v>
      </c>
      <c r="P31" s="323">
        <f>apuração!P123</f>
        <v>0</v>
      </c>
      <c r="Q31" s="323">
        <f>apuração!Q123</f>
        <v>0</v>
      </c>
      <c r="R31" s="323">
        <f>apuração!R123</f>
        <v>0</v>
      </c>
      <c r="S31" s="324" t="str">
        <f>apuração!S123</f>
        <v/>
      </c>
      <c r="T31" s="324" t="str">
        <f>apuração!T123</f>
        <v/>
      </c>
      <c r="U31" s="324" t="str">
        <f>apuração!U123</f>
        <v/>
      </c>
      <c r="V31" s="324" t="str">
        <f>apuração!V123</f>
        <v/>
      </c>
      <c r="W31" s="315" t="str">
        <f>apuração!W123</f>
        <v/>
      </c>
      <c r="X31" s="325">
        <f>apuração!X2</f>
        <v>103</v>
      </c>
      <c r="Y31" s="315"/>
      <c r="Z31" s="315"/>
      <c r="AA31" s="315"/>
      <c r="AB31" s="315"/>
      <c r="AC31" s="315"/>
      <c r="AD31" s="315"/>
    </row>
    <row r="32" spans="1:30" ht="18.600000000000001">
      <c r="A32" s="358"/>
      <c r="B32" s="63" t="str">
        <f>apuração!B13</f>
        <v>767</v>
      </c>
      <c r="C32" t="str">
        <f>IF(B32:B32&gt;0,VLOOKUP(B32,Fed.!$A$2:$J$1973,2,FALSE)," ")</f>
        <v>FURUKAWA</v>
      </c>
      <c r="D32" t="str">
        <f>IF(B32:B32&gt;0,VLOOKUP(B32,Fed.!$A$2:$J$1973,3,FALSE)," ")</f>
        <v>HIROSHI</v>
      </c>
      <c r="E32" s="3" t="str">
        <f>IF(B32:B32&gt;0,VLOOKUP(B32,Fed.!$A$2:$J$1973,4,FALSE)," ")</f>
        <v>M</v>
      </c>
      <c r="F32" s="3" t="str">
        <f>IF(B32:B32&gt;0,VLOOKUP(B32,Fed.!$A$2:$J$1973,5,FALSE)," ")</f>
        <v>06. KOK</v>
      </c>
      <c r="G32" s="413">
        <f>IF(B32:B32&gt;0,VLOOKUP(B32,Fed.!$A$2:$J$1973,6,FALSE)," ")</f>
        <v>14567</v>
      </c>
      <c r="H32">
        <f>IF(B32:B32&gt;0,VLOOKUP(B32,Fed.!$A$2:$J$1973,7,FALSE)," ")</f>
        <v>6</v>
      </c>
      <c r="I32" t="str">
        <f>IF(B32:B32&gt;0,VLOOKUP(B32,Fed.!$A$2:$J$1973,8,FALSE)," ")</f>
        <v>A-MR</v>
      </c>
      <c r="J32" t="str">
        <f>IF(B32:B32&gt;0,VLOOKUP(B32,Fed.!$A$2:$J$1973,9,FALSE)," ")</f>
        <v>LIB2026</v>
      </c>
      <c r="K32" s="3">
        <f>IF(B32:B32&gt;0,VLOOKUP(B32,Fed.!$A$2:$J$1973,10,FALSE)," ")</f>
        <v>0</v>
      </c>
      <c r="L32" s="327">
        <f>apuração!L13</f>
        <v>51</v>
      </c>
      <c r="M32" s="327">
        <f>apuração!M13</f>
        <v>53</v>
      </c>
      <c r="N32" s="322">
        <f>apuração!N34</f>
        <v>117</v>
      </c>
      <c r="O32" s="323">
        <f>apuração!O34</f>
        <v>0</v>
      </c>
      <c r="P32" s="323">
        <f>apuração!P34</f>
        <v>0</v>
      </c>
      <c r="Q32" s="323">
        <f>apuração!Q34</f>
        <v>0</v>
      </c>
      <c r="R32" s="323">
        <f>apuração!R34</f>
        <v>0</v>
      </c>
      <c r="S32" s="324" t="str">
        <f>apuração!S34</f>
        <v/>
      </c>
      <c r="T32" s="324" t="str">
        <f>apuração!T34</f>
        <v/>
      </c>
      <c r="U32" s="324" t="str">
        <f>apuração!U34</f>
        <v/>
      </c>
      <c r="V32" s="324" t="str">
        <f>apuração!V34</f>
        <v/>
      </c>
      <c r="W32" s="315" t="str">
        <f>apuração!W34</f>
        <v/>
      </c>
      <c r="X32" s="325">
        <f>apuração!X13</f>
        <v>92</v>
      </c>
      <c r="Y32" s="315"/>
      <c r="Z32" s="315"/>
      <c r="AA32" s="315"/>
      <c r="AB32" s="315"/>
      <c r="AC32" s="315"/>
      <c r="AD32" s="315"/>
    </row>
    <row r="33" spans="1:30" ht="18.600000000000001">
      <c r="A33" s="358"/>
      <c r="B33" s="464" t="str">
        <f>apuração!B14</f>
        <v>635</v>
      </c>
      <c r="C33" t="str">
        <f>IF(B33:B33&gt;0,VLOOKUP(B33,Fed.!$A$2:$J$1973,2,FALSE)," ")</f>
        <v>BABATA</v>
      </c>
      <c r="D33" t="str">
        <f>IF(B33:B33&gt;0,VLOOKUP(B33,Fed.!$A$2:$J$1973,3,FALSE)," ")</f>
        <v>JORGE TOSHIO</v>
      </c>
      <c r="E33" s="3" t="str">
        <f>IF(B33:B33&gt;0,VLOOKUP(B33,Fed.!$A$2:$J$1973,4,FALSE)," ")</f>
        <v>M</v>
      </c>
      <c r="F33" s="3" t="str">
        <f>IF(B33:B33&gt;0,VLOOKUP(B33,Fed.!$A$2:$J$1973,5,FALSE)," ")</f>
        <v>06. KOK</v>
      </c>
      <c r="G33" s="413">
        <f>IF(B33:B33&gt;0,VLOOKUP(B33,Fed.!$A$2:$J$1973,6,FALSE)," ")</f>
        <v>21124</v>
      </c>
      <c r="H33">
        <f>IF(B33:B33&gt;0,VLOOKUP(B33,Fed.!$A$2:$J$1973,7,FALSE)," ")</f>
        <v>3</v>
      </c>
      <c r="I33" t="str">
        <f>IF(B33:B33&gt;0,VLOOKUP(B33,Fed.!$A$2:$J$1973,8,FALSE)," ")</f>
        <v>EX-NSR</v>
      </c>
      <c r="J33" t="str">
        <f>IF(B33:B33&gt;0,VLOOKUP(B33,Fed.!$A$2:$J$1973,9,FALSE)," ")</f>
        <v>LIB2026</v>
      </c>
      <c r="K33" s="3">
        <f>IF(B33:B33&gt;0,VLOOKUP(B33,Fed.!$A$2:$J$1973,10,FALSE)," ")</f>
        <v>0</v>
      </c>
      <c r="L33" s="327">
        <f>apuração!L14</f>
        <v>47</v>
      </c>
      <c r="M33" s="327">
        <f>apuração!M14</f>
        <v>46</v>
      </c>
      <c r="N33" s="322">
        <f>apuração!N82</f>
        <v>120</v>
      </c>
      <c r="O33" s="323">
        <f>apuração!O82</f>
        <v>0</v>
      </c>
      <c r="P33" s="323">
        <f>apuração!P82</f>
        <v>0</v>
      </c>
      <c r="Q33" s="323">
        <f>apuração!Q82</f>
        <v>0</v>
      </c>
      <c r="R33" s="323">
        <f>apuração!R82</f>
        <v>0</v>
      </c>
      <c r="S33" s="324" t="str">
        <f>apuração!S82</f>
        <v/>
      </c>
      <c r="T33" s="324" t="str">
        <f>apuração!T82</f>
        <v/>
      </c>
      <c r="U33" s="324" t="str">
        <f>apuração!U82</f>
        <v/>
      </c>
      <c r="V33" s="324" t="str">
        <f>apuração!V82</f>
        <v/>
      </c>
      <c r="W33" s="315" t="str">
        <f>apuração!W82</f>
        <v/>
      </c>
      <c r="X33" s="325">
        <f>apuração!X14</f>
        <v>87</v>
      </c>
      <c r="Y33" s="315"/>
      <c r="Z33" s="315"/>
      <c r="AA33" s="315"/>
      <c r="AB33" s="315"/>
      <c r="AC33" s="315"/>
      <c r="AD33" s="315"/>
    </row>
    <row r="34" spans="1:30" ht="18.600000000000001">
      <c r="A34" s="358"/>
      <c r="B34" s="63" t="str">
        <f>apuração!B21</f>
        <v>670</v>
      </c>
      <c r="C34" t="str">
        <f>IF(B34:B34&gt;0,VLOOKUP(B34,Fed.!$A$2:$J$1973,2,FALSE)," ")</f>
        <v>FUKUZAWA</v>
      </c>
      <c r="D34" t="str">
        <f>IF(B34:B34&gt;0,VLOOKUP(B34,Fed.!$A$2:$J$1973,3,FALSE)," ")</f>
        <v>AKIRA</v>
      </c>
      <c r="E34" s="3" t="str">
        <f>IF(B34:B34&gt;0,VLOOKUP(B34,Fed.!$A$2:$J$1973,4,FALSE)," ")</f>
        <v>M</v>
      </c>
      <c r="F34" s="3" t="str">
        <f>IF(B34:B34&gt;0,VLOOKUP(B34,Fed.!$A$2:$J$1973,5,FALSE)," ")</f>
        <v>06. KOK</v>
      </c>
      <c r="G34" s="413">
        <f>IF(B34:B34&gt;0,VLOOKUP(B34,Fed.!$A$2:$J$1973,6,FALSE)," ")</f>
        <v>18276</v>
      </c>
      <c r="H34">
        <f>IF(B34:B34&gt;0,VLOOKUP(B34,Fed.!$A$2:$J$1973,7,FALSE)," ")</f>
        <v>6</v>
      </c>
      <c r="I34" t="str">
        <f>IF(B34:B34&gt;0,VLOOKUP(B34,Fed.!$A$2:$J$1973,8,FALSE)," ")</f>
        <v>A-SR</v>
      </c>
      <c r="J34" t="str">
        <f>IF(B34:B34&gt;0,VLOOKUP(B34,Fed.!$A$2:$J$1973,9,FALSE)," ")</f>
        <v>LIB2026</v>
      </c>
      <c r="K34" s="3">
        <f>IF(B34:B34&gt;0,VLOOKUP(B34,Fed.!$A$2:$J$1973,10,FALSE)," ")</f>
        <v>0</v>
      </c>
      <c r="L34" s="327">
        <f>apuração!L21</f>
        <v>56</v>
      </c>
      <c r="M34" s="327">
        <f>apuração!M21</f>
        <v>59</v>
      </c>
      <c r="N34" s="322">
        <f>apuração!N81</f>
        <v>111</v>
      </c>
      <c r="O34" s="323">
        <f>apuração!O81</f>
        <v>0</v>
      </c>
      <c r="P34" s="323">
        <f>apuração!P81</f>
        <v>0</v>
      </c>
      <c r="Q34" s="323">
        <f>apuração!Q81</f>
        <v>0</v>
      </c>
      <c r="R34" s="323">
        <f>apuração!R81</f>
        <v>0</v>
      </c>
      <c r="S34" s="324" t="str">
        <f>apuração!S81</f>
        <v/>
      </c>
      <c r="T34" s="324" t="str">
        <f>apuração!T81</f>
        <v/>
      </c>
      <c r="U34" s="324" t="str">
        <f>apuração!U81</f>
        <v/>
      </c>
      <c r="V34" s="324" t="str">
        <f>apuração!V81</f>
        <v/>
      </c>
      <c r="W34" s="315" t="str">
        <f>apuração!W81</f>
        <v/>
      </c>
      <c r="X34" s="325">
        <f>apuração!X21</f>
        <v>103</v>
      </c>
      <c r="Y34" s="315"/>
      <c r="Z34" s="315"/>
      <c r="AA34" s="315"/>
      <c r="AB34" s="315"/>
      <c r="AC34" s="315"/>
      <c r="AD34" s="315"/>
    </row>
    <row r="35" spans="1:30" ht="18.600000000000001">
      <c r="A35" s="358"/>
      <c r="B35" s="63" t="str">
        <f>apuração!B38</f>
        <v>270</v>
      </c>
      <c r="C35" t="str">
        <f>IF(B35:B35&gt;0,VLOOKUP(B35,Fed.!$A$2:$J$1973,2,FALSE)," ")</f>
        <v>NOZAWA</v>
      </c>
      <c r="D35" t="str">
        <f>IF(B35:B35&gt;0,VLOOKUP(B35,Fed.!$A$2:$J$1973,3,FALSE)," ")</f>
        <v>ASSAMI</v>
      </c>
      <c r="E35" s="3" t="str">
        <f>IF(B35:B35&gt;0,VLOOKUP(B35,Fed.!$A$2:$J$1973,4,FALSE)," ")</f>
        <v>F</v>
      </c>
      <c r="F35" s="3" t="str">
        <f>IF(B35:B35&gt;0,VLOOKUP(B35,Fed.!$A$2:$J$1973,5,FALSE)," ")</f>
        <v>06. KOK</v>
      </c>
      <c r="G35" s="413">
        <f>IF(B35:B35&gt;0,VLOOKUP(B35,Fed.!$A$2:$J$1973,6,FALSE)," ")</f>
        <v>23351</v>
      </c>
      <c r="H35">
        <f>IF(B35:B35&gt;0,VLOOKUP(B35,Fed.!$A$2:$J$1973,7,FALSE)," ")</f>
        <v>12</v>
      </c>
      <c r="I35" t="str">
        <f>IF(B35:B35&gt;0,VLOOKUP(B35,Fed.!$A$2:$J$1973,8,FALSE)," ")</f>
        <v>C-NSR</v>
      </c>
      <c r="J35" t="str">
        <f>IF(B35:B35&gt;0,VLOOKUP(B35,Fed.!$A$2:$J$1973,9,FALSE)," ")</f>
        <v>LIB2026</v>
      </c>
      <c r="K35" s="3">
        <f>IF(B35:B35&gt;0,VLOOKUP(B35,Fed.!$A$2:$J$1973,10,FALSE)," ")</f>
        <v>0</v>
      </c>
      <c r="L35" s="327">
        <f>apuração!L38</f>
        <v>68</v>
      </c>
      <c r="M35" s="327">
        <f>apuração!M38</f>
        <v>59</v>
      </c>
      <c r="N35" s="322">
        <f>apuração!N54</f>
        <v>106</v>
      </c>
      <c r="O35" s="323">
        <f>apuração!O54</f>
        <v>0</v>
      </c>
      <c r="P35" s="323">
        <f>apuração!P54</f>
        <v>0</v>
      </c>
      <c r="Q35" s="323">
        <f>apuração!Q54</f>
        <v>0</v>
      </c>
      <c r="R35" s="323">
        <f>apuração!R54</f>
        <v>0</v>
      </c>
      <c r="S35" s="324" t="str">
        <f>apuração!S54</f>
        <v/>
      </c>
      <c r="T35" s="324" t="str">
        <f>apuração!T54</f>
        <v/>
      </c>
      <c r="U35" s="324" t="str">
        <f>apuração!U54</f>
        <v/>
      </c>
      <c r="V35" s="324" t="str">
        <f>apuração!V54</f>
        <v/>
      </c>
      <c r="W35" s="315" t="str">
        <f>apuração!W54</f>
        <v/>
      </c>
      <c r="X35" s="325">
        <f>apuração!X38</f>
        <v>103</v>
      </c>
      <c r="Y35" s="315"/>
      <c r="Z35" s="315"/>
      <c r="AA35" s="315"/>
      <c r="AB35" s="315"/>
      <c r="AC35" s="315"/>
      <c r="AD35" s="315"/>
    </row>
    <row r="36" spans="1:30" ht="18.600000000000001">
      <c r="A36" s="358"/>
      <c r="B36" s="63" t="str">
        <f>apuração!B41</f>
        <v>714</v>
      </c>
      <c r="C36" t="str">
        <f>IF(B36:B36&gt;0,VLOOKUP(B36,Fed.!$A$2:$J$1973,2,FALSE)," ")</f>
        <v>MARTINS DE MELLO</v>
      </c>
      <c r="D36" t="str">
        <f>IF(B36:B36&gt;0,VLOOKUP(B36,Fed.!$A$2:$J$1973,3,FALSE)," ")</f>
        <v>VANESSA</v>
      </c>
      <c r="E36" s="3" t="str">
        <f>IF(B36:B36&gt;0,VLOOKUP(B36,Fed.!$A$2:$J$1973,4,FALSE)," ")</f>
        <v>F</v>
      </c>
      <c r="F36" s="3" t="str">
        <f>IF(B36:B36&gt;0,VLOOKUP(B36,Fed.!$A$2:$J$1973,5,FALSE)," ")</f>
        <v>06. KOK</v>
      </c>
      <c r="G36" s="413">
        <f>IF(B36:B36&gt;0,VLOOKUP(B36,Fed.!$A$2:$J$1973,6,FALSE)," ")</f>
        <v>28169</v>
      </c>
      <c r="H36">
        <f>IF(B36:B36&gt;0,VLOOKUP(B36,Fed.!$A$2:$J$1973,7,FALSE)," ")</f>
        <v>12</v>
      </c>
      <c r="I36" t="str">
        <f>IF(B36:B36&gt;0,VLOOKUP(B36,Fed.!$A$2:$J$1973,8,FALSE)," ")</f>
        <v>C-NSR</v>
      </c>
      <c r="J36" t="str">
        <f>IF(B36:B36&gt;0,VLOOKUP(B36,Fed.!$A$2:$J$1973,9,FALSE)," ")</f>
        <v>LIB2026</v>
      </c>
      <c r="K36" s="3">
        <f>IF(B36:B36&gt;0,VLOOKUP(B36,Fed.!$A$2:$J$1973,10,FALSE)," ")</f>
        <v>0</v>
      </c>
      <c r="L36" s="327">
        <f>apuração!L41</f>
        <v>63</v>
      </c>
      <c r="M36" s="327">
        <f>apuração!M41</f>
        <v>61</v>
      </c>
      <c r="N36" s="322">
        <f>apuração!N12</f>
        <v>122</v>
      </c>
      <c r="O36" s="323">
        <f>apuração!O12</f>
        <v>0</v>
      </c>
      <c r="P36" s="323">
        <f>apuração!P12</f>
        <v>0</v>
      </c>
      <c r="Q36" s="323">
        <f>apuração!Q12</f>
        <v>0</v>
      </c>
      <c r="R36" s="323">
        <f>apuração!R12</f>
        <v>0</v>
      </c>
      <c r="S36" s="324" t="str">
        <f>apuração!S12</f>
        <v/>
      </c>
      <c r="T36" s="324" t="str">
        <f>apuração!T12</f>
        <v/>
      </c>
      <c r="U36" s="324" t="str">
        <f>apuração!U12</f>
        <v/>
      </c>
      <c r="V36" s="324" t="str">
        <f>apuração!V12</f>
        <v/>
      </c>
      <c r="W36" s="315" t="str">
        <f>apuração!W12</f>
        <v/>
      </c>
      <c r="X36" s="325">
        <f>apuração!X41</f>
        <v>100</v>
      </c>
      <c r="Y36" s="315"/>
      <c r="Z36" s="315"/>
      <c r="AA36" s="315"/>
      <c r="AB36" s="315"/>
      <c r="AC36" s="315"/>
      <c r="AD36" s="315"/>
    </row>
    <row r="37" spans="1:30" ht="18.600000000000001">
      <c r="A37" s="358"/>
      <c r="B37" s="63" t="str">
        <f>apuração!B42</f>
        <v>768</v>
      </c>
      <c r="C37" t="str">
        <f>IF(B37:B37&gt;0,VLOOKUP(B37,Fed.!$A$2:$J$1973,2,FALSE)," ")</f>
        <v>SATO</v>
      </c>
      <c r="D37" t="str">
        <f>IF(B37:B37&gt;0,VLOOKUP(B37,Fed.!$A$2:$J$1973,3,FALSE)," ")</f>
        <v>NOBUO</v>
      </c>
      <c r="E37" s="3" t="str">
        <f>IF(B37:B37&gt;0,VLOOKUP(B37,Fed.!$A$2:$J$1973,4,FALSE)," ")</f>
        <v>M</v>
      </c>
      <c r="F37" s="3" t="str">
        <f>IF(B37:B37&gt;0,VLOOKUP(B37,Fed.!$A$2:$J$1973,5,FALSE)," ")</f>
        <v>06. KOK</v>
      </c>
      <c r="G37" s="413">
        <f>IF(B37:B37&gt;0,VLOOKUP(B37,Fed.!$A$2:$J$1973,6,FALSE)," ")</f>
        <v>16524</v>
      </c>
      <c r="H37">
        <f>IF(B37:B37&gt;0,VLOOKUP(B37,Fed.!$A$2:$J$1973,7,FALSE)," ")</f>
        <v>9</v>
      </c>
      <c r="I37" t="str">
        <f>IF(B37:B37&gt;0,VLOOKUP(B37,Fed.!$A$2:$J$1973,8,FALSE)," ")</f>
        <v>B-SR</v>
      </c>
      <c r="J37" t="str">
        <f>IF(B37:B37&gt;0,VLOOKUP(B37,Fed.!$A$2:$J$1973,9,FALSE)," ")</f>
        <v>LIB2026</v>
      </c>
      <c r="K37" s="3">
        <f>IF(B37:B37&gt;0,VLOOKUP(B37,Fed.!$A$2:$J$1973,10,FALSE)," ")</f>
        <v>0</v>
      </c>
      <c r="L37" s="327">
        <f>apuração!L42</f>
        <v>61</v>
      </c>
      <c r="M37" s="327">
        <f>apuração!M42</f>
        <v>59</v>
      </c>
      <c r="N37" s="322">
        <f>apuração!N84</f>
        <v>128</v>
      </c>
      <c r="O37" s="323">
        <f>apuração!O84</f>
        <v>0</v>
      </c>
      <c r="P37" s="323">
        <f>apuração!P84</f>
        <v>0</v>
      </c>
      <c r="Q37" s="323">
        <f>apuração!Q84</f>
        <v>0</v>
      </c>
      <c r="R37" s="323">
        <f>apuração!R84</f>
        <v>0</v>
      </c>
      <c r="S37" s="324" t="str">
        <f>apuração!S84</f>
        <v/>
      </c>
      <c r="T37" s="324" t="str">
        <f>apuração!T84</f>
        <v/>
      </c>
      <c r="U37" s="324" t="str">
        <f>apuração!U84</f>
        <v/>
      </c>
      <c r="V37" s="324" t="str">
        <f>apuração!V84</f>
        <v/>
      </c>
      <c r="W37" s="315" t="str">
        <f>apuração!W84</f>
        <v/>
      </c>
      <c r="X37" s="325">
        <f>apuração!X42</f>
        <v>102</v>
      </c>
      <c r="Y37" s="315"/>
      <c r="Z37" s="315"/>
      <c r="AA37" s="315"/>
      <c r="AB37" s="315"/>
      <c r="AC37" s="315"/>
      <c r="AD37" s="315"/>
    </row>
    <row r="38" spans="1:30" ht="18.600000000000001">
      <c r="A38" s="358"/>
      <c r="B38" s="63" t="str">
        <f>apuração!B49</f>
        <v>155</v>
      </c>
      <c r="C38" t="str">
        <f>IF(B38:B38&gt;0,VLOOKUP(B38,Fed.!$A$2:$J$1973,2,FALSE)," ")</f>
        <v>HASHIZUME</v>
      </c>
      <c r="D38" t="str">
        <f>IF(B38:B38&gt;0,VLOOKUP(B38,Fed.!$A$2:$J$1973,3,FALSE)," ")</f>
        <v>AKIKO</v>
      </c>
      <c r="E38" s="3" t="str">
        <f>IF(B38:B38&gt;0,VLOOKUP(B38,Fed.!$A$2:$J$1973,4,FALSE)," ")</f>
        <v>F</v>
      </c>
      <c r="F38" s="3" t="str">
        <f>IF(B38:B38&gt;0,VLOOKUP(B38,Fed.!$A$2:$J$1973,5,FALSE)," ")</f>
        <v>06. KOK</v>
      </c>
      <c r="G38" s="413">
        <f>IF(B38:B38&gt;0,VLOOKUP(B38,Fed.!$A$2:$J$1973,6,FALSE)," ")</f>
        <v>18684</v>
      </c>
      <c r="H38">
        <f>IF(B38:B38&gt;0,VLOOKUP(B38,Fed.!$A$2:$J$1973,7,FALSE)," ")</f>
        <v>6</v>
      </c>
      <c r="I38" t="str">
        <f>IF(B38:B38&gt;0,VLOOKUP(B38,Fed.!$A$2:$J$1973,8,FALSE)," ")</f>
        <v>A-SR</v>
      </c>
      <c r="J38" t="str">
        <f>IF(B38:B38&gt;0,VLOOKUP(B38,Fed.!$A$2:$J$1973,9,FALSE)," ")</f>
        <v>LIB2026</v>
      </c>
      <c r="K38" s="3">
        <f>IF(B38:B38&gt;0,VLOOKUP(B38,Fed.!$A$2:$J$1973,10,FALSE)," ")</f>
        <v>0</v>
      </c>
      <c r="L38" s="327">
        <f>apuração!L49</f>
        <v>56</v>
      </c>
      <c r="M38" s="327">
        <f>apuração!M49</f>
        <v>61</v>
      </c>
      <c r="N38" s="322">
        <f>apuração!N14</f>
        <v>93</v>
      </c>
      <c r="O38" s="323">
        <f>apuração!O14</f>
        <v>0</v>
      </c>
      <c r="P38" s="323">
        <f>apuração!P14</f>
        <v>0</v>
      </c>
      <c r="Q38" s="323">
        <f>apuração!Q14</f>
        <v>0</v>
      </c>
      <c r="R38" s="323">
        <f>apuração!R14</f>
        <v>0</v>
      </c>
      <c r="S38" s="324" t="str">
        <f>apuração!S14</f>
        <v/>
      </c>
      <c r="T38" s="324" t="str">
        <f>apuração!T14</f>
        <v/>
      </c>
      <c r="U38" s="324" t="str">
        <f>apuração!U14</f>
        <v/>
      </c>
      <c r="V38" s="324" t="str">
        <f>apuração!V14</f>
        <v/>
      </c>
      <c r="W38" s="315" t="str">
        <f>apuração!W14</f>
        <v/>
      </c>
      <c r="X38" s="325">
        <f>apuração!X49</f>
        <v>105</v>
      </c>
      <c r="Y38" s="315"/>
      <c r="Z38" s="315"/>
      <c r="AA38" s="315"/>
      <c r="AB38" s="315"/>
      <c r="AC38" s="315"/>
      <c r="AD38" s="315"/>
    </row>
    <row r="39" spans="1:30" ht="18.600000000000001">
      <c r="A39" s="358"/>
      <c r="B39" s="63" t="str">
        <f>apuração!B50</f>
        <v>141</v>
      </c>
      <c r="C39" t="str">
        <f>IF(B39:B39&gt;0,VLOOKUP(B39,Fed.!$A$2:$J$1973,2,FALSE)," ")</f>
        <v>HASHIZUME</v>
      </c>
      <c r="D39" t="str">
        <f>IF(B39:B39&gt;0,VLOOKUP(B39,Fed.!$A$2:$J$1973,3,FALSE)," ")</f>
        <v>AKIO</v>
      </c>
      <c r="E39" s="3" t="str">
        <f>IF(B39:B39&gt;0,VLOOKUP(B39,Fed.!$A$2:$J$1973,4,FALSE)," ")</f>
        <v>M</v>
      </c>
      <c r="F39" s="3" t="str">
        <f>IF(B39:B39&gt;0,VLOOKUP(B39,Fed.!$A$2:$J$1973,5,FALSE)," ")</f>
        <v>06. KOK</v>
      </c>
      <c r="G39" s="413">
        <f>IF(B39:B39&gt;0,VLOOKUP(B39,Fed.!$A$2:$J$1973,6,FALSE)," ")</f>
        <v>16851</v>
      </c>
      <c r="H39">
        <f>IF(B39:B39&gt;0,VLOOKUP(B39,Fed.!$A$2:$J$1973,7,FALSE)," ")</f>
        <v>6</v>
      </c>
      <c r="I39" t="str">
        <f>IF(B39:B39&gt;0,VLOOKUP(B39,Fed.!$A$2:$J$1973,8,FALSE)," ")</f>
        <v>A-SR</v>
      </c>
      <c r="J39" t="str">
        <f>IF(B39:B39&gt;0,VLOOKUP(B39,Fed.!$A$2:$J$1973,9,FALSE)," ")</f>
        <v>LIB2026</v>
      </c>
      <c r="K39" s="3">
        <f>IF(B39:B39&gt;0,VLOOKUP(B39,Fed.!$A$2:$J$1973,10,FALSE)," ")</f>
        <v>0</v>
      </c>
      <c r="L39" s="327">
        <f>apuração!L50</f>
        <v>57</v>
      </c>
      <c r="M39" s="327">
        <f>apuração!M50</f>
        <v>58</v>
      </c>
      <c r="N39" s="322">
        <f>apuração!N76</f>
        <v>117</v>
      </c>
      <c r="O39" s="323">
        <f>apuração!O76</f>
        <v>0</v>
      </c>
      <c r="P39" s="323">
        <f>apuração!P76</f>
        <v>0</v>
      </c>
      <c r="Q39" s="323">
        <f>apuração!Q76</f>
        <v>0</v>
      </c>
      <c r="R39" s="323">
        <f>apuração!R76</f>
        <v>0</v>
      </c>
      <c r="S39" s="324" t="str">
        <f>apuração!S76</f>
        <v/>
      </c>
      <c r="T39" s="324" t="str">
        <f>apuração!T76</f>
        <v/>
      </c>
      <c r="U39" s="324" t="str">
        <f>apuração!U76</f>
        <v/>
      </c>
      <c r="V39" s="324" t="str">
        <f>apuração!V76</f>
        <v/>
      </c>
      <c r="W39" s="315" t="str">
        <f>apuração!W76</f>
        <v/>
      </c>
      <c r="X39" s="325">
        <f>apuração!X50</f>
        <v>103</v>
      </c>
      <c r="Y39" s="315"/>
      <c r="Z39" s="315"/>
      <c r="AA39" s="315"/>
      <c r="AB39" s="315"/>
      <c r="AC39" s="315"/>
      <c r="AD39" s="315"/>
    </row>
    <row r="40" spans="1:30" ht="18.600000000000001">
      <c r="A40" s="358"/>
      <c r="B40" s="63" t="str">
        <f>apuração!B60</f>
        <v>276</v>
      </c>
      <c r="C40" t="str">
        <f>IF(B40:B40&gt;0,VLOOKUP(B40,Fed.!$A$2:$J$1973,2,FALSE)," ")</f>
        <v>KUDO</v>
      </c>
      <c r="D40" t="str">
        <f>IF(B40:B40&gt;0,VLOOKUP(B40,Fed.!$A$2:$J$1973,3,FALSE)," ")</f>
        <v>SHOJI</v>
      </c>
      <c r="E40" s="3" t="str">
        <f>IF(B40:B40&gt;0,VLOOKUP(B40,Fed.!$A$2:$J$1973,4,FALSE)," ")</f>
        <v>M</v>
      </c>
      <c r="F40" s="3" t="str">
        <f>IF(B40:B40&gt;0,VLOOKUP(B40,Fed.!$A$2:$J$1973,5,FALSE)," ")</f>
        <v>06. KOK</v>
      </c>
      <c r="G40" s="413">
        <f>IF(B40:B40&gt;0,VLOOKUP(B40,Fed.!$A$2:$J$1973,6,FALSE)," ")</f>
        <v>13665</v>
      </c>
      <c r="H40">
        <f>IF(B40:B40&gt;0,VLOOKUP(B40,Fed.!$A$2:$J$1973,7,FALSE)," ")</f>
        <v>6</v>
      </c>
      <c r="I40" t="str">
        <f>IF(B40:B40&gt;0,VLOOKUP(B40,Fed.!$A$2:$J$1973,8,FALSE)," ")</f>
        <v>A-MR</v>
      </c>
      <c r="J40" t="str">
        <f>IF(B40:B40&gt;0,VLOOKUP(B40,Fed.!$A$2:$J$1973,9,FALSE)," ")</f>
        <v>LIB2026</v>
      </c>
      <c r="K40" s="3">
        <f>IF(B40:B40&gt;0,VLOOKUP(B40,Fed.!$A$2:$J$1973,10,FALSE)," ")</f>
        <v>0</v>
      </c>
      <c r="L40" s="327">
        <f>apuração!L60</f>
        <v>53</v>
      </c>
      <c r="M40" s="327">
        <f>apuração!M60</f>
        <v>53</v>
      </c>
      <c r="N40" s="322">
        <f>apuração!N155</f>
        <v>133</v>
      </c>
      <c r="O40" s="323">
        <f>apuração!O155</f>
        <v>0</v>
      </c>
      <c r="P40" s="323">
        <f>apuração!P155</f>
        <v>0</v>
      </c>
      <c r="Q40" s="323">
        <f>apuração!Q155</f>
        <v>0</v>
      </c>
      <c r="R40" s="323">
        <f>apuração!R155</f>
        <v>0</v>
      </c>
      <c r="S40" s="324" t="str">
        <f>apuração!S155</f>
        <v/>
      </c>
      <c r="T40" s="324" t="str">
        <f>apuração!T155</f>
        <v/>
      </c>
      <c r="U40" s="324" t="str">
        <f>apuração!U155</f>
        <v/>
      </c>
      <c r="V40" s="324" t="str">
        <f>apuração!V155</f>
        <v/>
      </c>
      <c r="W40" s="315" t="str">
        <f>apuração!W155</f>
        <v/>
      </c>
      <c r="X40" s="325">
        <f>apuração!X60</f>
        <v>94</v>
      </c>
      <c r="Y40" s="315"/>
      <c r="Z40" s="315"/>
      <c r="AA40" s="315"/>
      <c r="AB40" s="315"/>
      <c r="AC40" s="315"/>
      <c r="AD40" s="315"/>
    </row>
    <row r="41" spans="1:30" ht="18.600000000000001">
      <c r="A41" s="358"/>
      <c r="B41" s="63" t="str">
        <f>apuração!B83</f>
        <v>278</v>
      </c>
      <c r="C41" t="str">
        <f>IF(B41:B41&gt;0,VLOOKUP(B41,Fed.!$A$2:$J$1973,2,FALSE)," ")</f>
        <v>KUDO</v>
      </c>
      <c r="D41" t="str">
        <f>IF(B41:B41&gt;0,VLOOKUP(B41,Fed.!$A$2:$J$1973,3,FALSE)," ")</f>
        <v>AKIKO</v>
      </c>
      <c r="E41" s="3" t="str">
        <f>IF(B41:B41&gt;0,VLOOKUP(B41,Fed.!$A$2:$J$1973,4,FALSE)," ")</f>
        <v>F</v>
      </c>
      <c r="F41" s="3" t="str">
        <f>IF(B41:B41&gt;0,VLOOKUP(B41,Fed.!$A$2:$J$1973,5,FALSE)," ")</f>
        <v>06. KOK</v>
      </c>
      <c r="G41" s="413">
        <f>IF(B41:B41&gt;0,VLOOKUP(B41,Fed.!$A$2:$J$1973,6,FALSE)," ")</f>
        <v>15656</v>
      </c>
      <c r="H41">
        <f>IF(B41:B41&gt;0,VLOOKUP(B41,Fed.!$A$2:$J$1973,7,FALSE)," ")</f>
        <v>7</v>
      </c>
      <c r="I41" t="str">
        <f>IF(B41:B41&gt;0,VLOOKUP(B41,Fed.!$A$2:$J$1973,8,FALSE)," ")</f>
        <v>B-SR</v>
      </c>
      <c r="J41" t="str">
        <f>IF(B41:B41&gt;0,VLOOKUP(B41,Fed.!$A$2:$J$1973,9,FALSE)," ")</f>
        <v>LIB2026</v>
      </c>
      <c r="K41" s="3">
        <f>IF(B41:B41&gt;0,VLOOKUP(B41,Fed.!$A$2:$J$1973,10,FALSE)," ")</f>
        <v>0</v>
      </c>
      <c r="L41" s="327">
        <f>apuração!L83</f>
        <v>54</v>
      </c>
      <c r="M41" s="327">
        <f>apuração!M83</f>
        <v>54</v>
      </c>
      <c r="N41" s="322">
        <f>apuração!N66</f>
        <v>114</v>
      </c>
      <c r="O41" s="323">
        <f>apuração!O66</f>
        <v>0</v>
      </c>
      <c r="P41" s="323">
        <f>apuração!P66</f>
        <v>0</v>
      </c>
      <c r="Q41" s="323">
        <f>apuração!Q66</f>
        <v>0</v>
      </c>
      <c r="R41" s="323">
        <f>apuração!R66</f>
        <v>0</v>
      </c>
      <c r="S41" s="324" t="str">
        <f>apuração!S66</f>
        <v/>
      </c>
      <c r="T41" s="324" t="str">
        <f>apuração!T66</f>
        <v/>
      </c>
      <c r="U41" s="324" t="str">
        <f>apuração!U66</f>
        <v/>
      </c>
      <c r="V41" s="324" t="str">
        <f>apuração!V66</f>
        <v/>
      </c>
      <c r="W41" s="315" t="str">
        <f>apuração!W66</f>
        <v/>
      </c>
      <c r="X41" s="325">
        <f>apuração!X83</f>
        <v>94</v>
      </c>
      <c r="Y41" s="315"/>
      <c r="Z41" s="315"/>
      <c r="AA41" s="315"/>
      <c r="AB41" s="315"/>
      <c r="AC41" s="315"/>
      <c r="AD41" s="315"/>
    </row>
    <row r="42" spans="1:30" ht="18.600000000000001">
      <c r="A42" s="358"/>
      <c r="B42" s="63" t="str">
        <f>apuração!B87</f>
        <v>605</v>
      </c>
      <c r="C42" t="str">
        <f>IF(B42:B42&gt;0,VLOOKUP(B42,Fed.!$A$2:$J$1973,2,FALSE)," ")</f>
        <v>ABE</v>
      </c>
      <c r="D42" t="str">
        <f>IF(B42:B42&gt;0,VLOOKUP(B42,Fed.!$A$2:$J$1973,3,FALSE)," ")</f>
        <v>TETSUO</v>
      </c>
      <c r="E42" s="3" t="str">
        <f>IF(B42:B42&gt;0,VLOOKUP(B42,Fed.!$A$2:$J$1973,4,FALSE)," ")</f>
        <v>M</v>
      </c>
      <c r="F42" s="3" t="str">
        <f>IF(B42:B42&gt;0,VLOOKUP(B42,Fed.!$A$2:$J$1973,5,FALSE)," ")</f>
        <v>06. KOK</v>
      </c>
      <c r="G42" s="413">
        <f>IF(B42:B42&gt;0,VLOOKUP(B42,Fed.!$A$2:$J$1973,6,FALSE)," ")</f>
        <v>12082</v>
      </c>
      <c r="H42">
        <f>IF(B42:B42&gt;0,VLOOKUP(B42,Fed.!$A$2:$J$1973,7,FALSE)," ")</f>
        <v>8</v>
      </c>
      <c r="I42" t="str">
        <f>IF(B42:B42&gt;0,VLOOKUP(B42,Fed.!$A$2:$J$1973,8,FALSE)," ")</f>
        <v>B-MR</v>
      </c>
      <c r="J42" t="str">
        <f>IF(B42:B42&gt;0,VLOOKUP(B42,Fed.!$A$2:$J$1973,9,FALSE)," ")</f>
        <v>LIB2026i</v>
      </c>
      <c r="K42" s="3">
        <f>IF(B42:B42&gt;0,VLOOKUP(B42,Fed.!$A$2:$J$1973,10,FALSE)," ")</f>
        <v>0</v>
      </c>
      <c r="L42" s="327">
        <f>apuração!L87</f>
        <v>54</v>
      </c>
      <c r="M42" s="327">
        <f>apuração!M87</f>
        <v>58</v>
      </c>
      <c r="N42" s="322">
        <v>112</v>
      </c>
      <c r="O42" s="323">
        <f>apuração!O216</f>
        <v>0</v>
      </c>
      <c r="P42" s="323">
        <f>apuração!P216</f>
        <v>0</v>
      </c>
      <c r="Q42" s="323">
        <f>apuração!Q216</f>
        <v>0</v>
      </c>
      <c r="R42" s="323">
        <f>apuração!R216</f>
        <v>0</v>
      </c>
      <c r="S42" s="324" t="str">
        <f>apuração!S216</f>
        <v/>
      </c>
      <c r="T42" s="324" t="str">
        <f>apuração!T216</f>
        <v/>
      </c>
      <c r="U42" s="324" t="str">
        <f>apuração!U216</f>
        <v/>
      </c>
      <c r="V42" s="324" t="str">
        <f>apuração!V216</f>
        <v/>
      </c>
      <c r="W42" s="315" t="str">
        <f>apuração!W216</f>
        <v/>
      </c>
      <c r="X42" s="325">
        <f>apuração!X87</f>
        <v>96</v>
      </c>
      <c r="Y42" s="315"/>
      <c r="Z42" s="315"/>
      <c r="AA42" s="315"/>
      <c r="AB42" s="315"/>
      <c r="AC42" s="315"/>
      <c r="AD42" s="315"/>
    </row>
    <row r="43" spans="1:30" ht="18.600000000000001">
      <c r="A43" s="358"/>
      <c r="B43" s="63" t="str">
        <f>apuração!B91</f>
        <v>607</v>
      </c>
      <c r="C43" t="str">
        <f>IF(B43:B43&gt;0,VLOOKUP(B43,Fed.!$A$2:$J$1973,2,FALSE)," ")</f>
        <v>ABE</v>
      </c>
      <c r="D43" t="str">
        <f>IF(B43:B43&gt;0,VLOOKUP(B43,Fed.!$A$2:$J$1973,3,FALSE)," ")</f>
        <v>KAZUKO</v>
      </c>
      <c r="E43" s="3" t="str">
        <f>IF(B43:B43&gt;0,VLOOKUP(B43,Fed.!$A$2:$J$1973,4,FALSE)," ")</f>
        <v>F</v>
      </c>
      <c r="F43" s="3" t="str">
        <f>IF(B43:B43&gt;0,VLOOKUP(B43,Fed.!$A$2:$J$1973,5,FALSE)," ")</f>
        <v>06. KOK</v>
      </c>
      <c r="G43" s="413">
        <f>IF(B43:B43&gt;0,VLOOKUP(B43,Fed.!$A$2:$J$1973,6,FALSE)," ")</f>
        <v>18129</v>
      </c>
      <c r="H43">
        <f>IF(B43:B43&gt;0,VLOOKUP(B43,Fed.!$A$2:$J$1973,7,FALSE)," ")</f>
        <v>9</v>
      </c>
      <c r="I43" t="str">
        <f>IF(B43:B43&gt;0,VLOOKUP(B43,Fed.!$A$2:$J$1973,8,FALSE)," ")</f>
        <v>B-SR</v>
      </c>
      <c r="J43" t="str">
        <f>IF(B43:B43&gt;0,VLOOKUP(B43,Fed.!$A$2:$J$1973,9,FALSE)," ")</f>
        <v>LIB2026</v>
      </c>
      <c r="K43" s="3">
        <f>IF(B43:B43&gt;0,VLOOKUP(B43,Fed.!$A$2:$J$1973,10,FALSE)," ")</f>
        <v>0</v>
      </c>
      <c r="L43" s="327">
        <f>apuração!L91</f>
        <v>54</v>
      </c>
      <c r="M43" s="327">
        <f>apuração!M91</f>
        <v>61</v>
      </c>
      <c r="N43" s="322">
        <f>apuração!N93</f>
        <v>198</v>
      </c>
      <c r="O43" s="323">
        <f>apuração!O93</f>
        <v>0</v>
      </c>
      <c r="P43" s="323">
        <f>apuração!P93</f>
        <v>0</v>
      </c>
      <c r="Q43" s="323">
        <f>apuração!Q93</f>
        <v>0</v>
      </c>
      <c r="R43" s="323">
        <f>apuração!R93</f>
        <v>0</v>
      </c>
      <c r="S43" s="324" t="str">
        <f>apuração!S93</f>
        <v/>
      </c>
      <c r="T43" s="324" t="str">
        <f>apuração!T93</f>
        <v/>
      </c>
      <c r="U43" s="324" t="str">
        <f>apuração!U93</f>
        <v/>
      </c>
      <c r="V43" s="324" t="str">
        <f>apuração!V93</f>
        <v/>
      </c>
      <c r="W43" s="315" t="str">
        <f>apuração!W93</f>
        <v/>
      </c>
      <c r="X43" s="325">
        <f>apuração!X91</f>
        <v>97</v>
      </c>
      <c r="Y43" s="315"/>
      <c r="Z43" s="315"/>
      <c r="AA43" s="315"/>
      <c r="AB43" s="315"/>
      <c r="AC43" s="315"/>
      <c r="AD43" s="315"/>
    </row>
    <row r="44" spans="1:30" ht="18.600000000000001">
      <c r="A44" s="358"/>
      <c r="B44" s="63">
        <f>apuração!B95</f>
        <v>661</v>
      </c>
      <c r="C44" t="str">
        <f>IF(B44:B44&gt;0,VLOOKUP(B44,Fed.!$A$2:$J$1973,2,FALSE)," ")</f>
        <v>FURUKAWA</v>
      </c>
      <c r="D44" t="str">
        <f>IF(B44:B44&gt;0,VLOOKUP(B44,Fed.!$A$2:$J$1973,3,FALSE)," ")</f>
        <v>KOITI</v>
      </c>
      <c r="E44" s="3" t="str">
        <f>IF(B44:B44&gt;0,VLOOKUP(B44,Fed.!$A$2:$J$1973,4,FALSE)," ")</f>
        <v>M</v>
      </c>
      <c r="F44" s="3" t="str">
        <f>IF(B44:B44&gt;0,VLOOKUP(B44,Fed.!$A$2:$J$1973,5,FALSE)," ")</f>
        <v>06. KOK</v>
      </c>
      <c r="G44" s="413">
        <f>IF(B44:B44&gt;0,VLOOKUP(B44,Fed.!$A$2:$J$1973,6,FALSE)," ")</f>
        <v>16653</v>
      </c>
      <c r="H44">
        <f>IF(B44:B44&gt;0,VLOOKUP(B44,Fed.!$A$2:$J$1973,7,FALSE)," ")</f>
        <v>9</v>
      </c>
      <c r="I44" t="str">
        <f>IF(B44:B44&gt;0,VLOOKUP(B44,Fed.!$A$2:$J$1973,8,FALSE)," ")</f>
        <v>B-SR</v>
      </c>
      <c r="J44" t="str">
        <f>IF(B44:B44&gt;0,VLOOKUP(B44,Fed.!$A$2:$J$1973,9,FALSE)," ")</f>
        <v>LIB2026</v>
      </c>
      <c r="K44" s="3">
        <f>IF(B44:B44&gt;0,VLOOKUP(B44,Fed.!$A$2:$J$1973,10,FALSE)," ")</f>
        <v>0</v>
      </c>
      <c r="L44" s="327">
        <f>apuração!L95</f>
        <v>64</v>
      </c>
      <c r="M44" s="327">
        <f>apuração!M95</f>
        <v>61</v>
      </c>
      <c r="N44" s="322">
        <f>apuração!N128</f>
        <v>130</v>
      </c>
      <c r="O44" s="323">
        <f>apuração!O128</f>
        <v>0</v>
      </c>
      <c r="P44" s="323">
        <f>apuração!P128</f>
        <v>0</v>
      </c>
      <c r="Q44" s="323">
        <f>apuração!Q128</f>
        <v>0</v>
      </c>
      <c r="R44" s="323">
        <f>apuração!R128</f>
        <v>0</v>
      </c>
      <c r="S44" s="324" t="str">
        <f>apuração!S128</f>
        <v/>
      </c>
      <c r="T44" s="324" t="str">
        <f>apuração!T128</f>
        <v/>
      </c>
      <c r="U44" s="324" t="str">
        <f>apuração!U128</f>
        <v/>
      </c>
      <c r="V44" s="324" t="str">
        <f>apuração!V128</f>
        <v/>
      </c>
      <c r="W44" s="315" t="str">
        <f>apuração!W128</f>
        <v/>
      </c>
      <c r="X44" s="325">
        <f>apuração!X95</f>
        <v>107</v>
      </c>
      <c r="Y44" s="315"/>
      <c r="Z44" s="315"/>
      <c r="AA44" s="315"/>
      <c r="AB44" s="315"/>
      <c r="AC44" s="315"/>
      <c r="AD44" s="315"/>
    </row>
    <row r="45" spans="1:30" ht="18.600000000000001">
      <c r="A45" s="358"/>
      <c r="B45" s="63" t="str">
        <f>apuração!B100</f>
        <v>463</v>
      </c>
      <c r="C45" t="str">
        <f>IF(B45:B45&gt;0,VLOOKUP(B45,Fed.!$A$2:$J$1973,2,FALSE)," ")</f>
        <v>ISHII</v>
      </c>
      <c r="D45" t="str">
        <f>IF(B45:B45&gt;0,VLOOKUP(B45,Fed.!$A$2:$J$1973,3,FALSE)," ")</f>
        <v>HISANOBU</v>
      </c>
      <c r="E45" s="3" t="str">
        <f>IF(B45:B45&gt;0,VLOOKUP(B45,Fed.!$A$2:$J$1973,4,FALSE)," ")</f>
        <v>M</v>
      </c>
      <c r="F45" s="3" t="str">
        <f>IF(B45:B45&gt;0,VLOOKUP(B45,Fed.!$A$2:$J$1973,5,FALSE)," ")</f>
        <v>06. KOK</v>
      </c>
      <c r="G45" s="413">
        <f>IF(B45:B45&gt;0,VLOOKUP(B45,Fed.!$A$2:$J$1973,6,FALSE)," ")</f>
        <v>14088</v>
      </c>
      <c r="H45">
        <f>IF(B45:B45&gt;0,VLOOKUP(B45,Fed.!$A$2:$J$1973,7,FALSE)," ")</f>
        <v>9</v>
      </c>
      <c r="I45" t="str">
        <f>IF(B45:B45&gt;0,VLOOKUP(B45,Fed.!$A$2:$J$1973,8,FALSE)," ")</f>
        <v>B-MR</v>
      </c>
      <c r="J45" t="str">
        <f>IF(B45:B45&gt;0,VLOOKUP(B45,Fed.!$A$2:$J$1973,9,FALSE)," ")</f>
        <v>LIB2026</v>
      </c>
      <c r="K45" s="3">
        <f>IF(B45:B45&gt;0,VLOOKUP(B45,Fed.!$A$2:$J$1973,10,FALSE)," ")</f>
        <v>0</v>
      </c>
      <c r="L45" s="327">
        <f>apuração!L100</f>
        <v>64</v>
      </c>
      <c r="M45" s="327">
        <f>apuração!M100</f>
        <v>62</v>
      </c>
      <c r="N45" s="322">
        <f>apuração!N112</f>
        <v>128</v>
      </c>
      <c r="O45" s="323">
        <f>apuração!O112</f>
        <v>0</v>
      </c>
      <c r="P45" s="323">
        <f>apuração!P112</f>
        <v>0</v>
      </c>
      <c r="Q45" s="323">
        <f>apuração!Q112</f>
        <v>0</v>
      </c>
      <c r="R45" s="323">
        <f>apuração!R112</f>
        <v>0</v>
      </c>
      <c r="S45" s="324" t="str">
        <f>apuração!S112</f>
        <v/>
      </c>
      <c r="T45" s="324" t="str">
        <f>apuração!T112</f>
        <v/>
      </c>
      <c r="U45" s="324" t="str">
        <f>apuração!U112</f>
        <v/>
      </c>
      <c r="V45" s="324" t="str">
        <f>apuração!V112</f>
        <v/>
      </c>
      <c r="W45" s="315" t="str">
        <f>apuração!W112</f>
        <v/>
      </c>
      <c r="X45" s="325">
        <f>apuração!X100</f>
        <v>108</v>
      </c>
      <c r="Y45" s="315"/>
      <c r="Z45" s="315"/>
      <c r="AA45" s="315"/>
      <c r="AB45" s="315"/>
      <c r="AC45" s="315"/>
      <c r="AD45" s="315"/>
    </row>
    <row r="46" spans="1:30" ht="18.600000000000001">
      <c r="A46" s="358"/>
      <c r="B46" s="63" t="str">
        <f>apuração!B103</f>
        <v>817</v>
      </c>
      <c r="C46" t="str">
        <f>IF(B46:B46&gt;0,VLOOKUP(B46,Fed.!$A$2:$J$1973,2,FALSE)," ")</f>
        <v>KAWASAKI</v>
      </c>
      <c r="D46" t="str">
        <f>IF(B46:B46&gt;0,VLOOKUP(B46,Fed.!$A$2:$J$1973,3,FALSE)," ")</f>
        <v>TOSHIO</v>
      </c>
      <c r="E46" s="3" t="str">
        <f>IF(B46:B46&gt;0,VLOOKUP(B46,Fed.!$A$2:$J$1973,4,FALSE)," ")</f>
        <v>M</v>
      </c>
      <c r="F46" s="3" t="str">
        <f>IF(B46:B46&gt;0,VLOOKUP(B46,Fed.!$A$2:$J$1973,5,FALSE)," ")</f>
        <v>06. KOK</v>
      </c>
      <c r="G46" s="413">
        <f>IF(B46:B46&gt;0,VLOOKUP(B46,Fed.!$A$2:$J$1973,6,FALSE)," ")</f>
        <v>14865</v>
      </c>
      <c r="H46">
        <f>IF(B46:B46&gt;0,VLOOKUP(B46,Fed.!$A$2:$J$1973,7,FALSE)," ")</f>
        <v>9</v>
      </c>
      <c r="I46" t="str">
        <f>IF(B46:B46&gt;0,VLOOKUP(B46,Fed.!$A$2:$J$1973,8,FALSE)," ")</f>
        <v>B-MR</v>
      </c>
      <c r="J46" t="str">
        <f>IF(B46:B46&gt;0,VLOOKUP(B46,Fed.!$A$2:$J$1973,9,FALSE)," ")</f>
        <v>LIB2026</v>
      </c>
      <c r="K46" s="3">
        <f>IF(B46:B46&gt;0,VLOOKUP(B46,Fed.!$A$2:$J$1973,10,FALSE)," ")</f>
        <v>0</v>
      </c>
      <c r="L46" s="327">
        <f>apuração!L103</f>
        <v>63</v>
      </c>
      <c r="M46" s="327">
        <f>apuração!M103</f>
        <v>59</v>
      </c>
      <c r="N46" s="322">
        <f>apuração!N187</f>
        <v>124</v>
      </c>
      <c r="O46" s="323">
        <f>apuração!O187</f>
        <v>0</v>
      </c>
      <c r="P46" s="323">
        <f>apuração!P187</f>
        <v>0</v>
      </c>
      <c r="Q46" s="323">
        <f>apuração!Q187</f>
        <v>0</v>
      </c>
      <c r="R46" s="323">
        <f>apuração!R187</f>
        <v>0</v>
      </c>
      <c r="S46" s="324" t="str">
        <f>apuração!S187</f>
        <v/>
      </c>
      <c r="T46" s="324" t="str">
        <f>apuração!T187</f>
        <v/>
      </c>
      <c r="U46" s="324" t="str">
        <f>apuração!U187</f>
        <v/>
      </c>
      <c r="V46" s="324" t="str">
        <f>apuração!V187</f>
        <v/>
      </c>
      <c r="W46" s="315" t="str">
        <f>apuração!W187</f>
        <v/>
      </c>
      <c r="X46" s="325">
        <f>apuração!X103</f>
        <v>104</v>
      </c>
      <c r="Y46" s="315"/>
      <c r="Z46" s="315"/>
      <c r="AA46" s="315"/>
      <c r="AB46" s="315"/>
      <c r="AC46" s="315"/>
      <c r="AD46" s="315"/>
    </row>
    <row r="47" spans="1:30" ht="18.600000000000001">
      <c r="A47" s="358"/>
      <c r="B47" s="63" t="str">
        <f>apuração!B106</f>
        <v>672</v>
      </c>
      <c r="C47" t="str">
        <f>IF(B47:B47&gt;0,VLOOKUP(B47,Fed.!$A$2:$J$1973,2,FALSE)," ")</f>
        <v>FUKUZAWA</v>
      </c>
      <c r="D47" t="str">
        <f>IF(B47:B47&gt;0,VLOOKUP(B47,Fed.!$A$2:$J$1973,3,FALSE)," ")</f>
        <v>ISAURA</v>
      </c>
      <c r="E47" s="3" t="str">
        <f>IF(B47:B47&gt;0,VLOOKUP(B47,Fed.!$A$2:$J$1973,4,FALSE)," ")</f>
        <v>F</v>
      </c>
      <c r="F47" s="3" t="str">
        <f>IF(B47:B47&gt;0,VLOOKUP(B47,Fed.!$A$2:$J$1973,5,FALSE)," ")</f>
        <v>06. KOK</v>
      </c>
      <c r="G47" s="413">
        <f>IF(B47:B47&gt;0,VLOOKUP(B47,Fed.!$A$2:$J$1973,6,FALSE)," ")</f>
        <v>19670</v>
      </c>
      <c r="H47">
        <f>IF(B47:B47&gt;0,VLOOKUP(B47,Fed.!$A$2:$J$1973,7,FALSE)," ")</f>
        <v>8</v>
      </c>
      <c r="I47" t="str">
        <f>IF(B47:B47&gt;0,VLOOKUP(B47,Fed.!$A$2:$J$1973,8,FALSE)," ")</f>
        <v>B-NSR</v>
      </c>
      <c r="J47" t="str">
        <f>IF(B47:B47&gt;0,VLOOKUP(B47,Fed.!$A$2:$J$1973,9,FALSE)," ")</f>
        <v>LIB2026</v>
      </c>
      <c r="K47" s="3">
        <f>IF(B47:B47&gt;0,VLOOKUP(B47,Fed.!$A$2:$J$1973,10,FALSE)," ")</f>
        <v>0</v>
      </c>
      <c r="L47" s="327">
        <f>apuração!L106</f>
        <v>57</v>
      </c>
      <c r="M47" s="327">
        <f>apuração!M106</f>
        <v>59</v>
      </c>
      <c r="N47" s="322">
        <v>116</v>
      </c>
      <c r="O47" s="323">
        <f>apuração!O211</f>
        <v>0</v>
      </c>
      <c r="P47" s="323">
        <f>apuração!P211</f>
        <v>0</v>
      </c>
      <c r="Q47" s="323">
        <f>apuração!Q211</f>
        <v>0</v>
      </c>
      <c r="R47" s="323">
        <f>apuração!R211</f>
        <v>0</v>
      </c>
      <c r="S47" s="324" t="str">
        <f>apuração!S211</f>
        <v/>
      </c>
      <c r="T47" s="324" t="str">
        <f>apuração!T211</f>
        <v/>
      </c>
      <c r="U47" s="324" t="str">
        <f>apuração!U211</f>
        <v/>
      </c>
      <c r="V47" s="324" t="str">
        <f>apuração!V211</f>
        <v/>
      </c>
      <c r="W47" s="315" t="str">
        <f>apuração!W211</f>
        <v/>
      </c>
      <c r="X47" s="325">
        <f>apuração!X106</f>
        <v>100</v>
      </c>
      <c r="Y47" s="315"/>
      <c r="Z47" s="315"/>
      <c r="AA47" s="315"/>
      <c r="AB47" s="315"/>
      <c r="AC47" s="315"/>
      <c r="AD47" s="315"/>
    </row>
    <row r="48" spans="1:30" ht="18.600000000000001">
      <c r="A48" s="358"/>
      <c r="B48" s="462" t="str">
        <f>apuração!B111</f>
        <v>840</v>
      </c>
      <c r="C48" t="str">
        <f>IF(B48:B48&gt;0,VLOOKUP(B48,Fed.!$A$2:$J$1973,2,FALSE)," ")</f>
        <v>MAEDA</v>
      </c>
      <c r="D48" t="str">
        <f>IF(B48:B48&gt;0,VLOOKUP(B48,Fed.!$A$2:$J$1973,3,FALSE)," ")</f>
        <v>EDUARDO KIYOSHI</v>
      </c>
      <c r="E48" s="3" t="str">
        <f>IF(B48:B48&gt;0,VLOOKUP(B48,Fed.!$A$2:$J$1973,4,FALSE)," ")</f>
        <v>M</v>
      </c>
      <c r="F48" s="3" t="str">
        <f>IF(B48:B48&gt;0,VLOOKUP(B48,Fed.!$A$2:$J$1973,5,FALSE)," ")</f>
        <v>06. KOK</v>
      </c>
      <c r="G48" s="413">
        <f>IF(B48:B48&gt;0,VLOOKUP(B48,Fed.!$A$2:$J$1973,6,FALSE)," ")</f>
        <v>16578</v>
      </c>
      <c r="H48">
        <f>IF(B48:B48&gt;0,VLOOKUP(B48,Fed.!$A$2:$J$1973,7,FALSE)," ")</f>
        <v>9</v>
      </c>
      <c r="I48" t="str">
        <f>IF(B48:B48&gt;0,VLOOKUP(B48,Fed.!$A$2:$J$1973,8,FALSE)," ")</f>
        <v>B-SR</v>
      </c>
      <c r="J48" t="str">
        <f>IF(B48:B48&gt;0,VLOOKUP(B48,Fed.!$A$2:$J$1973,9,FALSE)," ")</f>
        <v>LIB2026</v>
      </c>
      <c r="K48" s="3">
        <f>IF(B48:B48&gt;0,VLOOKUP(B48,Fed.!$A$2:$J$1973,10,FALSE)," ")</f>
        <v>0</v>
      </c>
      <c r="L48" s="327">
        <f>apuração!L111</f>
        <v>99</v>
      </c>
      <c r="M48" s="327">
        <f>apuração!M111</f>
        <v>99</v>
      </c>
      <c r="N48" s="322">
        <f>apuração!N94</f>
        <v>126</v>
      </c>
      <c r="O48" s="323">
        <f>apuração!O94</f>
        <v>0</v>
      </c>
      <c r="P48" s="323">
        <f>apuração!P94</f>
        <v>0</v>
      </c>
      <c r="Q48" s="323">
        <f>apuração!Q94</f>
        <v>0</v>
      </c>
      <c r="R48" s="323">
        <f>apuração!R94</f>
        <v>0</v>
      </c>
      <c r="S48" s="324" t="str">
        <f>apuração!S94</f>
        <v/>
      </c>
      <c r="T48" s="324" t="str">
        <f>apuração!T94</f>
        <v/>
      </c>
      <c r="U48" s="324" t="str">
        <f>apuração!U94</f>
        <v/>
      </c>
      <c r="V48" s="324" t="str">
        <f>apuração!V94</f>
        <v/>
      </c>
      <c r="W48" s="315" t="str">
        <f>apuração!W94</f>
        <v/>
      </c>
      <c r="X48" s="325">
        <f>apuração!X111</f>
        <v>180</v>
      </c>
      <c r="Y48" s="315"/>
      <c r="Z48" s="315"/>
      <c r="AA48" s="315"/>
      <c r="AB48" s="315"/>
      <c r="AC48" s="315"/>
      <c r="AD48" s="315"/>
    </row>
    <row r="49" spans="1:30" ht="18.600000000000001">
      <c r="A49" s="358"/>
      <c r="B49" s="63" t="str">
        <f>apuração!B115</f>
        <v>512</v>
      </c>
      <c r="C49" t="str">
        <f>IF(B49:B49&gt;0,VLOOKUP(B49,Fed.!$A$2:$J$1973,2,FALSE)," ")</f>
        <v>MATSUMURA</v>
      </c>
      <c r="D49" t="str">
        <f>IF(B49:B49&gt;0,VLOOKUP(B49,Fed.!$A$2:$J$1973,3,FALSE)," ")</f>
        <v>TERUAKI</v>
      </c>
      <c r="E49" s="3" t="str">
        <f>IF(B49:B49&gt;0,VLOOKUP(B49,Fed.!$A$2:$J$1973,4,FALSE)," ")</f>
        <v>M</v>
      </c>
      <c r="F49" s="3" t="str">
        <f>IF(B49:B49&gt;0,VLOOKUP(B49,Fed.!$A$2:$J$1973,5,FALSE)," ")</f>
        <v>06. KOK</v>
      </c>
      <c r="G49" s="413">
        <f>IF(B49:B49&gt;0,VLOOKUP(B49,Fed.!$A$2:$J$1973,6,FALSE)," ")</f>
        <v>15766</v>
      </c>
      <c r="H49">
        <f>IF(B49:B49&gt;0,VLOOKUP(B49,Fed.!$A$2:$J$1973,7,FALSE)," ")</f>
        <v>9</v>
      </c>
      <c r="I49" t="str">
        <f>IF(B49:B49&gt;0,VLOOKUP(B49,Fed.!$A$2:$J$1973,8,FALSE)," ")</f>
        <v>B-SR</v>
      </c>
      <c r="J49" t="str">
        <f>IF(B49:B49&gt;0,VLOOKUP(B49,Fed.!$A$2:$J$1973,9,FALSE)," ")</f>
        <v>LIB2026</v>
      </c>
      <c r="K49" s="3">
        <f>IF(B49:B49&gt;0,VLOOKUP(B49,Fed.!$A$2:$J$1973,10,FALSE)," ")</f>
        <v>0</v>
      </c>
      <c r="L49" s="327">
        <f>apuração!L115</f>
        <v>57</v>
      </c>
      <c r="M49" s="327">
        <f>apuração!M115</f>
        <v>63</v>
      </c>
      <c r="N49" s="322">
        <f>apuração!N59</f>
        <v>122</v>
      </c>
      <c r="O49" s="323">
        <f>apuração!O59</f>
        <v>0</v>
      </c>
      <c r="P49" s="323">
        <f>apuração!P59</f>
        <v>0</v>
      </c>
      <c r="Q49" s="323">
        <f>apuração!Q59</f>
        <v>0</v>
      </c>
      <c r="R49" s="323">
        <f>apuração!R59</f>
        <v>0</v>
      </c>
      <c r="S49" s="324" t="str">
        <f>apuração!S59</f>
        <v/>
      </c>
      <c r="T49" s="324" t="str">
        <f>apuração!T59</f>
        <v/>
      </c>
      <c r="U49" s="324" t="str">
        <f>apuração!U59</f>
        <v/>
      </c>
      <c r="V49" s="324" t="str">
        <f>apuração!V59</f>
        <v/>
      </c>
      <c r="W49" s="315" t="str">
        <f>apuração!W59</f>
        <v/>
      </c>
      <c r="X49" s="325">
        <f>apuração!X115</f>
        <v>102</v>
      </c>
      <c r="Y49" s="315"/>
      <c r="Z49" s="315"/>
      <c r="AA49" s="315"/>
      <c r="AB49" s="315"/>
      <c r="AC49" s="315"/>
      <c r="AD49" s="315"/>
    </row>
    <row r="50" spans="1:30" ht="18.600000000000001">
      <c r="A50" s="358"/>
      <c r="B50" s="63" t="str">
        <f>apuração!B118</f>
        <v>609</v>
      </c>
      <c r="C50" t="str">
        <f>IF(B50:B50&gt;0,VLOOKUP(B50,Fed.!$A$2:$J$1973,2,FALSE)," ")</f>
        <v>NAKASHIMA</v>
      </c>
      <c r="D50" t="str">
        <f>IF(B50:B50&gt;0,VLOOKUP(B50,Fed.!$A$2:$J$1973,3,FALSE)," ")</f>
        <v>MITSUKO</v>
      </c>
      <c r="E50" s="3" t="str">
        <f>IF(B50:B50&gt;0,VLOOKUP(B50,Fed.!$A$2:$J$1973,4,FALSE)," ")</f>
        <v>F</v>
      </c>
      <c r="F50" s="3" t="str">
        <f>IF(B50:B50&gt;0,VLOOKUP(B50,Fed.!$A$2:$J$1973,5,FALSE)," ")</f>
        <v>06. KOK</v>
      </c>
      <c r="G50" s="413">
        <f>IF(B50:B50&gt;0,VLOOKUP(B50,Fed.!$A$2:$J$1973,6,FALSE)," ")</f>
        <v>19177</v>
      </c>
      <c r="H50">
        <f>IF(B50:B50&gt;0,VLOOKUP(B50,Fed.!$A$2:$J$1973,7,FALSE)," ")</f>
        <v>9</v>
      </c>
      <c r="I50" t="str">
        <f>IF(B50:B50&gt;0,VLOOKUP(B50,Fed.!$A$2:$J$1973,8,FALSE)," ")</f>
        <v>B-NSR</v>
      </c>
      <c r="J50" t="str">
        <f>IF(B50:B50&gt;0,VLOOKUP(B50,Fed.!$A$2:$J$1973,9,FALSE)," ")</f>
        <v>LIB2026</v>
      </c>
      <c r="K50" s="3">
        <f>IF(B50:B50&gt;0,VLOOKUP(B50,Fed.!$A$2:$J$1973,10,FALSE)," ")</f>
        <v>0</v>
      </c>
      <c r="L50" s="327">
        <f>apuração!L118</f>
        <v>53</v>
      </c>
      <c r="M50" s="327">
        <f>apuração!M118</f>
        <v>59</v>
      </c>
      <c r="N50" s="322">
        <f>apuração!N52</f>
        <v>125</v>
      </c>
      <c r="O50" s="323" t="str">
        <f>apuração!O52</f>
        <v>1-17</v>
      </c>
      <c r="P50" s="323">
        <f>apuração!P52</f>
        <v>0</v>
      </c>
      <c r="Q50" s="323">
        <f>apuração!Q52</f>
        <v>0</v>
      </c>
      <c r="R50" s="323">
        <f>apuração!R52</f>
        <v>0</v>
      </c>
      <c r="S50" s="324">
        <f>apuração!S52</f>
        <v>4</v>
      </c>
      <c r="T50" s="324" t="str">
        <f>apuração!T52</f>
        <v/>
      </c>
      <c r="U50" s="324" t="str">
        <f>apuração!U52</f>
        <v/>
      </c>
      <c r="V50" s="324" t="str">
        <f>apuração!V52</f>
        <v/>
      </c>
      <c r="W50" s="315">
        <f>apuração!W52</f>
        <v>4</v>
      </c>
      <c r="X50" s="325">
        <f>apuração!X118</f>
        <v>94</v>
      </c>
      <c r="Y50" s="315"/>
      <c r="Z50" s="315"/>
      <c r="AA50" s="315"/>
      <c r="AB50" s="315"/>
      <c r="AC50" s="315"/>
      <c r="AD50" s="315"/>
    </row>
    <row r="51" spans="1:30" ht="18.600000000000001">
      <c r="A51" s="358"/>
      <c r="B51" s="63">
        <f>apuração!B122</f>
        <v>691</v>
      </c>
      <c r="C51" t="str">
        <f>IF(B51:B51&gt;0,VLOOKUP(B51,Fed.!$A$2:$J$1973,2,FALSE)," ")</f>
        <v>HIRATA</v>
      </c>
      <c r="D51" t="str">
        <f>IF(B51:B51&gt;0,VLOOKUP(B51,Fed.!$A$2:$J$1973,3,FALSE)," ")</f>
        <v>IRINEU YASSAYUKI</v>
      </c>
      <c r="E51" s="3" t="str">
        <f>IF(B51:B51&gt;0,VLOOKUP(B51,Fed.!$A$2:$J$1973,4,FALSE)," ")</f>
        <v>M</v>
      </c>
      <c r="F51" s="3" t="str">
        <f>IF(B51:B51&gt;0,VLOOKUP(B51,Fed.!$A$2:$J$1973,5,FALSE)," ")</f>
        <v>06. KOK</v>
      </c>
      <c r="G51" s="413">
        <f>IF(B51:B51&gt;0,VLOOKUP(B51,Fed.!$A$2:$J$1973,6,FALSE)," ")</f>
        <v>24162</v>
      </c>
      <c r="H51">
        <f>IF(B51:B51&gt;0,VLOOKUP(B51,Fed.!$A$2:$J$1973,7,FALSE)," ")</f>
        <v>8</v>
      </c>
      <c r="I51" t="str">
        <f>IF(B51:B51&gt;0,VLOOKUP(B51,Fed.!$A$2:$J$1973,8,FALSE)," ")</f>
        <v>B-NSR</v>
      </c>
      <c r="J51" t="str">
        <f>IF(B51:B51&gt;0,VLOOKUP(B51,Fed.!$A$2:$J$1973,9,FALSE)," ")</f>
        <v>LIB2026</v>
      </c>
      <c r="K51" s="3">
        <f>IF(B51:B51&gt;0,VLOOKUP(B51,Fed.!$A$2:$J$1973,10,FALSE)," ")</f>
        <v>0</v>
      </c>
      <c r="L51" s="327">
        <f>apuração!L122</f>
        <v>56</v>
      </c>
      <c r="M51" s="327">
        <f>apuração!M122</f>
        <v>57</v>
      </c>
      <c r="N51" s="322">
        <f>apuração!N204</f>
        <v>138</v>
      </c>
      <c r="O51" s="323">
        <f>apuração!O204</f>
        <v>0</v>
      </c>
      <c r="P51" s="323">
        <f>apuração!P204</f>
        <v>0</v>
      </c>
      <c r="Q51" s="323">
        <f>apuração!Q204</f>
        <v>0</v>
      </c>
      <c r="R51" s="323">
        <f>apuração!R204</f>
        <v>0</v>
      </c>
      <c r="S51" s="324" t="str">
        <f>apuração!S204</f>
        <v/>
      </c>
      <c r="T51" s="324" t="str">
        <f>apuração!T204</f>
        <v/>
      </c>
      <c r="U51" s="324" t="str">
        <f>apuração!U204</f>
        <v/>
      </c>
      <c r="V51" s="324" t="str">
        <f>apuração!V204</f>
        <v/>
      </c>
      <c r="W51" s="315" t="str">
        <f>apuração!W204</f>
        <v/>
      </c>
      <c r="X51" s="325">
        <f>apuração!X122</f>
        <v>97</v>
      </c>
      <c r="Y51" s="315"/>
      <c r="Z51" s="315"/>
      <c r="AA51" s="315"/>
      <c r="AB51" s="315"/>
      <c r="AC51" s="315"/>
      <c r="AD51" s="315"/>
    </row>
    <row r="52" spans="1:30" ht="18.600000000000001">
      <c r="A52" s="358"/>
      <c r="B52" s="63" t="str">
        <f>apuração!B126</f>
        <v>848</v>
      </c>
      <c r="C52" t="str">
        <f>IF(B52:B52&gt;0,VLOOKUP(B52,Fed.!$A$2:$J$1973,2,FALSE)," ")</f>
        <v>NOZAWA</v>
      </c>
      <c r="D52" t="str">
        <f>IF(B52:B52&gt;0,VLOOKUP(B52,Fed.!$A$2:$J$1973,3,FALSE)," ")</f>
        <v>CARLOS MASAYUKI</v>
      </c>
      <c r="E52" s="3" t="str">
        <f>IF(B52:B52&gt;0,VLOOKUP(B52,Fed.!$A$2:$J$1973,4,FALSE)," ")</f>
        <v>M</v>
      </c>
      <c r="F52" s="3" t="str">
        <f>IF(B52:B52&gt;0,VLOOKUP(B52,Fed.!$A$2:$J$1973,5,FALSE)," ")</f>
        <v>06. KOK</v>
      </c>
      <c r="G52" s="413">
        <f>IF(B52:B52&gt;0,VLOOKUP(B52,Fed.!$A$2:$J$1973,6,FALSE)," ")</f>
        <v>24027</v>
      </c>
      <c r="H52">
        <f>IF(B52:B52&gt;0,VLOOKUP(B52,Fed.!$A$2:$J$1973,7,FALSE)," ")</f>
        <v>9</v>
      </c>
      <c r="I52" t="str">
        <f>IF(B52:B52&gt;0,VLOOKUP(B52,Fed.!$A$2:$J$1973,8,FALSE)," ")</f>
        <v>B-NSR</v>
      </c>
      <c r="J52" t="str">
        <f>IF(B52:B52&gt;0,VLOOKUP(B52,Fed.!$A$2:$J$1973,9,FALSE)," ")</f>
        <v>LIB2026</v>
      </c>
      <c r="K52" s="3">
        <f>IF(B52:B52&gt;0,VLOOKUP(B52,Fed.!$A$2:$J$1973,10,FALSE)," ")</f>
        <v>0</v>
      </c>
      <c r="L52" s="321">
        <f>apuração!L126</f>
        <v>64</v>
      </c>
      <c r="M52" s="321">
        <f>apuração!M126</f>
        <v>61</v>
      </c>
      <c r="N52" s="322">
        <f>apuração!N115</f>
        <v>120</v>
      </c>
      <c r="O52" s="323">
        <f>apuração!O115</f>
        <v>0</v>
      </c>
      <c r="P52" s="323">
        <f>apuração!P115</f>
        <v>0</v>
      </c>
      <c r="Q52" s="323">
        <f>apuração!Q115</f>
        <v>0</v>
      </c>
      <c r="R52" s="323">
        <f>apuração!R115</f>
        <v>0</v>
      </c>
      <c r="S52" s="324" t="str">
        <f>apuração!S115</f>
        <v/>
      </c>
      <c r="T52" s="324" t="str">
        <f>apuração!T115</f>
        <v/>
      </c>
      <c r="U52" s="324" t="str">
        <f>apuração!U115</f>
        <v/>
      </c>
      <c r="V52" s="324" t="str">
        <f>apuração!V115</f>
        <v/>
      </c>
      <c r="W52" s="315" t="str">
        <f>apuração!W115</f>
        <v/>
      </c>
      <c r="X52" s="325">
        <f>apuração!X126</f>
        <v>107</v>
      </c>
      <c r="Y52" s="315"/>
      <c r="Z52" s="315"/>
      <c r="AA52" s="315"/>
      <c r="AB52" s="315"/>
      <c r="AC52" s="315"/>
      <c r="AD52" s="315"/>
    </row>
    <row r="53" spans="1:30" ht="18.600000000000001">
      <c r="A53" s="358"/>
      <c r="B53" s="63" t="str">
        <f>apuração!B131</f>
        <v>182</v>
      </c>
      <c r="C53" t="str">
        <f>IF(B53:B53&gt;0,VLOOKUP(B53,Fed.!$A$2:$J$1973,2,FALSE)," ")</f>
        <v>NISHIDA</v>
      </c>
      <c r="D53" t="str">
        <f>IF(B53:B53&gt;0,VLOOKUP(B53,Fed.!$A$2:$J$1973,3,FALSE)," ")</f>
        <v>UTAKO</v>
      </c>
      <c r="E53" s="3" t="str">
        <f>IF(B53:B53&gt;0,VLOOKUP(B53,Fed.!$A$2:$J$1973,4,FALSE)," ")</f>
        <v>F</v>
      </c>
      <c r="F53" s="3" t="str">
        <f>IF(B53:B53&gt;0,VLOOKUP(B53,Fed.!$A$2:$J$1973,5,FALSE)," ")</f>
        <v>06. KOK</v>
      </c>
      <c r="G53" s="413">
        <f>IF(B53:B53&gt;0,VLOOKUP(B53,Fed.!$A$2:$J$1973,6,FALSE)," ")</f>
        <v>15498</v>
      </c>
      <c r="H53">
        <f>IF(B53:B53&gt;0,VLOOKUP(B53,Fed.!$A$2:$J$1973,7,FALSE)," ")</f>
        <v>9</v>
      </c>
      <c r="I53" t="str">
        <f>IF(B53:B53&gt;0,VLOOKUP(B53,Fed.!$A$2:$J$1973,8,FALSE)," ")</f>
        <v>B-SR</v>
      </c>
      <c r="J53" t="str">
        <f>IF(B53:B53&gt;0,VLOOKUP(B53,Fed.!$A$2:$J$1973,9,FALSE)," ")</f>
        <v>LIB2027</v>
      </c>
      <c r="K53" s="3">
        <f>IF(B53:B53&gt;0,VLOOKUP(B53,Fed.!$A$2:$J$1973,10,FALSE)," ")</f>
        <v>0</v>
      </c>
      <c r="L53" s="327">
        <f>apuração!L131</f>
        <v>54</v>
      </c>
      <c r="M53" s="327">
        <f>apuração!M131</f>
        <v>59</v>
      </c>
      <c r="N53" s="322">
        <f>apuração!N23</f>
        <v>102</v>
      </c>
      <c r="O53" s="323">
        <f>apuração!O23</f>
        <v>0</v>
      </c>
      <c r="P53" s="323">
        <f>apuração!P23</f>
        <v>0</v>
      </c>
      <c r="Q53" s="323">
        <f>apuração!Q23</f>
        <v>0</v>
      </c>
      <c r="R53" s="323">
        <f>apuração!R23</f>
        <v>0</v>
      </c>
      <c r="S53" s="324" t="str">
        <f>apuração!S23</f>
        <v/>
      </c>
      <c r="T53" s="324" t="str">
        <f>apuração!T23</f>
        <v/>
      </c>
      <c r="U53" s="324" t="str">
        <f>apuração!U23</f>
        <v/>
      </c>
      <c r="V53" s="324" t="str">
        <f>apuração!V23</f>
        <v/>
      </c>
      <c r="W53" s="315" t="str">
        <f>apuração!W23</f>
        <v/>
      </c>
      <c r="X53" s="325">
        <f>apuração!X131</f>
        <v>95</v>
      </c>
      <c r="Y53" s="315"/>
      <c r="Z53" s="315"/>
      <c r="AA53" s="315"/>
      <c r="AB53" s="315"/>
      <c r="AC53" s="315"/>
      <c r="AD53" s="315"/>
    </row>
    <row r="54" spans="1:30" ht="18.600000000000001">
      <c r="A54" s="358"/>
      <c r="B54" s="63" t="str">
        <f>apuração!B135</f>
        <v>152</v>
      </c>
      <c r="C54" t="str">
        <f>IF(B54:B54&gt;0,VLOOKUP(B54,Fed.!$A$2:$J$1973,2,FALSE)," ")</f>
        <v>SHIRAHATA</v>
      </c>
      <c r="D54" t="str">
        <f>IF(B54:B54&gt;0,VLOOKUP(B54,Fed.!$A$2:$J$1973,3,FALSE)," ")</f>
        <v>MAKOTO</v>
      </c>
      <c r="E54" s="3" t="str">
        <f>IF(B54:B54&gt;0,VLOOKUP(B54,Fed.!$A$2:$J$1973,4,FALSE)," ")</f>
        <v>M</v>
      </c>
      <c r="F54" s="3" t="str">
        <f>IF(B54:B54&gt;0,VLOOKUP(B54,Fed.!$A$2:$J$1973,5,FALSE)," ")</f>
        <v>06. KOK</v>
      </c>
      <c r="G54" s="413">
        <f>IF(B54:B54&gt;0,VLOOKUP(B54,Fed.!$A$2:$J$1973,6,FALSE)," ")</f>
        <v>13189</v>
      </c>
      <c r="H54">
        <f>IF(B54:B54&gt;0,VLOOKUP(B54,Fed.!$A$2:$J$1973,7,FALSE)," ")</f>
        <v>9</v>
      </c>
      <c r="I54" t="str">
        <f>IF(B54:B54&gt;0,VLOOKUP(B54,Fed.!$A$2:$J$1973,8,FALSE)," ")</f>
        <v>B-MR</v>
      </c>
      <c r="J54" t="str">
        <f>IF(B54:B54&gt;0,VLOOKUP(B54,Fed.!$A$2:$J$1973,9,FALSE)," ")</f>
        <v>LIB2026i</v>
      </c>
      <c r="K54" s="3">
        <f>IF(B54:B54&gt;0,VLOOKUP(B54,Fed.!$A$2:$J$1973,10,FALSE)," ")</f>
        <v>0</v>
      </c>
      <c r="L54" s="327">
        <f>apuração!L135</f>
        <v>53</v>
      </c>
      <c r="M54" s="327">
        <f>apuração!M135</f>
        <v>66</v>
      </c>
      <c r="N54" s="322">
        <f>apuração!N145</f>
        <v>128</v>
      </c>
      <c r="O54" s="323">
        <f>apuração!O145</f>
        <v>0</v>
      </c>
      <c r="P54" s="323">
        <f>apuração!P145</f>
        <v>0</v>
      </c>
      <c r="Q54" s="323">
        <f>apuração!Q145</f>
        <v>0</v>
      </c>
      <c r="R54" s="323">
        <f>apuração!R145</f>
        <v>0</v>
      </c>
      <c r="S54" s="324" t="str">
        <f>apuração!S145</f>
        <v/>
      </c>
      <c r="T54" s="324" t="str">
        <f>apuração!T145</f>
        <v/>
      </c>
      <c r="U54" s="324" t="str">
        <f>apuração!U145</f>
        <v/>
      </c>
      <c r="V54" s="324" t="str">
        <f>apuração!V145</f>
        <v/>
      </c>
      <c r="W54" s="315" t="str">
        <f>apuração!W145</f>
        <v/>
      </c>
      <c r="X54" s="325">
        <f>apuração!X135</f>
        <v>101</v>
      </c>
      <c r="Y54" s="315"/>
      <c r="Z54" s="315"/>
      <c r="AA54" s="315"/>
      <c r="AB54" s="315"/>
      <c r="AC54" s="315"/>
      <c r="AD54" s="315"/>
    </row>
    <row r="55" spans="1:30" ht="18.600000000000001">
      <c r="A55" s="358"/>
      <c r="B55" s="63" t="str">
        <f>apuração!B139</f>
        <v>630</v>
      </c>
      <c r="C55" t="str">
        <f>IF(B55:B55&gt;0,VLOOKUP(B55,Fed.!$A$2:$J$1973,2,FALSE)," ")</f>
        <v>YAMAZAKI</v>
      </c>
      <c r="D55" t="str">
        <f>IF(B55:B55&gt;0,VLOOKUP(B55,Fed.!$A$2:$J$1973,3,FALSE)," ")</f>
        <v>TERUYUKI</v>
      </c>
      <c r="E55" s="3" t="str">
        <f>IF(B55:B55&gt;0,VLOOKUP(B55,Fed.!$A$2:$J$1973,4,FALSE)," ")</f>
        <v>M</v>
      </c>
      <c r="F55" s="3" t="str">
        <f>IF(B55:B55&gt;0,VLOOKUP(B55,Fed.!$A$2:$J$1973,5,FALSE)," ")</f>
        <v>06. KOK</v>
      </c>
      <c r="G55" s="413">
        <f>IF(B55:B55&gt;0,VLOOKUP(B55,Fed.!$A$2:$J$1973,6,FALSE)," ")</f>
        <v>17919</v>
      </c>
      <c r="H55">
        <f>IF(B55:B55&gt;0,VLOOKUP(B55,Fed.!$A$2:$J$1973,7,FALSE)," ")</f>
        <v>9</v>
      </c>
      <c r="I55" t="str">
        <f>IF(B55:B55&gt;0,VLOOKUP(B55,Fed.!$A$2:$J$1973,8,FALSE)," ")</f>
        <v>B-SR</v>
      </c>
      <c r="J55" t="str">
        <f>IF(B55:B55&gt;0,VLOOKUP(B55,Fed.!$A$2:$J$1973,9,FALSE)," ")</f>
        <v>LIB2026</v>
      </c>
      <c r="K55" s="3">
        <f>IF(B55:B55&gt;0,VLOOKUP(B55,Fed.!$A$2:$J$1973,10,FALSE)," ")</f>
        <v>0</v>
      </c>
      <c r="L55" s="327">
        <f>apuração!L139</f>
        <v>59</v>
      </c>
      <c r="M55" s="327">
        <f>apuração!M139</f>
        <v>58</v>
      </c>
      <c r="N55" s="322">
        <f>apuração!N39</f>
        <v>120</v>
      </c>
      <c r="O55" s="323">
        <f>apuração!O39</f>
        <v>0</v>
      </c>
      <c r="P55" s="323">
        <f>apuração!P39</f>
        <v>0</v>
      </c>
      <c r="Q55" s="323">
        <f>apuração!Q39</f>
        <v>0</v>
      </c>
      <c r="R55" s="323">
        <f>apuração!R39</f>
        <v>0</v>
      </c>
      <c r="S55" s="324" t="str">
        <f>apuração!S39</f>
        <v/>
      </c>
      <c r="T55" s="324" t="str">
        <f>apuração!T39</f>
        <v/>
      </c>
      <c r="U55" s="324" t="str">
        <f>apuração!U39</f>
        <v/>
      </c>
      <c r="V55" s="324" t="str">
        <f>apuração!V39</f>
        <v/>
      </c>
      <c r="W55" s="315" t="str">
        <f>apuração!W39</f>
        <v/>
      </c>
      <c r="X55" s="325">
        <f>apuração!X139</f>
        <v>99</v>
      </c>
      <c r="Y55" s="315"/>
      <c r="Z55" s="315"/>
      <c r="AA55" s="315"/>
      <c r="AB55" s="315"/>
      <c r="AC55" s="315"/>
      <c r="AD55" s="315"/>
    </row>
    <row r="56" spans="1:30" ht="18.600000000000001">
      <c r="A56" s="358"/>
      <c r="B56" s="63" t="str">
        <f>apuração!B144</f>
        <v>153</v>
      </c>
      <c r="C56" t="str">
        <f>IF(B56:B56&gt;0,VLOOKUP(B56,Fed.!$A$2:$J$1973,2,FALSE)," ")</f>
        <v>FURUKAWA</v>
      </c>
      <c r="D56" t="str">
        <f>IF(B56:B56&gt;0,VLOOKUP(B56,Fed.!$A$2:$J$1973,3,FALSE)," ")</f>
        <v>FUMIKO</v>
      </c>
      <c r="E56" s="3" t="str">
        <f>IF(B56:B56&gt;0,VLOOKUP(B56,Fed.!$A$2:$J$1973,4,FALSE)," ")</f>
        <v>F</v>
      </c>
      <c r="F56" s="3" t="str">
        <f>IF(B56:B56&gt;0,VLOOKUP(B56,Fed.!$A$2:$J$1973,5,FALSE)," ")</f>
        <v>06. KOK</v>
      </c>
      <c r="G56" s="413">
        <f>IF(B56:B56&gt;0,VLOOKUP(B56,Fed.!$A$2:$J$1973,6,FALSE)," ")</f>
        <v>13386</v>
      </c>
      <c r="H56">
        <f>IF(B56:B56&gt;0,VLOOKUP(B56,Fed.!$A$2:$J$1973,7,FALSE)," ")</f>
        <v>12</v>
      </c>
      <c r="I56" t="str">
        <f>IF(B56:B56&gt;0,VLOOKUP(B56,Fed.!$A$2:$J$1973,8,FALSE)," ")</f>
        <v>C-MR</v>
      </c>
      <c r="J56" t="str">
        <f>IF(B56:B56&gt;0,VLOOKUP(B56,Fed.!$A$2:$J$1973,9,FALSE)," ")</f>
        <v>LIB2026i</v>
      </c>
      <c r="K56" s="3">
        <f>IF(B56:B56&gt;0,VLOOKUP(B56,Fed.!$A$2:$J$1973,10,FALSE)," ")</f>
        <v>0</v>
      </c>
      <c r="L56" s="327">
        <f>apuração!L144</f>
        <v>84</v>
      </c>
      <c r="M56" s="327">
        <f>apuração!M144</f>
        <v>87</v>
      </c>
      <c r="N56" s="322">
        <f>apuração!N56</f>
        <v>123</v>
      </c>
      <c r="O56" s="323">
        <f>apuração!O56</f>
        <v>0</v>
      </c>
      <c r="P56" s="323">
        <f>apuração!P56</f>
        <v>0</v>
      </c>
      <c r="Q56" s="323">
        <f>apuração!Q56</f>
        <v>0</v>
      </c>
      <c r="R56" s="323">
        <f>apuração!R56</f>
        <v>0</v>
      </c>
      <c r="S56" s="324" t="str">
        <f>apuração!S56</f>
        <v/>
      </c>
      <c r="T56" s="324" t="str">
        <f>apuração!T56</f>
        <v/>
      </c>
      <c r="U56" s="324" t="str">
        <f>apuração!U56</f>
        <v/>
      </c>
      <c r="V56" s="324" t="str">
        <f>apuração!V56</f>
        <v/>
      </c>
      <c r="W56" s="315" t="str">
        <f>apuração!W56</f>
        <v/>
      </c>
      <c r="X56" s="325">
        <f>apuração!X144</f>
        <v>147</v>
      </c>
      <c r="Y56" s="315"/>
      <c r="Z56" s="315"/>
      <c r="AA56" s="315"/>
      <c r="AB56" s="315"/>
      <c r="AC56" s="315"/>
      <c r="AD56" s="315"/>
    </row>
    <row r="57" spans="1:30" ht="18.600000000000001">
      <c r="A57" s="358"/>
      <c r="B57" s="63" t="str">
        <f>apuração!B147</f>
        <v>706</v>
      </c>
      <c r="C57" t="str">
        <f>IF(B57:B57&gt;0,VLOOKUP(B57,Fed.!$A$2:$J$1973,2,FALSE)," ")</f>
        <v>HIRAKAWA</v>
      </c>
      <c r="D57" t="str">
        <f>IF(B57:B57&gt;0,VLOOKUP(B57,Fed.!$A$2:$J$1973,3,FALSE)," ")</f>
        <v>ISAO</v>
      </c>
      <c r="E57" s="3" t="str">
        <f>IF(B57:B57&gt;0,VLOOKUP(B57,Fed.!$A$2:$J$1973,4,FALSE)," ")</f>
        <v>M</v>
      </c>
      <c r="F57" s="3" t="str">
        <f>IF(B57:B57&gt;0,VLOOKUP(B57,Fed.!$A$2:$J$1973,5,FALSE)," ")</f>
        <v>06. KOK</v>
      </c>
      <c r="G57" s="413">
        <f>IF(B57:B57&gt;0,VLOOKUP(B57,Fed.!$A$2:$J$1973,6,FALSE)," ")</f>
        <v>17410</v>
      </c>
      <c r="H57">
        <f>IF(B57:B57&gt;0,VLOOKUP(B57,Fed.!$A$2:$J$1973,7,FALSE)," ")</f>
        <v>12</v>
      </c>
      <c r="I57" t="str">
        <f>IF(B57:B57&gt;0,VLOOKUP(B57,Fed.!$A$2:$J$1973,8,FALSE)," ")</f>
        <v>C-SR</v>
      </c>
      <c r="J57" t="str">
        <f>IF(B57:B57&gt;0,VLOOKUP(B57,Fed.!$A$2:$J$1973,9,FALSE)," ")</f>
        <v>LIB2026</v>
      </c>
      <c r="K57" s="3">
        <f>IF(B57:B57&gt;0,VLOOKUP(B57,Fed.!$A$2:$J$1973,10,FALSE)," ")</f>
        <v>0</v>
      </c>
      <c r="L57" s="327">
        <f>apuração!L147</f>
        <v>73</v>
      </c>
      <c r="M57" s="327">
        <f>apuração!M147</f>
        <v>71</v>
      </c>
      <c r="N57" s="322">
        <f>apuração!N171</f>
        <v>123</v>
      </c>
      <c r="O57" s="323">
        <f>apuração!O171</f>
        <v>0</v>
      </c>
      <c r="P57" s="323">
        <f>apuração!P171</f>
        <v>0</v>
      </c>
      <c r="Q57" s="323">
        <f>apuração!Q171</f>
        <v>0</v>
      </c>
      <c r="R57" s="323">
        <f>apuração!R171</f>
        <v>0</v>
      </c>
      <c r="S57" s="324" t="str">
        <f>apuração!S171</f>
        <v/>
      </c>
      <c r="T57" s="324" t="str">
        <f>apuração!T171</f>
        <v/>
      </c>
      <c r="U57" s="324" t="str">
        <f>apuração!U171</f>
        <v/>
      </c>
      <c r="V57" s="324" t="str">
        <f>apuração!V171</f>
        <v/>
      </c>
      <c r="W57" s="315" t="str">
        <f>apuração!W171</f>
        <v/>
      </c>
      <c r="X57" s="325">
        <f>apuração!X147</f>
        <v>120</v>
      </c>
      <c r="Y57" s="315"/>
      <c r="Z57" s="315"/>
      <c r="AA57" s="315"/>
      <c r="AB57" s="315"/>
      <c r="AC57" s="315"/>
      <c r="AD57" s="315"/>
    </row>
    <row r="58" spans="1:30" ht="18.600000000000001">
      <c r="A58" s="358"/>
      <c r="B58" s="63" t="str">
        <f>apuração!B149</f>
        <v>169</v>
      </c>
      <c r="C58" t="str">
        <f>IF(B58:B58&gt;0,VLOOKUP(B58,Fed.!$A$2:$J$1973,2,FALSE)," ")</f>
        <v>SILVA</v>
      </c>
      <c r="D58" t="str">
        <f>IF(B58:B58&gt;0,VLOOKUP(B58,Fed.!$A$2:$J$1973,3,FALSE)," ")</f>
        <v>MANOEL</v>
      </c>
      <c r="E58" s="3" t="str">
        <f>IF(B58:B58&gt;0,VLOOKUP(B58,Fed.!$A$2:$J$1973,4,FALSE)," ")</f>
        <v>M</v>
      </c>
      <c r="F58" s="3" t="str">
        <f>IF(B58:B58&gt;0,VLOOKUP(B58,Fed.!$A$2:$J$1973,5,FALSE)," ")</f>
        <v>06. KOK</v>
      </c>
      <c r="G58" s="413">
        <f>IF(B58:B58&gt;0,VLOOKUP(B58,Fed.!$A$2:$J$1973,6,FALSE)," ")</f>
        <v>20205</v>
      </c>
      <c r="H58">
        <f>IF(B58:B58&gt;0,VLOOKUP(B58,Fed.!$A$2:$J$1973,7,FALSE)," ")</f>
        <v>9</v>
      </c>
      <c r="I58" t="str">
        <f>IF(B58:B58&gt;0,VLOOKUP(B58,Fed.!$A$2:$J$1973,8,FALSE)," ")</f>
        <v>B-NSR</v>
      </c>
      <c r="J58" t="str">
        <f>IF(B58:B58&gt;0,VLOOKUP(B58,Fed.!$A$2:$J$1973,9,FALSE)," ")</f>
        <v>LIB2026</v>
      </c>
      <c r="K58" s="3">
        <f>IF(B58:B58&gt;0,VLOOKUP(B58,Fed.!$A$2:$J$1973,10,FALSE)," ")</f>
        <v>0</v>
      </c>
      <c r="L58" s="327">
        <f>apuração!L149</f>
        <v>64</v>
      </c>
      <c r="M58" s="327">
        <f>apuração!M149</f>
        <v>55</v>
      </c>
      <c r="N58" s="322">
        <f>apuração!N88</f>
        <v>136</v>
      </c>
      <c r="O58" s="323">
        <f>apuração!O88</f>
        <v>0</v>
      </c>
      <c r="P58" s="323">
        <f>apuração!P88</f>
        <v>0</v>
      </c>
      <c r="Q58" s="323">
        <f>apuração!Q88</f>
        <v>0</v>
      </c>
      <c r="R58" s="323">
        <f>apuração!R88</f>
        <v>0</v>
      </c>
      <c r="S58" s="324" t="str">
        <f>apuração!S88</f>
        <v/>
      </c>
      <c r="T58" s="324" t="str">
        <f>apuração!T88</f>
        <v/>
      </c>
      <c r="U58" s="324" t="str">
        <f>apuração!U88</f>
        <v/>
      </c>
      <c r="V58" s="324" t="str">
        <f>apuração!V88</f>
        <v/>
      </c>
      <c r="W58" s="315" t="str">
        <f>apuração!W88</f>
        <v/>
      </c>
      <c r="X58" s="325">
        <f>apuração!X149</f>
        <v>101</v>
      </c>
      <c r="Y58" s="315"/>
      <c r="Z58" s="315"/>
      <c r="AA58" s="315"/>
      <c r="AB58" s="315"/>
      <c r="AC58" s="315"/>
      <c r="AD58" s="315"/>
    </row>
    <row r="59" spans="1:30" ht="18.600000000000001">
      <c r="A59" s="358"/>
      <c r="B59" s="63" t="str">
        <f>apuração!B156</f>
        <v>407</v>
      </c>
      <c r="C59" t="str">
        <f>IF(B59:B59&gt;0,VLOOKUP(B59,Fed.!$A$2:$J$1973,2,FALSE)," ")</f>
        <v>HIROSE YOKOTA</v>
      </c>
      <c r="D59" t="str">
        <f>IF(B59:B59&gt;0,VLOOKUP(B59,Fed.!$A$2:$J$1973,3,FALSE)," ")</f>
        <v>HAYDEE HARUMI</v>
      </c>
      <c r="E59" s="3" t="str">
        <f>IF(B59:B59&gt;0,VLOOKUP(B59,Fed.!$A$2:$J$1973,4,FALSE)," ")</f>
        <v>F</v>
      </c>
      <c r="F59" s="3" t="str">
        <f>IF(B59:B59&gt;0,VLOOKUP(B59,Fed.!$A$2:$J$1973,5,FALSE)," ")</f>
        <v>06. KOK</v>
      </c>
      <c r="G59" s="413">
        <f>IF(B59:B59&gt;0,VLOOKUP(B59,Fed.!$A$2:$J$1973,6,FALSE)," ")</f>
        <v>22444</v>
      </c>
      <c r="H59">
        <f>IF(B59:B59&gt;0,VLOOKUP(B59,Fed.!$A$2:$J$1973,7,FALSE)," ")</f>
        <v>12</v>
      </c>
      <c r="I59" t="str">
        <f>IF(B59:B59&gt;0,VLOOKUP(B59,Fed.!$A$2:$J$1973,8,FALSE)," ")</f>
        <v>C-NSR</v>
      </c>
      <c r="J59" t="str">
        <f>IF(B59:B59&gt;0,VLOOKUP(B59,Fed.!$A$2:$J$1973,9,FALSE)," ")</f>
        <v>LIB2026</v>
      </c>
      <c r="K59" s="3">
        <f>IF(B59:B59&gt;0,VLOOKUP(B59,Fed.!$A$2:$J$1973,10,FALSE)," ")</f>
        <v>0</v>
      </c>
      <c r="L59" s="321">
        <f>apuração!L156</f>
        <v>69</v>
      </c>
      <c r="M59" s="321">
        <f>apuração!M156</f>
        <v>73</v>
      </c>
      <c r="N59" s="322">
        <f>apuração!N106</f>
        <v>116</v>
      </c>
      <c r="O59" s="323">
        <f>apuração!O106</f>
        <v>0</v>
      </c>
      <c r="P59" s="323">
        <f>apuração!P106</f>
        <v>0</v>
      </c>
      <c r="Q59" s="323">
        <f>apuração!Q106</f>
        <v>0</v>
      </c>
      <c r="R59" s="323">
        <f>apuração!R106</f>
        <v>0</v>
      </c>
      <c r="S59" s="324" t="str">
        <f>apuração!S106</f>
        <v/>
      </c>
      <c r="T59" s="324" t="str">
        <f>apuração!T106</f>
        <v/>
      </c>
      <c r="U59" s="324" t="str">
        <f>apuração!U106</f>
        <v/>
      </c>
      <c r="V59" s="324" t="str">
        <f>apuração!V106</f>
        <v/>
      </c>
      <c r="W59" s="315" t="str">
        <f>apuração!W106</f>
        <v/>
      </c>
      <c r="X59" s="325">
        <f>apuração!X156</f>
        <v>118</v>
      </c>
      <c r="Y59" s="315"/>
      <c r="Z59" s="315"/>
      <c r="AA59" s="315"/>
      <c r="AB59" s="315"/>
      <c r="AC59" s="315"/>
      <c r="AD59" s="315"/>
    </row>
    <row r="60" spans="1:30" ht="18.600000000000001">
      <c r="A60" s="358"/>
      <c r="B60" s="463" t="str">
        <f>apuração!B160</f>
        <v>705</v>
      </c>
      <c r="C60" t="str">
        <f>IF(B60:B60&gt;0,VLOOKUP(B60,Fed.!$A$2:$J$1973,2,FALSE)," ")</f>
        <v>IWAMOTO MAEDA</v>
      </c>
      <c r="D60" t="str">
        <f>IF(B60:B60&gt;0,VLOOKUP(B60,Fed.!$A$2:$J$1973,3,FALSE)," ")</f>
        <v>IOSHIMI</v>
      </c>
      <c r="E60" s="3" t="str">
        <f>IF(B60:B60&gt;0,VLOOKUP(B60,Fed.!$A$2:$J$1973,4,FALSE)," ")</f>
        <v>F</v>
      </c>
      <c r="F60" s="3" t="str">
        <f>IF(B60:B60&gt;0,VLOOKUP(B60,Fed.!$A$2:$J$1973,5,FALSE)," ")</f>
        <v>06. KOK</v>
      </c>
      <c r="G60" s="413">
        <f>IF(B60:B60&gt;0,VLOOKUP(B60,Fed.!$A$2:$J$1973,6,FALSE)," ")</f>
        <v>20443</v>
      </c>
      <c r="H60">
        <f>IF(B60:B60&gt;0,VLOOKUP(B60,Fed.!$A$2:$J$1973,7,FALSE)," ")</f>
        <v>12</v>
      </c>
      <c r="I60" t="str">
        <f>IF(B60:B60&gt;0,VLOOKUP(B60,Fed.!$A$2:$J$1973,8,FALSE)," ")</f>
        <v>C-NSR</v>
      </c>
      <c r="J60" t="str">
        <f>IF(B60:B60&gt;0,VLOOKUP(B60,Fed.!$A$2:$J$1973,9,FALSE)," ")</f>
        <v>LIB2026</v>
      </c>
      <c r="K60" s="3">
        <f>IF(B60:B60&gt;0,VLOOKUP(B60,Fed.!$A$2:$J$1973,10,FALSE)," ")</f>
        <v>0</v>
      </c>
      <c r="L60" s="327">
        <f>apuração!L160</f>
        <v>57</v>
      </c>
      <c r="M60" s="327">
        <f>apuração!M160</f>
        <v>56</v>
      </c>
      <c r="N60" s="322">
        <f>apuração!N28</f>
        <v>114</v>
      </c>
      <c r="O60" s="323">
        <f>apuração!O28</f>
        <v>0</v>
      </c>
      <c r="P60" s="323">
        <f>apuração!P28</f>
        <v>0</v>
      </c>
      <c r="Q60" s="323">
        <f>apuração!Q28</f>
        <v>0</v>
      </c>
      <c r="R60" s="323">
        <f>apuração!R28</f>
        <v>0</v>
      </c>
      <c r="S60" s="324" t="str">
        <f>apuração!S28</f>
        <v/>
      </c>
      <c r="T60" s="324" t="str">
        <f>apuração!T28</f>
        <v/>
      </c>
      <c r="U60" s="324" t="str">
        <f>apuração!U28</f>
        <v/>
      </c>
      <c r="V60" s="324" t="str">
        <f>apuração!V28</f>
        <v/>
      </c>
      <c r="W60" s="315" t="str">
        <f>apuração!W28</f>
        <v/>
      </c>
      <c r="X60" s="325">
        <f>apuração!X160</f>
        <v>89</v>
      </c>
      <c r="Y60" s="315"/>
      <c r="Z60" s="315"/>
      <c r="AA60" s="315"/>
      <c r="AB60" s="315"/>
      <c r="AC60" s="315"/>
      <c r="AD60" s="315"/>
    </row>
    <row r="61" spans="1:30" ht="18.600000000000001">
      <c r="A61" s="358"/>
      <c r="B61" s="63" t="str">
        <f>apuração!B163</f>
        <v>704</v>
      </c>
      <c r="C61" t="str">
        <f>IF(B61:B61&gt;0,VLOOKUP(B61,Fed.!$A$2:$J$1973,2,FALSE)," ")</f>
        <v>MAEDA</v>
      </c>
      <c r="D61" t="str">
        <f>IF(B61:B61&gt;0,VLOOKUP(B61,Fed.!$A$2:$J$1973,3,FALSE)," ")</f>
        <v>KAUSSEI</v>
      </c>
      <c r="E61" s="3" t="str">
        <f>IF(B61:B61&gt;0,VLOOKUP(B61,Fed.!$A$2:$J$1973,4,FALSE)," ")</f>
        <v>M</v>
      </c>
      <c r="F61" s="3" t="str">
        <f>IF(B61:B61&gt;0,VLOOKUP(B61,Fed.!$A$2:$J$1973,5,FALSE)," ")</f>
        <v>06. KOK</v>
      </c>
      <c r="G61" s="413">
        <f>IF(B61:B61&gt;0,VLOOKUP(B61,Fed.!$A$2:$J$1973,6,FALSE)," ")</f>
        <v>18515</v>
      </c>
      <c r="H61">
        <f>IF(B61:B61&gt;0,VLOOKUP(B61,Fed.!$A$2:$J$1973,7,FALSE)," ")</f>
        <v>12</v>
      </c>
      <c r="I61" t="str">
        <f>IF(B61:B61&gt;0,VLOOKUP(B61,Fed.!$A$2:$J$1973,8,FALSE)," ")</f>
        <v>C-SR</v>
      </c>
      <c r="J61" t="str">
        <f>IF(B61:B61&gt;0,VLOOKUP(B61,Fed.!$A$2:$J$1973,9,FALSE)," ")</f>
        <v>LIB2026</v>
      </c>
      <c r="K61" s="3">
        <f>IF(B61:B61&gt;0,VLOOKUP(B61,Fed.!$A$2:$J$1973,10,FALSE)," ")</f>
        <v>0</v>
      </c>
      <c r="L61" s="327">
        <f>apuração!L163</f>
        <v>68</v>
      </c>
      <c r="M61" s="327">
        <f>apuração!M163</f>
        <v>61</v>
      </c>
      <c r="N61" s="322">
        <f>apuração!N173</f>
        <v>129</v>
      </c>
      <c r="O61" s="323">
        <f>apuração!O173</f>
        <v>0</v>
      </c>
      <c r="P61" s="323">
        <f>apuração!P173</f>
        <v>0</v>
      </c>
      <c r="Q61" s="323">
        <f>apuração!Q173</f>
        <v>0</v>
      </c>
      <c r="R61" s="323">
        <f>apuração!R173</f>
        <v>0</v>
      </c>
      <c r="S61" s="324" t="str">
        <f>apuração!S173</f>
        <v/>
      </c>
      <c r="T61" s="324" t="str">
        <f>apuração!T173</f>
        <v/>
      </c>
      <c r="U61" s="324" t="str">
        <f>apuração!U173</f>
        <v/>
      </c>
      <c r="V61" s="324" t="str">
        <f>apuração!V173</f>
        <v/>
      </c>
      <c r="W61" s="315" t="str">
        <f>apuração!W173</f>
        <v/>
      </c>
      <c r="X61" s="325">
        <f>apuração!X163</f>
        <v>105</v>
      </c>
      <c r="Y61" s="315"/>
      <c r="Z61" s="315"/>
      <c r="AA61" s="315"/>
      <c r="AB61" s="315"/>
      <c r="AC61" s="315"/>
      <c r="AD61" s="315"/>
    </row>
    <row r="62" spans="1:30" ht="18.600000000000001">
      <c r="A62" s="358"/>
      <c r="B62" s="63" t="str">
        <f>apuração!B168</f>
        <v>771</v>
      </c>
      <c r="C62" t="str">
        <f>IF(B62:B62&gt;0,VLOOKUP(B62,Fed.!$A$2:$J$1973,2,FALSE)," ")</f>
        <v>YAMAMOTO YAMAZAKI</v>
      </c>
      <c r="D62" t="str">
        <f>IF(B62:B62&gt;0,VLOOKUP(B62,Fed.!$A$2:$J$1973,3,FALSE)," ")</f>
        <v>CECILIA TOSHIE</v>
      </c>
      <c r="E62" s="3" t="str">
        <f>IF(B62:B62&gt;0,VLOOKUP(B62,Fed.!$A$2:$J$1973,4,FALSE)," ")</f>
        <v>F</v>
      </c>
      <c r="F62" s="3" t="str">
        <f>IF(B62:B62&gt;0,VLOOKUP(B62,Fed.!$A$2:$J$1973,5,FALSE)," ")</f>
        <v>06. KOK</v>
      </c>
      <c r="G62" s="413">
        <f>IF(B62:B62&gt;0,VLOOKUP(B62,Fed.!$A$2:$J$1973,6,FALSE)," ")</f>
        <v>23302</v>
      </c>
      <c r="H62">
        <f>IF(B62:B62&gt;0,VLOOKUP(B62,Fed.!$A$2:$J$1973,7,FALSE)," ")</f>
        <v>12</v>
      </c>
      <c r="I62" t="str">
        <f>IF(B62:B62&gt;0,VLOOKUP(B62,Fed.!$A$2:$J$1973,8,FALSE)," ")</f>
        <v>C-NSR</v>
      </c>
      <c r="J62" t="str">
        <f>IF(B62:B62&gt;0,VLOOKUP(B62,Fed.!$A$2:$J$1973,9,FALSE)," ")</f>
        <v>LIB2026</v>
      </c>
      <c r="K62" s="3">
        <f>IF(B62:B62&gt;0,VLOOKUP(B62,Fed.!$A$2:$J$1973,10,FALSE)," ")</f>
        <v>0</v>
      </c>
      <c r="L62" s="327">
        <f>apuração!L168</f>
        <v>71</v>
      </c>
      <c r="M62" s="327">
        <f>apuração!M168</f>
        <v>75</v>
      </c>
      <c r="N62" s="322">
        <f>apuração!N65</f>
        <v>109</v>
      </c>
      <c r="O62" s="323">
        <f>apuração!O65</f>
        <v>0</v>
      </c>
      <c r="P62" s="323">
        <f>apuração!P65</f>
        <v>0</v>
      </c>
      <c r="Q62" s="323">
        <f>apuração!Q65</f>
        <v>0</v>
      </c>
      <c r="R62" s="323">
        <f>apuração!R65</f>
        <v>0</v>
      </c>
      <c r="S62" s="324" t="str">
        <f>apuração!S65</f>
        <v/>
      </c>
      <c r="T62" s="324" t="str">
        <f>apuração!T65</f>
        <v/>
      </c>
      <c r="U62" s="324" t="str">
        <f>apuração!U65</f>
        <v/>
      </c>
      <c r="V62" s="324" t="str">
        <f>apuração!V65</f>
        <v/>
      </c>
      <c r="W62" s="315" t="str">
        <f>apuração!W65</f>
        <v/>
      </c>
      <c r="X62" s="325">
        <f>apuração!X168</f>
        <v>122</v>
      </c>
      <c r="Y62" s="315"/>
      <c r="Z62" s="315"/>
      <c r="AA62" s="315"/>
      <c r="AB62" s="315"/>
      <c r="AC62" s="315"/>
      <c r="AD62" s="315"/>
    </row>
    <row r="63" spans="1:30" ht="18.600000000000001">
      <c r="A63" s="358"/>
      <c r="B63" s="63" t="str">
        <f>apuração!B172</f>
        <v>167</v>
      </c>
      <c r="C63" t="str">
        <f>IF(B63:B63&gt;0,VLOOKUP(B63,Fed.!$A$2:$J$1973,2,FALSE)," ")</f>
        <v>NOZAWA</v>
      </c>
      <c r="D63" t="str">
        <f>IF(B63:B63&gt;0,VLOOKUP(B63,Fed.!$A$2:$J$1973,3,FALSE)," ")</f>
        <v>YURIKO</v>
      </c>
      <c r="E63" s="3" t="str">
        <f>IF(B63:B63&gt;0,VLOOKUP(B63,Fed.!$A$2:$J$1973,4,FALSE)," ")</f>
        <v>F</v>
      </c>
      <c r="F63" s="3" t="str">
        <f>IF(B63:B63&gt;0,VLOOKUP(B63,Fed.!$A$2:$J$1973,5,FALSE)," ")</f>
        <v>06. KOK</v>
      </c>
      <c r="G63" s="413">
        <f>IF(B63:B63&gt;0,VLOOKUP(B63,Fed.!$A$2:$J$1973,6,FALSE)," ")</f>
        <v>13844</v>
      </c>
      <c r="H63">
        <f>IF(B63:B63&gt;0,VLOOKUP(B63,Fed.!$A$2:$J$1973,7,FALSE)," ")</f>
        <v>12</v>
      </c>
      <c r="I63" t="str">
        <f>IF(B63:B63&gt;0,VLOOKUP(B63,Fed.!$A$2:$J$1973,8,FALSE)," ")</f>
        <v>C-MR</v>
      </c>
      <c r="J63" t="str">
        <f>IF(B63:B63&gt;0,VLOOKUP(B63,Fed.!$A$2:$J$1973,9,FALSE)," ")</f>
        <v>LIB2026</v>
      </c>
      <c r="K63" s="3">
        <f>IF(B63:B63&gt;0,VLOOKUP(B63,Fed.!$A$2:$J$1973,10,FALSE)," ")</f>
        <v>0</v>
      </c>
      <c r="L63" s="327">
        <f>apuração!L172</f>
        <v>69</v>
      </c>
      <c r="M63" s="327">
        <f>apuração!M172</f>
        <v>68</v>
      </c>
      <c r="N63" s="322">
        <f>apuração!N79</f>
        <v>113</v>
      </c>
      <c r="O63" s="323" t="str">
        <f>apuração!O79</f>
        <v>1-4</v>
      </c>
      <c r="P63" s="323">
        <f>apuração!P79</f>
        <v>0</v>
      </c>
      <c r="Q63" s="323">
        <f>apuração!Q79</f>
        <v>0</v>
      </c>
      <c r="R63" s="323">
        <f>apuração!R79</f>
        <v>0</v>
      </c>
      <c r="S63" s="324">
        <f>apuração!S79</f>
        <v>2</v>
      </c>
      <c r="T63" s="324" t="str">
        <f>apuração!T79</f>
        <v/>
      </c>
      <c r="U63" s="324" t="str">
        <f>apuração!U79</f>
        <v/>
      </c>
      <c r="V63" s="324" t="str">
        <f>apuração!V79</f>
        <v/>
      </c>
      <c r="W63" s="315">
        <f>apuração!W79</f>
        <v>2</v>
      </c>
      <c r="X63" s="325">
        <f>apuração!X172</f>
        <v>113</v>
      </c>
      <c r="Y63" s="315"/>
      <c r="Z63" s="315"/>
      <c r="AA63" s="315"/>
      <c r="AB63" s="315"/>
      <c r="AC63" s="315"/>
      <c r="AD63" s="315"/>
    </row>
    <row r="64" spans="1:30" ht="18.600000000000001">
      <c r="A64" s="358"/>
      <c r="B64" s="63" t="str">
        <f>apuração!B176</f>
        <v>941</v>
      </c>
      <c r="C64" t="str">
        <f>IF(B64:B64&gt;0,VLOOKUP(B64,Fed.!$A$2:$J$1973,2,FALSE)," ")</f>
        <v>OKUYAMA</v>
      </c>
      <c r="D64" t="str">
        <f>IF(B64:B64&gt;0,VLOOKUP(B64,Fed.!$A$2:$J$1973,3,FALSE)," ")</f>
        <v>NOBORU</v>
      </c>
      <c r="E64" s="3" t="str">
        <f>IF(B64:B64&gt;0,VLOOKUP(B64,Fed.!$A$2:$J$1973,4,FALSE)," ")</f>
        <v>M</v>
      </c>
      <c r="F64" s="3" t="str">
        <f>IF(B64:B64&gt;0,VLOOKUP(B64,Fed.!$A$2:$J$1973,5,FALSE)," ")</f>
        <v>06. KOK</v>
      </c>
      <c r="G64" s="413">
        <f>IF(B64:B64&gt;0,VLOOKUP(B64,Fed.!$A$2:$J$1973,6,FALSE)," ")</f>
        <v>17489</v>
      </c>
      <c r="H64">
        <f>IF(B64:B64&gt;0,VLOOKUP(B64,Fed.!$A$2:$J$1973,7,FALSE)," ")</f>
        <v>12</v>
      </c>
      <c r="I64" t="str">
        <f>IF(B64:B64&gt;0,VLOOKUP(B64,Fed.!$A$2:$J$1973,8,FALSE)," ")</f>
        <v>C-SR</v>
      </c>
      <c r="J64" t="str">
        <f>IF(B64:B64&gt;0,VLOOKUP(B64,Fed.!$A$2:$J$1973,9,FALSE)," ")</f>
        <v>LIB2026</v>
      </c>
      <c r="K64" s="3">
        <f>IF(B64:B64&gt;0,VLOOKUP(B64,Fed.!$A$2:$J$1973,10,FALSE)," ")</f>
        <v>0</v>
      </c>
      <c r="L64" s="327">
        <f>apuração!L176</f>
        <v>71</v>
      </c>
      <c r="M64" s="327">
        <f>apuração!M176</f>
        <v>68</v>
      </c>
      <c r="N64" s="322">
        <f>apuração!N11</f>
        <v>108</v>
      </c>
      <c r="O64" s="323">
        <f>apuração!O11</f>
        <v>0</v>
      </c>
      <c r="P64" s="323">
        <f>apuração!P11</f>
        <v>0</v>
      </c>
      <c r="Q64" s="323">
        <f>apuração!Q11</f>
        <v>0</v>
      </c>
      <c r="R64" s="323">
        <f>apuração!R11</f>
        <v>0</v>
      </c>
      <c r="S64" s="324" t="str">
        <f>apuração!S11</f>
        <v/>
      </c>
      <c r="T64" s="324" t="str">
        <f>apuração!T11</f>
        <v/>
      </c>
      <c r="U64" s="324" t="str">
        <f>apuração!U11</f>
        <v/>
      </c>
      <c r="V64" s="324" t="str">
        <f>apuração!V11</f>
        <v/>
      </c>
      <c r="W64" s="315" t="str">
        <f>apuração!W11</f>
        <v/>
      </c>
      <c r="X64" s="325">
        <f>apuração!X176</f>
        <v>115</v>
      </c>
      <c r="Y64" s="315"/>
      <c r="Z64" s="315"/>
      <c r="AA64" s="315"/>
      <c r="AB64" s="315"/>
      <c r="AC64" s="315"/>
      <c r="AD64" s="315"/>
    </row>
    <row r="65" spans="1:30" ht="18.600000000000001">
      <c r="A65" s="358"/>
      <c r="B65" s="63" t="str">
        <f>apuração!B180</f>
        <v>404</v>
      </c>
      <c r="C65" t="str">
        <f>IF(B65:B65&gt;0,VLOOKUP(B65,Fed.!$A$2:$J$1973,2,FALSE)," ")</f>
        <v>0ZAKI</v>
      </c>
      <c r="D65" t="str">
        <f>IF(B65:B65&gt;0,VLOOKUP(B65,Fed.!$A$2:$J$1973,3,FALSE)," ")</f>
        <v>RAPHAEL M.</v>
      </c>
      <c r="E65" s="3" t="str">
        <f>IF(B65:B65&gt;0,VLOOKUP(B65,Fed.!$A$2:$J$1973,4,FALSE)," ")</f>
        <v>M</v>
      </c>
      <c r="F65" s="3" t="str">
        <f>IF(B65:B65&gt;0,VLOOKUP(B65,Fed.!$A$2:$J$1973,5,FALSE)," ")</f>
        <v>06. KOK</v>
      </c>
      <c r="G65" s="413">
        <f>IF(B65:B65&gt;0,VLOOKUP(B65,Fed.!$A$2:$J$1973,6,FALSE)," ")</f>
        <v>32446</v>
      </c>
      <c r="H65">
        <f>IF(B65:B65&gt;0,VLOOKUP(B65,Fed.!$A$2:$J$1973,7,FALSE)," ")</f>
        <v>12</v>
      </c>
      <c r="I65" t="str">
        <f>IF(B65:B65&gt;0,VLOOKUP(B65,Fed.!$A$2:$J$1973,8,FALSE)," ")</f>
        <v>C-NSR</v>
      </c>
      <c r="J65" t="str">
        <f>IF(B65:B65&gt;0,VLOOKUP(B65,Fed.!$A$2:$J$1973,9,FALSE)," ")</f>
        <v>LIB2026</v>
      </c>
      <c r="K65" s="3">
        <f>IF(B65:B65&gt;0,VLOOKUP(B65,Fed.!$A$2:$J$1973,10,FALSE)," ")</f>
        <v>0</v>
      </c>
      <c r="L65" s="327">
        <f>apuração!L180</f>
        <v>62</v>
      </c>
      <c r="M65" s="327">
        <f>apuração!M180</f>
        <v>66</v>
      </c>
      <c r="N65" s="322">
        <f>apuração!N169</f>
        <v>129</v>
      </c>
      <c r="O65" s="323">
        <f>apuração!O169</f>
        <v>0</v>
      </c>
      <c r="P65" s="323">
        <f>apuração!P169</f>
        <v>0</v>
      </c>
      <c r="Q65" s="323">
        <f>apuração!Q169</f>
        <v>0</v>
      </c>
      <c r="R65" s="323">
        <f>apuração!R169</f>
        <v>0</v>
      </c>
      <c r="S65" s="324" t="str">
        <f>apuração!S169</f>
        <v/>
      </c>
      <c r="T65" s="324" t="str">
        <f>apuração!T169</f>
        <v/>
      </c>
      <c r="U65" s="324" t="str">
        <f>apuração!U169</f>
        <v/>
      </c>
      <c r="V65" s="324" t="str">
        <f>apuração!V169</f>
        <v/>
      </c>
      <c r="W65" s="315" t="str">
        <f>apuração!W169</f>
        <v/>
      </c>
      <c r="X65" s="325">
        <f>apuração!X180</f>
        <v>104</v>
      </c>
      <c r="Y65" s="315"/>
      <c r="Z65" s="315"/>
      <c r="AA65" s="315"/>
      <c r="AB65" s="315"/>
      <c r="AC65" s="315"/>
      <c r="AD65" s="315"/>
    </row>
    <row r="66" spans="1:30" ht="18.600000000000001">
      <c r="A66" s="358"/>
      <c r="B66" s="63" t="str">
        <f>apuração!B183</f>
        <v>632</v>
      </c>
      <c r="C66" t="str">
        <f>IF(B66:B66&gt;0,VLOOKUP(B66,Fed.!$A$2:$J$1973,2,FALSE)," ")</f>
        <v>U. MORIOKA</v>
      </c>
      <c r="D66" t="str">
        <f>IF(B66:B66&gt;0,VLOOKUP(B66,Fed.!$A$2:$J$1973,3,FALSE)," ")</f>
        <v>YOMEI</v>
      </c>
      <c r="E66" s="3" t="str">
        <f>IF(B66:B66&gt;0,VLOOKUP(B66,Fed.!$A$2:$J$1973,4,FALSE)," ")</f>
        <v>M</v>
      </c>
      <c r="F66" s="3" t="str">
        <f>IF(B66:B66&gt;0,VLOOKUP(B66,Fed.!$A$2:$J$1973,5,FALSE)," ")</f>
        <v>06. KOK</v>
      </c>
      <c r="G66" s="413">
        <f>IF(B66:B66&gt;0,VLOOKUP(B66,Fed.!$A$2:$J$1973,6,FALSE)," ")</f>
        <v>16671</v>
      </c>
      <c r="H66">
        <f>IF(B66:B66&gt;0,VLOOKUP(B66,Fed.!$A$2:$J$1973,7,FALSE)," ")</f>
        <v>12</v>
      </c>
      <c r="I66" t="str">
        <f>IF(B66:B66&gt;0,VLOOKUP(B66,Fed.!$A$2:$J$1973,8,FALSE)," ")</f>
        <v>C-SR</v>
      </c>
      <c r="J66" t="str">
        <f>IF(B66:B66&gt;0,VLOOKUP(B66,Fed.!$A$2:$J$1973,9,FALSE)," ")</f>
        <v>LIB2026</v>
      </c>
      <c r="K66" s="3">
        <f>IF(B66:B66&gt;0,VLOOKUP(B66,Fed.!$A$2:$J$1973,10,FALSE)," ")</f>
        <v>0</v>
      </c>
      <c r="L66" s="327">
        <f>apuração!L183</f>
        <v>62</v>
      </c>
      <c r="M66" s="327">
        <f>apuração!M183</f>
        <v>68</v>
      </c>
      <c r="N66" s="322">
        <f>apuração!N132</f>
        <v>129</v>
      </c>
      <c r="O66" s="323">
        <f>apuração!O132</f>
        <v>0</v>
      </c>
      <c r="P66" s="323">
        <f>apuração!P132</f>
        <v>0</v>
      </c>
      <c r="Q66" s="323">
        <f>apuração!Q132</f>
        <v>0</v>
      </c>
      <c r="R66" s="323">
        <f>apuração!R132</f>
        <v>0</v>
      </c>
      <c r="S66" s="324" t="str">
        <f>apuração!S132</f>
        <v/>
      </c>
      <c r="T66" s="324" t="str">
        <f>apuração!T132</f>
        <v/>
      </c>
      <c r="U66" s="324" t="str">
        <f>apuração!U132</f>
        <v/>
      </c>
      <c r="V66" s="324" t="str">
        <f>apuração!V132</f>
        <v/>
      </c>
      <c r="W66" s="315" t="str">
        <f>apuração!W132</f>
        <v/>
      </c>
      <c r="X66" s="325">
        <f>apuração!X183</f>
        <v>106</v>
      </c>
      <c r="Y66" s="315"/>
      <c r="Z66" s="315"/>
      <c r="AA66" s="315"/>
      <c r="AB66" s="315"/>
      <c r="AC66" s="315"/>
      <c r="AD66" s="315"/>
    </row>
    <row r="67" spans="1:30" ht="18.600000000000001">
      <c r="A67" s="358"/>
      <c r="B67" s="63" t="str">
        <f>apuração!B188</f>
        <v>184</v>
      </c>
      <c r="C67" t="str">
        <f>IF(B67:B67&gt;0,VLOOKUP(B67,Fed.!$A$2:$J$1973,2,FALSE)," ")</f>
        <v>UTSUMI</v>
      </c>
      <c r="D67" t="str">
        <f>IF(B67:B67&gt;0,VLOOKUP(B67,Fed.!$A$2:$J$1973,3,FALSE)," ")</f>
        <v>CHIOMI</v>
      </c>
      <c r="E67" s="3" t="str">
        <f>IF(B67:B67&gt;0,VLOOKUP(B67,Fed.!$A$2:$J$1973,4,FALSE)," ")</f>
        <v>F</v>
      </c>
      <c r="F67" s="3" t="str">
        <f>IF(B67:B67&gt;0,VLOOKUP(B67,Fed.!$A$2:$J$1973,5,FALSE)," ")</f>
        <v>06. KOK</v>
      </c>
      <c r="G67" s="413">
        <f>IF(B67:B67&gt;0,VLOOKUP(B67,Fed.!$A$2:$J$1973,6,FALSE)," ")</f>
        <v>14740</v>
      </c>
      <c r="H67">
        <f>IF(B67:B67&gt;0,VLOOKUP(B67,Fed.!$A$2:$J$1973,7,FALSE)," ")</f>
        <v>12</v>
      </c>
      <c r="I67" t="str">
        <f>IF(B67:B67&gt;0,VLOOKUP(B67,Fed.!$A$2:$J$1973,8,FALSE)," ")</f>
        <v>C-MR</v>
      </c>
      <c r="J67" t="str">
        <f>IF(B67:B67&gt;0,VLOOKUP(B67,Fed.!$A$2:$J$1973,9,FALSE)," ")</f>
        <v>LIB2026</v>
      </c>
      <c r="K67" s="3">
        <f>IF(B67:B67&gt;0,VLOOKUP(B67,Fed.!$A$2:$J$1973,10,FALSE)," ")</f>
        <v>0</v>
      </c>
      <c r="L67" s="327">
        <f>apuração!L188</f>
        <v>67</v>
      </c>
      <c r="M67" s="327">
        <f>apuração!M188</f>
        <v>64</v>
      </c>
      <c r="N67" s="322">
        <f>apuração!N86</f>
        <v>125</v>
      </c>
      <c r="O67" s="323">
        <f>apuração!O86</f>
        <v>0</v>
      </c>
      <c r="P67" s="323">
        <f>apuração!P86</f>
        <v>0</v>
      </c>
      <c r="Q67" s="323">
        <f>apuração!Q86</f>
        <v>0</v>
      </c>
      <c r="R67" s="323">
        <f>apuração!R86</f>
        <v>0</v>
      </c>
      <c r="S67" s="324" t="str">
        <f>apuração!S86</f>
        <v/>
      </c>
      <c r="T67" s="324" t="str">
        <f>apuração!T86</f>
        <v/>
      </c>
      <c r="U67" s="324" t="str">
        <f>apuração!U86</f>
        <v/>
      </c>
      <c r="V67" s="324" t="str">
        <f>apuração!V86</f>
        <v/>
      </c>
      <c r="W67" s="315" t="str">
        <f>apuração!W86</f>
        <v/>
      </c>
      <c r="X67" s="325">
        <f>apuração!X188</f>
        <v>107</v>
      </c>
      <c r="Y67" s="315"/>
      <c r="Z67" s="315"/>
      <c r="AA67" s="315"/>
      <c r="AB67" s="315"/>
      <c r="AC67" s="315"/>
      <c r="AD67" s="315"/>
    </row>
    <row r="68" spans="1:30" ht="18.600000000000001">
      <c r="A68" s="358"/>
      <c r="B68" s="63" t="str">
        <f>apuração!B191</f>
        <v>406</v>
      </c>
      <c r="C68" t="str">
        <f>IF(B68:B68&gt;0,VLOOKUP(B68,Fed.!$A$2:$J$1973,2,FALSE)," ")</f>
        <v>VALERO ARIAS</v>
      </c>
      <c r="D68" t="str">
        <f>IF(B68:B68&gt;0,VLOOKUP(B68,Fed.!$A$2:$J$1973,3,FALSE)," ")</f>
        <v>CARMEN</v>
      </c>
      <c r="E68" s="3" t="str">
        <f>IF(B68:B68&gt;0,VLOOKUP(B68,Fed.!$A$2:$J$1973,4,FALSE)," ")</f>
        <v>F</v>
      </c>
      <c r="F68" s="3" t="str">
        <f>IF(B68:B68&gt;0,VLOOKUP(B68,Fed.!$A$2:$J$1973,5,FALSE)," ")</f>
        <v>06. KOK</v>
      </c>
      <c r="G68" s="413">
        <f>IF(B68:B68&gt;0,VLOOKUP(B68,Fed.!$A$2:$J$1973,6,FALSE)," ")</f>
        <v>21451</v>
      </c>
      <c r="H68">
        <f>IF(B68:B68&gt;0,VLOOKUP(B68,Fed.!$A$2:$J$1973,7,FALSE)," ")</f>
        <v>12</v>
      </c>
      <c r="I68" t="str">
        <f>IF(B68:B68&gt;0,VLOOKUP(B68,Fed.!$A$2:$J$1973,8,FALSE)," ")</f>
        <v>C-NSR</v>
      </c>
      <c r="J68" t="str">
        <f>IF(B68:B68&gt;0,VLOOKUP(B68,Fed.!$A$2:$J$1973,9,FALSE)," ")</f>
        <v>LIB2026</v>
      </c>
      <c r="K68" s="3">
        <f>IF(B68:B68&gt;0,VLOOKUP(B68,Fed.!$A$2:$J$1973,10,FALSE)," ")</f>
        <v>0</v>
      </c>
      <c r="L68" s="327">
        <f>apuração!L191</f>
        <v>61</v>
      </c>
      <c r="M68" s="327">
        <f>apuração!M191</f>
        <v>63</v>
      </c>
      <c r="N68" s="322">
        <v>124</v>
      </c>
      <c r="O68" s="323" t="e">
        <f>apuração!#REF!</f>
        <v>#REF!</v>
      </c>
      <c r="P68" s="323" t="e">
        <f>apuração!#REF!</f>
        <v>#REF!</v>
      </c>
      <c r="Q68" s="323" t="e">
        <f>apuração!#REF!</f>
        <v>#REF!</v>
      </c>
      <c r="R68" s="323" t="e">
        <f>apuração!#REF!</f>
        <v>#REF!</v>
      </c>
      <c r="S68" s="324" t="e">
        <f>apuração!#REF!</f>
        <v>#REF!</v>
      </c>
      <c r="T68" s="324" t="e">
        <f>apuração!#REF!</f>
        <v>#REF!</v>
      </c>
      <c r="U68" s="324" t="e">
        <f>apuração!#REF!</f>
        <v>#REF!</v>
      </c>
      <c r="V68" s="324" t="e">
        <f>apuração!#REF!</f>
        <v>#REF!</v>
      </c>
      <c r="W68" s="315" t="e">
        <f>apuração!#REF!</f>
        <v>#REF!</v>
      </c>
      <c r="X68" s="325">
        <f>apuração!X191</f>
        <v>100</v>
      </c>
      <c r="Y68" s="315"/>
      <c r="Z68" s="315"/>
      <c r="AA68" s="315"/>
      <c r="AB68" s="315"/>
      <c r="AC68" s="315"/>
      <c r="AD68" s="315"/>
    </row>
    <row r="69" spans="1:30" ht="18.600000000000001">
      <c r="A69" s="358"/>
      <c r="B69" s="63" t="str">
        <f>apuração!B194</f>
        <v>408</v>
      </c>
      <c r="C69" t="str">
        <f>IF(B69:B69&gt;0,VLOOKUP(B69,Fed.!$A$2:$J$1973,2,FALSE)," ")</f>
        <v>YOKOTA</v>
      </c>
      <c r="D69" t="str">
        <f>IF(B69:B69&gt;0,VLOOKUP(B69,Fed.!$A$2:$J$1973,3,FALSE)," ")</f>
        <v>NELSON AKIRA</v>
      </c>
      <c r="E69" s="3" t="str">
        <f>IF(B69:B69&gt;0,VLOOKUP(B69,Fed.!$A$2:$J$1973,4,FALSE)," ")</f>
        <v>M</v>
      </c>
      <c r="F69" s="3" t="str">
        <f>IF(B69:B69&gt;0,VLOOKUP(B69,Fed.!$A$2:$J$1973,5,FALSE)," ")</f>
        <v>06. KOK</v>
      </c>
      <c r="G69" s="413">
        <f>IF(B69:B69&gt;0,VLOOKUP(B69,Fed.!$A$2:$J$1973,6,FALSE)," ")</f>
        <v>20468</v>
      </c>
      <c r="H69">
        <f>IF(B69:B69&gt;0,VLOOKUP(B69,Fed.!$A$2:$J$1973,7,FALSE)," ")</f>
        <v>12</v>
      </c>
      <c r="I69" t="str">
        <f>IF(B69:B69&gt;0,VLOOKUP(B69,Fed.!$A$2:$J$1973,8,FALSE)," ")</f>
        <v>C-NSR</v>
      </c>
      <c r="J69" t="str">
        <f>IF(B69:B69&gt;0,VLOOKUP(B69,Fed.!$A$2:$J$1973,9,FALSE)," ")</f>
        <v>LIB2026</v>
      </c>
      <c r="K69" s="3">
        <f>IF(B69:B69&gt;0,VLOOKUP(B69,Fed.!$A$2:$J$1973,10,FALSE)," ")</f>
        <v>0</v>
      </c>
      <c r="L69" s="326">
        <f>apuração!L194</f>
        <v>59</v>
      </c>
      <c r="M69" s="326">
        <f>apuração!M194</f>
        <v>70</v>
      </c>
      <c r="N69" s="322">
        <f>apuração!N7</f>
        <v>117</v>
      </c>
      <c r="O69" s="323">
        <f>apuração!O7</f>
        <v>0</v>
      </c>
      <c r="P69" s="323">
        <f>apuração!P7</f>
        <v>0</v>
      </c>
      <c r="Q69" s="323">
        <f>apuração!Q7</f>
        <v>0</v>
      </c>
      <c r="R69" s="323">
        <f>apuração!R7</f>
        <v>0</v>
      </c>
      <c r="S69" s="324" t="str">
        <f>apuração!S7</f>
        <v/>
      </c>
      <c r="T69" s="324" t="str">
        <f>apuração!T7</f>
        <v/>
      </c>
      <c r="U69" s="324" t="str">
        <f>apuração!U7</f>
        <v/>
      </c>
      <c r="V69" s="324" t="str">
        <f>apuração!V7</f>
        <v/>
      </c>
      <c r="W69" s="315" t="str">
        <f>apuração!W7</f>
        <v/>
      </c>
      <c r="X69" s="325">
        <f>apuração!X194</f>
        <v>105</v>
      </c>
      <c r="Y69" s="315"/>
      <c r="Z69" s="315"/>
      <c r="AA69" s="315"/>
      <c r="AB69" s="315"/>
      <c r="AC69" s="315"/>
      <c r="AD69" s="315"/>
    </row>
    <row r="70" spans="1:30" ht="18.600000000000001">
      <c r="A70" s="358"/>
      <c r="B70" s="63" t="str">
        <f>apuração!B196</f>
        <v>707</v>
      </c>
      <c r="C70" t="str">
        <f>IF(B70:B70&gt;0,VLOOKUP(B70,Fed.!$A$2:$J$1973,2,FALSE)," ")</f>
        <v>IWAMOTO HIRAKAWA</v>
      </c>
      <c r="D70" t="str">
        <f>IF(B70:B70&gt;0,VLOOKUP(B70,Fed.!$A$2:$J$1973,3,FALSE)," ")</f>
        <v>NORIE</v>
      </c>
      <c r="E70" s="3" t="str">
        <f>IF(B70:B70&gt;0,VLOOKUP(B70,Fed.!$A$2:$J$1973,4,FALSE)," ")</f>
        <v>F</v>
      </c>
      <c r="F70" s="3" t="str">
        <f>IF(B70:B70&gt;0,VLOOKUP(B70,Fed.!$A$2:$J$1973,5,FALSE)," ")</f>
        <v>06. KOK</v>
      </c>
      <c r="G70" s="413">
        <f>IF(B70:B70&gt;0,VLOOKUP(B70,Fed.!$A$2:$J$1973,6,FALSE)," ")</f>
        <v>19766</v>
      </c>
      <c r="H70">
        <f>IF(B70:B70&gt;0,VLOOKUP(B70,Fed.!$A$2:$J$1973,7,FALSE)," ")</f>
        <v>12</v>
      </c>
      <c r="I70" t="str">
        <f>IF(B70:B70&gt;0,VLOOKUP(B70,Fed.!$A$2:$J$1973,8,FALSE)," ")</f>
        <v>C-NSR</v>
      </c>
      <c r="J70" t="str">
        <f>IF(B70:B70&gt;0,VLOOKUP(B70,Fed.!$A$2:$J$1973,9,FALSE)," ")</f>
        <v>LIB2026</v>
      </c>
      <c r="K70" s="3">
        <f>IF(B70:B70&gt;0,VLOOKUP(B70,Fed.!$A$2:$J$1973,10,FALSE)," ")</f>
        <v>0</v>
      </c>
      <c r="L70" s="327">
        <f>apuração!L196</f>
        <v>59</v>
      </c>
      <c r="M70" s="327">
        <f>apuração!M196</f>
        <v>57</v>
      </c>
      <c r="N70" s="322">
        <v>116</v>
      </c>
      <c r="O70" s="323">
        <f>apuração!O215</f>
        <v>0</v>
      </c>
      <c r="P70" s="323">
        <f>apuração!P215</f>
        <v>0</v>
      </c>
      <c r="Q70" s="323">
        <f>apuração!Q215</f>
        <v>0</v>
      </c>
      <c r="R70" s="323">
        <f>apuração!R215</f>
        <v>0</v>
      </c>
      <c r="S70" s="324" t="str">
        <f>apuração!S215</f>
        <v/>
      </c>
      <c r="T70" s="324" t="str">
        <f>apuração!T215</f>
        <v/>
      </c>
      <c r="U70" s="324" t="str">
        <f>apuração!U215</f>
        <v/>
      </c>
      <c r="V70" s="324" t="str">
        <f>apuração!V215</f>
        <v/>
      </c>
      <c r="W70" s="315" t="str">
        <f>apuração!W215</f>
        <v/>
      </c>
      <c r="X70" s="325">
        <f>apuração!X196</f>
        <v>92</v>
      </c>
      <c r="Y70" s="315"/>
      <c r="Z70" s="315"/>
      <c r="AA70" s="315"/>
      <c r="AB70" s="315"/>
      <c r="AC70" s="315"/>
      <c r="AD70" s="315"/>
    </row>
    <row r="71" spans="1:30" ht="18.600000000000001">
      <c r="A71" s="358"/>
      <c r="B71" s="63">
        <f>apuração!B203</f>
        <v>709</v>
      </c>
      <c r="C71" t="str">
        <f>IF(B71:B71&gt;0,VLOOKUP(B71,Fed.!$A$2:$J$1973,2,FALSE)," ")</f>
        <v>MADUREIRA</v>
      </c>
      <c r="D71" t="str">
        <f>IF(B71:B71&gt;0,VLOOKUP(B71,Fed.!$A$2:$J$1973,3,FALSE)," ")</f>
        <v>CESAR AUGUSTO</v>
      </c>
      <c r="E71" s="3" t="str">
        <f>IF(B71:B71&gt;0,VLOOKUP(B71,Fed.!$A$2:$J$1973,4,FALSE)," ")</f>
        <v>M</v>
      </c>
      <c r="F71" s="3" t="str">
        <f>IF(B71:B71&gt;0,VLOOKUP(B71,Fed.!$A$2:$J$1973,5,FALSE)," ")</f>
        <v>06. KOK</v>
      </c>
      <c r="G71" s="413">
        <f>IF(B71:B71&gt;0,VLOOKUP(B71,Fed.!$A$2:$J$1973,6,FALSE)," ")</f>
        <v>19956</v>
      </c>
      <c r="H71">
        <f>IF(B71:B71&gt;0,VLOOKUP(B71,Fed.!$A$2:$J$1973,7,FALSE)," ")</f>
        <v>12</v>
      </c>
      <c r="I71" t="str">
        <f>IF(B71:B71&gt;0,VLOOKUP(B71,Fed.!$A$2:$J$1973,8,FALSE)," ")</f>
        <v>C-NSR</v>
      </c>
      <c r="J71" t="str">
        <f>IF(B71:B71&gt;0,VLOOKUP(B71,Fed.!$A$2:$J$1973,9,FALSE)," ")</f>
        <v>LIB2026</v>
      </c>
      <c r="K71" s="3">
        <f>IF(B71:B71&gt;0,VLOOKUP(B71,Fed.!$A$2:$J$1973,10,FALSE)," ")</f>
        <v>0</v>
      </c>
      <c r="L71" s="326">
        <f>apuração!L203</f>
        <v>57</v>
      </c>
      <c r="M71" s="326">
        <f>apuração!M203</f>
        <v>56</v>
      </c>
      <c r="N71" s="322">
        <f>apuração!N156</f>
        <v>142</v>
      </c>
      <c r="O71" s="323">
        <f>apuração!O156</f>
        <v>0</v>
      </c>
      <c r="P71" s="323">
        <f>apuração!P156</f>
        <v>0</v>
      </c>
      <c r="Q71" s="323">
        <f>apuração!Q156</f>
        <v>0</v>
      </c>
      <c r="R71" s="323">
        <f>apuração!R156</f>
        <v>0</v>
      </c>
      <c r="S71" s="324" t="str">
        <f>apuração!S156</f>
        <v/>
      </c>
      <c r="T71" s="324" t="str">
        <f>apuração!T156</f>
        <v/>
      </c>
      <c r="U71" s="324" t="str">
        <f>apuração!U156</f>
        <v/>
      </c>
      <c r="V71" s="324" t="str">
        <f>apuração!V156</f>
        <v/>
      </c>
      <c r="W71" s="315" t="str">
        <f>apuração!W156</f>
        <v/>
      </c>
      <c r="X71" s="325">
        <f>apuração!X203</f>
        <v>89</v>
      </c>
      <c r="Y71" s="315"/>
      <c r="Z71" s="315"/>
      <c r="AA71" s="315"/>
      <c r="AB71" s="315"/>
      <c r="AC71" s="315"/>
      <c r="AD71" s="315"/>
    </row>
    <row r="72" spans="1:30" ht="18.600000000000001">
      <c r="A72" s="358"/>
      <c r="B72" s="63" t="str">
        <f>apuração!B204</f>
        <v>673</v>
      </c>
      <c r="C72" t="str">
        <f>IF(B72:B72&gt;0,VLOOKUP(B72,Fed.!$A$2:$J$1973,2,FALSE)," ")</f>
        <v>KADOWAKI</v>
      </c>
      <c r="D72" t="str">
        <f>IF(B72:B72&gt;0,VLOOKUP(B72,Fed.!$A$2:$J$1973,3,FALSE)," ")</f>
        <v>SUELY</v>
      </c>
      <c r="E72" s="3" t="str">
        <f>IF(B72:B72&gt;0,VLOOKUP(B72,Fed.!$A$2:$J$1973,4,FALSE)," ")</f>
        <v>F</v>
      </c>
      <c r="F72" s="3" t="str">
        <f>IF(B72:B72&gt;0,VLOOKUP(B72,Fed.!$A$2:$J$1973,5,FALSE)," ")</f>
        <v>06. KOK</v>
      </c>
      <c r="G72" s="413">
        <f>IF(B72:B72&gt;0,VLOOKUP(B72,Fed.!$A$2:$J$1973,6,FALSE)," ")</f>
        <v>20147</v>
      </c>
      <c r="H72">
        <f>IF(B72:B72&gt;0,VLOOKUP(B72,Fed.!$A$2:$J$1973,7,FALSE)," ")</f>
        <v>12</v>
      </c>
      <c r="I72" t="str">
        <f>IF(B72:B72&gt;0,VLOOKUP(B72,Fed.!$A$2:$J$1973,8,FALSE)," ")</f>
        <v>C-NSR</v>
      </c>
      <c r="J72" t="str">
        <f>IF(B72:B72&gt;0,VLOOKUP(B72,Fed.!$A$2:$J$1973,9,FALSE)," ")</f>
        <v>LIB2026</v>
      </c>
      <c r="K72" s="3">
        <f>IF(B72:B72&gt;0,VLOOKUP(B72,Fed.!$A$2:$J$1973,10,FALSE)," ")</f>
        <v>0</v>
      </c>
      <c r="L72" s="321">
        <f>apuração!L204</f>
        <v>70</v>
      </c>
      <c r="M72" s="321">
        <f>apuração!M204</f>
        <v>68</v>
      </c>
      <c r="N72" s="322">
        <f>apuração!N202</f>
        <v>125</v>
      </c>
      <c r="O72" s="323">
        <f>apuração!O202</f>
        <v>0</v>
      </c>
      <c r="P72" s="323">
        <f>apuração!P202</f>
        <v>0</v>
      </c>
      <c r="Q72" s="323">
        <f>apuração!Q202</f>
        <v>0</v>
      </c>
      <c r="R72" s="323">
        <f>apuração!R202</f>
        <v>0</v>
      </c>
      <c r="S72" s="324" t="str">
        <f>apuração!S202</f>
        <v/>
      </c>
      <c r="T72" s="324" t="str">
        <f>apuração!T202</f>
        <v/>
      </c>
      <c r="U72" s="324" t="str">
        <f>apuração!U202</f>
        <v/>
      </c>
      <c r="V72" s="324" t="str">
        <f>apuração!V202</f>
        <v/>
      </c>
      <c r="W72" s="315" t="str">
        <f>apuração!W202</f>
        <v/>
      </c>
      <c r="X72" s="325">
        <f>apuração!X204</f>
        <v>114</v>
      </c>
      <c r="Y72" s="315"/>
      <c r="Z72" s="315"/>
      <c r="AA72" s="315"/>
      <c r="AB72" s="315"/>
      <c r="AC72" s="315"/>
      <c r="AD72" s="315"/>
    </row>
    <row r="73" spans="1:30" ht="18.600000000000001">
      <c r="A73" s="358"/>
      <c r="B73" s="63" t="str">
        <f>apuração!B4</f>
        <v>756</v>
      </c>
      <c r="C73" t="str">
        <f>IF(B73:B73&gt;0,VLOOKUP(B73,Fed.!$A$2:$J$1973,2,FALSE)," ")</f>
        <v>TABATA</v>
      </c>
      <c r="D73" t="str">
        <f>IF(B73:B73&gt;0,VLOOKUP(B73,Fed.!$A$2:$J$1973,3,FALSE)," ")</f>
        <v>PAULO YUKIHARU</v>
      </c>
      <c r="E73" s="3" t="str">
        <f>IF(B73:B73&gt;0,VLOOKUP(B73,Fed.!$A$2:$J$1973,4,FALSE)," ")</f>
        <v>M</v>
      </c>
      <c r="F73" s="3" t="str">
        <f>IF(B73:B73&gt;0,VLOOKUP(B73,Fed.!$A$2:$J$1973,5,FALSE)," ")</f>
        <v>07. GSP</v>
      </c>
      <c r="G73" s="413">
        <f>IF(B73:B73&gt;0,VLOOKUP(B73,Fed.!$A$2:$J$1973,6,FALSE)," ")</f>
        <v>22876</v>
      </c>
      <c r="H73">
        <f>IF(B73:B73&gt;0,VLOOKUP(B73,Fed.!$A$2:$J$1973,7,FALSE)," ")</f>
        <v>4</v>
      </c>
      <c r="I73" t="str">
        <f>IF(B73:B73&gt;0,VLOOKUP(B73,Fed.!$A$2:$J$1973,8,FALSE)," ")</f>
        <v>A-NSR</v>
      </c>
      <c r="J73" t="str">
        <f>IF(B73:B73&gt;0,VLOOKUP(B73,Fed.!$A$2:$J$1973,9,FALSE)," ")</f>
        <v>LIB2026</v>
      </c>
      <c r="K73" s="3">
        <f>IF(B73:B73&gt;0,VLOOKUP(B73,Fed.!$A$2:$J$1973,10,FALSE)," ")</f>
        <v>0</v>
      </c>
      <c r="L73" s="327">
        <f>apuração!L4</f>
        <v>57</v>
      </c>
      <c r="M73" s="327">
        <f>apuração!M4</f>
        <v>59</v>
      </c>
      <c r="N73" s="322">
        <f>apuração!N124</f>
        <v>126</v>
      </c>
      <c r="O73" s="323">
        <f>apuração!O124</f>
        <v>0</v>
      </c>
      <c r="P73" s="323">
        <f>apuração!P124</f>
        <v>0</v>
      </c>
      <c r="Q73" s="323">
        <f>apuração!Q124</f>
        <v>0</v>
      </c>
      <c r="R73" s="323">
        <f>apuração!R124</f>
        <v>0</v>
      </c>
      <c r="S73" s="324" t="str">
        <f>apuração!S124</f>
        <v/>
      </c>
      <c r="T73" s="324" t="str">
        <f>apuração!T124</f>
        <v/>
      </c>
      <c r="U73" s="324" t="str">
        <f>apuração!U124</f>
        <v/>
      </c>
      <c r="V73" s="324" t="str">
        <f>apuração!V124</f>
        <v/>
      </c>
      <c r="W73" s="315" t="str">
        <f>apuração!W124</f>
        <v/>
      </c>
      <c r="X73" s="325">
        <f>apuração!X4</f>
        <v>108</v>
      </c>
      <c r="Y73" s="315"/>
      <c r="Z73" s="315"/>
      <c r="AA73" s="315"/>
      <c r="AB73" s="315"/>
      <c r="AC73" s="315"/>
      <c r="AD73" s="315"/>
    </row>
    <row r="74" spans="1:30" ht="18.600000000000001">
      <c r="A74" s="358"/>
      <c r="B74" s="63" t="str">
        <f>apuração!B7</f>
        <v>513</v>
      </c>
      <c r="C74" t="str">
        <f>IF(B74:B74&gt;0,VLOOKUP(B74,Fed.!$A$2:$J$1973,2,FALSE)," ")</f>
        <v>TIZUKA</v>
      </c>
      <c r="D74" t="str">
        <f>IF(B74:B74&gt;0,VLOOKUP(B74,Fed.!$A$2:$J$1973,3,FALSE)," ")</f>
        <v>SACHIKO</v>
      </c>
      <c r="E74" s="3" t="str">
        <f>IF(B74:B74&gt;0,VLOOKUP(B74,Fed.!$A$2:$J$1973,4,FALSE)," ")</f>
        <v>F</v>
      </c>
      <c r="F74" s="3" t="str">
        <f>IF(B74:B74&gt;0,VLOOKUP(B74,Fed.!$A$2:$J$1973,5,FALSE)," ")</f>
        <v>07. GSP</v>
      </c>
      <c r="G74" s="413">
        <f>IF(B74:B74&gt;0,VLOOKUP(B74,Fed.!$A$2:$J$1973,6,FALSE)," ")</f>
        <v>19170</v>
      </c>
      <c r="H74">
        <f>IF(B74:B74&gt;0,VLOOKUP(B74,Fed.!$A$2:$J$1973,7,FALSE)," ")</f>
        <v>4</v>
      </c>
      <c r="I74" t="str">
        <f>IF(B74:B74&gt;0,VLOOKUP(B74,Fed.!$A$2:$J$1973,8,FALSE)," ")</f>
        <v>A-NSR</v>
      </c>
      <c r="J74" t="str">
        <f>IF(B74:B74&gt;0,VLOOKUP(B74,Fed.!$A$2:$J$1973,9,FALSE)," ")</f>
        <v>LIB2026</v>
      </c>
      <c r="K74" s="3">
        <f>IF(B74:B74&gt;0,VLOOKUP(B74,Fed.!$A$2:$J$1973,10,FALSE)," ")</f>
        <v>0</v>
      </c>
      <c r="L74" s="327">
        <f>apuração!L7</f>
        <v>57</v>
      </c>
      <c r="M74" s="327">
        <f>apuração!M7</f>
        <v>60</v>
      </c>
      <c r="N74" s="322">
        <f>apuração!N18</f>
        <v>108</v>
      </c>
      <c r="O74" s="323">
        <f>apuração!O18</f>
        <v>0</v>
      </c>
      <c r="P74" s="323">
        <f>apuração!P18</f>
        <v>0</v>
      </c>
      <c r="Q74" s="323">
        <f>apuração!Q18</f>
        <v>0</v>
      </c>
      <c r="R74" s="323">
        <f>apuração!R18</f>
        <v>0</v>
      </c>
      <c r="S74" s="324" t="str">
        <f>apuração!S18</f>
        <v/>
      </c>
      <c r="T74" s="324" t="str">
        <f>apuração!T18</f>
        <v/>
      </c>
      <c r="U74" s="324" t="str">
        <f>apuração!U18</f>
        <v/>
      </c>
      <c r="V74" s="324" t="str">
        <f>apuração!V18</f>
        <v/>
      </c>
      <c r="W74" s="315" t="str">
        <f>apuração!W18</f>
        <v/>
      </c>
      <c r="X74" s="325">
        <f>apuração!X7</f>
        <v>109</v>
      </c>
      <c r="Y74" s="315"/>
      <c r="Z74" s="315"/>
      <c r="AA74" s="315"/>
      <c r="AB74" s="315"/>
      <c r="AC74" s="315"/>
      <c r="AD74" s="315"/>
    </row>
    <row r="75" spans="1:30" ht="18.600000000000001">
      <c r="A75" s="358"/>
      <c r="B75" s="63" t="str">
        <f>apuração!B12</f>
        <v>620</v>
      </c>
      <c r="C75" t="str">
        <f>IF(B75:B75&gt;0,VLOOKUP(B75,Fed.!$A$2:$J$1973,2,FALSE)," ")</f>
        <v>OGATA</v>
      </c>
      <c r="D75" t="str">
        <f>IF(B75:B75&gt;0,VLOOKUP(B75,Fed.!$A$2:$J$1973,3,FALSE)," ")</f>
        <v>NELSON</v>
      </c>
      <c r="E75" s="3" t="str">
        <f>IF(B75:B75&gt;0,VLOOKUP(B75,Fed.!$A$2:$J$1973,4,FALSE)," ")</f>
        <v>M</v>
      </c>
      <c r="F75" s="3" t="str">
        <f>IF(B75:B75&gt;0,VLOOKUP(B75,Fed.!$A$2:$J$1973,5,FALSE)," ")</f>
        <v>07. GSP</v>
      </c>
      <c r="G75" s="413">
        <f>IF(B75:B75&gt;0,VLOOKUP(B75,Fed.!$A$2:$J$1973,6,FALSE)," ")</f>
        <v>19753</v>
      </c>
      <c r="H75">
        <f>IF(B75:B75&gt;0,VLOOKUP(B75,Fed.!$A$2:$J$1973,7,FALSE)," ")</f>
        <v>3</v>
      </c>
      <c r="I75" t="str">
        <f>IF(B75:B75&gt;0,VLOOKUP(B75,Fed.!$A$2:$J$1973,8,FALSE)," ")</f>
        <v>EX-NSR</v>
      </c>
      <c r="J75" t="str">
        <f>IF(B75:B75&gt;0,VLOOKUP(B75,Fed.!$A$2:$J$1973,9,FALSE)," ")</f>
        <v>LIB2026</v>
      </c>
      <c r="K75" s="3">
        <f>IF(B75:B75&gt;0,VLOOKUP(B75,Fed.!$A$2:$J$1973,10,FALSE)," ")</f>
        <v>0</v>
      </c>
      <c r="L75" s="327">
        <f>apuração!L12</f>
        <v>60</v>
      </c>
      <c r="M75" s="327">
        <f>apuração!M12</f>
        <v>62</v>
      </c>
      <c r="N75" s="322">
        <f>apuração!N139</f>
        <v>117</v>
      </c>
      <c r="O75" s="323">
        <f>apuração!O139</f>
        <v>0</v>
      </c>
      <c r="P75" s="323">
        <f>apuração!P139</f>
        <v>0</v>
      </c>
      <c r="Q75" s="323">
        <f>apuração!Q139</f>
        <v>0</v>
      </c>
      <c r="R75" s="323">
        <f>apuração!R139</f>
        <v>0</v>
      </c>
      <c r="S75" s="324" t="str">
        <f>apuração!S139</f>
        <v/>
      </c>
      <c r="T75" s="324" t="str">
        <f>apuração!T139</f>
        <v/>
      </c>
      <c r="U75" s="324" t="str">
        <f>apuração!U139</f>
        <v/>
      </c>
      <c r="V75" s="324" t="str">
        <f>apuração!V139</f>
        <v/>
      </c>
      <c r="W75" s="315" t="str">
        <f>apuração!W139</f>
        <v/>
      </c>
      <c r="X75" s="325">
        <f>apuração!X12</f>
        <v>116</v>
      </c>
      <c r="Y75" s="315"/>
      <c r="Z75" s="315"/>
      <c r="AA75" s="315"/>
      <c r="AB75" s="315"/>
      <c r="AC75" s="315"/>
      <c r="AD75" s="315"/>
    </row>
    <row r="76" spans="1:30" ht="18.600000000000001">
      <c r="A76" s="358"/>
      <c r="B76" s="63" t="str">
        <f>apuração!B16</f>
        <v>619</v>
      </c>
      <c r="C76" t="str">
        <f>IF(B76:B76&gt;0,VLOOKUP(B76,Fed.!$A$2:$J$1973,2,FALSE)," ")</f>
        <v>TOMABECHI</v>
      </c>
      <c r="D76" t="str">
        <f>IF(B76:B76&gt;0,VLOOKUP(B76,Fed.!$A$2:$J$1973,3,FALSE)," ")</f>
        <v>SADAO</v>
      </c>
      <c r="E76" s="3" t="str">
        <f>IF(B76:B76&gt;0,VLOOKUP(B76,Fed.!$A$2:$J$1973,4,FALSE)," ")</f>
        <v>M</v>
      </c>
      <c r="F76" s="3" t="str">
        <f>IF(B76:B76&gt;0,VLOOKUP(B76,Fed.!$A$2:$J$1973,5,FALSE)," ")</f>
        <v>07. GSP</v>
      </c>
      <c r="G76" s="413">
        <f>IF(B76:B76&gt;0,VLOOKUP(B76,Fed.!$A$2:$J$1973,6,FALSE)," ")</f>
        <v>12932</v>
      </c>
      <c r="H76">
        <f>IF(B76:B76&gt;0,VLOOKUP(B76,Fed.!$A$2:$J$1973,7,FALSE)," ")</f>
        <v>3</v>
      </c>
      <c r="I76" t="str">
        <f>IF(B76:B76&gt;0,VLOOKUP(B76,Fed.!$A$2:$J$1973,8,FALSE)," ")</f>
        <v>EX-MR</v>
      </c>
      <c r="J76" t="str">
        <f>IF(B76:B76&gt;0,VLOOKUP(B76,Fed.!$A$2:$J$1973,9,FALSE)," ")</f>
        <v>LIB2026i</v>
      </c>
      <c r="K76" s="3">
        <f>IF(B76:B76&gt;0,VLOOKUP(B76,Fed.!$A$2:$J$1973,10,FALSE)," ")</f>
        <v>0</v>
      </c>
      <c r="L76" s="327">
        <f>apuração!L16</f>
        <v>55</v>
      </c>
      <c r="M76" s="327">
        <f>apuração!M16</f>
        <v>67</v>
      </c>
      <c r="N76" s="322">
        <f>apuração!N74</f>
        <v>106</v>
      </c>
      <c r="O76" s="323">
        <f>apuração!O74</f>
        <v>0</v>
      </c>
      <c r="P76" s="323">
        <f>apuração!P74</f>
        <v>0</v>
      </c>
      <c r="Q76" s="323">
        <f>apuração!Q74</f>
        <v>0</v>
      </c>
      <c r="R76" s="323">
        <f>apuração!R74</f>
        <v>0</v>
      </c>
      <c r="S76" s="324" t="str">
        <f>apuração!S74</f>
        <v/>
      </c>
      <c r="T76" s="324" t="str">
        <f>apuração!T74</f>
        <v/>
      </c>
      <c r="U76" s="324" t="str">
        <f>apuração!U74</f>
        <v/>
      </c>
      <c r="V76" s="324" t="str">
        <f>apuração!V74</f>
        <v/>
      </c>
      <c r="W76" s="315" t="str">
        <f>apuração!W74</f>
        <v/>
      </c>
      <c r="X76" s="325">
        <f>apuração!X16</f>
        <v>116</v>
      </c>
      <c r="Y76" s="315"/>
      <c r="Z76" s="315"/>
      <c r="AA76" s="315"/>
      <c r="AB76" s="315"/>
      <c r="AC76" s="315"/>
      <c r="AD76" s="315"/>
    </row>
    <row r="77" spans="1:30" ht="18.600000000000001">
      <c r="A77" s="358"/>
      <c r="B77" s="63">
        <f>apuração!B18</f>
        <v>626</v>
      </c>
      <c r="C77" t="str">
        <f>IF(B77:B77&gt;0,VLOOKUP(B77,Fed.!$A$2:$J$1973,2,FALSE)," ")</f>
        <v>SHIMURA</v>
      </c>
      <c r="D77" t="str">
        <f>IF(B77:B77&gt;0,VLOOKUP(B77,Fed.!$A$2:$J$1973,3,FALSE)," ")</f>
        <v>ALICE MIWAKO</v>
      </c>
      <c r="E77" s="3" t="str">
        <f>IF(B77:B77&gt;0,VLOOKUP(B77,Fed.!$A$2:$J$1973,4,FALSE)," ")</f>
        <v>F</v>
      </c>
      <c r="F77" s="3" t="str">
        <f>IF(B77:B77&gt;0,VLOOKUP(B77,Fed.!$A$2:$J$1973,5,FALSE)," ")</f>
        <v>07. GSP</v>
      </c>
      <c r="G77" s="413">
        <f>IF(B77:B77&gt;0,VLOOKUP(B77,Fed.!$A$2:$J$1973,6,FALSE)," ")</f>
        <v>21468</v>
      </c>
      <c r="H77">
        <f>IF(B77:B77&gt;0,VLOOKUP(B77,Fed.!$A$2:$J$1973,7,FALSE)," ")</f>
        <v>2</v>
      </c>
      <c r="I77" t="str">
        <f>IF(B77:B77&gt;0,VLOOKUP(B77,Fed.!$A$2:$J$1973,8,FALSE)," ")</f>
        <v>EX-NSR</v>
      </c>
      <c r="J77" t="str">
        <f>IF(B77:B77&gt;0,VLOOKUP(B77,Fed.!$A$2:$J$1973,9,FALSE)," ")</f>
        <v>LIB2026</v>
      </c>
      <c r="K77" s="3">
        <f>IF(B77:B77&gt;0,VLOOKUP(B77,Fed.!$A$2:$J$1973,10,FALSE)," ")</f>
        <v>0</v>
      </c>
      <c r="L77" s="327">
        <f>apuração!L18</f>
        <v>51</v>
      </c>
      <c r="M77" s="327">
        <f>apuração!M18</f>
        <v>57</v>
      </c>
      <c r="N77" s="322">
        <f>apuração!N201</f>
        <v>121</v>
      </c>
      <c r="O77" s="323">
        <f>apuração!O201</f>
        <v>0</v>
      </c>
      <c r="P77" s="323">
        <f>apuração!P201</f>
        <v>0</v>
      </c>
      <c r="Q77" s="323">
        <f>apuração!Q201</f>
        <v>0</v>
      </c>
      <c r="R77" s="323">
        <f>apuração!R201</f>
        <v>0</v>
      </c>
      <c r="S77" s="324" t="str">
        <f>apuração!S201</f>
        <v/>
      </c>
      <c r="T77" s="324" t="str">
        <f>apuração!T201</f>
        <v/>
      </c>
      <c r="U77" s="324" t="str">
        <f>apuração!U201</f>
        <v/>
      </c>
      <c r="V77" s="324" t="str">
        <f>apuração!V201</f>
        <v/>
      </c>
      <c r="W77" s="315" t="str">
        <f>apuração!W201</f>
        <v/>
      </c>
      <c r="X77" s="325">
        <f>apuração!X18</f>
        <v>104</v>
      </c>
      <c r="Y77" s="315"/>
      <c r="Z77" s="315"/>
      <c r="AA77" s="315"/>
      <c r="AB77" s="315"/>
      <c r="AC77" s="315"/>
      <c r="AD77" s="315"/>
    </row>
    <row r="78" spans="1:30" ht="18.600000000000001">
      <c r="A78" s="358"/>
      <c r="B78" s="464" t="str">
        <f>apuração!B24</f>
        <v>489</v>
      </c>
      <c r="C78" t="str">
        <f>IF(B78:B78&gt;0,VLOOKUP(B78,Fed.!$A$2:$J$1973,2,FALSE)," ")</f>
        <v>TOGO</v>
      </c>
      <c r="D78" t="str">
        <f>IF(B78:B78&gt;0,VLOOKUP(B78,Fed.!$A$2:$J$1973,3,FALSE)," ")</f>
        <v>NARIKO</v>
      </c>
      <c r="E78" s="3" t="str">
        <f>IF(B78:B78&gt;0,VLOOKUP(B78,Fed.!$A$2:$J$1973,4,FALSE)," ")</f>
        <v>F</v>
      </c>
      <c r="F78" s="3" t="str">
        <f>IF(B78:B78&gt;0,VLOOKUP(B78,Fed.!$A$2:$J$1973,5,FALSE)," ")</f>
        <v>07. GSP</v>
      </c>
      <c r="G78" s="413">
        <f>IF(B78:B78&gt;0,VLOOKUP(B78,Fed.!$A$2:$J$1973,6,FALSE)," ")</f>
        <v>18327</v>
      </c>
      <c r="H78">
        <f>IF(B78:B78&gt;0,VLOOKUP(B78,Fed.!$A$2:$J$1973,7,FALSE)," ")</f>
        <v>4</v>
      </c>
      <c r="I78" t="str">
        <f>IF(B78:B78&gt;0,VLOOKUP(B78,Fed.!$A$2:$J$1973,8,FALSE)," ")</f>
        <v>A-SR</v>
      </c>
      <c r="J78" t="str">
        <f>IF(B78:B78&gt;0,VLOOKUP(B78,Fed.!$A$2:$J$1973,9,FALSE)," ")</f>
        <v>LIB2026</v>
      </c>
      <c r="K78" s="3">
        <f>IF(B78:B78&gt;0,VLOOKUP(B78,Fed.!$A$2:$J$1973,10,FALSE)," ")</f>
        <v>0</v>
      </c>
      <c r="L78" s="327">
        <f>apuração!L24</f>
        <v>57</v>
      </c>
      <c r="M78" s="327">
        <f>apuração!M24</f>
        <v>51</v>
      </c>
      <c r="N78" s="322">
        <f>apuração!N22</f>
        <v>105</v>
      </c>
      <c r="O78" s="323" t="str">
        <f>apuração!O22</f>
        <v>1-4</v>
      </c>
      <c r="P78" s="323">
        <f>apuração!P22</f>
        <v>0</v>
      </c>
      <c r="Q78" s="323">
        <f>apuração!Q22</f>
        <v>0</v>
      </c>
      <c r="R78" s="323">
        <f>apuração!R22</f>
        <v>0</v>
      </c>
      <c r="S78" s="324">
        <f>apuração!S22</f>
        <v>2</v>
      </c>
      <c r="T78" s="324" t="str">
        <f>apuração!T22</f>
        <v/>
      </c>
      <c r="U78" s="324" t="str">
        <f>apuração!U22</f>
        <v/>
      </c>
      <c r="V78" s="324" t="str">
        <f>apuração!V22</f>
        <v/>
      </c>
      <c r="W78" s="315">
        <f>apuração!W22</f>
        <v>2</v>
      </c>
      <c r="X78" s="325">
        <f>apuração!X24</f>
        <v>100</v>
      </c>
      <c r="Y78" s="315"/>
      <c r="Z78" s="315"/>
      <c r="AA78" s="315"/>
      <c r="AB78" s="315"/>
      <c r="AC78" s="315"/>
      <c r="AD78" s="315"/>
    </row>
    <row r="79" spans="1:30" ht="18.600000000000001">
      <c r="A79" s="358"/>
      <c r="B79" s="63">
        <f>apuração!B28</f>
        <v>993</v>
      </c>
      <c r="C79" t="str">
        <f>IF(B79:B79&gt;0,VLOOKUP(B79,Fed.!$A$2:$J$1973,2,FALSE)," ")</f>
        <v>ABEMATSU</v>
      </c>
      <c r="D79" t="str">
        <f>IF(B79:B79&gt;0,VLOOKUP(B79,Fed.!$A$2:$J$1973,3,FALSE)," ")</f>
        <v>KATSUYUKI</v>
      </c>
      <c r="E79" s="3" t="str">
        <f>IF(B79:B79&gt;0,VLOOKUP(B79,Fed.!$A$2:$J$1973,4,FALSE)," ")</f>
        <v>M</v>
      </c>
      <c r="F79" s="3" t="str">
        <f>IF(B79:B79&gt;0,VLOOKUP(B79,Fed.!$A$2:$J$1973,5,FALSE)," ")</f>
        <v>07. GSP</v>
      </c>
      <c r="G79" s="413">
        <f>IF(B79:B79&gt;0,VLOOKUP(B79,Fed.!$A$2:$J$1973,6,FALSE)," ")</f>
        <v>17411</v>
      </c>
      <c r="H79">
        <f>IF(B79:B79&gt;0,VLOOKUP(B79,Fed.!$A$2:$J$1973,7,FALSE)," ")</f>
        <v>5</v>
      </c>
      <c r="I79" t="str">
        <f>IF(B79:B79&gt;0,VLOOKUP(B79,Fed.!$A$2:$J$1973,8,FALSE)," ")</f>
        <v>A-SR</v>
      </c>
      <c r="J79" t="str">
        <f>IF(B79:B79&gt;0,VLOOKUP(B79,Fed.!$A$2:$J$1973,9,FALSE)," ")</f>
        <v>LIB2026</v>
      </c>
      <c r="K79" s="3">
        <f>IF(B79:B79&gt;0,VLOOKUP(B79,Fed.!$A$2:$J$1973,10,FALSE)," ")</f>
        <v>0</v>
      </c>
      <c r="L79" s="327">
        <f>apuração!L28</f>
        <v>59</v>
      </c>
      <c r="M79" s="327">
        <f>apuração!M28</f>
        <v>55</v>
      </c>
      <c r="N79" s="322">
        <f>apuração!N26</f>
        <v>111</v>
      </c>
      <c r="O79" s="323">
        <f>apuração!O26</f>
        <v>0</v>
      </c>
      <c r="P79" s="323">
        <f>apuração!P26</f>
        <v>0</v>
      </c>
      <c r="Q79" s="323">
        <f>apuração!Q26</f>
        <v>0</v>
      </c>
      <c r="R79" s="323">
        <f>apuração!R26</f>
        <v>0</v>
      </c>
      <c r="S79" s="324" t="str">
        <f>apuração!S26</f>
        <v/>
      </c>
      <c r="T79" s="324" t="str">
        <f>apuração!T26</f>
        <v/>
      </c>
      <c r="U79" s="324" t="str">
        <f>apuração!U26</f>
        <v/>
      </c>
      <c r="V79" s="324" t="str">
        <f>apuração!V26</f>
        <v/>
      </c>
      <c r="W79" s="315" t="str">
        <f>apuração!W26</f>
        <v/>
      </c>
      <c r="X79" s="325">
        <f>apuração!X28</f>
        <v>104</v>
      </c>
      <c r="Y79" s="315"/>
      <c r="Z79" s="315"/>
      <c r="AA79" s="315"/>
      <c r="AB79" s="315"/>
      <c r="AC79" s="315"/>
      <c r="AD79" s="315"/>
    </row>
    <row r="80" spans="1:30" ht="18.600000000000001">
      <c r="A80" s="358"/>
      <c r="B80" s="63" t="str">
        <f>apuração!B37</f>
        <v>875</v>
      </c>
      <c r="C80" t="str">
        <f>IF(B80:B80&gt;0,VLOOKUP(B80,Fed.!$A$2:$J$1973,2,FALSE)," ")</f>
        <v>KAWASAKA</v>
      </c>
      <c r="D80" t="str">
        <f>IF(B80:B80&gt;0,VLOOKUP(B80,Fed.!$A$2:$J$1973,3,FALSE)," ")</f>
        <v>M. INES KINUKO</v>
      </c>
      <c r="E80" s="3" t="str">
        <f>IF(B80:B80&gt;0,VLOOKUP(B80,Fed.!$A$2:$J$1973,4,FALSE)," ")</f>
        <v>F</v>
      </c>
      <c r="F80" s="3" t="str">
        <f>IF(B80:B80&gt;0,VLOOKUP(B80,Fed.!$A$2:$J$1973,5,FALSE)," ")</f>
        <v>07. GSP</v>
      </c>
      <c r="G80" s="413">
        <f>IF(B80:B80&gt;0,VLOOKUP(B80,Fed.!$A$2:$J$1973,6,FALSE)," ")</f>
        <v>18296</v>
      </c>
      <c r="H80">
        <f>IF(B80:B80&gt;0,VLOOKUP(B80,Fed.!$A$2:$J$1973,7,FALSE)," ")</f>
        <v>6</v>
      </c>
      <c r="I80" t="str">
        <f>IF(B80:B80&gt;0,VLOOKUP(B80,Fed.!$A$2:$J$1973,8,FALSE)," ")</f>
        <v>A-SR</v>
      </c>
      <c r="J80" t="str">
        <f>IF(B80:B80&gt;0,VLOOKUP(B80,Fed.!$A$2:$J$1973,9,FALSE)," ")</f>
        <v>LIB2026</v>
      </c>
      <c r="K80" s="3">
        <f>IF(B80:B80&gt;0,VLOOKUP(B80,Fed.!$A$2:$J$1973,10,FALSE)," ")</f>
        <v>0</v>
      </c>
      <c r="L80" s="327">
        <f>apuração!L37</f>
        <v>63</v>
      </c>
      <c r="M80" s="327">
        <f>apuração!M37</f>
        <v>60</v>
      </c>
      <c r="N80" s="322">
        <f>apuração!N200</f>
        <v>132</v>
      </c>
      <c r="O80" s="323">
        <f>apuração!O200</f>
        <v>0</v>
      </c>
      <c r="P80" s="323">
        <f>apuração!P200</f>
        <v>0</v>
      </c>
      <c r="Q80" s="323">
        <f>apuração!Q200</f>
        <v>0</v>
      </c>
      <c r="R80" s="323">
        <f>apuração!R200</f>
        <v>0</v>
      </c>
      <c r="S80" s="324" t="str">
        <f>apuração!S200</f>
        <v/>
      </c>
      <c r="T80" s="324" t="str">
        <f>apuração!T200</f>
        <v/>
      </c>
      <c r="U80" s="324" t="str">
        <f>apuração!U200</f>
        <v/>
      </c>
      <c r="V80" s="324" t="str">
        <f>apuração!V200</f>
        <v/>
      </c>
      <c r="W80" s="315" t="str">
        <f>apuração!W200</f>
        <v/>
      </c>
      <c r="X80" s="325">
        <f>apuração!X37</f>
        <v>111</v>
      </c>
      <c r="Y80" s="315"/>
      <c r="Z80" s="315"/>
      <c r="AA80" s="315"/>
      <c r="AB80" s="315"/>
      <c r="AC80" s="315"/>
      <c r="AD80" s="315"/>
    </row>
    <row r="81" spans="1:30" ht="18.600000000000001">
      <c r="A81" s="358"/>
      <c r="B81" s="63" t="str">
        <f>apuração!B40</f>
        <v>770</v>
      </c>
      <c r="C81" t="str">
        <f>IF(B81:B81&gt;0,VLOOKUP(B81,Fed.!$A$2:$J$1973,2,FALSE)," ")</f>
        <v>MATSUI</v>
      </c>
      <c r="D81" t="str">
        <f>IF(B81:B81&gt;0,VLOOKUP(B81,Fed.!$A$2:$J$1973,3,FALSE)," ")</f>
        <v>SERGIO KIYOSHI</v>
      </c>
      <c r="E81" s="3" t="str">
        <f>IF(B81:B81&gt;0,VLOOKUP(B81,Fed.!$A$2:$J$1973,4,FALSE)," ")</f>
        <v>M</v>
      </c>
      <c r="F81" s="3" t="str">
        <f>IF(B81:B81&gt;0,VLOOKUP(B81,Fed.!$A$2:$J$1973,5,FALSE)," ")</f>
        <v>07. GSP</v>
      </c>
      <c r="G81" s="413">
        <f>IF(B81:B81&gt;0,VLOOKUP(B81,Fed.!$A$2:$J$1973,6,FALSE)," ")</f>
        <v>21525</v>
      </c>
      <c r="H81">
        <f>IF(B81:B81&gt;0,VLOOKUP(B81,Fed.!$A$2:$J$1973,7,FALSE)," ")</f>
        <v>12</v>
      </c>
      <c r="I81" t="str">
        <f>IF(B81:B81&gt;0,VLOOKUP(B81,Fed.!$A$2:$J$1973,8,FALSE)," ")</f>
        <v>C-NSR</v>
      </c>
      <c r="J81" t="str">
        <f>IF(B81:B81&gt;0,VLOOKUP(B81,Fed.!$A$2:$J$1973,9,FALSE)," ")</f>
        <v>LIB2026</v>
      </c>
      <c r="K81" s="3">
        <f>IF(B81:B81&gt;0,VLOOKUP(B81,Fed.!$A$2:$J$1973,10,FALSE)," ")</f>
        <v>0</v>
      </c>
      <c r="L81" s="327">
        <f>apuração!L40</f>
        <v>62</v>
      </c>
      <c r="M81" s="327">
        <f>apuração!M40</f>
        <v>61</v>
      </c>
      <c r="N81" s="322">
        <f>apuração!N83</f>
        <v>108</v>
      </c>
      <c r="O81" s="323">
        <f>apuração!O83</f>
        <v>0</v>
      </c>
      <c r="P81" s="323">
        <f>apuração!P83</f>
        <v>0</v>
      </c>
      <c r="Q81" s="323">
        <f>apuração!Q83</f>
        <v>0</v>
      </c>
      <c r="R81" s="323">
        <f>apuração!R83</f>
        <v>0</v>
      </c>
      <c r="S81" s="324" t="str">
        <f>apuração!S83</f>
        <v/>
      </c>
      <c r="T81" s="324" t="str">
        <f>apuração!T83</f>
        <v/>
      </c>
      <c r="U81" s="324" t="str">
        <f>apuração!U83</f>
        <v/>
      </c>
      <c r="V81" s="324" t="str">
        <f>apuração!V83</f>
        <v/>
      </c>
      <c r="W81" s="315" t="str">
        <f>apuração!W83</f>
        <v/>
      </c>
      <c r="X81" s="325">
        <f>apuração!X40</f>
        <v>99</v>
      </c>
      <c r="Y81" s="315"/>
      <c r="Z81" s="315"/>
      <c r="AA81" s="315"/>
      <c r="AB81" s="315"/>
      <c r="AC81" s="315"/>
      <c r="AD81" s="315"/>
    </row>
    <row r="82" spans="1:30" ht="18.600000000000001">
      <c r="A82" s="358"/>
      <c r="B82" s="63" t="str">
        <f>apuração!B44</f>
        <v>696</v>
      </c>
      <c r="C82" t="str">
        <f>IF(B82:B82&gt;0,VLOOKUP(B82,Fed.!$A$2:$J$1973,2,FALSE)," ")</f>
        <v>M. SILVA YADOYA</v>
      </c>
      <c r="D82" t="str">
        <f>IF(B82:B82&gt;0,VLOOKUP(B82,Fed.!$A$2:$J$1973,3,FALSE)," ")</f>
        <v>ROSILEIDE</v>
      </c>
      <c r="E82" s="3" t="str">
        <f>IF(B82:B82&gt;0,VLOOKUP(B82,Fed.!$A$2:$J$1973,4,FALSE)," ")</f>
        <v>F</v>
      </c>
      <c r="F82" s="3" t="str">
        <f>IF(B82:B82&gt;0,VLOOKUP(B82,Fed.!$A$2:$J$1973,5,FALSE)," ")</f>
        <v>07. GSP</v>
      </c>
      <c r="G82" s="413">
        <f>IF(B82:B82&gt;0,VLOOKUP(B82,Fed.!$A$2:$J$1973,6,FALSE)," ")</f>
        <v>26071</v>
      </c>
      <c r="H82">
        <f>IF(B82:B82&gt;0,VLOOKUP(B82,Fed.!$A$2:$J$1973,7,FALSE)," ")</f>
        <v>12</v>
      </c>
      <c r="I82" t="str">
        <f>IF(B82:B82&gt;0,VLOOKUP(B82,Fed.!$A$2:$J$1973,8,FALSE)," ")</f>
        <v>C-NSR</v>
      </c>
      <c r="J82" t="str">
        <f>IF(B82:B82&gt;0,VLOOKUP(B82,Fed.!$A$2:$J$1973,9,FALSE)," ")</f>
        <v>LIB2026</v>
      </c>
      <c r="K82" s="3">
        <f>IF(B82:B82&gt;0,VLOOKUP(B82,Fed.!$A$2:$J$1973,10,FALSE)," ")</f>
        <v>0</v>
      </c>
      <c r="L82" s="327">
        <f>apuração!L44</f>
        <v>71</v>
      </c>
      <c r="M82" s="327">
        <f>apuração!M44</f>
        <v>66</v>
      </c>
      <c r="N82" s="322">
        <f>apuração!N44</f>
        <v>137</v>
      </c>
      <c r="O82" s="323">
        <f>apuração!O44</f>
        <v>0</v>
      </c>
      <c r="P82" s="323">
        <f>apuração!P44</f>
        <v>0</v>
      </c>
      <c r="Q82" s="323">
        <f>apuração!Q44</f>
        <v>0</v>
      </c>
      <c r="R82" s="323">
        <f>apuração!R44</f>
        <v>0</v>
      </c>
      <c r="S82" s="324" t="str">
        <f>apuração!S44</f>
        <v/>
      </c>
      <c r="T82" s="324" t="str">
        <f>apuração!T44</f>
        <v/>
      </c>
      <c r="U82" s="324" t="str">
        <f>apuração!U44</f>
        <v/>
      </c>
      <c r="V82" s="324" t="str">
        <f>apuração!V44</f>
        <v/>
      </c>
      <c r="W82" s="315" t="str">
        <f>apuração!W44</f>
        <v/>
      </c>
      <c r="X82" s="325">
        <f>apuração!X44</f>
        <v>113</v>
      </c>
      <c r="Y82" s="315"/>
      <c r="Z82" s="315"/>
      <c r="AA82" s="315"/>
      <c r="AB82" s="315"/>
      <c r="AC82" s="315"/>
      <c r="AD82" s="315"/>
    </row>
    <row r="83" spans="1:30" ht="18.600000000000001">
      <c r="A83" s="358"/>
      <c r="B83" s="63">
        <f>apuração!B58</f>
        <v>256</v>
      </c>
      <c r="C83" t="str">
        <f>IF(B83:B83&gt;0,VLOOKUP(B83,Fed.!$A$2:$J$1973,2,FALSE)," ")</f>
        <v>UEMURA</v>
      </c>
      <c r="D83" t="str">
        <f>IF(B83:B83&gt;0,VLOOKUP(B83,Fed.!$A$2:$J$1973,3,FALSE)," ")</f>
        <v>YASUGI</v>
      </c>
      <c r="E83" s="3" t="str">
        <f>IF(B83:B83&gt;0,VLOOKUP(B83,Fed.!$A$2:$J$1973,4,FALSE)," ")</f>
        <v>M</v>
      </c>
      <c r="F83" s="3" t="str">
        <f>IF(B83:B83&gt;0,VLOOKUP(B83,Fed.!$A$2:$J$1973,5,FALSE)," ")</f>
        <v>07. GSP</v>
      </c>
      <c r="G83" s="413">
        <f>IF(B83:B83&gt;0,VLOOKUP(B83,Fed.!$A$2:$J$1973,6,FALSE)," ")</f>
        <v>15220</v>
      </c>
      <c r="H83">
        <f>IF(B83:B83&gt;0,VLOOKUP(B83,Fed.!$A$2:$J$1973,7,FALSE)," ")</f>
        <v>3</v>
      </c>
      <c r="I83" t="str">
        <f>IF(B83:B83&gt;0,VLOOKUP(B83,Fed.!$A$2:$J$1973,8,FALSE)," ")</f>
        <v>EX-MR</v>
      </c>
      <c r="J83" t="str">
        <f>IF(B83:B83&gt;0,VLOOKUP(B83,Fed.!$A$2:$J$1973,9,FALSE)," ")</f>
        <v>LIB2026</v>
      </c>
      <c r="K83" s="3">
        <f>IF(B83:B83&gt;0,VLOOKUP(B83,Fed.!$A$2:$J$1973,10,FALSE)," ")</f>
        <v>0</v>
      </c>
      <c r="L83" s="327">
        <f>apuração!L58</f>
        <v>58</v>
      </c>
      <c r="M83" s="327">
        <f>apuração!M58</f>
        <v>52</v>
      </c>
      <c r="N83" s="322">
        <f>apuração!N149</f>
        <v>119</v>
      </c>
      <c r="O83" s="323">
        <f>apuração!O149</f>
        <v>0</v>
      </c>
      <c r="P83" s="323">
        <f>apuração!P149</f>
        <v>0</v>
      </c>
      <c r="Q83" s="323">
        <f>apuração!Q149</f>
        <v>0</v>
      </c>
      <c r="R83" s="323">
        <f>apuração!R149</f>
        <v>0</v>
      </c>
      <c r="S83" s="324" t="str">
        <f>apuração!S149</f>
        <v/>
      </c>
      <c r="T83" s="324" t="str">
        <f>apuração!T149</f>
        <v/>
      </c>
      <c r="U83" s="324" t="str">
        <f>apuração!U149</f>
        <v/>
      </c>
      <c r="V83" s="324" t="str">
        <f>apuração!V149</f>
        <v/>
      </c>
      <c r="W83" s="315" t="str">
        <f>apuração!W149</f>
        <v/>
      </c>
      <c r="X83" s="325">
        <f>apuração!X58</f>
        <v>104</v>
      </c>
      <c r="Y83" s="315"/>
      <c r="Z83" s="315"/>
      <c r="AA83" s="315"/>
      <c r="AB83" s="315"/>
      <c r="AC83" s="315"/>
      <c r="AD83" s="315"/>
    </row>
    <row r="84" spans="1:30" ht="18.600000000000001">
      <c r="A84" s="358"/>
      <c r="B84" s="63" t="str">
        <f>apuração!B64</f>
        <v>624</v>
      </c>
      <c r="C84" t="str">
        <f>IF(B84:B84&gt;0,VLOOKUP(B84,Fed.!$A$2:$J$1973,2,FALSE)," ")</f>
        <v>YOKOYAMA</v>
      </c>
      <c r="D84" t="str">
        <f>IF(B84:B84&gt;0,VLOOKUP(B84,Fed.!$A$2:$J$1973,3,FALSE)," ")</f>
        <v>HIROSHI</v>
      </c>
      <c r="E84" s="3" t="str">
        <f>IF(B84:B84&gt;0,VLOOKUP(B84,Fed.!$A$2:$J$1973,4,FALSE)," ")</f>
        <v>M</v>
      </c>
      <c r="F84" s="3" t="str">
        <f>IF(B84:B84&gt;0,VLOOKUP(B84,Fed.!$A$2:$J$1973,5,FALSE)," ")</f>
        <v>07. GSP</v>
      </c>
      <c r="G84" s="413">
        <f>IF(B84:B84&gt;0,VLOOKUP(B84,Fed.!$A$2:$J$1973,6,FALSE)," ")</f>
        <v>19283</v>
      </c>
      <c r="H84">
        <f>IF(B84:B84&gt;0,VLOOKUP(B84,Fed.!$A$2:$J$1973,7,FALSE)," ")</f>
        <v>5</v>
      </c>
      <c r="I84" t="str">
        <f>IF(B84:B84&gt;0,VLOOKUP(B84,Fed.!$A$2:$J$1973,8,FALSE)," ")</f>
        <v>A-NSR</v>
      </c>
      <c r="J84" t="str">
        <f>IF(B84:B84&gt;0,VLOOKUP(B84,Fed.!$A$2:$J$1973,9,FALSE)," ")</f>
        <v>LIB2026</v>
      </c>
      <c r="K84" s="3">
        <f>IF(B84:B84&gt;0,VLOOKUP(B84,Fed.!$A$2:$J$1973,10,FALSE)," ")</f>
        <v>0</v>
      </c>
      <c r="L84" s="327">
        <f>apuração!L64</f>
        <v>55</v>
      </c>
      <c r="M84" s="327">
        <f>apuração!M64</f>
        <v>55</v>
      </c>
      <c r="N84" s="322">
        <f>apuração!N20</f>
        <v>124</v>
      </c>
      <c r="O84" s="323">
        <f>apuração!O20</f>
        <v>0</v>
      </c>
      <c r="P84" s="323">
        <f>apuração!P20</f>
        <v>0</v>
      </c>
      <c r="Q84" s="323">
        <f>apuração!Q20</f>
        <v>0</v>
      </c>
      <c r="R84" s="323">
        <f>apuração!R20</f>
        <v>0</v>
      </c>
      <c r="S84" s="324" t="str">
        <f>apuração!S20</f>
        <v/>
      </c>
      <c r="T84" s="324" t="str">
        <f>apuração!T20</f>
        <v/>
      </c>
      <c r="U84" s="324" t="str">
        <f>apuração!U20</f>
        <v/>
      </c>
      <c r="V84" s="324" t="str">
        <f>apuração!V20</f>
        <v/>
      </c>
      <c r="W84" s="315" t="str">
        <f>apuração!W20</f>
        <v/>
      </c>
      <c r="X84" s="325">
        <f>apuração!X64</f>
        <v>100</v>
      </c>
      <c r="Y84" s="315"/>
      <c r="Z84" s="315"/>
      <c r="AA84" s="315"/>
      <c r="AB84" s="315"/>
      <c r="AC84" s="315"/>
      <c r="AD84" s="315"/>
    </row>
    <row r="85" spans="1:30" ht="18.600000000000001">
      <c r="A85" s="358"/>
      <c r="B85" s="63" t="str">
        <f>apuração!B69</f>
        <v>616</v>
      </c>
      <c r="C85" t="str">
        <f>IF(B85:B85&gt;0,VLOOKUP(B85,Fed.!$A$2:$J$1973,2,FALSE)," ")</f>
        <v>MORITA</v>
      </c>
      <c r="D85" t="str">
        <f>IF(B85:B85&gt;0,VLOOKUP(B85,Fed.!$A$2:$J$1973,3,FALSE)," ")</f>
        <v>IROKO</v>
      </c>
      <c r="E85" s="3" t="str">
        <f>IF(B85:B85&gt;0,VLOOKUP(B85,Fed.!$A$2:$J$1973,4,FALSE)," ")</f>
        <v>F</v>
      </c>
      <c r="F85" s="3" t="str">
        <f>IF(B85:B85&gt;0,VLOOKUP(B85,Fed.!$A$2:$J$1973,5,FALSE)," ")</f>
        <v>07. GSP</v>
      </c>
      <c r="G85" s="413">
        <f>IF(B85:B85&gt;0,VLOOKUP(B85,Fed.!$A$2:$J$1973,6,FALSE)," ")</f>
        <v>16580</v>
      </c>
      <c r="H85">
        <f>IF(B85:B85&gt;0,VLOOKUP(B85,Fed.!$A$2:$J$1973,7,FALSE)," ")</f>
        <v>6</v>
      </c>
      <c r="I85" t="str">
        <f>IF(B85:B85&gt;0,VLOOKUP(B85,Fed.!$A$2:$J$1973,8,FALSE)," ")</f>
        <v>A-SR</v>
      </c>
      <c r="J85" t="str">
        <f>IF(B85:B85&gt;0,VLOOKUP(B85,Fed.!$A$2:$J$1973,9,FALSE)," ")</f>
        <v>LIB2026</v>
      </c>
      <c r="K85" s="3">
        <f>IF(B85:B85&gt;0,VLOOKUP(B85,Fed.!$A$2:$J$1973,10,FALSE)," ")</f>
        <v>0</v>
      </c>
      <c r="L85" s="327">
        <f>apuração!L69</f>
        <v>56</v>
      </c>
      <c r="M85" s="327">
        <f>apuração!M69</f>
        <v>56</v>
      </c>
      <c r="N85" s="322">
        <f>apuração!N121</f>
        <v>136</v>
      </c>
      <c r="O85" s="323">
        <f>apuração!O121</f>
        <v>0</v>
      </c>
      <c r="P85" s="323">
        <f>apuração!P121</f>
        <v>0</v>
      </c>
      <c r="Q85" s="323">
        <f>apuração!Q121</f>
        <v>0</v>
      </c>
      <c r="R85" s="323">
        <f>apuração!R121</f>
        <v>0</v>
      </c>
      <c r="S85" s="324" t="str">
        <f>apuração!S121</f>
        <v/>
      </c>
      <c r="T85" s="324" t="str">
        <f>apuração!T121</f>
        <v/>
      </c>
      <c r="U85" s="324" t="str">
        <f>apuração!U121</f>
        <v/>
      </c>
      <c r="V85" s="324" t="str">
        <f>apuração!V121</f>
        <v/>
      </c>
      <c r="W85" s="315" t="str">
        <f>apuração!W121</f>
        <v/>
      </c>
      <c r="X85" s="325">
        <f>apuração!X69</f>
        <v>100</v>
      </c>
      <c r="Y85" s="315"/>
      <c r="Z85" s="315"/>
      <c r="AA85" s="315"/>
      <c r="AB85" s="315"/>
      <c r="AC85" s="315"/>
      <c r="AD85" s="315"/>
    </row>
    <row r="86" spans="1:30" ht="18.600000000000001">
      <c r="A86" s="358"/>
      <c r="B86" s="63" t="str">
        <f>apuração!B73</f>
        <v>572</v>
      </c>
      <c r="C86" t="str">
        <f>IF(B86:B86&gt;0,VLOOKUP(B86,Fed.!$A$2:$J$1973,2,FALSE)," ")</f>
        <v>TAKANO</v>
      </c>
      <c r="D86" t="str">
        <f>IF(B86:B86&gt;0,VLOOKUP(B86,Fed.!$A$2:$J$1973,3,FALSE)," ")</f>
        <v>ELZA FARUYO</v>
      </c>
      <c r="E86" s="3" t="str">
        <f>IF(B86:B86&gt;0,VLOOKUP(B86,Fed.!$A$2:$J$1973,4,FALSE)," ")</f>
        <v>F</v>
      </c>
      <c r="F86" s="3" t="str">
        <f>IF(B86:B86&gt;0,VLOOKUP(B86,Fed.!$A$2:$J$1973,5,FALSE)," ")</f>
        <v>07. GSP</v>
      </c>
      <c r="G86" s="413">
        <f>IF(B86:B86&gt;0,VLOOKUP(B86,Fed.!$A$2:$J$1973,6,FALSE)," ")</f>
        <v>19929</v>
      </c>
      <c r="H86">
        <f>IF(B86:B86&gt;0,VLOOKUP(B86,Fed.!$A$2:$J$1973,7,FALSE)," ")</f>
        <v>6</v>
      </c>
      <c r="I86" t="str">
        <f>IF(B86:B86&gt;0,VLOOKUP(B86,Fed.!$A$2:$J$1973,8,FALSE)," ")</f>
        <v>A-NSR</v>
      </c>
      <c r="J86" t="str">
        <f>IF(B86:B86&gt;0,VLOOKUP(B86,Fed.!$A$2:$J$1973,9,FALSE)," ")</f>
        <v>LIB2026</v>
      </c>
      <c r="K86" s="3">
        <f>IF(B86:B86&gt;0,VLOOKUP(B86,Fed.!$A$2:$J$1973,10,FALSE)," ")</f>
        <v>0</v>
      </c>
      <c r="L86" s="326">
        <f>apuração!L73</f>
        <v>59</v>
      </c>
      <c r="M86" s="326">
        <f>apuração!M73</f>
        <v>61</v>
      </c>
      <c r="N86" s="322">
        <f>apuração!N120</f>
        <v>117</v>
      </c>
      <c r="O86" s="323">
        <f>apuração!O120</f>
        <v>0</v>
      </c>
      <c r="P86" s="323">
        <f>apuração!P120</f>
        <v>0</v>
      </c>
      <c r="Q86" s="323">
        <f>apuração!Q120</f>
        <v>0</v>
      </c>
      <c r="R86" s="323">
        <f>apuração!R120</f>
        <v>0</v>
      </c>
      <c r="S86" s="324" t="str">
        <f>apuração!S120</f>
        <v/>
      </c>
      <c r="T86" s="324" t="str">
        <f>apuração!T120</f>
        <v/>
      </c>
      <c r="U86" s="324" t="str">
        <f>apuração!U120</f>
        <v/>
      </c>
      <c r="V86" s="324" t="str">
        <f>apuração!V120</f>
        <v/>
      </c>
      <c r="W86" s="315" t="str">
        <f>apuração!W120</f>
        <v/>
      </c>
      <c r="X86" s="325">
        <f>apuração!X73</f>
        <v>108</v>
      </c>
      <c r="Y86" s="315"/>
      <c r="Z86" s="315"/>
      <c r="AA86" s="315"/>
      <c r="AB86" s="315"/>
      <c r="AC86" s="315"/>
      <c r="AD86" s="315"/>
    </row>
    <row r="87" spans="1:30" ht="18.600000000000001">
      <c r="A87" s="358"/>
      <c r="B87" s="63" t="str">
        <f>apuração!B77</f>
        <v>395</v>
      </c>
      <c r="C87" t="str">
        <f>IF(B87:B87&gt;0,VLOOKUP(B87,Fed.!$A$2:$J$1973,2,FALSE)," ")</f>
        <v>UEMURA</v>
      </c>
      <c r="D87" t="str">
        <f>IF(B87:B87&gt;0,VLOOKUP(B87,Fed.!$A$2:$J$1973,3,FALSE)," ")</f>
        <v>LUCIA</v>
      </c>
      <c r="E87" s="3" t="str">
        <f>IF(B87:B87&gt;0,VLOOKUP(B87,Fed.!$A$2:$J$1973,4,FALSE)," ")</f>
        <v>F</v>
      </c>
      <c r="F87" s="3" t="str">
        <f>IF(B87:B87&gt;0,VLOOKUP(B87,Fed.!$A$2:$J$1973,5,FALSE)," ")</f>
        <v>07. GSP</v>
      </c>
      <c r="G87" s="413">
        <f>IF(B87:B87&gt;0,VLOOKUP(B87,Fed.!$A$2:$J$1973,6,FALSE)," ")</f>
        <v>17241</v>
      </c>
      <c r="H87">
        <f>IF(B87:B87&gt;0,VLOOKUP(B87,Fed.!$A$2:$J$1973,7,FALSE)," ")</f>
        <v>6</v>
      </c>
      <c r="I87" t="str">
        <f>IF(B87:B87&gt;0,VLOOKUP(B87,Fed.!$A$2:$J$1973,8,FALSE)," ")</f>
        <v>A-SR</v>
      </c>
      <c r="J87" t="str">
        <f>IF(B87:B87&gt;0,VLOOKUP(B87,Fed.!$A$2:$J$1973,9,FALSE)," ")</f>
        <v>LIB2026</v>
      </c>
      <c r="K87" s="3">
        <f>IF(B87:B87&gt;0,VLOOKUP(B87,Fed.!$A$2:$J$1973,10,FALSE)," ")</f>
        <v>0</v>
      </c>
      <c r="L87" s="327">
        <f>apuração!L77</f>
        <v>59</v>
      </c>
      <c r="M87" s="327">
        <f>apuração!M77</f>
        <v>53</v>
      </c>
      <c r="N87" s="322">
        <f>apuração!N102</f>
        <v>133</v>
      </c>
      <c r="O87" s="323">
        <f>apuração!O102</f>
        <v>0</v>
      </c>
      <c r="P87" s="323">
        <f>apuração!P102</f>
        <v>0</v>
      </c>
      <c r="Q87" s="323">
        <f>apuração!Q102</f>
        <v>0</v>
      </c>
      <c r="R87" s="323">
        <f>apuração!R102</f>
        <v>0</v>
      </c>
      <c r="S87" s="324" t="str">
        <f>apuração!S102</f>
        <v/>
      </c>
      <c r="T87" s="324" t="str">
        <f>apuração!T102</f>
        <v/>
      </c>
      <c r="U87" s="324" t="str">
        <f>apuração!U102</f>
        <v/>
      </c>
      <c r="V87" s="324" t="str">
        <f>apuração!V102</f>
        <v/>
      </c>
      <c r="W87" s="315" t="str">
        <f>apuração!W102</f>
        <v/>
      </c>
      <c r="X87" s="325">
        <f>apuração!X77</f>
        <v>100</v>
      </c>
      <c r="Y87" s="315"/>
      <c r="Z87" s="315"/>
      <c r="AA87" s="315"/>
      <c r="AB87" s="315"/>
      <c r="AC87" s="315"/>
      <c r="AD87" s="315"/>
    </row>
    <row r="88" spans="1:30" ht="18.600000000000001">
      <c r="A88" s="358"/>
      <c r="B88" s="63" t="str">
        <f>apuração!B78</f>
        <v>914</v>
      </c>
      <c r="C88" t="str">
        <f>IF(B88:B88&gt;0,VLOOKUP(B88,Fed.!$A$2:$J$1973,2,FALSE)," ")</f>
        <v>ODA</v>
      </c>
      <c r="D88" t="str">
        <f>IF(B88:B88&gt;0,VLOOKUP(B88,Fed.!$A$2:$J$1973,3,FALSE)," ")</f>
        <v>TOMIKO</v>
      </c>
      <c r="E88" s="3" t="str">
        <f>IF(B88:B88&gt;0,VLOOKUP(B88,Fed.!$A$2:$J$1973,4,FALSE)," ")</f>
        <v>F</v>
      </c>
      <c r="F88" s="3" t="str">
        <f>IF(B88:B88&gt;0,VLOOKUP(B88,Fed.!$A$2:$J$1973,5,FALSE)," ")</f>
        <v>07. GSP</v>
      </c>
      <c r="G88" s="413">
        <f>IF(B88:B88&gt;0,VLOOKUP(B88,Fed.!$A$2:$J$1973,6,FALSE)," ")</f>
        <v>19438</v>
      </c>
      <c r="H88">
        <f>IF(B88:B88&gt;0,VLOOKUP(B88,Fed.!$A$2:$J$1973,7,FALSE)," ")</f>
        <v>3</v>
      </c>
      <c r="I88" t="str">
        <f>IF(B88:B88&gt;0,VLOOKUP(B88,Fed.!$A$2:$J$1973,8,FALSE)," ")</f>
        <v>EX-NSR</v>
      </c>
      <c r="J88" t="str">
        <f>IF(B88:B88&gt;0,VLOOKUP(B88,Fed.!$A$2:$J$1973,9,FALSE)," ")</f>
        <v>LIB2026</v>
      </c>
      <c r="K88" s="3">
        <f>IF(B88:B88&gt;0,VLOOKUP(B88,Fed.!$A$2:$J$1973,10,FALSE)," ")</f>
        <v>0</v>
      </c>
      <c r="L88" s="327">
        <f>apuração!L78</f>
        <v>55</v>
      </c>
      <c r="M88" s="327">
        <f>apuração!M78</f>
        <v>56</v>
      </c>
      <c r="N88" s="322">
        <f>apuração!N3</f>
        <v>119</v>
      </c>
      <c r="O88" s="323">
        <f>apuração!O3</f>
        <v>0</v>
      </c>
      <c r="P88" s="323">
        <f>apuração!P3</f>
        <v>0</v>
      </c>
      <c r="Q88" s="323">
        <f>apuração!Q3</f>
        <v>0</v>
      </c>
      <c r="R88" s="323">
        <f>apuração!R3</f>
        <v>0</v>
      </c>
      <c r="S88" s="324" t="str">
        <f>apuração!S3</f>
        <v/>
      </c>
      <c r="T88" s="324" t="str">
        <f>apuração!T3</f>
        <v/>
      </c>
      <c r="U88" s="324" t="str">
        <f>apuração!U3</f>
        <v/>
      </c>
      <c r="V88" s="324" t="str">
        <f>apuração!V3</f>
        <v/>
      </c>
      <c r="W88" s="315" t="str">
        <f>apuração!W3</f>
        <v/>
      </c>
      <c r="X88" s="325">
        <f>apuração!X78</f>
        <v>105</v>
      </c>
      <c r="Y88" s="315"/>
      <c r="Z88" s="315"/>
      <c r="AA88" s="315"/>
      <c r="AB88" s="315"/>
      <c r="AC88" s="315"/>
      <c r="AD88" s="315"/>
    </row>
    <row r="89" spans="1:30" ht="18.600000000000001">
      <c r="A89" s="358"/>
      <c r="B89" s="63" t="str">
        <f>apuração!B84</f>
        <v>711</v>
      </c>
      <c r="C89" t="str">
        <f>IF(B89:B89&gt;0,VLOOKUP(B89,Fed.!$A$2:$J$1973,2,FALSE)," ")</f>
        <v>NISHIMURA</v>
      </c>
      <c r="D89" t="str">
        <f>IF(B89:B89&gt;0,VLOOKUP(B89,Fed.!$A$2:$J$1973,3,FALSE)," ")</f>
        <v>ELENA</v>
      </c>
      <c r="E89" s="3" t="str">
        <f>IF(B89:B89&gt;0,VLOOKUP(B89,Fed.!$A$2:$J$1973,4,FALSE)," ")</f>
        <v>F</v>
      </c>
      <c r="F89" s="3" t="str">
        <f>IF(B89:B89&gt;0,VLOOKUP(B89,Fed.!$A$2:$J$1973,5,FALSE)," ")</f>
        <v>07. GSP</v>
      </c>
      <c r="G89" s="413">
        <f>IF(B89:B89&gt;0,VLOOKUP(B89,Fed.!$A$2:$J$1973,6,FALSE)," ")</f>
        <v>16868</v>
      </c>
      <c r="H89">
        <f>IF(B89:B89&gt;0,VLOOKUP(B89,Fed.!$A$2:$J$1973,7,FALSE)," ")</f>
        <v>8</v>
      </c>
      <c r="I89" t="str">
        <f>IF(B89:B89&gt;0,VLOOKUP(B89,Fed.!$A$2:$J$1973,8,FALSE)," ")</f>
        <v>B-SR</v>
      </c>
      <c r="J89" t="str">
        <f>IF(B89:B89&gt;0,VLOOKUP(B89,Fed.!$A$2:$J$1973,9,FALSE)," ")</f>
        <v>LIB2026</v>
      </c>
      <c r="K89" s="3">
        <f>IF(B89:B89&gt;0,VLOOKUP(B89,Fed.!$A$2:$J$1973,10,FALSE)," ")</f>
        <v>0</v>
      </c>
      <c r="L89" s="327">
        <f>apuração!L84</f>
        <v>66</v>
      </c>
      <c r="M89" s="327">
        <f>apuração!M84</f>
        <v>62</v>
      </c>
      <c r="N89" s="322">
        <f>apuração!N140</f>
        <v>120</v>
      </c>
      <c r="O89" s="323">
        <f>apuração!O140</f>
        <v>0</v>
      </c>
      <c r="P89" s="323">
        <f>apuração!P140</f>
        <v>0</v>
      </c>
      <c r="Q89" s="323">
        <f>apuração!Q140</f>
        <v>0</v>
      </c>
      <c r="R89" s="323">
        <f>apuração!R140</f>
        <v>0</v>
      </c>
      <c r="S89" s="324" t="str">
        <f>apuração!S140</f>
        <v/>
      </c>
      <c r="T89" s="324" t="str">
        <f>apuração!T140</f>
        <v/>
      </c>
      <c r="U89" s="324" t="str">
        <f>apuração!U140</f>
        <v/>
      </c>
      <c r="V89" s="324" t="str">
        <f>apuração!V140</f>
        <v/>
      </c>
      <c r="W89" s="315" t="str">
        <f>apuração!W140</f>
        <v/>
      </c>
      <c r="X89" s="325">
        <f>apuração!X84</f>
        <v>112</v>
      </c>
      <c r="Y89" s="315"/>
      <c r="Z89" s="315"/>
      <c r="AA89" s="315"/>
      <c r="AB89" s="315"/>
      <c r="AC89" s="315"/>
      <c r="AD89" s="315"/>
    </row>
    <row r="90" spans="1:30" ht="18.600000000000001">
      <c r="A90" s="358"/>
      <c r="B90" s="63" t="str">
        <f>apuração!B88</f>
        <v>798</v>
      </c>
      <c r="C90" t="str">
        <f>IF(B90:B90&gt;0,VLOOKUP(B90,Fed.!$A$2:$J$1973,2,FALSE)," ")</f>
        <v>ARIKI</v>
      </c>
      <c r="D90" t="str">
        <f>IF(B90:B90&gt;0,VLOOKUP(B90,Fed.!$A$2:$J$1973,3,FALSE)," ")</f>
        <v>TERESA HIROKO</v>
      </c>
      <c r="E90" s="3" t="str">
        <f>IF(B90:B90&gt;0,VLOOKUP(B90,Fed.!$A$2:$J$1973,4,FALSE)," ")</f>
        <v>F</v>
      </c>
      <c r="F90" s="3" t="str">
        <f>IF(B90:B90&gt;0,VLOOKUP(B90,Fed.!$A$2:$J$1973,5,FALSE)," ")</f>
        <v>07. GSP</v>
      </c>
      <c r="G90" s="413">
        <f>IF(B90:B90&gt;0,VLOOKUP(B90,Fed.!$A$2:$J$1973,6,FALSE)," ")</f>
        <v>18191</v>
      </c>
      <c r="H90">
        <f>IF(B90:B90&gt;0,VLOOKUP(B90,Fed.!$A$2:$J$1973,7,FALSE)," ")</f>
        <v>9</v>
      </c>
      <c r="I90" t="str">
        <f>IF(B90:B90&gt;0,VLOOKUP(B90,Fed.!$A$2:$J$1973,8,FALSE)," ")</f>
        <v>B-SR</v>
      </c>
      <c r="J90" t="str">
        <f>IF(B90:B90&gt;0,VLOOKUP(B90,Fed.!$A$2:$J$1973,9,FALSE)," ")</f>
        <v>LIB2026</v>
      </c>
      <c r="K90" s="3">
        <f>IF(B90:B90&gt;0,VLOOKUP(B90,Fed.!$A$2:$J$1973,10,FALSE)," ")</f>
        <v>0</v>
      </c>
      <c r="L90" s="327">
        <f>apuração!L88</f>
        <v>67</v>
      </c>
      <c r="M90" s="327">
        <f>apuração!M88</f>
        <v>69</v>
      </c>
      <c r="N90" s="322">
        <f>apuração!N40</f>
        <v>123</v>
      </c>
      <c r="O90" s="323" t="str">
        <f>apuração!O40</f>
        <v>2-11</v>
      </c>
      <c r="P90" s="323">
        <f>apuração!P40</f>
        <v>0</v>
      </c>
      <c r="Q90" s="323">
        <f>apuração!Q40</f>
        <v>0</v>
      </c>
      <c r="R90" s="323">
        <f>apuração!R40</f>
        <v>0</v>
      </c>
      <c r="S90" s="324">
        <f>apuração!S40</f>
        <v>3</v>
      </c>
      <c r="T90" s="324" t="str">
        <f>apuração!T40</f>
        <v/>
      </c>
      <c r="U90" s="324" t="str">
        <f>apuração!U40</f>
        <v/>
      </c>
      <c r="V90" s="324" t="str">
        <f>apuração!V40</f>
        <v/>
      </c>
      <c r="W90" s="315">
        <f>apuração!W40</f>
        <v>3</v>
      </c>
      <c r="X90" s="325">
        <f>apuração!X88</f>
        <v>118</v>
      </c>
      <c r="Y90" s="315"/>
      <c r="Z90" s="315"/>
      <c r="AA90" s="315"/>
      <c r="AB90" s="315"/>
      <c r="AC90" s="315"/>
      <c r="AD90" s="315"/>
    </row>
    <row r="91" spans="1:30" ht="18.600000000000001">
      <c r="A91" s="358"/>
      <c r="B91" s="63" t="str">
        <f>apuração!B96</f>
        <v>565</v>
      </c>
      <c r="C91" t="str">
        <f>IF(B91:B91&gt;0,VLOOKUP(B91,Fed.!$A$2:$J$1973,2,FALSE)," ")</f>
        <v>HIRATA</v>
      </c>
      <c r="D91" t="str">
        <f>IF(B91:B91&gt;0,VLOOKUP(B91,Fed.!$A$2:$J$1973,3,FALSE)," ")</f>
        <v>MIDORI</v>
      </c>
      <c r="E91" s="3" t="str">
        <f>IF(B91:B91&gt;0,VLOOKUP(B91,Fed.!$A$2:$J$1973,4,FALSE)," ")</f>
        <v>F</v>
      </c>
      <c r="F91" s="3" t="str">
        <f>IF(B91:B91&gt;0,VLOOKUP(B91,Fed.!$A$2:$J$1973,5,FALSE)," ")</f>
        <v>07. GSP</v>
      </c>
      <c r="G91" s="413">
        <f>IF(B91:B91&gt;0,VLOOKUP(B91,Fed.!$A$2:$J$1973,6,FALSE)," ")</f>
        <v>18290</v>
      </c>
      <c r="H91">
        <f>IF(B91:B91&gt;0,VLOOKUP(B91,Fed.!$A$2:$J$1973,7,FALSE)," ")</f>
        <v>9</v>
      </c>
      <c r="I91" t="str">
        <f>IF(B91:B91&gt;0,VLOOKUP(B91,Fed.!$A$2:$J$1973,8,FALSE)," ")</f>
        <v>B-SR</v>
      </c>
      <c r="J91" t="str">
        <f>IF(B91:B91&gt;0,VLOOKUP(B91,Fed.!$A$2:$J$1973,9,FALSE)," ")</f>
        <v>LIB2026</v>
      </c>
      <c r="K91" s="3">
        <f>IF(B91:B91&gt;0,VLOOKUP(B91,Fed.!$A$2:$J$1973,10,FALSE)," ")</f>
        <v>0</v>
      </c>
      <c r="L91" s="327">
        <f>apuração!L96</f>
        <v>69</v>
      </c>
      <c r="M91" s="327">
        <f>apuração!M96</f>
        <v>68</v>
      </c>
      <c r="N91" s="322">
        <f>apuração!N41</f>
        <v>124</v>
      </c>
      <c r="O91" s="323">
        <f>apuração!O41</f>
        <v>0</v>
      </c>
      <c r="P91" s="323">
        <f>apuração!P41</f>
        <v>0</v>
      </c>
      <c r="Q91" s="323">
        <f>apuração!Q41</f>
        <v>0</v>
      </c>
      <c r="R91" s="323">
        <f>apuração!R41</f>
        <v>0</v>
      </c>
      <c r="S91" s="324" t="str">
        <f>apuração!S41</f>
        <v/>
      </c>
      <c r="T91" s="324" t="str">
        <f>apuração!T41</f>
        <v/>
      </c>
      <c r="U91" s="324" t="str">
        <f>apuração!U41</f>
        <v/>
      </c>
      <c r="V91" s="324" t="str">
        <f>apuração!V41</f>
        <v/>
      </c>
      <c r="W91" s="315" t="str">
        <f>apuração!W41</f>
        <v/>
      </c>
      <c r="X91" s="325">
        <f>apuração!X96</f>
        <v>119</v>
      </c>
      <c r="Y91" s="315"/>
      <c r="Z91" s="315"/>
      <c r="AA91" s="315"/>
      <c r="AB91" s="315"/>
      <c r="AC91" s="315"/>
      <c r="AD91" s="315"/>
    </row>
    <row r="92" spans="1:30" ht="18.600000000000001">
      <c r="A92" s="358"/>
      <c r="B92" s="63" t="str">
        <f>apuração!B107</f>
        <v>725</v>
      </c>
      <c r="C92" t="str">
        <f>IF(B92:B92&gt;0,VLOOKUP(B92,Fed.!$A$2:$J$1973,2,FALSE)," ")</f>
        <v>KUNII</v>
      </c>
      <c r="D92" t="str">
        <f>IF(B92:B92&gt;0,VLOOKUP(B92,Fed.!$A$2:$J$1973,3,FALSE)," ")</f>
        <v>EMIKO</v>
      </c>
      <c r="E92" s="3" t="str">
        <f>IF(B92:B92&gt;0,VLOOKUP(B92,Fed.!$A$2:$J$1973,4,FALSE)," ")</f>
        <v>F</v>
      </c>
      <c r="F92" s="3" t="str">
        <f>IF(B92:B92&gt;0,VLOOKUP(B92,Fed.!$A$2:$J$1973,5,FALSE)," ")</f>
        <v>07. GSP</v>
      </c>
      <c r="G92" s="413">
        <f>IF(B92:B92&gt;0,VLOOKUP(B92,Fed.!$A$2:$J$1973,6,FALSE)," ")</f>
        <v>14124</v>
      </c>
      <c r="H92">
        <f>IF(B92:B92&gt;0,VLOOKUP(B92,Fed.!$A$2:$J$1973,7,FALSE)," ")</f>
        <v>9</v>
      </c>
      <c r="I92" t="str">
        <f>IF(B92:B92&gt;0,VLOOKUP(B92,Fed.!$A$2:$J$1973,8,FALSE)," ")</f>
        <v>B-SR</v>
      </c>
      <c r="J92" t="str">
        <f>IF(B92:B92&gt;0,VLOOKUP(B92,Fed.!$A$2:$J$1973,9,FALSE)," ")</f>
        <v>LIB2026</v>
      </c>
      <c r="K92" s="3">
        <f>IF(B92:B92&gt;0,VLOOKUP(B92,Fed.!$A$2:$J$1973,10,FALSE)," ")</f>
        <v>0</v>
      </c>
      <c r="L92" s="327">
        <f>apuração!L107</f>
        <v>65</v>
      </c>
      <c r="M92" s="327">
        <f>apuração!M107</f>
        <v>61</v>
      </c>
      <c r="N92" s="322">
        <f>apuração!N117</f>
        <v>131</v>
      </c>
      <c r="O92" s="323">
        <f>apuração!O117</f>
        <v>0</v>
      </c>
      <c r="P92" s="323">
        <f>apuração!P117</f>
        <v>0</v>
      </c>
      <c r="Q92" s="323">
        <f>apuração!Q117</f>
        <v>0</v>
      </c>
      <c r="R92" s="323">
        <f>apuração!R117</f>
        <v>0</v>
      </c>
      <c r="S92" s="324" t="str">
        <f>apuração!S117</f>
        <v/>
      </c>
      <c r="T92" s="324" t="str">
        <f>apuração!T117</f>
        <v/>
      </c>
      <c r="U92" s="324" t="str">
        <f>apuração!U117</f>
        <v/>
      </c>
      <c r="V92" s="324" t="str">
        <f>apuração!V117</f>
        <v/>
      </c>
      <c r="W92" s="315" t="str">
        <f>apuração!W117</f>
        <v/>
      </c>
      <c r="X92" s="325">
        <f>apuração!X107</f>
        <v>108</v>
      </c>
      <c r="Y92" s="315"/>
      <c r="Z92" s="315"/>
      <c r="AA92" s="315"/>
      <c r="AB92" s="315"/>
      <c r="AC92" s="315"/>
      <c r="AD92" s="315"/>
    </row>
    <row r="93" spans="1:30" ht="18.600000000000001">
      <c r="A93" s="358"/>
      <c r="B93" s="463" t="str">
        <f>apuração!B110</f>
        <v>888</v>
      </c>
      <c r="C93" t="str">
        <f>IF(B93:B93&gt;0,VLOOKUP(B93,Fed.!$A$2:$J$1973,2,FALSE)," ")</f>
        <v>I. YOKOYAMA</v>
      </c>
      <c r="D93" t="str">
        <f>IF(B93:B93&gt;0,VLOOKUP(B93,Fed.!$A$2:$J$1973,3,FALSE)," ")</f>
        <v>ELISA MASSAE</v>
      </c>
      <c r="E93" s="3" t="str">
        <f>IF(B93:B93&gt;0,VLOOKUP(B93,Fed.!$A$2:$J$1973,4,FALSE)," ")</f>
        <v>F</v>
      </c>
      <c r="F93" s="3" t="str">
        <f>IF(B93:B93&gt;0,VLOOKUP(B93,Fed.!$A$2:$J$1973,5,FALSE)," ")</f>
        <v>07. GSP</v>
      </c>
      <c r="G93" s="413">
        <f>IF(B93:B93&gt;0,VLOOKUP(B93,Fed.!$A$2:$J$1973,6,FALSE)," ")</f>
        <v>20981</v>
      </c>
      <c r="H93">
        <f>IF(B93:B93&gt;0,VLOOKUP(B93,Fed.!$A$2:$J$1973,7,FALSE)," ")</f>
        <v>7</v>
      </c>
      <c r="I93" t="str">
        <f>IF(B93:B93&gt;0,VLOOKUP(B93,Fed.!$A$2:$J$1973,8,FALSE)," ")</f>
        <v>B-NSR</v>
      </c>
      <c r="J93" t="str">
        <f>IF(B93:B93&gt;0,VLOOKUP(B93,Fed.!$A$2:$J$1973,9,FALSE)," ")</f>
        <v>LIB2026</v>
      </c>
      <c r="K93" s="3">
        <f>IF(B93:B93&gt;0,VLOOKUP(B93,Fed.!$A$2:$J$1973,10,FALSE)," ")</f>
        <v>0</v>
      </c>
      <c r="L93" s="327">
        <f>apuração!L110</f>
        <v>57</v>
      </c>
      <c r="M93" s="327">
        <f>apuração!M110</f>
        <v>58</v>
      </c>
      <c r="N93" s="322">
        <f>apuração!N103</f>
        <v>122</v>
      </c>
      <c r="O93" s="323">
        <f>apuração!O103</f>
        <v>0</v>
      </c>
      <c r="P93" s="323">
        <f>apuração!P103</f>
        <v>0</v>
      </c>
      <c r="Q93" s="323">
        <f>apuração!Q103</f>
        <v>0</v>
      </c>
      <c r="R93" s="323">
        <f>apuração!R103</f>
        <v>0</v>
      </c>
      <c r="S93" s="324" t="str">
        <f>apuração!S103</f>
        <v/>
      </c>
      <c r="T93" s="324" t="str">
        <f>apuração!T103</f>
        <v/>
      </c>
      <c r="U93" s="324" t="str">
        <f>apuração!U103</f>
        <v/>
      </c>
      <c r="V93" s="324" t="str">
        <f>apuração!V103</f>
        <v/>
      </c>
      <c r="W93" s="315" t="str">
        <f>apuração!W103</f>
        <v/>
      </c>
      <c r="X93" s="325">
        <f>apuração!X110</f>
        <v>101</v>
      </c>
      <c r="Y93" s="315"/>
      <c r="Z93" s="315"/>
      <c r="AA93" s="315"/>
      <c r="AB93" s="315"/>
      <c r="AC93" s="315"/>
      <c r="AD93" s="315"/>
    </row>
    <row r="94" spans="1:30" ht="18.600000000000001">
      <c r="A94" s="358"/>
      <c r="B94" s="63" t="str">
        <f>apuração!B114</f>
        <v>697</v>
      </c>
      <c r="C94" t="str">
        <f>IF(B94:B94&gt;0,VLOOKUP(B94,Fed.!$A$2:$J$1973,2,FALSE)," ")</f>
        <v>YADOYA</v>
      </c>
      <c r="D94" t="str">
        <f>IF(B94:B94&gt;0,VLOOKUP(B94,Fed.!$A$2:$J$1973,3,FALSE)," ")</f>
        <v>KITARO</v>
      </c>
      <c r="E94" s="3" t="str">
        <f>IF(B94:B94&gt;0,VLOOKUP(B94,Fed.!$A$2:$J$1973,4,FALSE)," ")</f>
        <v>M</v>
      </c>
      <c r="F94" s="3" t="str">
        <f>IF(B94:B94&gt;0,VLOOKUP(B94,Fed.!$A$2:$J$1973,5,FALSE)," ")</f>
        <v>07. GSP</v>
      </c>
      <c r="G94" s="413">
        <f>IF(B94:B94&gt;0,VLOOKUP(B94,Fed.!$A$2:$J$1973,6,FALSE)," ")</f>
        <v>23259</v>
      </c>
      <c r="H94">
        <f>IF(B94:B94&gt;0,VLOOKUP(B94,Fed.!$A$2:$J$1973,7,FALSE)," ")</f>
        <v>9</v>
      </c>
      <c r="I94" t="str">
        <f>IF(B94:B94&gt;0,VLOOKUP(B94,Fed.!$A$2:$J$1973,8,FALSE)," ")</f>
        <v>B-NSR</v>
      </c>
      <c r="J94" t="str">
        <f>IF(B94:B94&gt;0,VLOOKUP(B94,Fed.!$A$2:$J$1973,9,FALSE)," ")</f>
        <v>LIB2026</v>
      </c>
      <c r="K94" s="3">
        <f>IF(B94:B94&gt;0,VLOOKUP(B94,Fed.!$A$2:$J$1973,10,FALSE)," ")</f>
        <v>0</v>
      </c>
      <c r="L94" s="327">
        <f>apuração!L114</f>
        <v>60</v>
      </c>
      <c r="M94" s="327">
        <f>apuração!M114</f>
        <v>70</v>
      </c>
      <c r="N94" s="322">
        <f>apuração!N55</f>
        <v>110</v>
      </c>
      <c r="O94" s="323">
        <f>apuração!O55</f>
        <v>0</v>
      </c>
      <c r="P94" s="323">
        <f>apuração!P55</f>
        <v>0</v>
      </c>
      <c r="Q94" s="323">
        <f>apuração!Q55</f>
        <v>0</v>
      </c>
      <c r="R94" s="323">
        <f>apuração!R55</f>
        <v>0</v>
      </c>
      <c r="S94" s="324" t="str">
        <f>apuração!S55</f>
        <v/>
      </c>
      <c r="T94" s="324" t="str">
        <f>apuração!T55</f>
        <v/>
      </c>
      <c r="U94" s="324" t="str">
        <f>apuração!U55</f>
        <v/>
      </c>
      <c r="V94" s="324" t="str">
        <f>apuração!V55</f>
        <v/>
      </c>
      <c r="W94" s="315" t="str">
        <f>apuração!W55</f>
        <v/>
      </c>
      <c r="X94" s="325">
        <f>apuração!X114</f>
        <v>112</v>
      </c>
      <c r="Y94" s="315"/>
      <c r="Z94" s="315"/>
      <c r="AA94" s="315"/>
      <c r="AB94" s="315"/>
      <c r="AC94" s="315"/>
      <c r="AD94" s="315"/>
    </row>
    <row r="95" spans="1:30" ht="18.600000000000001">
      <c r="A95" s="358"/>
      <c r="B95" s="63" t="str">
        <f>apuração!B119</f>
        <v>615</v>
      </c>
      <c r="C95" t="str">
        <f>IF(B95:B95&gt;0,VLOOKUP(B95,Fed.!$A$2:$J$1973,2,FALSE)," ")</f>
        <v>NISHIWAKI</v>
      </c>
      <c r="D95" t="str">
        <f>IF(B95:B95&gt;0,VLOOKUP(B95,Fed.!$A$2:$J$1973,3,FALSE)," ")</f>
        <v>TERUKO</v>
      </c>
      <c r="E95" s="3" t="str">
        <f>IF(B95:B95&gt;0,VLOOKUP(B95,Fed.!$A$2:$J$1973,4,FALSE)," ")</f>
        <v>F</v>
      </c>
      <c r="F95" s="3" t="str">
        <f>IF(B95:B95&gt;0,VLOOKUP(B95,Fed.!$A$2:$J$1973,5,FALSE)," ")</f>
        <v>07. GSP</v>
      </c>
      <c r="G95" s="413">
        <f>IF(B95:B95&gt;0,VLOOKUP(B95,Fed.!$A$2:$J$1973,6,FALSE)," ")</f>
        <v>16338</v>
      </c>
      <c r="H95">
        <f>IF(B95:B95&gt;0,VLOOKUP(B95,Fed.!$A$2:$J$1973,7,FALSE)," ")</f>
        <v>9</v>
      </c>
      <c r="I95" t="str">
        <f>IF(B95:B95&gt;0,VLOOKUP(B95,Fed.!$A$2:$J$1973,8,FALSE)," ")</f>
        <v>B-SR</v>
      </c>
      <c r="J95" t="str">
        <f>IF(B95:B95&gt;0,VLOOKUP(B95,Fed.!$A$2:$J$1973,9,FALSE)," ")</f>
        <v>LIB2026</v>
      </c>
      <c r="K95" s="3">
        <f>IF(B95:B95&gt;0,VLOOKUP(B95,Fed.!$A$2:$J$1973,10,FALSE)," ")</f>
        <v>0</v>
      </c>
      <c r="L95" s="327">
        <f>apuração!L119</f>
        <v>58</v>
      </c>
      <c r="M95" s="327">
        <f>apuração!M119</f>
        <v>60</v>
      </c>
      <c r="N95" s="322">
        <f>apuração!N113</f>
        <v>157</v>
      </c>
      <c r="O95" s="323">
        <f>apuração!O113</f>
        <v>0</v>
      </c>
      <c r="P95" s="323">
        <f>apuração!P113</f>
        <v>0</v>
      </c>
      <c r="Q95" s="323">
        <f>apuração!Q113</f>
        <v>0</v>
      </c>
      <c r="R95" s="323">
        <f>apuração!R113</f>
        <v>0</v>
      </c>
      <c r="S95" s="324" t="str">
        <f>apuração!S113</f>
        <v/>
      </c>
      <c r="T95" s="324" t="str">
        <f>apuração!T113</f>
        <v/>
      </c>
      <c r="U95" s="324" t="str">
        <f>apuração!U113</f>
        <v/>
      </c>
      <c r="V95" s="324" t="str">
        <f>apuração!V113</f>
        <v/>
      </c>
      <c r="W95" s="315" t="str">
        <f>apuração!W113</f>
        <v/>
      </c>
      <c r="X95" s="325">
        <f>apuração!X119</f>
        <v>100</v>
      </c>
      <c r="Y95" s="315"/>
      <c r="Z95" s="315"/>
      <c r="AA95" s="315"/>
      <c r="AB95" s="315"/>
      <c r="AC95" s="315"/>
      <c r="AD95" s="315"/>
    </row>
    <row r="96" spans="1:30" ht="18.600000000000001">
      <c r="A96" s="358"/>
      <c r="B96" s="462" t="str">
        <f>apuração!B125</f>
        <v>814</v>
      </c>
      <c r="C96" t="str">
        <f>IF(B96:B96&gt;0,VLOOKUP(B96,Fed.!$A$2:$J$1973,2,FALSE)," ")</f>
        <v>ABEMATSU</v>
      </c>
      <c r="D96" t="str">
        <f>IF(B96:B96&gt;0,VLOOKUP(B96,Fed.!$A$2:$J$1973,3,FALSE)," ")</f>
        <v>EMILIA TERUKO</v>
      </c>
      <c r="E96" s="3" t="str">
        <f>IF(B96:B96&gt;0,VLOOKUP(B96,Fed.!$A$2:$J$1973,4,FALSE)," ")</f>
        <v>F</v>
      </c>
      <c r="F96" s="3" t="str">
        <f>IF(B96:B96&gt;0,VLOOKUP(B96,Fed.!$A$2:$J$1973,5,FALSE)," ")</f>
        <v>07. GSP</v>
      </c>
      <c r="G96" s="413">
        <f>IF(B96:B96&gt;0,VLOOKUP(B96,Fed.!$A$2:$J$1973,6,FALSE)," ")</f>
        <v>18352</v>
      </c>
      <c r="H96">
        <f>IF(B96:B96&gt;0,VLOOKUP(B96,Fed.!$A$2:$J$1973,7,FALSE)," ")</f>
        <v>12</v>
      </c>
      <c r="I96" t="str">
        <f>IF(B96:B96&gt;0,VLOOKUP(B96,Fed.!$A$2:$J$1973,8,FALSE)," ")</f>
        <v>C-SR</v>
      </c>
      <c r="J96" t="str">
        <f>IF(B96:B96&gt;0,VLOOKUP(B96,Fed.!$A$2:$J$1973,9,FALSE)," ")</f>
        <v>LIB2026</v>
      </c>
      <c r="K96" s="3">
        <f>IF(B96:B96&gt;0,VLOOKUP(B96,Fed.!$A$2:$J$1973,10,FALSE)," ")</f>
        <v>0</v>
      </c>
      <c r="L96" s="327">
        <f>apuração!L125</f>
        <v>58</v>
      </c>
      <c r="M96" s="327">
        <f>apuração!M125</f>
        <v>63</v>
      </c>
      <c r="N96" s="322">
        <f>apuração!N114</f>
        <v>130</v>
      </c>
      <c r="O96" s="323">
        <f>apuração!O114</f>
        <v>0</v>
      </c>
      <c r="P96" s="323">
        <f>apuração!P114</f>
        <v>0</v>
      </c>
      <c r="Q96" s="323">
        <f>apuração!Q114</f>
        <v>0</v>
      </c>
      <c r="R96" s="323">
        <f>apuração!R114</f>
        <v>0</v>
      </c>
      <c r="S96" s="324" t="str">
        <f>apuração!S114</f>
        <v/>
      </c>
      <c r="T96" s="324" t="str">
        <f>apuração!T114</f>
        <v/>
      </c>
      <c r="U96" s="324" t="str">
        <f>apuração!U114</f>
        <v/>
      </c>
      <c r="V96" s="324" t="str">
        <f>apuração!V114</f>
        <v/>
      </c>
      <c r="W96" s="315" t="str">
        <f>apuração!W114</f>
        <v/>
      </c>
      <c r="X96" s="325">
        <f>apuração!X125</f>
        <v>97</v>
      </c>
      <c r="Y96" s="315"/>
      <c r="Z96" s="315"/>
      <c r="AA96" s="315"/>
      <c r="AB96" s="315"/>
      <c r="AC96" s="315"/>
      <c r="AD96" s="315"/>
    </row>
    <row r="97" spans="1:30" ht="18.600000000000001">
      <c r="A97" s="358"/>
      <c r="B97" s="63" t="str">
        <f>apuração!B129</f>
        <v>698</v>
      </c>
      <c r="C97" t="str">
        <f>IF(B97:B97&gt;0,VLOOKUP(B97,Fed.!$A$2:$J$1973,2,FALSE)," ")</f>
        <v>HARA TABATA</v>
      </c>
      <c r="D97" t="str">
        <f>IF(B97:B97&gt;0,VLOOKUP(B97,Fed.!$A$2:$J$1973,3,FALSE)," ")</f>
        <v>ROSA HIDEKO</v>
      </c>
      <c r="E97" s="3" t="str">
        <f>IF(B97:B97&gt;0,VLOOKUP(B97,Fed.!$A$2:$J$1973,4,FALSE)," ")</f>
        <v>F</v>
      </c>
      <c r="F97" s="3" t="str">
        <f>IF(B97:B97&gt;0,VLOOKUP(B97,Fed.!$A$2:$J$1973,5,FALSE)," ")</f>
        <v>07. GSP</v>
      </c>
      <c r="G97" s="413">
        <f>IF(B97:B97&gt;0,VLOOKUP(B97,Fed.!$A$2:$J$1973,6,FALSE)," ")</f>
        <v>18830</v>
      </c>
      <c r="H97">
        <f>IF(B97:B97&gt;0,VLOOKUP(B97,Fed.!$A$2:$J$1973,7,FALSE)," ")</f>
        <v>12</v>
      </c>
      <c r="I97" t="str">
        <f>IF(B97:B97&gt;0,VLOOKUP(B97,Fed.!$A$2:$J$1973,8,FALSE)," ")</f>
        <v>C-SR</v>
      </c>
      <c r="J97" t="str">
        <f>IF(B97:B97&gt;0,VLOOKUP(B97,Fed.!$A$2:$J$1973,9,FALSE)," ")</f>
        <v>LIB2026</v>
      </c>
      <c r="K97" s="3">
        <f>IF(B97:B97&gt;0,VLOOKUP(B97,Fed.!$A$2:$J$1973,10,FALSE)," ")</f>
        <v>0</v>
      </c>
      <c r="L97" s="327">
        <f>apuração!L129</f>
        <v>70</v>
      </c>
      <c r="M97" s="327">
        <f>apuração!M129</f>
        <v>80</v>
      </c>
      <c r="N97" s="322">
        <f>apuração!N178</f>
        <v>198</v>
      </c>
      <c r="O97" s="323">
        <f>apuração!O178</f>
        <v>0</v>
      </c>
      <c r="P97" s="323">
        <f>apuração!P178</f>
        <v>0</v>
      </c>
      <c r="Q97" s="323">
        <f>apuração!Q178</f>
        <v>0</v>
      </c>
      <c r="R97" s="323">
        <f>apuração!R178</f>
        <v>0</v>
      </c>
      <c r="S97" s="324" t="str">
        <f>apuração!S178</f>
        <v/>
      </c>
      <c r="T97" s="324" t="str">
        <f>apuração!T178</f>
        <v/>
      </c>
      <c r="U97" s="324" t="str">
        <f>apuração!U178</f>
        <v/>
      </c>
      <c r="V97" s="324" t="str">
        <f>apuração!V178</f>
        <v/>
      </c>
      <c r="W97" s="315" t="str">
        <f>apuração!W178</f>
        <v/>
      </c>
      <c r="X97" s="325">
        <f>apuração!X129</f>
        <v>126</v>
      </c>
      <c r="Y97" s="315"/>
      <c r="Z97" s="315"/>
      <c r="AA97" s="315"/>
      <c r="AB97" s="315"/>
      <c r="AC97" s="315"/>
      <c r="AD97" s="315"/>
    </row>
    <row r="98" spans="1:30" ht="18.600000000000001">
      <c r="A98" s="358"/>
      <c r="B98" s="63" t="str">
        <f>apuração!B133</f>
        <v>940</v>
      </c>
      <c r="C98" t="str">
        <f>IF(B98:B98&gt;0,VLOOKUP(B98,Fed.!$A$2:$J$1973,2,FALSE)," ")</f>
        <v>ITAGAKI HISAMOTO</v>
      </c>
      <c r="D98" t="str">
        <f>IF(B98:B98&gt;0,VLOOKUP(B98,Fed.!$A$2:$J$1973,3,FALSE)," ")</f>
        <v xml:space="preserve">NEUSA TIEKO </v>
      </c>
      <c r="E98" s="3" t="str">
        <f>IF(B98:B98&gt;0,VLOOKUP(B98,Fed.!$A$2:$J$1973,4,FALSE)," ")</f>
        <v>F</v>
      </c>
      <c r="F98" s="3" t="str">
        <f>IF(B98:B98&gt;0,VLOOKUP(B98,Fed.!$A$2:$J$1973,5,FALSE)," ")</f>
        <v>07. GSP</v>
      </c>
      <c r="G98" s="413">
        <f>IF(B98:B98&gt;0,VLOOKUP(B98,Fed.!$A$2:$J$1973,6,FALSE)," ")</f>
        <v>19669</v>
      </c>
      <c r="H98">
        <f>IF(B98:B98&gt;0,VLOOKUP(B98,Fed.!$A$2:$J$1973,7,FALSE)," ")</f>
        <v>12</v>
      </c>
      <c r="I98" t="str">
        <f>IF(B98:B98&gt;0,VLOOKUP(B98,Fed.!$A$2:$J$1973,8,FALSE)," ")</f>
        <v>C-NSR</v>
      </c>
      <c r="J98" t="str">
        <f>IF(B98:B98&gt;0,VLOOKUP(B98,Fed.!$A$2:$J$1973,9,FALSE)," ")</f>
        <v>LIB2026</v>
      </c>
      <c r="K98" s="3">
        <f>IF(B98:B98&gt;0,VLOOKUP(B98,Fed.!$A$2:$J$1973,10,FALSE)," ")</f>
        <v>0</v>
      </c>
      <c r="L98" s="327">
        <f>apuração!L133</f>
        <v>99</v>
      </c>
      <c r="M98" s="327">
        <f>apuração!M133</f>
        <v>99</v>
      </c>
      <c r="N98" s="322">
        <f>apuração!N98</f>
        <v>125</v>
      </c>
      <c r="O98" s="323">
        <f>apuração!O98</f>
        <v>0</v>
      </c>
      <c r="P98" s="323">
        <f>apuração!P98</f>
        <v>0</v>
      </c>
      <c r="Q98" s="323">
        <f>apuração!Q98</f>
        <v>0</v>
      </c>
      <c r="R98" s="323">
        <f>apuração!R98</f>
        <v>0</v>
      </c>
      <c r="S98" s="324" t="str">
        <f>apuração!S98</f>
        <v/>
      </c>
      <c r="T98" s="324" t="str">
        <f>apuração!T98</f>
        <v/>
      </c>
      <c r="U98" s="324" t="str">
        <f>apuração!U98</f>
        <v/>
      </c>
      <c r="V98" s="324" t="str">
        <f>apuração!V98</f>
        <v/>
      </c>
      <c r="W98" s="315" t="str">
        <f>apuração!W98</f>
        <v/>
      </c>
      <c r="X98" s="325">
        <f>apuração!X133</f>
        <v>174</v>
      </c>
      <c r="Y98" s="315"/>
      <c r="Z98" s="315"/>
      <c r="AA98" s="315"/>
      <c r="AB98" s="315"/>
      <c r="AC98" s="315"/>
      <c r="AD98" s="315"/>
    </row>
    <row r="99" spans="1:30" ht="18.600000000000001">
      <c r="A99" s="358"/>
      <c r="B99" s="463" t="str">
        <f>apuração!B137</f>
        <v>523</v>
      </c>
      <c r="C99" t="str">
        <f>IF(B99:B99&gt;0,VLOOKUP(B99,Fed.!$A$2:$J$1973,2,FALSE)," ")</f>
        <v>KAWASAKA</v>
      </c>
      <c r="D99" t="str">
        <f>IF(B99:B99&gt;0,VLOOKUP(B99,Fed.!$A$2:$J$1973,3,FALSE)," ")</f>
        <v>MAKICO</v>
      </c>
      <c r="E99" s="3" t="str">
        <f>IF(B99:B99&gt;0,VLOOKUP(B99,Fed.!$A$2:$J$1973,4,FALSE)," ")</f>
        <v>F</v>
      </c>
      <c r="F99" s="3" t="str">
        <f>IF(B99:B99&gt;0,VLOOKUP(B99,Fed.!$A$2:$J$1973,5,FALSE)," ")</f>
        <v>07. GSP</v>
      </c>
      <c r="G99" s="413">
        <f>IF(B99:B99&gt;0,VLOOKUP(B99,Fed.!$A$2:$J$1973,6,FALSE)," ")</f>
        <v>17833</v>
      </c>
      <c r="H99">
        <f>IF(B99:B99&gt;0,VLOOKUP(B99,Fed.!$A$2:$J$1973,7,FALSE)," ")</f>
        <v>12</v>
      </c>
      <c r="I99" t="str">
        <f>IF(B99:B99&gt;0,VLOOKUP(B99,Fed.!$A$2:$J$1973,8,FALSE)," ")</f>
        <v>C-SR</v>
      </c>
      <c r="J99" t="str">
        <f>IF(B99:B99&gt;0,VLOOKUP(B99,Fed.!$A$2:$J$1973,9,FALSE)," ")</f>
        <v>LIB2026</v>
      </c>
      <c r="K99" s="3">
        <f>IF(B99:B99&gt;0,VLOOKUP(B99,Fed.!$A$2:$J$1973,10,FALSE)," ")</f>
        <v>0</v>
      </c>
      <c r="L99" s="327">
        <f>apuração!L137</f>
        <v>66</v>
      </c>
      <c r="M99" s="327">
        <f>apuração!M137</f>
        <v>67</v>
      </c>
      <c r="N99" s="322">
        <v>133</v>
      </c>
      <c r="O99" s="323">
        <f>apuração!O219</f>
        <v>0</v>
      </c>
      <c r="P99" s="323">
        <f>apuração!P219</f>
        <v>0</v>
      </c>
      <c r="Q99" s="323">
        <f>apuração!Q219</f>
        <v>0</v>
      </c>
      <c r="R99" s="323">
        <f>apuração!R219</f>
        <v>0</v>
      </c>
      <c r="S99" s="324" t="str">
        <f>apuração!S219</f>
        <v/>
      </c>
      <c r="T99" s="324" t="str">
        <f>apuração!T219</f>
        <v/>
      </c>
      <c r="U99" s="324" t="str">
        <f>apuração!U219</f>
        <v/>
      </c>
      <c r="V99" s="324" t="str">
        <f>apuração!V219</f>
        <v/>
      </c>
      <c r="W99" s="315" t="str">
        <f>apuração!W219</f>
        <v/>
      </c>
      <c r="X99" s="325">
        <f>apuração!X137</f>
        <v>109</v>
      </c>
      <c r="Y99" s="315"/>
      <c r="Z99" s="315"/>
      <c r="AA99" s="315"/>
      <c r="AB99" s="315"/>
      <c r="AC99" s="315"/>
      <c r="AD99" s="315"/>
    </row>
    <row r="100" spans="1:30" ht="18.600000000000001">
      <c r="A100" s="358"/>
      <c r="B100" s="63" t="str">
        <f>apuração!B138</f>
        <v>522</v>
      </c>
      <c r="C100" t="str">
        <f>IF(B100:B100&gt;0,VLOOKUP(B100,Fed.!$A$2:$J$1973,2,FALSE)," ")</f>
        <v>TABATA</v>
      </c>
      <c r="D100" t="str">
        <f>IF(B100:B100&gt;0,VLOOKUP(B100,Fed.!$A$2:$J$1973,3,FALSE)," ")</f>
        <v>MARIO KAZUNORI</v>
      </c>
      <c r="E100" s="3" t="str">
        <f>IF(B100:B100&gt;0,VLOOKUP(B100,Fed.!$A$2:$J$1973,4,FALSE)," ")</f>
        <v>M</v>
      </c>
      <c r="F100" s="3" t="str">
        <f>IF(B100:B100&gt;0,VLOOKUP(B100,Fed.!$A$2:$J$1973,5,FALSE)," ")</f>
        <v>07. GSP</v>
      </c>
      <c r="G100" s="413">
        <f>IF(B100:B100&gt;0,VLOOKUP(B100,Fed.!$A$2:$J$1973,6,FALSE)," ")</f>
        <v>18853</v>
      </c>
      <c r="H100">
        <f>IF(B100:B100&gt;0,VLOOKUP(B100,Fed.!$A$2:$J$1973,7,FALSE)," ")</f>
        <v>8</v>
      </c>
      <c r="I100" t="str">
        <f>IF(B100:B100&gt;0,VLOOKUP(B100,Fed.!$A$2:$J$1973,8,FALSE)," ")</f>
        <v>B-SR</v>
      </c>
      <c r="J100" t="str">
        <f>IF(B100:B100&gt;0,VLOOKUP(B100,Fed.!$A$2:$J$1973,9,FALSE)," ")</f>
        <v>LIB2026</v>
      </c>
      <c r="K100" s="3">
        <f>IF(B100:B100&gt;0,VLOOKUP(B100,Fed.!$A$2:$J$1973,10,FALSE)," ")</f>
        <v>0</v>
      </c>
      <c r="L100" s="327">
        <f>apuração!L138</f>
        <v>61</v>
      </c>
      <c r="M100" s="327">
        <f>apuração!M138</f>
        <v>56</v>
      </c>
      <c r="N100" s="322">
        <f>apuração!N58</f>
        <v>110</v>
      </c>
      <c r="O100" s="323">
        <f>apuração!O58</f>
        <v>0</v>
      </c>
      <c r="P100" s="323">
        <f>apuração!P58</f>
        <v>0</v>
      </c>
      <c r="Q100" s="323">
        <f>apuração!Q58</f>
        <v>0</v>
      </c>
      <c r="R100" s="323">
        <f>apuração!R58</f>
        <v>0</v>
      </c>
      <c r="S100" s="324" t="str">
        <f>apuração!S58</f>
        <v/>
      </c>
      <c r="T100" s="324" t="str">
        <f>apuração!T58</f>
        <v/>
      </c>
      <c r="U100" s="324" t="str">
        <f>apuração!U58</f>
        <v/>
      </c>
      <c r="V100" s="324" t="str">
        <f>apuração!V58</f>
        <v/>
      </c>
      <c r="W100" s="315" t="str">
        <f>apuração!W58</f>
        <v/>
      </c>
      <c r="X100" s="325">
        <f>apuração!X138</f>
        <v>101</v>
      </c>
      <c r="Y100" s="315"/>
      <c r="Z100" s="315"/>
      <c r="AA100" s="315"/>
      <c r="AB100" s="315"/>
      <c r="AC100" s="315"/>
      <c r="AD100" s="315"/>
    </row>
    <row r="101" spans="1:30" ht="18.600000000000001">
      <c r="A101" s="358"/>
      <c r="B101" s="63" t="str">
        <f>apuração!B148</f>
        <v>731</v>
      </c>
      <c r="C101" t="str">
        <f>IF(B101:B101&gt;0,VLOOKUP(B101,Fed.!$A$2:$J$1973,2,FALSE)," ")</f>
        <v>KONDO</v>
      </c>
      <c r="D101" t="str">
        <f>IF(B101:B101&gt;0,VLOOKUP(B101,Fed.!$A$2:$J$1973,3,FALSE)," ")</f>
        <v>MARY TORII</v>
      </c>
      <c r="E101" s="3" t="str">
        <f>IF(B101:B101&gt;0,VLOOKUP(B101,Fed.!$A$2:$J$1973,4,FALSE)," ")</f>
        <v>F</v>
      </c>
      <c r="F101" s="3" t="str">
        <f>IF(B101:B101&gt;0,VLOOKUP(B101,Fed.!$A$2:$J$1973,5,FALSE)," ")</f>
        <v>07. GSP</v>
      </c>
      <c r="G101" s="413">
        <f>IF(B101:B101&gt;0,VLOOKUP(B101,Fed.!$A$2:$J$1973,6,FALSE)," ")</f>
        <v>18680</v>
      </c>
      <c r="H101">
        <f>IF(B101:B101&gt;0,VLOOKUP(B101,Fed.!$A$2:$J$1973,7,FALSE)," ")</f>
        <v>12</v>
      </c>
      <c r="I101" t="str">
        <f>IF(B101:B101&gt;0,VLOOKUP(B101,Fed.!$A$2:$J$1973,8,FALSE)," ")</f>
        <v>C-SR</v>
      </c>
      <c r="J101" t="str">
        <f>IF(B101:B101&gt;0,VLOOKUP(B101,Fed.!$A$2:$J$1973,9,FALSE)," ")</f>
        <v>LIB2026</v>
      </c>
      <c r="K101" s="3">
        <f>IF(B101:B101&gt;0,VLOOKUP(B101,Fed.!$A$2:$J$1973,10,FALSE)," ")</f>
        <v>0</v>
      </c>
      <c r="L101" s="321">
        <f>apuração!L148</f>
        <v>71</v>
      </c>
      <c r="M101" s="321">
        <f>apuração!M148</f>
        <v>78</v>
      </c>
      <c r="N101" s="322" t="e">
        <f>apuração!#REF!</f>
        <v>#REF!</v>
      </c>
      <c r="O101" s="323" t="e">
        <f>apuração!#REF!</f>
        <v>#REF!</v>
      </c>
      <c r="P101" s="323" t="e">
        <f>apuração!#REF!</f>
        <v>#REF!</v>
      </c>
      <c r="Q101" s="323" t="e">
        <f>apuração!#REF!</f>
        <v>#REF!</v>
      </c>
      <c r="R101" s="323" t="e">
        <f>apuração!#REF!</f>
        <v>#REF!</v>
      </c>
      <c r="S101" s="324" t="e">
        <f>apuração!#REF!</f>
        <v>#REF!</v>
      </c>
      <c r="T101" s="324" t="e">
        <f>apuração!#REF!</f>
        <v>#REF!</v>
      </c>
      <c r="U101" s="324" t="e">
        <f>apuração!#REF!</f>
        <v>#REF!</v>
      </c>
      <c r="V101" s="324" t="e">
        <f>apuração!#REF!</f>
        <v>#REF!</v>
      </c>
      <c r="W101" s="315" t="e">
        <f>apuração!#REF!</f>
        <v>#REF!</v>
      </c>
      <c r="X101" s="325">
        <f>apuração!X148</f>
        <v>125</v>
      </c>
      <c r="Y101" s="315"/>
      <c r="Z101" s="315"/>
      <c r="AA101" s="315"/>
      <c r="AB101" s="315"/>
      <c r="AC101" s="315"/>
      <c r="AD101" s="315"/>
    </row>
    <row r="102" spans="1:30" ht="18.600000000000001">
      <c r="A102" s="358"/>
      <c r="B102" s="463" t="str">
        <f>apuração!B159</f>
        <v>621</v>
      </c>
      <c r="C102" t="str">
        <f>IF(B102:B102&gt;0,VLOOKUP(B102,Fed.!$A$2:$J$1973,2,FALSE)," ")</f>
        <v>OGATA</v>
      </c>
      <c r="D102" t="str">
        <f>IF(B102:B102&gt;0,VLOOKUP(B102,Fed.!$A$2:$J$1973,3,FALSE)," ")</f>
        <v>MEGUMI</v>
      </c>
      <c r="E102" s="3" t="str">
        <f>IF(B102:B102&gt;0,VLOOKUP(B102,Fed.!$A$2:$J$1973,4,FALSE)," ")</f>
        <v>F</v>
      </c>
      <c r="F102" s="3" t="str">
        <f>IF(B102:B102&gt;0,VLOOKUP(B102,Fed.!$A$2:$J$1973,5,FALSE)," ")</f>
        <v>07. GSP</v>
      </c>
      <c r="G102" s="413">
        <f>IF(B102:B102&gt;0,VLOOKUP(B102,Fed.!$A$2:$J$1973,6,FALSE)," ")</f>
        <v>19169</v>
      </c>
      <c r="H102">
        <f>IF(B102:B102&gt;0,VLOOKUP(B102,Fed.!$A$2:$J$1973,7,FALSE)," ")</f>
        <v>9</v>
      </c>
      <c r="I102" t="str">
        <f>IF(B102:B102&gt;0,VLOOKUP(B102,Fed.!$A$2:$J$1973,8,FALSE)," ")</f>
        <v>B-NSR</v>
      </c>
      <c r="J102" t="str">
        <f>IF(B102:B102&gt;0,VLOOKUP(B102,Fed.!$A$2:$J$1973,9,FALSE)," ")</f>
        <v>LIB2026</v>
      </c>
      <c r="K102" s="3">
        <f>IF(B102:B102&gt;0,VLOOKUP(B102,Fed.!$A$2:$J$1973,10,FALSE)," ")</f>
        <v>0</v>
      </c>
      <c r="L102" s="327">
        <f>apuração!L159</f>
        <v>66</v>
      </c>
      <c r="M102" s="327">
        <f>apuração!M159</f>
        <v>71</v>
      </c>
      <c r="N102" s="322">
        <f>apuração!N142</f>
        <v>127</v>
      </c>
      <c r="O102" s="323">
        <f>apuração!O142</f>
        <v>0</v>
      </c>
      <c r="P102" s="323">
        <f>apuração!P142</f>
        <v>0</v>
      </c>
      <c r="Q102" s="323">
        <f>apuração!Q142</f>
        <v>0</v>
      </c>
      <c r="R102" s="323">
        <f>apuração!R142</f>
        <v>0</v>
      </c>
      <c r="S102" s="324" t="str">
        <f>apuração!S142</f>
        <v/>
      </c>
      <c r="T102" s="324" t="str">
        <f>apuração!T142</f>
        <v/>
      </c>
      <c r="U102" s="324" t="str">
        <f>apuração!U142</f>
        <v/>
      </c>
      <c r="V102" s="324" t="str">
        <f>apuração!V142</f>
        <v/>
      </c>
      <c r="W102" s="315" t="str">
        <f>apuração!W142</f>
        <v/>
      </c>
      <c r="X102" s="325">
        <f>apuração!X159</f>
        <v>119</v>
      </c>
      <c r="Y102" s="315"/>
      <c r="Z102" s="315"/>
      <c r="AA102" s="315"/>
      <c r="AB102" s="315"/>
      <c r="AC102" s="315"/>
      <c r="AD102" s="315"/>
    </row>
    <row r="103" spans="1:30" ht="18.600000000000001">
      <c r="A103" s="358"/>
      <c r="B103" s="63">
        <f>apuração!B165</f>
        <v>587</v>
      </c>
      <c r="C103" t="str">
        <f>IF(B103:B103&gt;0,VLOOKUP(B103,Fed.!$A$2:$J$1973,2,FALSE)," ")</f>
        <v>SHIMURA</v>
      </c>
      <c r="D103" t="str">
        <f>IF(B103:B103&gt;0,VLOOKUP(B103,Fed.!$A$2:$J$1973,3,FALSE)," ")</f>
        <v>JUSCELINO</v>
      </c>
      <c r="E103" s="3" t="str">
        <f>IF(B103:B103&gt;0,VLOOKUP(B103,Fed.!$A$2:$J$1973,4,FALSE)," ")</f>
        <v>M</v>
      </c>
      <c r="F103" s="3" t="str">
        <f>IF(B103:B103&gt;0,VLOOKUP(B103,Fed.!$A$2:$J$1973,5,FALSE)," ")</f>
        <v>07. GSP</v>
      </c>
      <c r="G103" s="413">
        <f>IF(B103:B103&gt;0,VLOOKUP(B103,Fed.!$A$2:$J$1973,6,FALSE)," ")</f>
        <v>20561</v>
      </c>
      <c r="H103">
        <f>IF(B103:B103&gt;0,VLOOKUP(B103,Fed.!$A$2:$J$1973,7,FALSE)," ")</f>
        <v>9</v>
      </c>
      <c r="I103" t="str">
        <f>IF(B103:B103&gt;0,VLOOKUP(B103,Fed.!$A$2:$J$1973,8,FALSE)," ")</f>
        <v>B-NSR</v>
      </c>
      <c r="J103" t="str">
        <f>IF(B103:B103&gt;0,VLOOKUP(B103,Fed.!$A$2:$J$1973,9,FALSE)," ")</f>
        <v>LIB2026</v>
      </c>
      <c r="K103" s="3">
        <f>IF(B103:B103&gt;0,VLOOKUP(B103,Fed.!$A$2:$J$1973,10,FALSE)," ")</f>
        <v>0</v>
      </c>
      <c r="L103" s="327">
        <f>apuração!L165</f>
        <v>58</v>
      </c>
      <c r="M103" s="327">
        <f>apuração!M165</f>
        <v>59</v>
      </c>
      <c r="N103" s="322">
        <f>apuração!N185</f>
        <v>132</v>
      </c>
      <c r="O103" s="323">
        <f>apuração!O185</f>
        <v>0</v>
      </c>
      <c r="P103" s="323">
        <f>apuração!P185</f>
        <v>0</v>
      </c>
      <c r="Q103" s="323">
        <f>apuração!Q185</f>
        <v>0</v>
      </c>
      <c r="R103" s="323">
        <f>apuração!R185</f>
        <v>0</v>
      </c>
      <c r="S103" s="324" t="str">
        <f>apuração!S185</f>
        <v/>
      </c>
      <c r="T103" s="324" t="str">
        <f>apuração!T185</f>
        <v/>
      </c>
      <c r="U103" s="324" t="str">
        <f>apuração!U185</f>
        <v/>
      </c>
      <c r="V103" s="324" t="str">
        <f>apuração!V185</f>
        <v/>
      </c>
      <c r="W103" s="315" t="str">
        <f>apuração!W185</f>
        <v/>
      </c>
      <c r="X103" s="325">
        <f>apuração!X165</f>
        <v>99</v>
      </c>
      <c r="Y103" s="315"/>
      <c r="Z103" s="315"/>
      <c r="AA103" s="315"/>
      <c r="AB103" s="315"/>
      <c r="AC103" s="315"/>
      <c r="AD103" s="315"/>
    </row>
    <row r="104" spans="1:30" ht="18.600000000000001">
      <c r="A104" s="358"/>
      <c r="B104" s="63" t="str">
        <f>apuração!B175</f>
        <v>647</v>
      </c>
      <c r="C104" t="str">
        <f>IF(B104:B104&gt;0,VLOOKUP(B104,Fed.!$A$2:$J$1973,2,FALSE)," ")</f>
        <v>YOKOCHI</v>
      </c>
      <c r="D104" t="str">
        <f>IF(B104:B104&gt;0,VLOOKUP(B104,Fed.!$A$2:$J$1973,3,FALSE)," ")</f>
        <v>MINORU</v>
      </c>
      <c r="E104" s="3" t="str">
        <f>IF(B104:B104&gt;0,VLOOKUP(B104,Fed.!$A$2:$J$1973,4,FALSE)," ")</f>
        <v>M</v>
      </c>
      <c r="F104" s="3" t="str">
        <f>IF(B104:B104&gt;0,VLOOKUP(B104,Fed.!$A$2:$J$1973,5,FALSE)," ")</f>
        <v>07. GSP</v>
      </c>
      <c r="G104" s="413">
        <f>IF(B104:B104&gt;0,VLOOKUP(B104,Fed.!$A$2:$J$1973,6,FALSE)," ")</f>
        <v>11642</v>
      </c>
      <c r="H104">
        <f>IF(B104:B104&gt;0,VLOOKUP(B104,Fed.!$A$2:$J$1973,7,FALSE)," ")</f>
        <v>10</v>
      </c>
      <c r="I104" t="str">
        <f>IF(B104:B104&gt;0,VLOOKUP(B104,Fed.!$A$2:$J$1973,8,FALSE)," ")</f>
        <v>C-MR</v>
      </c>
      <c r="J104" t="str">
        <f>IF(B104:B104&gt;0,VLOOKUP(B104,Fed.!$A$2:$J$1973,9,FALSE)," ")</f>
        <v>LIB2026i</v>
      </c>
      <c r="K104" s="3">
        <f>IF(B104:B104&gt;0,VLOOKUP(B104,Fed.!$A$2:$J$1973,10,FALSE)," ")</f>
        <v>0</v>
      </c>
      <c r="L104" s="327">
        <f>apuração!L175</f>
        <v>60</v>
      </c>
      <c r="M104" s="327">
        <f>apuração!M175</f>
        <v>61</v>
      </c>
      <c r="N104" s="322">
        <f>apuração!N194</f>
        <v>129</v>
      </c>
      <c r="O104" s="323">
        <f>apuração!O194</f>
        <v>0</v>
      </c>
      <c r="P104" s="323">
        <f>apuração!P194</f>
        <v>0</v>
      </c>
      <c r="Q104" s="323">
        <f>apuração!Q194</f>
        <v>0</v>
      </c>
      <c r="R104" s="323">
        <f>apuração!R194</f>
        <v>0</v>
      </c>
      <c r="S104" s="324" t="str">
        <f>apuração!S194</f>
        <v/>
      </c>
      <c r="T104" s="324" t="str">
        <f>apuração!T194</f>
        <v/>
      </c>
      <c r="U104" s="324" t="str">
        <f>apuração!U194</f>
        <v/>
      </c>
      <c r="V104" s="324" t="str">
        <f>apuração!V194</f>
        <v/>
      </c>
      <c r="W104" s="315" t="str">
        <f>apuração!W194</f>
        <v/>
      </c>
      <c r="X104" s="325">
        <f>apuração!X175</f>
        <v>101</v>
      </c>
      <c r="Y104" s="315"/>
      <c r="Z104" s="315"/>
      <c r="AA104" s="315"/>
      <c r="AB104" s="315"/>
      <c r="AC104" s="315"/>
      <c r="AD104" s="315"/>
    </row>
    <row r="105" spans="1:30" ht="18.600000000000001">
      <c r="A105" s="358"/>
      <c r="B105" s="63" t="str">
        <f>apuração!B177</f>
        <v>859</v>
      </c>
      <c r="C105" t="str">
        <f>IF(B105:B105&gt;0,VLOOKUP(B105,Fed.!$A$2:$J$1973,2,FALSE)," ")</f>
        <v>OSAKO</v>
      </c>
      <c r="D105" t="str">
        <f>IF(B105:B105&gt;0,VLOOKUP(B105,Fed.!$A$2:$J$1973,3,FALSE)," ")</f>
        <v>EURICO MINORU</v>
      </c>
      <c r="E105" s="3" t="str">
        <f>IF(B105:B105&gt;0,VLOOKUP(B105,Fed.!$A$2:$J$1973,4,FALSE)," ")</f>
        <v>M</v>
      </c>
      <c r="F105" s="3" t="str">
        <f>IF(B105:B105&gt;0,VLOOKUP(B105,Fed.!$A$2:$J$1973,5,FALSE)," ")</f>
        <v>07. GSP</v>
      </c>
      <c r="G105" s="413">
        <f>IF(B105:B105&gt;0,VLOOKUP(B105,Fed.!$A$2:$J$1973,6,FALSE)," ")</f>
        <v>17453</v>
      </c>
      <c r="H105">
        <f>IF(B105:B105&gt;0,VLOOKUP(B105,Fed.!$A$2:$J$1973,7,FALSE)," ")</f>
        <v>7</v>
      </c>
      <c r="I105" t="str">
        <f>IF(B105:B105&gt;0,VLOOKUP(B105,Fed.!$A$2:$J$1973,8,FALSE)," ")</f>
        <v>B-SR</v>
      </c>
      <c r="J105" t="str">
        <f>IF(B105:B105&gt;0,VLOOKUP(B105,Fed.!$A$2:$J$1973,9,FALSE)," ")</f>
        <v>LIB2026</v>
      </c>
      <c r="K105" s="3">
        <f>IF(B105:B105&gt;0,VLOOKUP(B105,Fed.!$A$2:$J$1973,10,FALSE)," ")</f>
        <v>0</v>
      </c>
      <c r="L105" s="327">
        <f>apuração!L177</f>
        <v>67</v>
      </c>
      <c r="M105" s="327">
        <f>apuração!M177</f>
        <v>65</v>
      </c>
      <c r="N105" s="322">
        <f>apuração!N8</f>
        <v>129</v>
      </c>
      <c r="O105" s="323">
        <f>apuração!O8</f>
        <v>0</v>
      </c>
      <c r="P105" s="323">
        <f>apuração!P8</f>
        <v>0</v>
      </c>
      <c r="Q105" s="323">
        <f>apuração!Q8</f>
        <v>0</v>
      </c>
      <c r="R105" s="323">
        <f>apuração!R8</f>
        <v>0</v>
      </c>
      <c r="S105" s="324" t="str">
        <f>apuração!S8</f>
        <v/>
      </c>
      <c r="T105" s="324" t="str">
        <f>apuração!T8</f>
        <v/>
      </c>
      <c r="U105" s="324" t="str">
        <f>apuração!U8</f>
        <v/>
      </c>
      <c r="V105" s="324" t="str">
        <f>apuração!V8</f>
        <v/>
      </c>
      <c r="W105" s="315" t="str">
        <f>apuração!W8</f>
        <v/>
      </c>
      <c r="X105" s="325">
        <f>apuração!X177</f>
        <v>118</v>
      </c>
      <c r="Y105" s="315"/>
      <c r="Z105" s="315"/>
      <c r="AA105" s="315"/>
      <c r="AB105" s="315"/>
      <c r="AC105" s="315"/>
      <c r="AD105" s="315"/>
    </row>
    <row r="106" spans="1:30" ht="18.600000000000001">
      <c r="A106" s="358"/>
      <c r="B106" s="63" t="str">
        <f>apuração!B192</f>
        <v>652</v>
      </c>
      <c r="C106" t="str">
        <f>IF(B106:B106&gt;0,VLOOKUP(B106,Fed.!$A$2:$J$1973,2,FALSE)," ")</f>
        <v>HAYAKAWA</v>
      </c>
      <c r="D106" t="str">
        <f>IF(B106:B106&gt;0,VLOOKUP(B106,Fed.!$A$2:$J$1973,3,FALSE)," ")</f>
        <v>EIKO</v>
      </c>
      <c r="E106" s="3" t="str">
        <f>IF(B106:B106&gt;0,VLOOKUP(B106,Fed.!$A$2:$J$1973,4,FALSE)," ")</f>
        <v>F</v>
      </c>
      <c r="F106" s="3" t="str">
        <f>IF(B106:B106&gt;0,VLOOKUP(B106,Fed.!$A$2:$J$1973,5,FALSE)," ")</f>
        <v>07. GSP</v>
      </c>
      <c r="G106" s="413">
        <f>IF(B106:B106&gt;0,VLOOKUP(B106,Fed.!$A$2:$J$1973,6,FALSE)," ")</f>
        <v>13575</v>
      </c>
      <c r="H106">
        <f>IF(B106:B106&gt;0,VLOOKUP(B106,Fed.!$A$2:$J$1973,7,FALSE)," ")</f>
        <v>9</v>
      </c>
      <c r="I106" t="str">
        <f>IF(B106:B106&gt;0,VLOOKUP(B106,Fed.!$A$2:$J$1973,8,FALSE)," ")</f>
        <v>B-MR</v>
      </c>
      <c r="J106" t="str">
        <f>IF(B106:B106&gt;0,VLOOKUP(B106,Fed.!$A$2:$J$1973,9,FALSE)," ")</f>
        <v>LIB2026</v>
      </c>
      <c r="K106" s="3">
        <f>IF(B106:B106&gt;0,VLOOKUP(B106,Fed.!$A$2:$J$1973,10,FALSE)," ")</f>
        <v>0</v>
      </c>
      <c r="L106" s="327">
        <f>apuração!L192</f>
        <v>74</v>
      </c>
      <c r="M106" s="327">
        <f>apuração!M192</f>
        <v>63</v>
      </c>
      <c r="N106" s="322">
        <f>apuração!N43</f>
        <v>153</v>
      </c>
      <c r="O106" s="323">
        <f>apuração!O43</f>
        <v>0</v>
      </c>
      <c r="P106" s="323">
        <f>apuração!P43</f>
        <v>0</v>
      </c>
      <c r="Q106" s="323">
        <f>apuração!Q43</f>
        <v>0</v>
      </c>
      <c r="R106" s="323">
        <f>apuração!R43</f>
        <v>0</v>
      </c>
      <c r="S106" s="324" t="str">
        <f>apuração!S43</f>
        <v/>
      </c>
      <c r="T106" s="324" t="str">
        <f>apuração!T43</f>
        <v/>
      </c>
      <c r="U106" s="324" t="str">
        <f>apuração!U43</f>
        <v/>
      </c>
      <c r="V106" s="324" t="str">
        <f>apuração!V43</f>
        <v/>
      </c>
      <c r="W106" s="315" t="str">
        <f>apuração!W43</f>
        <v/>
      </c>
      <c r="X106" s="325">
        <f>apuração!X192</f>
        <v>119</v>
      </c>
      <c r="Y106" s="315"/>
      <c r="Z106" s="315"/>
      <c r="AA106" s="315"/>
      <c r="AB106" s="315"/>
      <c r="AC106" s="315"/>
      <c r="AD106" s="315"/>
    </row>
    <row r="107" spans="1:30" ht="18.600000000000001">
      <c r="A107" s="358"/>
      <c r="B107" s="63" t="str">
        <f>apuração!B199</f>
        <v>585</v>
      </c>
      <c r="C107" t="str">
        <f>IF(B107:B107&gt;0,VLOOKUP(B107,Fed.!$A$2:$J$1973,2,FALSE)," ")</f>
        <v>KITAYAMA</v>
      </c>
      <c r="D107" t="str">
        <f>IF(B107:B107&gt;0,VLOOKUP(B107,Fed.!$A$2:$J$1973,3,FALSE)," ")</f>
        <v>YOSHIKO</v>
      </c>
      <c r="E107" s="3" t="str">
        <f>IF(B107:B107&gt;0,VLOOKUP(B107,Fed.!$A$2:$J$1973,4,FALSE)," ")</f>
        <v>F</v>
      </c>
      <c r="F107" s="3" t="str">
        <f>IF(B107:B107&gt;0,VLOOKUP(B107,Fed.!$A$2:$J$1973,5,FALSE)," ")</f>
        <v>07. GSP</v>
      </c>
      <c r="G107" s="413">
        <f>IF(B107:B107&gt;0,VLOOKUP(B107,Fed.!$A$2:$J$1973,6,FALSE)," ")</f>
        <v>12831</v>
      </c>
      <c r="H107">
        <f>IF(B107:B107&gt;0,VLOOKUP(B107,Fed.!$A$2:$J$1973,7,FALSE)," ")</f>
        <v>12</v>
      </c>
      <c r="I107" t="str">
        <f>IF(B107:B107&gt;0,VLOOKUP(B107,Fed.!$A$2:$J$1973,8,FALSE)," ")</f>
        <v>C-MR</v>
      </c>
      <c r="J107" t="str">
        <f>IF(B107:B107&gt;0,VLOOKUP(B107,Fed.!$A$2:$J$1973,9,FALSE)," ")</f>
        <v>LIB2026i</v>
      </c>
      <c r="K107" s="3">
        <f>IF(B107:B107&gt;0,VLOOKUP(B107,Fed.!$A$2:$J$1973,10,FALSE)," ")</f>
        <v>0</v>
      </c>
      <c r="L107" s="327">
        <f>apuração!L199</f>
        <v>68</v>
      </c>
      <c r="M107" s="327">
        <f>apuração!M199</f>
        <v>71</v>
      </c>
      <c r="N107" s="322">
        <f>apuração!N73</f>
        <v>120</v>
      </c>
      <c r="O107" s="323">
        <f>apuração!O73</f>
        <v>0</v>
      </c>
      <c r="P107" s="323">
        <f>apuração!P73</f>
        <v>0</v>
      </c>
      <c r="Q107" s="323">
        <f>apuração!Q73</f>
        <v>0</v>
      </c>
      <c r="R107" s="323">
        <f>apuração!R73</f>
        <v>0</v>
      </c>
      <c r="S107" s="324" t="str">
        <f>apuração!S73</f>
        <v/>
      </c>
      <c r="T107" s="324" t="str">
        <f>apuração!T73</f>
        <v/>
      </c>
      <c r="U107" s="324" t="str">
        <f>apuração!U73</f>
        <v/>
      </c>
      <c r="V107" s="324" t="str">
        <f>apuração!V73</f>
        <v/>
      </c>
      <c r="W107" s="315" t="str">
        <f>apuração!W73</f>
        <v/>
      </c>
      <c r="X107" s="325">
        <f>apuração!X199</f>
        <v>115</v>
      </c>
      <c r="Y107" s="315"/>
      <c r="Z107" s="315"/>
      <c r="AA107" s="315"/>
      <c r="AB107" s="315"/>
      <c r="AC107" s="315"/>
      <c r="AD107" s="315"/>
    </row>
    <row r="108" spans="1:30" ht="18.600000000000001">
      <c r="A108" s="358"/>
      <c r="B108" s="63">
        <f>apuração!B200</f>
        <v>804</v>
      </c>
      <c r="C108" t="str">
        <f>IF(B108:B108&gt;0,VLOOKUP(B108,Fed.!$A$2:$J$1973,2,FALSE)," ")</f>
        <v>TAKANO</v>
      </c>
      <c r="D108" t="str">
        <f>IF(B108:B108&gt;0,VLOOKUP(B108,Fed.!$A$2:$J$1973,3,FALSE)," ")</f>
        <v>AKIO</v>
      </c>
      <c r="E108" s="3" t="str">
        <f>IF(B108:B108&gt;0,VLOOKUP(B108,Fed.!$A$2:$J$1973,4,FALSE)," ")</f>
        <v>M</v>
      </c>
      <c r="F108" s="3" t="str">
        <f>IF(B108:B108&gt;0,VLOOKUP(B108,Fed.!$A$2:$J$1973,5,FALSE)," ")</f>
        <v>07. GSP</v>
      </c>
      <c r="G108" s="413">
        <f>IF(B108:B108&gt;0,VLOOKUP(B108,Fed.!$A$2:$J$1973,6,FALSE)," ")</f>
        <v>16200</v>
      </c>
      <c r="H108">
        <f>IF(B108:B108&gt;0,VLOOKUP(B108,Fed.!$A$2:$J$1973,7,FALSE)," ")</f>
        <v>9</v>
      </c>
      <c r="I108" t="str">
        <f>IF(B108:B108&gt;0,VLOOKUP(B108,Fed.!$A$2:$J$1973,8,FALSE)," ")</f>
        <v>B-SR</v>
      </c>
      <c r="J108" t="str">
        <f>IF(B108:B108&gt;0,VLOOKUP(B108,Fed.!$A$2:$J$1973,9,FALSE)," ")</f>
        <v>LIB2026</v>
      </c>
      <c r="K108" s="3">
        <f>IF(B108:B108&gt;0,VLOOKUP(B108,Fed.!$A$2:$J$1973,10,FALSE)," ")</f>
        <v>0</v>
      </c>
      <c r="L108" s="327">
        <f>apuração!L200</f>
        <v>69</v>
      </c>
      <c r="M108" s="327">
        <f>apuração!M200</f>
        <v>63</v>
      </c>
      <c r="N108" s="322">
        <f>apuração!N27</f>
        <v>113</v>
      </c>
      <c r="O108" s="323">
        <f>apuração!O27</f>
        <v>0</v>
      </c>
      <c r="P108" s="323">
        <f>apuração!P27</f>
        <v>0</v>
      </c>
      <c r="Q108" s="323">
        <f>apuração!Q27</f>
        <v>0</v>
      </c>
      <c r="R108" s="323">
        <f>apuração!R27</f>
        <v>0</v>
      </c>
      <c r="S108" s="324" t="str">
        <f>apuração!S27</f>
        <v/>
      </c>
      <c r="T108" s="324" t="str">
        <f>apuração!T27</f>
        <v/>
      </c>
      <c r="U108" s="324" t="str">
        <f>apuração!U27</f>
        <v/>
      </c>
      <c r="V108" s="324" t="str">
        <f>apuração!V27</f>
        <v/>
      </c>
      <c r="W108" s="315" t="str">
        <f>apuração!W27</f>
        <v/>
      </c>
      <c r="X108" s="325">
        <f>apuração!X200</f>
        <v>114</v>
      </c>
      <c r="Y108" s="315"/>
      <c r="Z108" s="315"/>
      <c r="AA108" s="315"/>
      <c r="AB108" s="315"/>
      <c r="AC108" s="315"/>
      <c r="AD108" s="315"/>
    </row>
    <row r="109" spans="1:30" ht="18.600000000000001">
      <c r="A109" s="358"/>
      <c r="B109" s="63" t="str">
        <f>apuração!B207</f>
        <v>716</v>
      </c>
      <c r="C109" t="str">
        <f>IF(B109:B109&gt;0,VLOOKUP(B109,Fed.!$A$2:$J$1973,2,FALSE)," ")</f>
        <v>KUSANO</v>
      </c>
      <c r="D109" t="str">
        <f>IF(B109:B109&gt;0,VLOOKUP(B109,Fed.!$A$2:$J$1973,3,FALSE)," ")</f>
        <v>JULIA  KIEKO</v>
      </c>
      <c r="E109" s="3" t="str">
        <f>IF(B109:B109&gt;0,VLOOKUP(B109,Fed.!$A$2:$J$1973,4,FALSE)," ")</f>
        <v>F</v>
      </c>
      <c r="F109" s="3" t="str">
        <f>IF(B109:B109&gt;0,VLOOKUP(B109,Fed.!$A$2:$J$1973,5,FALSE)," ")</f>
        <v>07. GSP</v>
      </c>
      <c r="G109" s="413">
        <f>IF(B109:B109&gt;0,VLOOKUP(B109,Fed.!$A$2:$J$1973,6,FALSE)," ")</f>
        <v>16988</v>
      </c>
      <c r="H109">
        <f>IF(B109:B109&gt;0,VLOOKUP(B109,Fed.!$A$2:$J$1973,7,FALSE)," ")</f>
        <v>12</v>
      </c>
      <c r="I109" t="str">
        <f>IF(B109:B109&gt;0,VLOOKUP(B109,Fed.!$A$2:$J$1973,8,FALSE)," ")</f>
        <v>C-SR</v>
      </c>
      <c r="J109" t="str">
        <f>IF(B109:B109&gt;0,VLOOKUP(B109,Fed.!$A$2:$J$1973,9,FALSE)," ")</f>
        <v>LIB2026</v>
      </c>
      <c r="K109" s="3">
        <f>IF(B109:B109&gt;0,VLOOKUP(B109,Fed.!$A$2:$J$1973,10,FALSE)," ")</f>
        <v>0</v>
      </c>
      <c r="L109" s="327">
        <f>apuração!L207</f>
        <v>68</v>
      </c>
      <c r="M109" s="327">
        <f>apuração!M207</f>
        <v>69</v>
      </c>
      <c r="N109" s="322">
        <f>apuração!N189</f>
        <v>137</v>
      </c>
      <c r="O109" s="323">
        <f>apuração!O214</f>
        <v>0</v>
      </c>
      <c r="P109" s="323">
        <f>apuração!P214</f>
        <v>0</v>
      </c>
      <c r="Q109" s="323">
        <f>apuração!Q214</f>
        <v>0</v>
      </c>
      <c r="R109" s="323">
        <f>apuração!R214</f>
        <v>0</v>
      </c>
      <c r="S109" s="324" t="str">
        <f>apuração!S214</f>
        <v/>
      </c>
      <c r="T109" s="324" t="str">
        <f>apuração!T214</f>
        <v/>
      </c>
      <c r="U109" s="324" t="str">
        <f>apuração!U214</f>
        <v/>
      </c>
      <c r="V109" s="324" t="str">
        <f>apuração!V214</f>
        <v/>
      </c>
      <c r="W109" s="315" t="str">
        <f>apuração!W214</f>
        <v/>
      </c>
      <c r="X109" s="325">
        <f>apuração!X207</f>
        <v>113</v>
      </c>
      <c r="Y109" s="315"/>
      <c r="Z109" s="315"/>
      <c r="AA109" s="315"/>
      <c r="AB109" s="315"/>
      <c r="AC109" s="315"/>
      <c r="AD109" s="315"/>
    </row>
    <row r="110" spans="1:30" ht="18.600000000000001">
      <c r="A110" s="358"/>
      <c r="B110" s="63" t="str">
        <f>apuração!B6</f>
        <v>271</v>
      </c>
      <c r="C110" t="str">
        <f>IF(B110:B110&gt;0,VLOOKUP(B110,Fed.!$A$2:$J$1973,2,FALSE)," ")</f>
        <v>WATANABE</v>
      </c>
      <c r="D110" t="str">
        <f>IF(B110:B110&gt;0,VLOOKUP(B110,Fed.!$A$2:$J$1973,3,FALSE)," ")</f>
        <v>HIROMI</v>
      </c>
      <c r="E110" s="3" t="str">
        <f>IF(B110:B110&gt;0,VLOOKUP(B110,Fed.!$A$2:$J$1973,4,FALSE)," ")</f>
        <v>M</v>
      </c>
      <c r="F110" s="3" t="str">
        <f>IF(B110:B110&gt;0,VLOOKUP(B110,Fed.!$A$2:$J$1973,5,FALSE)," ")</f>
        <v>08. SMA</v>
      </c>
      <c r="G110" s="413">
        <f>IF(B110:B110&gt;0,VLOOKUP(B110,Fed.!$A$2:$J$1973,6,FALSE)," ")</f>
        <v>18070</v>
      </c>
      <c r="H110">
        <f>IF(B110:B110&gt;0,VLOOKUP(B110,Fed.!$A$2:$J$1973,7,FALSE)," ")</f>
        <v>0</v>
      </c>
      <c r="I110" t="str">
        <f>IF(B110:B110&gt;0,VLOOKUP(B110,Fed.!$A$2:$J$1973,8,FALSE)," ")</f>
        <v>EX-SR</v>
      </c>
      <c r="J110" t="str">
        <f>IF(B110:B110&gt;0,VLOOKUP(B110,Fed.!$A$2:$J$1973,9,FALSE)," ")</f>
        <v>LIB2026</v>
      </c>
      <c r="K110" s="3">
        <f>IF(B110:B110&gt;0,VLOOKUP(B110,Fed.!$A$2:$J$1973,10,FALSE)," ")</f>
        <v>0</v>
      </c>
      <c r="L110" s="327">
        <f>apuração!L6</f>
        <v>49</v>
      </c>
      <c r="M110" s="327">
        <f>apuração!M6</f>
        <v>52</v>
      </c>
      <c r="N110" s="322">
        <f>apuração!N118</f>
        <v>112</v>
      </c>
      <c r="O110" s="323">
        <f>apuração!O118</f>
        <v>0</v>
      </c>
      <c r="P110" s="323">
        <f>apuração!P118</f>
        <v>0</v>
      </c>
      <c r="Q110" s="323">
        <f>apuração!Q118</f>
        <v>0</v>
      </c>
      <c r="R110" s="323">
        <f>apuração!R118</f>
        <v>0</v>
      </c>
      <c r="S110" s="324" t="str">
        <f>apuração!S118</f>
        <v/>
      </c>
      <c r="T110" s="324" t="str">
        <f>apuração!T118</f>
        <v/>
      </c>
      <c r="U110" s="324" t="str">
        <f>apuração!U118</f>
        <v/>
      </c>
      <c r="V110" s="324" t="str">
        <f>apuração!V118</f>
        <v/>
      </c>
      <c r="W110" s="315" t="str">
        <f>apuração!W118</f>
        <v/>
      </c>
      <c r="X110" s="325">
        <f>apuração!X6</f>
        <v>101</v>
      </c>
      <c r="Y110" s="315"/>
      <c r="Z110" s="315"/>
      <c r="AA110" s="315"/>
      <c r="AB110" s="315"/>
      <c r="AC110" s="315"/>
      <c r="AD110" s="315"/>
    </row>
    <row r="111" spans="1:30" ht="18.600000000000001">
      <c r="A111" s="358"/>
      <c r="B111" s="63" t="str">
        <f>apuração!B15</f>
        <v>177</v>
      </c>
      <c r="C111" t="str">
        <f>IF(B111:B111&gt;0,VLOOKUP(B111,Fed.!$A$2:$J$1973,2,FALSE)," ")</f>
        <v>KAWAKAMI</v>
      </c>
      <c r="D111" t="str">
        <f>IF(B111:B111&gt;0,VLOOKUP(B111,Fed.!$A$2:$J$1973,3,FALSE)," ")</f>
        <v>LIKA</v>
      </c>
      <c r="E111" s="3" t="str">
        <f>IF(B111:B111&gt;0,VLOOKUP(B111,Fed.!$A$2:$J$1973,4,FALSE)," ")</f>
        <v>F</v>
      </c>
      <c r="F111" s="3" t="str">
        <f>IF(B111:B111&gt;0,VLOOKUP(B111,Fed.!$A$2:$J$1973,5,FALSE)," ")</f>
        <v>08. SMA</v>
      </c>
      <c r="G111" s="413">
        <f>IF(B111:B111&gt;0,VLOOKUP(B111,Fed.!$A$2:$J$1973,6,FALSE)," ")</f>
        <v>26516</v>
      </c>
      <c r="H111">
        <f>IF(B111:B111&gt;0,VLOOKUP(B111,Fed.!$A$2:$J$1973,7,FALSE)," ")</f>
        <v>3</v>
      </c>
      <c r="I111" t="str">
        <f>IF(B111:B111&gt;0,VLOOKUP(B111,Fed.!$A$2:$J$1973,8,FALSE)," ")</f>
        <v>EX-NSR</v>
      </c>
      <c r="J111" t="str">
        <f>IF(B111:B111&gt;0,VLOOKUP(B111,Fed.!$A$2:$J$1973,9,FALSE)," ")</f>
        <v>LIB2026</v>
      </c>
      <c r="K111" s="3">
        <f>IF(B111:B111&gt;0,VLOOKUP(B111,Fed.!$A$2:$J$1973,10,FALSE)," ")</f>
        <v>0</v>
      </c>
      <c r="L111" s="327">
        <f>apuração!L15</f>
        <v>58</v>
      </c>
      <c r="M111" s="327">
        <f>apuração!M15</f>
        <v>58</v>
      </c>
      <c r="N111" s="322">
        <f>apuração!N72</f>
        <v>123</v>
      </c>
      <c r="O111" s="323">
        <f>apuração!O72</f>
        <v>0</v>
      </c>
      <c r="P111" s="323">
        <f>apuração!P72</f>
        <v>0</v>
      </c>
      <c r="Q111" s="323">
        <f>apuração!Q72</f>
        <v>0</v>
      </c>
      <c r="R111" s="323">
        <f>apuração!R72</f>
        <v>0</v>
      </c>
      <c r="S111" s="324" t="str">
        <f>apuração!S72</f>
        <v/>
      </c>
      <c r="T111" s="324" t="str">
        <f>apuração!T72</f>
        <v/>
      </c>
      <c r="U111" s="324" t="str">
        <f>apuração!U72</f>
        <v/>
      </c>
      <c r="V111" s="324" t="str">
        <f>apuração!V72</f>
        <v/>
      </c>
      <c r="W111" s="315" t="str">
        <f>apuração!W72</f>
        <v/>
      </c>
      <c r="X111" s="325">
        <f>apuração!X15</f>
        <v>110</v>
      </c>
      <c r="Y111" s="315"/>
      <c r="Z111" s="315"/>
      <c r="AA111" s="315"/>
      <c r="AB111" s="315"/>
      <c r="AC111" s="315"/>
      <c r="AD111" s="315"/>
    </row>
    <row r="112" spans="1:30" ht="18.600000000000001">
      <c r="A112" s="358"/>
      <c r="B112" s="63" t="str">
        <f>apuração!B30</f>
        <v>671</v>
      </c>
      <c r="C112" t="str">
        <f>IF(B112:B112&gt;0,VLOOKUP(B112,Fed.!$A$2:$J$1973,2,FALSE)," ")</f>
        <v>OKAWARA</v>
      </c>
      <c r="D112" t="str">
        <f>IF(B112:B112&gt;0,VLOOKUP(B112,Fed.!$A$2:$J$1973,3,FALSE)," ")</f>
        <v>TOSHIO</v>
      </c>
      <c r="E112" s="3" t="str">
        <f>IF(B112:B112&gt;0,VLOOKUP(B112,Fed.!$A$2:$J$1973,4,FALSE)," ")</f>
        <v>M</v>
      </c>
      <c r="F112" s="3" t="str">
        <f>IF(B112:B112&gt;0,VLOOKUP(B112,Fed.!$A$2:$J$1973,5,FALSE)," ")</f>
        <v>08. SMA</v>
      </c>
      <c r="G112" s="413">
        <f>IF(B112:B112&gt;0,VLOOKUP(B112,Fed.!$A$2:$J$1973,6,FALSE)," ")</f>
        <v>24451</v>
      </c>
      <c r="H112">
        <f>IF(B112:B112&gt;0,VLOOKUP(B112,Fed.!$A$2:$J$1973,7,FALSE)," ")</f>
        <v>2</v>
      </c>
      <c r="I112" t="str">
        <f>IF(B112:B112&gt;0,VLOOKUP(B112,Fed.!$A$2:$J$1973,8,FALSE)," ")</f>
        <v>EX-NSR</v>
      </c>
      <c r="J112" t="str">
        <f>IF(B112:B112&gt;0,VLOOKUP(B112,Fed.!$A$2:$J$1973,9,FALSE)," ")</f>
        <v>LIB2026</v>
      </c>
      <c r="K112" s="3">
        <f>IF(B112:B112&gt;0,VLOOKUP(B112,Fed.!$A$2:$J$1973,10,FALSE)," ")</f>
        <v>0</v>
      </c>
      <c r="L112" s="327">
        <f>apuração!L30</f>
        <v>52</v>
      </c>
      <c r="M112" s="327">
        <f>apuração!M30</f>
        <v>63</v>
      </c>
      <c r="N112" s="322" t="e">
        <f>apuração!#REF!</f>
        <v>#REF!</v>
      </c>
      <c r="O112" s="323" t="e">
        <f>apuração!#REF!</f>
        <v>#REF!</v>
      </c>
      <c r="P112" s="323" t="e">
        <f>apuração!#REF!</f>
        <v>#REF!</v>
      </c>
      <c r="Q112" s="323" t="e">
        <f>apuração!#REF!</f>
        <v>#REF!</v>
      </c>
      <c r="R112" s="323" t="e">
        <f>apuração!#REF!</f>
        <v>#REF!</v>
      </c>
      <c r="S112" s="324" t="e">
        <f>apuração!#REF!</f>
        <v>#REF!</v>
      </c>
      <c r="T112" s="324" t="e">
        <f>apuração!#REF!</f>
        <v>#REF!</v>
      </c>
      <c r="U112" s="324" t="e">
        <f>apuração!#REF!</f>
        <v>#REF!</v>
      </c>
      <c r="V112" s="324" t="e">
        <f>apuração!#REF!</f>
        <v>#REF!</v>
      </c>
      <c r="W112" s="315" t="e">
        <f>apuração!#REF!</f>
        <v>#REF!</v>
      </c>
      <c r="X112" s="325">
        <f>apuração!X30</f>
        <v>111</v>
      </c>
      <c r="Y112" s="315"/>
      <c r="Z112" s="315"/>
      <c r="AA112" s="315"/>
      <c r="AB112" s="315"/>
      <c r="AC112" s="315"/>
      <c r="AD112" s="315"/>
    </row>
    <row r="113" spans="1:30" ht="18.600000000000001">
      <c r="A113" s="358"/>
      <c r="B113" s="63" t="str">
        <f>apuração!B47</f>
        <v>676</v>
      </c>
      <c r="C113" t="str">
        <f>IF(B113:B113&gt;0,VLOOKUP(B113,Fed.!$A$2:$J$1973,2,FALSE)," ")</f>
        <v>OKAWARA</v>
      </c>
      <c r="D113" t="str">
        <f>IF(B113:B113&gt;0,VLOOKUP(B113,Fed.!$A$2:$J$1973,3,FALSE)," ")</f>
        <v>SUMIRE</v>
      </c>
      <c r="E113" s="3" t="str">
        <f>IF(B113:B113&gt;0,VLOOKUP(B113,Fed.!$A$2:$J$1973,4,FALSE)," ")</f>
        <v>F</v>
      </c>
      <c r="F113" s="3" t="str">
        <f>IF(B113:B113&gt;0,VLOOKUP(B113,Fed.!$A$2:$J$1973,5,FALSE)," ")</f>
        <v>08. SMA</v>
      </c>
      <c r="G113" s="413">
        <f>IF(B113:B113&gt;0,VLOOKUP(B113,Fed.!$A$2:$J$1973,6,FALSE)," ")</f>
        <v>23722</v>
      </c>
      <c r="H113">
        <f>IF(B113:B113&gt;0,VLOOKUP(B113,Fed.!$A$2:$J$1973,7,FALSE)," ")</f>
        <v>4</v>
      </c>
      <c r="I113" t="str">
        <f>IF(B113:B113&gt;0,VLOOKUP(B113,Fed.!$A$2:$J$1973,8,FALSE)," ")</f>
        <v>A-NSR</v>
      </c>
      <c r="J113" t="str">
        <f>IF(B113:B113&gt;0,VLOOKUP(B113,Fed.!$A$2:$J$1973,9,FALSE)," ")</f>
        <v>LIB2026</v>
      </c>
      <c r="K113" s="3">
        <f>IF(B113:B113&gt;0,VLOOKUP(B113,Fed.!$A$2:$J$1973,10,FALSE)," ")</f>
        <v>0</v>
      </c>
      <c r="L113" s="327">
        <f>apuração!L47</f>
        <v>54</v>
      </c>
      <c r="M113" s="327">
        <f>apuração!M47</f>
        <v>63</v>
      </c>
      <c r="N113" s="322">
        <f>apuração!N46</f>
        <v>99</v>
      </c>
      <c r="O113" s="323">
        <f>apuração!O46</f>
        <v>0</v>
      </c>
      <c r="P113" s="323">
        <f>apuração!P46</f>
        <v>0</v>
      </c>
      <c r="Q113" s="323">
        <f>apuração!Q46</f>
        <v>0</v>
      </c>
      <c r="R113" s="323">
        <f>apuração!R46</f>
        <v>0</v>
      </c>
      <c r="S113" s="324" t="str">
        <f>apuração!S46</f>
        <v/>
      </c>
      <c r="T113" s="324" t="str">
        <f>apuração!T46</f>
        <v/>
      </c>
      <c r="U113" s="324" t="str">
        <f>apuração!U46</f>
        <v/>
      </c>
      <c r="V113" s="324" t="str">
        <f>apuração!V46</f>
        <v/>
      </c>
      <c r="W113" s="315" t="str">
        <f>apuração!W46</f>
        <v/>
      </c>
      <c r="X113" s="325">
        <f>apuração!X47</f>
        <v>109</v>
      </c>
      <c r="Y113" s="315"/>
      <c r="Z113" s="315"/>
      <c r="AA113" s="315"/>
      <c r="AB113" s="315"/>
      <c r="AC113" s="315"/>
      <c r="AD113" s="315"/>
    </row>
    <row r="114" spans="1:30" ht="18.600000000000001">
      <c r="A114" s="358"/>
      <c r="B114" s="63" t="str">
        <f>apuração!B55</f>
        <v>552</v>
      </c>
      <c r="C114" t="str">
        <f>IF(B114:B114&gt;0,VLOOKUP(B114,Fed.!$A$2:$J$1973,2,FALSE)," ")</f>
        <v>NISHIOKA</v>
      </c>
      <c r="D114" t="str">
        <f>IF(B114:B114&gt;0,VLOOKUP(B114,Fed.!$A$2:$J$1973,3,FALSE)," ")</f>
        <v>LAYUDO</v>
      </c>
      <c r="E114" s="3" t="str">
        <f>IF(B114:B114&gt;0,VLOOKUP(B114,Fed.!$A$2:$J$1973,4,FALSE)," ")</f>
        <v>M</v>
      </c>
      <c r="F114" s="3" t="str">
        <f>IF(B114:B114&gt;0,VLOOKUP(B114,Fed.!$A$2:$J$1973,5,FALSE)," ")</f>
        <v>08. SMA</v>
      </c>
      <c r="G114" s="413">
        <f>IF(B114:B114&gt;0,VLOOKUP(B114,Fed.!$A$2:$J$1973,6,FALSE)," ")</f>
        <v>25717</v>
      </c>
      <c r="H114">
        <f>IF(B114:B114&gt;0,VLOOKUP(B114,Fed.!$A$2:$J$1973,7,FALSE)," ")</f>
        <v>3</v>
      </c>
      <c r="I114" t="str">
        <f>IF(B114:B114&gt;0,VLOOKUP(B114,Fed.!$A$2:$J$1973,8,FALSE)," ")</f>
        <v>EX-NSR</v>
      </c>
      <c r="J114" t="str">
        <f>IF(B114:B114&gt;0,VLOOKUP(B114,Fed.!$A$2:$J$1973,9,FALSE)," ")</f>
        <v>LIB2026</v>
      </c>
      <c r="K114" s="3">
        <f>IF(B114:B114&gt;0,VLOOKUP(B114,Fed.!$A$2:$J$1973,10,FALSE)," ")</f>
        <v>0</v>
      </c>
      <c r="L114" s="327">
        <f>apuração!L55</f>
        <v>54</v>
      </c>
      <c r="M114" s="327">
        <f>apuração!M55</f>
        <v>56</v>
      </c>
      <c r="N114" s="322">
        <f>apuração!N97</f>
        <v>138</v>
      </c>
      <c r="O114" s="323">
        <f>apuração!O97</f>
        <v>0</v>
      </c>
      <c r="P114" s="323">
        <f>apuração!P97</f>
        <v>0</v>
      </c>
      <c r="Q114" s="323">
        <f>apuração!Q97</f>
        <v>0</v>
      </c>
      <c r="R114" s="323">
        <f>apuração!R97</f>
        <v>0</v>
      </c>
      <c r="S114" s="324" t="str">
        <f>apuração!S97</f>
        <v/>
      </c>
      <c r="T114" s="324" t="str">
        <f>apuração!T97</f>
        <v/>
      </c>
      <c r="U114" s="324" t="str">
        <f>apuração!U97</f>
        <v/>
      </c>
      <c r="V114" s="324" t="str">
        <f>apuração!V97</f>
        <v/>
      </c>
      <c r="W114" s="315" t="str">
        <f>apuração!W97</f>
        <v/>
      </c>
      <c r="X114" s="325">
        <f>apuração!X55</f>
        <v>104</v>
      </c>
      <c r="Y114" s="315"/>
      <c r="Z114" s="315"/>
      <c r="AA114" s="315"/>
      <c r="AB114" s="315"/>
      <c r="AC114" s="315"/>
      <c r="AD114" s="315"/>
    </row>
    <row r="115" spans="1:30" ht="18.600000000000001">
      <c r="A115" s="358"/>
      <c r="B115" s="63" t="str">
        <f>apuração!B182</f>
        <v>162</v>
      </c>
      <c r="C115" t="str">
        <f>IF(B115:B115&gt;0,VLOOKUP(B115,Fed.!$A$2:$J$1973,2,FALSE)," ")</f>
        <v>KANEGANE</v>
      </c>
      <c r="D115" t="str">
        <f>IF(B115:B115&gt;0,VLOOKUP(B115,Fed.!$A$2:$J$1973,3,FALSE)," ")</f>
        <v>FUMIYOSHI</v>
      </c>
      <c r="E115" s="3" t="str">
        <f>IF(B115:B115&gt;0,VLOOKUP(B115,Fed.!$A$2:$J$1973,4,FALSE)," ")</f>
        <v>M</v>
      </c>
      <c r="F115" s="3" t="str">
        <f>IF(B115:B115&gt;0,VLOOKUP(B115,Fed.!$A$2:$J$1973,5,FALSE)," ")</f>
        <v>08. SMA</v>
      </c>
      <c r="G115" s="413">
        <f>IF(B115:B115&gt;0,VLOOKUP(B115,Fed.!$A$2:$J$1973,6,FALSE)," ")</f>
        <v>14528</v>
      </c>
      <c r="H115">
        <f>IF(B115:B115&gt;0,VLOOKUP(B115,Fed.!$A$2:$J$1973,7,FALSE)," ")</f>
        <v>9</v>
      </c>
      <c r="I115" t="str">
        <f>IF(B115:B115&gt;0,VLOOKUP(B115,Fed.!$A$2:$J$1973,8,FALSE)," ")</f>
        <v>B-MR</v>
      </c>
      <c r="J115" t="str">
        <f>IF(B115:B115&gt;0,VLOOKUP(B115,Fed.!$A$2:$J$1973,9,FALSE)," ")</f>
        <v>LIB2026</v>
      </c>
      <c r="K115" s="3">
        <f>IF(B115:B115&gt;0,VLOOKUP(B115,Fed.!$A$2:$J$1973,10,FALSE)," ")</f>
        <v>0</v>
      </c>
      <c r="L115" s="327">
        <f>apuração!L182</f>
        <v>58</v>
      </c>
      <c r="M115" s="327">
        <f>apuração!M182</f>
        <v>59</v>
      </c>
      <c r="N115" s="322">
        <v>117</v>
      </c>
      <c r="O115" s="323">
        <f>apuração!O205</f>
        <v>0</v>
      </c>
      <c r="P115" s="323">
        <f>apuração!P205</f>
        <v>0</v>
      </c>
      <c r="Q115" s="323">
        <f>apuração!Q205</f>
        <v>0</v>
      </c>
      <c r="R115" s="323">
        <f>apuração!R205</f>
        <v>0</v>
      </c>
      <c r="S115" s="324" t="str">
        <f>apuração!S205</f>
        <v/>
      </c>
      <c r="T115" s="324" t="str">
        <f>apuração!T205</f>
        <v/>
      </c>
      <c r="U115" s="324" t="str">
        <f>apuração!U205</f>
        <v/>
      </c>
      <c r="V115" s="324" t="str">
        <f>apuração!V205</f>
        <v/>
      </c>
      <c r="W115" s="315" t="str">
        <f>apuração!W205</f>
        <v/>
      </c>
      <c r="X115" s="325">
        <f>apuração!X182</f>
        <v>99</v>
      </c>
      <c r="Y115" s="315"/>
      <c r="Z115" s="315"/>
      <c r="AA115" s="315"/>
      <c r="AB115" s="315"/>
      <c r="AC115" s="315"/>
      <c r="AD115" s="315"/>
    </row>
    <row r="116" spans="1:30" ht="18.600000000000001">
      <c r="A116" s="358"/>
      <c r="B116" s="63" t="str">
        <f>apuração!B193</f>
        <v>453</v>
      </c>
      <c r="C116" t="str">
        <f>IF(B116:B116&gt;0,VLOOKUP(B116,Fed.!$A$2:$J$1973,2,FALSE)," ")</f>
        <v>SHINOZAKI</v>
      </c>
      <c r="D116" t="str">
        <f>IF(B116:B116&gt;0,VLOOKUP(B116,Fed.!$A$2:$J$1973,3,FALSE)," ")</f>
        <v>TERUMI</v>
      </c>
      <c r="E116" s="3" t="str">
        <f>IF(B116:B116&gt;0,VLOOKUP(B116,Fed.!$A$2:$J$1973,4,FALSE)," ")</f>
        <v>F</v>
      </c>
      <c r="F116" s="3" t="str">
        <f>IF(B116:B116&gt;0,VLOOKUP(B116,Fed.!$A$2:$J$1973,5,FALSE)," ")</f>
        <v>08. SMA</v>
      </c>
      <c r="G116" s="413">
        <f>IF(B116:B116&gt;0,VLOOKUP(B116,Fed.!$A$2:$J$1973,6,FALSE)," ")</f>
        <v>18579</v>
      </c>
      <c r="H116">
        <f>IF(B116:B116&gt;0,VLOOKUP(B116,Fed.!$A$2:$J$1973,7,FALSE)," ")</f>
        <v>9</v>
      </c>
      <c r="I116" t="str">
        <f>IF(B116:B116&gt;0,VLOOKUP(B116,Fed.!$A$2:$J$1973,8,FALSE)," ")</f>
        <v>B-SR</v>
      </c>
      <c r="J116" t="str">
        <f>IF(B116:B116&gt;0,VLOOKUP(B116,Fed.!$A$2:$J$1973,9,FALSE)," ")</f>
        <v>LIB2026</v>
      </c>
      <c r="K116" s="3">
        <f>IF(B116:B116&gt;0,VLOOKUP(B116,Fed.!$A$2:$J$1973,10,FALSE)," ")</f>
        <v>0</v>
      </c>
      <c r="L116" s="327">
        <f>apuração!L193</f>
        <v>70</v>
      </c>
      <c r="M116" s="327">
        <f>apuração!M193</f>
        <v>61</v>
      </c>
      <c r="N116" s="322">
        <f>apuração!N129</f>
        <v>150</v>
      </c>
      <c r="O116" s="323">
        <f>apuração!O129</f>
        <v>0</v>
      </c>
      <c r="P116" s="323">
        <f>apuração!P129</f>
        <v>0</v>
      </c>
      <c r="Q116" s="323">
        <f>apuração!Q129</f>
        <v>0</v>
      </c>
      <c r="R116" s="323">
        <f>apuração!R129</f>
        <v>0</v>
      </c>
      <c r="S116" s="324" t="str">
        <f>apuração!S129</f>
        <v/>
      </c>
      <c r="T116" s="324" t="str">
        <f>apuração!T129</f>
        <v/>
      </c>
      <c r="U116" s="324" t="str">
        <f>apuração!U129</f>
        <v/>
      </c>
      <c r="V116" s="324" t="str">
        <f>apuração!V129</f>
        <v/>
      </c>
      <c r="W116" s="315" t="str">
        <f>apuração!W129</f>
        <v/>
      </c>
      <c r="X116" s="325">
        <f>apuração!X193</f>
        <v>113</v>
      </c>
      <c r="Y116" s="315"/>
      <c r="Z116" s="315"/>
      <c r="AA116" s="315"/>
      <c r="AB116" s="315"/>
      <c r="AC116" s="315"/>
      <c r="AD116" s="315"/>
    </row>
    <row r="117" spans="1:30" ht="18.600000000000001">
      <c r="A117" s="358"/>
      <c r="B117" s="63" t="str">
        <f>apuração!B197</f>
        <v>163</v>
      </c>
      <c r="C117" t="str">
        <f>IF(B117:B117&gt;0,VLOOKUP(B117,Fed.!$A$2:$J$1973,2,FALSE)," ")</f>
        <v>KANEGANE</v>
      </c>
      <c r="D117" t="str">
        <f>IF(B117:B117&gt;0,VLOOKUP(B117,Fed.!$A$2:$J$1973,3,FALSE)," ")</f>
        <v>MINEKO</v>
      </c>
      <c r="E117" s="3" t="str">
        <f>IF(B117:B117&gt;0,VLOOKUP(B117,Fed.!$A$2:$J$1973,4,FALSE)," ")</f>
        <v>F</v>
      </c>
      <c r="F117" s="3" t="str">
        <f>IF(B117:B117&gt;0,VLOOKUP(B117,Fed.!$A$2:$J$1973,5,FALSE)," ")</f>
        <v>08. SMA</v>
      </c>
      <c r="G117" s="413">
        <f>IF(B117:B117&gt;0,VLOOKUP(B117,Fed.!$A$2:$J$1973,6,FALSE)," ")</f>
        <v>15760</v>
      </c>
      <c r="H117">
        <f>IF(B117:B117&gt;0,VLOOKUP(B117,Fed.!$A$2:$J$1973,7,FALSE)," ")</f>
        <v>12</v>
      </c>
      <c r="I117" t="str">
        <f>IF(B117:B117&gt;0,VLOOKUP(B117,Fed.!$A$2:$J$1973,8,FALSE)," ")</f>
        <v>C-SR</v>
      </c>
      <c r="J117" t="str">
        <f>IF(B117:B117&gt;0,VLOOKUP(B117,Fed.!$A$2:$J$1973,9,FALSE)," ")</f>
        <v>LIB2026</v>
      </c>
      <c r="K117" s="3">
        <f>IF(B117:B117&gt;0,VLOOKUP(B117,Fed.!$A$2:$J$1973,10,FALSE)," ")</f>
        <v>0</v>
      </c>
      <c r="L117" s="327">
        <f>apuração!L197</f>
        <v>60</v>
      </c>
      <c r="M117" s="327">
        <f>apuração!M197</f>
        <v>65</v>
      </c>
      <c r="N117" s="322">
        <f>apuração!N190</f>
        <v>135</v>
      </c>
      <c r="O117" s="323">
        <f>apuração!O190</f>
        <v>0</v>
      </c>
      <c r="P117" s="323">
        <f>apuração!P190</f>
        <v>0</v>
      </c>
      <c r="Q117" s="323">
        <f>apuração!Q190</f>
        <v>0</v>
      </c>
      <c r="R117" s="323">
        <f>apuração!R190</f>
        <v>0</v>
      </c>
      <c r="S117" s="324" t="str">
        <f>apuração!S190</f>
        <v/>
      </c>
      <c r="T117" s="324" t="str">
        <f>apuração!T190</f>
        <v/>
      </c>
      <c r="U117" s="324" t="str">
        <f>apuração!U190</f>
        <v/>
      </c>
      <c r="V117" s="324" t="str">
        <f>apuração!V190</f>
        <v/>
      </c>
      <c r="W117" s="315" t="str">
        <f>apuração!W190</f>
        <v/>
      </c>
      <c r="X117" s="325">
        <f>apuração!X197</f>
        <v>101</v>
      </c>
      <c r="Y117" s="315"/>
      <c r="Z117" s="315"/>
      <c r="AA117" s="315"/>
      <c r="AB117" s="315"/>
      <c r="AC117" s="315"/>
      <c r="AD117" s="315"/>
    </row>
    <row r="118" spans="1:30" ht="18.600000000000001">
      <c r="A118" s="358"/>
      <c r="B118" s="63" t="str">
        <f>apuração!B35</f>
        <v>216</v>
      </c>
      <c r="C118" t="str">
        <f>IF(B118:B118&gt;0,VLOOKUP(B118,Fed.!$A$2:$J$1973,2,FALSE)," ")</f>
        <v>ADATI</v>
      </c>
      <c r="D118" t="str">
        <f>IF(B118:B118&gt;0,VLOOKUP(B118,Fed.!$A$2:$J$1973,3,FALSE)," ")</f>
        <v>MARCIO SHIGUEO</v>
      </c>
      <c r="E118" s="3" t="str">
        <f>IF(B118:B118&gt;0,VLOOKUP(B118,Fed.!$A$2:$J$1973,4,FALSE)," ")</f>
        <v>M</v>
      </c>
      <c r="F118" s="3" t="str">
        <f>IF(B118:B118&gt;0,VLOOKUP(B118,Fed.!$A$2:$J$1973,5,FALSE)," ")</f>
        <v>10. ITA</v>
      </c>
      <c r="G118" s="413">
        <f>IF(B118:B118&gt;0,VLOOKUP(B118,Fed.!$A$2:$J$1973,6,FALSE)," ")</f>
        <v>21219</v>
      </c>
      <c r="H118">
        <f>IF(B118:B118&gt;0,VLOOKUP(B118,Fed.!$A$2:$J$1973,7,FALSE)," ")</f>
        <v>2</v>
      </c>
      <c r="I118" t="str">
        <f>IF(B118:B118&gt;0,VLOOKUP(B118,Fed.!$A$2:$J$1973,8,FALSE)," ")</f>
        <v>EX-NSR</v>
      </c>
      <c r="J118" t="str">
        <f>IF(B118:B118&gt;0,VLOOKUP(B118,Fed.!$A$2:$J$1973,9,FALSE)," ")</f>
        <v>LIB2026</v>
      </c>
      <c r="K118" s="3">
        <f>IF(B118:B118&gt;0,VLOOKUP(B118,Fed.!$A$2:$J$1973,10,FALSE)," ")</f>
        <v>0</v>
      </c>
      <c r="L118" s="327">
        <f>apuração!L35</f>
        <v>58</v>
      </c>
      <c r="M118" s="327">
        <f>apuração!M35</f>
        <v>53</v>
      </c>
      <c r="N118" s="322">
        <f>apuração!N131</f>
        <v>113</v>
      </c>
      <c r="O118" s="323">
        <f>apuração!O131</f>
        <v>0</v>
      </c>
      <c r="P118" s="323">
        <f>apuração!P131</f>
        <v>0</v>
      </c>
      <c r="Q118" s="323">
        <f>apuração!Q131</f>
        <v>0</v>
      </c>
      <c r="R118" s="323">
        <f>apuração!R131</f>
        <v>0</v>
      </c>
      <c r="S118" s="324" t="str">
        <f>apuração!S131</f>
        <v/>
      </c>
      <c r="T118" s="324" t="str">
        <f>apuração!T131</f>
        <v/>
      </c>
      <c r="U118" s="324" t="str">
        <f>apuração!U131</f>
        <v/>
      </c>
      <c r="V118" s="324" t="str">
        <f>apuração!V131</f>
        <v/>
      </c>
      <c r="W118" s="315" t="str">
        <f>apuração!W131</f>
        <v/>
      </c>
      <c r="X118" s="325">
        <f>apuração!X35</f>
        <v>107</v>
      </c>
      <c r="Y118" s="315"/>
      <c r="Z118" s="315"/>
      <c r="AA118" s="315"/>
      <c r="AB118" s="315"/>
      <c r="AC118" s="315"/>
      <c r="AD118" s="315"/>
    </row>
    <row r="119" spans="1:30" ht="18.600000000000001">
      <c r="A119" s="358"/>
      <c r="B119" s="63" t="str">
        <f>apuração!B71</f>
        <v>990</v>
      </c>
      <c r="C119" t="str">
        <f>IF(B119:B119&gt;0,VLOOKUP(B119,Fed.!$A$2:$J$1973,2,FALSE)," ")</f>
        <v>CYRINEO</v>
      </c>
      <c r="D119" t="str">
        <f>IF(B119:B119&gt;0,VLOOKUP(B119,Fed.!$A$2:$J$1973,3,FALSE)," ")</f>
        <v>JORGE</v>
      </c>
      <c r="E119" s="3" t="str">
        <f>IF(B119:B119&gt;0,VLOOKUP(B119,Fed.!$A$2:$J$1973,4,FALSE)," ")</f>
        <v>M</v>
      </c>
      <c r="F119" s="3" t="str">
        <f>IF(B119:B119&gt;0,VLOOKUP(B119,Fed.!$A$2:$J$1973,5,FALSE)," ")</f>
        <v>10. ITA</v>
      </c>
      <c r="G119" s="413">
        <f>IF(B119:B119&gt;0,VLOOKUP(B119,Fed.!$A$2:$J$1973,6,FALSE)," ")</f>
        <v>21169</v>
      </c>
      <c r="H119">
        <f>IF(B119:B119&gt;0,VLOOKUP(B119,Fed.!$A$2:$J$1973,7,FALSE)," ")</f>
        <v>5</v>
      </c>
      <c r="I119" t="str">
        <f>IF(B119:B119&gt;0,VLOOKUP(B119,Fed.!$A$2:$J$1973,8,FALSE)," ")</f>
        <v>A-NSR</v>
      </c>
      <c r="J119" t="str">
        <f>IF(B119:B119&gt;0,VLOOKUP(B119,Fed.!$A$2:$J$1973,9,FALSE)," ")</f>
        <v>LIB2026</v>
      </c>
      <c r="K119" s="3">
        <f>IF(B119:B119&gt;0,VLOOKUP(B119,Fed.!$A$2:$J$1973,10,FALSE)," ")</f>
        <v>0</v>
      </c>
      <c r="L119" s="326">
        <f>apuração!L71</f>
        <v>99</v>
      </c>
      <c r="M119" s="326">
        <f>apuração!M71</f>
        <v>99</v>
      </c>
      <c r="N119" s="322" t="e">
        <f>apuração!#REF!</f>
        <v>#REF!</v>
      </c>
      <c r="O119" s="323" t="e">
        <f>apuração!#REF!</f>
        <v>#REF!</v>
      </c>
      <c r="P119" s="323" t="e">
        <f>apuração!#REF!</f>
        <v>#REF!</v>
      </c>
      <c r="Q119" s="323" t="e">
        <f>apuração!#REF!</f>
        <v>#REF!</v>
      </c>
      <c r="R119" s="323" t="e">
        <f>apuração!#REF!</f>
        <v>#REF!</v>
      </c>
      <c r="S119" s="324" t="e">
        <f>apuração!#REF!</f>
        <v>#REF!</v>
      </c>
      <c r="T119" s="324" t="e">
        <f>apuração!#REF!</f>
        <v>#REF!</v>
      </c>
      <c r="U119" s="324" t="e">
        <f>apuração!#REF!</f>
        <v>#REF!</v>
      </c>
      <c r="V119" s="324" t="e">
        <f>apuração!#REF!</f>
        <v>#REF!</v>
      </c>
      <c r="W119" s="315" t="e">
        <f>apuração!#REF!</f>
        <v>#REF!</v>
      </c>
      <c r="X119" s="325">
        <f>apuração!X71</f>
        <v>188</v>
      </c>
      <c r="Y119" s="315"/>
      <c r="Z119" s="315"/>
      <c r="AA119" s="315"/>
      <c r="AB119" s="315"/>
      <c r="AC119" s="315"/>
      <c r="AD119" s="315"/>
    </row>
    <row r="120" spans="1:30" ht="18.600000000000001">
      <c r="A120" s="358"/>
      <c r="B120" s="63" t="str">
        <f>apuração!B93</f>
        <v>820</v>
      </c>
      <c r="C120" t="str">
        <f>IF(B120:B120&gt;0,VLOOKUP(B120,Fed.!$A$2:$J$1973,2,FALSE)," ")</f>
        <v>RIBEIRO</v>
      </c>
      <c r="D120" t="str">
        <f>IF(B120:B120&gt;0,VLOOKUP(B120,Fed.!$A$2:$J$1973,3,FALSE)," ")</f>
        <v>JORGE LUIZ</v>
      </c>
      <c r="E120" s="3" t="str">
        <f>IF(B120:B120&gt;0,VLOOKUP(B120,Fed.!$A$2:$J$1973,4,FALSE)," ")</f>
        <v>M</v>
      </c>
      <c r="F120" s="3" t="str">
        <f>IF(B120:B120&gt;0,VLOOKUP(B120,Fed.!$A$2:$J$1973,5,FALSE)," ")</f>
        <v>10. ITA</v>
      </c>
      <c r="G120" s="413">
        <f>IF(B120:B120&gt;0,VLOOKUP(B120,Fed.!$A$2:$J$1973,6,FALSE)," ")</f>
        <v>19037</v>
      </c>
      <c r="H120">
        <f>IF(B120:B120&gt;0,VLOOKUP(B120,Fed.!$A$2:$J$1973,7,FALSE)," ")</f>
        <v>12</v>
      </c>
      <c r="I120" t="str">
        <f>IF(B120:B120&gt;0,VLOOKUP(B120,Fed.!$A$2:$J$1973,8,FALSE)," ")</f>
        <v>C-NSR</v>
      </c>
      <c r="J120" t="str">
        <f>IF(B120:B120&gt;0,VLOOKUP(B120,Fed.!$A$2:$J$1973,9,FALSE)," ")</f>
        <v>LIB2026</v>
      </c>
      <c r="K120" s="3">
        <f>IF(B120:B120&gt;0,VLOOKUP(B120,Fed.!$A$2:$J$1973,10,FALSE)," ")</f>
        <v>0</v>
      </c>
      <c r="L120" s="327">
        <f>apuração!L93</f>
        <v>99</v>
      </c>
      <c r="M120" s="327">
        <f>apuração!M93</f>
        <v>99</v>
      </c>
      <c r="N120" s="322" t="e">
        <f>apuração!#REF!</f>
        <v>#REF!</v>
      </c>
      <c r="O120" s="323" t="e">
        <f>apuração!#REF!</f>
        <v>#REF!</v>
      </c>
      <c r="P120" s="323" t="e">
        <f>apuração!#REF!</f>
        <v>#REF!</v>
      </c>
      <c r="Q120" s="323" t="e">
        <f>apuração!#REF!</f>
        <v>#REF!</v>
      </c>
      <c r="R120" s="323" t="e">
        <f>apuração!#REF!</f>
        <v>#REF!</v>
      </c>
      <c r="S120" s="324" t="e">
        <f>apuração!#REF!</f>
        <v>#REF!</v>
      </c>
      <c r="T120" s="324" t="e">
        <f>apuração!#REF!</f>
        <v>#REF!</v>
      </c>
      <c r="U120" s="324" t="e">
        <f>apuração!#REF!</f>
        <v>#REF!</v>
      </c>
      <c r="V120" s="324" t="e">
        <f>apuração!#REF!</f>
        <v>#REF!</v>
      </c>
      <c r="W120" s="315" t="e">
        <f>apuração!#REF!</f>
        <v>#REF!</v>
      </c>
      <c r="X120" s="325">
        <f>apuração!X93</f>
        <v>174</v>
      </c>
      <c r="Y120" s="315"/>
      <c r="Z120" s="315"/>
      <c r="AA120" s="315"/>
      <c r="AB120" s="315"/>
      <c r="AC120" s="315"/>
      <c r="AD120" s="315"/>
    </row>
    <row r="121" spans="1:30" ht="18.600000000000001">
      <c r="A121" s="358"/>
      <c r="B121" s="63" t="str">
        <f>apuração!B151</f>
        <v>247</v>
      </c>
      <c r="C121" t="str">
        <f>IF(B121:B121&gt;0,VLOOKUP(B121,Fed.!$A$2:$J$1973,2,FALSE)," ")</f>
        <v>PINTO</v>
      </c>
      <c r="D121" t="str">
        <f>IF(B121:B121&gt;0,VLOOKUP(B121,Fed.!$A$2:$J$1973,3,FALSE)," ")</f>
        <v>JOSE GONCALVES</v>
      </c>
      <c r="E121" s="3" t="str">
        <f>IF(B121:B121&gt;0,VLOOKUP(B121,Fed.!$A$2:$J$1973,4,FALSE)," ")</f>
        <v>M</v>
      </c>
      <c r="F121" s="3" t="str">
        <f>IF(B121:B121&gt;0,VLOOKUP(B121,Fed.!$A$2:$J$1973,5,FALSE)," ")</f>
        <v>10. ITA</v>
      </c>
      <c r="G121" s="413">
        <f>IF(B121:B121&gt;0,VLOOKUP(B121,Fed.!$A$2:$J$1973,6,FALSE)," ")</f>
        <v>12745</v>
      </c>
      <c r="H121">
        <f>IF(B121:B121&gt;0,VLOOKUP(B121,Fed.!$A$2:$J$1973,7,FALSE)," ")</f>
        <v>9</v>
      </c>
      <c r="I121" t="str">
        <f>IF(B121:B121&gt;0,VLOOKUP(B121,Fed.!$A$2:$J$1973,8,FALSE)," ")</f>
        <v>B-MR</v>
      </c>
      <c r="J121" t="str">
        <f>IF(B121:B121&gt;0,VLOOKUP(B121,Fed.!$A$2:$J$1973,9,FALSE)," ")</f>
        <v>LIB2026i</v>
      </c>
      <c r="K121" s="3">
        <f>IF(B121:B121&gt;0,VLOOKUP(B121,Fed.!$A$2:$J$1973,10,FALSE)," ")</f>
        <v>0</v>
      </c>
      <c r="L121" s="327">
        <f>apuração!L151</f>
        <v>65</v>
      </c>
      <c r="M121" s="327">
        <f>apuração!M151</f>
        <v>66</v>
      </c>
      <c r="N121" s="322">
        <f>apuração!N61</f>
        <v>120</v>
      </c>
      <c r="O121" s="323">
        <f>apuração!O61</f>
        <v>0</v>
      </c>
      <c r="P121" s="323">
        <f>apuração!P61</f>
        <v>0</v>
      </c>
      <c r="Q121" s="323">
        <f>apuração!Q61</f>
        <v>0</v>
      </c>
      <c r="R121" s="323">
        <f>apuração!R61</f>
        <v>0</v>
      </c>
      <c r="S121" s="324" t="str">
        <f>apuração!S61</f>
        <v/>
      </c>
      <c r="T121" s="324" t="str">
        <f>apuração!T61</f>
        <v/>
      </c>
      <c r="U121" s="324" t="str">
        <f>apuração!U61</f>
        <v/>
      </c>
      <c r="V121" s="324" t="str">
        <f>apuração!V61</f>
        <v/>
      </c>
      <c r="W121" s="315" t="str">
        <f>apuração!W61</f>
        <v/>
      </c>
      <c r="X121" s="325">
        <f>apuração!X151</f>
        <v>113</v>
      </c>
      <c r="Y121" s="315"/>
      <c r="Z121" s="315"/>
      <c r="AA121" s="315"/>
      <c r="AB121" s="315"/>
      <c r="AC121" s="315"/>
      <c r="AD121" s="315"/>
    </row>
    <row r="122" spans="1:30" ht="18.600000000000001">
      <c r="A122" s="358"/>
      <c r="B122" s="463" t="str">
        <f>apuração!B171</f>
        <v>215</v>
      </c>
      <c r="C122" t="str">
        <f>IF(B122:B122&gt;0,VLOOKUP(B122,Fed.!$A$2:$J$1973,2,FALSE)," ")</f>
        <v>ITO</v>
      </c>
      <c r="D122" t="str">
        <f>IF(B122:B122&gt;0,VLOOKUP(B122,Fed.!$A$2:$J$1973,3,FALSE)," ")</f>
        <v>MINORU</v>
      </c>
      <c r="E122" s="3" t="str">
        <f>IF(B122:B122&gt;0,VLOOKUP(B122,Fed.!$A$2:$J$1973,4,FALSE)," ")</f>
        <v>M</v>
      </c>
      <c r="F122" s="3" t="str">
        <f>IF(B122:B122&gt;0,VLOOKUP(B122,Fed.!$A$2:$J$1973,5,FALSE)," ")</f>
        <v>10. ITA</v>
      </c>
      <c r="G122" s="413">
        <f>IF(B122:B122&gt;0,VLOOKUP(B122,Fed.!$A$2:$J$1973,6,FALSE)," ")</f>
        <v>14704</v>
      </c>
      <c r="H122">
        <f>IF(B122:B122&gt;0,VLOOKUP(B122,Fed.!$A$2:$J$1973,7,FALSE)," ")</f>
        <v>9</v>
      </c>
      <c r="I122" t="str">
        <f>IF(B122:B122&gt;0,VLOOKUP(B122,Fed.!$A$2:$J$1973,8,FALSE)," ")</f>
        <v>B-MR</v>
      </c>
      <c r="J122" t="str">
        <f>IF(B122:B122&gt;0,VLOOKUP(B122,Fed.!$A$2:$J$1973,9,FALSE)," ")</f>
        <v>LIB2026</v>
      </c>
      <c r="K122" s="3">
        <f>IF(B122:B122&gt;0,VLOOKUP(B122,Fed.!$A$2:$J$1973,10,FALSE)," ")</f>
        <v>0</v>
      </c>
      <c r="L122" s="327">
        <f>apuração!L171</f>
        <v>60</v>
      </c>
      <c r="M122" s="327">
        <f>apuração!M171</f>
        <v>63</v>
      </c>
      <c r="N122" s="322">
        <f>apuração!N57</f>
        <v>0</v>
      </c>
      <c r="O122" s="323">
        <f>apuração!O57</f>
        <v>0</v>
      </c>
      <c r="P122" s="323">
        <f>apuração!P57</f>
        <v>0</v>
      </c>
      <c r="Q122" s="323">
        <f>apuração!Q57</f>
        <v>0</v>
      </c>
      <c r="R122" s="323">
        <f>apuração!R57</f>
        <v>0</v>
      </c>
      <c r="S122" s="324" t="str">
        <f>apuração!S57</f>
        <v/>
      </c>
      <c r="T122" s="324" t="str">
        <f>apuração!T57</f>
        <v/>
      </c>
      <c r="U122" s="324" t="str">
        <f>apuração!U57</f>
        <v/>
      </c>
      <c r="V122" s="324" t="str">
        <f>apuração!V57</f>
        <v/>
      </c>
      <c r="W122" s="315" t="str">
        <f>apuração!W57</f>
        <v/>
      </c>
      <c r="X122" s="325">
        <f>apuração!X171</f>
        <v>105</v>
      </c>
      <c r="Y122" s="315"/>
      <c r="Z122" s="315"/>
      <c r="AA122" s="315"/>
      <c r="AB122" s="315"/>
      <c r="AC122" s="315"/>
      <c r="AD122" s="315"/>
    </row>
    <row r="123" spans="1:30" ht="18.600000000000001">
      <c r="A123" s="358"/>
      <c r="B123" s="63" t="str">
        <f>apuração!B3</f>
        <v>951</v>
      </c>
      <c r="C123" t="str">
        <f>IF(B123:B123&gt;0,VLOOKUP(B123,Fed.!$A$2:$J$1973,2,FALSE)," ")</f>
        <v>YOSHIDA</v>
      </c>
      <c r="D123" t="str">
        <f>IF(B123:B123&gt;0,VLOOKUP(B123,Fed.!$A$2:$J$1973,3,FALSE)," ")</f>
        <v>AKIMITSU</v>
      </c>
      <c r="E123" s="3" t="str">
        <f>IF(B123:B123&gt;0,VLOOKUP(B123,Fed.!$A$2:$J$1973,4,FALSE)," ")</f>
        <v>M</v>
      </c>
      <c r="F123" s="3" t="str">
        <f>IF(B123:B123&gt;0,VLOOKUP(B123,Fed.!$A$2:$J$1973,5,FALSE)," ")</f>
        <v>11. NCC</v>
      </c>
      <c r="G123" s="413">
        <f>IF(B123:B123&gt;0,VLOOKUP(B123,Fed.!$A$2:$J$1973,6,FALSE)," ")</f>
        <v>16973</v>
      </c>
      <c r="H123">
        <f>IF(B123:B123&gt;0,VLOOKUP(B123,Fed.!$A$2:$J$1973,7,FALSE)," ")</f>
        <v>1</v>
      </c>
      <c r="I123" t="str">
        <f>IF(B123:B123&gt;0,VLOOKUP(B123,Fed.!$A$2:$J$1973,8,FALSE)," ")</f>
        <v>EX-SR</v>
      </c>
      <c r="J123" t="str">
        <f>IF(B123:B123&gt;0,VLOOKUP(B123,Fed.!$A$2:$J$1973,9,FALSE)," ")</f>
        <v>LIB2026</v>
      </c>
      <c r="K123" s="3">
        <f>IF(B123:B123&gt;0,VLOOKUP(B123,Fed.!$A$2:$J$1973,10,FALSE)," ")</f>
        <v>0</v>
      </c>
      <c r="L123" s="321">
        <f>apuração!L3</f>
        <v>55</v>
      </c>
      <c r="M123" s="321">
        <f>apuração!M3</f>
        <v>64</v>
      </c>
      <c r="N123" s="322">
        <f>apuração!N125</f>
        <v>121</v>
      </c>
      <c r="O123" s="323">
        <f>apuração!O125</f>
        <v>0</v>
      </c>
      <c r="P123" s="323">
        <f>apuração!P125</f>
        <v>0</v>
      </c>
      <c r="Q123" s="323">
        <f>apuração!Q125</f>
        <v>0</v>
      </c>
      <c r="R123" s="323">
        <f>apuração!R125</f>
        <v>0</v>
      </c>
      <c r="S123" s="324" t="str">
        <f>apuração!S125</f>
        <v/>
      </c>
      <c r="T123" s="324" t="str">
        <f>apuração!T125</f>
        <v/>
      </c>
      <c r="U123" s="324" t="str">
        <f>apuração!U125</f>
        <v/>
      </c>
      <c r="V123" s="324" t="str">
        <f>apuração!V125</f>
        <v/>
      </c>
      <c r="W123" s="315" t="str">
        <f>apuração!W125</f>
        <v/>
      </c>
      <c r="X123" s="325">
        <f>apuração!X3</f>
        <v>117</v>
      </c>
      <c r="Y123" s="315"/>
      <c r="Z123" s="315"/>
      <c r="AA123" s="315"/>
      <c r="AB123" s="315"/>
      <c r="AC123" s="315"/>
      <c r="AD123" s="315"/>
    </row>
    <row r="124" spans="1:30" ht="18.600000000000001">
      <c r="A124" s="358"/>
      <c r="B124" s="63" t="str">
        <f>apuração!B9</f>
        <v>480</v>
      </c>
      <c r="C124" t="str">
        <f>IF(B124:B124&gt;0,VLOOKUP(B124,Fed.!$A$2:$J$1973,2,FALSE)," ")</f>
        <v>SIGAKI HIGUCHI</v>
      </c>
      <c r="D124" t="str">
        <f>IF(B124:B124&gt;0,VLOOKUP(B124,Fed.!$A$2:$J$1973,3,FALSE)," ")</f>
        <v>LOURDES YASSUKO</v>
      </c>
      <c r="E124" s="3" t="str">
        <f>IF(B124:B124&gt;0,VLOOKUP(B124,Fed.!$A$2:$J$1973,4,FALSE)," ")</f>
        <v>F</v>
      </c>
      <c r="F124" s="3" t="str">
        <f>IF(B124:B124&gt;0,VLOOKUP(B124,Fed.!$A$2:$J$1973,5,FALSE)," ")</f>
        <v>11. NCC</v>
      </c>
      <c r="G124" s="413">
        <f>IF(B124:B124&gt;0,VLOOKUP(B124,Fed.!$A$2:$J$1973,6,FALSE)," ")</f>
        <v>20585</v>
      </c>
      <c r="H124">
        <f>IF(B124:B124&gt;0,VLOOKUP(B124,Fed.!$A$2:$J$1973,7,FALSE)," ")</f>
        <v>6</v>
      </c>
      <c r="I124" t="str">
        <f>IF(B124:B124&gt;0,VLOOKUP(B124,Fed.!$A$2:$J$1973,8,FALSE)," ")</f>
        <v>A-NSR</v>
      </c>
      <c r="J124" t="str">
        <f>IF(B124:B124&gt;0,VLOOKUP(B124,Fed.!$A$2:$J$1973,9,FALSE)," ")</f>
        <v>LIB2026</v>
      </c>
      <c r="K124" s="3">
        <f>IF(B124:B124&gt;0,VLOOKUP(B124,Fed.!$A$2:$J$1973,10,FALSE)," ")</f>
        <v>0</v>
      </c>
      <c r="L124" s="327">
        <f>apuração!L9</f>
        <v>64</v>
      </c>
      <c r="M124" s="327">
        <f>apuração!M9</f>
        <v>60</v>
      </c>
      <c r="N124" s="322">
        <f>apuração!N35</f>
        <v>111</v>
      </c>
      <c r="O124" s="323">
        <f>apuração!O35</f>
        <v>0</v>
      </c>
      <c r="P124" s="323">
        <f>apuração!P35</f>
        <v>0</v>
      </c>
      <c r="Q124" s="323">
        <f>apuração!Q35</f>
        <v>0</v>
      </c>
      <c r="R124" s="323">
        <f>apuração!R35</f>
        <v>0</v>
      </c>
      <c r="S124" s="324" t="str">
        <f>apuração!S35</f>
        <v/>
      </c>
      <c r="T124" s="324" t="str">
        <f>apuração!T35</f>
        <v/>
      </c>
      <c r="U124" s="324" t="str">
        <f>apuração!U35</f>
        <v/>
      </c>
      <c r="V124" s="324" t="str">
        <f>apuração!V35</f>
        <v/>
      </c>
      <c r="W124" s="315" t="str">
        <f>apuração!W35</f>
        <v/>
      </c>
      <c r="X124" s="325">
        <f>apuração!X9</f>
        <v>112</v>
      </c>
      <c r="Y124" s="315"/>
      <c r="Z124" s="315"/>
      <c r="AA124" s="315"/>
      <c r="AB124" s="315"/>
      <c r="AC124" s="315"/>
      <c r="AD124" s="315"/>
    </row>
    <row r="125" spans="1:30" ht="18.600000000000001">
      <c r="A125" s="358"/>
      <c r="B125" s="63" t="str">
        <f>apuração!B10</f>
        <v>952</v>
      </c>
      <c r="C125" t="str">
        <f>IF(B125:B125&gt;0,VLOOKUP(B125,Fed.!$A$2:$J$1973,2,FALSE)," ")</f>
        <v>HAYASI ARIMORI</v>
      </c>
      <c r="D125" t="str">
        <f>IF(B125:B125&gt;0,VLOOKUP(B125,Fed.!$A$2:$J$1973,3,FALSE)," ")</f>
        <v>IZAURA KAZUE</v>
      </c>
      <c r="E125" s="3" t="str">
        <f>IF(B125:B125&gt;0,VLOOKUP(B125,Fed.!$A$2:$J$1973,4,FALSE)," ")</f>
        <v>F</v>
      </c>
      <c r="F125" s="3" t="str">
        <f>IF(B125:B125&gt;0,VLOOKUP(B125,Fed.!$A$2:$J$1973,5,FALSE)," ")</f>
        <v>11. NCC</v>
      </c>
      <c r="G125" s="413">
        <f>IF(B125:B125&gt;0,VLOOKUP(B125,Fed.!$A$2:$J$1973,6,FALSE)," ")</f>
        <v>22219</v>
      </c>
      <c r="H125">
        <f>IF(B125:B125&gt;0,VLOOKUP(B125,Fed.!$A$2:$J$1973,7,FALSE)," ")</f>
        <v>1</v>
      </c>
      <c r="I125" t="str">
        <f>IF(B125:B125&gt;0,VLOOKUP(B125,Fed.!$A$2:$J$1973,8,FALSE)," ")</f>
        <v>EX-NSR</v>
      </c>
      <c r="J125" t="str">
        <f>IF(B125:B125&gt;0,VLOOKUP(B125,Fed.!$A$2:$J$1973,9,FALSE)," ")</f>
        <v>LIB2026</v>
      </c>
      <c r="K125" s="3">
        <f>IF(B125:B125&gt;0,VLOOKUP(B125,Fed.!$A$2:$J$1973,10,FALSE)," ")</f>
        <v>0</v>
      </c>
      <c r="L125" s="327">
        <f>apuração!L10</f>
        <v>54</v>
      </c>
      <c r="M125" s="327">
        <f>apuração!M10</f>
        <v>53</v>
      </c>
      <c r="N125" s="322">
        <f>apuração!N19</f>
        <v>117</v>
      </c>
      <c r="O125" s="323">
        <f>apuração!O19</f>
        <v>0</v>
      </c>
      <c r="P125" s="323">
        <f>apuração!P19</f>
        <v>0</v>
      </c>
      <c r="Q125" s="323">
        <f>apuração!Q19</f>
        <v>0</v>
      </c>
      <c r="R125" s="323">
        <f>apuração!R19</f>
        <v>0</v>
      </c>
      <c r="S125" s="324" t="str">
        <f>apuração!S19</f>
        <v/>
      </c>
      <c r="T125" s="324" t="str">
        <f>apuração!T19</f>
        <v/>
      </c>
      <c r="U125" s="324" t="str">
        <f>apuração!U19</f>
        <v/>
      </c>
      <c r="V125" s="324" t="str">
        <f>apuração!V19</f>
        <v/>
      </c>
      <c r="W125" s="315" t="str">
        <f>apuração!W19</f>
        <v/>
      </c>
      <c r="X125" s="325">
        <f>apuração!X10</f>
        <v>105</v>
      </c>
      <c r="Y125" s="315"/>
      <c r="Z125" s="315"/>
      <c r="AA125" s="315"/>
      <c r="AB125" s="315"/>
      <c r="AC125" s="315"/>
      <c r="AD125" s="315"/>
    </row>
    <row r="126" spans="1:30" ht="18.600000000000001">
      <c r="A126" s="358"/>
      <c r="B126" s="63" t="str">
        <f>apuração!B17</f>
        <v>473</v>
      </c>
      <c r="C126" t="str">
        <f>IF(B126:B126&gt;0,VLOOKUP(B126,Fed.!$A$2:$J$1973,2,FALSE)," ")</f>
        <v>NAKANO</v>
      </c>
      <c r="D126" t="str">
        <f>IF(B126:B126&gt;0,VLOOKUP(B126,Fed.!$A$2:$J$1973,3,FALSE)," ")</f>
        <v>RUBENS SHOZI</v>
      </c>
      <c r="E126" s="3" t="str">
        <f>IF(B126:B126&gt;0,VLOOKUP(B126,Fed.!$A$2:$J$1973,4,FALSE)," ")</f>
        <v>M</v>
      </c>
      <c r="F126" s="3" t="str">
        <f>IF(B126:B126&gt;0,VLOOKUP(B126,Fed.!$A$2:$J$1973,5,FALSE)," ")</f>
        <v>11. NCC</v>
      </c>
      <c r="G126" s="413">
        <f>IF(B126:B126&gt;0,VLOOKUP(B126,Fed.!$A$2:$J$1973,6,FALSE)," ")</f>
        <v>17547</v>
      </c>
      <c r="H126">
        <f>IF(B126:B126&gt;0,VLOOKUP(B126,Fed.!$A$2:$J$1973,7,FALSE)," ")</f>
        <v>6</v>
      </c>
      <c r="I126" t="str">
        <f>IF(B126:B126&gt;0,VLOOKUP(B126,Fed.!$A$2:$J$1973,8,FALSE)," ")</f>
        <v>A-SR</v>
      </c>
      <c r="J126" t="str">
        <f>IF(B126:B126&gt;0,VLOOKUP(B126,Fed.!$A$2:$J$1973,9,FALSE)," ")</f>
        <v>LIB2026</v>
      </c>
      <c r="K126" s="3">
        <f>IF(B126:B126&gt;0,VLOOKUP(B126,Fed.!$A$2:$J$1973,10,FALSE)," ")</f>
        <v>0</v>
      </c>
      <c r="L126" s="327">
        <f>apuração!L17</f>
        <v>54</v>
      </c>
      <c r="M126" s="327">
        <f>apuração!M17</f>
        <v>63</v>
      </c>
      <c r="N126" s="322">
        <f>apuração!N16</f>
        <v>122</v>
      </c>
      <c r="O126" s="323">
        <f>apuração!O16</f>
        <v>0</v>
      </c>
      <c r="P126" s="323">
        <f>apuração!P16</f>
        <v>0</v>
      </c>
      <c r="Q126" s="323">
        <f>apuração!Q16</f>
        <v>0</v>
      </c>
      <c r="R126" s="323">
        <f>apuração!R16</f>
        <v>0</v>
      </c>
      <c r="S126" s="324" t="str">
        <f>apuração!S16</f>
        <v/>
      </c>
      <c r="T126" s="324" t="str">
        <f>apuração!T16</f>
        <v/>
      </c>
      <c r="U126" s="324" t="str">
        <f>apuração!U16</f>
        <v/>
      </c>
      <c r="V126" s="324" t="str">
        <f>apuração!V16</f>
        <v/>
      </c>
      <c r="W126" s="315" t="str">
        <f>apuração!W16</f>
        <v/>
      </c>
      <c r="X126" s="325">
        <f>apuração!X17</f>
        <v>105</v>
      </c>
      <c r="Y126" s="315"/>
      <c r="Z126" s="315"/>
      <c r="AA126" s="315"/>
      <c r="AB126" s="315"/>
      <c r="AC126" s="315"/>
      <c r="AD126" s="315"/>
    </row>
    <row r="127" spans="1:30" ht="18.600000000000001">
      <c r="A127" s="358"/>
      <c r="B127" s="464" t="str">
        <f>apuração!B20</f>
        <v>320</v>
      </c>
      <c r="C127" t="str">
        <f>IF(B127:B127&gt;0,VLOOKUP(B127,Fed.!$A$2:$J$1973,2,FALSE)," ")</f>
        <v>WAKABAYASHI</v>
      </c>
      <c r="D127" t="str">
        <f>IF(B127:B127&gt;0,VLOOKUP(B127,Fed.!$A$2:$J$1973,3,FALSE)," ")</f>
        <v>KOITI</v>
      </c>
      <c r="E127" s="3" t="str">
        <f>IF(B127:B127&gt;0,VLOOKUP(B127,Fed.!$A$2:$J$1973,4,FALSE)," ")</f>
        <v>M</v>
      </c>
      <c r="F127" s="3" t="str">
        <f>IF(B127:B127&gt;0,VLOOKUP(B127,Fed.!$A$2:$J$1973,5,FALSE)," ")</f>
        <v>11. NCC</v>
      </c>
      <c r="G127" s="413">
        <f>IF(B127:B127&gt;0,VLOOKUP(B127,Fed.!$A$2:$J$1973,6,FALSE)," ")</f>
        <v>15516</v>
      </c>
      <c r="H127">
        <f>IF(B127:B127&gt;0,VLOOKUP(B127,Fed.!$A$2:$J$1973,7,FALSE)," ")</f>
        <v>5</v>
      </c>
      <c r="I127" t="str">
        <f>IF(B127:B127&gt;0,VLOOKUP(B127,Fed.!$A$2:$J$1973,8,FALSE)," ")</f>
        <v>A-SR</v>
      </c>
      <c r="J127" t="str">
        <f>IF(B127:B127&gt;0,VLOOKUP(B127,Fed.!$A$2:$J$1973,9,FALSE)," ")</f>
        <v>LIB2026</v>
      </c>
      <c r="K127" s="3">
        <f>IF(B127:B127&gt;0,VLOOKUP(B127,Fed.!$A$2:$J$1973,10,FALSE)," ")</f>
        <v>0</v>
      </c>
      <c r="L127" s="321">
        <f>apuração!L20</f>
        <v>57</v>
      </c>
      <c r="M127" s="321">
        <f>apuração!M20</f>
        <v>67</v>
      </c>
      <c r="N127" s="322" t="e">
        <f>apuração!#REF!</f>
        <v>#REF!</v>
      </c>
      <c r="O127" s="323" t="e">
        <f>apuração!#REF!</f>
        <v>#REF!</v>
      </c>
      <c r="P127" s="323" t="e">
        <f>apuração!#REF!</f>
        <v>#REF!</v>
      </c>
      <c r="Q127" s="323" t="e">
        <f>apuração!#REF!</f>
        <v>#REF!</v>
      </c>
      <c r="R127" s="323" t="e">
        <f>apuração!#REF!</f>
        <v>#REF!</v>
      </c>
      <c r="S127" s="324" t="e">
        <f>apuração!#REF!</f>
        <v>#REF!</v>
      </c>
      <c r="T127" s="324" t="e">
        <f>apuração!#REF!</f>
        <v>#REF!</v>
      </c>
      <c r="U127" s="324" t="e">
        <f>apuração!#REF!</f>
        <v>#REF!</v>
      </c>
      <c r="V127" s="324" t="e">
        <f>apuração!#REF!</f>
        <v>#REF!</v>
      </c>
      <c r="W127" s="315" t="e">
        <f>apuração!#REF!</f>
        <v>#REF!</v>
      </c>
      <c r="X127" s="325">
        <f>apuração!X20</f>
        <v>114</v>
      </c>
      <c r="Y127" s="315"/>
      <c r="Z127" s="315"/>
      <c r="AA127" s="315"/>
      <c r="AB127" s="315"/>
      <c r="AC127" s="315"/>
      <c r="AD127" s="315"/>
    </row>
    <row r="128" spans="1:30" ht="18.600000000000001">
      <c r="A128" s="358"/>
      <c r="B128" s="63" t="str">
        <f>apuração!B23</f>
        <v>786</v>
      </c>
      <c r="C128" t="str">
        <f>IF(B128:B128&gt;0,VLOOKUP(B128,Fed.!$A$2:$J$1973,2,FALSE)," ")</f>
        <v>KAMIMURA</v>
      </c>
      <c r="D128" t="str">
        <f>IF(B128:B128&gt;0,VLOOKUP(B128,Fed.!$A$2:$J$1973,3,FALSE)," ")</f>
        <v>PAULO Y.</v>
      </c>
      <c r="E128" s="3" t="str">
        <f>IF(B128:B128&gt;0,VLOOKUP(B128,Fed.!$A$2:$J$1973,4,FALSE)," ")</f>
        <v>M</v>
      </c>
      <c r="F128" s="3" t="str">
        <f>IF(B128:B128&gt;0,VLOOKUP(B128,Fed.!$A$2:$J$1973,5,FALSE)," ")</f>
        <v>11. NCC</v>
      </c>
      <c r="G128" s="413">
        <f>IF(B128:B128&gt;0,VLOOKUP(B128,Fed.!$A$2:$J$1973,6,FALSE)," ")</f>
        <v>23165</v>
      </c>
      <c r="H128">
        <f>IF(B128:B128&gt;0,VLOOKUP(B128,Fed.!$A$2:$J$1973,7,FALSE)," ")</f>
        <v>2</v>
      </c>
      <c r="I128" t="str">
        <f>IF(B128:B128&gt;0,VLOOKUP(B128,Fed.!$A$2:$J$1973,8,FALSE)," ")</f>
        <v>EX-NSR</v>
      </c>
      <c r="J128" t="str">
        <f>IF(B128:B128&gt;0,VLOOKUP(B128,Fed.!$A$2:$J$1973,9,FALSE)," ")</f>
        <v>LIB2026</v>
      </c>
      <c r="K128" s="3">
        <f>IF(B128:B128&gt;0,VLOOKUP(B128,Fed.!$A$2:$J$1973,10,FALSE)," ")</f>
        <v>0</v>
      </c>
      <c r="L128" s="326">
        <f>apuração!L23</f>
        <v>51</v>
      </c>
      <c r="M128" s="326">
        <f>apuração!M23</f>
        <v>51</v>
      </c>
      <c r="N128" s="322">
        <f>apuração!N42</f>
        <v>120</v>
      </c>
      <c r="O128" s="323">
        <f>apuração!O42</f>
        <v>0</v>
      </c>
      <c r="P128" s="323">
        <f>apuração!P42</f>
        <v>0</v>
      </c>
      <c r="Q128" s="323">
        <f>apuração!Q42</f>
        <v>0</v>
      </c>
      <c r="R128" s="323">
        <f>apuração!R42</f>
        <v>0</v>
      </c>
      <c r="S128" s="324" t="str">
        <f>apuração!S42</f>
        <v/>
      </c>
      <c r="T128" s="324" t="str">
        <f>apuração!T42</f>
        <v/>
      </c>
      <c r="U128" s="324" t="str">
        <f>apuração!U42</f>
        <v/>
      </c>
      <c r="V128" s="324" t="str">
        <f>apuração!V42</f>
        <v/>
      </c>
      <c r="W128" s="315" t="str">
        <f>apuração!W42</f>
        <v/>
      </c>
      <c r="X128" s="325">
        <f>apuração!X23</f>
        <v>98</v>
      </c>
      <c r="Y128" s="315"/>
      <c r="Z128" s="315"/>
      <c r="AA128" s="315"/>
      <c r="AB128" s="315"/>
      <c r="AC128" s="315"/>
      <c r="AD128" s="315"/>
    </row>
    <row r="129" spans="1:30" ht="18.600000000000001">
      <c r="A129" s="358"/>
      <c r="B129" s="63" t="str">
        <f>apuração!B25</f>
        <v>472</v>
      </c>
      <c r="C129" t="str">
        <f>IF(B129:B129&gt;0,VLOOKUP(B129,Fed.!$A$2:$J$1973,2,FALSE)," ")</f>
        <v>NAKANO</v>
      </c>
      <c r="D129" t="str">
        <f>IF(B129:B129&gt;0,VLOOKUP(B129,Fed.!$A$2:$J$1973,3,FALSE)," ")</f>
        <v>MARIA LUCIA</v>
      </c>
      <c r="E129" s="3" t="str">
        <f>IF(B129:B129&gt;0,VLOOKUP(B129,Fed.!$A$2:$J$1973,4,FALSE)," ")</f>
        <v>F</v>
      </c>
      <c r="F129" s="3" t="str">
        <f>IF(B129:B129&gt;0,VLOOKUP(B129,Fed.!$A$2:$J$1973,5,FALSE)," ")</f>
        <v>11. NCC</v>
      </c>
      <c r="G129" s="413">
        <f>IF(B129:B129&gt;0,VLOOKUP(B129,Fed.!$A$2:$J$1973,6,FALSE)," ")</f>
        <v>18638</v>
      </c>
      <c r="H129">
        <f>IF(B129:B129&gt;0,VLOOKUP(B129,Fed.!$A$2:$J$1973,7,FALSE)," ")</f>
        <v>6</v>
      </c>
      <c r="I129" t="str">
        <f>IF(B129:B129&gt;0,VLOOKUP(B129,Fed.!$A$2:$J$1973,8,FALSE)," ")</f>
        <v>A-SR</v>
      </c>
      <c r="J129" t="str">
        <f>IF(B129:B129&gt;0,VLOOKUP(B129,Fed.!$A$2:$J$1973,9,FALSE)," ")</f>
        <v>LIB2026</v>
      </c>
      <c r="K129" s="3">
        <f>IF(B129:B129&gt;0,VLOOKUP(B129,Fed.!$A$2:$J$1973,10,FALSE)," ")</f>
        <v>0</v>
      </c>
      <c r="L129" s="327">
        <f>apuração!L25</f>
        <v>61</v>
      </c>
      <c r="M129" s="327">
        <f>apuração!M25</f>
        <v>53</v>
      </c>
      <c r="N129" s="322">
        <f>apuração!N87</f>
        <v>112</v>
      </c>
      <c r="O129" s="323">
        <f>apuração!O87</f>
        <v>0</v>
      </c>
      <c r="P129" s="323">
        <f>apuração!P87</f>
        <v>0</v>
      </c>
      <c r="Q129" s="323">
        <f>apuração!Q87</f>
        <v>0</v>
      </c>
      <c r="R129" s="323">
        <f>apuração!R87</f>
        <v>0</v>
      </c>
      <c r="S129" s="324" t="str">
        <f>apuração!S87</f>
        <v/>
      </c>
      <c r="T129" s="324" t="str">
        <f>apuração!T87</f>
        <v/>
      </c>
      <c r="U129" s="324" t="str">
        <f>apuração!U87</f>
        <v/>
      </c>
      <c r="V129" s="324" t="str">
        <f>apuração!V87</f>
        <v/>
      </c>
      <c r="W129" s="315" t="str">
        <f>apuração!W87</f>
        <v/>
      </c>
      <c r="X129" s="325">
        <f>apuração!X25</f>
        <v>102</v>
      </c>
      <c r="Y129" s="315"/>
      <c r="Z129" s="315"/>
      <c r="AA129" s="315"/>
      <c r="AB129" s="315"/>
      <c r="AC129" s="315"/>
      <c r="AD129" s="315"/>
    </row>
    <row r="130" spans="1:30" ht="18.600000000000001">
      <c r="A130" s="358"/>
      <c r="B130" s="463" t="str">
        <f>apuração!B29</f>
        <v>427</v>
      </c>
      <c r="C130" t="str">
        <f>IF(B130:B130&gt;0,VLOOKUP(B130,Fed.!$A$2:$J$1973,2,FALSE)," ")</f>
        <v>HORITA</v>
      </c>
      <c r="D130" t="str">
        <f>IF(B130:B130&gt;0,VLOOKUP(B130,Fed.!$A$2:$J$1973,3,FALSE)," ")</f>
        <v>SETSUOMI</v>
      </c>
      <c r="E130" s="3" t="str">
        <f>IF(B130:B130&gt;0,VLOOKUP(B130,Fed.!$A$2:$J$1973,4,FALSE)," ")</f>
        <v>M</v>
      </c>
      <c r="F130" s="3" t="str">
        <f>IF(B130:B130&gt;0,VLOOKUP(B130,Fed.!$A$2:$J$1973,5,FALSE)," ")</f>
        <v>11. NCC</v>
      </c>
      <c r="G130" s="413">
        <f>IF(B130:B130&gt;0,VLOOKUP(B130,Fed.!$A$2:$J$1973,6,FALSE)," ")</f>
        <v>16582</v>
      </c>
      <c r="H130">
        <f>IF(B130:B130&gt;0,VLOOKUP(B130,Fed.!$A$2:$J$1973,7,FALSE)," ")</f>
        <v>4</v>
      </c>
      <c r="I130" t="str">
        <f>IF(B130:B130&gt;0,VLOOKUP(B130,Fed.!$A$2:$J$1973,8,FALSE)," ")</f>
        <v>A-SR</v>
      </c>
      <c r="J130" t="str">
        <f>IF(B130:B130&gt;0,VLOOKUP(B130,Fed.!$A$2:$J$1973,9,FALSE)," ")</f>
        <v>LIB2026</v>
      </c>
      <c r="K130" s="3">
        <f>IF(B130:B130&gt;0,VLOOKUP(B130,Fed.!$A$2:$J$1973,10,FALSE)," ")</f>
        <v>0</v>
      </c>
      <c r="L130" s="327">
        <f>apuração!L29</f>
        <v>52</v>
      </c>
      <c r="M130" s="327">
        <f>apuração!M29</f>
        <v>61</v>
      </c>
      <c r="N130" s="322">
        <f>apuração!N143</f>
        <v>125</v>
      </c>
      <c r="O130" s="323">
        <f>apuração!O143</f>
        <v>0</v>
      </c>
      <c r="P130" s="323">
        <f>apuração!P143</f>
        <v>0</v>
      </c>
      <c r="Q130" s="323">
        <f>apuração!Q143</f>
        <v>0</v>
      </c>
      <c r="R130" s="323">
        <f>apuração!R143</f>
        <v>0</v>
      </c>
      <c r="S130" s="324" t="str">
        <f>apuração!S143</f>
        <v/>
      </c>
      <c r="T130" s="324" t="str">
        <f>apuração!T143</f>
        <v/>
      </c>
      <c r="U130" s="324" t="str">
        <f>apuração!U143</f>
        <v/>
      </c>
      <c r="V130" s="324" t="str">
        <f>apuração!V143</f>
        <v/>
      </c>
      <c r="W130" s="315" t="str">
        <f>apuração!W143</f>
        <v/>
      </c>
      <c r="X130" s="325">
        <f>apuração!X29</f>
        <v>105</v>
      </c>
      <c r="Y130" s="315"/>
      <c r="Z130" s="315"/>
      <c r="AA130" s="315"/>
      <c r="AB130" s="315"/>
      <c r="AC130" s="315"/>
      <c r="AD130" s="315"/>
    </row>
    <row r="131" spans="1:30" ht="18.600000000000001">
      <c r="A131" s="358"/>
      <c r="B131" s="63" t="str">
        <f>apuração!B32</f>
        <v>690</v>
      </c>
      <c r="C131" t="str">
        <f>IF(B131:B131&gt;0,VLOOKUP(B131,Fed.!$A$2:$J$1973,2,FALSE)," ")</f>
        <v>ITAGAKI</v>
      </c>
      <c r="D131" t="str">
        <f>IF(B131:B131&gt;0,VLOOKUP(B131,Fed.!$A$2:$J$1973,3,FALSE)," ")</f>
        <v>MILTON NOBUHIRO</v>
      </c>
      <c r="E131" s="3" t="str">
        <f>IF(B131:B131&gt;0,VLOOKUP(B131,Fed.!$A$2:$J$1973,4,FALSE)," ")</f>
        <v>M</v>
      </c>
      <c r="F131" s="3" t="str">
        <f>IF(B131:B131&gt;0,VLOOKUP(B131,Fed.!$A$2:$J$1973,5,FALSE)," ")</f>
        <v>11. NCC</v>
      </c>
      <c r="G131" s="413">
        <f>IF(B131:B131&gt;0,VLOOKUP(B131,Fed.!$A$2:$J$1973,6,FALSE)," ")</f>
        <v>22073</v>
      </c>
      <c r="H131">
        <f>IF(B131:B131&gt;0,VLOOKUP(B131,Fed.!$A$2:$J$1973,7,FALSE)," ")</f>
        <v>5</v>
      </c>
      <c r="I131" t="str">
        <f>IF(B131:B131&gt;0,VLOOKUP(B131,Fed.!$A$2:$J$1973,8,FALSE)," ")</f>
        <v>A-NSR</v>
      </c>
      <c r="J131" t="str">
        <f>IF(B131:B131&gt;0,VLOOKUP(B131,Fed.!$A$2:$J$1973,9,FALSE)," ")</f>
        <v>LIB2026</v>
      </c>
      <c r="K131" s="3">
        <f>IF(B131:B131&gt;0,VLOOKUP(B131,Fed.!$A$2:$J$1973,10,FALSE)," ")</f>
        <v>0</v>
      </c>
      <c r="L131" s="327">
        <f>apuração!L32</f>
        <v>66</v>
      </c>
      <c r="M131" s="327">
        <f>apuração!M32</f>
        <v>59</v>
      </c>
      <c r="N131" s="322">
        <f>apuração!N179</f>
        <v>130</v>
      </c>
      <c r="O131" s="323">
        <f>apuração!O179</f>
        <v>0</v>
      </c>
      <c r="P131" s="323">
        <f>apuração!P179</f>
        <v>0</v>
      </c>
      <c r="Q131" s="323">
        <f>apuração!Q179</f>
        <v>0</v>
      </c>
      <c r="R131" s="323">
        <f>apuração!R179</f>
        <v>0</v>
      </c>
      <c r="S131" s="324" t="str">
        <f>apuração!S179</f>
        <v/>
      </c>
      <c r="T131" s="324" t="str">
        <f>apuração!T179</f>
        <v/>
      </c>
      <c r="U131" s="324" t="str">
        <f>apuração!U179</f>
        <v/>
      </c>
      <c r="V131" s="324" t="str">
        <f>apuração!V179</f>
        <v/>
      </c>
      <c r="W131" s="315" t="str">
        <f>apuração!W179</f>
        <v/>
      </c>
      <c r="X131" s="325">
        <f>apuração!X32</f>
        <v>115</v>
      </c>
      <c r="Y131" s="315"/>
      <c r="Z131" s="315"/>
      <c r="AA131" s="315"/>
      <c r="AB131" s="315"/>
      <c r="AC131" s="315"/>
      <c r="AD131" s="315"/>
    </row>
    <row r="132" spans="1:30" ht="18.600000000000001">
      <c r="A132" s="358"/>
      <c r="B132" s="63" t="str">
        <f>apuração!B33</f>
        <v>734</v>
      </c>
      <c r="C132" t="str">
        <f>IF(B132:B132&gt;0,VLOOKUP(B132,Fed.!$A$2:$J$1973,2,FALSE)," ")</f>
        <v>NAKANO</v>
      </c>
      <c r="D132" t="str">
        <f>IF(B132:B132&gt;0,VLOOKUP(B132,Fed.!$A$2:$J$1973,3,FALSE)," ")</f>
        <v>MARIO K.</v>
      </c>
      <c r="E132" s="3" t="str">
        <f>IF(B132:B132&gt;0,VLOOKUP(B132,Fed.!$A$2:$J$1973,4,FALSE)," ")</f>
        <v>M</v>
      </c>
      <c r="F132" s="3" t="str">
        <f>IF(B132:B132&gt;0,VLOOKUP(B132,Fed.!$A$2:$J$1973,5,FALSE)," ")</f>
        <v>11. NCC</v>
      </c>
      <c r="G132" s="413">
        <f>IF(B132:B132&gt;0,VLOOKUP(B132,Fed.!$A$2:$J$1973,6,FALSE)," ")</f>
        <v>18534</v>
      </c>
      <c r="H132">
        <f>IF(B132:B132&gt;0,VLOOKUP(B132,Fed.!$A$2:$J$1973,7,FALSE)," ")</f>
        <v>5</v>
      </c>
      <c r="I132" t="str">
        <f>IF(B132:B132&gt;0,VLOOKUP(B132,Fed.!$A$2:$J$1973,8,FALSE)," ")</f>
        <v>A-SR</v>
      </c>
      <c r="J132" t="str">
        <f>IF(B132:B132&gt;0,VLOOKUP(B132,Fed.!$A$2:$J$1973,9,FALSE)," ")</f>
        <v>LIB2026</v>
      </c>
      <c r="K132" s="3">
        <f>IF(B132:B132&gt;0,VLOOKUP(B132,Fed.!$A$2:$J$1973,10,FALSE)," ")</f>
        <v>0</v>
      </c>
      <c r="L132" s="327">
        <f>apuração!L33</f>
        <v>62</v>
      </c>
      <c r="M132" s="327">
        <f>apuração!M33</f>
        <v>59</v>
      </c>
      <c r="N132" s="322">
        <f>apuração!N175</f>
        <v>121</v>
      </c>
      <c r="O132" s="323">
        <f>apuração!O175</f>
        <v>0</v>
      </c>
      <c r="P132" s="323">
        <f>apuração!P175</f>
        <v>0</v>
      </c>
      <c r="Q132" s="323">
        <f>apuração!Q175</f>
        <v>0</v>
      </c>
      <c r="R132" s="323">
        <f>apuração!R175</f>
        <v>0</v>
      </c>
      <c r="S132" s="324" t="str">
        <f>apuração!S175</f>
        <v/>
      </c>
      <c r="T132" s="324" t="str">
        <f>apuração!T175</f>
        <v/>
      </c>
      <c r="U132" s="324" t="str">
        <f>apuração!U175</f>
        <v/>
      </c>
      <c r="V132" s="324" t="str">
        <f>apuração!V175</f>
        <v/>
      </c>
      <c r="W132" s="315" t="str">
        <f>apuração!W175</f>
        <v/>
      </c>
      <c r="X132" s="325">
        <f>apuração!X33</f>
        <v>111</v>
      </c>
      <c r="Y132" s="315"/>
      <c r="Z132" s="315"/>
      <c r="AA132" s="315"/>
      <c r="AB132" s="315"/>
      <c r="AC132" s="315"/>
      <c r="AD132" s="315"/>
    </row>
    <row r="133" spans="1:30" ht="18.600000000000001">
      <c r="A133" s="358"/>
      <c r="B133" s="63" t="str">
        <f>apuração!B34</f>
        <v>170</v>
      </c>
      <c r="C133" t="str">
        <f>IF(B133:B133&gt;0,VLOOKUP(B133,Fed.!$A$2:$J$1973,2,FALSE)," ")</f>
        <v>YAMAKAWA</v>
      </c>
      <c r="D133" t="str">
        <f>IF(B133:B133&gt;0,VLOOKUP(B133,Fed.!$A$2:$J$1973,3,FALSE)," ")</f>
        <v>YOCHINOBU</v>
      </c>
      <c r="E133" s="3" t="str">
        <f>IF(B133:B133&gt;0,VLOOKUP(B133,Fed.!$A$2:$J$1973,4,FALSE)," ")</f>
        <v>M</v>
      </c>
      <c r="F133" s="3" t="str">
        <f>IF(B133:B133&gt;0,VLOOKUP(B133,Fed.!$A$2:$J$1973,5,FALSE)," ")</f>
        <v>11. NCC</v>
      </c>
      <c r="G133" s="413">
        <f>IF(B133:B133&gt;0,VLOOKUP(B133,Fed.!$A$2:$J$1973,6,FALSE)," ")</f>
        <v>17962</v>
      </c>
      <c r="H133">
        <f>IF(B133:B133&gt;0,VLOOKUP(B133,Fed.!$A$2:$J$1973,7,FALSE)," ")</f>
        <v>2</v>
      </c>
      <c r="I133" t="str">
        <f>IF(B133:B133&gt;0,VLOOKUP(B133,Fed.!$A$2:$J$1973,8,FALSE)," ")</f>
        <v>EX-SR</v>
      </c>
      <c r="J133" t="str">
        <f>IF(B133:B133&gt;0,VLOOKUP(B133,Fed.!$A$2:$J$1973,9,FALSE)," ")</f>
        <v>LIB2026</v>
      </c>
      <c r="K133" s="3">
        <f>IF(B133:B133&gt;0,VLOOKUP(B133,Fed.!$A$2:$J$1973,10,FALSE)," ")</f>
        <v>0</v>
      </c>
      <c r="L133" s="327">
        <f>apuração!L34</f>
        <v>61</v>
      </c>
      <c r="M133" s="327">
        <f>apuração!M34</f>
        <v>56</v>
      </c>
      <c r="N133" s="322">
        <f>apuração!N32</f>
        <v>125</v>
      </c>
      <c r="O133" s="323">
        <f>apuração!O32</f>
        <v>0</v>
      </c>
      <c r="P133" s="323">
        <f>apuração!P32</f>
        <v>0</v>
      </c>
      <c r="Q133" s="323">
        <f>apuração!Q32</f>
        <v>0</v>
      </c>
      <c r="R133" s="323">
        <f>apuração!R32</f>
        <v>0</v>
      </c>
      <c r="S133" s="324" t="str">
        <f>apuração!S32</f>
        <v/>
      </c>
      <c r="T133" s="324" t="str">
        <f>apuração!T32</f>
        <v/>
      </c>
      <c r="U133" s="324" t="str">
        <f>apuração!U32</f>
        <v/>
      </c>
      <c r="V133" s="324" t="str">
        <f>apuração!V32</f>
        <v/>
      </c>
      <c r="W133" s="315" t="str">
        <f>apuração!W32</f>
        <v/>
      </c>
      <c r="X133" s="325">
        <f>apuração!X34</f>
        <v>113</v>
      </c>
      <c r="Y133" s="315"/>
      <c r="Z133" s="315"/>
      <c r="AA133" s="315"/>
      <c r="AB133" s="315"/>
      <c r="AC133" s="315"/>
      <c r="AD133" s="315"/>
    </row>
    <row r="134" spans="1:30" ht="18.600000000000001">
      <c r="A134" s="358"/>
      <c r="B134" s="63" t="str">
        <f>apuração!B36</f>
        <v>326</v>
      </c>
      <c r="C134" t="str">
        <f>IF(B134:B134&gt;0,VLOOKUP(B134,Fed.!$A$2:$J$1973,2,FALSE)," ")</f>
        <v>ISHII</v>
      </c>
      <c r="D134" t="str">
        <f>IF(B134:B134&gt;0,VLOOKUP(B134,Fed.!$A$2:$J$1973,3,FALSE)," ")</f>
        <v>ROBERTO</v>
      </c>
      <c r="E134" s="3" t="str">
        <f>IF(B134:B134&gt;0,VLOOKUP(B134,Fed.!$A$2:$J$1973,4,FALSE)," ")</f>
        <v>M</v>
      </c>
      <c r="F134" s="3" t="str">
        <f>IF(B134:B134&gt;0,VLOOKUP(B134,Fed.!$A$2:$J$1973,5,FALSE)," ")</f>
        <v>11. NCC</v>
      </c>
      <c r="G134" s="413">
        <f>IF(B134:B134&gt;0,VLOOKUP(B134,Fed.!$A$2:$J$1973,6,FALSE)," ")</f>
        <v>19545</v>
      </c>
      <c r="H134">
        <f>IF(B134:B134&gt;0,VLOOKUP(B134,Fed.!$A$2:$J$1973,7,FALSE)," ")</f>
        <v>6</v>
      </c>
      <c r="I134" t="str">
        <f>IF(B134:B134&gt;0,VLOOKUP(B134,Fed.!$A$2:$J$1973,8,FALSE)," ")</f>
        <v>A-NSR</v>
      </c>
      <c r="J134" t="str">
        <f>IF(B134:B134&gt;0,VLOOKUP(B134,Fed.!$A$2:$J$1973,9,FALSE)," ")</f>
        <v>LIB2026</v>
      </c>
      <c r="K134" s="3">
        <f>IF(B134:B134&gt;0,VLOOKUP(B134,Fed.!$A$2:$J$1973,10,FALSE)," ")</f>
        <v>0</v>
      </c>
      <c r="L134" s="327">
        <f>apuração!L36</f>
        <v>52</v>
      </c>
      <c r="M134" s="327">
        <f>apuração!M36</f>
        <v>52</v>
      </c>
      <c r="N134" s="322">
        <f>apuração!N152</f>
        <v>124</v>
      </c>
      <c r="O134" s="323">
        <f>apuração!O152</f>
        <v>0</v>
      </c>
      <c r="P134" s="323">
        <f>apuração!P152</f>
        <v>0</v>
      </c>
      <c r="Q134" s="323">
        <f>apuração!Q152</f>
        <v>0</v>
      </c>
      <c r="R134" s="323">
        <f>apuração!R152</f>
        <v>0</v>
      </c>
      <c r="S134" s="324" t="str">
        <f>apuração!S152</f>
        <v/>
      </c>
      <c r="T134" s="324" t="str">
        <f>apuração!T152</f>
        <v/>
      </c>
      <c r="U134" s="324" t="str">
        <f>apuração!U152</f>
        <v/>
      </c>
      <c r="V134" s="324" t="str">
        <f>apuração!V152</f>
        <v/>
      </c>
      <c r="W134" s="315" t="str">
        <f>apuração!W152</f>
        <v/>
      </c>
      <c r="X134" s="325">
        <f>apuração!X36</f>
        <v>92</v>
      </c>
      <c r="Y134" s="315"/>
      <c r="Z134" s="315"/>
      <c r="AA134" s="315"/>
      <c r="AB134" s="315"/>
      <c r="AC134" s="315"/>
      <c r="AD134" s="315"/>
    </row>
    <row r="135" spans="1:30" ht="18.600000000000001">
      <c r="A135" s="358"/>
      <c r="B135" s="63" t="str">
        <f>apuração!B46</f>
        <v>292</v>
      </c>
      <c r="C135" t="str">
        <f>IF(B135:B135&gt;0,VLOOKUP(B135,Fed.!$A$2:$J$1973,2,FALSE)," ")</f>
        <v>OKADA</v>
      </c>
      <c r="D135" t="str">
        <f>IF(B135:B135&gt;0,VLOOKUP(B135,Fed.!$A$2:$J$1973,3,FALSE)," ")</f>
        <v>OLIMPIO</v>
      </c>
      <c r="E135" s="3" t="str">
        <f>IF(B135:B135&gt;0,VLOOKUP(B135,Fed.!$A$2:$J$1973,4,FALSE)," ")</f>
        <v>M</v>
      </c>
      <c r="F135" s="3" t="str">
        <f>IF(B135:B135&gt;0,VLOOKUP(B135,Fed.!$A$2:$J$1973,5,FALSE)," ")</f>
        <v>11. NCC</v>
      </c>
      <c r="G135" s="413">
        <f>IF(B135:B135&gt;0,VLOOKUP(B135,Fed.!$A$2:$J$1973,6,FALSE)," ")</f>
        <v>19194</v>
      </c>
      <c r="H135">
        <f>IF(B135:B135&gt;0,VLOOKUP(B135,Fed.!$A$2:$J$1973,7,FALSE)," ")</f>
        <v>0</v>
      </c>
      <c r="I135" t="str">
        <f>IF(B135:B135&gt;0,VLOOKUP(B135,Fed.!$A$2:$J$1973,8,FALSE)," ")</f>
        <v>EX-NSR</v>
      </c>
      <c r="J135" t="str">
        <f>IF(B135:B135&gt;0,VLOOKUP(B135,Fed.!$A$2:$J$1973,9,FALSE)," ")</f>
        <v>LIB2026</v>
      </c>
      <c r="K135" s="3">
        <f>IF(B135:B135&gt;0,VLOOKUP(B135,Fed.!$A$2:$J$1973,10,FALSE)," ")</f>
        <v>0</v>
      </c>
      <c r="L135" s="327">
        <f>apuração!L46</f>
        <v>51</v>
      </c>
      <c r="M135" s="327">
        <f>apuração!M46</f>
        <v>48</v>
      </c>
      <c r="N135" s="322">
        <f>apuração!N141</f>
        <v>135</v>
      </c>
      <c r="O135" s="323">
        <f>apuração!O141</f>
        <v>0</v>
      </c>
      <c r="P135" s="323">
        <f>apuração!P141</f>
        <v>0</v>
      </c>
      <c r="Q135" s="323">
        <f>apuração!Q141</f>
        <v>0</v>
      </c>
      <c r="R135" s="323">
        <f>apuração!R141</f>
        <v>0</v>
      </c>
      <c r="S135" s="324" t="str">
        <f>apuração!S141</f>
        <v/>
      </c>
      <c r="T135" s="324" t="str">
        <f>apuração!T141</f>
        <v/>
      </c>
      <c r="U135" s="324" t="str">
        <f>apuração!U141</f>
        <v/>
      </c>
      <c r="V135" s="324" t="str">
        <f>apuração!V141</f>
        <v/>
      </c>
      <c r="W135" s="315" t="str">
        <f>apuração!W141</f>
        <v/>
      </c>
      <c r="X135" s="325">
        <f>apuração!X46</f>
        <v>99</v>
      </c>
      <c r="Y135" s="315"/>
      <c r="Z135" s="315"/>
      <c r="AA135" s="315"/>
      <c r="AB135" s="315"/>
      <c r="AC135" s="315"/>
      <c r="AD135" s="315"/>
    </row>
    <row r="136" spans="1:30" ht="18.600000000000001">
      <c r="A136" s="358"/>
      <c r="B136" s="63" t="str">
        <f>apuração!B51</f>
        <v>129</v>
      </c>
      <c r="C136" t="str">
        <f>IF(B136:B136&gt;0,VLOOKUP(B136,Fed.!$A$2:$J$1973,2,FALSE)," ")</f>
        <v>YAMAKAWA</v>
      </c>
      <c r="D136" t="str">
        <f>IF(B136:B136&gt;0,VLOOKUP(B136,Fed.!$A$2:$J$1973,3,FALSE)," ")</f>
        <v>TAKAO</v>
      </c>
      <c r="E136" s="3" t="str">
        <f>IF(B136:B136&gt;0,VLOOKUP(B136,Fed.!$A$2:$J$1973,4,FALSE)," ")</f>
        <v>M</v>
      </c>
      <c r="F136" s="3" t="str">
        <f>IF(B136:B136&gt;0,VLOOKUP(B136,Fed.!$A$2:$J$1973,5,FALSE)," ")</f>
        <v>11. NCC</v>
      </c>
      <c r="G136" s="413">
        <f>IF(B136:B136&gt;0,VLOOKUP(B136,Fed.!$A$2:$J$1973,6,FALSE)," ")</f>
        <v>16818</v>
      </c>
      <c r="H136">
        <f>IF(B136:B136&gt;0,VLOOKUP(B136,Fed.!$A$2:$J$1973,7,FALSE)," ")</f>
        <v>6</v>
      </c>
      <c r="I136" t="str">
        <f>IF(B136:B136&gt;0,VLOOKUP(B136,Fed.!$A$2:$J$1973,8,FALSE)," ")</f>
        <v>A-SR</v>
      </c>
      <c r="J136" t="str">
        <f>IF(B136:B136&gt;0,VLOOKUP(B136,Fed.!$A$2:$J$1973,9,FALSE)," ")</f>
        <v>LIB2026</v>
      </c>
      <c r="K136" s="3">
        <f>IF(B136:B136&gt;0,VLOOKUP(B136,Fed.!$A$2:$J$1973,10,FALSE)," ")</f>
        <v>0</v>
      </c>
      <c r="L136" s="327">
        <f>apuração!L51</f>
        <v>63</v>
      </c>
      <c r="M136" s="327">
        <f>apuração!M51</f>
        <v>70</v>
      </c>
      <c r="N136" s="322">
        <f>apuração!N77</f>
        <v>112</v>
      </c>
      <c r="O136" s="323">
        <f>apuração!O212</f>
        <v>0</v>
      </c>
      <c r="P136" s="323">
        <f>apuração!P212</f>
        <v>0</v>
      </c>
      <c r="Q136" s="323">
        <f>apuração!Q212</f>
        <v>0</v>
      </c>
      <c r="R136" s="323">
        <f>apuração!R212</f>
        <v>0</v>
      </c>
      <c r="S136" s="324" t="str">
        <f>apuração!S212</f>
        <v/>
      </c>
      <c r="T136" s="324" t="str">
        <f>apuração!T212</f>
        <v/>
      </c>
      <c r="U136" s="324" t="str">
        <f>apuração!U212</f>
        <v/>
      </c>
      <c r="V136" s="324" t="str">
        <f>apuração!V212</f>
        <v/>
      </c>
      <c r="W136" s="315" t="str">
        <f>apuração!W212</f>
        <v/>
      </c>
      <c r="X136" s="325">
        <f>apuração!X51</f>
        <v>121</v>
      </c>
      <c r="Y136" s="315"/>
      <c r="Z136" s="315"/>
      <c r="AA136" s="315"/>
      <c r="AB136" s="315"/>
      <c r="AC136" s="315"/>
      <c r="AD136" s="315"/>
    </row>
    <row r="137" spans="1:30" ht="18.600000000000001">
      <c r="A137" s="358"/>
      <c r="B137" s="63" t="str">
        <f>apuração!B54</f>
        <v>375</v>
      </c>
      <c r="C137" t="str">
        <f>IF(B137:B137&gt;0,VLOOKUP(B137,Fed.!$A$2:$J$1973,2,FALSE)," ")</f>
        <v>KOJA</v>
      </c>
      <c r="D137" t="str">
        <f>IF(B137:B137&gt;0,VLOOKUP(B137,Fed.!$A$2:$J$1973,3,FALSE)," ")</f>
        <v>J. JORGE</v>
      </c>
      <c r="E137" s="3" t="str">
        <f>IF(B137:B137&gt;0,VLOOKUP(B137,Fed.!$A$2:$J$1973,4,FALSE)," ")</f>
        <v>M</v>
      </c>
      <c r="F137" s="3" t="str">
        <f>IF(B137:B137&gt;0,VLOOKUP(B137,Fed.!$A$2:$J$1973,5,FALSE)," ")</f>
        <v>11. NCC</v>
      </c>
      <c r="G137" s="413">
        <f>IF(B137:B137&gt;0,VLOOKUP(B137,Fed.!$A$2:$J$1973,6,FALSE)," ")</f>
        <v>16676</v>
      </c>
      <c r="H137">
        <f>IF(B137:B137&gt;0,VLOOKUP(B137,Fed.!$A$2:$J$1973,7,FALSE)," ")</f>
        <v>2</v>
      </c>
      <c r="I137" t="str">
        <f>IF(B137:B137&gt;0,VLOOKUP(B137,Fed.!$A$2:$J$1973,8,FALSE)," ")</f>
        <v>EX-SR</v>
      </c>
      <c r="J137" t="str">
        <f>IF(B137:B137&gt;0,VLOOKUP(B137,Fed.!$A$2:$J$1973,9,FALSE)," ")</f>
        <v>LIB2026</v>
      </c>
      <c r="K137" s="3">
        <f>IF(B137:B137&gt;0,VLOOKUP(B137,Fed.!$A$2:$J$1973,10,FALSE)," ")</f>
        <v>0</v>
      </c>
      <c r="L137" s="327">
        <f>apuração!L54</f>
        <v>53</v>
      </c>
      <c r="M137" s="327">
        <f>apuração!M54</f>
        <v>53</v>
      </c>
      <c r="N137" s="322">
        <f>apuração!N134</f>
        <v>117</v>
      </c>
      <c r="O137" s="323">
        <f>apuração!O134</f>
        <v>0</v>
      </c>
      <c r="P137" s="323">
        <f>apuração!P134</f>
        <v>0</v>
      </c>
      <c r="Q137" s="323">
        <f>apuração!Q134</f>
        <v>0</v>
      </c>
      <c r="R137" s="323">
        <f>apuração!R134</f>
        <v>0</v>
      </c>
      <c r="S137" s="324" t="str">
        <f>apuração!S134</f>
        <v/>
      </c>
      <c r="T137" s="324" t="str">
        <f>apuração!T134</f>
        <v/>
      </c>
      <c r="U137" s="324" t="str">
        <f>apuração!U134</f>
        <v/>
      </c>
      <c r="V137" s="324" t="str">
        <f>apuração!V134</f>
        <v/>
      </c>
      <c r="W137" s="315" t="str">
        <f>apuração!W134</f>
        <v/>
      </c>
      <c r="X137" s="325">
        <f>apuração!X54</f>
        <v>102</v>
      </c>
      <c r="Y137" s="315"/>
      <c r="Z137" s="315"/>
      <c r="AA137" s="315"/>
      <c r="AB137" s="315"/>
      <c r="AC137" s="315"/>
      <c r="AD137" s="315"/>
    </row>
    <row r="138" spans="1:30" ht="18.600000000000001">
      <c r="A138" s="358"/>
      <c r="B138" s="63" t="str">
        <f>apuração!B59</f>
        <v>366</v>
      </c>
      <c r="C138" t="str">
        <f>IF(B138:B138&gt;0,VLOOKUP(B138,Fed.!$A$2:$J$1973,2,FALSE)," ")</f>
        <v>KOJA</v>
      </c>
      <c r="D138" t="str">
        <f>IF(B138:B138&gt;0,VLOOKUP(B138,Fed.!$A$2:$J$1973,3,FALSE)," ")</f>
        <v>T.EDISON</v>
      </c>
      <c r="E138" s="3" t="str">
        <f>IF(B138:B138&gt;0,VLOOKUP(B138,Fed.!$A$2:$J$1973,4,FALSE)," ")</f>
        <v>M</v>
      </c>
      <c r="F138" s="3" t="str">
        <f>IF(B138:B138&gt;0,VLOOKUP(B138,Fed.!$A$2:$J$1973,5,FALSE)," ")</f>
        <v>11. NCC</v>
      </c>
      <c r="G138" s="413">
        <f>IF(B138:B138&gt;0,VLOOKUP(B138,Fed.!$A$2:$J$1973,6,FALSE)," ")</f>
        <v>17495</v>
      </c>
      <c r="H138">
        <f>IF(B138:B138&gt;0,VLOOKUP(B138,Fed.!$A$2:$J$1973,7,FALSE)," ")</f>
        <v>4</v>
      </c>
      <c r="I138" t="str">
        <f>IF(B138:B138&gt;0,VLOOKUP(B138,Fed.!$A$2:$J$1973,8,FALSE)," ")</f>
        <v>A-SR</v>
      </c>
      <c r="J138" t="str">
        <f>IF(B138:B138&gt;0,VLOOKUP(B138,Fed.!$A$2:$J$1973,9,FALSE)," ")</f>
        <v>LIB2026</v>
      </c>
      <c r="K138" s="3">
        <f>IF(B138:B138&gt;0,VLOOKUP(B138,Fed.!$A$2:$J$1973,10,FALSE)," ")</f>
        <v>0</v>
      </c>
      <c r="L138" s="327">
        <f>apuração!L59</f>
        <v>65</v>
      </c>
      <c r="M138" s="327">
        <f>apuração!M59</f>
        <v>57</v>
      </c>
      <c r="N138" s="322">
        <f>apuração!N75</f>
        <v>107</v>
      </c>
      <c r="O138" s="323" t="str">
        <f>apuração!O75</f>
        <v>2-12</v>
      </c>
      <c r="P138" s="323">
        <f>apuração!P75</f>
        <v>0</v>
      </c>
      <c r="Q138" s="323">
        <f>apuração!Q75</f>
        <v>0</v>
      </c>
      <c r="R138" s="323">
        <f>apuração!R75</f>
        <v>0</v>
      </c>
      <c r="S138" s="324">
        <f>apuração!S75</f>
        <v>13</v>
      </c>
      <c r="T138" s="324" t="str">
        <f>apuração!T75</f>
        <v/>
      </c>
      <c r="U138" s="324" t="str">
        <f>apuração!U75</f>
        <v/>
      </c>
      <c r="V138" s="324" t="str">
        <f>apuração!V75</f>
        <v/>
      </c>
      <c r="W138" s="315">
        <f>apuração!W75</f>
        <v>13</v>
      </c>
      <c r="X138" s="325">
        <f>apuração!X59</f>
        <v>114</v>
      </c>
      <c r="Y138" s="315"/>
      <c r="Z138" s="315"/>
      <c r="AA138" s="315"/>
      <c r="AB138" s="315"/>
      <c r="AC138" s="315"/>
      <c r="AD138" s="315"/>
    </row>
    <row r="139" spans="1:30" ht="18.600000000000001">
      <c r="A139" s="358"/>
      <c r="B139" s="63" t="str">
        <f>apuração!B63</f>
        <v>478</v>
      </c>
      <c r="C139" t="str">
        <f>IF(B139:B139&gt;0,VLOOKUP(B139,Fed.!$A$2:$J$1973,2,FALSE)," ")</f>
        <v>HIGUCHI</v>
      </c>
      <c r="D139" t="str">
        <f>IF(B139:B139&gt;0,VLOOKUP(B139,Fed.!$A$2:$J$1973,3,FALSE)," ")</f>
        <v>ARTUR KEN</v>
      </c>
      <c r="E139" s="3" t="str">
        <f>IF(B139:B139&gt;0,VLOOKUP(B139,Fed.!$A$2:$J$1973,4,FALSE)," ")</f>
        <v>M</v>
      </c>
      <c r="F139" s="3" t="str">
        <f>IF(B139:B139&gt;0,VLOOKUP(B139,Fed.!$A$2:$J$1973,5,FALSE)," ")</f>
        <v>11. NCC</v>
      </c>
      <c r="G139" s="413">
        <f>IF(B139:B139&gt;0,VLOOKUP(B139,Fed.!$A$2:$J$1973,6,FALSE)," ")</f>
        <v>19959</v>
      </c>
      <c r="H139">
        <f>IF(B139:B139&gt;0,VLOOKUP(B139,Fed.!$A$2:$J$1973,7,FALSE)," ")</f>
        <v>3</v>
      </c>
      <c r="I139" t="str">
        <f>IF(B139:B139&gt;0,VLOOKUP(B139,Fed.!$A$2:$J$1973,8,FALSE)," ")</f>
        <v>EX-NSR</v>
      </c>
      <c r="J139" t="str">
        <f>IF(B139:B139&gt;0,VLOOKUP(B139,Fed.!$A$2:$J$1973,9,FALSE)," ")</f>
        <v>LIB2026</v>
      </c>
      <c r="K139" s="3">
        <f>IF(B139:B139&gt;0,VLOOKUP(B139,Fed.!$A$2:$J$1973,10,FALSE)," ")</f>
        <v>0</v>
      </c>
      <c r="L139" s="327">
        <f>apuração!L63</f>
        <v>51</v>
      </c>
      <c r="M139" s="327">
        <f>apuração!M63</f>
        <v>52</v>
      </c>
      <c r="N139" s="322">
        <f>apuração!N5</f>
        <v>120</v>
      </c>
      <c r="O139" s="323">
        <f>apuração!O5</f>
        <v>0</v>
      </c>
      <c r="P139" s="323">
        <f>apuração!P5</f>
        <v>0</v>
      </c>
      <c r="Q139" s="323">
        <f>apuração!Q5</f>
        <v>0</v>
      </c>
      <c r="R139" s="323">
        <f>apuração!R5</f>
        <v>0</v>
      </c>
      <c r="S139" s="324" t="str">
        <f>apuração!S5</f>
        <v/>
      </c>
      <c r="T139" s="324" t="str">
        <f>apuração!T5</f>
        <v/>
      </c>
      <c r="U139" s="324" t="str">
        <f>apuração!U5</f>
        <v/>
      </c>
      <c r="V139" s="324" t="str">
        <f>apuração!V5</f>
        <v/>
      </c>
      <c r="W139" s="315" t="str">
        <f>apuração!W5</f>
        <v/>
      </c>
      <c r="X139" s="325">
        <f>apuração!X63</f>
        <v>97</v>
      </c>
      <c r="Y139" s="315"/>
      <c r="Z139" s="315"/>
      <c r="AA139" s="315"/>
      <c r="AB139" s="315"/>
      <c r="AC139" s="315"/>
      <c r="AD139" s="315"/>
    </row>
    <row r="140" spans="1:30" ht="18.600000000000001">
      <c r="A140" s="358"/>
      <c r="B140" s="465" t="str">
        <f>apuração!B66</f>
        <v>842</v>
      </c>
      <c r="C140" t="str">
        <f>IF(B140:B140&gt;0,VLOOKUP(B140,Fed.!$A$2:$J$1973,2,FALSE)," ")</f>
        <v>T. NISHIKAWA</v>
      </c>
      <c r="D140" t="str">
        <f>IF(B140:B140&gt;0,VLOOKUP(B140,Fed.!$A$2:$J$1973,3,FALSE)," ")</f>
        <v>RUI</v>
      </c>
      <c r="E140" s="3" t="str">
        <f>IF(B140:B140&gt;0,VLOOKUP(B140,Fed.!$A$2:$J$1973,4,FALSE)," ")</f>
        <v>M</v>
      </c>
      <c r="F140" s="3" t="str">
        <f>IF(B140:B140&gt;0,VLOOKUP(B140,Fed.!$A$2:$J$1973,5,FALSE)," ")</f>
        <v>11. NCC</v>
      </c>
      <c r="G140" s="413">
        <f>IF(B140:B140&gt;0,VLOOKUP(B140,Fed.!$A$2:$J$1973,6,FALSE)," ")</f>
        <v>21731</v>
      </c>
      <c r="H140">
        <f>IF(B140:B140&gt;0,VLOOKUP(B140,Fed.!$A$2:$J$1973,7,FALSE)," ")</f>
        <v>3</v>
      </c>
      <c r="I140" t="str">
        <f>IF(B140:B140&gt;0,VLOOKUP(B140,Fed.!$A$2:$J$1973,8,FALSE)," ")</f>
        <v>EX-NSR</v>
      </c>
      <c r="J140" t="str">
        <f>IF(B140:B140&gt;0,VLOOKUP(B140,Fed.!$A$2:$J$1973,9,FALSE)," ")</f>
        <v>LIB2026</v>
      </c>
      <c r="K140" s="3">
        <f>IF(B140:B140&gt;0,VLOOKUP(B140,Fed.!$A$2:$J$1973,10,FALSE)," ")</f>
        <v>0</v>
      </c>
      <c r="L140" s="327">
        <f>apuração!L66</f>
        <v>62</v>
      </c>
      <c r="M140" s="327">
        <f>apuração!M66</f>
        <v>52</v>
      </c>
      <c r="N140" s="322">
        <f>apuração!N85</f>
        <v>198</v>
      </c>
      <c r="O140" s="323">
        <f>apuração!O85</f>
        <v>0</v>
      </c>
      <c r="P140" s="323">
        <f>apuração!P85</f>
        <v>0</v>
      </c>
      <c r="Q140" s="323">
        <f>apuração!Q85</f>
        <v>0</v>
      </c>
      <c r="R140" s="323">
        <f>apuração!R85</f>
        <v>0</v>
      </c>
      <c r="S140" s="324" t="str">
        <f>apuração!S85</f>
        <v/>
      </c>
      <c r="T140" s="324" t="str">
        <f>apuração!T85</f>
        <v/>
      </c>
      <c r="U140" s="324" t="str">
        <f>apuração!U85</f>
        <v/>
      </c>
      <c r="V140" s="324" t="str">
        <f>apuração!V85</f>
        <v/>
      </c>
      <c r="W140" s="315" t="str">
        <f>apuração!W85</f>
        <v/>
      </c>
      <c r="X140" s="325">
        <f>apuração!X66</f>
        <v>108</v>
      </c>
      <c r="Y140" s="315"/>
      <c r="Z140" s="315"/>
      <c r="AA140" s="315"/>
      <c r="AB140" s="315"/>
      <c r="AC140" s="315"/>
      <c r="AD140" s="315"/>
    </row>
    <row r="141" spans="1:30" ht="18.600000000000001">
      <c r="A141" s="358"/>
      <c r="B141" s="63" t="str">
        <f>apuração!B70</f>
        <v>929</v>
      </c>
      <c r="C141" t="str">
        <f>IF(B141:B141&gt;0,VLOOKUP(B141,Fed.!$A$2:$J$1973,2,FALSE)," ")</f>
        <v>MATSUMOTO</v>
      </c>
      <c r="D141" t="str">
        <f>IF(B141:B141&gt;0,VLOOKUP(B141,Fed.!$A$2:$J$1973,3,FALSE)," ")</f>
        <v>ALESSANDRA A.</v>
      </c>
      <c r="E141" s="3" t="str">
        <f>IF(B141:B141&gt;0,VLOOKUP(B141,Fed.!$A$2:$J$1973,4,FALSE)," ")</f>
        <v>F</v>
      </c>
      <c r="F141" s="3" t="str">
        <f>IF(B141:B141&gt;0,VLOOKUP(B141,Fed.!$A$2:$J$1973,5,FALSE)," ")</f>
        <v>11. NCC</v>
      </c>
      <c r="G141" s="413">
        <f>IF(B141:B141&gt;0,VLOOKUP(B141,Fed.!$A$2:$J$1973,6,FALSE)," ")</f>
        <v>26932</v>
      </c>
      <c r="H141">
        <f>IF(B141:B141&gt;0,VLOOKUP(B141,Fed.!$A$2:$J$1973,7,FALSE)," ")</f>
        <v>3</v>
      </c>
      <c r="I141" t="str">
        <f>IF(B141:B141&gt;0,VLOOKUP(B141,Fed.!$A$2:$J$1973,8,FALSE)," ")</f>
        <v>EX-NSR</v>
      </c>
      <c r="J141" t="str">
        <f>IF(B141:B141&gt;0,VLOOKUP(B141,Fed.!$A$2:$J$1973,9,FALSE)," ")</f>
        <v>LIB2026</v>
      </c>
      <c r="K141" s="3">
        <f>IF(B141:B141&gt;0,VLOOKUP(B141,Fed.!$A$2:$J$1973,10,FALSE)," ")</f>
        <v>0</v>
      </c>
      <c r="L141" s="327">
        <f>apuração!L70</f>
        <v>60</v>
      </c>
      <c r="M141" s="327">
        <f>apuração!M70</f>
        <v>50</v>
      </c>
      <c r="N141" s="322">
        <f>apuração!N174</f>
        <v>131</v>
      </c>
      <c r="O141" s="323">
        <f>apuração!O174</f>
        <v>0</v>
      </c>
      <c r="P141" s="323">
        <f>apuração!P174</f>
        <v>0</v>
      </c>
      <c r="Q141" s="323">
        <f>apuração!Q174</f>
        <v>0</v>
      </c>
      <c r="R141" s="323">
        <f>apuração!R174</f>
        <v>0</v>
      </c>
      <c r="S141" s="324" t="str">
        <f>apuração!S174</f>
        <v/>
      </c>
      <c r="T141" s="324" t="str">
        <f>apuração!T174</f>
        <v/>
      </c>
      <c r="U141" s="324" t="str">
        <f>apuração!U174</f>
        <v/>
      </c>
      <c r="V141" s="324" t="str">
        <f>apuração!V174</f>
        <v/>
      </c>
      <c r="W141" s="315" t="str">
        <f>apuração!W174</f>
        <v/>
      </c>
      <c r="X141" s="325">
        <f>apuração!X70</f>
        <v>104</v>
      </c>
      <c r="Y141" s="315"/>
      <c r="Z141" s="315"/>
      <c r="AA141" s="315"/>
      <c r="AB141" s="315"/>
      <c r="AC141" s="315"/>
      <c r="AD141" s="315"/>
    </row>
    <row r="142" spans="1:30" ht="18.600000000000001">
      <c r="A142" s="358"/>
      <c r="B142" s="463" t="str">
        <f>apuração!B72</f>
        <v>850</v>
      </c>
      <c r="C142" t="str">
        <f>IF(B142:B142&gt;0,VLOOKUP(B142,Fed.!$A$2:$J$1973,2,FALSE)," ")</f>
        <v>OSHIRO</v>
      </c>
      <c r="D142" t="str">
        <f>IF(B142:B142&gt;0,VLOOKUP(B142,Fed.!$A$2:$J$1973,3,FALSE)," ")</f>
        <v>TSUTOMU</v>
      </c>
      <c r="E142" s="3" t="str">
        <f>IF(B142:B142&gt;0,VLOOKUP(B142,Fed.!$A$2:$J$1973,4,FALSE)," ")</f>
        <v>M</v>
      </c>
      <c r="F142" s="3" t="str">
        <f>IF(B142:B142&gt;0,VLOOKUP(B142,Fed.!$A$2:$J$1973,5,FALSE)," ")</f>
        <v>11. NCC</v>
      </c>
      <c r="G142" s="413">
        <f>IF(B142:B142&gt;0,VLOOKUP(B142,Fed.!$A$2:$J$1973,6,FALSE)," ")</f>
        <v>20900</v>
      </c>
      <c r="H142">
        <f>IF(B142:B142&gt;0,VLOOKUP(B142,Fed.!$A$2:$J$1973,7,FALSE)," ")</f>
        <v>6</v>
      </c>
      <c r="I142" t="str">
        <f>IF(B142:B142&gt;0,VLOOKUP(B142,Fed.!$A$2:$J$1973,8,FALSE)," ")</f>
        <v>A-NSR</v>
      </c>
      <c r="J142" t="str">
        <f>IF(B142:B142&gt;0,VLOOKUP(B142,Fed.!$A$2:$J$1973,9,FALSE)," ")</f>
        <v>LIB2026</v>
      </c>
      <c r="K142" s="3">
        <f>IF(B142:B142&gt;0,VLOOKUP(B142,Fed.!$A$2:$J$1973,10,FALSE)," ")</f>
        <v>0</v>
      </c>
      <c r="L142" s="327">
        <f>apuração!L72</f>
        <v>62</v>
      </c>
      <c r="M142" s="327">
        <f>apuração!M72</f>
        <v>61</v>
      </c>
      <c r="N142" s="322">
        <f>apuração!N100</f>
        <v>126</v>
      </c>
      <c r="O142" s="323">
        <f>apuração!O100</f>
        <v>0</v>
      </c>
      <c r="P142" s="323">
        <f>apuração!P100</f>
        <v>0</v>
      </c>
      <c r="Q142" s="323">
        <f>apuração!Q100</f>
        <v>0</v>
      </c>
      <c r="R142" s="323">
        <f>apuração!R100</f>
        <v>0</v>
      </c>
      <c r="S142" s="324" t="str">
        <f>apuração!S100</f>
        <v/>
      </c>
      <c r="T142" s="324" t="str">
        <f>apuração!T100</f>
        <v/>
      </c>
      <c r="U142" s="324" t="str">
        <f>apuração!U100</f>
        <v/>
      </c>
      <c r="V142" s="324" t="str">
        <f>apuração!V100</f>
        <v/>
      </c>
      <c r="W142" s="315" t="str">
        <f>apuração!W100</f>
        <v/>
      </c>
      <c r="X142" s="325">
        <f>apuração!X72</f>
        <v>111</v>
      </c>
      <c r="Y142" s="315"/>
      <c r="Z142" s="315"/>
      <c r="AA142" s="315"/>
      <c r="AB142" s="315"/>
      <c r="AC142" s="315"/>
      <c r="AD142" s="315"/>
    </row>
    <row r="143" spans="1:30" ht="18.600000000000001">
      <c r="A143" s="358"/>
      <c r="B143" s="63" t="str">
        <f>apuração!B74</f>
        <v>733</v>
      </c>
      <c r="C143" t="str">
        <f>IF(B143:B143&gt;0,VLOOKUP(B143,Fed.!$A$2:$J$1973,2,FALSE)," ")</f>
        <v>WATANABE</v>
      </c>
      <c r="D143" t="str">
        <f>IF(B143:B143&gt;0,VLOOKUP(B143,Fed.!$A$2:$J$1973,3,FALSE)," ")</f>
        <v>EMILIA</v>
      </c>
      <c r="E143" s="3" t="str">
        <f>IF(B143:B143&gt;0,VLOOKUP(B143,Fed.!$A$2:$J$1973,4,FALSE)," ")</f>
        <v>F</v>
      </c>
      <c r="F143" s="3" t="str">
        <f>IF(B143:B143&gt;0,VLOOKUP(B143,Fed.!$A$2:$J$1973,5,FALSE)," ")</f>
        <v>11. NCC</v>
      </c>
      <c r="G143" s="413">
        <f>IF(B143:B143&gt;0,VLOOKUP(B143,Fed.!$A$2:$J$1973,6,FALSE)," ")</f>
        <v>20589</v>
      </c>
      <c r="H143">
        <f>IF(B143:B143&gt;0,VLOOKUP(B143,Fed.!$A$2:$J$1973,7,FALSE)," ")</f>
        <v>3</v>
      </c>
      <c r="I143" t="str">
        <f>IF(B143:B143&gt;0,VLOOKUP(B143,Fed.!$A$2:$J$1973,8,FALSE)," ")</f>
        <v>EX-NSR</v>
      </c>
      <c r="J143" t="str">
        <f>IF(B143:B143&gt;0,VLOOKUP(B143,Fed.!$A$2:$J$1973,9,FALSE)," ")</f>
        <v>LIB2026</v>
      </c>
      <c r="K143" s="3">
        <f>IF(B143:B143&gt;0,VLOOKUP(B143,Fed.!$A$2:$J$1973,10,FALSE)," ")</f>
        <v>0</v>
      </c>
      <c r="L143" s="327">
        <f>apuração!L74</f>
        <v>52</v>
      </c>
      <c r="M143" s="327">
        <f>apuração!M74</f>
        <v>54</v>
      </c>
      <c r="N143" s="322">
        <f>apuração!N137</f>
        <v>133</v>
      </c>
      <c r="O143" s="323">
        <f>apuração!O137</f>
        <v>0</v>
      </c>
      <c r="P143" s="323">
        <f>apuração!P137</f>
        <v>0</v>
      </c>
      <c r="Q143" s="323">
        <f>apuração!Q137</f>
        <v>0</v>
      </c>
      <c r="R143" s="323">
        <f>apuração!R137</f>
        <v>0</v>
      </c>
      <c r="S143" s="324" t="str">
        <f>apuração!S137</f>
        <v/>
      </c>
      <c r="T143" s="324" t="str">
        <f>apuração!T137</f>
        <v/>
      </c>
      <c r="U143" s="324" t="str">
        <f>apuração!U137</f>
        <v/>
      </c>
      <c r="V143" s="324" t="str">
        <f>apuração!V137</f>
        <v/>
      </c>
      <c r="W143" s="315" t="str">
        <f>apuração!W137</f>
        <v/>
      </c>
      <c r="X143" s="325">
        <f>apuração!X74</f>
        <v>100</v>
      </c>
      <c r="Y143" s="315"/>
      <c r="Z143" s="315"/>
      <c r="AA143" s="315"/>
      <c r="AB143" s="315"/>
      <c r="AC143" s="315"/>
      <c r="AD143" s="315"/>
    </row>
    <row r="144" spans="1:30" ht="18.600000000000001">
      <c r="A144" s="358"/>
      <c r="B144" s="63" t="str">
        <f>apuração!B81</f>
        <v>669</v>
      </c>
      <c r="C144" t="str">
        <f>IF(B144:B144&gt;0,VLOOKUP(B144,Fed.!$A$2:$J$1973,2,FALSE)," ")</f>
        <v>NISHIJIMA</v>
      </c>
      <c r="D144" t="str">
        <f>IF(B144:B144&gt;0,VLOOKUP(B144,Fed.!$A$2:$J$1973,3,FALSE)," ")</f>
        <v>KATSUYUKI</v>
      </c>
      <c r="E144" s="3" t="str">
        <f>IF(B144:B144&gt;0,VLOOKUP(B144,Fed.!$A$2:$J$1973,4,FALSE)," ")</f>
        <v>M</v>
      </c>
      <c r="F144" s="3" t="str">
        <f>IF(B144:B144&gt;0,VLOOKUP(B144,Fed.!$A$2:$J$1973,5,FALSE)," ")</f>
        <v>11. NCC</v>
      </c>
      <c r="G144" s="413">
        <f>IF(B144:B144&gt;0,VLOOKUP(B144,Fed.!$A$2:$J$1973,6,FALSE)," ")</f>
        <v>15321</v>
      </c>
      <c r="H144">
        <f>IF(B144:B144&gt;0,VLOOKUP(B144,Fed.!$A$2:$J$1973,7,FALSE)," ")</f>
        <v>6</v>
      </c>
      <c r="I144" t="str">
        <f>IF(B144:B144&gt;0,VLOOKUP(B144,Fed.!$A$2:$J$1973,8,FALSE)," ")</f>
        <v>A-MR</v>
      </c>
      <c r="J144" t="str">
        <f>IF(B144:B144&gt;0,VLOOKUP(B144,Fed.!$A$2:$J$1973,9,FALSE)," ")</f>
        <v>LIB2026</v>
      </c>
      <c r="K144" s="3">
        <f>IF(B144:B144&gt;0,VLOOKUP(B144,Fed.!$A$2:$J$1973,10,FALSE)," ")</f>
        <v>0</v>
      </c>
      <c r="L144" s="327">
        <f>apuração!L81</f>
        <v>56</v>
      </c>
      <c r="M144" s="327">
        <f>apuração!M81</f>
        <v>55</v>
      </c>
      <c r="N144" s="322">
        <f>apuração!N196</f>
        <v>116</v>
      </c>
      <c r="O144" s="323">
        <f>apuração!O196</f>
        <v>0</v>
      </c>
      <c r="P144" s="323">
        <f>apuração!P196</f>
        <v>0</v>
      </c>
      <c r="Q144" s="323">
        <f>apuração!Q196</f>
        <v>0</v>
      </c>
      <c r="R144" s="323">
        <f>apuração!R196</f>
        <v>0</v>
      </c>
      <c r="S144" s="324" t="str">
        <f>apuração!S196</f>
        <v/>
      </c>
      <c r="T144" s="324" t="str">
        <f>apuração!T196</f>
        <v/>
      </c>
      <c r="U144" s="324" t="str">
        <f>apuração!U196</f>
        <v/>
      </c>
      <c r="V144" s="324" t="str">
        <f>apuração!V196</f>
        <v/>
      </c>
      <c r="W144" s="315" t="str">
        <f>apuração!W196</f>
        <v/>
      </c>
      <c r="X144" s="325">
        <f>apuração!X81</f>
        <v>99</v>
      </c>
      <c r="Y144" s="315"/>
      <c r="Z144" s="315"/>
      <c r="AA144" s="315"/>
      <c r="AB144" s="315"/>
      <c r="AC144" s="315"/>
      <c r="AD144" s="315"/>
    </row>
    <row r="145" spans="1:30" ht="18.600000000000001">
      <c r="A145" s="358"/>
      <c r="B145" s="63" t="str">
        <f>apuração!B90</f>
        <v>887</v>
      </c>
      <c r="C145" t="str">
        <f>IF(B145:B145&gt;0,VLOOKUP(B145,Fed.!$A$2:$J$1973,2,FALSE)," ")</f>
        <v>A. GOMES</v>
      </c>
      <c r="D145" t="str">
        <f>IF(B145:B145&gt;0,VLOOKUP(B145,Fed.!$A$2:$J$1973,3,FALSE)," ")</f>
        <v>CLAUDEMIR</v>
      </c>
      <c r="E145" s="3" t="str">
        <f>IF(B145:B145&gt;0,VLOOKUP(B145,Fed.!$A$2:$J$1973,4,FALSE)," ")</f>
        <v>M</v>
      </c>
      <c r="F145" s="3" t="str">
        <f>IF(B145:B145&gt;0,VLOOKUP(B145,Fed.!$A$2:$J$1973,5,FALSE)," ")</f>
        <v>11. NCC</v>
      </c>
      <c r="G145" s="413">
        <f>IF(B145:B145&gt;0,VLOOKUP(B145,Fed.!$A$2:$J$1973,6,FALSE)," ")</f>
        <v>28815</v>
      </c>
      <c r="H145">
        <f>IF(B145:B145&gt;0,VLOOKUP(B145,Fed.!$A$2:$J$1973,7,FALSE)," ")</f>
        <v>8</v>
      </c>
      <c r="I145" t="str">
        <f>IF(B145:B145&gt;0,VLOOKUP(B145,Fed.!$A$2:$J$1973,8,FALSE)," ")</f>
        <v>B-NSR</v>
      </c>
      <c r="J145" t="str">
        <f>IF(B145:B145&gt;0,VLOOKUP(B145,Fed.!$A$2:$J$1973,9,FALSE)," ")</f>
        <v>LIB2026</v>
      </c>
      <c r="K145" s="3">
        <f>IF(B145:B145&gt;0,VLOOKUP(B145,Fed.!$A$2:$J$1973,10,FALSE)," ")</f>
        <v>0</v>
      </c>
      <c r="L145" s="327">
        <f>apuração!L90</f>
        <v>55</v>
      </c>
      <c r="M145" s="327">
        <f>apuração!M90</f>
        <v>62</v>
      </c>
      <c r="N145" s="322">
        <f>apuração!N80</f>
        <v>127</v>
      </c>
      <c r="O145" s="323">
        <f>apuração!O80</f>
        <v>0</v>
      </c>
      <c r="P145" s="323">
        <f>apuração!P80</f>
        <v>0</v>
      </c>
      <c r="Q145" s="323">
        <f>apuração!Q80</f>
        <v>0</v>
      </c>
      <c r="R145" s="323">
        <f>apuração!R80</f>
        <v>0</v>
      </c>
      <c r="S145" s="324" t="str">
        <f>apuração!S80</f>
        <v/>
      </c>
      <c r="T145" s="324" t="str">
        <f>apuração!T80</f>
        <v/>
      </c>
      <c r="U145" s="324" t="str">
        <f>apuração!U80</f>
        <v/>
      </c>
      <c r="V145" s="324" t="str">
        <f>apuração!V80</f>
        <v/>
      </c>
      <c r="W145" s="315" t="str">
        <f>apuração!W80</f>
        <v/>
      </c>
      <c r="X145" s="325">
        <f>apuração!X90</f>
        <v>101</v>
      </c>
      <c r="Y145" s="315"/>
      <c r="Z145" s="315"/>
      <c r="AA145" s="315"/>
      <c r="AB145" s="315"/>
      <c r="AC145" s="315"/>
      <c r="AD145" s="315"/>
    </row>
    <row r="146" spans="1:30" ht="18.600000000000001">
      <c r="A146" s="358"/>
      <c r="B146" s="63" t="str">
        <f>apuração!B97</f>
        <v>295</v>
      </c>
      <c r="C146" t="str">
        <f>IF(B146:B146&gt;0,VLOOKUP(B146,Fed.!$A$2:$J$1973,2,FALSE)," ")</f>
        <v>UTSUNOMIYA</v>
      </c>
      <c r="D146" t="str">
        <f>IF(B146:B146&gt;0,VLOOKUP(B146,Fed.!$A$2:$J$1973,3,FALSE)," ")</f>
        <v>ZULEICA</v>
      </c>
      <c r="E146" s="3" t="str">
        <f>IF(B146:B146&gt;0,VLOOKUP(B146,Fed.!$A$2:$J$1973,4,FALSE)," ")</f>
        <v>F</v>
      </c>
      <c r="F146" s="3" t="str">
        <f>IF(B146:B146&gt;0,VLOOKUP(B146,Fed.!$A$2:$J$1973,5,FALSE)," ")</f>
        <v>11. NCC</v>
      </c>
      <c r="G146" s="413">
        <f>IF(B146:B146&gt;0,VLOOKUP(B146,Fed.!$A$2:$J$1973,6,FALSE)," ")</f>
        <v>18702</v>
      </c>
      <c r="H146">
        <f>IF(B146:B146&gt;0,VLOOKUP(B146,Fed.!$A$2:$J$1973,7,FALSE)," ")</f>
        <v>9</v>
      </c>
      <c r="I146" t="str">
        <f>IF(B146:B146&gt;0,VLOOKUP(B146,Fed.!$A$2:$J$1973,8,FALSE)," ")</f>
        <v>B-SR</v>
      </c>
      <c r="J146" t="str">
        <f>IF(B146:B146&gt;0,VLOOKUP(B146,Fed.!$A$2:$J$1973,9,FALSE)," ")</f>
        <v>LIB2026</v>
      </c>
      <c r="K146" s="3">
        <f>IF(B146:B146&gt;0,VLOOKUP(B146,Fed.!$A$2:$J$1973,10,FALSE)," ")</f>
        <v>0</v>
      </c>
      <c r="L146" s="327">
        <f>apuração!L97</f>
        <v>70</v>
      </c>
      <c r="M146" s="327">
        <f>apuração!M97</f>
        <v>68</v>
      </c>
      <c r="N146" s="322">
        <f>apuração!N110</f>
        <v>115</v>
      </c>
      <c r="O146" s="323">
        <f>apuração!O110</f>
        <v>0</v>
      </c>
      <c r="P146" s="323">
        <f>apuração!P110</f>
        <v>0</v>
      </c>
      <c r="Q146" s="323">
        <f>apuração!Q110</f>
        <v>0</v>
      </c>
      <c r="R146" s="323">
        <f>apuração!R110</f>
        <v>0</v>
      </c>
      <c r="S146" s="324" t="str">
        <f>apuração!S110</f>
        <v/>
      </c>
      <c r="T146" s="324" t="str">
        <f>apuração!T110</f>
        <v/>
      </c>
      <c r="U146" s="324" t="str">
        <f>apuração!U110</f>
        <v/>
      </c>
      <c r="V146" s="324" t="str">
        <f>apuração!V110</f>
        <v/>
      </c>
      <c r="W146" s="315" t="str">
        <f>apuração!W110</f>
        <v/>
      </c>
      <c r="X146" s="325">
        <f>apuração!X97</f>
        <v>120</v>
      </c>
      <c r="Y146" s="315"/>
      <c r="Z146" s="315"/>
      <c r="AA146" s="315"/>
      <c r="AB146" s="315"/>
      <c r="AC146" s="315"/>
      <c r="AD146" s="315"/>
    </row>
    <row r="147" spans="1:30" ht="18.600000000000001">
      <c r="A147" s="358"/>
      <c r="B147" s="63" t="str">
        <f>apuração!B101</f>
        <v>979</v>
      </c>
      <c r="C147" t="str">
        <f>IF(B147:B147&gt;0,VLOOKUP(B147,Fed.!$A$2:$J$1973,2,FALSE)," ")</f>
        <v>KAMIMURA</v>
      </c>
      <c r="D147" t="str">
        <f>IF(B147:B147&gt;0,VLOOKUP(B147,Fed.!$A$2:$J$1973,3,FALSE)," ")</f>
        <v>MERCIA KIMIE</v>
      </c>
      <c r="E147" s="3" t="str">
        <f>IF(B147:B147&gt;0,VLOOKUP(B147,Fed.!$A$2:$J$1973,4,FALSE)," ")</f>
        <v>F</v>
      </c>
      <c r="F147" s="3" t="str">
        <f>IF(B147:B147&gt;0,VLOOKUP(B147,Fed.!$A$2:$J$1973,5,FALSE)," ")</f>
        <v>11. NCC</v>
      </c>
      <c r="G147" s="413">
        <f>IF(B147:B147&gt;0,VLOOKUP(B147,Fed.!$A$2:$J$1973,6,FALSE)," ")</f>
        <v>23817</v>
      </c>
      <c r="H147">
        <f>IF(B147:B147&gt;0,VLOOKUP(B147,Fed.!$A$2:$J$1973,7,FALSE)," ")</f>
        <v>12</v>
      </c>
      <c r="I147" t="str">
        <f>IF(B147:B147&gt;0,VLOOKUP(B147,Fed.!$A$2:$J$1973,8,FALSE)," ")</f>
        <v>C-NSR</v>
      </c>
      <c r="J147" t="str">
        <f>IF(B147:B147&gt;0,VLOOKUP(B147,Fed.!$A$2:$J$1973,9,FALSE)," ")</f>
        <v>LIB2026</v>
      </c>
      <c r="K147" s="3">
        <f>IF(B147:B147&gt;0,VLOOKUP(B147,Fed.!$A$2:$J$1973,10,FALSE)," ")</f>
        <v>0</v>
      </c>
      <c r="L147" s="327">
        <f>apuração!L101</f>
        <v>62</v>
      </c>
      <c r="M147" s="327">
        <f>apuração!M101</f>
        <v>67</v>
      </c>
      <c r="N147" s="322">
        <f>apuração!N191</f>
        <v>124</v>
      </c>
      <c r="O147" s="323">
        <f>apuração!O191</f>
        <v>0</v>
      </c>
      <c r="P147" s="323">
        <f>apuração!P191</f>
        <v>0</v>
      </c>
      <c r="Q147" s="323">
        <f>apuração!Q191</f>
        <v>0</v>
      </c>
      <c r="R147" s="323">
        <f>apuração!R191</f>
        <v>0</v>
      </c>
      <c r="S147" s="324" t="str">
        <f>apuração!S191</f>
        <v/>
      </c>
      <c r="T147" s="324" t="str">
        <f>apuração!T191</f>
        <v/>
      </c>
      <c r="U147" s="324" t="str">
        <f>apuração!U191</f>
        <v/>
      </c>
      <c r="V147" s="324" t="str">
        <f>apuração!V191</f>
        <v/>
      </c>
      <c r="W147" s="315" t="str">
        <f>apuração!W191</f>
        <v/>
      </c>
      <c r="X147" s="325">
        <f>apuração!X101</f>
        <v>105</v>
      </c>
      <c r="Y147" s="315"/>
      <c r="Z147" s="315"/>
      <c r="AA147" s="315"/>
      <c r="AB147" s="315"/>
      <c r="AC147" s="315"/>
      <c r="AD147" s="315"/>
    </row>
    <row r="148" spans="1:30" ht="18.600000000000001">
      <c r="A148" s="358"/>
      <c r="B148" s="463" t="str">
        <f>apuração!B102</f>
        <v>296</v>
      </c>
      <c r="C148" t="str">
        <f>IF(B148:B148&gt;0,VLOOKUP(B148,Fed.!$A$2:$J$1973,2,FALSE)," ")</f>
        <v>UTSUNOMIYA</v>
      </c>
      <c r="D148" t="str">
        <f>IF(B148:B148&gt;0,VLOOKUP(B148,Fed.!$A$2:$J$1973,3,FALSE)," ")</f>
        <v>YUKIO</v>
      </c>
      <c r="E148" s="3" t="str">
        <f>IF(B148:B148&gt;0,VLOOKUP(B148,Fed.!$A$2:$J$1973,4,FALSE)," ")</f>
        <v>M</v>
      </c>
      <c r="F148" s="3" t="str">
        <f>IF(B148:B148&gt;0,VLOOKUP(B148,Fed.!$A$2:$J$1973,5,FALSE)," ")</f>
        <v>11. NCC</v>
      </c>
      <c r="G148" s="413">
        <f>IF(B148:B148&gt;0,VLOOKUP(B148,Fed.!$A$2:$J$1973,6,FALSE)," ")</f>
        <v>18980</v>
      </c>
      <c r="H148">
        <f>IF(B148:B148&gt;0,VLOOKUP(B148,Fed.!$A$2:$J$1973,7,FALSE)," ")</f>
        <v>9</v>
      </c>
      <c r="I148" t="str">
        <f>IF(B148:B148&gt;0,VLOOKUP(B148,Fed.!$A$2:$J$1973,8,FALSE)," ")</f>
        <v>B-SR</v>
      </c>
      <c r="J148" t="str">
        <f>IF(B148:B148&gt;0,VLOOKUP(B148,Fed.!$A$2:$J$1973,9,FALSE)," ")</f>
        <v>LIB2026</v>
      </c>
      <c r="K148" s="3">
        <f>IF(B148:B148&gt;0,VLOOKUP(B148,Fed.!$A$2:$J$1973,10,FALSE)," ")</f>
        <v>0</v>
      </c>
      <c r="L148" s="327">
        <f>apuração!L102</f>
        <v>60</v>
      </c>
      <c r="M148" s="327">
        <f>apuração!M102</f>
        <v>73</v>
      </c>
      <c r="N148" s="322" t="e">
        <f>apuração!#REF!</f>
        <v>#REF!</v>
      </c>
      <c r="O148" s="323" t="e">
        <f>apuração!#REF!</f>
        <v>#REF!</v>
      </c>
      <c r="P148" s="323" t="e">
        <f>apuração!#REF!</f>
        <v>#REF!</v>
      </c>
      <c r="Q148" s="323" t="e">
        <f>apuração!#REF!</f>
        <v>#REF!</v>
      </c>
      <c r="R148" s="323" t="e">
        <f>apuração!#REF!</f>
        <v>#REF!</v>
      </c>
      <c r="S148" s="324" t="e">
        <f>apuração!#REF!</f>
        <v>#REF!</v>
      </c>
      <c r="T148" s="324" t="e">
        <f>apuração!#REF!</f>
        <v>#REF!</v>
      </c>
      <c r="U148" s="324" t="e">
        <f>apuração!#REF!</f>
        <v>#REF!</v>
      </c>
      <c r="V148" s="324" t="e">
        <f>apuração!#REF!</f>
        <v>#REF!</v>
      </c>
      <c r="W148" s="315" t="e">
        <f>apuração!#REF!</f>
        <v>#REF!</v>
      </c>
      <c r="X148" s="325">
        <f>apuração!X102</f>
        <v>115</v>
      </c>
      <c r="Y148" s="315"/>
      <c r="Z148" s="315"/>
      <c r="AA148" s="315"/>
      <c r="AB148" s="315"/>
      <c r="AC148" s="315"/>
      <c r="AD148" s="315"/>
    </row>
    <row r="149" spans="1:30" ht="18.600000000000001">
      <c r="A149" s="358"/>
      <c r="B149" s="63" t="str">
        <f>apuração!B108</f>
        <v>506</v>
      </c>
      <c r="C149" t="str">
        <f>IF(B149:B149&gt;0,VLOOKUP(B149,Fed.!$A$2:$J$1973,2,FALSE)," ")</f>
        <v>KIYOHARA</v>
      </c>
      <c r="D149" t="str">
        <f>IF(B149:B149&gt;0,VLOOKUP(B149,Fed.!$A$2:$J$1973,3,FALSE)," ")</f>
        <v>IKUO</v>
      </c>
      <c r="E149" s="3" t="str">
        <f>IF(B149:B149&gt;0,VLOOKUP(B149,Fed.!$A$2:$J$1973,4,FALSE)," ")</f>
        <v>M</v>
      </c>
      <c r="F149" s="3" t="str">
        <f>IF(B149:B149&gt;0,VLOOKUP(B149,Fed.!$A$2:$J$1973,5,FALSE)," ")</f>
        <v>11. NCC</v>
      </c>
      <c r="G149" s="413">
        <f>IF(B149:B149&gt;0,VLOOKUP(B149,Fed.!$A$2:$J$1973,6,FALSE)," ")</f>
        <v>14496</v>
      </c>
      <c r="H149">
        <f>IF(B149:B149&gt;0,VLOOKUP(B149,Fed.!$A$2:$J$1973,7,FALSE)," ")</f>
        <v>9</v>
      </c>
      <c r="I149" t="str">
        <f>IF(B149:B149&gt;0,VLOOKUP(B149,Fed.!$A$2:$J$1973,8,FALSE)," ")</f>
        <v>B-MR</v>
      </c>
      <c r="J149" t="str">
        <f>IF(B149:B149&gt;0,VLOOKUP(B149,Fed.!$A$2:$J$1973,9,FALSE)," ")</f>
        <v>LIB2026</v>
      </c>
      <c r="K149" s="3">
        <f>IF(B149:B149&gt;0,VLOOKUP(B149,Fed.!$A$2:$J$1973,10,FALSE)," ")</f>
        <v>0</v>
      </c>
      <c r="L149" s="327">
        <f>apuração!L108</f>
        <v>63</v>
      </c>
      <c r="M149" s="327">
        <f>apuração!M108</f>
        <v>71</v>
      </c>
      <c r="N149" s="322">
        <f>apuração!N148</f>
        <v>149</v>
      </c>
      <c r="O149" s="323">
        <f>apuração!O148</f>
        <v>0</v>
      </c>
      <c r="P149" s="323">
        <f>apuração!P148</f>
        <v>0</v>
      </c>
      <c r="Q149" s="323">
        <f>apuração!Q148</f>
        <v>0</v>
      </c>
      <c r="R149" s="323">
        <f>apuração!R148</f>
        <v>0</v>
      </c>
      <c r="S149" s="324" t="str">
        <f>apuração!S148</f>
        <v/>
      </c>
      <c r="T149" s="324" t="str">
        <f>apuração!T148</f>
        <v/>
      </c>
      <c r="U149" s="324" t="str">
        <f>apuração!U148</f>
        <v/>
      </c>
      <c r="V149" s="324" t="str">
        <f>apuração!V148</f>
        <v/>
      </c>
      <c r="W149" s="315" t="str">
        <f>apuração!W148</f>
        <v/>
      </c>
      <c r="X149" s="325">
        <f>apuração!X108</f>
        <v>116</v>
      </c>
      <c r="Y149" s="315"/>
      <c r="Z149" s="315"/>
      <c r="AA149" s="315"/>
      <c r="AB149" s="315"/>
      <c r="AC149" s="315"/>
      <c r="AD149" s="315"/>
    </row>
    <row r="150" spans="1:30" ht="18.600000000000001">
      <c r="A150" s="358"/>
      <c r="B150" s="63" t="str">
        <f>apuração!B128</f>
        <v>411</v>
      </c>
      <c r="C150" t="str">
        <f>IF(B150:B150&gt;0,VLOOKUP(B150,Fed.!$A$2:$J$1973,2,FALSE)," ")</f>
        <v>SATO YOSHINO</v>
      </c>
      <c r="D150" t="str">
        <f>IF(B150:B150&gt;0,VLOOKUP(B150,Fed.!$A$2:$J$1973,3,FALSE)," ")</f>
        <v>MARLI</v>
      </c>
      <c r="E150" s="3" t="str">
        <f>IF(B150:B150&gt;0,VLOOKUP(B150,Fed.!$A$2:$J$1973,4,FALSE)," ")</f>
        <v>F</v>
      </c>
      <c r="F150" s="3" t="str">
        <f>IF(B150:B150&gt;0,VLOOKUP(B150,Fed.!$A$2:$J$1973,5,FALSE)," ")</f>
        <v>11. NCC</v>
      </c>
      <c r="G150" s="413">
        <f>IF(B150:B150&gt;0,VLOOKUP(B150,Fed.!$A$2:$J$1973,6,FALSE)," ")</f>
        <v>22208</v>
      </c>
      <c r="H150">
        <f>IF(B150:B150&gt;0,VLOOKUP(B150,Fed.!$A$2:$J$1973,7,FALSE)," ")</f>
        <v>9</v>
      </c>
      <c r="I150" t="str">
        <f>IF(B150:B150&gt;0,VLOOKUP(B150,Fed.!$A$2:$J$1973,8,FALSE)," ")</f>
        <v>B-NSR</v>
      </c>
      <c r="J150" t="str">
        <f>IF(B150:B150&gt;0,VLOOKUP(B150,Fed.!$A$2:$J$1973,9,FALSE)," ")</f>
        <v>LIB2026</v>
      </c>
      <c r="K150" s="3">
        <f>IF(B150:B150&gt;0,VLOOKUP(B150,Fed.!$A$2:$J$1973,10,FALSE)," ")</f>
        <v>0</v>
      </c>
      <c r="L150" s="327">
        <f>apuração!L128</f>
        <v>61</v>
      </c>
      <c r="M150" s="327">
        <f>apuração!M128</f>
        <v>69</v>
      </c>
      <c r="N150" s="322">
        <f>apuração!N111</f>
        <v>198</v>
      </c>
      <c r="O150" s="323">
        <f>apuração!O111</f>
        <v>0</v>
      </c>
      <c r="P150" s="323">
        <f>apuração!P111</f>
        <v>0</v>
      </c>
      <c r="Q150" s="323">
        <f>apuração!Q111</f>
        <v>0</v>
      </c>
      <c r="R150" s="323">
        <f>apuração!R111</f>
        <v>0</v>
      </c>
      <c r="S150" s="324" t="str">
        <f>apuração!S111</f>
        <v/>
      </c>
      <c r="T150" s="324" t="str">
        <f>apuração!T111</f>
        <v/>
      </c>
      <c r="U150" s="324" t="str">
        <f>apuração!U111</f>
        <v/>
      </c>
      <c r="V150" s="324" t="str">
        <f>apuração!V111</f>
        <v/>
      </c>
      <c r="W150" s="315" t="str">
        <f>apuração!W111</f>
        <v/>
      </c>
      <c r="X150" s="325">
        <f>apuração!X128</f>
        <v>112</v>
      </c>
      <c r="Y150" s="315"/>
      <c r="Z150" s="315"/>
      <c r="AA150" s="315"/>
      <c r="AB150" s="315"/>
      <c r="AC150" s="315"/>
      <c r="AD150" s="315"/>
    </row>
    <row r="151" spans="1:30" ht="18.600000000000001">
      <c r="A151" s="358"/>
      <c r="B151" s="63" t="str">
        <f>apuração!B141</f>
        <v>487</v>
      </c>
      <c r="C151" t="str">
        <f>IF(B151:B151&gt;0,VLOOKUP(B151,Fed.!$A$2:$J$1973,2,FALSE)," ")</f>
        <v>NAKANO</v>
      </c>
      <c r="D151" t="str">
        <f>IF(B151:B151&gt;0,VLOOKUP(B151,Fed.!$A$2:$J$1973,3,FALSE)," ")</f>
        <v>ELZA ONISHI</v>
      </c>
      <c r="E151" s="3" t="str">
        <f>IF(B151:B151&gt;0,VLOOKUP(B151,Fed.!$A$2:$J$1973,4,FALSE)," ")</f>
        <v>F</v>
      </c>
      <c r="F151" s="3" t="str">
        <f>IF(B151:B151&gt;0,VLOOKUP(B151,Fed.!$A$2:$J$1973,5,FALSE)," ")</f>
        <v>11. NCC</v>
      </c>
      <c r="G151" s="413">
        <f>IF(B151:B151&gt;0,VLOOKUP(B151,Fed.!$A$2:$J$1973,6,FALSE)," ")</f>
        <v>17947</v>
      </c>
      <c r="H151">
        <f>IF(B151:B151&gt;0,VLOOKUP(B151,Fed.!$A$2:$J$1973,7,FALSE)," ")</f>
        <v>12</v>
      </c>
      <c r="I151" t="str">
        <f>IF(B151:B151&gt;0,VLOOKUP(B151,Fed.!$A$2:$J$1973,8,FALSE)," ")</f>
        <v>C-SR</v>
      </c>
      <c r="J151" t="str">
        <f>IF(B151:B151&gt;0,VLOOKUP(B151,Fed.!$A$2:$J$1973,9,FALSE)," ")</f>
        <v>LIB2026</v>
      </c>
      <c r="K151" s="3">
        <f>IF(B151:B151&gt;0,VLOOKUP(B151,Fed.!$A$2:$J$1973,10,FALSE)," ")</f>
        <v>0</v>
      </c>
      <c r="L151" s="327">
        <f>apuração!L141</f>
        <v>66</v>
      </c>
      <c r="M151" s="327">
        <f>apuração!M141</f>
        <v>69</v>
      </c>
      <c r="N151" s="322">
        <f>apuração!N108</f>
        <v>134</v>
      </c>
      <c r="O151" s="323">
        <f>apuração!O108</f>
        <v>0</v>
      </c>
      <c r="P151" s="323">
        <f>apuração!P108</f>
        <v>0</v>
      </c>
      <c r="Q151" s="323">
        <f>apuração!Q108</f>
        <v>0</v>
      </c>
      <c r="R151" s="323">
        <f>apuração!R108</f>
        <v>0</v>
      </c>
      <c r="S151" s="324" t="str">
        <f>apuração!S108</f>
        <v/>
      </c>
      <c r="T151" s="324" t="str">
        <f>apuração!T108</f>
        <v/>
      </c>
      <c r="U151" s="324" t="str">
        <f>apuração!U108</f>
        <v/>
      </c>
      <c r="V151" s="324" t="str">
        <f>apuração!V108</f>
        <v/>
      </c>
      <c r="W151" s="315" t="str">
        <f>apuração!W108</f>
        <v/>
      </c>
      <c r="X151" s="325">
        <f>apuração!X141</f>
        <v>111</v>
      </c>
      <c r="Y151" s="315"/>
      <c r="Z151" s="315"/>
      <c r="AA151" s="315"/>
      <c r="AB151" s="315"/>
      <c r="AC151" s="315"/>
      <c r="AD151" s="315"/>
    </row>
    <row r="152" spans="1:30" ht="18.600000000000001">
      <c r="A152" s="358"/>
      <c r="B152" s="63" t="str">
        <f>apuração!B142</f>
        <v>335</v>
      </c>
      <c r="C152" t="str">
        <f>IF(B152:B152&gt;0,VLOOKUP(B152,Fed.!$A$2:$J$1973,2,FALSE)," ")</f>
        <v>KITANO</v>
      </c>
      <c r="D152" t="str">
        <f>IF(B152:B152&gt;0,VLOOKUP(B152,Fed.!$A$2:$J$1973,3,FALSE)," ")</f>
        <v>KAZUO</v>
      </c>
      <c r="E152" s="3" t="str">
        <f>IF(B152:B152&gt;0,VLOOKUP(B152,Fed.!$A$2:$J$1973,4,FALSE)," ")</f>
        <v>M</v>
      </c>
      <c r="F152" s="3" t="str">
        <f>IF(B152:B152&gt;0,VLOOKUP(B152,Fed.!$A$2:$J$1973,5,FALSE)," ")</f>
        <v>11. NCC</v>
      </c>
      <c r="G152" s="413">
        <f>IF(B152:B152&gt;0,VLOOKUP(B152,Fed.!$A$2:$J$1973,6,FALSE)," ")</f>
        <v>19890</v>
      </c>
      <c r="H152">
        <f>IF(B152:B152&gt;0,VLOOKUP(B152,Fed.!$A$2:$J$1973,7,FALSE)," ")</f>
        <v>8</v>
      </c>
      <c r="I152" t="str">
        <f>IF(B152:B152&gt;0,VLOOKUP(B152,Fed.!$A$2:$J$1973,8,FALSE)," ")</f>
        <v>B-NSR</v>
      </c>
      <c r="J152" t="str">
        <f>IF(B152:B152&gt;0,VLOOKUP(B152,Fed.!$A$2:$J$1973,9,FALSE)," ")</f>
        <v>LIB2026</v>
      </c>
      <c r="K152" s="3">
        <f>IF(B152:B152&gt;0,VLOOKUP(B152,Fed.!$A$2:$J$1973,10,FALSE)," ")</f>
        <v>0</v>
      </c>
      <c r="L152" s="327">
        <f>apuração!L142</f>
        <v>60</v>
      </c>
      <c r="M152" s="327">
        <f>apuração!M142</f>
        <v>67</v>
      </c>
      <c r="N152" s="322">
        <f>apuração!N49</f>
        <v>117</v>
      </c>
      <c r="O152" s="323">
        <f>apuração!O49</f>
        <v>0</v>
      </c>
      <c r="P152" s="323">
        <f>apuração!P49</f>
        <v>0</v>
      </c>
      <c r="Q152" s="323">
        <f>apuração!Q49</f>
        <v>0</v>
      </c>
      <c r="R152" s="323">
        <f>apuração!R49</f>
        <v>0</v>
      </c>
      <c r="S152" s="324" t="str">
        <f>apuração!S49</f>
        <v/>
      </c>
      <c r="T152" s="324" t="str">
        <f>apuração!T49</f>
        <v/>
      </c>
      <c r="U152" s="324" t="str">
        <f>apuração!U49</f>
        <v/>
      </c>
      <c r="V152" s="324" t="str">
        <f>apuração!V49</f>
        <v/>
      </c>
      <c r="W152" s="315" t="str">
        <f>apuração!W49</f>
        <v/>
      </c>
      <c r="X152" s="325">
        <f>apuração!X142</f>
        <v>111</v>
      </c>
      <c r="Y152" s="315"/>
      <c r="Z152" s="315"/>
      <c r="AA152" s="315"/>
      <c r="AB152" s="315"/>
      <c r="AC152" s="315"/>
      <c r="AD152" s="315"/>
    </row>
    <row r="153" spans="1:30" ht="18.600000000000001">
      <c r="A153" s="358"/>
      <c r="B153" s="63">
        <f>apuração!B146</f>
        <v>568</v>
      </c>
      <c r="C153" t="str">
        <f>IF(B153:B153&gt;0,VLOOKUP(B153,Fed.!$A$2:$J$1973,2,FALSE)," ")</f>
        <v>FGE VENTURIM</v>
      </c>
      <c r="D153" t="str">
        <f>IF(B153:B153&gt;0,VLOOKUP(B153,Fed.!$A$2:$J$1973,3,FALSE)," ")</f>
        <v>ARISTEU</v>
      </c>
      <c r="E153" s="3" t="str">
        <f>IF(B153:B153&gt;0,VLOOKUP(B153,Fed.!$A$2:$J$1973,4,FALSE)," ")</f>
        <v>M</v>
      </c>
      <c r="F153" s="3" t="str">
        <f>IF(B153:B153&gt;0,VLOOKUP(B153,Fed.!$A$2:$J$1973,5,FALSE)," ")</f>
        <v>11. NCC</v>
      </c>
      <c r="G153" s="413">
        <f>IF(B153:B153&gt;0,VLOOKUP(B153,Fed.!$A$2:$J$1973,6,FALSE)," ")</f>
        <v>16190</v>
      </c>
      <c r="H153">
        <f>IF(B153:B153&gt;0,VLOOKUP(B153,Fed.!$A$2:$J$1973,7,FALSE)," ")</f>
        <v>9</v>
      </c>
      <c r="I153" t="str">
        <f>IF(B153:B153&gt;0,VLOOKUP(B153,Fed.!$A$2:$J$1973,8,FALSE)," ")</f>
        <v>B-SR</v>
      </c>
      <c r="J153" t="str">
        <f>IF(B153:B153&gt;0,VLOOKUP(B153,Fed.!$A$2:$J$1973,9,FALSE)," ")</f>
        <v>LIB2026</v>
      </c>
      <c r="K153" s="3">
        <f>IF(B153:B153&gt;0,VLOOKUP(B153,Fed.!$A$2:$J$1973,10,FALSE)," ")</f>
        <v>0</v>
      </c>
      <c r="L153" s="327">
        <f>apuração!L146</f>
        <v>61</v>
      </c>
      <c r="M153" s="327">
        <f>apuração!M146</f>
        <v>65</v>
      </c>
      <c r="N153" s="322">
        <f>apuração!N109</f>
        <v>134</v>
      </c>
      <c r="O153" s="323">
        <f>apuração!O109</f>
        <v>0</v>
      </c>
      <c r="P153" s="323">
        <f>apuração!P109</f>
        <v>0</v>
      </c>
      <c r="Q153" s="323">
        <f>apuração!Q109</f>
        <v>0</v>
      </c>
      <c r="R153" s="323">
        <f>apuração!R109</f>
        <v>0</v>
      </c>
      <c r="S153" s="324" t="str">
        <f>apuração!S109</f>
        <v/>
      </c>
      <c r="T153" s="324" t="str">
        <f>apuração!T109</f>
        <v/>
      </c>
      <c r="U153" s="324" t="str">
        <f>apuração!U109</f>
        <v/>
      </c>
      <c r="V153" s="324" t="str">
        <f>apuração!V109</f>
        <v/>
      </c>
      <c r="W153" s="315" t="str">
        <f>apuração!W109</f>
        <v/>
      </c>
      <c r="X153" s="325">
        <f>apuração!X146</f>
        <v>108</v>
      </c>
      <c r="Y153" s="315"/>
      <c r="Z153" s="315"/>
      <c r="AA153" s="315"/>
      <c r="AB153" s="315"/>
      <c r="AC153" s="315"/>
      <c r="AD153" s="315"/>
    </row>
    <row r="154" spans="1:30" ht="18.600000000000001">
      <c r="A154" s="358"/>
      <c r="B154" s="463">
        <f>apuração!B161</f>
        <v>719</v>
      </c>
      <c r="C154" t="str">
        <f>IF(B154:B154&gt;0,VLOOKUP(B154,Fed.!$A$2:$J$1973,2,FALSE)," ")</f>
        <v>AZEVEDO</v>
      </c>
      <c r="D154" t="str">
        <f>IF(B154:B154&gt;0,VLOOKUP(B154,Fed.!$A$2:$J$1973,3,FALSE)," ")</f>
        <v>IDELSON</v>
      </c>
      <c r="E154" s="3" t="str">
        <f>IF(B154:B154&gt;0,VLOOKUP(B154,Fed.!$A$2:$J$1973,4,FALSE)," ")</f>
        <v>M</v>
      </c>
      <c r="F154" s="3" t="str">
        <f>IF(B154:B154&gt;0,VLOOKUP(B154,Fed.!$A$2:$J$1973,5,FALSE)," ")</f>
        <v>11. NCC</v>
      </c>
      <c r="G154" s="413">
        <f>IF(B154:B154&gt;0,VLOOKUP(B154,Fed.!$A$2:$J$1973,6,FALSE)," ")</f>
        <v>16509</v>
      </c>
      <c r="H154">
        <f>IF(B154:B154&gt;0,VLOOKUP(B154,Fed.!$A$2:$J$1973,7,FALSE)," ")</f>
        <v>8</v>
      </c>
      <c r="I154" t="str">
        <f>IF(B154:B154&gt;0,VLOOKUP(B154,Fed.!$A$2:$J$1973,8,FALSE)," ")</f>
        <v>B-SR</v>
      </c>
      <c r="J154" t="str">
        <f>IF(B154:B154&gt;0,VLOOKUP(B154,Fed.!$A$2:$J$1973,9,FALSE)," ")</f>
        <v>LIB2026</v>
      </c>
      <c r="K154" s="3">
        <f>IF(B154:B154&gt;0,VLOOKUP(B154,Fed.!$A$2:$J$1973,10,FALSE)," ")</f>
        <v>0</v>
      </c>
      <c r="L154" s="327">
        <f>apuração!L161</f>
        <v>68</v>
      </c>
      <c r="M154" s="327">
        <f>apuração!M161</f>
        <v>62</v>
      </c>
      <c r="N154" s="322">
        <f>apuração!N29</f>
        <v>113</v>
      </c>
      <c r="O154" s="323">
        <f>apuração!O208</f>
        <v>0</v>
      </c>
      <c r="P154" s="323">
        <f>apuração!P208</f>
        <v>0</v>
      </c>
      <c r="Q154" s="323">
        <f>apuração!Q208</f>
        <v>0</v>
      </c>
      <c r="R154" s="323">
        <f>apuração!R208</f>
        <v>0</v>
      </c>
      <c r="S154" s="324" t="str">
        <f>apuração!S208</f>
        <v/>
      </c>
      <c r="T154" s="324" t="str">
        <f>apuração!T208</f>
        <v/>
      </c>
      <c r="U154" s="324" t="str">
        <f>apuração!U208</f>
        <v/>
      </c>
      <c r="V154" s="324" t="str">
        <f>apuração!V208</f>
        <v/>
      </c>
      <c r="W154" s="315" t="str">
        <f>apuração!W208</f>
        <v/>
      </c>
      <c r="X154" s="325">
        <f>apuração!X161</f>
        <v>114</v>
      </c>
      <c r="Y154" s="315"/>
      <c r="Z154" s="315"/>
      <c r="AA154" s="315"/>
      <c r="AB154" s="315"/>
      <c r="AC154" s="315"/>
      <c r="AD154" s="315"/>
    </row>
    <row r="155" spans="1:30" ht="18.600000000000001">
      <c r="A155" s="358"/>
      <c r="B155" s="63" t="str">
        <f>apuração!B166</f>
        <v>781</v>
      </c>
      <c r="C155" t="str">
        <f>IF(B155:B155&gt;0,VLOOKUP(B155,Fed.!$A$2:$J$1973,2,FALSE)," ")</f>
        <v>KOJA</v>
      </c>
      <c r="D155" t="str">
        <f>IF(B155:B155&gt;0,VLOOKUP(B155,Fed.!$A$2:$J$1973,3,FALSE)," ")</f>
        <v>MARIO</v>
      </c>
      <c r="E155" s="3" t="str">
        <f>IF(B155:B155&gt;0,VLOOKUP(B155,Fed.!$A$2:$J$1973,4,FALSE)," ")</f>
        <v>M</v>
      </c>
      <c r="F155" s="3" t="str">
        <f>IF(B155:B155&gt;0,VLOOKUP(B155,Fed.!$A$2:$J$1973,5,FALSE)," ")</f>
        <v>11. NCC</v>
      </c>
      <c r="G155" s="413">
        <f>IF(B155:B155&gt;0,VLOOKUP(B155,Fed.!$A$2:$J$1973,6,FALSE)," ")</f>
        <v>18155</v>
      </c>
      <c r="H155">
        <f>IF(B155:B155&gt;0,VLOOKUP(B155,Fed.!$A$2:$J$1973,7,FALSE)," ")</f>
        <v>9</v>
      </c>
      <c r="I155" t="str">
        <f>IF(B155:B155&gt;0,VLOOKUP(B155,Fed.!$A$2:$J$1973,8,FALSE)," ")</f>
        <v>B-SR</v>
      </c>
      <c r="J155" t="str">
        <f>IF(B155:B155&gt;0,VLOOKUP(B155,Fed.!$A$2:$J$1973,9,FALSE)," ")</f>
        <v>LIB2026</v>
      </c>
      <c r="K155" s="3">
        <f>IF(B155:B155&gt;0,VLOOKUP(B155,Fed.!$A$2:$J$1973,10,FALSE)," ")</f>
        <v>0</v>
      </c>
      <c r="L155" s="327">
        <f>apuração!L166</f>
        <v>61</v>
      </c>
      <c r="M155" s="327">
        <f>apuração!M166</f>
        <v>56</v>
      </c>
      <c r="N155" s="322" t="e">
        <f>apuração!#REF!</f>
        <v>#REF!</v>
      </c>
      <c r="O155" s="323" t="e">
        <f>apuração!#REF!</f>
        <v>#REF!</v>
      </c>
      <c r="P155" s="323" t="e">
        <f>apuração!#REF!</f>
        <v>#REF!</v>
      </c>
      <c r="Q155" s="323" t="e">
        <f>apuração!#REF!</f>
        <v>#REF!</v>
      </c>
      <c r="R155" s="323" t="e">
        <f>apuração!#REF!</f>
        <v>#REF!</v>
      </c>
      <c r="S155" s="324" t="e">
        <f>apuração!#REF!</f>
        <v>#REF!</v>
      </c>
      <c r="T155" s="324" t="e">
        <f>apuração!#REF!</f>
        <v>#REF!</v>
      </c>
      <c r="U155" s="324" t="e">
        <f>apuração!#REF!</f>
        <v>#REF!</v>
      </c>
      <c r="V155" s="324" t="e">
        <f>apuração!#REF!</f>
        <v>#REF!</v>
      </c>
      <c r="W155" s="315" t="e">
        <f>apuração!#REF!</f>
        <v>#REF!</v>
      </c>
      <c r="X155" s="325">
        <f>apuração!X166</f>
        <v>99</v>
      </c>
      <c r="Y155" s="315"/>
      <c r="Z155" s="315"/>
      <c r="AA155" s="315"/>
      <c r="AB155" s="315"/>
      <c r="AC155" s="315"/>
      <c r="AD155" s="315"/>
    </row>
    <row r="156" spans="1:30" ht="18.600000000000001">
      <c r="A156" s="358"/>
      <c r="B156" s="63" t="str">
        <f>apuração!B179</f>
        <v>836</v>
      </c>
      <c r="C156" t="str">
        <f>IF(B156:B156&gt;0,VLOOKUP(B156,Fed.!$A$2:$J$1973,2,FALSE)," ")</f>
        <v>UEMURA</v>
      </c>
      <c r="D156" t="str">
        <f>IF(B156:B156&gt;0,VLOOKUP(B156,Fed.!$A$2:$J$1973,3,FALSE)," ")</f>
        <v>YOSHIO</v>
      </c>
      <c r="E156" s="3" t="str">
        <f>IF(B156:B156&gt;0,VLOOKUP(B156,Fed.!$A$2:$J$1973,4,FALSE)," ")</f>
        <v>M</v>
      </c>
      <c r="F156" s="3" t="str">
        <f>IF(B156:B156&gt;0,VLOOKUP(B156,Fed.!$A$2:$J$1973,5,FALSE)," ")</f>
        <v>11. NCC</v>
      </c>
      <c r="G156" s="413">
        <f>IF(B156:B156&gt;0,VLOOKUP(B156,Fed.!$A$2:$J$1973,6,FALSE)," ")</f>
        <v>16850</v>
      </c>
      <c r="H156">
        <f>IF(B156:B156&gt;0,VLOOKUP(B156,Fed.!$A$2:$J$1973,7,FALSE)," ")</f>
        <v>9</v>
      </c>
      <c r="I156" t="str">
        <f>IF(B156:B156&gt;0,VLOOKUP(B156,Fed.!$A$2:$J$1973,8,FALSE)," ")</f>
        <v>B-SR</v>
      </c>
      <c r="J156" t="str">
        <f>IF(B156:B156&gt;0,VLOOKUP(B156,Fed.!$A$2:$J$1973,9,FALSE)," ")</f>
        <v>LIB2026</v>
      </c>
      <c r="K156" s="3">
        <f>IF(B156:B156&gt;0,VLOOKUP(B156,Fed.!$A$2:$J$1973,10,FALSE)," ")</f>
        <v>0</v>
      </c>
      <c r="L156" s="327">
        <f>apuração!L179</f>
        <v>69</v>
      </c>
      <c r="M156" s="327">
        <f>apuração!M179</f>
        <v>61</v>
      </c>
      <c r="N156" s="322">
        <f>apuração!N21</f>
        <v>115</v>
      </c>
      <c r="O156" s="323">
        <f>apuração!O21</f>
        <v>0</v>
      </c>
      <c r="P156" s="323">
        <f>apuração!P21</f>
        <v>0</v>
      </c>
      <c r="Q156" s="323">
        <f>apuração!Q21</f>
        <v>0</v>
      </c>
      <c r="R156" s="323">
        <f>apuração!R21</f>
        <v>0</v>
      </c>
      <c r="S156" s="324" t="str">
        <f>apuração!S21</f>
        <v/>
      </c>
      <c r="T156" s="324" t="str">
        <f>apuração!T21</f>
        <v/>
      </c>
      <c r="U156" s="324" t="str">
        <f>apuração!U21</f>
        <v/>
      </c>
      <c r="V156" s="324" t="str">
        <f>apuração!V21</f>
        <v/>
      </c>
      <c r="W156" s="315" t="str">
        <f>apuração!W21</f>
        <v/>
      </c>
      <c r="X156" s="325">
        <f>apuração!X179</f>
        <v>112</v>
      </c>
      <c r="Y156" s="315"/>
      <c r="Z156" s="315"/>
      <c r="AA156" s="315"/>
      <c r="AB156" s="315"/>
      <c r="AC156" s="315"/>
      <c r="AD156" s="315"/>
    </row>
    <row r="157" spans="1:30" ht="18.600000000000001">
      <c r="A157" s="358"/>
      <c r="B157" s="63" t="str">
        <f>apuração!B184</f>
        <v>955</v>
      </c>
      <c r="C157" t="str">
        <f>IF(B157:B157&gt;0,VLOOKUP(B157,Fed.!$A$2:$J$1973,2,FALSE)," ")</f>
        <v>ISSHIKI</v>
      </c>
      <c r="D157" t="str">
        <f>IF(B157:B157&gt;0,VLOOKUP(B157,Fed.!$A$2:$J$1973,3,FALSE)," ")</f>
        <v>HIROSHI</v>
      </c>
      <c r="E157" s="3" t="str">
        <f>IF(B157:B157&gt;0,VLOOKUP(B157,Fed.!$A$2:$J$1973,4,FALSE)," ")</f>
        <v>M</v>
      </c>
      <c r="F157" s="3" t="str">
        <f>IF(B157:B157&gt;0,VLOOKUP(B157,Fed.!$A$2:$J$1973,5,FALSE)," ")</f>
        <v>11. NCC</v>
      </c>
      <c r="G157" s="413">
        <f>IF(B157:B157&gt;0,VLOOKUP(B157,Fed.!$A$2:$J$1973,6,FALSE)," ")</f>
        <v>14732</v>
      </c>
      <c r="H157">
        <f>IF(B157:B157&gt;0,VLOOKUP(B157,Fed.!$A$2:$J$1973,7,FALSE)," ")</f>
        <v>12</v>
      </c>
      <c r="I157" t="str">
        <f>IF(B157:B157&gt;0,VLOOKUP(B157,Fed.!$A$2:$J$1973,8,FALSE)," ")</f>
        <v>C-MR</v>
      </c>
      <c r="J157" t="str">
        <f>IF(B157:B157&gt;0,VLOOKUP(B157,Fed.!$A$2:$J$1973,9,FALSE)," ")</f>
        <v>LIB2026</v>
      </c>
      <c r="K157" s="3">
        <f>IF(B157:B157&gt;0,VLOOKUP(B157,Fed.!$A$2:$J$1973,10,FALSE)," ")</f>
        <v>0</v>
      </c>
      <c r="L157" s="327">
        <f>apuração!L184</f>
        <v>68</v>
      </c>
      <c r="M157" s="327">
        <f>apuração!M184</f>
        <v>71</v>
      </c>
      <c r="N157" s="322" t="str">
        <f>apuração!N210</f>
        <v/>
      </c>
      <c r="O157" s="323">
        <f>apuração!O210</f>
        <v>0</v>
      </c>
      <c r="P157" s="323">
        <f>apuração!P210</f>
        <v>0</v>
      </c>
      <c r="Q157" s="323">
        <f>apuração!Q210</f>
        <v>0</v>
      </c>
      <c r="R157" s="323">
        <f>apuração!R210</f>
        <v>0</v>
      </c>
      <c r="S157" s="324" t="str">
        <f>apuração!S210</f>
        <v/>
      </c>
      <c r="T157" s="324" t="str">
        <f>apuração!T210</f>
        <v/>
      </c>
      <c r="U157" s="324" t="str">
        <f>apuração!U210</f>
        <v/>
      </c>
      <c r="V157" s="324" t="str">
        <f>apuração!V210</f>
        <v/>
      </c>
      <c r="W157" s="315" t="str">
        <f>apuração!W210</f>
        <v/>
      </c>
      <c r="X157" s="325">
        <f>apuração!X184</f>
        <v>115</v>
      </c>
      <c r="Y157" s="315"/>
      <c r="Z157" s="315"/>
      <c r="AA157" s="315"/>
      <c r="AB157" s="315"/>
      <c r="AC157" s="315"/>
      <c r="AD157" s="315"/>
    </row>
    <row r="158" spans="1:30" ht="18.600000000000001">
      <c r="A158" s="358"/>
      <c r="B158" s="63" t="str">
        <f>apuração!B187</f>
        <v>308</v>
      </c>
      <c r="C158" t="str">
        <f>IF(B158:B158&gt;0,VLOOKUP(B158,Fed.!$A$2:$J$1973,2,FALSE)," ")</f>
        <v>SATO</v>
      </c>
      <c r="D158" t="str">
        <f>IF(B158:B158&gt;0,VLOOKUP(B158,Fed.!$A$2:$J$1973,3,FALSE)," ")</f>
        <v>HIROYUKI</v>
      </c>
      <c r="E158" s="3" t="str">
        <f>IF(B158:B158&gt;0,VLOOKUP(B158,Fed.!$A$2:$J$1973,4,FALSE)," ")</f>
        <v>M</v>
      </c>
      <c r="F158" s="3" t="str">
        <f>IF(B158:B158&gt;0,VLOOKUP(B158,Fed.!$A$2:$J$1973,5,FALSE)," ")</f>
        <v>11. NCC</v>
      </c>
      <c r="G158" s="413">
        <f>IF(B158:B158&gt;0,VLOOKUP(B158,Fed.!$A$2:$J$1973,6,FALSE)," ")</f>
        <v>13814</v>
      </c>
      <c r="H158">
        <f>IF(B158:B158&gt;0,VLOOKUP(B158,Fed.!$A$2:$J$1973,7,FALSE)," ")</f>
        <v>9</v>
      </c>
      <c r="I158" t="str">
        <f>IF(B158:B158&gt;0,VLOOKUP(B158,Fed.!$A$2:$J$1973,8,FALSE)," ")</f>
        <v>B-MR</v>
      </c>
      <c r="J158" t="str">
        <f>IF(B158:B158&gt;0,VLOOKUP(B158,Fed.!$A$2:$J$1973,9,FALSE)," ")</f>
        <v>LIB2026</v>
      </c>
      <c r="K158" s="3">
        <f>IF(B158:B158&gt;0,VLOOKUP(B158,Fed.!$A$2:$J$1973,10,FALSE)," ")</f>
        <v>0</v>
      </c>
      <c r="L158" s="327">
        <f>apuração!L187</f>
        <v>64</v>
      </c>
      <c r="M158" s="327">
        <f>apuração!M187</f>
        <v>60</v>
      </c>
      <c r="N158" s="322" t="str">
        <f>apuração!N213</f>
        <v/>
      </c>
      <c r="O158" s="323">
        <f>apuração!O213</f>
        <v>0</v>
      </c>
      <c r="P158" s="323">
        <f>apuração!P213</f>
        <v>0</v>
      </c>
      <c r="Q158" s="323">
        <f>apuração!Q213</f>
        <v>0</v>
      </c>
      <c r="R158" s="323">
        <f>apuração!R213</f>
        <v>0</v>
      </c>
      <c r="S158" s="324" t="str">
        <f>apuração!S213</f>
        <v/>
      </c>
      <c r="T158" s="324" t="str">
        <f>apuração!T213</f>
        <v/>
      </c>
      <c r="U158" s="324" t="str">
        <f>apuração!U213</f>
        <v/>
      </c>
      <c r="V158" s="324" t="str">
        <f>apuração!V213</f>
        <v/>
      </c>
      <c r="W158" s="315" t="str">
        <f>apuração!W213</f>
        <v/>
      </c>
      <c r="X158" s="325">
        <f>apuração!X187</f>
        <v>106</v>
      </c>
      <c r="Y158" s="315"/>
      <c r="Z158" s="315"/>
      <c r="AA158" s="315"/>
      <c r="AB158" s="315"/>
      <c r="AC158" s="315"/>
      <c r="AD158" s="315"/>
    </row>
    <row r="159" spans="1:30" ht="18.600000000000001">
      <c r="A159" s="358"/>
      <c r="B159" s="63" t="str">
        <f>apuração!B190</f>
        <v>977</v>
      </c>
      <c r="C159" t="str">
        <f>IF(B159:B159&gt;0,VLOOKUP(B159,Fed.!$A$2:$J$1973,2,FALSE)," ")</f>
        <v>DE ARAUJO A. GOMES</v>
      </c>
      <c r="D159" t="str">
        <f>IF(B159:B159&gt;0,VLOOKUP(B159,Fed.!$A$2:$J$1973,3,FALSE)," ")</f>
        <v>ROSIMAR</v>
      </c>
      <c r="E159" s="3" t="str">
        <f>IF(B159:B159&gt;0,VLOOKUP(B159,Fed.!$A$2:$J$1973,4,FALSE)," ")</f>
        <v>F</v>
      </c>
      <c r="F159" s="3" t="str">
        <f>IF(B159:B159&gt;0,VLOOKUP(B159,Fed.!$A$2:$J$1973,5,FALSE)," ")</f>
        <v>11. NCC</v>
      </c>
      <c r="G159" s="413">
        <f>IF(B159:B159&gt;0,VLOOKUP(B159,Fed.!$A$2:$J$1973,6,FALSE)," ")</f>
        <v>23484</v>
      </c>
      <c r="H159">
        <f>IF(B159:B159&gt;0,VLOOKUP(B159,Fed.!$A$2:$J$1973,7,FALSE)," ")</f>
        <v>9</v>
      </c>
      <c r="I159" t="str">
        <f>IF(B159:B159&gt;0,VLOOKUP(B159,Fed.!$A$2:$J$1973,8,FALSE)," ")</f>
        <v>B-NSR</v>
      </c>
      <c r="J159" t="str">
        <f>IF(B159:B159&gt;0,VLOOKUP(B159,Fed.!$A$2:$J$1973,9,FALSE)," ")</f>
        <v>LIB2026</v>
      </c>
      <c r="K159" s="3">
        <f>IF(B159:B159&gt;0,VLOOKUP(B159,Fed.!$A$2:$J$1973,10,FALSE)," ")</f>
        <v>0</v>
      </c>
      <c r="L159" s="327">
        <f>apuração!L190</f>
        <v>73</v>
      </c>
      <c r="M159" s="327">
        <f>apuração!M190</f>
        <v>62</v>
      </c>
      <c r="N159" s="322">
        <f>apuração!N147</f>
        <v>144</v>
      </c>
      <c r="O159" s="323">
        <f>apuração!O147</f>
        <v>0</v>
      </c>
      <c r="P159" s="323">
        <f>apuração!P147</f>
        <v>0</v>
      </c>
      <c r="Q159" s="323">
        <f>apuração!Q147</f>
        <v>0</v>
      </c>
      <c r="R159" s="323">
        <f>apuração!R147</f>
        <v>0</v>
      </c>
      <c r="S159" s="324" t="str">
        <f>apuração!S147</f>
        <v/>
      </c>
      <c r="T159" s="324" t="str">
        <f>apuração!T147</f>
        <v/>
      </c>
      <c r="U159" s="324" t="str">
        <f>apuração!U147</f>
        <v/>
      </c>
      <c r="V159" s="324" t="str">
        <f>apuração!V147</f>
        <v/>
      </c>
      <c r="W159" s="315" t="str">
        <f>apuração!W147</f>
        <v/>
      </c>
      <c r="X159" s="325">
        <f>apuração!X190</f>
        <v>117</v>
      </c>
      <c r="Y159" s="315"/>
      <c r="Z159" s="315"/>
      <c r="AA159" s="315"/>
      <c r="AB159" s="315"/>
      <c r="AC159" s="315"/>
      <c r="AD159" s="315"/>
    </row>
    <row r="160" spans="1:30" ht="18.600000000000001">
      <c r="A160" s="358"/>
      <c r="B160" s="63">
        <f>apuração!B198</f>
        <v>479</v>
      </c>
      <c r="C160" t="str">
        <f>IF(B160:B160&gt;0,VLOOKUP(B160,Fed.!$A$2:$J$1973,2,FALSE)," ")</f>
        <v>SATO</v>
      </c>
      <c r="D160" t="str">
        <f>IF(B160:B160&gt;0,VLOOKUP(B160,Fed.!$A$2:$J$1973,3,FALSE)," ")</f>
        <v>EDSON ATUSHI</v>
      </c>
      <c r="E160" s="3" t="str">
        <f>IF(B160:B160&gt;0,VLOOKUP(B160,Fed.!$A$2:$J$1973,4,FALSE)," ")</f>
        <v>M</v>
      </c>
      <c r="F160" s="3" t="str">
        <f>IF(B160:B160&gt;0,VLOOKUP(B160,Fed.!$A$2:$J$1973,5,FALSE)," ")</f>
        <v>11. NCC</v>
      </c>
      <c r="G160" s="413">
        <f>IF(B160:B160&gt;0,VLOOKUP(B160,Fed.!$A$2:$J$1973,6,FALSE)," ")</f>
        <v>15912</v>
      </c>
      <c r="H160">
        <f>IF(B160:B160&gt;0,VLOOKUP(B160,Fed.!$A$2:$J$1973,7,FALSE)," ")</f>
        <v>12</v>
      </c>
      <c r="I160" t="str">
        <f>IF(B160:B160&gt;0,VLOOKUP(B160,Fed.!$A$2:$J$1973,8,FALSE)," ")</f>
        <v>C-SR</v>
      </c>
      <c r="J160" t="str">
        <f>IF(B160:B160&gt;0,VLOOKUP(B160,Fed.!$A$2:$J$1973,9,FALSE)," ")</f>
        <v>LIB2026</v>
      </c>
      <c r="K160" s="3">
        <f>IF(B160:B160&gt;0,VLOOKUP(B160,Fed.!$A$2:$J$1973,10,FALSE)," ")</f>
        <v>0</v>
      </c>
      <c r="L160" s="327">
        <f>apuração!L198</f>
        <v>70</v>
      </c>
      <c r="M160" s="327">
        <f>apuração!M198</f>
        <v>63</v>
      </c>
      <c r="N160" s="322">
        <f>apuração!N133</f>
        <v>198</v>
      </c>
      <c r="O160" s="323">
        <f>apuração!O133</f>
        <v>0</v>
      </c>
      <c r="P160" s="323">
        <f>apuração!P133</f>
        <v>0</v>
      </c>
      <c r="Q160" s="323">
        <f>apuração!Q133</f>
        <v>0</v>
      </c>
      <c r="R160" s="323">
        <f>apuração!R133</f>
        <v>0</v>
      </c>
      <c r="S160" s="324" t="str">
        <f>apuração!S133</f>
        <v/>
      </c>
      <c r="T160" s="324" t="str">
        <f>apuração!T133</f>
        <v/>
      </c>
      <c r="U160" s="324" t="str">
        <f>apuração!U133</f>
        <v/>
      </c>
      <c r="V160" s="324" t="str">
        <f>apuração!V133</f>
        <v/>
      </c>
      <c r="W160" s="315" t="str">
        <f>apuração!W133</f>
        <v/>
      </c>
      <c r="X160" s="325">
        <f>apuração!X198</f>
        <v>109</v>
      </c>
      <c r="Y160" s="315"/>
      <c r="Z160" s="315"/>
      <c r="AA160" s="315"/>
      <c r="AB160" s="315"/>
      <c r="AC160" s="315"/>
      <c r="AD160" s="315"/>
    </row>
    <row r="161" spans="1:30" ht="18.600000000000001">
      <c r="A161" s="358"/>
      <c r="B161" s="63" t="str">
        <f>apuração!B201</f>
        <v>675</v>
      </c>
      <c r="C161" t="str">
        <f>IF(B161:B161&gt;0,VLOOKUP(B161,Fed.!$A$2:$J$1973,2,FALSE)," ")</f>
        <v>NISHIJIMA</v>
      </c>
      <c r="D161" t="str">
        <f>IF(B161:B161&gt;0,VLOOKUP(B161,Fed.!$A$2:$J$1973,3,FALSE)," ")</f>
        <v>KIMIKO</v>
      </c>
      <c r="E161" s="3" t="str">
        <f>IF(B161:B161&gt;0,VLOOKUP(B161,Fed.!$A$2:$J$1973,4,FALSE)," ")</f>
        <v>F</v>
      </c>
      <c r="F161" s="3" t="str">
        <f>IF(B161:B161&gt;0,VLOOKUP(B161,Fed.!$A$2:$J$1973,5,FALSE)," ")</f>
        <v>11. NCC</v>
      </c>
      <c r="G161" s="413">
        <f>IF(B161:B161&gt;0,VLOOKUP(B161,Fed.!$A$2:$J$1973,6,FALSE)," ")</f>
        <v>15141</v>
      </c>
      <c r="H161">
        <f>IF(B161:B161&gt;0,VLOOKUP(B161,Fed.!$A$2:$J$1973,7,FALSE)," ")</f>
        <v>9</v>
      </c>
      <c r="I161" t="str">
        <f>IF(B161:B161&gt;0,VLOOKUP(B161,Fed.!$A$2:$J$1973,8,FALSE)," ")</f>
        <v>B-MR</v>
      </c>
      <c r="J161" t="str">
        <f>IF(B161:B161&gt;0,VLOOKUP(B161,Fed.!$A$2:$J$1973,9,FALSE)," ")</f>
        <v>LIB2026</v>
      </c>
      <c r="K161" s="3">
        <f>IF(B161:B161&gt;0,VLOOKUP(B161,Fed.!$A$2:$J$1973,10,FALSE)," ")</f>
        <v>0</v>
      </c>
      <c r="L161" s="327">
        <f>apuração!L201</f>
        <v>64</v>
      </c>
      <c r="M161" s="327">
        <f>apuração!M201</f>
        <v>57</v>
      </c>
      <c r="N161" s="322">
        <f>apuração!N161</f>
        <v>130</v>
      </c>
      <c r="O161" s="323">
        <f>apuração!O161</f>
        <v>0</v>
      </c>
      <c r="P161" s="323">
        <f>apuração!P161</f>
        <v>0</v>
      </c>
      <c r="Q161" s="323">
        <f>apuração!Q161</f>
        <v>0</v>
      </c>
      <c r="R161" s="323">
        <f>apuração!R161</f>
        <v>0</v>
      </c>
      <c r="S161" s="324" t="str">
        <f>apuração!S161</f>
        <v/>
      </c>
      <c r="T161" s="324" t="str">
        <f>apuração!T161</f>
        <v/>
      </c>
      <c r="U161" s="324" t="str">
        <f>apuração!U161</f>
        <v/>
      </c>
      <c r="V161" s="324" t="str">
        <f>apuração!V161</f>
        <v/>
      </c>
      <c r="W161" s="315" t="str">
        <f>apuração!W161</f>
        <v/>
      </c>
      <c r="X161" s="325">
        <f>apuração!X201</f>
        <v>103</v>
      </c>
      <c r="Y161" s="315"/>
      <c r="Z161" s="315"/>
      <c r="AA161" s="315"/>
      <c r="AB161" s="315"/>
      <c r="AC161" s="315"/>
      <c r="AD161" s="315"/>
    </row>
    <row r="162" spans="1:30" ht="18.600000000000001">
      <c r="A162" s="358"/>
      <c r="B162" s="63" t="str">
        <f>apuração!B206</f>
        <v>410</v>
      </c>
      <c r="C162" t="str">
        <f>IF(B162:B162&gt;0,VLOOKUP(B162,Fed.!$A$2:$J$1973,2,FALSE)," ")</f>
        <v>YOSHINO</v>
      </c>
      <c r="D162" t="str">
        <f>IF(B162:B162&gt;0,VLOOKUP(B162,Fed.!$A$2:$J$1973,3,FALSE)," ")</f>
        <v>GUIDO YOSHIAKI</v>
      </c>
      <c r="E162" s="3" t="str">
        <f>IF(B162:B162&gt;0,VLOOKUP(B162,Fed.!$A$2:$J$1973,4,FALSE)," ")</f>
        <v>M</v>
      </c>
      <c r="F162" s="3" t="str">
        <f>IF(B162:B162&gt;0,VLOOKUP(B162,Fed.!$A$2:$J$1973,5,FALSE)," ")</f>
        <v>11. NCC</v>
      </c>
      <c r="G162" s="413">
        <f>IF(B162:B162&gt;0,VLOOKUP(B162,Fed.!$A$2:$J$1973,6,FALSE)," ")</f>
        <v>21607</v>
      </c>
      <c r="H162">
        <f>IF(B162:B162&gt;0,VLOOKUP(B162,Fed.!$A$2:$J$1973,7,FALSE)," ")</f>
        <v>12</v>
      </c>
      <c r="I162" t="str">
        <f>IF(B162:B162&gt;0,VLOOKUP(B162,Fed.!$A$2:$J$1973,8,FALSE)," ")</f>
        <v>C-NSR</v>
      </c>
      <c r="J162" t="str">
        <f>IF(B162:B162&gt;0,VLOOKUP(B162,Fed.!$A$2:$J$1973,9,FALSE)," ")</f>
        <v>LIB2026i</v>
      </c>
      <c r="K162" s="3">
        <f>IF(B162:B162&gt;0,VLOOKUP(B162,Fed.!$A$2:$J$1973,10,FALSE)," ")</f>
        <v>0</v>
      </c>
      <c r="L162" s="327">
        <f>apuração!L206</f>
        <v>65</v>
      </c>
      <c r="M162" s="327">
        <f>apuração!M206</f>
        <v>65</v>
      </c>
      <c r="N162" s="322">
        <f>apuração!N188</f>
        <v>131</v>
      </c>
      <c r="O162" s="323">
        <f>apuração!O188</f>
        <v>0</v>
      </c>
      <c r="P162" s="323">
        <f>apuração!P188</f>
        <v>0</v>
      </c>
      <c r="Q162" s="323">
        <f>apuração!Q188</f>
        <v>0</v>
      </c>
      <c r="R162" s="323">
        <f>apuração!R188</f>
        <v>0</v>
      </c>
      <c r="S162" s="324" t="str">
        <f>apuração!S188</f>
        <v/>
      </c>
      <c r="T162" s="324" t="str">
        <f>apuração!T188</f>
        <v/>
      </c>
      <c r="U162" s="324" t="str">
        <f>apuração!U188</f>
        <v/>
      </c>
      <c r="V162" s="324" t="str">
        <f>apuração!V188</f>
        <v/>
      </c>
      <c r="W162" s="315" t="str">
        <f>apuração!W188</f>
        <v/>
      </c>
      <c r="X162" s="325">
        <f>apuração!X206</f>
        <v>106</v>
      </c>
      <c r="Y162" s="315"/>
      <c r="Z162" s="315"/>
      <c r="AA162" s="315"/>
      <c r="AB162" s="315"/>
      <c r="AC162" s="315"/>
      <c r="AD162" s="315"/>
    </row>
    <row r="163" spans="1:30" ht="18.600000000000001">
      <c r="A163" s="358"/>
      <c r="B163" s="63" t="str">
        <f>apuração!B27</f>
        <v>527</v>
      </c>
      <c r="C163" t="str">
        <f>IF(B163:B163&gt;0,VLOOKUP(B163,Fed.!$A$2:$J$1973,2,FALSE)," ")</f>
        <v>KONDO</v>
      </c>
      <c r="D163" t="str">
        <f>IF(B163:B163&gt;0,VLOOKUP(B163,Fed.!$A$2:$J$1973,3,FALSE)," ")</f>
        <v>JORGE</v>
      </c>
      <c r="E163" s="3" t="str">
        <f>IF(B163:B163&gt;0,VLOOKUP(B163,Fed.!$A$2:$J$1973,4,FALSE)," ")</f>
        <v>M</v>
      </c>
      <c r="F163" s="3" t="str">
        <f>IF(B163:B163&gt;0,VLOOKUP(B163,Fed.!$A$2:$J$1973,5,FALSE)," ")</f>
        <v>12. COO</v>
      </c>
      <c r="G163" s="413">
        <f>IF(B163:B163&gt;0,VLOOKUP(B163,Fed.!$A$2:$J$1973,6,FALSE)," ")</f>
        <v>16542</v>
      </c>
      <c r="H163">
        <f>IF(B163:B163&gt;0,VLOOKUP(B163,Fed.!$A$2:$J$1973,7,FALSE)," ")</f>
        <v>3</v>
      </c>
      <c r="I163" t="str">
        <f>IF(B163:B163&gt;0,VLOOKUP(B163,Fed.!$A$2:$J$1973,8,FALSE)," ")</f>
        <v>EX-SR</v>
      </c>
      <c r="J163" t="str">
        <f>IF(B163:B163&gt;0,VLOOKUP(B163,Fed.!$A$2:$J$1973,9,FALSE)," ")</f>
        <v>LIB2026</v>
      </c>
      <c r="K163" s="3">
        <f>IF(B163:B163&gt;0,VLOOKUP(B163,Fed.!$A$2:$J$1973,10,FALSE)," ")</f>
        <v>0</v>
      </c>
      <c r="L163" s="326">
        <f>apuração!L27</f>
        <v>55</v>
      </c>
      <c r="M163" s="326">
        <f>apuração!M27</f>
        <v>58</v>
      </c>
      <c r="N163" s="322">
        <f>apuração!N77</f>
        <v>112</v>
      </c>
      <c r="O163" s="323">
        <f>apuração!O77</f>
        <v>0</v>
      </c>
      <c r="P163" s="323">
        <f>apuração!P77</f>
        <v>0</v>
      </c>
      <c r="Q163" s="323">
        <f>apuração!Q77</f>
        <v>0</v>
      </c>
      <c r="R163" s="323">
        <f>apuração!R77</f>
        <v>0</v>
      </c>
      <c r="S163" s="324" t="str">
        <f>apuração!S77</f>
        <v/>
      </c>
      <c r="T163" s="324" t="str">
        <f>apuração!T77</f>
        <v/>
      </c>
      <c r="U163" s="324" t="str">
        <f>apuração!U77</f>
        <v/>
      </c>
      <c r="V163" s="324" t="str">
        <f>apuração!V77</f>
        <v/>
      </c>
      <c r="W163" s="315" t="str">
        <f>apuração!W77</f>
        <v/>
      </c>
      <c r="X163" s="325">
        <f>apuração!X27</f>
        <v>107</v>
      </c>
      <c r="Y163" s="315"/>
      <c r="Z163" s="315"/>
      <c r="AA163" s="315"/>
      <c r="AB163" s="315"/>
      <c r="AC163" s="315"/>
      <c r="AD163" s="315"/>
    </row>
    <row r="164" spans="1:30" ht="18.600000000000001">
      <c r="A164" s="358"/>
      <c r="B164" s="63" t="str">
        <f>apuração!B68</f>
        <v>903</v>
      </c>
      <c r="C164" t="str">
        <f>IF(B164:B164&gt;0,VLOOKUP(B164,Fed.!$A$2:$J$1973,2,FALSE)," ")</f>
        <v>NAGATA</v>
      </c>
      <c r="D164" t="str">
        <f>IF(B164:B164&gt;0,VLOOKUP(B164,Fed.!$A$2:$J$1973,3,FALSE)," ")</f>
        <v>AROLDO KOJI</v>
      </c>
      <c r="E164" s="3" t="str">
        <f>IF(B164:B164&gt;0,VLOOKUP(B164,Fed.!$A$2:$J$1973,4,FALSE)," ")</f>
        <v>M</v>
      </c>
      <c r="F164" s="3" t="str">
        <f>IF(B164:B164&gt;0,VLOOKUP(B164,Fed.!$A$2:$J$1973,5,FALSE)," ")</f>
        <v>12. COO</v>
      </c>
      <c r="G164" s="413">
        <f>IF(B164:B164&gt;0,VLOOKUP(B164,Fed.!$A$2:$J$1973,6,FALSE)," ")</f>
        <v>27807</v>
      </c>
      <c r="H164">
        <f>IF(B164:B164&gt;0,VLOOKUP(B164,Fed.!$A$2:$J$1973,7,FALSE)," ")</f>
        <v>5</v>
      </c>
      <c r="I164" t="str">
        <f>IF(B164:B164&gt;0,VLOOKUP(B164,Fed.!$A$2:$J$1973,8,FALSE)," ")</f>
        <v>A-NSR</v>
      </c>
      <c r="J164" t="str">
        <f>IF(B164:B164&gt;0,VLOOKUP(B164,Fed.!$A$2:$J$1973,9,FALSE)," ")</f>
        <v>LIB2026</v>
      </c>
      <c r="K164" s="3">
        <f>IF(B164:B164&gt;0,VLOOKUP(B164,Fed.!$A$2:$J$1973,10,FALSE)," ")</f>
        <v>0</v>
      </c>
      <c r="L164" s="321">
        <f>apuração!L68</f>
        <v>52</v>
      </c>
      <c r="M164" s="321">
        <f>apuração!M68</f>
        <v>54</v>
      </c>
      <c r="N164" s="322">
        <f>apuração!N130</f>
        <v>109</v>
      </c>
      <c r="O164" s="323">
        <f>apuração!O130</f>
        <v>0</v>
      </c>
      <c r="P164" s="323">
        <f>apuração!P130</f>
        <v>0</v>
      </c>
      <c r="Q164" s="323">
        <f>apuração!Q130</f>
        <v>0</v>
      </c>
      <c r="R164" s="323">
        <f>apuração!R130</f>
        <v>0</v>
      </c>
      <c r="S164" s="324" t="str">
        <f>apuração!S130</f>
        <v/>
      </c>
      <c r="T164" s="324" t="str">
        <f>apuração!T130</f>
        <v/>
      </c>
      <c r="U164" s="324" t="str">
        <f>apuração!U130</f>
        <v/>
      </c>
      <c r="V164" s="324" t="str">
        <f>apuração!V130</f>
        <v/>
      </c>
      <c r="W164" s="315" t="str">
        <f>apuração!W130</f>
        <v/>
      </c>
      <c r="X164" s="325">
        <f>apuração!X68</f>
        <v>96</v>
      </c>
      <c r="Y164" s="315"/>
      <c r="Z164" s="315"/>
      <c r="AA164" s="315"/>
      <c r="AB164" s="315"/>
      <c r="AC164" s="315"/>
      <c r="AD164" s="315"/>
    </row>
    <row r="165" spans="1:30" ht="18.600000000000001">
      <c r="A165" s="358"/>
      <c r="B165" s="63" t="str">
        <f>apuração!B85</f>
        <v>870</v>
      </c>
      <c r="C165" t="str">
        <f>IF(B165:B165&gt;0,VLOOKUP(B165,Fed.!$A$2:$J$1973,2,FALSE)," ")</f>
        <v>SAKAE HAMADA</v>
      </c>
      <c r="D165" t="str">
        <f>IF(B165:B165&gt;0,VLOOKUP(B165,Fed.!$A$2:$J$1973,3,FALSE)," ")</f>
        <v>FLORINDA G.</v>
      </c>
      <c r="E165" s="3" t="str">
        <f>IF(B165:B165&gt;0,VLOOKUP(B165,Fed.!$A$2:$J$1973,4,FALSE)," ")</f>
        <v>F</v>
      </c>
      <c r="F165" s="3" t="str">
        <f>IF(B165:B165&gt;0,VLOOKUP(B165,Fed.!$A$2:$J$1973,5,FALSE)," ")</f>
        <v>12. COO</v>
      </c>
      <c r="G165" s="413">
        <f>IF(B165:B165&gt;0,VLOOKUP(B165,Fed.!$A$2:$J$1973,6,FALSE)," ")</f>
        <v>17286</v>
      </c>
      <c r="H165">
        <f>IF(B165:B165&gt;0,VLOOKUP(B165,Fed.!$A$2:$J$1973,7,FALSE)," ")</f>
        <v>12</v>
      </c>
      <c r="I165" t="str">
        <f>IF(B165:B165&gt;0,VLOOKUP(B165,Fed.!$A$2:$J$1973,8,FALSE)," ")</f>
        <v>C-SR</v>
      </c>
      <c r="J165" t="str">
        <f>IF(B165:B165&gt;0,VLOOKUP(B165,Fed.!$A$2:$J$1973,9,FALSE)," ")</f>
        <v>LIB2026</v>
      </c>
      <c r="K165" s="3">
        <f>IF(B165:B165&gt;0,VLOOKUP(B165,Fed.!$A$2:$J$1973,10,FALSE)," ")</f>
        <v>0</v>
      </c>
      <c r="L165" s="327">
        <f>apuração!L85</f>
        <v>99</v>
      </c>
      <c r="M165" s="327">
        <f>apuração!M85</f>
        <v>99</v>
      </c>
      <c r="N165" s="322">
        <f>apuração!N99</f>
        <v>126</v>
      </c>
      <c r="O165" s="323">
        <f>apuração!O99</f>
        <v>0</v>
      </c>
      <c r="P165" s="323">
        <f>apuração!P99</f>
        <v>0</v>
      </c>
      <c r="Q165" s="323">
        <f>apuração!Q99</f>
        <v>0</v>
      </c>
      <c r="R165" s="323">
        <f>apuração!R99</f>
        <v>0</v>
      </c>
      <c r="S165" s="324" t="str">
        <f>apuração!S99</f>
        <v/>
      </c>
      <c r="T165" s="324" t="str">
        <f>apuração!T99</f>
        <v/>
      </c>
      <c r="U165" s="324" t="str">
        <f>apuração!U99</f>
        <v/>
      </c>
      <c r="V165" s="324" t="str">
        <f>apuração!V99</f>
        <v/>
      </c>
      <c r="W165" s="315" t="str">
        <f>apuração!W99</f>
        <v/>
      </c>
      <c r="X165" s="325">
        <f>apuração!X85</f>
        <v>174</v>
      </c>
      <c r="Y165" s="315"/>
      <c r="Z165" s="315"/>
      <c r="AA165" s="315"/>
      <c r="AB165" s="315"/>
      <c r="AC165" s="315"/>
      <c r="AD165" s="315"/>
    </row>
    <row r="166" spans="1:30" ht="18.600000000000001">
      <c r="A166" s="358"/>
      <c r="B166" s="63" t="str">
        <f>apuração!B89</f>
        <v>871</v>
      </c>
      <c r="C166" t="str">
        <f>IF(B166:B166&gt;0,VLOOKUP(B166,Fed.!$A$2:$J$1973,2,FALSE)," ")</f>
        <v>YASSUDA</v>
      </c>
      <c r="D166" t="str">
        <f>IF(B166:B166&gt;0,VLOOKUP(B166,Fed.!$A$2:$J$1973,3,FALSE)," ")</f>
        <v>LENITA NOBUKO</v>
      </c>
      <c r="E166" s="3" t="str">
        <f>IF(B166:B166&gt;0,VLOOKUP(B166,Fed.!$A$2:$J$1973,4,FALSE)," ")</f>
        <v>F</v>
      </c>
      <c r="F166" s="3" t="str">
        <f>IF(B166:B166&gt;0,VLOOKUP(B166,Fed.!$A$2:$J$1973,5,FALSE)," ")</f>
        <v>12. COO</v>
      </c>
      <c r="G166" s="413">
        <f>IF(B166:B166&gt;0,VLOOKUP(B166,Fed.!$A$2:$J$1973,6,FALSE)," ")</f>
        <v>16949</v>
      </c>
      <c r="H166">
        <f>IF(B166:B166&gt;0,VLOOKUP(B166,Fed.!$A$2:$J$1973,7,FALSE)," ")</f>
        <v>12</v>
      </c>
      <c r="I166" t="str">
        <f>IF(B166:B166&gt;0,VLOOKUP(B166,Fed.!$A$2:$J$1973,8,FALSE)," ")</f>
        <v>C-SR</v>
      </c>
      <c r="J166" t="str">
        <f>IF(B166:B166&gt;0,VLOOKUP(B166,Fed.!$A$2:$J$1973,9,FALSE)," ")</f>
        <v>LIB2026</v>
      </c>
      <c r="K166" s="3">
        <f>IF(B166:B166&gt;0,VLOOKUP(B166,Fed.!$A$2:$J$1973,10,FALSE)," ")</f>
        <v>0</v>
      </c>
      <c r="L166" s="327">
        <f>apuração!L89</f>
        <v>99</v>
      </c>
      <c r="M166" s="327">
        <f>apuração!M89</f>
        <v>99</v>
      </c>
      <c r="N166" s="322">
        <f>apuração!N48</f>
        <v>115</v>
      </c>
      <c r="O166" s="323">
        <f>apuração!O48</f>
        <v>0</v>
      </c>
      <c r="P166" s="323">
        <f>apuração!P48</f>
        <v>0</v>
      </c>
      <c r="Q166" s="323">
        <f>apuração!Q48</f>
        <v>0</v>
      </c>
      <c r="R166" s="323">
        <f>apuração!R48</f>
        <v>0</v>
      </c>
      <c r="S166" s="324" t="str">
        <f>apuração!S48</f>
        <v/>
      </c>
      <c r="T166" s="324" t="str">
        <f>apuração!T48</f>
        <v/>
      </c>
      <c r="U166" s="324" t="str">
        <f>apuração!U48</f>
        <v/>
      </c>
      <c r="V166" s="324" t="str">
        <f>apuração!V48</f>
        <v/>
      </c>
      <c r="W166" s="315" t="str">
        <f>apuração!W48</f>
        <v/>
      </c>
      <c r="X166" s="325">
        <f>apuração!X89</f>
        <v>174</v>
      </c>
      <c r="Y166" s="315"/>
      <c r="Z166" s="315"/>
      <c r="AA166" s="315"/>
      <c r="AB166" s="315"/>
      <c r="AC166" s="315"/>
      <c r="AD166" s="315"/>
    </row>
    <row r="167" spans="1:30" ht="18.600000000000001">
      <c r="A167" s="358"/>
      <c r="B167" s="63" t="str">
        <f>apuração!B92</f>
        <v>642</v>
      </c>
      <c r="C167" t="str">
        <f>IF(B167:B167&gt;0,VLOOKUP(B167,Fed.!$A$2:$J$1973,2,FALSE)," ")</f>
        <v>TAKAHASHI</v>
      </c>
      <c r="D167" t="str">
        <f>IF(B167:B167&gt;0,VLOOKUP(B167,Fed.!$A$2:$J$1973,3,FALSE)," ")</f>
        <v>KATUMI</v>
      </c>
      <c r="E167" s="3" t="str">
        <f>IF(B167:B167&gt;0,VLOOKUP(B167,Fed.!$A$2:$J$1973,4,FALSE)," ")</f>
        <v>F</v>
      </c>
      <c r="F167" s="3" t="str">
        <f>IF(B167:B167&gt;0,VLOOKUP(B167,Fed.!$A$2:$J$1973,5,FALSE)," ")</f>
        <v>12. COO</v>
      </c>
      <c r="G167" s="413">
        <f>IF(B167:B167&gt;0,VLOOKUP(B167,Fed.!$A$2:$J$1973,6,FALSE)," ")</f>
        <v>16757</v>
      </c>
      <c r="H167">
        <f>IF(B167:B167&gt;0,VLOOKUP(B167,Fed.!$A$2:$J$1973,7,FALSE)," ")</f>
        <v>9</v>
      </c>
      <c r="I167" t="str">
        <f>IF(B167:B167&gt;0,VLOOKUP(B167,Fed.!$A$2:$J$1973,8,FALSE)," ")</f>
        <v>B-SR</v>
      </c>
      <c r="J167" t="str">
        <f>IF(B167:B167&gt;0,VLOOKUP(B167,Fed.!$A$2:$J$1973,9,FALSE)," ")</f>
        <v>LIB2026</v>
      </c>
      <c r="K167" s="3">
        <f>IF(B167:B167&gt;0,VLOOKUP(B167,Fed.!$A$2:$J$1973,10,FALSE)," ")</f>
        <v>0</v>
      </c>
      <c r="L167" s="327">
        <f>apuração!L92</f>
        <v>77</v>
      </c>
      <c r="M167" s="327">
        <f>apuração!M92</f>
        <v>68</v>
      </c>
      <c r="N167" s="322">
        <f>apuração!N24</f>
        <v>108</v>
      </c>
      <c r="O167" s="323">
        <f>apuração!O24</f>
        <v>0</v>
      </c>
      <c r="P167" s="323">
        <f>apuração!P24</f>
        <v>0</v>
      </c>
      <c r="Q167" s="323">
        <f>apuração!Q24</f>
        <v>0</v>
      </c>
      <c r="R167" s="323">
        <f>apuração!R24</f>
        <v>0</v>
      </c>
      <c r="S167" s="324" t="str">
        <f>apuração!S24</f>
        <v/>
      </c>
      <c r="T167" s="324" t="str">
        <f>apuração!T24</f>
        <v/>
      </c>
      <c r="U167" s="324" t="str">
        <f>apuração!U24</f>
        <v/>
      </c>
      <c r="V167" s="324" t="str">
        <f>apuração!V24</f>
        <v/>
      </c>
      <c r="W167" s="315" t="str">
        <f>apuração!W24</f>
        <v/>
      </c>
      <c r="X167" s="325">
        <f>apuração!X92</f>
        <v>127</v>
      </c>
      <c r="Y167" s="315"/>
      <c r="Z167" s="315"/>
      <c r="AA167" s="315"/>
      <c r="AB167" s="315"/>
      <c r="AC167" s="315"/>
      <c r="AD167" s="315"/>
    </row>
    <row r="168" spans="1:30" ht="18.600000000000001">
      <c r="A168" s="358"/>
      <c r="B168" s="63" t="str">
        <f>apuração!B104</f>
        <v>446</v>
      </c>
      <c r="C168" t="str">
        <f>IF(B168:B168&gt;0,VLOOKUP(B168,Fed.!$A$2:$J$1973,2,FALSE)," ")</f>
        <v>NAGATA</v>
      </c>
      <c r="D168" t="str">
        <f>IF(B168:B168&gt;0,VLOOKUP(B168,Fed.!$A$2:$J$1973,3,FALSE)," ")</f>
        <v>MASARU</v>
      </c>
      <c r="E168" s="3" t="str">
        <f>IF(B168:B168&gt;0,VLOOKUP(B168,Fed.!$A$2:$J$1973,4,FALSE)," ")</f>
        <v>M</v>
      </c>
      <c r="F168" s="3" t="str">
        <f>IF(B168:B168&gt;0,VLOOKUP(B168,Fed.!$A$2:$J$1973,5,FALSE)," ")</f>
        <v>12. COO</v>
      </c>
      <c r="G168" s="413">
        <f>IF(B168:B168&gt;0,VLOOKUP(B168,Fed.!$A$2:$J$1973,6,FALSE)," ")</f>
        <v>14590</v>
      </c>
      <c r="H168">
        <f>IF(B168:B168&gt;0,VLOOKUP(B168,Fed.!$A$2:$J$1973,7,FALSE)," ")</f>
        <v>9</v>
      </c>
      <c r="I168" t="str">
        <f>IF(B168:B168&gt;0,VLOOKUP(B168,Fed.!$A$2:$J$1973,8,FALSE)," ")</f>
        <v>B-MR</v>
      </c>
      <c r="J168" t="str">
        <f>IF(B168:B168&gt;0,VLOOKUP(B168,Fed.!$A$2:$J$1973,9,FALSE)," ")</f>
        <v>LIB2026</v>
      </c>
      <c r="K168" s="3">
        <f>IF(B168:B168&gt;0,VLOOKUP(B168,Fed.!$A$2:$J$1973,10,FALSE)," ")</f>
        <v>0</v>
      </c>
      <c r="L168" s="327">
        <f>apuração!L104</f>
        <v>67</v>
      </c>
      <c r="M168" s="327">
        <f>apuração!M104</f>
        <v>64</v>
      </c>
      <c r="N168" s="322">
        <f>apuração!N176</f>
        <v>139</v>
      </c>
      <c r="O168" s="323">
        <f>apuração!O176</f>
        <v>0</v>
      </c>
      <c r="P168" s="323">
        <f>apuração!P176</f>
        <v>0</v>
      </c>
      <c r="Q168" s="323">
        <f>apuração!Q176</f>
        <v>0</v>
      </c>
      <c r="R168" s="323">
        <f>apuração!R176</f>
        <v>0</v>
      </c>
      <c r="S168" s="324" t="str">
        <f>apuração!S176</f>
        <v/>
      </c>
      <c r="T168" s="324" t="str">
        <f>apuração!T176</f>
        <v/>
      </c>
      <c r="U168" s="324" t="str">
        <f>apuração!U176</f>
        <v/>
      </c>
      <c r="V168" s="324" t="str">
        <f>apuração!V176</f>
        <v/>
      </c>
      <c r="W168" s="315" t="str">
        <f>apuração!W176</f>
        <v/>
      </c>
      <c r="X168" s="325">
        <f>apuração!X104</f>
        <v>113</v>
      </c>
      <c r="Y168" s="315"/>
      <c r="Z168" s="315"/>
      <c r="AA168" s="315"/>
      <c r="AB168" s="315"/>
      <c r="AC168" s="315"/>
      <c r="AD168" s="315"/>
    </row>
    <row r="169" spans="1:30" ht="18.600000000000001">
      <c r="A169" s="358"/>
      <c r="B169" s="63" t="str">
        <f>apuração!B109</f>
        <v>540</v>
      </c>
      <c r="C169" t="str">
        <f>IF(B169:B169&gt;0,VLOOKUP(B169,Fed.!$A$2:$J$1973,2,FALSE)," ")</f>
        <v>ANZAI</v>
      </c>
      <c r="D169" t="str">
        <f>IF(B169:B169&gt;0,VLOOKUP(B169,Fed.!$A$2:$J$1973,3,FALSE)," ")</f>
        <v>YOSHIO</v>
      </c>
      <c r="E169" s="3" t="str">
        <f>IF(B169:B169&gt;0,VLOOKUP(B169,Fed.!$A$2:$J$1973,4,FALSE)," ")</f>
        <v>M</v>
      </c>
      <c r="F169" s="3" t="str">
        <f>IF(B169:B169&gt;0,VLOOKUP(B169,Fed.!$A$2:$J$1973,5,FALSE)," ")</f>
        <v>12. COO</v>
      </c>
      <c r="G169" s="413">
        <f>IF(B169:B169&gt;0,VLOOKUP(B169,Fed.!$A$2:$J$1973,6,FALSE)," ")</f>
        <v>17424</v>
      </c>
      <c r="H169">
        <f>IF(B169:B169&gt;0,VLOOKUP(B169,Fed.!$A$2:$J$1973,7,FALSE)," ")</f>
        <v>12</v>
      </c>
      <c r="I169" t="str">
        <f>IF(B169:B169&gt;0,VLOOKUP(B169,Fed.!$A$2:$J$1973,8,FALSE)," ")</f>
        <v>C-SR</v>
      </c>
      <c r="J169" t="str">
        <f>IF(B169:B169&gt;0,VLOOKUP(B169,Fed.!$A$2:$J$1973,9,FALSE)," ")</f>
        <v>LIB2026</v>
      </c>
      <c r="K169" s="3">
        <f>IF(B169:B169&gt;0,VLOOKUP(B169,Fed.!$A$2:$J$1973,10,FALSE)," ")</f>
        <v>0</v>
      </c>
      <c r="L169" s="327">
        <f>apuração!L109</f>
        <v>66</v>
      </c>
      <c r="M169" s="327">
        <f>apuração!M109</f>
        <v>68</v>
      </c>
      <c r="N169" s="322">
        <f>apuração!N47</f>
        <v>117</v>
      </c>
      <c r="O169" s="323">
        <f>apuração!O47</f>
        <v>0</v>
      </c>
      <c r="P169" s="323">
        <f>apuração!P47</f>
        <v>0</v>
      </c>
      <c r="Q169" s="323">
        <f>apuração!Q47</f>
        <v>0</v>
      </c>
      <c r="R169" s="323">
        <f>apuração!R47</f>
        <v>0</v>
      </c>
      <c r="S169" s="324" t="str">
        <f>apuração!S47</f>
        <v/>
      </c>
      <c r="T169" s="324" t="str">
        <f>apuração!T47</f>
        <v/>
      </c>
      <c r="U169" s="324" t="str">
        <f>apuração!U47</f>
        <v/>
      </c>
      <c r="V169" s="324" t="str">
        <f>apuração!V47</f>
        <v/>
      </c>
      <c r="W169" s="315" t="str">
        <f>apuração!W47</f>
        <v/>
      </c>
      <c r="X169" s="325">
        <f>apuração!X109</f>
        <v>110</v>
      </c>
      <c r="Y169" s="315"/>
      <c r="Z169" s="315"/>
      <c r="AA169" s="315"/>
      <c r="AB169" s="315"/>
      <c r="AC169" s="315"/>
      <c r="AD169" s="315"/>
    </row>
    <row r="170" spans="1:30" ht="18.600000000000001">
      <c r="A170" s="358"/>
      <c r="B170" s="63" t="str">
        <f>apuração!B112</f>
        <v>769</v>
      </c>
      <c r="C170" t="str">
        <f>IF(B170:B170&gt;0,VLOOKUP(B170,Fed.!$A$2:$J$1973,2,FALSE)," ")</f>
        <v>SOTOTUKA</v>
      </c>
      <c r="D170" t="str">
        <f>IF(B170:B170&gt;0,VLOOKUP(B170,Fed.!$A$2:$J$1973,3,FALSE)," ")</f>
        <v>MASSAHIKO</v>
      </c>
      <c r="E170" s="3" t="str">
        <f>IF(B170:B170&gt;0,VLOOKUP(B170,Fed.!$A$2:$J$1973,4,FALSE)," ")</f>
        <v>M</v>
      </c>
      <c r="F170" s="3" t="str">
        <f>IF(B170:B170&gt;0,VLOOKUP(B170,Fed.!$A$2:$J$1973,5,FALSE)," ")</f>
        <v>12. COO</v>
      </c>
      <c r="G170" s="413">
        <f>IF(B170:B170&gt;0,VLOOKUP(B170,Fed.!$A$2:$J$1973,6,FALSE)," ")</f>
        <v>17868</v>
      </c>
      <c r="H170">
        <f>IF(B170:B170&gt;0,VLOOKUP(B170,Fed.!$A$2:$J$1973,7,FALSE)," ")</f>
        <v>9</v>
      </c>
      <c r="I170" t="str">
        <f>IF(B170:B170&gt;0,VLOOKUP(B170,Fed.!$A$2:$J$1973,8,FALSE)," ")</f>
        <v>B-SR</v>
      </c>
      <c r="J170" t="str">
        <f>IF(B170:B170&gt;0,VLOOKUP(B170,Fed.!$A$2:$J$1973,9,FALSE)," ")</f>
        <v>LIB2026</v>
      </c>
      <c r="K170" s="3">
        <f>IF(B170:B170&gt;0,VLOOKUP(B170,Fed.!$A$2:$J$1973,10,FALSE)," ")</f>
        <v>0</v>
      </c>
      <c r="L170" s="327">
        <f>apuração!L112</f>
        <v>62</v>
      </c>
      <c r="M170" s="327">
        <f>apuração!M112</f>
        <v>66</v>
      </c>
      <c r="N170" s="322">
        <f>apuração!N170</f>
        <v>122</v>
      </c>
      <c r="O170" s="323">
        <f>apuração!O170</f>
        <v>0</v>
      </c>
      <c r="P170" s="323">
        <f>apuração!P170</f>
        <v>0</v>
      </c>
      <c r="Q170" s="323">
        <f>apuração!Q170</f>
        <v>0</v>
      </c>
      <c r="R170" s="323">
        <f>apuração!R170</f>
        <v>0</v>
      </c>
      <c r="S170" s="324" t="str">
        <f>apuração!S170</f>
        <v/>
      </c>
      <c r="T170" s="324" t="str">
        <f>apuração!T170</f>
        <v/>
      </c>
      <c r="U170" s="324" t="str">
        <f>apuração!U170</f>
        <v/>
      </c>
      <c r="V170" s="324" t="str">
        <f>apuração!V170</f>
        <v/>
      </c>
      <c r="W170" s="315" t="str">
        <f>apuração!W170</f>
        <v/>
      </c>
      <c r="X170" s="325">
        <f>apuração!X112</f>
        <v>110</v>
      </c>
      <c r="Y170" s="315"/>
      <c r="Z170" s="315"/>
      <c r="AA170" s="315"/>
      <c r="AB170" s="315"/>
      <c r="AC170" s="315"/>
      <c r="AD170" s="315"/>
    </row>
    <row r="171" spans="1:30" ht="18.600000000000001">
      <c r="A171" s="358"/>
      <c r="B171" s="63" t="str">
        <f>apuração!B130</f>
        <v>899</v>
      </c>
      <c r="C171" t="str">
        <f>IF(B171:B171&gt;0,VLOOKUP(B171,Fed.!$A$2:$J$1973,2,FALSE)," ")</f>
        <v>OGATA</v>
      </c>
      <c r="D171" t="str">
        <f>IF(B171:B171&gt;0,VLOOKUP(B171,Fed.!$A$2:$J$1973,3,FALSE)," ")</f>
        <v>YOSHITAKA</v>
      </c>
      <c r="E171" s="3" t="str">
        <f>IF(B171:B171&gt;0,VLOOKUP(B171,Fed.!$A$2:$J$1973,4,FALSE)," ")</f>
        <v>M</v>
      </c>
      <c r="F171" s="3" t="str">
        <f>IF(B171:B171&gt;0,VLOOKUP(B171,Fed.!$A$2:$J$1973,5,FALSE)," ")</f>
        <v>12. COO</v>
      </c>
      <c r="G171" s="413">
        <f>IF(B171:B171&gt;0,VLOOKUP(B171,Fed.!$A$2:$J$1973,6,FALSE)," ")</f>
        <v>16971</v>
      </c>
      <c r="H171">
        <f>IF(B171:B171&gt;0,VLOOKUP(B171,Fed.!$A$2:$J$1973,7,FALSE)," ")</f>
        <v>7</v>
      </c>
      <c r="I171" t="str">
        <f>IF(B171:B171&gt;0,VLOOKUP(B171,Fed.!$A$2:$J$1973,8,FALSE)," ")</f>
        <v>B-SR</v>
      </c>
      <c r="J171" t="str">
        <f>IF(B171:B171&gt;0,VLOOKUP(B171,Fed.!$A$2:$J$1973,9,FALSE)," ")</f>
        <v>LIB2026</v>
      </c>
      <c r="K171" s="3">
        <f>IF(B171:B171&gt;0,VLOOKUP(B171,Fed.!$A$2:$J$1973,10,FALSE)," ")</f>
        <v>0</v>
      </c>
      <c r="L171" s="327">
        <f>apuração!L130</f>
        <v>56</v>
      </c>
      <c r="M171" s="327">
        <f>apuração!M130</f>
        <v>53</v>
      </c>
      <c r="N171" s="322">
        <f>apuração!N62</f>
        <v>121</v>
      </c>
      <c r="O171" s="323">
        <f>apuração!O62</f>
        <v>0</v>
      </c>
      <c r="P171" s="323">
        <f>apuração!P62</f>
        <v>0</v>
      </c>
      <c r="Q171" s="323">
        <f>apuração!Q62</f>
        <v>0</v>
      </c>
      <c r="R171" s="323">
        <f>apuração!R62</f>
        <v>0</v>
      </c>
      <c r="S171" s="324" t="str">
        <f>apuração!S62</f>
        <v/>
      </c>
      <c r="T171" s="324" t="str">
        <f>apuração!T62</f>
        <v/>
      </c>
      <c r="U171" s="324" t="str">
        <f>apuração!U62</f>
        <v/>
      </c>
      <c r="V171" s="324" t="str">
        <f>apuração!V62</f>
        <v/>
      </c>
      <c r="W171" s="315" t="str">
        <f>apuração!W62</f>
        <v/>
      </c>
      <c r="X171" s="325">
        <f>apuração!X130</f>
        <v>95</v>
      </c>
      <c r="Y171" s="315"/>
      <c r="Z171" s="315"/>
      <c r="AA171" s="315"/>
      <c r="AB171" s="315"/>
      <c r="AC171" s="315"/>
      <c r="AD171" s="315"/>
    </row>
    <row r="172" spans="1:30" ht="18.600000000000001">
      <c r="A172" s="358"/>
      <c r="B172" s="63">
        <f>apuração!B145</f>
        <v>900</v>
      </c>
      <c r="C172" t="str">
        <f>IF(B172:B172&gt;0,VLOOKUP(B172,Fed.!$A$2:$J$1973,2,FALSE)," ")</f>
        <v>OGATA</v>
      </c>
      <c r="D172" t="str">
        <f>IF(B172:B172&gt;0,VLOOKUP(B172,Fed.!$A$2:$J$1973,3,FALSE)," ")</f>
        <v>MITIKO</v>
      </c>
      <c r="E172" s="3" t="str">
        <f>IF(B172:B172&gt;0,VLOOKUP(B172,Fed.!$A$2:$J$1973,4,FALSE)," ")</f>
        <v>F</v>
      </c>
      <c r="F172" s="3" t="str">
        <f>IF(B172:B172&gt;0,VLOOKUP(B172,Fed.!$A$2:$J$1973,5,FALSE)," ")</f>
        <v>12. COO</v>
      </c>
      <c r="G172" s="413">
        <f>IF(B172:B172&gt;0,VLOOKUP(B172,Fed.!$A$2:$J$1973,6,FALSE)," ")</f>
        <v>20316</v>
      </c>
      <c r="H172">
        <f>IF(B172:B172&gt;0,VLOOKUP(B172,Fed.!$A$2:$J$1973,7,FALSE)," ")</f>
        <v>9</v>
      </c>
      <c r="I172" t="str">
        <f>IF(B172:B172&gt;0,VLOOKUP(B172,Fed.!$A$2:$J$1973,8,FALSE)," ")</f>
        <v>B-NSR</v>
      </c>
      <c r="J172" t="str">
        <f>IF(B172:B172&gt;0,VLOOKUP(B172,Fed.!$A$2:$J$1973,9,FALSE)," ")</f>
        <v>LIB2026</v>
      </c>
      <c r="K172" s="3">
        <f>IF(B172:B172&gt;0,VLOOKUP(B172,Fed.!$A$2:$J$1973,10,FALSE)," ")</f>
        <v>0</v>
      </c>
      <c r="L172" s="327">
        <f>apuração!L145</f>
        <v>68</v>
      </c>
      <c r="M172" s="327">
        <f>apuração!M145</f>
        <v>60</v>
      </c>
      <c r="N172" s="322">
        <f>apuração!N90</f>
        <v>117</v>
      </c>
      <c r="O172" s="323">
        <f>apuração!O90</f>
        <v>0</v>
      </c>
      <c r="P172" s="323">
        <f>apuração!P90</f>
        <v>0</v>
      </c>
      <c r="Q172" s="323">
        <f>apuração!Q90</f>
        <v>0</v>
      </c>
      <c r="R172" s="323">
        <f>apuração!R90</f>
        <v>0</v>
      </c>
      <c r="S172" s="324" t="str">
        <f>apuração!S90</f>
        <v/>
      </c>
      <c r="T172" s="324" t="str">
        <f>apuração!T90</f>
        <v/>
      </c>
      <c r="U172" s="324" t="str">
        <f>apuração!U90</f>
        <v/>
      </c>
      <c r="V172" s="324" t="str">
        <f>apuração!V90</f>
        <v/>
      </c>
      <c r="W172" s="315" t="str">
        <f>apuração!W90</f>
        <v/>
      </c>
      <c r="X172" s="325">
        <f>apuração!X145</f>
        <v>110</v>
      </c>
      <c r="Y172" s="315"/>
      <c r="Z172" s="315"/>
      <c r="AA172" s="315"/>
      <c r="AB172" s="315"/>
      <c r="AC172" s="315"/>
      <c r="AD172" s="315"/>
    </row>
    <row r="173" spans="1:30" ht="18.600000000000001">
      <c r="A173" s="358"/>
      <c r="B173" s="63" t="str">
        <f>apuração!B153</f>
        <v>884</v>
      </c>
      <c r="C173" t="str">
        <f>IF(B173:B173&gt;0,VLOOKUP(B173,Fed.!$A$2:$J$1973,2,FALSE)," ")</f>
        <v xml:space="preserve">KODA </v>
      </c>
      <c r="D173" t="str">
        <f>IF(B173:B173&gt;0,VLOOKUP(B173,Fed.!$A$2:$J$1973,3,FALSE)," ")</f>
        <v>MASAO</v>
      </c>
      <c r="E173" s="3" t="str">
        <f>IF(B173:B173&gt;0,VLOOKUP(B173,Fed.!$A$2:$J$1973,4,FALSE)," ")</f>
        <v>M</v>
      </c>
      <c r="F173" s="3" t="str">
        <f>IF(B173:B173&gt;0,VLOOKUP(B173,Fed.!$A$2:$J$1973,5,FALSE)," ")</f>
        <v>12. COO</v>
      </c>
      <c r="G173" s="413">
        <f>IF(B173:B173&gt;0,VLOOKUP(B173,Fed.!$A$2:$J$1973,6,FALSE)," ")</f>
        <v>16228</v>
      </c>
      <c r="H173">
        <f>IF(B173:B173&gt;0,VLOOKUP(B173,Fed.!$A$2:$J$1973,7,FALSE)," ")</f>
        <v>7</v>
      </c>
      <c r="I173" t="str">
        <f>IF(B173:B173&gt;0,VLOOKUP(B173,Fed.!$A$2:$J$1973,8,FALSE)," ")</f>
        <v>B-SR</v>
      </c>
      <c r="J173" t="str">
        <f>IF(B173:B173&gt;0,VLOOKUP(B173,Fed.!$A$2:$J$1973,9,FALSE)," ")</f>
        <v>LIB2026</v>
      </c>
      <c r="K173" s="3">
        <f>IF(B173:B173&gt;0,VLOOKUP(B173,Fed.!$A$2:$J$1973,10,FALSE)," ")</f>
        <v>0</v>
      </c>
      <c r="L173" s="327">
        <f>apuração!L153</f>
        <v>66</v>
      </c>
      <c r="M173" s="327">
        <f>apuração!M153</f>
        <v>65</v>
      </c>
      <c r="N173" s="322">
        <f>apuração!N63</f>
        <v>103</v>
      </c>
      <c r="O173" s="323">
        <f>apuração!O218</f>
        <v>0</v>
      </c>
      <c r="P173" s="323">
        <f>apuração!P218</f>
        <v>0</v>
      </c>
      <c r="Q173" s="323">
        <f>apuração!Q218</f>
        <v>0</v>
      </c>
      <c r="R173" s="323">
        <f>apuração!R218</f>
        <v>0</v>
      </c>
      <c r="S173" s="324" t="str">
        <f>apuração!S218</f>
        <v/>
      </c>
      <c r="T173" s="324" t="str">
        <f>apuração!T218</f>
        <v/>
      </c>
      <c r="U173" s="324" t="str">
        <f>apuração!U218</f>
        <v/>
      </c>
      <c r="V173" s="324" t="str">
        <f>apuração!V218</f>
        <v/>
      </c>
      <c r="W173" s="315" t="str">
        <f>apuração!W218</f>
        <v/>
      </c>
      <c r="X173" s="325">
        <f>apuração!X153</f>
        <v>117</v>
      </c>
      <c r="Y173" s="315"/>
      <c r="Z173" s="315"/>
      <c r="AA173" s="315"/>
      <c r="AB173" s="315"/>
      <c r="AC173" s="315"/>
      <c r="AD173" s="315"/>
    </row>
    <row r="174" spans="1:30" ht="18.600000000000001">
      <c r="A174" s="358"/>
      <c r="B174" s="63" t="str">
        <f>apuração!B185</f>
        <v>495</v>
      </c>
      <c r="C174" t="str">
        <f>IF(B174:B174&gt;0,VLOOKUP(B174,Fed.!$A$2:$J$1973,2,FALSE)," ")</f>
        <v>SHIMANOE</v>
      </c>
      <c r="D174" t="str">
        <f>IF(B174:B174&gt;0,VLOOKUP(B174,Fed.!$A$2:$J$1973,3,FALSE)," ")</f>
        <v>PAULO MASSATO</v>
      </c>
      <c r="E174" s="3" t="str">
        <f>IF(B174:B174&gt;0,VLOOKUP(B174,Fed.!$A$2:$J$1973,4,FALSE)," ")</f>
        <v>M</v>
      </c>
      <c r="F174" s="3" t="str">
        <f>IF(B174:B174&gt;0,VLOOKUP(B174,Fed.!$A$2:$J$1973,5,FALSE)," ")</f>
        <v>12. COO</v>
      </c>
      <c r="G174" s="413">
        <f>IF(B174:B174&gt;0,VLOOKUP(B174,Fed.!$A$2:$J$1973,6,FALSE)," ")</f>
        <v>18911</v>
      </c>
      <c r="H174">
        <f>IF(B174:B174&gt;0,VLOOKUP(B174,Fed.!$A$2:$J$1973,7,FALSE)," ")</f>
        <v>9</v>
      </c>
      <c r="I174" t="str">
        <f>IF(B174:B174&gt;0,VLOOKUP(B174,Fed.!$A$2:$J$1973,8,FALSE)," ")</f>
        <v>B-SR</v>
      </c>
      <c r="J174" t="str">
        <f>IF(B174:B174&gt;0,VLOOKUP(B174,Fed.!$A$2:$J$1973,9,FALSE)," ")</f>
        <v>LIB2026</v>
      </c>
      <c r="K174" s="3">
        <f>IF(B174:B174&gt;0,VLOOKUP(B174,Fed.!$A$2:$J$1973,10,FALSE)," ")</f>
        <v>0</v>
      </c>
      <c r="L174" s="327">
        <f>apuração!L185</f>
        <v>69</v>
      </c>
      <c r="M174" s="327">
        <f>apuração!M185</f>
        <v>63</v>
      </c>
      <c r="N174" s="322">
        <f>apuração!N162</f>
        <v>131</v>
      </c>
      <c r="O174" s="323">
        <f>apuração!O162</f>
        <v>0</v>
      </c>
      <c r="P174" s="323">
        <f>apuração!P162</f>
        <v>0</v>
      </c>
      <c r="Q174" s="323">
        <f>apuração!Q162</f>
        <v>0</v>
      </c>
      <c r="R174" s="323">
        <f>apuração!R162</f>
        <v>0</v>
      </c>
      <c r="S174" s="324" t="str">
        <f>apuração!S162</f>
        <v/>
      </c>
      <c r="T174" s="324" t="str">
        <f>apuração!T162</f>
        <v/>
      </c>
      <c r="U174" s="324" t="str">
        <f>apuração!U162</f>
        <v/>
      </c>
      <c r="V174" s="324" t="str">
        <f>apuração!V162</f>
        <v/>
      </c>
      <c r="W174" s="315" t="str">
        <f>apuração!W162</f>
        <v/>
      </c>
      <c r="X174" s="325">
        <f>apuração!X185</f>
        <v>114</v>
      </c>
      <c r="Y174" s="315"/>
      <c r="Z174" s="315"/>
      <c r="AA174" s="315"/>
      <c r="AB174" s="315"/>
      <c r="AC174" s="315"/>
      <c r="AD174" s="315"/>
    </row>
    <row r="175" spans="1:30" ht="18.600000000000001">
      <c r="A175" s="358"/>
      <c r="B175" s="63" t="str">
        <f>apuração!B189</f>
        <v>815</v>
      </c>
      <c r="C175" t="str">
        <f>IF(B175:B175&gt;0,VLOOKUP(B175,Fed.!$A$2:$J$1973,2,FALSE)," ")</f>
        <v>KUADA</v>
      </c>
      <c r="D175" t="str">
        <f>IF(B175:B175&gt;0,VLOOKUP(B175,Fed.!$A$2:$J$1973,3,FALSE)," ")</f>
        <v>TEREZINHA ARICO</v>
      </c>
      <c r="E175" s="3" t="str">
        <f>IF(B175:B175&gt;0,VLOOKUP(B175,Fed.!$A$2:$J$1973,4,FALSE)," ")</f>
        <v>F</v>
      </c>
      <c r="F175" s="3" t="str">
        <f>IF(B175:B175&gt;0,VLOOKUP(B175,Fed.!$A$2:$J$1973,5,FALSE)," ")</f>
        <v>12. COO</v>
      </c>
      <c r="G175" s="413">
        <f>IF(B175:B175&gt;0,VLOOKUP(B175,Fed.!$A$2:$J$1973,6,FALSE)," ")</f>
        <v>19916</v>
      </c>
      <c r="H175">
        <f>IF(B175:B175&gt;0,VLOOKUP(B175,Fed.!$A$2:$J$1973,7,FALSE)," ")</f>
        <v>9</v>
      </c>
      <c r="I175" t="str">
        <f>IF(B175:B175&gt;0,VLOOKUP(B175,Fed.!$A$2:$J$1973,8,FALSE)," ")</f>
        <v>B-NSR</v>
      </c>
      <c r="J175" t="str">
        <f>IF(B175:B175&gt;0,VLOOKUP(B175,Fed.!$A$2:$J$1973,9,FALSE)," ")</f>
        <v>LIB2026</v>
      </c>
      <c r="K175" s="3">
        <f>IF(B175:B175&gt;0,VLOOKUP(B175,Fed.!$A$2:$J$1973,10,FALSE)," ")</f>
        <v>0</v>
      </c>
      <c r="L175" s="327">
        <f>apuração!L189</f>
        <v>68</v>
      </c>
      <c r="M175" s="327">
        <f>apuração!M189</f>
        <v>69</v>
      </c>
      <c r="N175" s="322">
        <f>apuração!N29</f>
        <v>113</v>
      </c>
      <c r="O175" s="323">
        <f>apuração!O29</f>
        <v>0</v>
      </c>
      <c r="P175" s="323">
        <f>apuração!P29</f>
        <v>0</v>
      </c>
      <c r="Q175" s="323">
        <f>apuração!Q29</f>
        <v>0</v>
      </c>
      <c r="R175" s="323">
        <f>apuração!R29</f>
        <v>0</v>
      </c>
      <c r="S175" s="324" t="str">
        <f>apuração!S29</f>
        <v/>
      </c>
      <c r="T175" s="324" t="str">
        <f>apuração!T29</f>
        <v/>
      </c>
      <c r="U175" s="324" t="str">
        <f>apuração!U29</f>
        <v/>
      </c>
      <c r="V175" s="324" t="str">
        <f>apuração!V29</f>
        <v/>
      </c>
      <c r="W175" s="315" t="str">
        <f>apuração!W29</f>
        <v/>
      </c>
      <c r="X175" s="325">
        <f>apuração!X189</f>
        <v>119</v>
      </c>
      <c r="Y175" s="315"/>
      <c r="Z175" s="315"/>
      <c r="AA175" s="315"/>
      <c r="AB175" s="315"/>
      <c r="AC175" s="315"/>
      <c r="AD175" s="315"/>
    </row>
    <row r="176" spans="1:30" ht="18.600000000000001">
      <c r="A176" s="358"/>
      <c r="B176" s="63" t="str">
        <f>apuração!B195</f>
        <v>550</v>
      </c>
      <c r="C176" t="str">
        <f>IF(B176:B176&gt;0,VLOOKUP(B176,Fed.!$A$2:$J$1973,2,FALSE)," ")</f>
        <v>SAITO</v>
      </c>
      <c r="D176" t="str">
        <f>IF(B176:B176&gt;0,VLOOKUP(B176,Fed.!$A$2:$J$1973,3,FALSE)," ")</f>
        <v>YOLANDO TOSHIO</v>
      </c>
      <c r="E176" s="3" t="str">
        <f>IF(B176:B176&gt;0,VLOOKUP(B176,Fed.!$A$2:$J$1973,4,FALSE)," ")</f>
        <v>M</v>
      </c>
      <c r="F176" s="3" t="str">
        <f>IF(B176:B176&gt;0,VLOOKUP(B176,Fed.!$A$2:$J$1973,5,FALSE)," ")</f>
        <v>12. COO</v>
      </c>
      <c r="G176" s="413">
        <f>IF(B176:B176&gt;0,VLOOKUP(B176,Fed.!$A$2:$J$1973,6,FALSE)," ")</f>
        <v>18875</v>
      </c>
      <c r="H176">
        <f>IF(B176:B176&gt;0,VLOOKUP(B176,Fed.!$A$2:$J$1973,7,FALSE)," ")</f>
        <v>12</v>
      </c>
      <c r="I176" t="str">
        <f>IF(B176:B176&gt;0,VLOOKUP(B176,Fed.!$A$2:$J$1973,8,FALSE)," ")</f>
        <v>C-SR</v>
      </c>
      <c r="J176" t="str">
        <f>IF(B176:B176&gt;0,VLOOKUP(B176,Fed.!$A$2:$J$1973,9,FALSE)," ")</f>
        <v>LIB2026</v>
      </c>
      <c r="K176" s="3">
        <f>IF(B176:B176&gt;0,VLOOKUP(B176,Fed.!$A$2:$J$1973,10,FALSE)," ")</f>
        <v>0</v>
      </c>
      <c r="L176" s="327">
        <f>apuração!L195</f>
        <v>70</v>
      </c>
      <c r="M176" s="327">
        <f>apuração!M195</f>
        <v>65</v>
      </c>
      <c r="N176" s="322">
        <f>apuração!N168</f>
        <v>146</v>
      </c>
      <c r="O176" s="323">
        <f>apuração!O168</f>
        <v>0</v>
      </c>
      <c r="P176" s="323">
        <f>apuração!P168</f>
        <v>0</v>
      </c>
      <c r="Q176" s="323">
        <f>apuração!Q168</f>
        <v>0</v>
      </c>
      <c r="R176" s="323">
        <f>apuração!R168</f>
        <v>0</v>
      </c>
      <c r="S176" s="324" t="str">
        <f>apuração!S168</f>
        <v/>
      </c>
      <c r="T176" s="324" t="str">
        <f>apuração!T168</f>
        <v/>
      </c>
      <c r="U176" s="324" t="str">
        <f>apuração!U168</f>
        <v/>
      </c>
      <c r="V176" s="324" t="str">
        <f>apuração!V168</f>
        <v/>
      </c>
      <c r="W176" s="315" t="str">
        <f>apuração!W168</f>
        <v/>
      </c>
      <c r="X176" s="325">
        <f>apuração!X195</f>
        <v>111</v>
      </c>
      <c r="Y176" s="315"/>
      <c r="Z176" s="315"/>
      <c r="AA176" s="315"/>
      <c r="AB176" s="315"/>
      <c r="AC176" s="315"/>
      <c r="AD176" s="315"/>
    </row>
    <row r="177" spans="1:30" ht="18.600000000000001">
      <c r="A177" s="358"/>
      <c r="B177" s="63" t="str">
        <f>apuração!B26</f>
        <v>860</v>
      </c>
      <c r="C177" t="str">
        <f>IF(B177:B177&gt;0,VLOOKUP(B177,Fed.!$A$2:$J$1973,2,FALSE)," ")</f>
        <v>MORI</v>
      </c>
      <c r="D177" t="str">
        <f>IF(B177:B177&gt;0,VLOOKUP(B177,Fed.!$A$2:$J$1973,3,FALSE)," ")</f>
        <v>TORAO</v>
      </c>
      <c r="E177" s="3" t="str">
        <f>IF(B177:B177&gt;0,VLOOKUP(B177,Fed.!$A$2:$J$1973,4,FALSE)," ")</f>
        <v>M</v>
      </c>
      <c r="F177" s="3" t="str">
        <f>IF(B177:B177&gt;0,VLOOKUP(B177,Fed.!$A$2:$J$1973,5,FALSE)," ")</f>
        <v>15. BIR</v>
      </c>
      <c r="G177" s="413">
        <f>IF(B177:B177&gt;0,VLOOKUP(B177,Fed.!$A$2:$J$1973,6,FALSE)," ")</f>
        <v>22977</v>
      </c>
      <c r="H177">
        <f>IF(B177:B177&gt;0,VLOOKUP(B177,Fed.!$A$2:$J$1973,7,FALSE)," ")</f>
        <v>2</v>
      </c>
      <c r="I177" t="str">
        <f>IF(B177:B177&gt;0,VLOOKUP(B177,Fed.!$A$2:$J$1973,8,FALSE)," ")</f>
        <v>EX-NSR</v>
      </c>
      <c r="J177" t="str">
        <f>IF(B177:B177&gt;0,VLOOKUP(B177,Fed.!$A$2:$J$1973,9,FALSE)," ")</f>
        <v>LIB2026</v>
      </c>
      <c r="K177" s="3">
        <f>IF(B177:B177&gt;0,VLOOKUP(B177,Fed.!$A$2:$J$1973,10,FALSE)," ")</f>
        <v>0</v>
      </c>
      <c r="L177" s="327">
        <f>apuração!L26</f>
        <v>57</v>
      </c>
      <c r="M177" s="327">
        <f>apuração!M26</f>
        <v>54</v>
      </c>
      <c r="N177" s="322">
        <f>apuração!N64</f>
        <v>110</v>
      </c>
      <c r="O177" s="323">
        <f>apuração!O64</f>
        <v>0</v>
      </c>
      <c r="P177" s="323">
        <f>apuração!P64</f>
        <v>0</v>
      </c>
      <c r="Q177" s="323">
        <f>apuração!Q64</f>
        <v>0</v>
      </c>
      <c r="R177" s="323">
        <f>apuração!R64</f>
        <v>0</v>
      </c>
      <c r="S177" s="324" t="str">
        <f>apuração!S64</f>
        <v/>
      </c>
      <c r="T177" s="324" t="str">
        <f>apuração!T64</f>
        <v/>
      </c>
      <c r="U177" s="324" t="str">
        <f>apuração!U64</f>
        <v/>
      </c>
      <c r="V177" s="324" t="str">
        <f>apuração!V64</f>
        <v/>
      </c>
      <c r="W177" s="315" t="str">
        <f>apuração!W64</f>
        <v/>
      </c>
      <c r="X177" s="325">
        <f>apuração!X26</f>
        <v>107</v>
      </c>
      <c r="Y177" s="315"/>
      <c r="Z177" s="315"/>
      <c r="AA177" s="315"/>
      <c r="AB177" s="315"/>
      <c r="AC177" s="315"/>
      <c r="AD177" s="315"/>
    </row>
    <row r="178" spans="1:30" ht="18.600000000000001">
      <c r="A178" s="358"/>
      <c r="B178" s="63" t="str">
        <f>apuração!B39</f>
        <v>749</v>
      </c>
      <c r="C178" t="str">
        <f>IF(B178:B178&gt;0,VLOOKUP(B178,Fed.!$A$2:$J$1973,2,FALSE)," ")</f>
        <v>HIRANO</v>
      </c>
      <c r="D178" t="str">
        <f>IF(B178:B178&gt;0,VLOOKUP(B178,Fed.!$A$2:$J$1973,3,FALSE)," ")</f>
        <v>KAZUNORI</v>
      </c>
      <c r="E178" s="3" t="str">
        <f>IF(B178:B178&gt;0,VLOOKUP(B178,Fed.!$A$2:$J$1973,4,FALSE)," ")</f>
        <v>M</v>
      </c>
      <c r="F178" s="3" t="str">
        <f>IF(B178:B178&gt;0,VLOOKUP(B178,Fed.!$A$2:$J$1973,5,FALSE)," ")</f>
        <v>15. BIR</v>
      </c>
      <c r="G178" s="413">
        <f>IF(B178:B178&gt;0,VLOOKUP(B178,Fed.!$A$2:$J$1973,6,FALSE)," ")</f>
        <v>16804</v>
      </c>
      <c r="H178">
        <f>IF(B178:B178&gt;0,VLOOKUP(B178,Fed.!$A$2:$J$1973,7,FALSE)," ")</f>
        <v>8</v>
      </c>
      <c r="I178" t="str">
        <f>IF(B178:B178&gt;0,VLOOKUP(B178,Fed.!$A$2:$J$1973,8,FALSE)," ")</f>
        <v>B-SR</v>
      </c>
      <c r="J178" t="str">
        <f>IF(B178:B178&gt;0,VLOOKUP(B178,Fed.!$A$2:$J$1973,9,FALSE)," ")</f>
        <v>LIB2026</v>
      </c>
      <c r="K178" s="3">
        <f>IF(B178:B178&gt;0,VLOOKUP(B178,Fed.!$A$2:$J$1973,10,FALSE)," ")</f>
        <v>0</v>
      </c>
      <c r="L178" s="327">
        <f>apuração!L39</f>
        <v>60</v>
      </c>
      <c r="M178" s="327">
        <f>apuração!M39</f>
        <v>60</v>
      </c>
      <c r="N178" s="322">
        <f>apuração!N127</f>
        <v>119</v>
      </c>
      <c r="O178" s="323">
        <f>apuração!O127</f>
        <v>0</v>
      </c>
      <c r="P178" s="323">
        <f>apuração!P127</f>
        <v>0</v>
      </c>
      <c r="Q178" s="323">
        <f>apuração!Q127</f>
        <v>0</v>
      </c>
      <c r="R178" s="323">
        <f>apuração!R127</f>
        <v>0</v>
      </c>
      <c r="S178" s="324" t="str">
        <f>apuração!S127</f>
        <v/>
      </c>
      <c r="T178" s="324" t="str">
        <f>apuração!T127</f>
        <v/>
      </c>
      <c r="U178" s="324" t="str">
        <f>apuração!U127</f>
        <v/>
      </c>
      <c r="V178" s="324" t="str">
        <f>apuração!V127</f>
        <v/>
      </c>
      <c r="W178" s="315" t="str">
        <f>apuração!W127</f>
        <v/>
      </c>
      <c r="X178" s="325">
        <f>apuração!X39</f>
        <v>104</v>
      </c>
      <c r="Y178" s="315"/>
      <c r="Z178" s="315"/>
      <c r="AA178" s="315"/>
      <c r="AB178" s="315"/>
      <c r="AC178" s="315"/>
      <c r="AD178" s="315"/>
    </row>
    <row r="179" spans="1:30" ht="18.600000000000001">
      <c r="A179" s="358"/>
      <c r="B179" s="464" t="str">
        <f>apuração!B61</f>
        <v>780</v>
      </c>
      <c r="C179" t="str">
        <f>IF(B179:B179&gt;0,VLOOKUP(B179,Fed.!$A$2:$J$1973,2,FALSE)," ")</f>
        <v>TOMITA</v>
      </c>
      <c r="D179" t="str">
        <f>IF(B179:B179&gt;0,VLOOKUP(B179,Fed.!$A$2:$J$1973,3,FALSE)," ")</f>
        <v>LUIZ</v>
      </c>
      <c r="E179" s="3" t="str">
        <f>IF(B179:B179&gt;0,VLOOKUP(B179,Fed.!$A$2:$J$1973,4,FALSE)," ")</f>
        <v>M</v>
      </c>
      <c r="F179" s="3" t="str">
        <f>IF(B179:B179&gt;0,VLOOKUP(B179,Fed.!$A$2:$J$1973,5,FALSE)," ")</f>
        <v>15. BIR</v>
      </c>
      <c r="G179" s="413">
        <f>IF(B179:B179&gt;0,VLOOKUP(B179,Fed.!$A$2:$J$1973,6,FALSE)," ")</f>
        <v>17710</v>
      </c>
      <c r="H179">
        <f>IF(B179:B179&gt;0,VLOOKUP(B179,Fed.!$A$2:$J$1973,7,FALSE)," ")</f>
        <v>6</v>
      </c>
      <c r="I179" t="str">
        <f>IF(B179:B179&gt;0,VLOOKUP(B179,Fed.!$A$2:$J$1973,8,FALSE)," ")</f>
        <v>A-SR</v>
      </c>
      <c r="J179" t="str">
        <f>IF(B179:B179&gt;0,VLOOKUP(B179,Fed.!$A$2:$J$1973,9,FALSE)," ")</f>
        <v>LIB2026</v>
      </c>
      <c r="K179" s="3">
        <f>IF(B179:B179&gt;0,VLOOKUP(B179,Fed.!$A$2:$J$1973,10,FALSE)," ")</f>
        <v>0</v>
      </c>
      <c r="L179" s="321">
        <f>apuração!L61</f>
        <v>61</v>
      </c>
      <c r="M179" s="321">
        <f>apuração!M61</f>
        <v>59</v>
      </c>
      <c r="N179" s="322">
        <f>apuração!N31</f>
        <v>112</v>
      </c>
      <c r="O179" s="323" t="str">
        <f>apuração!O31</f>
        <v>1-8</v>
      </c>
      <c r="P179" s="323">
        <f>apuração!P31</f>
        <v>0</v>
      </c>
      <c r="Q179" s="323">
        <f>apuração!Q31</f>
        <v>0</v>
      </c>
      <c r="R179" s="323">
        <f>apuração!R31</f>
        <v>0</v>
      </c>
      <c r="S179" s="324">
        <f>apuração!S31</f>
        <v>7</v>
      </c>
      <c r="T179" s="324" t="str">
        <f>apuração!T31</f>
        <v/>
      </c>
      <c r="U179" s="324" t="str">
        <f>apuração!U31</f>
        <v/>
      </c>
      <c r="V179" s="324" t="str">
        <f>apuração!V31</f>
        <v/>
      </c>
      <c r="W179" s="315">
        <f>apuração!W31</f>
        <v>7</v>
      </c>
      <c r="X179" s="325">
        <f>apuração!X61</f>
        <v>108</v>
      </c>
      <c r="Y179" s="315"/>
      <c r="Z179" s="315"/>
      <c r="AA179" s="315"/>
      <c r="AB179" s="315"/>
      <c r="AC179" s="315"/>
      <c r="AD179" s="315"/>
    </row>
    <row r="180" spans="1:30" ht="18.600000000000001">
      <c r="A180" s="358"/>
      <c r="B180" s="63" t="str">
        <f>apuração!B82</f>
        <v>784</v>
      </c>
      <c r="C180" t="str">
        <f>IF(B180:B180&gt;0,VLOOKUP(B180,Fed.!$A$2:$J$1973,2,FALSE)," ")</f>
        <v>MINAMI</v>
      </c>
      <c r="D180" t="str">
        <f>IF(B180:B180&gt;0,VLOOKUP(B180,Fed.!$A$2:$J$1973,3,FALSE)," ")</f>
        <v>TADAHIRO</v>
      </c>
      <c r="E180" s="3" t="str">
        <f>IF(B180:B180&gt;0,VLOOKUP(B180,Fed.!$A$2:$J$1973,4,FALSE)," ")</f>
        <v>M</v>
      </c>
      <c r="F180" s="3" t="str">
        <f>IF(B180:B180&gt;0,VLOOKUP(B180,Fed.!$A$2:$J$1973,5,FALSE)," ")</f>
        <v>15. BIR</v>
      </c>
      <c r="G180" s="413">
        <f>IF(B180:B180&gt;0,VLOOKUP(B180,Fed.!$A$2:$J$1973,6,FALSE)," ")</f>
        <v>19440</v>
      </c>
      <c r="H180">
        <f>IF(B180:B180&gt;0,VLOOKUP(B180,Fed.!$A$2:$J$1973,7,FALSE)," ")</f>
        <v>7</v>
      </c>
      <c r="I180" t="str">
        <f>IF(B180:B180&gt;0,VLOOKUP(B180,Fed.!$A$2:$J$1973,8,FALSE)," ")</f>
        <v>B-NSR</v>
      </c>
      <c r="J180" t="str">
        <f>IF(B180:B180&gt;0,VLOOKUP(B180,Fed.!$A$2:$J$1973,9,FALSE)," ")</f>
        <v>LIB2026</v>
      </c>
      <c r="K180" s="3">
        <f>IF(B180:B180&gt;0,VLOOKUP(B180,Fed.!$A$2:$J$1973,10,FALSE)," ")</f>
        <v>0</v>
      </c>
      <c r="L180" s="327">
        <f>apuração!L82</f>
        <v>56</v>
      </c>
      <c r="M180" s="327">
        <f>apuração!M82</f>
        <v>64</v>
      </c>
      <c r="N180" s="322">
        <f>apuração!N70</f>
        <v>110</v>
      </c>
      <c r="O180" s="323">
        <f>apuração!O70</f>
        <v>0</v>
      </c>
      <c r="P180" s="323">
        <f>apuração!P70</f>
        <v>0</v>
      </c>
      <c r="Q180" s="323">
        <f>apuração!Q70</f>
        <v>0</v>
      </c>
      <c r="R180" s="323">
        <f>apuração!R70</f>
        <v>0</v>
      </c>
      <c r="S180" s="324" t="str">
        <f>apuração!S70</f>
        <v/>
      </c>
      <c r="T180" s="324" t="str">
        <f>apuração!T70</f>
        <v/>
      </c>
      <c r="U180" s="324" t="str">
        <f>apuração!U70</f>
        <v/>
      </c>
      <c r="V180" s="324" t="str">
        <f>apuração!V70</f>
        <v/>
      </c>
      <c r="W180" s="315" t="str">
        <f>apuração!W70</f>
        <v/>
      </c>
      <c r="X180" s="325">
        <f>apuração!X82</f>
        <v>106</v>
      </c>
      <c r="Y180" s="315"/>
      <c r="Z180" s="315"/>
      <c r="AA180" s="315"/>
      <c r="AB180" s="315"/>
      <c r="AC180" s="315"/>
      <c r="AD180" s="315"/>
    </row>
    <row r="181" spans="1:30" ht="18.600000000000001">
      <c r="A181" s="358"/>
      <c r="B181" s="63" t="str">
        <f>apuração!B98</f>
        <v>793</v>
      </c>
      <c r="C181" t="str">
        <f>IF(B181:B181&gt;0,VLOOKUP(B181,Fed.!$A$2:$J$1973,2,FALSE)," ")</f>
        <v>MINAMI</v>
      </c>
      <c r="D181" t="str">
        <f>IF(B181:B181&gt;0,VLOOKUP(B181,Fed.!$A$2:$J$1973,3,FALSE)," ")</f>
        <v>TEREZA</v>
      </c>
      <c r="E181" s="3" t="str">
        <f>IF(B181:B181&gt;0,VLOOKUP(B181,Fed.!$A$2:$J$1973,4,FALSE)," ")</f>
        <v>F</v>
      </c>
      <c r="F181" s="3" t="str">
        <f>IF(B181:B181&gt;0,VLOOKUP(B181,Fed.!$A$2:$J$1973,5,FALSE)," ")</f>
        <v>15. BIR</v>
      </c>
      <c r="G181" s="413">
        <f>IF(B181:B181&gt;0,VLOOKUP(B181,Fed.!$A$2:$J$1973,6,FALSE)," ")</f>
        <v>18584</v>
      </c>
      <c r="H181">
        <f>IF(B181:B181&gt;0,VLOOKUP(B181,Fed.!$A$2:$J$1973,7,FALSE)," ")</f>
        <v>7</v>
      </c>
      <c r="I181" t="str">
        <f>IF(B181:B181&gt;0,VLOOKUP(B181,Fed.!$A$2:$J$1973,8,FALSE)," ")</f>
        <v>B-SR</v>
      </c>
      <c r="J181" t="str">
        <f>IF(B181:B181&gt;0,VLOOKUP(B181,Fed.!$A$2:$J$1973,9,FALSE)," ")</f>
        <v>LIB2026</v>
      </c>
      <c r="K181" s="3">
        <f>IF(B181:B181&gt;0,VLOOKUP(B181,Fed.!$A$2:$J$1973,10,FALSE)," ")</f>
        <v>0</v>
      </c>
      <c r="L181" s="327">
        <f>apuração!L98</f>
        <v>64</v>
      </c>
      <c r="M181" s="327">
        <f>apuração!M98</f>
        <v>61</v>
      </c>
      <c r="N181" s="322">
        <f>apuração!N71</f>
        <v>198</v>
      </c>
      <c r="O181" s="323">
        <f>apuração!O71</f>
        <v>0</v>
      </c>
      <c r="P181" s="323">
        <f>apuração!P71</f>
        <v>0</v>
      </c>
      <c r="Q181" s="323">
        <f>apuração!Q71</f>
        <v>0</v>
      </c>
      <c r="R181" s="323">
        <f>apuração!R71</f>
        <v>0</v>
      </c>
      <c r="S181" s="324" t="str">
        <f>apuração!S71</f>
        <v/>
      </c>
      <c r="T181" s="324" t="str">
        <f>apuração!T71</f>
        <v/>
      </c>
      <c r="U181" s="324" t="str">
        <f>apuração!U71</f>
        <v/>
      </c>
      <c r="V181" s="324" t="str">
        <f>apuração!V71</f>
        <v/>
      </c>
      <c r="W181" s="315" t="str">
        <f>apuração!W71</f>
        <v/>
      </c>
      <c r="X181" s="325">
        <f>apuração!X98</f>
        <v>111</v>
      </c>
      <c r="Y181" s="315"/>
      <c r="Z181" s="315"/>
      <c r="AA181" s="315"/>
      <c r="AB181" s="315"/>
      <c r="AC181" s="315"/>
      <c r="AD181" s="315"/>
    </row>
    <row r="182" spans="1:30" ht="18.600000000000001">
      <c r="A182" s="358"/>
      <c r="B182" s="63" t="str">
        <f>apuração!B116</f>
        <v>646</v>
      </c>
      <c r="C182" t="str">
        <f>IF(B182:B182&gt;0,VLOOKUP(B182,Fed.!$A$2:$J$1973,2,FALSE)," ")</f>
        <v>OGATA</v>
      </c>
      <c r="D182" t="str">
        <f>IF(B182:B182&gt;0,VLOOKUP(B182,Fed.!$A$2:$J$1973,3,FALSE)," ")</f>
        <v>SEISHI</v>
      </c>
      <c r="E182" s="3" t="str">
        <f>IF(B182:B182&gt;0,VLOOKUP(B182,Fed.!$A$2:$J$1973,4,FALSE)," ")</f>
        <v>M</v>
      </c>
      <c r="F182" s="3" t="str">
        <f>IF(B182:B182&gt;0,VLOOKUP(B182,Fed.!$A$2:$J$1973,5,FALSE)," ")</f>
        <v>15. BIR</v>
      </c>
      <c r="G182" s="413">
        <f>IF(B182:B182&gt;0,VLOOKUP(B182,Fed.!$A$2:$J$1973,6,FALSE)," ")</f>
        <v>17605</v>
      </c>
      <c r="H182">
        <f>IF(B182:B182&gt;0,VLOOKUP(B182,Fed.!$A$2:$J$1973,7,FALSE)," ")</f>
        <v>9</v>
      </c>
      <c r="I182" t="str">
        <f>IF(B182:B182&gt;0,VLOOKUP(B182,Fed.!$A$2:$J$1973,8,FALSE)," ")</f>
        <v>B-SR</v>
      </c>
      <c r="J182" t="str">
        <f>IF(B182:B182&gt;0,VLOOKUP(B182,Fed.!$A$2:$J$1973,9,FALSE)," ")</f>
        <v>LIB2026</v>
      </c>
      <c r="K182" s="3">
        <f>IF(B182:B182&gt;0,VLOOKUP(B182,Fed.!$A$2:$J$1973,10,FALSE)," ")</f>
        <v>0</v>
      </c>
      <c r="L182" s="327">
        <f>apuração!L116</f>
        <v>66</v>
      </c>
      <c r="M182" s="327">
        <f>apuração!M116</f>
        <v>64</v>
      </c>
      <c r="N182" s="322">
        <f>apuração!N37</f>
        <v>123</v>
      </c>
      <c r="O182" s="323">
        <f>apuração!O37</f>
        <v>0</v>
      </c>
      <c r="P182" s="323">
        <f>apuração!P37</f>
        <v>0</v>
      </c>
      <c r="Q182" s="323">
        <f>apuração!Q37</f>
        <v>0</v>
      </c>
      <c r="R182" s="323">
        <f>apuração!R37</f>
        <v>0</v>
      </c>
      <c r="S182" s="324" t="str">
        <f>apuração!S37</f>
        <v/>
      </c>
      <c r="T182" s="324" t="str">
        <f>apuração!T37</f>
        <v/>
      </c>
      <c r="U182" s="324" t="str">
        <f>apuração!U37</f>
        <v/>
      </c>
      <c r="V182" s="324" t="str">
        <f>apuração!V37</f>
        <v/>
      </c>
      <c r="W182" s="315" t="str">
        <f>apuração!W37</f>
        <v/>
      </c>
      <c r="X182" s="325">
        <f>apuração!X116</f>
        <v>112</v>
      </c>
      <c r="Y182" s="315"/>
      <c r="Z182" s="315"/>
      <c r="AA182" s="315"/>
      <c r="AB182" s="315"/>
      <c r="AC182" s="315"/>
      <c r="AD182" s="315"/>
    </row>
    <row r="183" spans="1:30" ht="18.600000000000001">
      <c r="A183" s="358"/>
      <c r="B183" s="465" t="str">
        <f>apuração!B120</f>
        <v>382</v>
      </c>
      <c r="C183" t="str">
        <f>IF(B183:B183&gt;0,VLOOKUP(B183,Fed.!$A$2:$J$1973,2,FALSE)," ")</f>
        <v>AKITA</v>
      </c>
      <c r="D183" t="str">
        <f>IF(B183:B183&gt;0,VLOOKUP(B183,Fed.!$A$2:$J$1973,3,FALSE)," ")</f>
        <v>KUNIAKI</v>
      </c>
      <c r="E183" s="3" t="str">
        <f>IF(B183:B183&gt;0,VLOOKUP(B183,Fed.!$A$2:$J$1973,4,FALSE)," ")</f>
        <v>M</v>
      </c>
      <c r="F183" s="3" t="str">
        <f>IF(B183:B183&gt;0,VLOOKUP(B183,Fed.!$A$2:$J$1973,5,FALSE)," ")</f>
        <v>15. BIR</v>
      </c>
      <c r="G183" s="413">
        <f>IF(B183:B183&gt;0,VLOOKUP(B183,Fed.!$A$2:$J$1973,6,FALSE)," ")</f>
        <v>16355</v>
      </c>
      <c r="H183">
        <f>IF(B183:B183&gt;0,VLOOKUP(B183,Fed.!$A$2:$J$1973,7,FALSE)," ")</f>
        <v>9</v>
      </c>
      <c r="I183" t="str">
        <f>IF(B183:B183&gt;0,VLOOKUP(B183,Fed.!$A$2:$J$1973,8,FALSE)," ")</f>
        <v>B-SR</v>
      </c>
      <c r="J183" t="str">
        <f>IF(B183:B183&gt;0,VLOOKUP(B183,Fed.!$A$2:$J$1973,9,FALSE)," ")</f>
        <v>LIB2026</v>
      </c>
      <c r="K183" s="3">
        <f>IF(B183:B183&gt;0,VLOOKUP(B183,Fed.!$A$2:$J$1973,10,FALSE)," ")</f>
        <v>0</v>
      </c>
      <c r="L183" s="327">
        <f>apuração!L120</f>
        <v>61</v>
      </c>
      <c r="M183" s="327">
        <f>apuração!M120</f>
        <v>56</v>
      </c>
      <c r="N183" s="322">
        <f>apuração!N4</f>
        <v>116</v>
      </c>
      <c r="O183" s="323">
        <f>apuração!O4</f>
        <v>0</v>
      </c>
      <c r="P183" s="323">
        <f>apuração!P4</f>
        <v>0</v>
      </c>
      <c r="Q183" s="323">
        <f>apuração!Q4</f>
        <v>0</v>
      </c>
      <c r="R183" s="323">
        <f>apuração!R4</f>
        <v>0</v>
      </c>
      <c r="S183" s="324" t="str">
        <f>apuração!S4</f>
        <v/>
      </c>
      <c r="T183" s="324" t="str">
        <f>apuração!T4</f>
        <v/>
      </c>
      <c r="U183" s="324" t="str">
        <f>apuração!U4</f>
        <v/>
      </c>
      <c r="V183" s="324" t="str">
        <f>apuração!V4</f>
        <v/>
      </c>
      <c r="W183" s="315" t="str">
        <f>apuração!W4</f>
        <v/>
      </c>
      <c r="X183" s="325">
        <f>apuração!X120</f>
        <v>99</v>
      </c>
      <c r="Y183" s="315"/>
      <c r="Z183" s="315"/>
      <c r="AA183" s="315"/>
      <c r="AB183" s="315"/>
      <c r="AC183" s="315"/>
      <c r="AD183" s="315"/>
    </row>
    <row r="184" spans="1:30" ht="18.600000000000001">
      <c r="A184" s="358"/>
      <c r="B184" s="63" t="str">
        <f>apuração!B152</f>
        <v>975</v>
      </c>
      <c r="C184" t="str">
        <f>IF(B184:B184&gt;0,VLOOKUP(B184,Fed.!$A$2:$J$1973,2,FALSE)," ")</f>
        <v>OGAWA</v>
      </c>
      <c r="D184" t="str">
        <f>IF(B184:B184&gt;0,VLOOKUP(B184,Fed.!$A$2:$J$1973,3,FALSE)," ")</f>
        <v>ARNALDO</v>
      </c>
      <c r="E184" s="3" t="str">
        <f>IF(B184:B184&gt;0,VLOOKUP(B184,Fed.!$A$2:$J$1973,4,FALSE)," ")</f>
        <v>M</v>
      </c>
      <c r="F184" s="3" t="str">
        <f>IF(B184:B184&gt;0,VLOOKUP(B184,Fed.!$A$2:$J$1973,5,FALSE)," ")</f>
        <v>15. BIR</v>
      </c>
      <c r="G184" s="413">
        <f>IF(B184:B184&gt;0,VLOOKUP(B184,Fed.!$A$2:$J$1973,6,FALSE)," ")</f>
        <v>21814</v>
      </c>
      <c r="H184">
        <f>IF(B184:B184&gt;0,VLOOKUP(B184,Fed.!$A$2:$J$1973,7,FALSE)," ")</f>
        <v>10</v>
      </c>
      <c r="I184" t="str">
        <f>IF(B184:B184&gt;0,VLOOKUP(B184,Fed.!$A$2:$J$1973,8,FALSE)," ")</f>
        <v>C-NSR</v>
      </c>
      <c r="J184" t="str">
        <f>IF(B184:B184&gt;0,VLOOKUP(B184,Fed.!$A$2:$J$1973,9,FALSE)," ")</f>
        <v>LIB2026</v>
      </c>
      <c r="K184" s="3">
        <f>IF(B184:B184&gt;0,VLOOKUP(B184,Fed.!$A$2:$J$1973,10,FALSE)," ")</f>
        <v>0</v>
      </c>
      <c r="L184" s="327">
        <f>apuração!L152</f>
        <v>65</v>
      </c>
      <c r="M184" s="327">
        <f>apuração!M152</f>
        <v>59</v>
      </c>
      <c r="N184" s="322">
        <f>apuração!N62</f>
        <v>121</v>
      </c>
      <c r="O184" s="323">
        <f>apuração!O222</f>
        <v>0</v>
      </c>
      <c r="P184" s="323">
        <f>apuração!P222</f>
        <v>0</v>
      </c>
      <c r="Q184" s="323">
        <f>apuração!Q222</f>
        <v>0</v>
      </c>
      <c r="R184" s="323">
        <f>apuração!R222</f>
        <v>0</v>
      </c>
      <c r="S184" s="324" t="str">
        <f>apuração!S222</f>
        <v/>
      </c>
      <c r="T184" s="324" t="str">
        <f>apuração!T222</f>
        <v/>
      </c>
      <c r="U184" s="324" t="str">
        <f>apuração!U222</f>
        <v/>
      </c>
      <c r="V184" s="324" t="str">
        <f>apuração!V222</f>
        <v/>
      </c>
      <c r="W184" s="315" t="str">
        <f>apuração!W222</f>
        <v/>
      </c>
      <c r="X184" s="325">
        <f>apuração!X152</f>
        <v>104</v>
      </c>
      <c r="Y184" s="315"/>
      <c r="Z184" s="315"/>
      <c r="AA184" s="315"/>
      <c r="AB184" s="315"/>
      <c r="AC184" s="315"/>
      <c r="AD184" s="315"/>
    </row>
    <row r="185" spans="1:30" ht="18.600000000000001">
      <c r="A185" s="358"/>
      <c r="B185" s="463" t="str">
        <f>apuração!B157</f>
        <v>907</v>
      </c>
      <c r="C185" t="str">
        <f>IF(B185:B185&gt;0,VLOOKUP(B185,Fed.!$A$2:$J$1973,2,FALSE)," ")</f>
        <v>MUKAI</v>
      </c>
      <c r="D185" t="str">
        <f>IF(B185:B185&gt;0,VLOOKUP(B185,Fed.!$A$2:$J$1973,3,FALSE)," ")</f>
        <v>MASAAKI</v>
      </c>
      <c r="E185" s="3" t="str">
        <f>IF(B185:B185&gt;0,VLOOKUP(B185,Fed.!$A$2:$J$1973,4,FALSE)," ")</f>
        <v>M</v>
      </c>
      <c r="F185" s="3" t="str">
        <f>IF(B185:B185&gt;0,VLOOKUP(B185,Fed.!$A$2:$J$1973,5,FALSE)," ")</f>
        <v>15. BIR</v>
      </c>
      <c r="G185" s="413">
        <f>IF(B185:B185&gt;0,VLOOKUP(B185,Fed.!$A$2:$J$1973,6,FALSE)," ")</f>
        <v>17335</v>
      </c>
      <c r="H185">
        <f>IF(B185:B185&gt;0,VLOOKUP(B185,Fed.!$A$2:$J$1973,7,FALSE)," ")</f>
        <v>8</v>
      </c>
      <c r="I185" t="str">
        <f>IF(B185:B185&gt;0,VLOOKUP(B185,Fed.!$A$2:$J$1973,8,FALSE)," ")</f>
        <v>B-SR</v>
      </c>
      <c r="J185" t="str">
        <f>IF(B185:B185&gt;0,VLOOKUP(B185,Fed.!$A$2:$J$1973,9,FALSE)," ")</f>
        <v>LIB2026</v>
      </c>
      <c r="K185" s="3">
        <f>IF(B185:B185&gt;0,VLOOKUP(B185,Fed.!$A$2:$J$1973,10,FALSE)," ")</f>
        <v>0</v>
      </c>
      <c r="L185" s="321">
        <f>apuração!L157</f>
        <v>54</v>
      </c>
      <c r="M185" s="321">
        <f>apuração!M157</f>
        <v>59</v>
      </c>
      <c r="N185" s="322">
        <f>apuração!N60</f>
        <v>106</v>
      </c>
      <c r="O185" s="323" t="str">
        <f>apuração!O60</f>
        <v>2-13</v>
      </c>
      <c r="P185" s="323">
        <f>apuração!P60</f>
        <v>0</v>
      </c>
      <c r="Q185" s="323">
        <f>apuração!Q60</f>
        <v>0</v>
      </c>
      <c r="R185" s="323">
        <f>apuração!R60</f>
        <v>0</v>
      </c>
      <c r="S185" s="324">
        <f>apuração!S60</f>
        <v>19</v>
      </c>
      <c r="T185" s="324" t="str">
        <f>apuração!T60</f>
        <v/>
      </c>
      <c r="U185" s="324" t="str">
        <f>apuração!U60</f>
        <v/>
      </c>
      <c r="V185" s="324" t="str">
        <f>apuração!V60</f>
        <v/>
      </c>
      <c r="W185" s="315">
        <f>apuração!W60</f>
        <v>19</v>
      </c>
      <c r="X185" s="325">
        <f>apuração!X157</f>
        <v>97</v>
      </c>
      <c r="Y185" s="315"/>
      <c r="Z185" s="315"/>
      <c r="AA185" s="315"/>
      <c r="AB185" s="315"/>
      <c r="AC185" s="315"/>
      <c r="AD185" s="315"/>
    </row>
    <row r="186" spans="1:30" ht="18.600000000000001">
      <c r="A186" s="358"/>
      <c r="B186" s="63" t="str">
        <f>apuração!B162</f>
        <v>785</v>
      </c>
      <c r="C186" t="str">
        <f>IF(B186:B186&gt;0,VLOOKUP(B186,Fed.!$A$2:$J$1973,2,FALSE)," ")</f>
        <v>MORIYA</v>
      </c>
      <c r="D186" t="str">
        <f>IF(B186:B186&gt;0,VLOOKUP(B186,Fed.!$A$2:$J$1973,3,FALSE)," ")</f>
        <v>KAZUO</v>
      </c>
      <c r="E186" s="3" t="str">
        <f>IF(B186:B186&gt;0,VLOOKUP(B186,Fed.!$A$2:$J$1973,4,FALSE)," ")</f>
        <v>M</v>
      </c>
      <c r="F186" s="3" t="str">
        <f>IF(B186:B186&gt;0,VLOOKUP(B186,Fed.!$A$2:$J$1973,5,FALSE)," ")</f>
        <v>15. BIR</v>
      </c>
      <c r="G186" s="413">
        <f>IF(B186:B186&gt;0,VLOOKUP(B186,Fed.!$A$2:$J$1973,6,FALSE)," ")</f>
        <v>15211</v>
      </c>
      <c r="H186">
        <f>IF(B186:B186&gt;0,VLOOKUP(B186,Fed.!$A$2:$J$1973,7,FALSE)," ")</f>
        <v>9</v>
      </c>
      <c r="I186" t="str">
        <f>IF(B186:B186&gt;0,VLOOKUP(B186,Fed.!$A$2:$J$1973,8,FALSE)," ")</f>
        <v>B-MR</v>
      </c>
      <c r="J186" t="str">
        <f>IF(B186:B186&gt;0,VLOOKUP(B186,Fed.!$A$2:$J$1973,9,FALSE)," ")</f>
        <v>LIB2026</v>
      </c>
      <c r="K186" s="3">
        <f>IF(B186:B186&gt;0,VLOOKUP(B186,Fed.!$A$2:$J$1973,10,FALSE)," ")</f>
        <v>0</v>
      </c>
      <c r="L186" s="327">
        <f>apuração!L162</f>
        <v>67</v>
      </c>
      <c r="M186" s="327">
        <f>apuração!M162</f>
        <v>64</v>
      </c>
      <c r="N186" s="322">
        <f>apuração!N186</f>
        <v>123</v>
      </c>
      <c r="O186" s="323">
        <f>apuração!O186</f>
        <v>0</v>
      </c>
      <c r="P186" s="323">
        <f>apuração!P186</f>
        <v>0</v>
      </c>
      <c r="Q186" s="323">
        <f>apuração!Q186</f>
        <v>0</v>
      </c>
      <c r="R186" s="323">
        <f>apuração!R186</f>
        <v>0</v>
      </c>
      <c r="S186" s="324" t="str">
        <f>apuração!S186</f>
        <v/>
      </c>
      <c r="T186" s="324" t="str">
        <f>apuração!T186</f>
        <v/>
      </c>
      <c r="U186" s="324" t="str">
        <f>apuração!U186</f>
        <v/>
      </c>
      <c r="V186" s="324" t="str">
        <f>apuração!V186</f>
        <v/>
      </c>
      <c r="W186" s="315" t="str">
        <f>apuração!W186</f>
        <v/>
      </c>
      <c r="X186" s="325">
        <f>apuração!X162</f>
        <v>113</v>
      </c>
      <c r="Y186" s="315"/>
      <c r="Z186" s="315"/>
      <c r="AA186" s="315"/>
      <c r="AB186" s="315"/>
      <c r="AC186" s="315"/>
      <c r="AD186" s="315"/>
    </row>
    <row r="187" spans="1:30" ht="18.600000000000001">
      <c r="A187" s="358"/>
      <c r="B187" s="63">
        <f>apuração!B174</f>
        <v>643</v>
      </c>
      <c r="C187" t="str">
        <f>IF(B187:B187&gt;0,VLOOKUP(B187,Fed.!$A$2:$J$1973,2,FALSE)," ")</f>
        <v>GUNJI</v>
      </c>
      <c r="D187" t="str">
        <f>IF(B187:B187&gt;0,VLOOKUP(B187,Fed.!$A$2:$J$1973,3,FALSE)," ")</f>
        <v>TOSHIO</v>
      </c>
      <c r="E187" s="3" t="str">
        <f>IF(B187:B187&gt;0,VLOOKUP(B187,Fed.!$A$2:$J$1973,4,FALSE)," ")</f>
        <v>M</v>
      </c>
      <c r="F187" s="3" t="str">
        <f>IF(B187:B187&gt;0,VLOOKUP(B187,Fed.!$A$2:$J$1973,5,FALSE)," ")</f>
        <v>15. BIR</v>
      </c>
      <c r="G187" s="413">
        <f>IF(B187:B187&gt;0,VLOOKUP(B187,Fed.!$A$2:$J$1973,6,FALSE)," ")</f>
        <v>13888</v>
      </c>
      <c r="H187">
        <f>IF(B187:B187&gt;0,VLOOKUP(B187,Fed.!$A$2:$J$1973,7,FALSE)," ")</f>
        <v>9</v>
      </c>
      <c r="I187" t="str">
        <f>IF(B187:B187&gt;0,VLOOKUP(B187,Fed.!$A$2:$J$1973,8,FALSE)," ")</f>
        <v>B-MR</v>
      </c>
      <c r="J187" t="str">
        <f>IF(B187:B187&gt;0,VLOOKUP(B187,Fed.!$A$2:$J$1973,9,FALSE)," ")</f>
        <v>LIB2026</v>
      </c>
      <c r="K187" s="3">
        <f>IF(B187:B187&gt;0,VLOOKUP(B187,Fed.!$A$2:$J$1973,10,FALSE)," ")</f>
        <v>0</v>
      </c>
      <c r="L187" s="327">
        <f>apuração!L174</f>
        <v>68</v>
      </c>
      <c r="M187" s="327">
        <f>apuração!M174</f>
        <v>63</v>
      </c>
      <c r="N187" s="322">
        <f>apuração!N193</f>
        <v>131</v>
      </c>
      <c r="O187" s="323">
        <f>apuração!O193</f>
        <v>0</v>
      </c>
      <c r="P187" s="323">
        <f>apuração!P193</f>
        <v>0</v>
      </c>
      <c r="Q187" s="323">
        <f>apuração!Q193</f>
        <v>0</v>
      </c>
      <c r="R187" s="323">
        <f>apuração!R193</f>
        <v>0</v>
      </c>
      <c r="S187" s="324" t="str">
        <f>apuração!S193</f>
        <v/>
      </c>
      <c r="T187" s="324" t="str">
        <f>apuração!T193</f>
        <v/>
      </c>
      <c r="U187" s="324" t="str">
        <f>apuração!U193</f>
        <v/>
      </c>
      <c r="V187" s="324" t="str">
        <f>apuração!V193</f>
        <v/>
      </c>
      <c r="W187" s="315" t="str">
        <f>apuração!W193</f>
        <v/>
      </c>
      <c r="X187" s="325">
        <f>apuração!X174</f>
        <v>113</v>
      </c>
      <c r="Y187" s="315"/>
      <c r="Z187" s="315"/>
      <c r="AA187" s="315"/>
      <c r="AB187" s="315"/>
      <c r="AC187" s="315"/>
      <c r="AD187" s="315"/>
    </row>
    <row r="188" spans="1:30" ht="18.600000000000001">
      <c r="A188" s="358"/>
      <c r="B188" s="63">
        <f>apuração!B186</f>
        <v>794</v>
      </c>
      <c r="C188" t="str">
        <f>IF(B188:B188&gt;0,VLOOKUP(B188,Fed.!$A$2:$J$1973,2,FALSE)," ")</f>
        <v>GUNJI</v>
      </c>
      <c r="D188" t="str">
        <f>IF(B188:B188&gt;0,VLOOKUP(B188,Fed.!$A$2:$J$1973,3,FALSE)," ")</f>
        <v>YOSHIE</v>
      </c>
      <c r="E188" s="3" t="str">
        <f>IF(B188:B188&gt;0,VLOOKUP(B188,Fed.!$A$2:$J$1973,4,FALSE)," ")</f>
        <v>F</v>
      </c>
      <c r="F188" s="3" t="str">
        <f>IF(B188:B188&gt;0,VLOOKUP(B188,Fed.!$A$2:$J$1973,5,FALSE)," ")</f>
        <v>15. BIR</v>
      </c>
      <c r="G188" s="413">
        <f>IF(B188:B188&gt;0,VLOOKUP(B188,Fed.!$A$2:$J$1973,6,FALSE)," ")</f>
        <v>18222</v>
      </c>
      <c r="H188">
        <f>IF(B188:B188&gt;0,VLOOKUP(B188,Fed.!$A$2:$J$1973,7,FALSE)," ")</f>
        <v>9</v>
      </c>
      <c r="I188" t="str">
        <f>IF(B188:B188&gt;0,VLOOKUP(B188,Fed.!$A$2:$J$1973,8,FALSE)," ")</f>
        <v>B-SR</v>
      </c>
      <c r="J188" t="str">
        <f>IF(B188:B188&gt;0,VLOOKUP(B188,Fed.!$A$2:$J$1973,9,FALSE)," ")</f>
        <v>LIB2026</v>
      </c>
      <c r="K188" s="3">
        <f>IF(B188:B188&gt;0,VLOOKUP(B188,Fed.!$A$2:$J$1973,10,FALSE)," ")</f>
        <v>0</v>
      </c>
      <c r="L188" s="327">
        <f>apuração!L186</f>
        <v>61</v>
      </c>
      <c r="M188" s="327">
        <f>apuração!M186</f>
        <v>62</v>
      </c>
      <c r="N188" s="322">
        <f>apuração!N63</f>
        <v>103</v>
      </c>
      <c r="O188" s="323">
        <f>apuração!O63</f>
        <v>0</v>
      </c>
      <c r="P188" s="323">
        <f>apuração!P63</f>
        <v>0</v>
      </c>
      <c r="Q188" s="323">
        <f>apuração!Q63</f>
        <v>0</v>
      </c>
      <c r="R188" s="323">
        <f>apuração!R63</f>
        <v>0</v>
      </c>
      <c r="S188" s="324" t="str">
        <f>apuração!S63</f>
        <v/>
      </c>
      <c r="T188" s="324" t="str">
        <f>apuração!T63</f>
        <v/>
      </c>
      <c r="U188" s="324" t="str">
        <f>apuração!U63</f>
        <v/>
      </c>
      <c r="V188" s="324" t="str">
        <f>apuração!V63</f>
        <v/>
      </c>
      <c r="W188" s="315" t="str">
        <f>apuração!W63</f>
        <v/>
      </c>
      <c r="X188" s="325">
        <f>apuração!X186</f>
        <v>105</v>
      </c>
      <c r="Y188" s="315"/>
      <c r="Z188" s="315"/>
      <c r="AA188" s="315"/>
      <c r="AB188" s="315"/>
      <c r="AC188" s="315"/>
      <c r="AD188" s="315"/>
    </row>
    <row r="189" spans="1:30" ht="18.600000000000001">
      <c r="A189" s="358"/>
      <c r="B189" s="63" t="str">
        <f>apuração!B202</f>
        <v>752</v>
      </c>
      <c r="C189" t="str">
        <f>IF(B189:B189&gt;0,VLOOKUP(B189,Fed.!$A$2:$J$1973,2,FALSE)," ")</f>
        <v>TSUKADA</v>
      </c>
      <c r="D189" t="str">
        <f>IF(B189:B189&gt;0,VLOOKUP(B189,Fed.!$A$2:$J$1973,3,FALSE)," ")</f>
        <v>YOSHITAKA</v>
      </c>
      <c r="E189" s="3" t="str">
        <f>IF(B189:B189&gt;0,VLOOKUP(B189,Fed.!$A$2:$J$1973,4,FALSE)," ")</f>
        <v>M</v>
      </c>
      <c r="F189" s="3" t="str">
        <f>IF(B189:B189&gt;0,VLOOKUP(B189,Fed.!$A$2:$J$1973,5,FALSE)," ")</f>
        <v>15. BIR</v>
      </c>
      <c r="G189" s="413">
        <f>IF(B189:B189&gt;0,VLOOKUP(B189,Fed.!$A$2:$J$1973,6,FALSE)," ")</f>
        <v>15468</v>
      </c>
      <c r="H189">
        <f>IF(B189:B189&gt;0,VLOOKUP(B189,Fed.!$A$2:$J$1973,7,FALSE)," ")</f>
        <v>12</v>
      </c>
      <c r="I189" t="str">
        <f>IF(B189:B189&gt;0,VLOOKUP(B189,Fed.!$A$2:$J$1973,8,FALSE)," ")</f>
        <v>C-SR</v>
      </c>
      <c r="J189" t="str">
        <f>IF(B189:B189&gt;0,VLOOKUP(B189,Fed.!$A$2:$J$1973,9,FALSE)," ")</f>
        <v>LIB2026</v>
      </c>
      <c r="K189" s="3">
        <f>IF(B189:B189&gt;0,VLOOKUP(B189,Fed.!$A$2:$J$1973,10,FALSE)," ")</f>
        <v>0</v>
      </c>
      <c r="L189" s="327">
        <f>apuração!L202</f>
        <v>65</v>
      </c>
      <c r="M189" s="327">
        <f>apuração!M202</f>
        <v>60</v>
      </c>
      <c r="N189" s="322">
        <f>apuração!N138</f>
        <v>117</v>
      </c>
      <c r="O189" s="323">
        <f>apuração!O138</f>
        <v>0</v>
      </c>
      <c r="P189" s="323">
        <f>apuração!P138</f>
        <v>0</v>
      </c>
      <c r="Q189" s="323">
        <f>apuração!Q138</f>
        <v>0</v>
      </c>
      <c r="R189" s="323">
        <f>apuração!R138</f>
        <v>0</v>
      </c>
      <c r="S189" s="324" t="str">
        <f>apuração!S138</f>
        <v/>
      </c>
      <c r="T189" s="324" t="str">
        <f>apuração!T138</f>
        <v/>
      </c>
      <c r="U189" s="324" t="str">
        <f>apuração!U138</f>
        <v/>
      </c>
      <c r="V189" s="324" t="str">
        <f>apuração!V138</f>
        <v/>
      </c>
      <c r="W189" s="315" t="str">
        <f>apuração!W138</f>
        <v/>
      </c>
      <c r="X189" s="325">
        <f>apuração!X202</f>
        <v>101</v>
      </c>
      <c r="Y189" s="315"/>
      <c r="Z189" s="315"/>
      <c r="AA189" s="315"/>
      <c r="AB189" s="315"/>
      <c r="AC189" s="315"/>
      <c r="AD189" s="315"/>
    </row>
    <row r="190" spans="1:30" ht="18.600000000000001">
      <c r="A190" s="358"/>
      <c r="B190" s="63" t="str">
        <f>apuração!B205</f>
        <v>766</v>
      </c>
      <c r="C190" t="str">
        <f>IF(B190:B190&gt;0,VLOOKUP(B190,Fed.!$A$2:$J$1973,2,FALSE)," ")</f>
        <v>MINAMIGATA</v>
      </c>
      <c r="D190" t="str">
        <f>IF(B190:B190&gt;0,VLOOKUP(B190,Fed.!$A$2:$J$1973,3,FALSE)," ")</f>
        <v>JOAO YASUHIRO</v>
      </c>
      <c r="E190" s="3" t="str">
        <f>IF(B190:B190&gt;0,VLOOKUP(B190,Fed.!$A$2:$J$1973,4,FALSE)," ")</f>
        <v>M</v>
      </c>
      <c r="F190" s="3" t="str">
        <f>IF(B190:B190&gt;0,VLOOKUP(B190,Fed.!$A$2:$J$1973,5,FALSE)," ")</f>
        <v>15. BIR</v>
      </c>
      <c r="G190" s="413">
        <f>IF(B190:B190&gt;0,VLOOKUP(B190,Fed.!$A$2:$J$1973,6,FALSE)," ")</f>
        <v>21707</v>
      </c>
      <c r="H190">
        <f>IF(B190:B190&gt;0,VLOOKUP(B190,Fed.!$A$2:$J$1973,7,FALSE)," ")</f>
        <v>12</v>
      </c>
      <c r="I190" t="str">
        <f>IF(B190:B190&gt;0,VLOOKUP(B190,Fed.!$A$2:$J$1973,8,FALSE)," ")</f>
        <v>C-NSR</v>
      </c>
      <c r="J190" t="str">
        <f>IF(B190:B190&gt;0,VLOOKUP(B190,Fed.!$A$2:$J$1973,9,FALSE)," ")</f>
        <v>LIB2026</v>
      </c>
      <c r="K190" s="3">
        <f>IF(B190:B190&gt;0,VLOOKUP(B190,Fed.!$A$2:$J$1973,10,FALSE)," ")</f>
        <v>0</v>
      </c>
      <c r="L190" s="327">
        <f>apuração!L205</f>
        <v>64</v>
      </c>
      <c r="M190" s="327">
        <f>apuração!M205</f>
        <v>69</v>
      </c>
      <c r="N190" s="322">
        <f>apuração!N92</f>
        <v>145</v>
      </c>
      <c r="O190" s="323">
        <f>apuração!O92</f>
        <v>0</v>
      </c>
      <c r="P190" s="323">
        <f>apuração!P92</f>
        <v>0</v>
      </c>
      <c r="Q190" s="323">
        <f>apuração!Q92</f>
        <v>0</v>
      </c>
      <c r="R190" s="323">
        <f>apuração!R92</f>
        <v>0</v>
      </c>
      <c r="S190" s="324" t="str">
        <f>apuração!S92</f>
        <v/>
      </c>
      <c r="T190" s="324" t="str">
        <f>apuração!T92</f>
        <v/>
      </c>
      <c r="U190" s="324" t="str">
        <f>apuração!U92</f>
        <v/>
      </c>
      <c r="V190" s="324" t="str">
        <f>apuração!V92</f>
        <v/>
      </c>
      <c r="W190" s="315" t="str">
        <f>apuração!W92</f>
        <v/>
      </c>
      <c r="X190" s="325">
        <f>apuração!X205</f>
        <v>109</v>
      </c>
      <c r="Y190" s="315"/>
      <c r="Z190" s="315"/>
      <c r="AA190" s="315"/>
      <c r="AB190" s="315"/>
      <c r="AC190" s="315"/>
      <c r="AD190" s="315"/>
    </row>
    <row r="191" spans="1:30" ht="18.600000000000001">
      <c r="A191" s="358"/>
      <c r="B191" s="63" t="str">
        <f>apuração!B22</f>
        <v>878</v>
      </c>
      <c r="C191" t="str">
        <f>IF(B191:B191&gt;0,VLOOKUP(B191,Fed.!$A$2:$J$1973,2,FALSE)," ")</f>
        <v>TANIGUTI</v>
      </c>
      <c r="D191" t="str">
        <f>IF(B191:B191&gt;0,VLOOKUP(B191,Fed.!$A$2:$J$1973,3,FALSE)," ")</f>
        <v>PAULO HIDEAKI</v>
      </c>
      <c r="E191" s="3" t="str">
        <f>IF(B191:B191&gt;0,VLOOKUP(B191,Fed.!$A$2:$J$1973,4,FALSE)," ")</f>
        <v>M</v>
      </c>
      <c r="F191" s="3" t="str">
        <f>IF(B191:B191&gt;0,VLOOKUP(B191,Fed.!$A$2:$J$1973,5,FALSE)," ")</f>
        <v>16. SUM</v>
      </c>
      <c r="G191" s="413">
        <f>IF(B191:B191&gt;0,VLOOKUP(B191,Fed.!$A$2:$J$1973,6,FALSE)," ")</f>
        <v>19749</v>
      </c>
      <c r="H191">
        <f>IF(B191:B191&gt;0,VLOOKUP(B191,Fed.!$A$2:$J$1973,7,FALSE)," ")</f>
        <v>1</v>
      </c>
      <c r="I191" t="str">
        <f>IF(B191:B191&gt;0,VLOOKUP(B191,Fed.!$A$2:$J$1973,8,FALSE)," ")</f>
        <v>EX-NSR</v>
      </c>
      <c r="J191" t="str">
        <f>IF(B191:B191&gt;0,VLOOKUP(B191,Fed.!$A$2:$J$1973,9,FALSE)," ")</f>
        <v>LIB2026</v>
      </c>
      <c r="K191" s="3">
        <f>IF(B191:B191&gt;0,VLOOKUP(B191,Fed.!$A$2:$J$1973,10,FALSE)," ")</f>
        <v>0</v>
      </c>
      <c r="L191" s="326">
        <f>apuração!L22</f>
        <v>51</v>
      </c>
      <c r="M191" s="326">
        <f>apuração!M22</f>
        <v>54</v>
      </c>
      <c r="N191" s="322">
        <f>apuração!N189</f>
        <v>137</v>
      </c>
      <c r="O191" s="323">
        <f>apuração!O189</f>
        <v>0</v>
      </c>
      <c r="P191" s="323">
        <f>apuração!P189</f>
        <v>0</v>
      </c>
      <c r="Q191" s="323">
        <f>apuração!Q189</f>
        <v>0</v>
      </c>
      <c r="R191" s="323">
        <f>apuração!R189</f>
        <v>0</v>
      </c>
      <c r="S191" s="324" t="str">
        <f>apuração!S189</f>
        <v/>
      </c>
      <c r="T191" s="324" t="str">
        <f>apuração!T189</f>
        <v/>
      </c>
      <c r="U191" s="324" t="str">
        <f>apuração!U189</f>
        <v/>
      </c>
      <c r="V191" s="324" t="str">
        <f>apuração!V189</f>
        <v/>
      </c>
      <c r="W191" s="315" t="str">
        <f>apuração!W189</f>
        <v/>
      </c>
      <c r="X191" s="325">
        <f>apuração!X22</f>
        <v>103</v>
      </c>
      <c r="Y191" s="315"/>
      <c r="Z191" s="315"/>
      <c r="AA191" s="315"/>
      <c r="AB191" s="315"/>
      <c r="AC191" s="315"/>
      <c r="AD191" s="315"/>
    </row>
    <row r="192" spans="1:30" ht="18.600000000000001">
      <c r="A192" s="358"/>
      <c r="B192" s="63" t="str">
        <f>apuração!B65</f>
        <v>892</v>
      </c>
      <c r="C192" t="str">
        <f>IF(B192:B192&gt;0,VLOOKUP(B192,Fed.!$A$2:$J$1973,2,FALSE)," ")</f>
        <v>FERREIRA SOUTO</v>
      </c>
      <c r="D192" t="str">
        <f>IF(B192:B192&gt;0,VLOOKUP(B192,Fed.!$A$2:$J$1973,3,FALSE)," ")</f>
        <v>JOVENILIO</v>
      </c>
      <c r="E192" s="3" t="str">
        <f>IF(B192:B192&gt;0,VLOOKUP(B192,Fed.!$A$2:$J$1973,4,FALSE)," ")</f>
        <v>M</v>
      </c>
      <c r="F192" s="3" t="str">
        <f>IF(B192:B192&gt;0,VLOOKUP(B192,Fed.!$A$2:$J$1973,5,FALSE)," ")</f>
        <v>16. SUM</v>
      </c>
      <c r="G192" s="413">
        <f>IF(B192:B192&gt;0,VLOOKUP(B192,Fed.!$A$2:$J$1973,6,FALSE)," ")</f>
        <v>27041</v>
      </c>
      <c r="H192">
        <f>IF(B192:B192&gt;0,VLOOKUP(B192,Fed.!$A$2:$J$1973,7,FALSE)," ")</f>
        <v>5</v>
      </c>
      <c r="I192" t="str">
        <f>IF(B192:B192&gt;0,VLOOKUP(B192,Fed.!$A$2:$J$1973,8,FALSE)," ")</f>
        <v>A-NSR</v>
      </c>
      <c r="J192" t="str">
        <f>IF(B192:B192&gt;0,VLOOKUP(B192,Fed.!$A$2:$J$1973,9,FALSE)," ")</f>
        <v>LIB2026</v>
      </c>
      <c r="K192" s="3">
        <f>IF(B192:B192&gt;0,VLOOKUP(B192,Fed.!$A$2:$J$1973,10,FALSE)," ")</f>
        <v>0</v>
      </c>
      <c r="L192" s="327">
        <f>apuração!L65</f>
        <v>55</v>
      </c>
      <c r="M192" s="327">
        <f>apuração!M65</f>
        <v>54</v>
      </c>
      <c r="N192" s="322">
        <f>apuração!N15</f>
        <v>116</v>
      </c>
      <c r="O192" s="323">
        <f>apuração!O15</f>
        <v>0</v>
      </c>
      <c r="P192" s="323">
        <f>apuração!P15</f>
        <v>0</v>
      </c>
      <c r="Q192" s="323">
        <f>apuração!Q15</f>
        <v>0</v>
      </c>
      <c r="R192" s="323">
        <f>apuração!R15</f>
        <v>0</v>
      </c>
      <c r="S192" s="324" t="str">
        <f>apuração!S15</f>
        <v/>
      </c>
      <c r="T192" s="324" t="str">
        <f>apuração!T15</f>
        <v/>
      </c>
      <c r="U192" s="324" t="str">
        <f>apuração!U15</f>
        <v/>
      </c>
      <c r="V192" s="324" t="str">
        <f>apuração!V15</f>
        <v/>
      </c>
      <c r="W192" s="315" t="str">
        <f>apuração!W15</f>
        <v/>
      </c>
      <c r="X192" s="325">
        <f>apuração!X65</f>
        <v>99</v>
      </c>
      <c r="Y192" s="315"/>
      <c r="Z192" s="315"/>
      <c r="AA192" s="315"/>
      <c r="AB192" s="315"/>
      <c r="AC192" s="315"/>
      <c r="AD192" s="315"/>
    </row>
    <row r="193" spans="1:30" ht="18.600000000000001">
      <c r="A193" s="358"/>
      <c r="B193" s="63" t="str">
        <f>apuração!B79</f>
        <v>873</v>
      </c>
      <c r="C193" t="str">
        <f>IF(B193:B193&gt;0,VLOOKUP(B193,Fed.!$A$2:$J$1973,2,FALSE)," ")</f>
        <v>M. TANIGUTI</v>
      </c>
      <c r="D193" t="str">
        <f>IF(B193:B193&gt;0,VLOOKUP(B193,Fed.!$A$2:$J$1973,3,FALSE)," ")</f>
        <v>MARINA JUNKO</v>
      </c>
      <c r="E193" s="3" t="str">
        <f>IF(B193:B193&gt;0,VLOOKUP(B193,Fed.!$A$2:$J$1973,4,FALSE)," ")</f>
        <v>F</v>
      </c>
      <c r="F193" s="3" t="str">
        <f>IF(B193:B193&gt;0,VLOOKUP(B193,Fed.!$A$2:$J$1973,5,FALSE)," ")</f>
        <v>16. SUM</v>
      </c>
      <c r="G193" s="413">
        <f>IF(B193:B193&gt;0,VLOOKUP(B193,Fed.!$A$2:$J$1973,6,FALSE)," ")</f>
        <v>23431</v>
      </c>
      <c r="H193">
        <f>IF(B193:B193&gt;0,VLOOKUP(B193,Fed.!$A$2:$J$1973,7,FALSE)," ")</f>
        <v>3</v>
      </c>
      <c r="I193" t="str">
        <f>IF(B193:B193&gt;0,VLOOKUP(B193,Fed.!$A$2:$J$1973,8,FALSE)," ")</f>
        <v>EX-NSR</v>
      </c>
      <c r="J193" t="str">
        <f>IF(B193:B193&gt;0,VLOOKUP(B193,Fed.!$A$2:$J$1973,9,FALSE)," ")</f>
        <v>LIB2026</v>
      </c>
      <c r="K193" s="3">
        <f>IF(B193:B193&gt;0,VLOOKUP(B193,Fed.!$A$2:$J$1973,10,FALSE)," ")</f>
        <v>0</v>
      </c>
      <c r="L193" s="327">
        <f>apuração!L79</f>
        <v>54</v>
      </c>
      <c r="M193" s="327">
        <f>apuração!M79</f>
        <v>59</v>
      </c>
      <c r="N193" s="322">
        <f>apuração!N150</f>
        <v>119</v>
      </c>
      <c r="O193" s="323">
        <f>apuração!O150</f>
        <v>0</v>
      </c>
      <c r="P193" s="323">
        <f>apuração!P150</f>
        <v>0</v>
      </c>
      <c r="Q193" s="323">
        <f>apuração!Q150</f>
        <v>0</v>
      </c>
      <c r="R193" s="323">
        <f>apuração!R150</f>
        <v>0</v>
      </c>
      <c r="S193" s="324" t="str">
        <f>apuração!S150</f>
        <v/>
      </c>
      <c r="T193" s="324" t="str">
        <f>apuração!T150</f>
        <v/>
      </c>
      <c r="U193" s="324" t="str">
        <f>apuração!U150</f>
        <v/>
      </c>
      <c r="V193" s="324" t="str">
        <f>apuração!V150</f>
        <v/>
      </c>
      <c r="W193" s="315" t="str">
        <f>apuração!W150</f>
        <v/>
      </c>
      <c r="X193" s="325">
        <f>apuração!X79</f>
        <v>107</v>
      </c>
      <c r="Y193" s="315"/>
      <c r="Z193" s="315"/>
      <c r="AA193" s="315"/>
      <c r="AB193" s="315"/>
      <c r="AC193" s="315"/>
      <c r="AD193" s="315"/>
    </row>
    <row r="194" spans="1:30" ht="18.600000000000001">
      <c r="A194" s="358"/>
      <c r="B194" s="63" t="str">
        <f>apuração!B154</f>
        <v>889</v>
      </c>
      <c r="C194" t="str">
        <f>IF(B194:B194&gt;0,VLOOKUP(B194,Fed.!$A$2:$J$1973,2,FALSE)," ")</f>
        <v>BAPTISTA</v>
      </c>
      <c r="D194" t="str">
        <f>IF(B194:B194&gt;0,VLOOKUP(B194,Fed.!$A$2:$J$1973,3,FALSE)," ")</f>
        <v>LUIZ CARLOS</v>
      </c>
      <c r="E194" s="3" t="str">
        <f>IF(B194:B194&gt;0,VLOOKUP(B194,Fed.!$A$2:$J$1973,4,FALSE)," ")</f>
        <v>M</v>
      </c>
      <c r="F194" s="3" t="str">
        <f>IF(B194:B194&gt;0,VLOOKUP(B194,Fed.!$A$2:$J$1973,5,FALSE)," ")</f>
        <v>16. SUM</v>
      </c>
      <c r="G194" s="413">
        <f>IF(B194:B194&gt;0,VLOOKUP(B194,Fed.!$A$2:$J$1973,6,FALSE)," ")</f>
        <v>21818</v>
      </c>
      <c r="H194">
        <f>IF(B194:B194&gt;0,VLOOKUP(B194,Fed.!$A$2:$J$1973,7,FALSE)," ")</f>
        <v>7</v>
      </c>
      <c r="I194" t="str">
        <f>IF(B194:B194&gt;0,VLOOKUP(B194,Fed.!$A$2:$J$1973,8,FALSE)," ")</f>
        <v>B-NSR</v>
      </c>
      <c r="J194" t="str">
        <f>IF(B194:B194&gt;0,VLOOKUP(B194,Fed.!$A$2:$J$1973,9,FALSE)," ")</f>
        <v>LIB2026</v>
      </c>
      <c r="K194" s="3">
        <f>IF(B194:B194&gt;0,VLOOKUP(B194,Fed.!$A$2:$J$1973,10,FALSE)," ")</f>
        <v>0</v>
      </c>
      <c r="L194" s="327">
        <f>apuração!L154</f>
        <v>61</v>
      </c>
      <c r="M194" s="327">
        <f>apuração!M154</f>
        <v>52</v>
      </c>
      <c r="N194" s="322">
        <f>apuração!N105</f>
        <v>138</v>
      </c>
      <c r="O194" s="323">
        <f>apuração!O105</f>
        <v>0</v>
      </c>
      <c r="P194" s="323">
        <f>apuração!P105</f>
        <v>0</v>
      </c>
      <c r="Q194" s="323">
        <f>apuração!Q105</f>
        <v>0</v>
      </c>
      <c r="R194" s="323">
        <f>apuração!R105</f>
        <v>0</v>
      </c>
      <c r="S194" s="324" t="str">
        <f>apuração!S105</f>
        <v/>
      </c>
      <c r="T194" s="324" t="str">
        <f>apuração!T105</f>
        <v/>
      </c>
      <c r="U194" s="324" t="str">
        <f>apuração!U105</f>
        <v/>
      </c>
      <c r="V194" s="324" t="str">
        <f>apuração!V105</f>
        <v/>
      </c>
      <c r="W194" s="315" t="str">
        <f>apuração!W105</f>
        <v/>
      </c>
      <c r="X194" s="325">
        <f>apuração!X154</f>
        <v>99</v>
      </c>
      <c r="Y194" s="315"/>
      <c r="Z194" s="315"/>
      <c r="AA194" s="315"/>
      <c r="AB194" s="315"/>
      <c r="AC194" s="315"/>
      <c r="AD194" s="315"/>
    </row>
    <row r="195" spans="1:30" ht="18.600000000000001">
      <c r="A195" s="358"/>
      <c r="B195" s="63" t="str">
        <f>apuração!B178</f>
        <v>894</v>
      </c>
      <c r="C195" t="str">
        <f>IF(B195:B195&gt;0,VLOOKUP(B195,Fed.!$A$2:$J$1973,2,FALSE)," ")</f>
        <v>NAKAGAWA</v>
      </c>
      <c r="D195" t="str">
        <f>IF(B195:B195&gt;0,VLOOKUP(B195,Fed.!$A$2:$J$1973,3,FALSE)," ")</f>
        <v>MARIA</v>
      </c>
      <c r="E195" s="3" t="str">
        <f>IF(B195:B195&gt;0,VLOOKUP(B195,Fed.!$A$2:$J$1973,4,FALSE)," ")</f>
        <v>F</v>
      </c>
      <c r="F195" s="3" t="str">
        <f>IF(B195:B195&gt;0,VLOOKUP(B195,Fed.!$A$2:$J$1973,5,FALSE)," ")</f>
        <v>16. SUM</v>
      </c>
      <c r="G195" s="413">
        <f>IF(B195:B195&gt;0,VLOOKUP(B195,Fed.!$A$2:$J$1973,6,FALSE)," ")</f>
        <v>16657</v>
      </c>
      <c r="H195">
        <f>IF(B195:B195&gt;0,VLOOKUP(B195,Fed.!$A$2:$J$1973,7,FALSE)," ")</f>
        <v>8</v>
      </c>
      <c r="I195" t="str">
        <f>IF(B195:B195&gt;0,VLOOKUP(B195,Fed.!$A$2:$J$1973,8,FALSE)," ")</f>
        <v>B-SR</v>
      </c>
      <c r="J195" t="str">
        <f>IF(B195:B195&gt;0,VLOOKUP(B195,Fed.!$A$2:$J$1973,9,FALSE)," ")</f>
        <v>LIB2026</v>
      </c>
      <c r="K195" s="3">
        <f>IF(B195:B195&gt;0,VLOOKUP(B195,Fed.!$A$2:$J$1973,10,FALSE)," ")</f>
        <v>0</v>
      </c>
      <c r="L195" s="327">
        <f>apuração!L178</f>
        <v>99</v>
      </c>
      <c r="M195" s="327">
        <f>apuração!M178</f>
        <v>99</v>
      </c>
      <c r="N195" s="322">
        <f>apuração!N116</f>
        <v>130</v>
      </c>
      <c r="O195" s="323">
        <f>apuração!O116</f>
        <v>0</v>
      </c>
      <c r="P195" s="323">
        <f>apuração!P116</f>
        <v>0</v>
      </c>
      <c r="Q195" s="323">
        <f>apuração!Q116</f>
        <v>0</v>
      </c>
      <c r="R195" s="323">
        <f>apuração!R116</f>
        <v>0</v>
      </c>
      <c r="S195" s="324" t="str">
        <f>apuração!S116</f>
        <v/>
      </c>
      <c r="T195" s="324" t="str">
        <f>apuração!T116</f>
        <v/>
      </c>
      <c r="U195" s="324" t="str">
        <f>apuração!U116</f>
        <v/>
      </c>
      <c r="V195" s="324" t="str">
        <f>apuração!V116</f>
        <v/>
      </c>
      <c r="W195" s="315" t="str">
        <f>apuração!W116</f>
        <v/>
      </c>
      <c r="X195" s="325">
        <f>apuração!X178</f>
        <v>182</v>
      </c>
      <c r="Y195" s="315"/>
      <c r="Z195" s="315"/>
      <c r="AA195" s="315"/>
      <c r="AB195" s="315"/>
      <c r="AC195" s="315"/>
      <c r="AD195" s="315"/>
    </row>
    <row r="196" spans="1:30" ht="18.600000000000001">
      <c r="A196" s="358"/>
      <c r="B196" s="63" t="str">
        <f>apuração!B8</f>
        <v>555</v>
      </c>
      <c r="C196" t="str">
        <f>IF(B196:B196&gt;0,VLOOKUP(B196,Fed.!$A$2:$J$1973,2,FALSE)," ")</f>
        <v>SIQUEIRA OLIVEIRA</v>
      </c>
      <c r="D196" t="str">
        <f>IF(B196:B196&gt;0,VLOOKUP(B196,Fed.!$A$2:$J$1973,3,FALSE)," ")</f>
        <v>HELVECIO</v>
      </c>
      <c r="E196" s="3" t="str">
        <f>IF(B196:B196&gt;0,VLOOKUP(B196,Fed.!$A$2:$J$1973,4,FALSE)," ")</f>
        <v>M</v>
      </c>
      <c r="F196" s="3" t="str">
        <f>IF(B196:B196&gt;0,VLOOKUP(B196,Fed.!$A$2:$J$1973,5,FALSE)," ")</f>
        <v>18. SOR</v>
      </c>
      <c r="G196" s="413">
        <f>IF(B196:B196&gt;0,VLOOKUP(B196,Fed.!$A$2:$J$1973,6,FALSE)," ")</f>
        <v>21411</v>
      </c>
      <c r="H196">
        <f>IF(B196:B196&gt;0,VLOOKUP(B196,Fed.!$A$2:$J$1973,7,FALSE)," ")</f>
        <v>6</v>
      </c>
      <c r="I196" t="str">
        <f>IF(B196:B196&gt;0,VLOOKUP(B196,Fed.!$A$2:$J$1973,8,FALSE)," ")</f>
        <v>A-NSR</v>
      </c>
      <c r="J196" t="str">
        <f>IF(B196:B196&gt;0,VLOOKUP(B196,Fed.!$A$2:$J$1973,9,FALSE)," ")</f>
        <v>LIB2026</v>
      </c>
      <c r="K196" s="3">
        <f>IF(B196:B196&gt;0,VLOOKUP(B196,Fed.!$A$2:$J$1973,10,FALSE)," ")</f>
        <v>0</v>
      </c>
      <c r="L196" s="327">
        <f>apuração!L8</f>
        <v>63</v>
      </c>
      <c r="M196" s="327">
        <f>apuração!M8</f>
        <v>66</v>
      </c>
      <c r="N196" s="322">
        <f>apuração!N2</f>
        <v>105</v>
      </c>
      <c r="O196" s="323" t="s">
        <v>174</v>
      </c>
      <c r="P196" s="323">
        <f>apuração!P2</f>
        <v>0</v>
      </c>
      <c r="Q196" s="323">
        <f>apuração!Q2</f>
        <v>0</v>
      </c>
      <c r="R196" s="323">
        <f>apuração!R2</f>
        <v>0</v>
      </c>
      <c r="S196" s="324" t="str">
        <f>apuração!S2</f>
        <v/>
      </c>
      <c r="T196" s="324" t="str">
        <f>apuração!T2</f>
        <v/>
      </c>
      <c r="U196" s="324" t="str">
        <f>apuração!U2</f>
        <v/>
      </c>
      <c r="V196" s="324" t="str">
        <f>apuração!V2</f>
        <v/>
      </c>
      <c r="W196" s="315" t="str">
        <f>apuração!W2</f>
        <v/>
      </c>
      <c r="X196" s="325">
        <f>apuração!X8</f>
        <v>117</v>
      </c>
      <c r="Y196" s="315"/>
      <c r="Z196" s="315"/>
      <c r="AA196" s="315"/>
      <c r="AB196" s="315"/>
      <c r="AC196" s="315"/>
      <c r="AD196" s="315"/>
    </row>
    <row r="197" spans="1:30" ht="18.600000000000001">
      <c r="A197" s="358"/>
      <c r="B197" s="63" t="str">
        <f>apuração!B19</f>
        <v>983</v>
      </c>
      <c r="C197" t="str">
        <f>IF(B197:B197&gt;0,VLOOKUP(B197,Fed.!$A$2:$J$1973,2,FALSE)," ")</f>
        <v>OSAKO</v>
      </c>
      <c r="D197" t="str">
        <f>IF(B197:B197&gt;0,VLOOKUP(B197,Fed.!$A$2:$J$1973,3,FALSE)," ")</f>
        <v>SERGIO</v>
      </c>
      <c r="E197" s="3" t="str">
        <f>IF(B197:B197&gt;0,VLOOKUP(B197,Fed.!$A$2:$J$1973,4,FALSE)," ")</f>
        <v>M</v>
      </c>
      <c r="F197" s="3" t="str">
        <f>IF(B197:B197&gt;0,VLOOKUP(B197,Fed.!$A$2:$J$1973,5,FALSE)," ")</f>
        <v>18. SOR</v>
      </c>
      <c r="G197" s="413">
        <f>IF(B197:B197&gt;0,VLOOKUP(B197,Fed.!$A$2:$J$1973,6,FALSE)," ")</f>
        <v>16304</v>
      </c>
      <c r="H197">
        <f>IF(B197:B197&gt;0,VLOOKUP(B197,Fed.!$A$2:$J$1973,7,FALSE)," ")</f>
        <v>3</v>
      </c>
      <c r="I197" t="str">
        <f>IF(B197:B197&gt;0,VLOOKUP(B197,Fed.!$A$2:$J$1973,8,FALSE)," ")</f>
        <v>EX-SR</v>
      </c>
      <c r="J197" t="str">
        <f>IF(B197:B197&gt;0,VLOOKUP(B197,Fed.!$A$2:$J$1973,9,FALSE)," ")</f>
        <v>LIB2026</v>
      </c>
      <c r="K197" s="3">
        <f>IF(B197:B197&gt;0,VLOOKUP(B197,Fed.!$A$2:$J$1973,10,FALSE)," ")</f>
        <v>0</v>
      </c>
      <c r="L197" s="327">
        <f>apuração!L19</f>
        <v>60</v>
      </c>
      <c r="M197" s="327">
        <f>apuração!M19</f>
        <v>57</v>
      </c>
      <c r="N197" s="322">
        <f>apuração!N38</f>
        <v>127</v>
      </c>
      <c r="O197" s="323">
        <f>apuração!O38</f>
        <v>0</v>
      </c>
      <c r="P197" s="323">
        <f>apuração!P38</f>
        <v>0</v>
      </c>
      <c r="Q197" s="323">
        <f>apuração!Q38</f>
        <v>0</v>
      </c>
      <c r="R197" s="323">
        <f>apuração!R38</f>
        <v>0</v>
      </c>
      <c r="S197" s="324" t="str">
        <f>apuração!S38</f>
        <v/>
      </c>
      <c r="T197" s="324" t="str">
        <f>apuração!T38</f>
        <v/>
      </c>
      <c r="U197" s="324" t="str">
        <f>apuração!U38</f>
        <v/>
      </c>
      <c r="V197" s="324" t="str">
        <f>apuração!V38</f>
        <v/>
      </c>
      <c r="W197" s="315" t="str">
        <f>apuração!W38</f>
        <v/>
      </c>
      <c r="X197" s="325">
        <f>apuração!X19</f>
        <v>111</v>
      </c>
      <c r="Y197" s="315"/>
      <c r="Z197" s="315"/>
      <c r="AA197" s="315"/>
      <c r="AB197" s="315"/>
      <c r="AC197" s="315"/>
      <c r="AD197" s="315"/>
    </row>
    <row r="198" spans="1:30" ht="18.600000000000001">
      <c r="A198" s="358"/>
      <c r="B198" s="63" t="str">
        <f>apuração!B45</f>
        <v>735</v>
      </c>
      <c r="C198" t="str">
        <f>IF(B198:B198&gt;0,VLOOKUP(B198,Fed.!$A$2:$J$1973,2,FALSE)," ")</f>
        <v>BARBOSA DE LIMA</v>
      </c>
      <c r="D198" t="str">
        <f>IF(B198:B198&gt;0,VLOOKUP(B198,Fed.!$A$2:$J$1973,3,FALSE)," ")</f>
        <v>JOSE HILTON</v>
      </c>
      <c r="E198" s="3" t="str">
        <f>IF(B198:B198&gt;0,VLOOKUP(B198,Fed.!$A$2:$J$1973,4,FALSE)," ")</f>
        <v>M</v>
      </c>
      <c r="F198" s="3" t="str">
        <f>IF(B198:B198&gt;0,VLOOKUP(B198,Fed.!$A$2:$J$1973,5,FALSE)," ")</f>
        <v>18. SOR</v>
      </c>
      <c r="G198" s="413">
        <f>IF(B198:B198&gt;0,VLOOKUP(B198,Fed.!$A$2:$J$1973,6,FALSE)," ")</f>
        <v>24988</v>
      </c>
      <c r="H198">
        <f>IF(B198:B198&gt;0,VLOOKUP(B198,Fed.!$A$2:$J$1973,7,FALSE)," ")</f>
        <v>12</v>
      </c>
      <c r="I198" t="str">
        <f>IF(B198:B198&gt;0,VLOOKUP(B198,Fed.!$A$2:$J$1973,8,FALSE)," ")</f>
        <v>C-NSR</v>
      </c>
      <c r="J198" t="str">
        <f>IF(B198:B198&gt;0,VLOOKUP(B198,Fed.!$A$2:$J$1973,9,FALSE)," ")</f>
        <v>LIB2026</v>
      </c>
      <c r="K198" s="3">
        <f>IF(B198:B198&gt;0,VLOOKUP(B198,Fed.!$A$2:$J$1973,10,FALSE)," ")</f>
        <v>0</v>
      </c>
      <c r="L198" s="326">
        <f>apuração!L45</f>
        <v>59</v>
      </c>
      <c r="M198" s="326">
        <f>apuração!M45</f>
        <v>56</v>
      </c>
      <c r="N198" s="322">
        <f>apuração!N203</f>
        <v>113</v>
      </c>
      <c r="O198" s="323">
        <f>apuração!O203</f>
        <v>0</v>
      </c>
      <c r="P198" s="323">
        <f>apuração!P203</f>
        <v>0</v>
      </c>
      <c r="Q198" s="323">
        <f>apuração!Q203</f>
        <v>0</v>
      </c>
      <c r="R198" s="323">
        <f>apuração!R203</f>
        <v>0</v>
      </c>
      <c r="S198" s="324" t="str">
        <f>apuração!S203</f>
        <v/>
      </c>
      <c r="T198" s="324" t="str">
        <f>apuração!T203</f>
        <v/>
      </c>
      <c r="U198" s="324" t="str">
        <f>apuração!U203</f>
        <v/>
      </c>
      <c r="V198" s="324" t="str">
        <f>apuração!V203</f>
        <v/>
      </c>
      <c r="W198" s="315" t="str">
        <f>apuração!W203</f>
        <v/>
      </c>
      <c r="X198" s="325">
        <f>apuração!X45</f>
        <v>91</v>
      </c>
      <c r="Y198" s="315"/>
      <c r="Z198" s="315"/>
      <c r="AA198" s="315"/>
      <c r="AB198" s="315"/>
      <c r="AC198" s="315"/>
      <c r="AD198" s="315"/>
    </row>
    <row r="199" spans="1:30" ht="18.600000000000001">
      <c r="A199" s="358"/>
      <c r="B199" s="63" t="str">
        <f>apuração!B52</f>
        <v>250</v>
      </c>
      <c r="C199" t="str">
        <f>IF(B199:B199&gt;0,VLOOKUP(B199,Fed.!$A$2:$J$1973,2,FALSE)," ")</f>
        <v>OSADA</v>
      </c>
      <c r="D199" t="str">
        <f>IF(B199:B199&gt;0,VLOOKUP(B199,Fed.!$A$2:$J$1973,3,FALSE)," ")</f>
        <v>ASAO</v>
      </c>
      <c r="E199" s="3" t="str">
        <f>IF(B199:B199&gt;0,VLOOKUP(B199,Fed.!$A$2:$J$1973,4,FALSE)," ")</f>
        <v>M</v>
      </c>
      <c r="F199" s="3" t="str">
        <f>IF(B199:B199&gt;0,VLOOKUP(B199,Fed.!$A$2:$J$1973,5,FALSE)," ")</f>
        <v>18. SOR</v>
      </c>
      <c r="G199" s="413">
        <f>IF(B199:B199&gt;0,VLOOKUP(B199,Fed.!$A$2:$J$1973,6,FALSE)," ")</f>
        <v>13681</v>
      </c>
      <c r="H199">
        <f>IF(B199:B199&gt;0,VLOOKUP(B199,Fed.!$A$2:$J$1973,7,FALSE)," ")</f>
        <v>6</v>
      </c>
      <c r="I199" t="str">
        <f>IF(B199:B199&gt;0,VLOOKUP(B199,Fed.!$A$2:$J$1973,8,FALSE)," ")</f>
        <v>A-MR</v>
      </c>
      <c r="J199" t="str">
        <f>IF(B199:B199&gt;0,VLOOKUP(B199,Fed.!$A$2:$J$1973,9,FALSE)," ")</f>
        <v>LIB2026</v>
      </c>
      <c r="K199" s="3">
        <f>IF(B199:B199&gt;0,VLOOKUP(B199,Fed.!$A$2:$J$1973,10,FALSE)," ")</f>
        <v>0</v>
      </c>
      <c r="L199" s="327">
        <f>apuração!L52</f>
        <v>63</v>
      </c>
      <c r="M199" s="327">
        <f>apuração!M52</f>
        <v>62</v>
      </c>
      <c r="N199" s="322">
        <f>apuração!N154</f>
        <v>113</v>
      </c>
      <c r="O199" s="323">
        <f>apuração!O154</f>
        <v>0</v>
      </c>
      <c r="P199" s="323">
        <f>apuração!P154</f>
        <v>0</v>
      </c>
      <c r="Q199" s="323">
        <f>apuração!Q154</f>
        <v>0</v>
      </c>
      <c r="R199" s="323">
        <f>apuração!R154</f>
        <v>0</v>
      </c>
      <c r="S199" s="324" t="str">
        <f>apuração!S154</f>
        <v/>
      </c>
      <c r="T199" s="324" t="str">
        <f>apuração!T154</f>
        <v/>
      </c>
      <c r="U199" s="324" t="str">
        <f>apuração!U154</f>
        <v/>
      </c>
      <c r="V199" s="324" t="str">
        <f>apuração!V154</f>
        <v/>
      </c>
      <c r="W199" s="315" t="str">
        <f>apuração!W154</f>
        <v/>
      </c>
      <c r="X199" s="325">
        <f>apuração!X52</f>
        <v>113</v>
      </c>
      <c r="Y199" s="315"/>
      <c r="Z199" s="315"/>
      <c r="AA199" s="315"/>
      <c r="AB199" s="315"/>
      <c r="AC199" s="315"/>
      <c r="AD199" s="315"/>
    </row>
    <row r="200" spans="1:30" ht="18.600000000000001">
      <c r="A200" s="358"/>
      <c r="B200" s="63" t="str">
        <f>apuração!B62</f>
        <v>578</v>
      </c>
      <c r="C200" t="str">
        <f>IF(B200:B200&gt;0,VLOOKUP(B200,Fed.!$A$2:$J$1973,2,FALSE)," ")</f>
        <v>TAKAHASHI</v>
      </c>
      <c r="D200" t="str">
        <f>IF(B200:B200&gt;0,VLOOKUP(B200,Fed.!$A$2:$J$1973,3,FALSE)," ")</f>
        <v>EDSON SHOJI</v>
      </c>
      <c r="E200" s="3" t="str">
        <f>IF(B200:B200&gt;0,VLOOKUP(B200,Fed.!$A$2:$J$1973,4,FALSE)," ")</f>
        <v>M</v>
      </c>
      <c r="F200" s="3" t="str">
        <f>IF(B200:B200&gt;0,VLOOKUP(B200,Fed.!$A$2:$J$1973,5,FALSE)," ")</f>
        <v>18. SOR</v>
      </c>
      <c r="G200" s="413">
        <f>IF(B200:B200&gt;0,VLOOKUP(B200,Fed.!$A$2:$J$1973,6,FALSE)," ")</f>
        <v>27163</v>
      </c>
      <c r="H200">
        <f>IF(B200:B200&gt;0,VLOOKUP(B200,Fed.!$A$2:$J$1973,7,FALSE)," ")</f>
        <v>2</v>
      </c>
      <c r="I200" t="str">
        <f>IF(B200:B200&gt;0,VLOOKUP(B200,Fed.!$A$2:$J$1973,8,FALSE)," ")</f>
        <v>EX-NSR</v>
      </c>
      <c r="J200" t="str">
        <f>IF(B200:B200&gt;0,VLOOKUP(B200,Fed.!$A$2:$J$1973,9,FALSE)," ")</f>
        <v>LIB2026</v>
      </c>
      <c r="K200" s="3">
        <f>IF(B200:B200&gt;0,VLOOKUP(B200,Fed.!$A$2:$J$1973,10,FALSE)," ")</f>
        <v>0</v>
      </c>
      <c r="L200" s="327">
        <f>apuração!L62</f>
        <v>60</v>
      </c>
      <c r="M200" s="327">
        <f>apuração!M62</f>
        <v>61</v>
      </c>
      <c r="N200" s="322">
        <f>apuração!N107</f>
        <v>126</v>
      </c>
      <c r="O200" s="323">
        <f>apuração!O107</f>
        <v>0</v>
      </c>
      <c r="P200" s="323">
        <f>apuração!P107</f>
        <v>0</v>
      </c>
      <c r="Q200" s="323">
        <f>apuração!Q107</f>
        <v>0</v>
      </c>
      <c r="R200" s="323">
        <f>apuração!R107</f>
        <v>0</v>
      </c>
      <c r="S200" s="324" t="str">
        <f>apuração!S107</f>
        <v/>
      </c>
      <c r="T200" s="324" t="str">
        <f>apuração!T107</f>
        <v/>
      </c>
      <c r="U200" s="324" t="str">
        <f>apuração!U107</f>
        <v/>
      </c>
      <c r="V200" s="324" t="str">
        <f>apuração!V107</f>
        <v/>
      </c>
      <c r="W200" s="315" t="str">
        <f>apuração!W107</f>
        <v/>
      </c>
      <c r="X200" s="325">
        <f>apuração!X62</f>
        <v>117</v>
      </c>
      <c r="Y200" s="315"/>
      <c r="Z200" s="315"/>
      <c r="AA200" s="315"/>
      <c r="AB200" s="315"/>
      <c r="AC200" s="315"/>
      <c r="AD200" s="315"/>
    </row>
    <row r="201" spans="1:30" ht="18.600000000000001">
      <c r="A201" s="358"/>
      <c r="B201" s="63">
        <f>apuração!B127</f>
        <v>891</v>
      </c>
      <c r="C201" t="str">
        <f>IF(B201:B201&gt;0,VLOOKUP(B201,Fed.!$A$2:$J$1973,2,FALSE)," ")</f>
        <v>LAFAIETE</v>
      </c>
      <c r="D201" t="str">
        <f>IF(B201:B201&gt;0,VLOOKUP(B201,Fed.!$A$2:$J$1973,3,FALSE)," ")</f>
        <v>CELSO APARECIDO</v>
      </c>
      <c r="E201" s="3" t="str">
        <f>IF(B201:B201&gt;0,VLOOKUP(B201,Fed.!$A$2:$J$1973,4,FALSE)," ")</f>
        <v>M</v>
      </c>
      <c r="F201" s="3" t="str">
        <f>IF(B201:B201&gt;0,VLOOKUP(B201,Fed.!$A$2:$J$1973,5,FALSE)," ")</f>
        <v>18. SOR</v>
      </c>
      <c r="G201" s="413">
        <f>IF(B201:B201&gt;0,VLOOKUP(B201,Fed.!$A$2:$J$1973,6,FALSE)," ")</f>
        <v>16918</v>
      </c>
      <c r="H201">
        <f>IF(B201:B201&gt;0,VLOOKUP(B201,Fed.!$A$2:$J$1973,7,FALSE)," ")</f>
        <v>9</v>
      </c>
      <c r="I201" t="str">
        <f>IF(B201:B201&gt;0,VLOOKUP(B201,Fed.!$A$2:$J$1973,8,FALSE)," ")</f>
        <v>B-SR</v>
      </c>
      <c r="J201" t="str">
        <f>IF(B201:B201&gt;0,VLOOKUP(B201,Fed.!$A$2:$J$1973,9,FALSE)," ")</f>
        <v>LIB2026</v>
      </c>
      <c r="K201" s="3">
        <f>IF(B201:B201&gt;0,VLOOKUP(B201,Fed.!$A$2:$J$1973,10,FALSE)," ")</f>
        <v>0</v>
      </c>
      <c r="L201" s="327">
        <f>apuração!L127</f>
        <v>59</v>
      </c>
      <c r="M201" s="327">
        <f>apuração!M127</f>
        <v>60</v>
      </c>
      <c r="N201" s="322" t="str">
        <f>apuração!N209</f>
        <v/>
      </c>
      <c r="O201" s="323">
        <f>apuração!O209</f>
        <v>0</v>
      </c>
      <c r="P201" s="323">
        <f>apuração!P209</f>
        <v>0</v>
      </c>
      <c r="Q201" s="323">
        <f>apuração!Q209</f>
        <v>0</v>
      </c>
      <c r="R201" s="323">
        <f>apuração!R209</f>
        <v>0</v>
      </c>
      <c r="S201" s="324" t="str">
        <f>apuração!S209</f>
        <v/>
      </c>
      <c r="T201" s="324" t="str">
        <f>apuração!T209</f>
        <v/>
      </c>
      <c r="U201" s="324" t="str">
        <f>apuração!U209</f>
        <v/>
      </c>
      <c r="V201" s="324" t="str">
        <f>apuração!V209</f>
        <v/>
      </c>
      <c r="W201" s="315" t="str">
        <f>apuração!W209</f>
        <v/>
      </c>
      <c r="X201" s="325">
        <f>apuração!X127</f>
        <v>101</v>
      </c>
      <c r="Y201" s="315"/>
      <c r="Z201" s="315"/>
      <c r="AA201" s="315"/>
      <c r="AB201" s="315"/>
      <c r="AC201" s="315"/>
      <c r="AD201" s="315"/>
    </row>
    <row r="202" spans="1:30" ht="18.600000000000001">
      <c r="A202" s="358"/>
      <c r="B202" s="63" t="str">
        <f>apuração!B136</f>
        <v>736</v>
      </c>
      <c r="C202" t="str">
        <f>IF(B202:B202&gt;0,VLOOKUP(B202,Fed.!$A$2:$J$1973,2,FALSE)," ")</f>
        <v>ANTUNES DE SOUZA</v>
      </c>
      <c r="D202" t="str">
        <f>IF(B202:B202&gt;0,VLOOKUP(B202,Fed.!$A$2:$J$1973,3,FALSE)," ")</f>
        <v>BRUNO RAFAEL</v>
      </c>
      <c r="E202" s="3" t="str">
        <f>IF(B202:B202&gt;0,VLOOKUP(B202,Fed.!$A$2:$J$1973,4,FALSE)," ")</f>
        <v>M</v>
      </c>
      <c r="F202" s="3" t="str">
        <f>IF(B202:B202&gt;0,VLOOKUP(B202,Fed.!$A$2:$J$1973,5,FALSE)," ")</f>
        <v>18. SOR</v>
      </c>
      <c r="G202" s="413">
        <f>IF(B202:B202&gt;0,VLOOKUP(B202,Fed.!$A$2:$J$1973,6,FALSE)," ")</f>
        <v>32057</v>
      </c>
      <c r="H202">
        <f>IF(B202:B202&gt;0,VLOOKUP(B202,Fed.!$A$2:$J$1973,7,FALSE)," ")</f>
        <v>11</v>
      </c>
      <c r="I202" t="str">
        <f>IF(B202:B202&gt;0,VLOOKUP(B202,Fed.!$A$2:$J$1973,8,FALSE)," ")</f>
        <v>C-NSR</v>
      </c>
      <c r="J202" t="str">
        <f>IF(B202:B202&gt;0,VLOOKUP(B202,Fed.!$A$2:$J$1973,9,FALSE)," ")</f>
        <v>LIB2026</v>
      </c>
      <c r="K202" s="3">
        <f>IF(B202:B202&gt;0,VLOOKUP(B202,Fed.!$A$2:$J$1973,10,FALSE)," ")</f>
        <v>0</v>
      </c>
      <c r="L202" s="327">
        <f>apuração!L136</f>
        <v>63</v>
      </c>
      <c r="M202" s="327">
        <f>apuração!M136</f>
        <v>55</v>
      </c>
      <c r="N202" s="322">
        <f>apuração!N195</f>
        <v>135</v>
      </c>
      <c r="O202" s="323">
        <f>apuração!O195</f>
        <v>0</v>
      </c>
      <c r="P202" s="323">
        <f>apuração!P195</f>
        <v>0</v>
      </c>
      <c r="Q202" s="323">
        <f>apuração!Q195</f>
        <v>0</v>
      </c>
      <c r="R202" s="323">
        <f>apuração!R195</f>
        <v>0</v>
      </c>
      <c r="S202" s="324" t="str">
        <f>apuração!S195</f>
        <v/>
      </c>
      <c r="T202" s="324" t="str">
        <f>apuração!T195</f>
        <v/>
      </c>
      <c r="U202" s="324" t="str">
        <f>apuração!U195</f>
        <v/>
      </c>
      <c r="V202" s="324" t="str">
        <f>apuração!V195</f>
        <v/>
      </c>
      <c r="W202" s="315" t="str">
        <f>apuração!W195</f>
        <v/>
      </c>
      <c r="X202" s="325">
        <f>apuração!X136</f>
        <v>96</v>
      </c>
      <c r="Y202" s="315"/>
      <c r="Z202" s="315"/>
      <c r="AA202" s="315"/>
      <c r="AB202" s="315"/>
      <c r="AC202" s="315"/>
      <c r="AD202" s="315"/>
    </row>
    <row r="203" spans="1:30" ht="18.600000000000001">
      <c r="A203" s="358"/>
      <c r="B203" s="63" t="str">
        <f>apuração!B155</f>
        <v>986</v>
      </c>
      <c r="C203" t="str">
        <f>IF(B203:B203&gt;0,VLOOKUP(B203,Fed.!$A$2:$J$1973,2,FALSE)," ")</f>
        <v>NAGAE</v>
      </c>
      <c r="D203" t="str">
        <f>IF(B203:B203&gt;0,VLOOKUP(B203,Fed.!$A$2:$J$1973,3,FALSE)," ")</f>
        <v>TOMIKO</v>
      </c>
      <c r="E203" s="3" t="str">
        <f>IF(B203:B203&gt;0,VLOOKUP(B203,Fed.!$A$2:$J$1973,4,FALSE)," ")</f>
        <v>F</v>
      </c>
      <c r="F203" s="3" t="str">
        <f>IF(B203:B203&gt;0,VLOOKUP(B203,Fed.!$A$2:$J$1973,5,FALSE)," ")</f>
        <v>18. SOR</v>
      </c>
      <c r="G203" s="413">
        <f>IF(B203:B203&gt;0,VLOOKUP(B203,Fed.!$A$2:$J$1973,6,FALSE)," ")</f>
        <v>14991</v>
      </c>
      <c r="H203">
        <f>IF(B203:B203&gt;0,VLOOKUP(B203,Fed.!$A$2:$J$1973,7,FALSE)," ")</f>
        <v>9</v>
      </c>
      <c r="I203" t="str">
        <f>IF(B203:B203&gt;0,VLOOKUP(B203,Fed.!$A$2:$J$1973,8,FALSE)," ")</f>
        <v>B-MR</v>
      </c>
      <c r="J203" t="str">
        <f>IF(B203:B203&gt;0,VLOOKUP(B203,Fed.!$A$2:$J$1973,9,FALSE)," ")</f>
        <v>LIB2026</v>
      </c>
      <c r="K203" s="3">
        <f>IF(B203:B203&gt;0,VLOOKUP(B203,Fed.!$A$2:$J$1973,10,FALSE)," ")</f>
        <v>0</v>
      </c>
      <c r="L203" s="327">
        <f>apuração!L155</f>
        <v>70</v>
      </c>
      <c r="M203" s="327">
        <f>apuração!M155</f>
        <v>63</v>
      </c>
      <c r="N203" s="322">
        <f>apuração!N50</f>
        <v>115</v>
      </c>
      <c r="O203" s="323">
        <f>apuração!O50</f>
        <v>0</v>
      </c>
      <c r="P203" s="323">
        <f>apuração!P50</f>
        <v>0</v>
      </c>
      <c r="Q203" s="323">
        <f>apuração!Q50</f>
        <v>0</v>
      </c>
      <c r="R203" s="323">
        <f>apuração!R50</f>
        <v>0</v>
      </c>
      <c r="S203" s="324" t="str">
        <f>apuração!S50</f>
        <v/>
      </c>
      <c r="T203" s="324" t="str">
        <f>apuração!T50</f>
        <v/>
      </c>
      <c r="U203" s="324" t="str">
        <f>apuração!U50</f>
        <v/>
      </c>
      <c r="V203" s="324" t="str">
        <f>apuração!V50</f>
        <v/>
      </c>
      <c r="W203" s="315" t="str">
        <f>apuração!W50</f>
        <v/>
      </c>
      <c r="X203" s="325">
        <f>apuração!X155</f>
        <v>115</v>
      </c>
      <c r="Y203" s="315"/>
      <c r="Z203" s="315"/>
      <c r="AA203" s="315"/>
      <c r="AB203" s="315"/>
      <c r="AC203" s="315"/>
      <c r="AD203" s="315"/>
    </row>
    <row r="204" spans="1:30" ht="18.600000000000001">
      <c r="A204" s="358"/>
      <c r="B204" s="463">
        <f>apuração!B158</f>
        <v>604</v>
      </c>
      <c r="C204" t="str">
        <f>IF(B204:B204&gt;0,VLOOKUP(B204,Fed.!$A$2:$J$1973,2,FALSE)," ")</f>
        <v>P. DA S. DE OLIVEIRA</v>
      </c>
      <c r="D204" t="str">
        <f>IF(B204:B204&gt;0,VLOOKUP(B204,Fed.!$A$2:$J$1973,3,FALSE)," ")</f>
        <v>MARIA APARECIDA</v>
      </c>
      <c r="E204" s="3" t="str">
        <f>IF(B204:B204&gt;0,VLOOKUP(B204,Fed.!$A$2:$J$1973,4,FALSE)," ")</f>
        <v>F</v>
      </c>
      <c r="F204" s="3" t="str">
        <f>IF(B204:B204&gt;0,VLOOKUP(B204,Fed.!$A$2:$J$1973,5,FALSE)," ")</f>
        <v>18. SOR</v>
      </c>
      <c r="G204" s="413">
        <f>IF(B204:B204&gt;0,VLOOKUP(B204,Fed.!$A$2:$J$1973,6,FALSE)," ")</f>
        <v>22044</v>
      </c>
      <c r="H204">
        <f>IF(B204:B204&gt;0,VLOOKUP(B204,Fed.!$A$2:$J$1973,7,FALSE)," ")</f>
        <v>9</v>
      </c>
      <c r="I204" t="str">
        <f>IF(B204:B204&gt;0,VLOOKUP(B204,Fed.!$A$2:$J$1973,8,FALSE)," ")</f>
        <v>B-NSR</v>
      </c>
      <c r="J204" t="str">
        <f>IF(B204:B204&gt;0,VLOOKUP(B204,Fed.!$A$2:$J$1973,9,FALSE)," ")</f>
        <v>LIB2026</v>
      </c>
      <c r="K204" s="3">
        <f>IF(B204:B204&gt;0,VLOOKUP(B204,Fed.!$A$2:$J$1973,10,FALSE)," ")</f>
        <v>0</v>
      </c>
      <c r="L204" s="321">
        <f>apuração!L158</f>
        <v>66</v>
      </c>
      <c r="M204" s="321">
        <f>apuração!M158</f>
        <v>64</v>
      </c>
      <c r="N204" s="322">
        <f>apuração!N6</f>
        <v>101</v>
      </c>
      <c r="O204" s="323" t="str">
        <f>apuração!O6</f>
        <v>1-9</v>
      </c>
      <c r="P204" s="323">
        <f>apuração!P6</f>
        <v>0</v>
      </c>
      <c r="Q204" s="323">
        <f>apuração!Q6</f>
        <v>0</v>
      </c>
      <c r="R204" s="323">
        <f>apuração!R6</f>
        <v>0</v>
      </c>
      <c r="S204" s="324">
        <f>apuração!S6</f>
        <v>9</v>
      </c>
      <c r="T204" s="324" t="str">
        <f>apuração!T6</f>
        <v/>
      </c>
      <c r="U204" s="324" t="str">
        <f>apuração!U6</f>
        <v/>
      </c>
      <c r="V204" s="324" t="str">
        <f>apuração!V6</f>
        <v/>
      </c>
      <c r="W204" s="315">
        <f>apuração!W6</f>
        <v>9</v>
      </c>
      <c r="X204" s="325">
        <f>apuração!X158</f>
        <v>112</v>
      </c>
      <c r="Y204" s="315"/>
      <c r="Z204" s="315"/>
      <c r="AA204" s="315"/>
      <c r="AB204" s="315"/>
      <c r="AC204" s="315"/>
      <c r="AD204" s="315"/>
    </row>
    <row r="205" spans="1:30" ht="18.600000000000001">
      <c r="A205" s="358"/>
      <c r="B205" s="63" t="str">
        <f>apuração!B164</f>
        <v>728</v>
      </c>
      <c r="C205" t="str">
        <f>IF(B205:B205&gt;0,VLOOKUP(B205,Fed.!$A$2:$J$1973,2,FALSE)," ")</f>
        <v>DOS SANTOS LUZ LIMA</v>
      </c>
      <c r="D205" t="str">
        <f>IF(B205:B205&gt;0,VLOOKUP(B205,Fed.!$A$2:$J$1973,3,FALSE)," ")</f>
        <v>LUCILENA</v>
      </c>
      <c r="E205" s="3" t="str">
        <f>IF(B205:B205&gt;0,VLOOKUP(B205,Fed.!$A$2:$J$1973,4,FALSE)," ")</f>
        <v>F</v>
      </c>
      <c r="F205" s="3" t="str">
        <f>IF(B205:B205&gt;0,VLOOKUP(B205,Fed.!$A$2:$J$1973,5,FALSE)," ")</f>
        <v>18. SOR</v>
      </c>
      <c r="G205" s="413">
        <f>IF(B205:B205&gt;0,VLOOKUP(B205,Fed.!$A$2:$J$1973,6,FALSE)," ")</f>
        <v>25513</v>
      </c>
      <c r="H205">
        <f>IF(B205:B205&gt;0,VLOOKUP(B205,Fed.!$A$2:$J$1973,7,FALSE)," ")</f>
        <v>12</v>
      </c>
      <c r="I205" t="str">
        <f>IF(B205:B205&gt;0,VLOOKUP(B205,Fed.!$A$2:$J$1973,8,FALSE)," ")</f>
        <v>C-NSR</v>
      </c>
      <c r="J205" t="str">
        <f>IF(B205:B205&gt;0,VLOOKUP(B205,Fed.!$A$2:$J$1973,9,FALSE)," ")</f>
        <v>LIB2026</v>
      </c>
      <c r="K205" s="3">
        <f>IF(B205:B205&gt;0,VLOOKUP(B205,Fed.!$A$2:$J$1973,10,FALSE)," ")</f>
        <v>0</v>
      </c>
      <c r="L205" s="326">
        <f>apuração!L164</f>
        <v>59</v>
      </c>
      <c r="M205" s="326">
        <f>apuração!M164</f>
        <v>60</v>
      </c>
      <c r="N205" s="322">
        <f>apuração!N104</f>
        <v>131</v>
      </c>
      <c r="O205" s="323">
        <f>apuração!O104</f>
        <v>0</v>
      </c>
      <c r="P205" s="323">
        <f>apuração!P104</f>
        <v>0</v>
      </c>
      <c r="Q205" s="323">
        <f>apuração!Q104</f>
        <v>0</v>
      </c>
      <c r="R205" s="323">
        <f>apuração!R104</f>
        <v>0</v>
      </c>
      <c r="S205" s="324" t="str">
        <f>apuração!S104</f>
        <v/>
      </c>
      <c r="T205" s="324" t="str">
        <f>apuração!T104</f>
        <v/>
      </c>
      <c r="U205" s="324" t="str">
        <f>apuração!U104</f>
        <v/>
      </c>
      <c r="V205" s="324" t="str">
        <f>apuração!V104</f>
        <v/>
      </c>
      <c r="W205" s="315" t="str">
        <f>apuração!W104</f>
        <v/>
      </c>
      <c r="X205" s="325">
        <f>apuração!X164</f>
        <v>95</v>
      </c>
      <c r="Y205" s="315"/>
      <c r="Z205" s="315"/>
      <c r="AA205" s="315"/>
      <c r="AB205" s="315"/>
      <c r="AC205" s="315"/>
      <c r="AD205" s="315"/>
    </row>
    <row r="206" spans="1:30" ht="18.600000000000001">
      <c r="A206" s="358"/>
      <c r="B206" s="63" t="str">
        <f>apuração!B167</f>
        <v>896</v>
      </c>
      <c r="C206" t="str">
        <f>IF(B206:B206&gt;0,VLOOKUP(B206,Fed.!$A$2:$J$1973,2,FALSE)," ")</f>
        <v>CUKAUSKAS</v>
      </c>
      <c r="D206" t="str">
        <f>IF(B206:B206&gt;0,VLOOKUP(B206,Fed.!$A$2:$J$1973,3,FALSE)," ")</f>
        <v>ADELIA</v>
      </c>
      <c r="E206" s="3" t="str">
        <f>IF(B206:B206&gt;0,VLOOKUP(B206,Fed.!$A$2:$J$1973,4,FALSE)," ")</f>
        <v>F</v>
      </c>
      <c r="F206" s="3" t="str">
        <f>IF(B206:B206&gt;0,VLOOKUP(B206,Fed.!$A$2:$J$1973,5,FALSE)," ")</f>
        <v>18. SOR</v>
      </c>
      <c r="G206" s="413">
        <f>IF(B206:B206&gt;0,VLOOKUP(B206,Fed.!$A$2:$J$1973,6,FALSE)," ")</f>
        <v>19630</v>
      </c>
      <c r="H206">
        <f>IF(B206:B206&gt;0,VLOOKUP(B206,Fed.!$A$2:$J$1973,7,FALSE)," ")</f>
        <v>12</v>
      </c>
      <c r="I206" t="str">
        <f>IF(B206:B206&gt;0,VLOOKUP(B206,Fed.!$A$2:$J$1973,8,FALSE)," ")</f>
        <v>C-NSR</v>
      </c>
      <c r="J206" t="str">
        <f>IF(B206:B206&gt;0,VLOOKUP(B206,Fed.!$A$2:$J$1973,9,FALSE)," ")</f>
        <v>LIB2026</v>
      </c>
      <c r="K206" s="3">
        <f>IF(B206:B206&gt;0,VLOOKUP(B206,Fed.!$A$2:$J$1973,10,FALSE)," ")</f>
        <v>0</v>
      </c>
      <c r="L206" s="327">
        <f>apuração!L167</f>
        <v>88</v>
      </c>
      <c r="M206" s="327">
        <f>apuração!M167</f>
        <v>80</v>
      </c>
      <c r="N206" s="322">
        <f>apuração!N192</f>
        <v>137</v>
      </c>
      <c r="O206" s="323">
        <f>apuração!O192</f>
        <v>0</v>
      </c>
      <c r="P206" s="323">
        <f>apuração!P192</f>
        <v>0</v>
      </c>
      <c r="Q206" s="323">
        <f>apuração!Q192</f>
        <v>0</v>
      </c>
      <c r="R206" s="323">
        <f>apuração!R192</f>
        <v>0</v>
      </c>
      <c r="S206" s="324" t="str">
        <f>apuração!S192</f>
        <v/>
      </c>
      <c r="T206" s="324" t="str">
        <f>apuração!T192</f>
        <v/>
      </c>
      <c r="U206" s="324" t="str">
        <f>apuração!U192</f>
        <v/>
      </c>
      <c r="V206" s="324" t="str">
        <f>apuração!V192</f>
        <v/>
      </c>
      <c r="W206" s="315" t="str">
        <f>apuração!W192</f>
        <v/>
      </c>
      <c r="X206" s="325">
        <f>apuração!X167</f>
        <v>144</v>
      </c>
      <c r="Y206" s="315"/>
      <c r="Z206" s="315"/>
      <c r="AA206" s="315"/>
      <c r="AB206" s="315"/>
      <c r="AC206" s="315"/>
      <c r="AD206" s="315"/>
    </row>
    <row r="207" spans="1:30" ht="18.600000000000001">
      <c r="A207" s="358"/>
      <c r="B207" s="63" t="str">
        <f>apuração!B170</f>
        <v>737</v>
      </c>
      <c r="C207" t="str">
        <f>IF(B207:B207&gt;0,VLOOKUP(B207,Fed.!$A$2:$J$1973,2,FALSE)," ")</f>
        <v>SAKATA</v>
      </c>
      <c r="D207" t="str">
        <f>IF(B207:B207&gt;0,VLOOKUP(B207,Fed.!$A$2:$J$1973,3,FALSE)," ")</f>
        <v>JORGE</v>
      </c>
      <c r="E207" s="3" t="str">
        <f>IF(B207:B207&gt;0,VLOOKUP(B207,Fed.!$A$2:$J$1973,4,FALSE)," ")</f>
        <v>M</v>
      </c>
      <c r="F207" s="3" t="str">
        <f>IF(B207:B207&gt;0,VLOOKUP(B207,Fed.!$A$2:$J$1973,5,FALSE)," ")</f>
        <v>18. SOR</v>
      </c>
      <c r="G207" s="413">
        <f>IF(B207:B207&gt;0,VLOOKUP(B207,Fed.!$A$2:$J$1973,6,FALSE)," ")</f>
        <v>19445</v>
      </c>
      <c r="H207">
        <f>IF(B207:B207&gt;0,VLOOKUP(B207,Fed.!$A$2:$J$1973,7,FALSE)," ")</f>
        <v>9</v>
      </c>
      <c r="I207" t="str">
        <f>IF(B207:B207&gt;0,VLOOKUP(B207,Fed.!$A$2:$J$1973,8,FALSE)," ")</f>
        <v>B-NSR</v>
      </c>
      <c r="J207" t="str">
        <f>IF(B207:B207&gt;0,VLOOKUP(B207,Fed.!$A$2:$J$1973,9,FALSE)," ")</f>
        <v>LIB2026</v>
      </c>
      <c r="K207" s="3">
        <f>IF(B207:B207&gt;0,VLOOKUP(B207,Fed.!$A$2:$J$1973,10,FALSE)," ")</f>
        <v>0</v>
      </c>
      <c r="L207" s="327">
        <f>apuração!L170</f>
        <v>58</v>
      </c>
      <c r="M207" s="327">
        <f>apuração!M170</f>
        <v>64</v>
      </c>
      <c r="N207" s="322">
        <f>apuração!N91</f>
        <v>115</v>
      </c>
      <c r="O207" s="323">
        <f>apuração!O91</f>
        <v>0</v>
      </c>
      <c r="P207" s="323">
        <f>apuração!P91</f>
        <v>0</v>
      </c>
      <c r="Q207" s="323">
        <f>apuração!Q91</f>
        <v>0</v>
      </c>
      <c r="R207" s="323">
        <f>apuração!R91</f>
        <v>0</v>
      </c>
      <c r="S207" s="324" t="str">
        <f>apuração!S91</f>
        <v/>
      </c>
      <c r="T207" s="324" t="str">
        <f>apuração!T91</f>
        <v/>
      </c>
      <c r="U207" s="324" t="str">
        <f>apuração!U91</f>
        <v/>
      </c>
      <c r="V207" s="324" t="str">
        <f>apuração!V91</f>
        <v/>
      </c>
      <c r="W207" s="315" t="str">
        <f>apuração!W91</f>
        <v/>
      </c>
      <c r="X207" s="325">
        <f>apuração!X170</f>
        <v>104</v>
      </c>
      <c r="Y207" s="315"/>
      <c r="Z207" s="315"/>
      <c r="AA207" s="315"/>
      <c r="AB207" s="315"/>
      <c r="AC207" s="315"/>
      <c r="AD207" s="315"/>
    </row>
    <row r="208" spans="1:30" ht="18.600000000000001" hidden="1">
      <c r="A208" s="358"/>
      <c r="B208" s="63" t="str">
        <f>apuração!B208</f>
        <v/>
      </c>
      <c r="C208" t="e">
        <f>IF(B208:B208&gt;0,VLOOKUP(B208,Fed.!$A$2:$J$1973,2,FALSE)," ")</f>
        <v>#N/A</v>
      </c>
      <c r="D208" t="e">
        <f>IF(B208:B208&gt;0,VLOOKUP(B208,Fed.!$A$2:$J$1973,3,FALSE)," ")</f>
        <v>#N/A</v>
      </c>
      <c r="E208" s="3" t="e">
        <f>IF(B208:B208&gt;0,VLOOKUP(B208,Fed.!$A$2:$J$1973,4,FALSE)," ")</f>
        <v>#N/A</v>
      </c>
      <c r="F208" s="3" t="e">
        <f>IF(B208:B208&gt;0,VLOOKUP(B208,Fed.!$A$2:$J$1973,5,FALSE)," ")</f>
        <v>#N/A</v>
      </c>
      <c r="G208" s="413" t="e">
        <f>IF(B208:B208&gt;0,VLOOKUP(B208,Fed.!$A$2:$J$1973,6,FALSE)," ")</f>
        <v>#N/A</v>
      </c>
      <c r="H208" t="e">
        <f>IF(B208:B208&gt;0,VLOOKUP(B208,Fed.!$A$2:$J$1973,7,FALSE)," ")</f>
        <v>#N/A</v>
      </c>
      <c r="I208" t="e">
        <f>IF(B208:B208&gt;0,VLOOKUP(B208,Fed.!$A$2:$J$1973,8,FALSE)," ")</f>
        <v>#N/A</v>
      </c>
      <c r="J208" t="e">
        <f>IF(B208:B208&gt;0,VLOOKUP(B208,Fed.!$A$2:$J$1973,9,FALSE)," ")</f>
        <v>#N/A</v>
      </c>
      <c r="K208" s="3" t="e">
        <f>IF(B208:B208&gt;0,VLOOKUP(B208,Fed.!$A$2:$J$1973,10,FALSE)," ")</f>
        <v>#N/A</v>
      </c>
      <c r="L208" s="327">
        <f>apuração!L208</f>
        <v>0</v>
      </c>
      <c r="M208" s="327">
        <f>apuração!M208</f>
        <v>0</v>
      </c>
      <c r="N208" s="322" t="str">
        <f>apuração!N221</f>
        <v/>
      </c>
      <c r="O208" s="323">
        <f>apuração!O221</f>
        <v>0</v>
      </c>
      <c r="P208" s="323">
        <f>apuração!P221</f>
        <v>0</v>
      </c>
      <c r="Q208" s="323">
        <f>apuração!Q221</f>
        <v>0</v>
      </c>
      <c r="R208" s="323">
        <f>apuração!R221</f>
        <v>0</v>
      </c>
      <c r="S208" s="324" t="str">
        <f>apuração!S221</f>
        <v/>
      </c>
      <c r="T208" s="324" t="str">
        <f>apuração!T221</f>
        <v/>
      </c>
      <c r="U208" s="324" t="str">
        <f>apuração!U221</f>
        <v/>
      </c>
      <c r="V208" s="324" t="str">
        <f>apuração!V221</f>
        <v/>
      </c>
      <c r="W208" s="315" t="str">
        <f>apuração!W221</f>
        <v/>
      </c>
      <c r="X208" s="325" t="str">
        <f>apuração!X208</f>
        <v/>
      </c>
      <c r="Y208" s="315"/>
      <c r="Z208" s="315"/>
      <c r="AA208" s="315"/>
      <c r="AB208" s="315"/>
      <c r="AC208" s="315"/>
      <c r="AD208" s="315"/>
    </row>
    <row r="209" spans="1:30" ht="18.600000000000001" hidden="1">
      <c r="A209" s="358"/>
      <c r="B209" s="63" t="str">
        <f>apuração!B209</f>
        <v/>
      </c>
      <c r="C209" t="e">
        <f>IF(B209:B209&gt;0,VLOOKUP(B209,Fed.!$A$2:$J$1973,2,FALSE)," ")</f>
        <v>#N/A</v>
      </c>
      <c r="D209" t="e">
        <f>IF(B209:B209&gt;0,VLOOKUP(B209,Fed.!$A$2:$J$1973,3,FALSE)," ")</f>
        <v>#N/A</v>
      </c>
      <c r="E209" s="3" t="e">
        <f>IF(B209:B209&gt;0,VLOOKUP(B209,Fed.!$A$2:$J$1973,4,FALSE)," ")</f>
        <v>#N/A</v>
      </c>
      <c r="F209" s="3" t="e">
        <f>IF(B209:B209&gt;0,VLOOKUP(B209,Fed.!$A$2:$J$1973,5,FALSE)," ")</f>
        <v>#N/A</v>
      </c>
      <c r="G209" s="413" t="e">
        <f>IF(B209:B209&gt;0,VLOOKUP(B209,Fed.!$A$2:$J$1973,6,FALSE)," ")</f>
        <v>#N/A</v>
      </c>
      <c r="H209" t="e">
        <f>IF(B209:B209&gt;0,VLOOKUP(B209,Fed.!$A$2:$J$1973,7,FALSE)," ")</f>
        <v>#N/A</v>
      </c>
      <c r="I209" t="e">
        <f>IF(B209:B209&gt;0,VLOOKUP(B209,Fed.!$A$2:$J$1973,8,FALSE)," ")</f>
        <v>#N/A</v>
      </c>
      <c r="J209" t="e">
        <f>IF(B209:B209&gt;0,VLOOKUP(B209,Fed.!$A$2:$J$1973,9,FALSE)," ")</f>
        <v>#N/A</v>
      </c>
      <c r="K209" s="3" t="e">
        <f>IF(B209:B209&gt;0,VLOOKUP(B209,Fed.!$A$2:$J$1973,10,FALSE)," ")</f>
        <v>#N/A</v>
      </c>
      <c r="L209" s="327">
        <f>apuração!L209</f>
        <v>0</v>
      </c>
      <c r="M209" s="327">
        <f>apuração!M209</f>
        <v>0</v>
      </c>
      <c r="N209" s="322" t="str">
        <f>apuração!N223</f>
        <v/>
      </c>
      <c r="O209" s="323">
        <f>apuração!O223</f>
        <v>0</v>
      </c>
      <c r="P209" s="323">
        <f>apuração!P223</f>
        <v>0</v>
      </c>
      <c r="Q209" s="323">
        <f>apuração!Q223</f>
        <v>0</v>
      </c>
      <c r="R209" s="323">
        <f>apuração!R223</f>
        <v>0</v>
      </c>
      <c r="S209" s="324" t="str">
        <f>apuração!S223</f>
        <v/>
      </c>
      <c r="T209" s="324" t="str">
        <f>apuração!T223</f>
        <v/>
      </c>
      <c r="U209" s="324" t="str">
        <f>apuração!U223</f>
        <v/>
      </c>
      <c r="V209" s="324" t="str">
        <f>apuração!V223</f>
        <v/>
      </c>
      <c r="W209" s="315" t="str">
        <f>apuração!W223</f>
        <v/>
      </c>
      <c r="X209" s="325" t="str">
        <f>apuração!X209</f>
        <v/>
      </c>
      <c r="Y209" s="315"/>
      <c r="Z209" s="315"/>
      <c r="AA209" s="315"/>
      <c r="AB209" s="315"/>
      <c r="AC209" s="315"/>
      <c r="AD209" s="315"/>
    </row>
    <row r="210" spans="1:30" ht="18.600000000000001" hidden="1">
      <c r="A210" s="358"/>
      <c r="B210" s="63" t="str">
        <f>apuração!B210</f>
        <v/>
      </c>
      <c r="C210" t="e">
        <f>IF(B210:B210&gt;0,VLOOKUP(B210,Fed.!$A$2:$J$1973,2,FALSE)," ")</f>
        <v>#N/A</v>
      </c>
      <c r="D210" t="e">
        <f>IF(B210:B210&gt;0,VLOOKUP(B210,Fed.!$A$2:$J$1973,3,FALSE)," ")</f>
        <v>#N/A</v>
      </c>
      <c r="E210" s="3" t="e">
        <f>IF(B210:B210&gt;0,VLOOKUP(B210,Fed.!$A$2:$J$1973,4,FALSE)," ")</f>
        <v>#N/A</v>
      </c>
      <c r="F210" s="3" t="e">
        <f>IF(B210:B210&gt;0,VLOOKUP(B210,Fed.!$A$2:$J$1973,5,FALSE)," ")</f>
        <v>#N/A</v>
      </c>
      <c r="G210" s="413" t="e">
        <f>IF(B210:B210&gt;0,VLOOKUP(B210,Fed.!$A$2:$J$1973,6,FALSE)," ")</f>
        <v>#N/A</v>
      </c>
      <c r="H210" t="e">
        <f>IF(B210:B210&gt;0,VLOOKUP(B210,Fed.!$A$2:$J$1973,7,FALSE)," ")</f>
        <v>#N/A</v>
      </c>
      <c r="I210" t="e">
        <f>IF(B210:B210&gt;0,VLOOKUP(B210,Fed.!$A$2:$J$1973,8,FALSE)," ")</f>
        <v>#N/A</v>
      </c>
      <c r="J210" t="e">
        <f>IF(B210:B210&gt;0,VLOOKUP(B210,Fed.!$A$2:$J$1973,9,FALSE)," ")</f>
        <v>#N/A</v>
      </c>
      <c r="K210" s="3" t="e">
        <f>IF(B210:B210&gt;0,VLOOKUP(B210,Fed.!$A$2:$J$1973,10,FALSE)," ")</f>
        <v>#N/A</v>
      </c>
      <c r="L210" s="327">
        <f>apuração!L210</f>
        <v>0</v>
      </c>
      <c r="M210" s="327">
        <f>apuração!M210</f>
        <v>0</v>
      </c>
      <c r="N210" s="322">
        <f>apuração!N159</f>
        <v>137</v>
      </c>
      <c r="O210" s="323">
        <f>apuração!O159</f>
        <v>0</v>
      </c>
      <c r="P210" s="323">
        <f>apuração!P159</f>
        <v>0</v>
      </c>
      <c r="Q210" s="323">
        <f>apuração!Q159</f>
        <v>0</v>
      </c>
      <c r="R210" s="323">
        <f>apuração!R159</f>
        <v>0</v>
      </c>
      <c r="S210" s="324" t="str">
        <f>apuração!S159</f>
        <v/>
      </c>
      <c r="T210" s="324" t="str">
        <f>apuração!T159</f>
        <v/>
      </c>
      <c r="U210" s="324" t="str">
        <f>apuração!U159</f>
        <v/>
      </c>
      <c r="V210" s="324" t="str">
        <f>apuração!V159</f>
        <v/>
      </c>
      <c r="W210" s="315" t="str">
        <f>apuração!W159</f>
        <v/>
      </c>
      <c r="X210" s="325" t="str">
        <f>apuração!X210</f>
        <v/>
      </c>
      <c r="Y210" s="315"/>
      <c r="Z210" s="315"/>
      <c r="AA210" s="315"/>
      <c r="AB210" s="315"/>
      <c r="AC210" s="315"/>
      <c r="AD210" s="315"/>
    </row>
    <row r="211" spans="1:30" ht="18.600000000000001" hidden="1">
      <c r="A211" s="358"/>
      <c r="B211" s="63" t="str">
        <f>apuração!B211</f>
        <v/>
      </c>
      <c r="C211" t="e">
        <f>IF(B211:B211&gt;0,VLOOKUP(B211,Fed.!$A$2:$J$1973,2,FALSE)," ")</f>
        <v>#N/A</v>
      </c>
      <c r="D211" t="e">
        <f>IF(B211:B211&gt;0,VLOOKUP(B211,Fed.!$A$2:$J$1973,3,FALSE)," ")</f>
        <v>#N/A</v>
      </c>
      <c r="E211" s="3" t="e">
        <f>IF(B211:B211&gt;0,VLOOKUP(B211,Fed.!$A$2:$J$1973,4,FALSE)," ")</f>
        <v>#N/A</v>
      </c>
      <c r="F211" s="3" t="e">
        <f>IF(B211:B211&gt;0,VLOOKUP(B211,Fed.!$A$2:$J$1973,5,FALSE)," ")</f>
        <v>#N/A</v>
      </c>
      <c r="G211" s="413" t="e">
        <f>IF(B211:B211&gt;0,VLOOKUP(B211,Fed.!$A$2:$J$1973,6,FALSE)," ")</f>
        <v>#N/A</v>
      </c>
      <c r="H211" t="e">
        <f>IF(B211:B211&gt;0,VLOOKUP(B211,Fed.!$A$2:$J$1973,7,FALSE)," ")</f>
        <v>#N/A</v>
      </c>
      <c r="I211" t="e">
        <f>IF(B211:B211&gt;0,VLOOKUP(B211,Fed.!$A$2:$J$1973,8,FALSE)," ")</f>
        <v>#N/A</v>
      </c>
      <c r="J211" t="e">
        <f>IF(B211:B211&gt;0,VLOOKUP(B211,Fed.!$A$2:$J$1973,9,FALSE)," ")</f>
        <v>#N/A</v>
      </c>
      <c r="K211" s="3" t="e">
        <f>IF(B211:B211&gt;0,VLOOKUP(B211,Fed.!$A$2:$J$1973,10,FALSE)," ")</f>
        <v>#N/A</v>
      </c>
      <c r="L211" s="327">
        <f>apuração!L211</f>
        <v>0</v>
      </c>
      <c r="M211" s="327">
        <f>apuração!M211</f>
        <v>0</v>
      </c>
      <c r="N211" s="322" t="str">
        <f>apuração!N220</f>
        <v/>
      </c>
      <c r="O211" s="323">
        <f>apuração!O220</f>
        <v>0</v>
      </c>
      <c r="P211" s="323">
        <f>apuração!P220</f>
        <v>0</v>
      </c>
      <c r="Q211" s="323">
        <f>apuração!Q220</f>
        <v>0</v>
      </c>
      <c r="R211" s="323">
        <f>apuração!R220</f>
        <v>0</v>
      </c>
      <c r="S211" s="324" t="str">
        <f>apuração!S220</f>
        <v/>
      </c>
      <c r="T211" s="324" t="str">
        <f>apuração!T220</f>
        <v/>
      </c>
      <c r="U211" s="324" t="str">
        <f>apuração!U220</f>
        <v/>
      </c>
      <c r="V211" s="324" t="str">
        <f>apuração!V220</f>
        <v/>
      </c>
      <c r="W211" s="315" t="str">
        <f>apuração!W220</f>
        <v/>
      </c>
      <c r="X211" s="325" t="str">
        <f>apuração!X211</f>
        <v/>
      </c>
      <c r="Y211" s="315"/>
      <c r="Z211" s="315"/>
      <c r="AA211" s="315"/>
      <c r="AB211" s="315"/>
      <c r="AC211" s="315"/>
      <c r="AD211" s="315"/>
    </row>
    <row r="212" spans="1:30" ht="18.600000000000001" hidden="1">
      <c r="A212" s="358"/>
      <c r="B212" s="63" t="str">
        <f>apuração!B212</f>
        <v/>
      </c>
      <c r="C212" t="e">
        <f>IF(B212:B212&gt;0,VLOOKUP(B212,Fed.!$A$2:$J$1973,2,FALSE)," ")</f>
        <v>#N/A</v>
      </c>
      <c r="D212" t="e">
        <f>IF(B212:B212&gt;0,VLOOKUP(B212,Fed.!$A$2:$J$1973,3,FALSE)," ")</f>
        <v>#N/A</v>
      </c>
      <c r="E212" s="3" t="e">
        <f>IF(B212:B212&gt;0,VLOOKUP(B212,Fed.!$A$2:$J$1973,4,FALSE)," ")</f>
        <v>#N/A</v>
      </c>
      <c r="F212" s="3" t="e">
        <f>IF(B212:B212&gt;0,VLOOKUP(B212,Fed.!$A$2:$J$1973,5,FALSE)," ")</f>
        <v>#N/A</v>
      </c>
      <c r="G212" s="413" t="e">
        <f>IF(B212:B212&gt;0,VLOOKUP(B212,Fed.!$A$2:$J$1973,6,FALSE)," ")</f>
        <v>#N/A</v>
      </c>
      <c r="H212" t="e">
        <f>IF(B212:B212&gt;0,VLOOKUP(B212,Fed.!$A$2:$J$1973,7,FALSE)," ")</f>
        <v>#N/A</v>
      </c>
      <c r="I212" t="e">
        <f>IF(B212:B212&gt;0,VLOOKUP(B212,Fed.!$A$2:$J$1973,8,FALSE)," ")</f>
        <v>#N/A</v>
      </c>
      <c r="J212" t="e">
        <f>IF(B212:B212&gt;0,VLOOKUP(B212,Fed.!$A$2:$J$1973,9,FALSE)," ")</f>
        <v>#N/A</v>
      </c>
      <c r="K212" s="3" t="e">
        <f>IF(B212:B212&gt;0,VLOOKUP(B212,Fed.!$A$2:$J$1973,10,FALSE)," ")</f>
        <v>#N/A</v>
      </c>
      <c r="L212" s="327">
        <f>apuração!L212</f>
        <v>0</v>
      </c>
      <c r="M212" s="327">
        <f>apuração!M212</f>
        <v>0</v>
      </c>
      <c r="N212" s="322">
        <f>apuração!N101</f>
        <v>129</v>
      </c>
      <c r="O212" s="323">
        <f>apuração!O101</f>
        <v>0</v>
      </c>
      <c r="P212" s="323">
        <f>apuração!P101</f>
        <v>0</v>
      </c>
      <c r="Q212" s="323">
        <f>apuração!Q101</f>
        <v>0</v>
      </c>
      <c r="R212" s="323">
        <f>apuração!R101</f>
        <v>0</v>
      </c>
      <c r="S212" s="324" t="str">
        <f>apuração!S101</f>
        <v/>
      </c>
      <c r="T212" s="324" t="str">
        <f>apuração!T101</f>
        <v/>
      </c>
      <c r="U212" s="324" t="str">
        <f>apuração!U101</f>
        <v/>
      </c>
      <c r="V212" s="324" t="str">
        <f>apuração!V101</f>
        <v/>
      </c>
      <c r="W212" s="315" t="str">
        <f>apuração!W101</f>
        <v/>
      </c>
      <c r="X212" s="325" t="str">
        <f>apuração!X212</f>
        <v/>
      </c>
      <c r="Y212" s="315"/>
      <c r="Z212" s="315"/>
      <c r="AA212" s="315"/>
      <c r="AB212" s="315"/>
      <c r="AC212" s="315"/>
      <c r="AD212" s="315"/>
    </row>
    <row r="213" spans="1:30" ht="18.600000000000001" hidden="1">
      <c r="A213" s="358"/>
      <c r="B213" s="63" t="str">
        <f>apuração!B213</f>
        <v/>
      </c>
      <c r="C213" t="e">
        <f>IF(B213:B213&gt;0,VLOOKUP(B213,Fed.!$A$2:$J$1973,2,FALSE)," ")</f>
        <v>#N/A</v>
      </c>
      <c r="D213" t="e">
        <f>IF(B213:B213&gt;0,VLOOKUP(B213,Fed.!$A$2:$J$1973,3,FALSE)," ")</f>
        <v>#N/A</v>
      </c>
      <c r="E213" s="3" t="e">
        <f>IF(B213:B213&gt;0,VLOOKUP(B213,Fed.!$A$2:$J$1973,4,FALSE)," ")</f>
        <v>#N/A</v>
      </c>
      <c r="F213" s="3" t="e">
        <f>IF(B213:B213&gt;0,VLOOKUP(B213,Fed.!$A$2:$J$1973,5,FALSE)," ")</f>
        <v>#N/A</v>
      </c>
      <c r="G213" s="413" t="e">
        <f>IF(B213:B213&gt;0,VLOOKUP(B213,Fed.!$A$2:$J$1973,6,FALSE)," ")</f>
        <v>#N/A</v>
      </c>
      <c r="H213" t="e">
        <f>IF(B213:B213&gt;0,VLOOKUP(B213,Fed.!$A$2:$J$1973,7,FALSE)," ")</f>
        <v>#N/A</v>
      </c>
      <c r="I213" t="e">
        <f>IF(B213:B213&gt;0,VLOOKUP(B213,Fed.!$A$2:$J$1973,8,FALSE)," ")</f>
        <v>#N/A</v>
      </c>
      <c r="J213" t="e">
        <f>IF(B213:B213&gt;0,VLOOKUP(B213,Fed.!$A$2:$J$1973,9,FALSE)," ")</f>
        <v>#N/A</v>
      </c>
      <c r="K213" s="3" t="e">
        <f>IF(B213:B213&gt;0,VLOOKUP(B213,Fed.!$A$2:$J$1973,10,FALSE)," ")</f>
        <v>#N/A</v>
      </c>
      <c r="L213" s="327">
        <f>apuração!L213</f>
        <v>0</v>
      </c>
      <c r="M213" s="327">
        <f>apuração!M213</f>
        <v>0</v>
      </c>
      <c r="N213" s="322">
        <f>apuração!N163</f>
        <v>129</v>
      </c>
      <c r="O213" s="323">
        <f>apuração!O163</f>
        <v>0</v>
      </c>
      <c r="P213" s="323">
        <f>apuração!P163</f>
        <v>0</v>
      </c>
      <c r="Q213" s="323">
        <f>apuração!Q163</f>
        <v>0</v>
      </c>
      <c r="R213" s="323">
        <f>apuração!R163</f>
        <v>0</v>
      </c>
      <c r="S213" s="324" t="str">
        <f>apuração!S163</f>
        <v/>
      </c>
      <c r="T213" s="324" t="str">
        <f>apuração!T163</f>
        <v/>
      </c>
      <c r="U213" s="324" t="str">
        <f>apuração!U163</f>
        <v/>
      </c>
      <c r="V213" s="324" t="str">
        <f>apuração!V163</f>
        <v/>
      </c>
      <c r="W213" s="315" t="str">
        <f>apuração!W163</f>
        <v/>
      </c>
      <c r="X213" s="325" t="str">
        <f>apuração!X213</f>
        <v/>
      </c>
      <c r="Y213" s="315"/>
      <c r="Z213" s="315"/>
      <c r="AA213" s="315"/>
      <c r="AB213" s="315"/>
      <c r="AC213" s="315"/>
      <c r="AD213" s="315"/>
    </row>
    <row r="214" spans="1:30" ht="18.600000000000001" hidden="1">
      <c r="A214" s="358"/>
      <c r="B214" s="63" t="str">
        <f>apuração!B214</f>
        <v/>
      </c>
      <c r="C214" t="e">
        <f>IF(B214:B214&gt;0,VLOOKUP(B214,Fed.!$A$2:$J$1973,2,FALSE)," ")</f>
        <v>#N/A</v>
      </c>
      <c r="D214" t="e">
        <f>IF(B214:B214&gt;0,VLOOKUP(B214,Fed.!$A$2:$J$1973,3,FALSE)," ")</f>
        <v>#N/A</v>
      </c>
      <c r="E214" s="3" t="e">
        <f>IF(B214:B214&gt;0,VLOOKUP(B214,Fed.!$A$2:$J$1973,4,FALSE)," ")</f>
        <v>#N/A</v>
      </c>
      <c r="F214" s="3" t="e">
        <f>IF(B214:B214&gt;0,VLOOKUP(B214,Fed.!$A$2:$J$1973,5,FALSE)," ")</f>
        <v>#N/A</v>
      </c>
      <c r="G214" s="413" t="e">
        <f>IF(B214:B214&gt;0,VLOOKUP(B214,Fed.!$A$2:$J$1973,6,FALSE)," ")</f>
        <v>#N/A</v>
      </c>
      <c r="H214" t="e">
        <f>IF(B214:B214&gt;0,VLOOKUP(B214,Fed.!$A$2:$J$1973,7,FALSE)," ")</f>
        <v>#N/A</v>
      </c>
      <c r="I214" t="e">
        <f>IF(B214:B214&gt;0,VLOOKUP(B214,Fed.!$A$2:$J$1973,8,FALSE)," ")</f>
        <v>#N/A</v>
      </c>
      <c r="J214" t="e">
        <f>IF(B214:B214&gt;0,VLOOKUP(B214,Fed.!$A$2:$J$1973,9,FALSE)," ")</f>
        <v>#N/A</v>
      </c>
      <c r="K214" s="3" t="e">
        <f>IF(B214:B214&gt;0,VLOOKUP(B214,Fed.!$A$2:$J$1973,10,FALSE)," ")</f>
        <v>#N/A</v>
      </c>
      <c r="L214" s="327">
        <f>apuração!L214</f>
        <v>0</v>
      </c>
      <c r="M214" s="327">
        <f>apuração!M214</f>
        <v>0</v>
      </c>
      <c r="N214" s="322">
        <f>apuração!N166</f>
        <v>117</v>
      </c>
      <c r="O214" s="323">
        <f>apuração!O166</f>
        <v>0</v>
      </c>
      <c r="P214" s="323">
        <f>apuração!P166</f>
        <v>0</v>
      </c>
      <c r="Q214" s="323">
        <f>apuração!Q166</f>
        <v>0</v>
      </c>
      <c r="R214" s="323">
        <f>apuração!R166</f>
        <v>0</v>
      </c>
      <c r="S214" s="324" t="str">
        <f>apuração!S166</f>
        <v/>
      </c>
      <c r="T214" s="324" t="str">
        <f>apuração!T166</f>
        <v/>
      </c>
      <c r="U214" s="324" t="str">
        <f>apuração!U166</f>
        <v/>
      </c>
      <c r="V214" s="324" t="str">
        <f>apuração!V166</f>
        <v/>
      </c>
      <c r="W214" s="315" t="str">
        <f>apuração!W166</f>
        <v/>
      </c>
      <c r="X214" s="325" t="str">
        <f>apuração!X214</f>
        <v/>
      </c>
      <c r="Y214" s="315"/>
      <c r="Z214" s="315"/>
      <c r="AA214" s="315"/>
      <c r="AB214" s="315"/>
      <c r="AC214" s="315"/>
      <c r="AD214" s="315"/>
    </row>
    <row r="215" spans="1:30" ht="18.600000000000001" hidden="1">
      <c r="A215" s="358"/>
      <c r="B215" s="63" t="str">
        <f>apuração!B215</f>
        <v/>
      </c>
      <c r="C215" t="e">
        <f>IF(B215:B215&gt;0,VLOOKUP(B215,Fed.!$A$2:$J$1973,2,FALSE)," ")</f>
        <v>#N/A</v>
      </c>
      <c r="D215" t="e">
        <f>IF(B215:B215&gt;0,VLOOKUP(B215,Fed.!$A$2:$J$1973,3,FALSE)," ")</f>
        <v>#N/A</v>
      </c>
      <c r="E215" s="3" t="e">
        <f>IF(B215:B215&gt;0,VLOOKUP(B215,Fed.!$A$2:$J$1973,4,FALSE)," ")</f>
        <v>#N/A</v>
      </c>
      <c r="F215" s="3" t="e">
        <f>IF(B215:B215&gt;0,VLOOKUP(B215,Fed.!$A$2:$J$1973,5,FALSE)," ")</f>
        <v>#N/A</v>
      </c>
      <c r="G215" s="413" t="e">
        <f>IF(B215:B215&gt;0,VLOOKUP(B215,Fed.!$A$2:$J$1973,6,FALSE)," ")</f>
        <v>#N/A</v>
      </c>
      <c r="H215" t="e">
        <f>IF(B215:B215&gt;0,VLOOKUP(B215,Fed.!$A$2:$J$1973,7,FALSE)," ")</f>
        <v>#N/A</v>
      </c>
      <c r="I215" t="e">
        <f>IF(B215:B215&gt;0,VLOOKUP(B215,Fed.!$A$2:$J$1973,8,FALSE)," ")</f>
        <v>#N/A</v>
      </c>
      <c r="J215" t="e">
        <f>IF(B215:B215&gt;0,VLOOKUP(B215,Fed.!$A$2:$J$1973,9,FALSE)," ")</f>
        <v>#N/A</v>
      </c>
      <c r="K215" s="3" t="e">
        <f>IF(B215:B215&gt;0,VLOOKUP(B215,Fed.!$A$2:$J$1973,10,FALSE)," ")</f>
        <v>#N/A</v>
      </c>
      <c r="L215" s="327">
        <f>apuração!L215</f>
        <v>0</v>
      </c>
      <c r="M215" s="327">
        <f>apuração!M215</f>
        <v>0</v>
      </c>
      <c r="N215" s="322">
        <f>apuração!N164</f>
        <v>119</v>
      </c>
      <c r="O215" s="323">
        <f>apuração!O164</f>
        <v>0</v>
      </c>
      <c r="P215" s="323">
        <f>apuração!P164</f>
        <v>0</v>
      </c>
      <c r="Q215" s="323">
        <f>apuração!Q164</f>
        <v>0</v>
      </c>
      <c r="R215" s="323">
        <f>apuração!R164</f>
        <v>0</v>
      </c>
      <c r="S215" s="324" t="str">
        <f>apuração!S164</f>
        <v/>
      </c>
      <c r="T215" s="324" t="str">
        <f>apuração!T164</f>
        <v/>
      </c>
      <c r="U215" s="324" t="str">
        <f>apuração!U164</f>
        <v/>
      </c>
      <c r="V215" s="324" t="str">
        <f>apuração!V164</f>
        <v/>
      </c>
      <c r="W215" s="315" t="str">
        <f>apuração!W164</f>
        <v/>
      </c>
      <c r="X215" s="325" t="str">
        <f>apuração!X215</f>
        <v/>
      </c>
      <c r="Y215" s="315"/>
      <c r="Z215" s="315"/>
      <c r="AA215" s="315"/>
      <c r="AB215" s="315"/>
      <c r="AC215" s="315"/>
      <c r="AD215" s="315"/>
    </row>
    <row r="216" spans="1:30" ht="18.600000000000001" hidden="1">
      <c r="A216" s="358"/>
      <c r="B216" s="63" t="str">
        <f>apuração!B216</f>
        <v/>
      </c>
      <c r="C216" t="e">
        <f>IF(B216:B216&gt;0,VLOOKUP(B216,Fed.!$A$2:$J$1973,2,FALSE)," ")</f>
        <v>#N/A</v>
      </c>
      <c r="D216" t="e">
        <f>IF(B216:B216&gt;0,VLOOKUP(B216,Fed.!$A$2:$J$1973,3,FALSE)," ")</f>
        <v>#N/A</v>
      </c>
      <c r="E216" s="3" t="e">
        <f>IF(B216:B216&gt;0,VLOOKUP(B216,Fed.!$A$2:$J$1973,4,FALSE)," ")</f>
        <v>#N/A</v>
      </c>
      <c r="F216" s="3" t="e">
        <f>IF(B216:B216&gt;0,VLOOKUP(B216,Fed.!$A$2:$J$1973,5,FALSE)," ")</f>
        <v>#N/A</v>
      </c>
      <c r="G216" s="413" t="e">
        <f>IF(B216:B216&gt;0,VLOOKUP(B216,Fed.!$A$2:$J$1973,6,FALSE)," ")</f>
        <v>#N/A</v>
      </c>
      <c r="H216" t="e">
        <f>IF(B216:B216&gt;0,VLOOKUP(B216,Fed.!$A$2:$J$1973,7,FALSE)," ")</f>
        <v>#N/A</v>
      </c>
      <c r="I216" t="e">
        <f>IF(B216:B216&gt;0,VLOOKUP(B216,Fed.!$A$2:$J$1973,8,FALSE)," ")</f>
        <v>#N/A</v>
      </c>
      <c r="J216" t="e">
        <f>IF(B216:B216&gt;0,VLOOKUP(B216,Fed.!$A$2:$J$1973,9,FALSE)," ")</f>
        <v>#N/A</v>
      </c>
      <c r="K216" s="3" t="e">
        <f>IF(B216:B216&gt;0,VLOOKUP(B216,Fed.!$A$2:$J$1973,10,FALSE)," ")</f>
        <v>#N/A</v>
      </c>
      <c r="L216" s="327">
        <f>apuração!L216</f>
        <v>0</v>
      </c>
      <c r="M216" s="327">
        <f>apuração!M216</f>
        <v>0</v>
      </c>
      <c r="N216" s="322">
        <f>apuração!N13</f>
        <v>104</v>
      </c>
      <c r="O216" s="323">
        <f>apuração!O13</f>
        <v>0</v>
      </c>
      <c r="P216" s="323">
        <f>apuração!P13</f>
        <v>0</v>
      </c>
      <c r="Q216" s="323">
        <f>apuração!Q13</f>
        <v>0</v>
      </c>
      <c r="R216" s="323">
        <f>apuração!R13</f>
        <v>0</v>
      </c>
      <c r="S216" s="324" t="str">
        <f>apuração!S13</f>
        <v/>
      </c>
      <c r="T216" s="324" t="str">
        <f>apuração!T13</f>
        <v/>
      </c>
      <c r="U216" s="324" t="str">
        <f>apuração!U13</f>
        <v/>
      </c>
      <c r="V216" s="324" t="str">
        <f>apuração!V13</f>
        <v/>
      </c>
      <c r="W216" s="315" t="str">
        <f>apuração!W13</f>
        <v/>
      </c>
      <c r="X216" s="325" t="str">
        <f>apuração!X216</f>
        <v/>
      </c>
      <c r="Y216" s="315"/>
      <c r="Z216" s="315"/>
      <c r="AA216" s="315"/>
      <c r="AB216" s="315"/>
      <c r="AC216" s="315"/>
      <c r="AD216" s="315"/>
    </row>
    <row r="217" spans="1:30" ht="18.600000000000001" hidden="1">
      <c r="A217" s="358"/>
      <c r="B217" s="63" t="str">
        <f>apuração!B217</f>
        <v/>
      </c>
      <c r="C217" t="e">
        <f>IF(B217:B217&gt;0,VLOOKUP(B217,Fed.!$A$2:$J$1973,2,FALSE)," ")</f>
        <v>#N/A</v>
      </c>
      <c r="D217" t="e">
        <f>IF(B217:B217&gt;0,VLOOKUP(B217,Fed.!$A$2:$J$1973,3,FALSE)," ")</f>
        <v>#N/A</v>
      </c>
      <c r="E217" s="3" t="e">
        <f>IF(B217:B217&gt;0,VLOOKUP(B217,Fed.!$A$2:$J$1973,4,FALSE)," ")</f>
        <v>#N/A</v>
      </c>
      <c r="F217" s="3" t="e">
        <f>IF(B217:B217&gt;0,VLOOKUP(B217,Fed.!$A$2:$J$1973,5,FALSE)," ")</f>
        <v>#N/A</v>
      </c>
      <c r="G217" s="413" t="e">
        <f>IF(B217:B217&gt;0,VLOOKUP(B217,Fed.!$A$2:$J$1973,6,FALSE)," ")</f>
        <v>#N/A</v>
      </c>
      <c r="H217" t="e">
        <f>IF(B217:B217&gt;0,VLOOKUP(B217,Fed.!$A$2:$J$1973,7,FALSE)," ")</f>
        <v>#N/A</v>
      </c>
      <c r="I217" t="e">
        <f>IF(B217:B217&gt;0,VLOOKUP(B217,Fed.!$A$2:$J$1973,8,FALSE)," ")</f>
        <v>#N/A</v>
      </c>
      <c r="J217" t="e">
        <f>IF(B217:B217&gt;0,VLOOKUP(B217,Fed.!$A$2:$J$1973,9,FALSE)," ")</f>
        <v>#N/A</v>
      </c>
      <c r="K217" s="3" t="e">
        <f>IF(B217:B217&gt;0,VLOOKUP(B217,Fed.!$A$2:$J$1973,10,FALSE)," ")</f>
        <v>#N/A</v>
      </c>
      <c r="L217" s="327">
        <f>apuração!L217</f>
        <v>0</v>
      </c>
      <c r="M217" s="327">
        <f>apuração!M217</f>
        <v>0</v>
      </c>
      <c r="N217" s="322">
        <f>apuração!N144</f>
        <v>171</v>
      </c>
      <c r="O217" s="323">
        <f>apuração!O144</f>
        <v>0</v>
      </c>
      <c r="P217" s="323">
        <f>apuração!P144</f>
        <v>0</v>
      </c>
      <c r="Q217" s="323">
        <f>apuração!Q144</f>
        <v>0</v>
      </c>
      <c r="R217" s="323">
        <f>apuração!R144</f>
        <v>0</v>
      </c>
      <c r="S217" s="324" t="str">
        <f>apuração!S144</f>
        <v/>
      </c>
      <c r="T217" s="324" t="str">
        <f>apuração!T144</f>
        <v/>
      </c>
      <c r="U217" s="324" t="str">
        <f>apuração!U144</f>
        <v/>
      </c>
      <c r="V217" s="324" t="str">
        <f>apuração!V144</f>
        <v/>
      </c>
      <c r="W217" s="315" t="str">
        <f>apuração!W144</f>
        <v/>
      </c>
      <c r="X217" s="325" t="str">
        <f>apuração!X217</f>
        <v/>
      </c>
      <c r="Y217" s="315"/>
      <c r="Z217" s="315"/>
      <c r="AA217" s="315"/>
      <c r="AB217" s="315"/>
      <c r="AC217" s="315"/>
      <c r="AD217" s="315"/>
    </row>
    <row r="218" spans="1:30" ht="18.600000000000001" hidden="1">
      <c r="A218" s="358"/>
      <c r="B218" s="63" t="str">
        <f>apuração!B218</f>
        <v/>
      </c>
      <c r="C218" t="e">
        <f>IF(B218:B218&gt;0,VLOOKUP(B218,Fed.!$A$2:$J$1973,2,FALSE)," ")</f>
        <v>#N/A</v>
      </c>
      <c r="D218" t="e">
        <f>IF(B218:B218&gt;0,VLOOKUP(B218,Fed.!$A$2:$J$1973,3,FALSE)," ")</f>
        <v>#N/A</v>
      </c>
      <c r="E218" s="3" t="e">
        <f>IF(B218:B218&gt;0,VLOOKUP(B218,Fed.!$A$2:$J$1973,4,FALSE)," ")</f>
        <v>#N/A</v>
      </c>
      <c r="F218" s="3" t="e">
        <f>IF(B218:B218&gt;0,VLOOKUP(B218,Fed.!$A$2:$J$1973,5,FALSE)," ")</f>
        <v>#N/A</v>
      </c>
      <c r="G218" s="413" t="e">
        <f>IF(B218:B218&gt;0,VLOOKUP(B218,Fed.!$A$2:$J$1973,6,FALSE)," ")</f>
        <v>#N/A</v>
      </c>
      <c r="H218" t="e">
        <f>IF(B218:B218&gt;0,VLOOKUP(B218,Fed.!$A$2:$J$1973,7,FALSE)," ")</f>
        <v>#N/A</v>
      </c>
      <c r="I218" t="e">
        <f>IF(B218:B218&gt;0,VLOOKUP(B218,Fed.!$A$2:$J$1973,8,FALSE)," ")</f>
        <v>#N/A</v>
      </c>
      <c r="J218" t="e">
        <f>IF(B218:B218&gt;0,VLOOKUP(B218,Fed.!$A$2:$J$1973,9,FALSE)," ")</f>
        <v>#N/A</v>
      </c>
      <c r="K218" s="3" t="e">
        <f>IF(B218:B218&gt;0,VLOOKUP(B218,Fed.!$A$2:$J$1973,10,FALSE)," ")</f>
        <v>#N/A</v>
      </c>
      <c r="L218" s="327">
        <f>apuração!L218</f>
        <v>0</v>
      </c>
      <c r="M218" s="327">
        <f>apuração!M218</f>
        <v>0</v>
      </c>
      <c r="N218" s="322">
        <f>apuração!N180</f>
        <v>128</v>
      </c>
      <c r="O218" s="323">
        <f>apuração!O180</f>
        <v>0</v>
      </c>
      <c r="P218" s="323">
        <f>apuração!P180</f>
        <v>0</v>
      </c>
      <c r="Q218" s="323">
        <f>apuração!Q180</f>
        <v>0</v>
      </c>
      <c r="R218" s="323">
        <f>apuração!R180</f>
        <v>0</v>
      </c>
      <c r="S218" s="324" t="str">
        <f>apuração!S180</f>
        <v/>
      </c>
      <c r="T218" s="324" t="str">
        <f>apuração!T180</f>
        <v/>
      </c>
      <c r="U218" s="324" t="str">
        <f>apuração!U180</f>
        <v/>
      </c>
      <c r="V218" s="324" t="str">
        <f>apuração!V180</f>
        <v/>
      </c>
      <c r="W218" s="315" t="str">
        <f>apuração!W180</f>
        <v/>
      </c>
      <c r="X218" s="325" t="str">
        <f>apuração!X218</f>
        <v/>
      </c>
      <c r="Y218" s="315"/>
      <c r="Z218" s="315"/>
      <c r="AA218" s="315"/>
      <c r="AB218" s="315"/>
      <c r="AC218" s="315"/>
      <c r="AD218" s="315"/>
    </row>
    <row r="219" spans="1:30" ht="18.600000000000001" hidden="1">
      <c r="A219" s="358"/>
      <c r="B219" s="63" t="str">
        <f>apuração!B219</f>
        <v/>
      </c>
      <c r="C219" t="e">
        <f>IF(B219:B219&gt;0,VLOOKUP(B219,Fed.!$A$2:$J$1973,2,FALSE)," ")</f>
        <v>#N/A</v>
      </c>
      <c r="D219" t="e">
        <f>IF(B219:B219&gt;0,VLOOKUP(B219,Fed.!$A$2:$J$1973,3,FALSE)," ")</f>
        <v>#N/A</v>
      </c>
      <c r="E219" s="3" t="e">
        <f>IF(B219:B219&gt;0,VLOOKUP(B219,Fed.!$A$2:$J$1973,4,FALSE)," ")</f>
        <v>#N/A</v>
      </c>
      <c r="F219" s="3" t="e">
        <f>IF(B219:B219&gt;0,VLOOKUP(B219,Fed.!$A$2:$J$1973,5,FALSE)," ")</f>
        <v>#N/A</v>
      </c>
      <c r="G219" s="413" t="e">
        <f>IF(B219:B219&gt;0,VLOOKUP(B219,Fed.!$A$2:$J$1973,6,FALSE)," ")</f>
        <v>#N/A</v>
      </c>
      <c r="H219" t="e">
        <f>IF(B219:B219&gt;0,VLOOKUP(B219,Fed.!$A$2:$J$1973,7,FALSE)," ")</f>
        <v>#N/A</v>
      </c>
      <c r="I219" t="e">
        <f>IF(B219:B219&gt;0,VLOOKUP(B219,Fed.!$A$2:$J$1973,8,FALSE)," ")</f>
        <v>#N/A</v>
      </c>
      <c r="J219" t="e">
        <f>IF(B219:B219&gt;0,VLOOKUP(B219,Fed.!$A$2:$J$1973,9,FALSE)," ")</f>
        <v>#N/A</v>
      </c>
      <c r="K219" s="3" t="e">
        <f>IF(B219:B219&gt;0,VLOOKUP(B219,Fed.!$A$2:$J$1973,10,FALSE)," ")</f>
        <v>#N/A</v>
      </c>
      <c r="L219" s="327">
        <f>apuração!L219</f>
        <v>0</v>
      </c>
      <c r="M219" s="327">
        <f>apuração!M219</f>
        <v>0</v>
      </c>
      <c r="N219" s="322" t="e">
        <f>apuração!#REF!</f>
        <v>#REF!</v>
      </c>
      <c r="O219" s="323" t="e">
        <f>apuração!#REF!</f>
        <v>#REF!</v>
      </c>
      <c r="P219" s="323" t="e">
        <f>apuração!#REF!</f>
        <v>#REF!</v>
      </c>
      <c r="Q219" s="323" t="e">
        <f>apuração!#REF!</f>
        <v>#REF!</v>
      </c>
      <c r="R219" s="323" t="e">
        <f>apuração!#REF!</f>
        <v>#REF!</v>
      </c>
      <c r="S219" s="324" t="e">
        <f>apuração!#REF!</f>
        <v>#REF!</v>
      </c>
      <c r="T219" s="324" t="e">
        <f>apuração!#REF!</f>
        <v>#REF!</v>
      </c>
      <c r="U219" s="324" t="e">
        <f>apuração!#REF!</f>
        <v>#REF!</v>
      </c>
      <c r="V219" s="324" t="e">
        <f>apuração!#REF!</f>
        <v>#REF!</v>
      </c>
      <c r="W219" s="315" t="e">
        <f>apuração!#REF!</f>
        <v>#REF!</v>
      </c>
      <c r="X219" s="325" t="str">
        <f>apuração!X219</f>
        <v/>
      </c>
      <c r="Y219" s="315"/>
      <c r="Z219" s="315"/>
      <c r="AA219" s="315"/>
      <c r="AB219" s="315"/>
      <c r="AC219" s="315"/>
      <c r="AD219" s="315"/>
    </row>
    <row r="220" spans="1:30" ht="18.600000000000001" hidden="1">
      <c r="A220" s="358"/>
      <c r="B220" s="63" t="str">
        <f>apuração!B220</f>
        <v/>
      </c>
      <c r="C220" t="e">
        <f>IF(B220:B220&gt;0,VLOOKUP(B220,Fed.!$A$2:$J$1973,2,FALSE)," ")</f>
        <v>#N/A</v>
      </c>
      <c r="D220" t="e">
        <f>IF(B220:B220&gt;0,VLOOKUP(B220,Fed.!$A$2:$J$1973,3,FALSE)," ")</f>
        <v>#N/A</v>
      </c>
      <c r="E220" s="3" t="e">
        <f>IF(B220:B220&gt;0,VLOOKUP(B220,Fed.!$A$2:$J$1973,4,FALSE)," ")</f>
        <v>#N/A</v>
      </c>
      <c r="F220" s="3" t="e">
        <f>IF(B220:B220&gt;0,VLOOKUP(B220,Fed.!$A$2:$J$1973,5,FALSE)," ")</f>
        <v>#N/A</v>
      </c>
      <c r="G220" s="413" t="e">
        <f>IF(B220:B220&gt;0,VLOOKUP(B220,Fed.!$A$2:$J$1973,6,FALSE)," ")</f>
        <v>#N/A</v>
      </c>
      <c r="H220" t="e">
        <f>IF(B220:B220&gt;0,VLOOKUP(B220,Fed.!$A$2:$J$1973,7,FALSE)," ")</f>
        <v>#N/A</v>
      </c>
      <c r="I220" t="e">
        <f>IF(B220:B220&gt;0,VLOOKUP(B220,Fed.!$A$2:$J$1973,8,FALSE)," ")</f>
        <v>#N/A</v>
      </c>
      <c r="J220" t="e">
        <f>IF(B220:B220&gt;0,VLOOKUP(B220,Fed.!$A$2:$J$1973,9,FALSE)," ")</f>
        <v>#N/A</v>
      </c>
      <c r="K220" s="3" t="e">
        <f>IF(B220:B220&gt;0,VLOOKUP(B220,Fed.!$A$2:$J$1973,10,FALSE)," ")</f>
        <v>#N/A</v>
      </c>
      <c r="L220" s="327">
        <f>apuração!L220</f>
        <v>0</v>
      </c>
      <c r="M220" s="327">
        <f>apuração!M220</f>
        <v>0</v>
      </c>
      <c r="N220" s="322" t="e">
        <f>apuração!#REF!</f>
        <v>#REF!</v>
      </c>
      <c r="O220" s="323" t="e">
        <f>apuração!#REF!</f>
        <v>#REF!</v>
      </c>
      <c r="P220" s="323" t="e">
        <f>apuração!#REF!</f>
        <v>#REF!</v>
      </c>
      <c r="Q220" s="323" t="e">
        <f>apuração!#REF!</f>
        <v>#REF!</v>
      </c>
      <c r="R220" s="323" t="e">
        <f>apuração!#REF!</f>
        <v>#REF!</v>
      </c>
      <c r="S220" s="324" t="e">
        <f>apuração!#REF!</f>
        <v>#REF!</v>
      </c>
      <c r="T220" s="324" t="e">
        <f>apuração!#REF!</f>
        <v>#REF!</v>
      </c>
      <c r="U220" s="324" t="e">
        <f>apuração!#REF!</f>
        <v>#REF!</v>
      </c>
      <c r="V220" s="324" t="e">
        <f>apuração!#REF!</f>
        <v>#REF!</v>
      </c>
      <c r="W220" s="315" t="e">
        <f>apuração!#REF!</f>
        <v>#REF!</v>
      </c>
      <c r="X220" s="325" t="str">
        <f>apuração!X220</f>
        <v/>
      </c>
      <c r="Y220" s="315"/>
      <c r="Z220" s="315"/>
      <c r="AA220" s="315"/>
      <c r="AB220" s="315"/>
      <c r="AC220" s="315"/>
      <c r="AD220" s="315"/>
    </row>
    <row r="221" spans="1:30" ht="18.600000000000001" hidden="1">
      <c r="A221" s="358"/>
      <c r="B221" s="63" t="str">
        <f>apuração!B221</f>
        <v/>
      </c>
      <c r="C221" t="e">
        <f>IF(B221:B221&gt;0,VLOOKUP(B221,Fed.!$A$2:$J$1973,2,FALSE)," ")</f>
        <v>#N/A</v>
      </c>
      <c r="D221" t="e">
        <f>IF(B221:B221&gt;0,VLOOKUP(B221,Fed.!$A$2:$J$1973,3,FALSE)," ")</f>
        <v>#N/A</v>
      </c>
      <c r="E221" s="3" t="e">
        <f>IF(B221:B221&gt;0,VLOOKUP(B221,Fed.!$A$2:$J$1973,4,FALSE)," ")</f>
        <v>#N/A</v>
      </c>
      <c r="F221" s="3" t="e">
        <f>IF(B221:B221&gt;0,VLOOKUP(B221,Fed.!$A$2:$J$1973,5,FALSE)," ")</f>
        <v>#N/A</v>
      </c>
      <c r="G221" s="413" t="e">
        <f>IF(B221:B221&gt;0,VLOOKUP(B221,Fed.!$A$2:$J$1973,6,FALSE)," ")</f>
        <v>#N/A</v>
      </c>
      <c r="H221" t="e">
        <f>IF(B221:B221&gt;0,VLOOKUP(B221,Fed.!$A$2:$J$1973,7,FALSE)," ")</f>
        <v>#N/A</v>
      </c>
      <c r="I221" t="e">
        <f>IF(B221:B221&gt;0,VLOOKUP(B221,Fed.!$A$2:$J$1973,8,FALSE)," ")</f>
        <v>#N/A</v>
      </c>
      <c r="J221" t="e">
        <f>IF(B221:B221&gt;0,VLOOKUP(B221,Fed.!$A$2:$J$1973,9,FALSE)," ")</f>
        <v>#N/A</v>
      </c>
      <c r="K221" s="3" t="e">
        <f>IF(B221:B221&gt;0,VLOOKUP(B221,Fed.!$A$2:$J$1973,10,FALSE)," ")</f>
        <v>#N/A</v>
      </c>
      <c r="L221" s="327">
        <f>apuração!L221</f>
        <v>0</v>
      </c>
      <c r="M221" s="327">
        <f>apuração!M221</f>
        <v>0</v>
      </c>
      <c r="N221" s="322" t="e">
        <f>apuração!#REF!</f>
        <v>#REF!</v>
      </c>
      <c r="O221" s="323" t="e">
        <f>apuração!#REF!</f>
        <v>#REF!</v>
      </c>
      <c r="P221" s="323" t="e">
        <f>apuração!#REF!</f>
        <v>#REF!</v>
      </c>
      <c r="Q221" s="323" t="e">
        <f>apuração!#REF!</f>
        <v>#REF!</v>
      </c>
      <c r="R221" s="323" t="e">
        <f>apuração!#REF!</f>
        <v>#REF!</v>
      </c>
      <c r="S221" s="324" t="e">
        <f>apuração!#REF!</f>
        <v>#REF!</v>
      </c>
      <c r="T221" s="324" t="e">
        <f>apuração!#REF!</f>
        <v>#REF!</v>
      </c>
      <c r="U221" s="324" t="e">
        <f>apuração!#REF!</f>
        <v>#REF!</v>
      </c>
      <c r="V221" s="324" t="e">
        <f>apuração!#REF!</f>
        <v>#REF!</v>
      </c>
      <c r="W221" s="315" t="e">
        <f>apuração!#REF!</f>
        <v>#REF!</v>
      </c>
      <c r="X221" s="325" t="str">
        <f>apuração!X221</f>
        <v/>
      </c>
      <c r="Y221" s="315"/>
      <c r="Z221" s="315"/>
      <c r="AA221" s="315"/>
      <c r="AB221" s="315"/>
      <c r="AC221" s="315"/>
      <c r="AD221" s="315"/>
    </row>
    <row r="222" spans="1:30" ht="18.600000000000001" hidden="1">
      <c r="A222" s="358"/>
      <c r="B222" s="63" t="str">
        <f>apuração!B222</f>
        <v/>
      </c>
      <c r="C222" t="e">
        <f>IF(B222:B222&gt;0,VLOOKUP(B222,Fed.!$A$2:$J$1973,2,FALSE)," ")</f>
        <v>#N/A</v>
      </c>
      <c r="D222" t="e">
        <f>IF(B222:B222&gt;0,VLOOKUP(B222,Fed.!$A$2:$J$1973,3,FALSE)," ")</f>
        <v>#N/A</v>
      </c>
      <c r="E222" s="3" t="e">
        <f>IF(B222:B222&gt;0,VLOOKUP(B222,Fed.!$A$2:$J$1973,4,FALSE)," ")</f>
        <v>#N/A</v>
      </c>
      <c r="F222" s="3" t="e">
        <f>IF(B222:B222&gt;0,VLOOKUP(B222,Fed.!$A$2:$J$1973,5,FALSE)," ")</f>
        <v>#N/A</v>
      </c>
      <c r="G222" s="413" t="e">
        <f>IF(B222:B222&gt;0,VLOOKUP(B222,Fed.!$A$2:$J$1973,6,FALSE)," ")</f>
        <v>#N/A</v>
      </c>
      <c r="H222" t="e">
        <f>IF(B222:B222&gt;0,VLOOKUP(B222,Fed.!$A$2:$J$1973,7,FALSE)," ")</f>
        <v>#N/A</v>
      </c>
      <c r="I222" t="e">
        <f>IF(B222:B222&gt;0,VLOOKUP(B222,Fed.!$A$2:$J$1973,8,FALSE)," ")</f>
        <v>#N/A</v>
      </c>
      <c r="J222" t="e">
        <f>IF(B222:B222&gt;0,VLOOKUP(B222,Fed.!$A$2:$J$1973,9,FALSE)," ")</f>
        <v>#N/A</v>
      </c>
      <c r="K222" s="3" t="e">
        <f>IF(B222:B222&gt;0,VLOOKUP(B222,Fed.!$A$2:$J$1973,10,FALSE)," ")</f>
        <v>#N/A</v>
      </c>
      <c r="L222" s="327">
        <f>apuração!L222</f>
        <v>0</v>
      </c>
      <c r="M222" s="327">
        <f>apuração!M222</f>
        <v>0</v>
      </c>
      <c r="N222" s="322" t="e">
        <f>apuração!#REF!</f>
        <v>#REF!</v>
      </c>
      <c r="O222" s="323" t="e">
        <f>apuração!#REF!</f>
        <v>#REF!</v>
      </c>
      <c r="P222" s="323" t="e">
        <f>apuração!#REF!</f>
        <v>#REF!</v>
      </c>
      <c r="Q222" s="323" t="e">
        <f>apuração!#REF!</f>
        <v>#REF!</v>
      </c>
      <c r="R222" s="323" t="e">
        <f>apuração!#REF!</f>
        <v>#REF!</v>
      </c>
      <c r="S222" s="324" t="e">
        <f>apuração!#REF!</f>
        <v>#REF!</v>
      </c>
      <c r="T222" s="324" t="e">
        <f>apuração!#REF!</f>
        <v>#REF!</v>
      </c>
      <c r="U222" s="324" t="e">
        <f>apuração!#REF!</f>
        <v>#REF!</v>
      </c>
      <c r="V222" s="324" t="e">
        <f>apuração!#REF!</f>
        <v>#REF!</v>
      </c>
      <c r="W222" s="315" t="e">
        <f>apuração!#REF!</f>
        <v>#REF!</v>
      </c>
      <c r="X222" s="325" t="str">
        <f>apuração!X222</f>
        <v/>
      </c>
      <c r="Y222" s="315"/>
      <c r="Z222" s="315"/>
      <c r="AA222" s="315"/>
      <c r="AB222" s="315"/>
      <c r="AC222" s="315"/>
      <c r="AD222" s="315"/>
    </row>
    <row r="223" spans="1:30" ht="18.600000000000001" hidden="1">
      <c r="A223" s="358"/>
      <c r="B223" s="63" t="str">
        <f>apuração!B223</f>
        <v/>
      </c>
      <c r="C223" t="e">
        <f>IF(B223:B223&gt;0,VLOOKUP(B223,Fed.!$A$2:$J$1973,2,FALSE)," ")</f>
        <v>#N/A</v>
      </c>
      <c r="D223" t="e">
        <f>IF(B223:B223&gt;0,VLOOKUP(B223,Fed.!$A$2:$J$1973,3,FALSE)," ")</f>
        <v>#N/A</v>
      </c>
      <c r="E223" s="3" t="e">
        <f>IF(B223:B223&gt;0,VLOOKUP(B223,Fed.!$A$2:$J$1973,4,FALSE)," ")</f>
        <v>#N/A</v>
      </c>
      <c r="F223" s="3" t="e">
        <f>IF(B223:B223&gt;0,VLOOKUP(B223,Fed.!$A$2:$J$1973,5,FALSE)," ")</f>
        <v>#N/A</v>
      </c>
      <c r="G223" s="413" t="e">
        <f>IF(B223:B223&gt;0,VLOOKUP(B223,Fed.!$A$2:$J$1973,6,FALSE)," ")</f>
        <v>#N/A</v>
      </c>
      <c r="H223" t="e">
        <f>IF(B223:B223&gt;0,VLOOKUP(B223,Fed.!$A$2:$J$1973,7,FALSE)," ")</f>
        <v>#N/A</v>
      </c>
      <c r="I223" t="e">
        <f>IF(B223:B223&gt;0,VLOOKUP(B223,Fed.!$A$2:$J$1973,8,FALSE)," ")</f>
        <v>#N/A</v>
      </c>
      <c r="J223" t="e">
        <f>IF(B223:B223&gt;0,VLOOKUP(B223,Fed.!$A$2:$J$1973,9,FALSE)," ")</f>
        <v>#N/A</v>
      </c>
      <c r="K223" s="3" t="e">
        <f>IF(B223:B223&gt;0,VLOOKUP(B223,Fed.!$A$2:$J$1973,10,FALSE)," ")</f>
        <v>#N/A</v>
      </c>
      <c r="L223" s="327">
        <f>apuração!L223</f>
        <v>0</v>
      </c>
      <c r="M223" s="327">
        <f>apuração!M223</f>
        <v>0</v>
      </c>
      <c r="N223" s="322" t="e">
        <f>apuração!#REF!</f>
        <v>#REF!</v>
      </c>
      <c r="O223" s="323" t="e">
        <f>apuração!#REF!</f>
        <v>#REF!</v>
      </c>
      <c r="P223" s="323" t="e">
        <f>apuração!#REF!</f>
        <v>#REF!</v>
      </c>
      <c r="Q223" s="323" t="e">
        <f>apuração!#REF!</f>
        <v>#REF!</v>
      </c>
      <c r="R223" s="323" t="e">
        <f>apuração!#REF!</f>
        <v>#REF!</v>
      </c>
      <c r="S223" s="324" t="e">
        <f>apuração!#REF!</f>
        <v>#REF!</v>
      </c>
      <c r="T223" s="324" t="e">
        <f>apuração!#REF!</f>
        <v>#REF!</v>
      </c>
      <c r="U223" s="324" t="e">
        <f>apuração!#REF!</f>
        <v>#REF!</v>
      </c>
      <c r="V223" s="324" t="e">
        <f>apuração!#REF!</f>
        <v>#REF!</v>
      </c>
      <c r="W223" s="315" t="e">
        <f>apuração!#REF!</f>
        <v>#REF!</v>
      </c>
      <c r="X223" s="325" t="str">
        <f>apuração!X223</f>
        <v/>
      </c>
      <c r="Y223" s="315"/>
      <c r="Z223" s="315"/>
      <c r="AA223" s="315"/>
      <c r="AB223" s="315"/>
      <c r="AC223" s="315"/>
      <c r="AD223" s="315"/>
    </row>
    <row r="224" spans="1:30" ht="18.600000000000001" hidden="1">
      <c r="A224" s="358"/>
      <c r="B224" s="462"/>
      <c r="C224" t="str">
        <f>IF(B224:B224&gt;0,VLOOKUP(B224,Fed.!$A$2:$J$1973,2,FALSE)," ")</f>
        <v xml:space="preserve"> </v>
      </c>
      <c r="D224" t="str">
        <f>IF(B224:B224&gt;0,VLOOKUP(B224,Fed.!$A$2:$J$1973,3,FALSE)," ")</f>
        <v xml:space="preserve"> </v>
      </c>
      <c r="E224" s="3" t="str">
        <f>IF(B224:B224&gt;0,VLOOKUP(B224,Fed.!$A$2:$J$1973,4,FALSE)," ")</f>
        <v xml:space="preserve"> </v>
      </c>
      <c r="F224" s="3" t="str">
        <f>IF(B224:B224&gt;0,VLOOKUP(B224,Fed.!$A$2:$J$1973,5,FALSE)," ")</f>
        <v xml:space="preserve"> </v>
      </c>
      <c r="G224" s="413" t="str">
        <f>IF(B224:B224&gt;0,VLOOKUP(B224,Fed.!$A$2:$J$1973,6,FALSE)," ")</f>
        <v xml:space="preserve"> </v>
      </c>
      <c r="H224" t="str">
        <f>IF(B224:B224&gt;0,VLOOKUP(B224,Fed.!$A$2:$J$1973,7,FALSE)," ")</f>
        <v xml:space="preserve"> </v>
      </c>
      <c r="I224" t="str">
        <f>IF(B224:B224&gt;0,VLOOKUP(B224,Fed.!$A$2:$J$1973,8,FALSE)," ")</f>
        <v xml:space="preserve"> </v>
      </c>
      <c r="J224" t="str">
        <f>IF(B224:B224&gt;0,VLOOKUP(B224,Fed.!$A$2:$J$1973,9,FALSE)," ")</f>
        <v xml:space="preserve"> </v>
      </c>
      <c r="K224" s="3" t="str">
        <f>IF(B224:B224&gt;0,VLOOKUP(B224,Fed.!$A$2:$J$1973,10,FALSE)," ")</f>
        <v xml:space="preserve"> </v>
      </c>
      <c r="L224" s="327" t="e">
        <f>apuração!#REF!</f>
        <v>#REF!</v>
      </c>
      <c r="M224" s="327" t="e">
        <f>apuração!#REF!</f>
        <v>#REF!</v>
      </c>
      <c r="N224" s="322" t="e">
        <f>apuração!#REF!</f>
        <v>#REF!</v>
      </c>
      <c r="O224" s="323" t="e">
        <f>apuração!#REF!</f>
        <v>#REF!</v>
      </c>
      <c r="P224" s="323" t="e">
        <f>apuração!#REF!</f>
        <v>#REF!</v>
      </c>
      <c r="Q224" s="323" t="e">
        <f>apuração!#REF!</f>
        <v>#REF!</v>
      </c>
      <c r="R224" s="323" t="e">
        <f>apuração!#REF!</f>
        <v>#REF!</v>
      </c>
      <c r="S224" s="324" t="e">
        <f>apuração!#REF!</f>
        <v>#REF!</v>
      </c>
      <c r="T224" s="324" t="e">
        <f>apuração!#REF!</f>
        <v>#REF!</v>
      </c>
      <c r="U224" s="324" t="e">
        <f>apuração!#REF!</f>
        <v>#REF!</v>
      </c>
      <c r="V224" s="324" t="e">
        <f>apuração!#REF!</f>
        <v>#REF!</v>
      </c>
      <c r="W224" s="315" t="e">
        <f>apuração!#REF!</f>
        <v>#REF!</v>
      </c>
      <c r="X224" s="325"/>
      <c r="Y224" s="315"/>
      <c r="Z224" s="315"/>
      <c r="AA224" s="315"/>
      <c r="AB224" s="315"/>
      <c r="AC224" s="315"/>
      <c r="AD224" s="315"/>
    </row>
    <row r="225" spans="1:30" ht="18.600000000000001" hidden="1">
      <c r="A225" s="358"/>
      <c r="B225" s="63"/>
      <c r="C225" t="str">
        <f>IF(B225:B225&gt;0,VLOOKUP(B225,Fed.!$A$2:$J$1973,2,FALSE)," ")</f>
        <v xml:space="preserve"> </v>
      </c>
      <c r="D225" t="str">
        <f>IF(B225:B225&gt;0,VLOOKUP(B225,Fed.!$A$2:$J$1973,3,FALSE)," ")</f>
        <v xml:space="preserve"> </v>
      </c>
      <c r="E225" s="3" t="str">
        <f>IF(B225:B225&gt;0,VLOOKUP(B225,Fed.!$A$2:$J$1973,4,FALSE)," ")</f>
        <v xml:space="preserve"> </v>
      </c>
      <c r="F225" s="3" t="str">
        <f>IF(B225:B225&gt;0,VLOOKUP(B225,Fed.!$A$2:$J$1973,5,FALSE)," ")</f>
        <v xml:space="preserve"> </v>
      </c>
      <c r="G225" s="413" t="str">
        <f>IF(B225:B225&gt;0,VLOOKUP(B225,Fed.!$A$2:$J$1973,6,FALSE)," ")</f>
        <v xml:space="preserve"> </v>
      </c>
      <c r="H225" t="str">
        <f>IF(B225:B225&gt;0,VLOOKUP(B225,Fed.!$A$2:$J$1973,7,FALSE)," ")</f>
        <v xml:space="preserve"> </v>
      </c>
      <c r="I225" t="str">
        <f>IF(B225:B225&gt;0,VLOOKUP(B225,Fed.!$A$2:$J$1973,8,FALSE)," ")</f>
        <v xml:space="preserve"> </v>
      </c>
      <c r="J225" t="str">
        <f>IF(B225:B225&gt;0,VLOOKUP(B225,Fed.!$A$2:$J$1973,9,FALSE)," ")</f>
        <v xml:space="preserve"> </v>
      </c>
      <c r="K225" s="3" t="str">
        <f>IF(B225:B225&gt;0,VLOOKUP(B225,Fed.!$A$2:$J$1973,10,FALSE)," ")</f>
        <v xml:space="preserve"> </v>
      </c>
      <c r="L225" s="327" t="e">
        <f>apuração!#REF!</f>
        <v>#REF!</v>
      </c>
      <c r="M225" s="327" t="e">
        <f>apuração!#REF!</f>
        <v>#REF!</v>
      </c>
      <c r="N225" s="322" t="e">
        <f>apuração!#REF!</f>
        <v>#REF!</v>
      </c>
      <c r="O225" s="323" t="e">
        <f>apuração!#REF!</f>
        <v>#REF!</v>
      </c>
      <c r="P225" s="323" t="e">
        <f>apuração!#REF!</f>
        <v>#REF!</v>
      </c>
      <c r="Q225" s="323" t="e">
        <f>apuração!#REF!</f>
        <v>#REF!</v>
      </c>
      <c r="R225" s="323" t="e">
        <f>apuração!#REF!</f>
        <v>#REF!</v>
      </c>
      <c r="S225" s="324" t="e">
        <f>apuração!#REF!</f>
        <v>#REF!</v>
      </c>
      <c r="T225" s="324" t="e">
        <f>apuração!#REF!</f>
        <v>#REF!</v>
      </c>
      <c r="U225" s="324" t="e">
        <f>apuração!#REF!</f>
        <v>#REF!</v>
      </c>
      <c r="V225" s="324" t="e">
        <f>apuração!#REF!</f>
        <v>#REF!</v>
      </c>
      <c r="W225" s="315" t="e">
        <f>apuração!#REF!</f>
        <v>#REF!</v>
      </c>
      <c r="X225" s="325"/>
      <c r="Y225" s="315"/>
      <c r="Z225" s="315"/>
      <c r="AA225" s="315"/>
      <c r="AB225" s="315"/>
      <c r="AC225" s="315"/>
      <c r="AD225" s="315"/>
    </row>
    <row r="226" spans="1:30" ht="18.600000000000001" hidden="1">
      <c r="A226" s="358"/>
      <c r="B226" s="63"/>
      <c r="C226" t="str">
        <f>IF(B226:B226&gt;0,VLOOKUP(B226,Fed.!$A$2:$J$1973,2,FALSE)," ")</f>
        <v xml:space="preserve"> </v>
      </c>
      <c r="D226" t="str">
        <f>IF(B226:B226&gt;0,VLOOKUP(B226,Fed.!$A$2:$J$1973,3,FALSE)," ")</f>
        <v xml:space="preserve"> </v>
      </c>
      <c r="E226" s="3" t="str">
        <f>IF(B226:B226&gt;0,VLOOKUP(B226,Fed.!$A$2:$J$1973,4,FALSE)," ")</f>
        <v xml:space="preserve"> </v>
      </c>
      <c r="F226" s="3" t="str">
        <f>IF(B226:B226&gt;0,VLOOKUP(B226,Fed.!$A$2:$J$1973,5,FALSE)," ")</f>
        <v xml:space="preserve"> </v>
      </c>
      <c r="G226" s="413" t="str">
        <f>IF(B226:B226&gt;0,VLOOKUP(B226,Fed.!$A$2:$J$1973,6,FALSE)," ")</f>
        <v xml:space="preserve"> </v>
      </c>
      <c r="H226" t="str">
        <f>IF(B226:B226&gt;0,VLOOKUP(B226,Fed.!$A$2:$J$1973,7,FALSE)," ")</f>
        <v xml:space="preserve"> </v>
      </c>
      <c r="I226" t="str">
        <f>IF(B226:B226&gt;0,VLOOKUP(B226,Fed.!$A$2:$J$1973,8,FALSE)," ")</f>
        <v xml:space="preserve"> </v>
      </c>
      <c r="J226" t="str">
        <f>IF(B226:B226&gt;0,VLOOKUP(B226,Fed.!$A$2:$J$1973,9,FALSE)," ")</f>
        <v xml:space="preserve"> </v>
      </c>
      <c r="K226" s="3" t="str">
        <f>IF(B226:B226&gt;0,VLOOKUP(B226,Fed.!$A$2:$J$1973,10,FALSE)," ")</f>
        <v xml:space="preserve"> </v>
      </c>
      <c r="L226" s="327" t="e">
        <f>apuração!#REF!</f>
        <v>#REF!</v>
      </c>
      <c r="M226" s="327" t="e">
        <f>apuração!#REF!</f>
        <v>#REF!</v>
      </c>
      <c r="N226" s="322" t="e">
        <f>apuração!#REF!</f>
        <v>#REF!</v>
      </c>
      <c r="O226" s="323" t="e">
        <f>apuração!#REF!</f>
        <v>#REF!</v>
      </c>
      <c r="P226" s="323" t="e">
        <f>apuração!#REF!</f>
        <v>#REF!</v>
      </c>
      <c r="Q226" s="323" t="e">
        <f>apuração!#REF!</f>
        <v>#REF!</v>
      </c>
      <c r="R226" s="323" t="e">
        <f>apuração!#REF!</f>
        <v>#REF!</v>
      </c>
      <c r="S226" s="324" t="e">
        <f>apuração!#REF!</f>
        <v>#REF!</v>
      </c>
      <c r="T226" s="324" t="e">
        <f>apuração!#REF!</f>
        <v>#REF!</v>
      </c>
      <c r="U226" s="324" t="e">
        <f>apuração!#REF!</f>
        <v>#REF!</v>
      </c>
      <c r="V226" s="324" t="e">
        <f>apuração!#REF!</f>
        <v>#REF!</v>
      </c>
      <c r="W226" s="315" t="e">
        <f>apuração!#REF!</f>
        <v>#REF!</v>
      </c>
      <c r="X226" s="325"/>
      <c r="Y226" s="315"/>
      <c r="Z226" s="315"/>
      <c r="AA226" s="315"/>
      <c r="AB226" s="315"/>
      <c r="AC226" s="315"/>
      <c r="AD226" s="315"/>
    </row>
    <row r="227" spans="1:30" ht="18.600000000000001" hidden="1">
      <c r="A227" s="358"/>
      <c r="B227" s="463"/>
      <c r="C227" t="str">
        <f>IF(B227:B227&gt;0,VLOOKUP(B227,Fed.!$A$2:$J$1973,2,FALSE)," ")</f>
        <v xml:space="preserve"> </v>
      </c>
      <c r="D227" t="str">
        <f>IF(B227:B227&gt;0,VLOOKUP(B227,Fed.!$A$2:$J$1973,3,FALSE)," ")</f>
        <v xml:space="preserve"> </v>
      </c>
      <c r="E227" s="3" t="str">
        <f>IF(B227:B227&gt;0,VLOOKUP(B227,Fed.!$A$2:$J$1973,4,FALSE)," ")</f>
        <v xml:space="preserve"> </v>
      </c>
      <c r="F227" s="3" t="str">
        <f>IF(B227:B227&gt;0,VLOOKUP(B227,Fed.!$A$2:$J$1973,5,FALSE)," ")</f>
        <v xml:space="preserve"> </v>
      </c>
      <c r="G227" s="413" t="str">
        <f>IF(B227:B227&gt;0,VLOOKUP(B227,Fed.!$A$2:$J$1973,6,FALSE)," ")</f>
        <v xml:space="preserve"> </v>
      </c>
      <c r="H227" t="str">
        <f>IF(B227:B227&gt;0,VLOOKUP(B227,Fed.!$A$2:$J$1973,7,FALSE)," ")</f>
        <v xml:space="preserve"> </v>
      </c>
      <c r="I227" t="str">
        <f>IF(B227:B227&gt;0,VLOOKUP(B227,Fed.!$A$2:$J$1973,8,FALSE)," ")</f>
        <v xml:space="preserve"> </v>
      </c>
      <c r="J227" t="str">
        <f>IF(B227:B227&gt;0,VLOOKUP(B227,Fed.!$A$2:$J$1973,9,FALSE)," ")</f>
        <v xml:space="preserve"> </v>
      </c>
      <c r="K227" s="3" t="str">
        <f>IF(B227:B227&gt;0,VLOOKUP(B227,Fed.!$A$2:$J$1973,10,FALSE)," ")</f>
        <v xml:space="preserve"> </v>
      </c>
      <c r="L227" s="327" t="e">
        <f>apuração!#REF!</f>
        <v>#REF!</v>
      </c>
      <c r="M227" s="327" t="e">
        <f>apuração!#REF!</f>
        <v>#REF!</v>
      </c>
      <c r="N227" s="322" t="e">
        <f>apuração!#REF!</f>
        <v>#REF!</v>
      </c>
      <c r="O227" s="323" t="e">
        <f>apuração!#REF!</f>
        <v>#REF!</v>
      </c>
      <c r="P227" s="323" t="e">
        <f>apuração!#REF!</f>
        <v>#REF!</v>
      </c>
      <c r="Q227" s="323" t="e">
        <f>apuração!#REF!</f>
        <v>#REF!</v>
      </c>
      <c r="R227" s="323" t="e">
        <f>apuração!#REF!</f>
        <v>#REF!</v>
      </c>
      <c r="S227" s="324" t="e">
        <f>apuração!#REF!</f>
        <v>#REF!</v>
      </c>
      <c r="T227" s="324" t="e">
        <f>apuração!#REF!</f>
        <v>#REF!</v>
      </c>
      <c r="U227" s="324" t="e">
        <f>apuração!#REF!</f>
        <v>#REF!</v>
      </c>
      <c r="V227" s="324" t="e">
        <f>apuração!#REF!</f>
        <v>#REF!</v>
      </c>
      <c r="W227" s="315" t="e">
        <f>apuração!#REF!</f>
        <v>#REF!</v>
      </c>
      <c r="X227" s="325"/>
      <c r="Y227" s="315"/>
      <c r="Z227" s="315"/>
      <c r="AA227" s="315"/>
      <c r="AB227" s="315"/>
      <c r="AC227" s="315"/>
      <c r="AD227" s="315"/>
    </row>
    <row r="228" spans="1:30" ht="18.600000000000001" hidden="1">
      <c r="A228" s="358"/>
      <c r="B228" s="63"/>
      <c r="C228" t="str">
        <f>IF(B228:B228&gt;0,VLOOKUP(B228,Fed.!$A$2:$J$1973,2,FALSE)," ")</f>
        <v xml:space="preserve"> </v>
      </c>
      <c r="D228" t="str">
        <f>IF(B228:B228&gt;0,VLOOKUP(B228,Fed.!$A$2:$J$1973,3,FALSE)," ")</f>
        <v xml:space="preserve"> </v>
      </c>
      <c r="E228" s="3" t="str">
        <f>IF(B228:B228&gt;0,VLOOKUP(B228,Fed.!$A$2:$J$1973,4,FALSE)," ")</f>
        <v xml:space="preserve"> </v>
      </c>
      <c r="F228" s="3" t="str">
        <f>IF(B228:B228&gt;0,VLOOKUP(B228,Fed.!$A$2:$J$1973,5,FALSE)," ")</f>
        <v xml:space="preserve"> </v>
      </c>
      <c r="G228" s="413" t="str">
        <f>IF(B228:B228&gt;0,VLOOKUP(B228,Fed.!$A$2:$J$1973,6,FALSE)," ")</f>
        <v xml:space="preserve"> </v>
      </c>
      <c r="H228" t="str">
        <f>IF(B228:B228&gt;0,VLOOKUP(B228,Fed.!$A$2:$J$1973,7,FALSE)," ")</f>
        <v xml:space="preserve"> </v>
      </c>
      <c r="I228" t="str">
        <f>IF(B228:B228&gt;0,VLOOKUP(B228,Fed.!$A$2:$J$1973,8,FALSE)," ")</f>
        <v xml:space="preserve"> </v>
      </c>
      <c r="J228" t="str">
        <f>IF(B228:B228&gt;0,VLOOKUP(B228,Fed.!$A$2:$J$1973,9,FALSE)," ")</f>
        <v xml:space="preserve"> </v>
      </c>
      <c r="K228" s="3" t="str">
        <f>IF(B228:B228&gt;0,VLOOKUP(B228,Fed.!$A$2:$J$1973,10,FALSE)," ")</f>
        <v xml:space="preserve"> </v>
      </c>
      <c r="L228" s="327" t="e">
        <f>apuração!#REF!</f>
        <v>#REF!</v>
      </c>
      <c r="M228" s="327" t="e">
        <f>apuração!#REF!</f>
        <v>#REF!</v>
      </c>
      <c r="N228" s="322" t="e">
        <f>apuração!#REF!</f>
        <v>#REF!</v>
      </c>
      <c r="O228" s="323" t="e">
        <f>apuração!#REF!</f>
        <v>#REF!</v>
      </c>
      <c r="P228" s="323" t="e">
        <f>apuração!#REF!</f>
        <v>#REF!</v>
      </c>
      <c r="Q228" s="323" t="e">
        <f>apuração!#REF!</f>
        <v>#REF!</v>
      </c>
      <c r="R228" s="323" t="e">
        <f>apuração!#REF!</f>
        <v>#REF!</v>
      </c>
      <c r="S228" s="324" t="e">
        <f>apuração!#REF!</f>
        <v>#REF!</v>
      </c>
      <c r="T228" s="324" t="e">
        <f>apuração!#REF!</f>
        <v>#REF!</v>
      </c>
      <c r="U228" s="324" t="e">
        <f>apuração!#REF!</f>
        <v>#REF!</v>
      </c>
      <c r="V228" s="324" t="e">
        <f>apuração!#REF!</f>
        <v>#REF!</v>
      </c>
      <c r="W228" s="315" t="e">
        <f>apuração!#REF!</f>
        <v>#REF!</v>
      </c>
      <c r="X228" s="325"/>
      <c r="Y228" s="315"/>
      <c r="Z228" s="315"/>
      <c r="AA228" s="315"/>
      <c r="AB228" s="315"/>
      <c r="AC228" s="315"/>
      <c r="AD228" s="315"/>
    </row>
    <row r="229" spans="1:30" ht="18.600000000000001" hidden="1">
      <c r="A229" s="358"/>
      <c r="B229" s="63"/>
      <c r="C229" t="str">
        <f>IF(B229:B229&gt;0,VLOOKUP(B229,Fed.!$A$2:$J$1973,2,FALSE)," ")</f>
        <v xml:space="preserve"> </v>
      </c>
      <c r="D229" t="str">
        <f>IF(B229:B229&gt;0,VLOOKUP(B229,Fed.!$A$2:$J$1973,3,FALSE)," ")</f>
        <v xml:space="preserve"> </v>
      </c>
      <c r="E229" s="3" t="str">
        <f>IF(B229:B229&gt;0,VLOOKUP(B229,Fed.!$A$2:$J$1973,4,FALSE)," ")</f>
        <v xml:space="preserve"> </v>
      </c>
      <c r="F229" s="3" t="str">
        <f>IF(B229:B229&gt;0,VLOOKUP(B229,Fed.!$A$2:$J$1973,5,FALSE)," ")</f>
        <v xml:space="preserve"> </v>
      </c>
      <c r="G229" s="413" t="str">
        <f>IF(B229:B229&gt;0,VLOOKUP(B229,Fed.!$A$2:$J$1973,6,FALSE)," ")</f>
        <v xml:space="preserve"> </v>
      </c>
      <c r="H229" t="str">
        <f>IF(B229:B229&gt;0,VLOOKUP(B229,Fed.!$A$2:$J$1973,7,FALSE)," ")</f>
        <v xml:space="preserve"> </v>
      </c>
      <c r="I229" t="str">
        <f>IF(B229:B229&gt;0,VLOOKUP(B229,Fed.!$A$2:$J$1973,8,FALSE)," ")</f>
        <v xml:space="preserve"> </v>
      </c>
      <c r="J229" t="str">
        <f>IF(B229:B229&gt;0,VLOOKUP(B229,Fed.!$A$2:$J$1973,9,FALSE)," ")</f>
        <v xml:space="preserve"> </v>
      </c>
      <c r="K229" s="3" t="str">
        <f>IF(B229:B229&gt;0,VLOOKUP(B229,Fed.!$A$2:$J$1973,10,FALSE)," ")</f>
        <v xml:space="preserve"> </v>
      </c>
      <c r="L229" s="327" t="e">
        <f>apuração!#REF!</f>
        <v>#REF!</v>
      </c>
      <c r="M229" s="327" t="e">
        <f>apuração!#REF!</f>
        <v>#REF!</v>
      </c>
      <c r="N229" s="322" t="e">
        <f>apuração!#REF!</f>
        <v>#REF!</v>
      </c>
      <c r="O229" s="323" t="e">
        <f>apuração!#REF!</f>
        <v>#REF!</v>
      </c>
      <c r="P229" s="323" t="e">
        <f>apuração!#REF!</f>
        <v>#REF!</v>
      </c>
      <c r="Q229" s="323" t="e">
        <f>apuração!#REF!</f>
        <v>#REF!</v>
      </c>
      <c r="R229" s="323" t="e">
        <f>apuração!#REF!</f>
        <v>#REF!</v>
      </c>
      <c r="S229" s="324" t="e">
        <f>apuração!#REF!</f>
        <v>#REF!</v>
      </c>
      <c r="T229" s="324" t="e">
        <f>apuração!#REF!</f>
        <v>#REF!</v>
      </c>
      <c r="U229" s="324" t="e">
        <f>apuração!#REF!</f>
        <v>#REF!</v>
      </c>
      <c r="V229" s="324" t="e">
        <f>apuração!#REF!</f>
        <v>#REF!</v>
      </c>
      <c r="W229" s="315" t="e">
        <f>apuração!#REF!</f>
        <v>#REF!</v>
      </c>
      <c r="X229" s="325"/>
      <c r="Y229" s="315"/>
      <c r="Z229" s="315"/>
      <c r="AA229" s="315"/>
      <c r="AB229" s="315"/>
      <c r="AC229" s="315"/>
      <c r="AD229" s="315"/>
    </row>
    <row r="230" spans="1:30" ht="18.600000000000001" hidden="1">
      <c r="A230" s="358"/>
      <c r="B230" s="63"/>
      <c r="C230" t="str">
        <f>IF(B230:B230&gt;0,VLOOKUP(B230,Fed.!$A$2:$J$1973,2,FALSE)," ")</f>
        <v xml:space="preserve"> </v>
      </c>
      <c r="D230" t="str">
        <f>IF(B230:B230&gt;0,VLOOKUP(B230,Fed.!$A$2:$J$1973,3,FALSE)," ")</f>
        <v xml:space="preserve"> </v>
      </c>
      <c r="E230" s="3" t="str">
        <f>IF(B230:B230&gt;0,VLOOKUP(B230,Fed.!$A$2:$J$1973,4,FALSE)," ")</f>
        <v xml:space="preserve"> </v>
      </c>
      <c r="F230" s="3" t="str">
        <f>IF(B230:B230&gt;0,VLOOKUP(B230,Fed.!$A$2:$J$1973,5,FALSE)," ")</f>
        <v xml:space="preserve"> </v>
      </c>
      <c r="G230" s="413" t="str">
        <f>IF(B230:B230&gt;0,VLOOKUP(B230,Fed.!$A$2:$J$1973,6,FALSE)," ")</f>
        <v xml:space="preserve"> </v>
      </c>
      <c r="H230" t="str">
        <f>IF(B230:B230&gt;0,VLOOKUP(B230,Fed.!$A$2:$J$1973,7,FALSE)," ")</f>
        <v xml:space="preserve"> </v>
      </c>
      <c r="I230" t="str">
        <f>IF(B230:B230&gt;0,VLOOKUP(B230,Fed.!$A$2:$J$1973,8,FALSE)," ")</f>
        <v xml:space="preserve"> </v>
      </c>
      <c r="J230" t="str">
        <f>IF(B230:B230&gt;0,VLOOKUP(B230,Fed.!$A$2:$J$1973,9,FALSE)," ")</f>
        <v xml:space="preserve"> </v>
      </c>
      <c r="K230" s="3" t="str">
        <f>IF(B230:B230&gt;0,VLOOKUP(B230,Fed.!$A$2:$J$1973,10,FALSE)," ")</f>
        <v xml:space="preserve"> </v>
      </c>
      <c r="L230" s="327" t="e">
        <f>apuração!#REF!</f>
        <v>#REF!</v>
      </c>
      <c r="M230" s="327" t="e">
        <f>apuração!#REF!</f>
        <v>#REF!</v>
      </c>
      <c r="N230" s="322" t="e">
        <f>apuração!#REF!</f>
        <v>#REF!</v>
      </c>
      <c r="O230" s="323" t="e">
        <f>apuração!#REF!</f>
        <v>#REF!</v>
      </c>
      <c r="P230" s="323" t="e">
        <f>apuração!#REF!</f>
        <v>#REF!</v>
      </c>
      <c r="Q230" s="323" t="e">
        <f>apuração!#REF!</f>
        <v>#REF!</v>
      </c>
      <c r="R230" s="323" t="e">
        <f>apuração!#REF!</f>
        <v>#REF!</v>
      </c>
      <c r="S230" s="324" t="e">
        <f>apuração!#REF!</f>
        <v>#REF!</v>
      </c>
      <c r="T230" s="324" t="e">
        <f>apuração!#REF!</f>
        <v>#REF!</v>
      </c>
      <c r="U230" s="324" t="e">
        <f>apuração!#REF!</f>
        <v>#REF!</v>
      </c>
      <c r="V230" s="324" t="e">
        <f>apuração!#REF!</f>
        <v>#REF!</v>
      </c>
      <c r="W230" s="315" t="e">
        <f>apuração!#REF!</f>
        <v>#REF!</v>
      </c>
      <c r="X230" s="325"/>
      <c r="Y230" s="315"/>
      <c r="Z230" s="315"/>
      <c r="AA230" s="315"/>
      <c r="AB230" s="315"/>
      <c r="AC230" s="315"/>
      <c r="AD230" s="315"/>
    </row>
    <row r="231" spans="1:30" ht="18.600000000000001" hidden="1">
      <c r="A231" s="358"/>
      <c r="B231" s="63"/>
      <c r="C231" t="str">
        <f>IF(B231:B231&gt;0,VLOOKUP(B231,Fed.!$A$2:$J$1973,2,FALSE)," ")</f>
        <v xml:space="preserve"> </v>
      </c>
      <c r="D231" t="str">
        <f>IF(B231:B231&gt;0,VLOOKUP(B231,Fed.!$A$2:$J$1973,3,FALSE)," ")</f>
        <v xml:space="preserve"> </v>
      </c>
      <c r="E231" s="3" t="str">
        <f>IF(B231:B231&gt;0,VLOOKUP(B231,Fed.!$A$2:$J$1973,4,FALSE)," ")</f>
        <v xml:space="preserve"> </v>
      </c>
      <c r="F231" s="3" t="str">
        <f>IF(B231:B231&gt;0,VLOOKUP(B231,Fed.!$A$2:$J$1973,5,FALSE)," ")</f>
        <v xml:space="preserve"> </v>
      </c>
      <c r="G231" s="413" t="str">
        <f>IF(B231:B231&gt;0,VLOOKUP(B231,Fed.!$A$2:$J$1973,6,FALSE)," ")</f>
        <v xml:space="preserve"> </v>
      </c>
      <c r="H231" t="str">
        <f>IF(B231:B231&gt;0,VLOOKUP(B231,Fed.!$A$2:$J$1973,7,FALSE)," ")</f>
        <v xml:space="preserve"> </v>
      </c>
      <c r="I231" t="str">
        <f>IF(B231:B231&gt;0,VLOOKUP(B231,Fed.!$A$2:$J$1973,8,FALSE)," ")</f>
        <v xml:space="preserve"> </v>
      </c>
      <c r="J231" t="str">
        <f>IF(B231:B231&gt;0,VLOOKUP(B231,Fed.!$A$2:$J$1973,9,FALSE)," ")</f>
        <v xml:space="preserve"> </v>
      </c>
      <c r="K231" s="3" t="str">
        <f>IF(B231:B231&gt;0,VLOOKUP(B231,Fed.!$A$2:$J$1973,10,FALSE)," ")</f>
        <v xml:space="preserve"> </v>
      </c>
      <c r="L231" s="327" t="e">
        <f>apuração!#REF!</f>
        <v>#REF!</v>
      </c>
      <c r="M231" s="327" t="e">
        <f>apuração!#REF!</f>
        <v>#REF!</v>
      </c>
      <c r="N231" s="322" t="e">
        <f>apuração!#REF!</f>
        <v>#REF!</v>
      </c>
      <c r="O231" s="323" t="e">
        <f>apuração!#REF!</f>
        <v>#REF!</v>
      </c>
      <c r="P231" s="323" t="e">
        <f>apuração!#REF!</f>
        <v>#REF!</v>
      </c>
      <c r="Q231" s="323" t="e">
        <f>apuração!#REF!</f>
        <v>#REF!</v>
      </c>
      <c r="R231" s="323" t="e">
        <f>apuração!#REF!</f>
        <v>#REF!</v>
      </c>
      <c r="S231" s="324" t="e">
        <f>apuração!#REF!</f>
        <v>#REF!</v>
      </c>
      <c r="T231" s="324" t="e">
        <f>apuração!#REF!</f>
        <v>#REF!</v>
      </c>
      <c r="U231" s="324" t="e">
        <f>apuração!#REF!</f>
        <v>#REF!</v>
      </c>
      <c r="V231" s="324" t="e">
        <f>apuração!#REF!</f>
        <v>#REF!</v>
      </c>
      <c r="W231" s="315" t="e">
        <f>apuração!#REF!</f>
        <v>#REF!</v>
      </c>
      <c r="X231" s="325"/>
      <c r="Y231" s="315"/>
      <c r="Z231" s="315"/>
      <c r="AA231" s="315"/>
      <c r="AB231" s="315"/>
      <c r="AC231" s="315"/>
      <c r="AD231" s="315"/>
    </row>
    <row r="232" spans="1:30" ht="18.600000000000001" hidden="1">
      <c r="A232" s="358"/>
      <c r="B232" s="63"/>
      <c r="C232" t="str">
        <f>IF(B232:B232&gt;0,VLOOKUP(B232,Fed.!$A$2:$J$1973,2,FALSE)," ")</f>
        <v xml:space="preserve"> </v>
      </c>
      <c r="D232" t="str">
        <f>IF(B232:B232&gt;0,VLOOKUP(B232,Fed.!$A$2:$J$1973,3,FALSE)," ")</f>
        <v xml:space="preserve"> </v>
      </c>
      <c r="E232" s="3" t="str">
        <f>IF(B232:B232&gt;0,VLOOKUP(B232,Fed.!$A$2:$J$1973,4,FALSE)," ")</f>
        <v xml:space="preserve"> </v>
      </c>
      <c r="F232" s="3" t="str">
        <f>IF(B232:B232&gt;0,VLOOKUP(B232,Fed.!$A$2:$J$1973,5,FALSE)," ")</f>
        <v xml:space="preserve"> </v>
      </c>
      <c r="G232" s="413" t="str">
        <f>IF(B232:B232&gt;0,VLOOKUP(B232,Fed.!$A$2:$J$1973,6,FALSE)," ")</f>
        <v xml:space="preserve"> </v>
      </c>
      <c r="H232" t="str">
        <f>IF(B232:B232&gt;0,VLOOKUP(B232,Fed.!$A$2:$J$1973,7,FALSE)," ")</f>
        <v xml:space="preserve"> </v>
      </c>
      <c r="I232" t="str">
        <f>IF(B232:B232&gt;0,VLOOKUP(B232,Fed.!$A$2:$J$1973,8,FALSE)," ")</f>
        <v xml:space="preserve"> </v>
      </c>
      <c r="J232" t="str">
        <f>IF(B232:B232&gt;0,VLOOKUP(B232,Fed.!$A$2:$J$1973,9,FALSE)," ")</f>
        <v xml:space="preserve"> </v>
      </c>
      <c r="K232" s="3" t="str">
        <f>IF(B232:B232&gt;0,VLOOKUP(B232,Fed.!$A$2:$J$1973,10,FALSE)," ")</f>
        <v xml:space="preserve"> </v>
      </c>
      <c r="L232" s="327" t="e">
        <f>apuração!#REF!</f>
        <v>#REF!</v>
      </c>
      <c r="M232" s="327" t="e">
        <f>apuração!#REF!</f>
        <v>#REF!</v>
      </c>
      <c r="N232" s="322" t="e">
        <f>apuração!#REF!</f>
        <v>#REF!</v>
      </c>
      <c r="O232" s="323" t="e">
        <f>apuração!#REF!</f>
        <v>#REF!</v>
      </c>
      <c r="P232" s="323" t="e">
        <f>apuração!#REF!</f>
        <v>#REF!</v>
      </c>
      <c r="Q232" s="323" t="e">
        <f>apuração!#REF!</f>
        <v>#REF!</v>
      </c>
      <c r="R232" s="323" t="e">
        <f>apuração!#REF!</f>
        <v>#REF!</v>
      </c>
      <c r="S232" s="324" t="e">
        <f>apuração!#REF!</f>
        <v>#REF!</v>
      </c>
      <c r="T232" s="324" t="e">
        <f>apuração!#REF!</f>
        <v>#REF!</v>
      </c>
      <c r="U232" s="324" t="e">
        <f>apuração!#REF!</f>
        <v>#REF!</v>
      </c>
      <c r="V232" s="324" t="e">
        <f>apuração!#REF!</f>
        <v>#REF!</v>
      </c>
      <c r="W232" s="315" t="e">
        <f>apuração!#REF!</f>
        <v>#REF!</v>
      </c>
      <c r="X232" s="325"/>
      <c r="Y232" s="315"/>
      <c r="Z232" s="315"/>
      <c r="AA232" s="315"/>
      <c r="AB232" s="315"/>
      <c r="AC232" s="315"/>
      <c r="AD232" s="315"/>
    </row>
    <row r="233" spans="1:30" ht="18.600000000000001" hidden="1">
      <c r="A233" s="358"/>
      <c r="B233" s="63"/>
      <c r="C233" t="str">
        <f>IF(B233:B233&gt;0,VLOOKUP(B233,Fed.!$A$2:$J$1973,2,FALSE)," ")</f>
        <v xml:space="preserve"> </v>
      </c>
      <c r="D233" t="str">
        <f>IF(B233:B233&gt;0,VLOOKUP(B233,Fed.!$A$2:$J$1973,3,FALSE)," ")</f>
        <v xml:space="preserve"> </v>
      </c>
      <c r="E233" s="3" t="str">
        <f>IF(B233:B233&gt;0,VLOOKUP(B233,Fed.!$A$2:$J$1973,4,FALSE)," ")</f>
        <v xml:space="preserve"> </v>
      </c>
      <c r="F233" s="3" t="str">
        <f>IF(B233:B233&gt;0,VLOOKUP(B233,Fed.!$A$2:$J$1973,5,FALSE)," ")</f>
        <v xml:space="preserve"> </v>
      </c>
      <c r="G233" s="413" t="str">
        <f>IF(B233:B233&gt;0,VLOOKUP(B233,Fed.!$A$2:$J$1973,6,FALSE)," ")</f>
        <v xml:space="preserve"> </v>
      </c>
      <c r="H233" t="str">
        <f>IF(B233:B233&gt;0,VLOOKUP(B233,Fed.!$A$2:$J$1973,7,FALSE)," ")</f>
        <v xml:space="preserve"> </v>
      </c>
      <c r="I233" t="str">
        <f>IF(B233:B233&gt;0,VLOOKUP(B233,Fed.!$A$2:$J$1973,8,FALSE)," ")</f>
        <v xml:space="preserve"> </v>
      </c>
      <c r="J233" t="str">
        <f>IF(B233:B233&gt;0,VLOOKUP(B233,Fed.!$A$2:$J$1973,9,FALSE)," ")</f>
        <v xml:space="preserve"> </v>
      </c>
      <c r="K233" s="3" t="str">
        <f>IF(B233:B233&gt;0,VLOOKUP(B233,Fed.!$A$2:$J$1973,10,FALSE)," ")</f>
        <v xml:space="preserve"> </v>
      </c>
      <c r="L233" s="327" t="e">
        <f>apuração!#REF!</f>
        <v>#REF!</v>
      </c>
      <c r="M233" s="327" t="e">
        <f>apuração!#REF!</f>
        <v>#REF!</v>
      </c>
      <c r="N233" s="322" t="e">
        <f>apuração!#REF!</f>
        <v>#REF!</v>
      </c>
      <c r="O233" s="323" t="e">
        <f>apuração!#REF!</f>
        <v>#REF!</v>
      </c>
      <c r="P233" s="323" t="e">
        <f>apuração!#REF!</f>
        <v>#REF!</v>
      </c>
      <c r="Q233" s="323" t="e">
        <f>apuração!#REF!</f>
        <v>#REF!</v>
      </c>
      <c r="R233" s="323" t="e">
        <f>apuração!#REF!</f>
        <v>#REF!</v>
      </c>
      <c r="S233" s="324" t="e">
        <f>apuração!#REF!</f>
        <v>#REF!</v>
      </c>
      <c r="T233" s="324" t="e">
        <f>apuração!#REF!</f>
        <v>#REF!</v>
      </c>
      <c r="U233" s="324" t="e">
        <f>apuração!#REF!</f>
        <v>#REF!</v>
      </c>
      <c r="V233" s="324" t="e">
        <f>apuração!#REF!</f>
        <v>#REF!</v>
      </c>
      <c r="W233" s="315" t="e">
        <f>apuração!#REF!</f>
        <v>#REF!</v>
      </c>
      <c r="X233" s="325"/>
      <c r="Y233" s="315"/>
      <c r="Z233" s="315"/>
      <c r="AA233" s="315"/>
      <c r="AB233" s="315"/>
      <c r="AC233" s="315"/>
      <c r="AD233" s="315"/>
    </row>
    <row r="234" spans="1:30" ht="18.600000000000001" hidden="1">
      <c r="A234" s="358"/>
      <c r="B234" s="63"/>
      <c r="C234" t="str">
        <f>IF(B234:B234&gt;0,VLOOKUP(B234,Fed.!$A$2:$J$1973,2,FALSE)," ")</f>
        <v xml:space="preserve"> </v>
      </c>
      <c r="D234" t="str">
        <f>IF(B234:B234&gt;0,VLOOKUP(B234,Fed.!$A$2:$J$1973,3,FALSE)," ")</f>
        <v xml:space="preserve"> </v>
      </c>
      <c r="E234" s="3" t="str">
        <f>IF(B234:B234&gt;0,VLOOKUP(B234,Fed.!$A$2:$J$1973,4,FALSE)," ")</f>
        <v xml:space="preserve"> </v>
      </c>
      <c r="F234" s="3" t="str">
        <f>IF(B234:B234&gt;0,VLOOKUP(B234,Fed.!$A$2:$J$1973,5,FALSE)," ")</f>
        <v xml:space="preserve"> </v>
      </c>
      <c r="G234" s="413" t="str">
        <f>IF(B234:B234&gt;0,VLOOKUP(B234,Fed.!$A$2:$J$1973,6,FALSE)," ")</f>
        <v xml:space="preserve"> </v>
      </c>
      <c r="H234" t="str">
        <f>IF(B234:B234&gt;0,VLOOKUP(B234,Fed.!$A$2:$J$1973,7,FALSE)," ")</f>
        <v xml:space="preserve"> </v>
      </c>
      <c r="I234" t="str">
        <f>IF(B234:B234&gt;0,VLOOKUP(B234,Fed.!$A$2:$J$1973,8,FALSE)," ")</f>
        <v xml:space="preserve"> </v>
      </c>
      <c r="J234" t="str">
        <f>IF(B234:B234&gt;0,VLOOKUP(B234,Fed.!$A$2:$J$1973,9,FALSE)," ")</f>
        <v xml:space="preserve"> </v>
      </c>
      <c r="K234" s="3" t="str">
        <f>IF(B234:B234&gt;0,VLOOKUP(B234,Fed.!$A$2:$J$1973,10,FALSE)," ")</f>
        <v xml:space="preserve"> </v>
      </c>
      <c r="L234" s="327" t="e">
        <f>apuração!#REF!</f>
        <v>#REF!</v>
      </c>
      <c r="M234" s="327" t="e">
        <f>apuração!#REF!</f>
        <v>#REF!</v>
      </c>
      <c r="N234" s="322" t="e">
        <f>apuração!#REF!</f>
        <v>#REF!</v>
      </c>
      <c r="O234" s="323" t="e">
        <f>apuração!#REF!</f>
        <v>#REF!</v>
      </c>
      <c r="P234" s="323" t="e">
        <f>apuração!#REF!</f>
        <v>#REF!</v>
      </c>
      <c r="Q234" s="323" t="e">
        <f>apuração!#REF!</f>
        <v>#REF!</v>
      </c>
      <c r="R234" s="323" t="e">
        <f>apuração!#REF!</f>
        <v>#REF!</v>
      </c>
      <c r="S234" s="324" t="e">
        <f>apuração!#REF!</f>
        <v>#REF!</v>
      </c>
      <c r="T234" s="324" t="e">
        <f>apuração!#REF!</f>
        <v>#REF!</v>
      </c>
      <c r="U234" s="324" t="e">
        <f>apuração!#REF!</f>
        <v>#REF!</v>
      </c>
      <c r="V234" s="324" t="e">
        <f>apuração!#REF!</f>
        <v>#REF!</v>
      </c>
      <c r="W234" s="315" t="e">
        <f>apuração!#REF!</f>
        <v>#REF!</v>
      </c>
      <c r="X234" s="325"/>
      <c r="Y234" s="315"/>
      <c r="Z234" s="315"/>
      <c r="AA234" s="315"/>
      <c r="AB234" s="315"/>
      <c r="AC234" s="315"/>
      <c r="AD234" s="315"/>
    </row>
    <row r="235" spans="1:30" ht="18.600000000000001" hidden="1">
      <c r="A235" s="358"/>
      <c r="B235" s="63"/>
      <c r="C235" t="str">
        <f>IF(B235:B235&gt;0,VLOOKUP(B235,Fed.!$A$2:$J$1973,2,FALSE)," ")</f>
        <v xml:space="preserve"> </v>
      </c>
      <c r="D235" t="str">
        <f>IF(B235:B235&gt;0,VLOOKUP(B235,Fed.!$A$2:$J$1973,3,FALSE)," ")</f>
        <v xml:space="preserve"> </v>
      </c>
      <c r="E235" s="3" t="str">
        <f>IF(B235:B235&gt;0,VLOOKUP(B235,Fed.!$A$2:$J$1973,4,FALSE)," ")</f>
        <v xml:space="preserve"> </v>
      </c>
      <c r="F235" s="3" t="str">
        <f>IF(B235:B235&gt;0,VLOOKUP(B235,Fed.!$A$2:$J$1973,5,FALSE)," ")</f>
        <v xml:space="preserve"> </v>
      </c>
      <c r="G235" s="413" t="str">
        <f>IF(B235:B235&gt;0,VLOOKUP(B235,Fed.!$A$2:$J$1973,6,FALSE)," ")</f>
        <v xml:space="preserve"> </v>
      </c>
      <c r="H235" t="str">
        <f>IF(B235:B235&gt;0,VLOOKUP(B235,Fed.!$A$2:$J$1973,7,FALSE)," ")</f>
        <v xml:space="preserve"> </v>
      </c>
      <c r="I235" t="str">
        <f>IF(B235:B235&gt;0,VLOOKUP(B235,Fed.!$A$2:$J$1973,8,FALSE)," ")</f>
        <v xml:space="preserve"> </v>
      </c>
      <c r="J235" t="str">
        <f>IF(B235:B235&gt;0,VLOOKUP(B235,Fed.!$A$2:$J$1973,9,FALSE)," ")</f>
        <v xml:space="preserve"> </v>
      </c>
      <c r="K235" s="3" t="str">
        <f>IF(B235:B235&gt;0,VLOOKUP(B235,Fed.!$A$2:$J$1973,10,FALSE)," ")</f>
        <v xml:space="preserve"> </v>
      </c>
      <c r="L235" s="327" t="e">
        <f>apuração!#REF!</f>
        <v>#REF!</v>
      </c>
      <c r="M235" s="327" t="e">
        <f>apuração!#REF!</f>
        <v>#REF!</v>
      </c>
      <c r="N235" s="322" t="e">
        <f>apuração!#REF!</f>
        <v>#REF!</v>
      </c>
      <c r="O235" s="323" t="e">
        <f>apuração!#REF!</f>
        <v>#REF!</v>
      </c>
      <c r="P235" s="323" t="e">
        <f>apuração!#REF!</f>
        <v>#REF!</v>
      </c>
      <c r="Q235" s="323" t="e">
        <f>apuração!#REF!</f>
        <v>#REF!</v>
      </c>
      <c r="R235" s="323" t="e">
        <f>apuração!#REF!</f>
        <v>#REF!</v>
      </c>
      <c r="S235" s="324" t="e">
        <f>apuração!#REF!</f>
        <v>#REF!</v>
      </c>
      <c r="T235" s="324" t="e">
        <f>apuração!#REF!</f>
        <v>#REF!</v>
      </c>
      <c r="U235" s="324" t="e">
        <f>apuração!#REF!</f>
        <v>#REF!</v>
      </c>
      <c r="V235" s="324" t="e">
        <f>apuração!#REF!</f>
        <v>#REF!</v>
      </c>
      <c r="W235" s="315" t="e">
        <f>apuração!#REF!</f>
        <v>#REF!</v>
      </c>
      <c r="X235" s="325"/>
      <c r="Y235" s="315"/>
      <c r="Z235" s="315"/>
      <c r="AA235" s="315"/>
      <c r="AB235" s="315"/>
      <c r="AC235" s="315"/>
      <c r="AD235" s="315"/>
    </row>
    <row r="236" spans="1:30" ht="18.600000000000001" hidden="1">
      <c r="A236" s="358"/>
      <c r="B236" s="63"/>
      <c r="C236" t="str">
        <f>IF(B236:B236&gt;0,VLOOKUP(B236,Fed.!$A$2:$J$1973,2,FALSE)," ")</f>
        <v xml:space="preserve"> </v>
      </c>
      <c r="D236" t="str">
        <f>IF(B236:B236&gt;0,VLOOKUP(B236,Fed.!$A$2:$J$1973,3,FALSE)," ")</f>
        <v xml:space="preserve"> </v>
      </c>
      <c r="E236" s="3" t="str">
        <f>IF(B236:B236&gt;0,VLOOKUP(B236,Fed.!$A$2:$J$1973,4,FALSE)," ")</f>
        <v xml:space="preserve"> </v>
      </c>
      <c r="F236" s="3" t="str">
        <f>IF(B236:B236&gt;0,VLOOKUP(B236,Fed.!$A$2:$J$1973,5,FALSE)," ")</f>
        <v xml:space="preserve"> </v>
      </c>
      <c r="G236" s="413" t="str">
        <f>IF(B236:B236&gt;0,VLOOKUP(B236,Fed.!$A$2:$J$1973,6,FALSE)," ")</f>
        <v xml:space="preserve"> </v>
      </c>
      <c r="H236" t="str">
        <f>IF(B236:B236&gt;0,VLOOKUP(B236,Fed.!$A$2:$J$1973,7,FALSE)," ")</f>
        <v xml:space="preserve"> </v>
      </c>
      <c r="I236" t="str">
        <f>IF(B236:B236&gt;0,VLOOKUP(B236,Fed.!$A$2:$J$1973,8,FALSE)," ")</f>
        <v xml:space="preserve"> </v>
      </c>
      <c r="J236" t="str">
        <f>IF(B236:B236&gt;0,VLOOKUP(B236,Fed.!$A$2:$J$1973,9,FALSE)," ")</f>
        <v xml:space="preserve"> </v>
      </c>
      <c r="K236" s="3" t="str">
        <f>IF(B236:B236&gt;0,VLOOKUP(B236,Fed.!$A$2:$J$1973,10,FALSE)," ")</f>
        <v xml:space="preserve"> </v>
      </c>
      <c r="L236" s="327" t="e">
        <f>apuração!#REF!</f>
        <v>#REF!</v>
      </c>
      <c r="M236" s="327" t="e">
        <f>apuração!#REF!</f>
        <v>#REF!</v>
      </c>
      <c r="N236" s="322" t="e">
        <f>apuração!#REF!</f>
        <v>#REF!</v>
      </c>
      <c r="O236" s="323" t="e">
        <f>apuração!#REF!</f>
        <v>#REF!</v>
      </c>
      <c r="P236" s="323" t="e">
        <f>apuração!#REF!</f>
        <v>#REF!</v>
      </c>
      <c r="Q236" s="323" t="e">
        <f>apuração!#REF!</f>
        <v>#REF!</v>
      </c>
      <c r="R236" s="323" t="e">
        <f>apuração!#REF!</f>
        <v>#REF!</v>
      </c>
      <c r="S236" s="324" t="e">
        <f>apuração!#REF!</f>
        <v>#REF!</v>
      </c>
      <c r="T236" s="324" t="e">
        <f>apuração!#REF!</f>
        <v>#REF!</v>
      </c>
      <c r="U236" s="324" t="e">
        <f>apuração!#REF!</f>
        <v>#REF!</v>
      </c>
      <c r="V236" s="324" t="e">
        <f>apuração!#REF!</f>
        <v>#REF!</v>
      </c>
      <c r="W236" s="315" t="e">
        <f>apuração!#REF!</f>
        <v>#REF!</v>
      </c>
      <c r="X236" s="325"/>
      <c r="Y236" s="315"/>
      <c r="Z236" s="315"/>
      <c r="AA236" s="315"/>
      <c r="AB236" s="315"/>
      <c r="AC236" s="315"/>
      <c r="AD236" s="315"/>
    </row>
    <row r="237" spans="1:30" ht="18.600000000000001" hidden="1">
      <c r="A237" s="358"/>
      <c r="B237" s="463"/>
      <c r="C237" t="str">
        <f>IF(B237:B237&gt;0,VLOOKUP(B237,Fed.!$A$2:$J$1973,2,FALSE)," ")</f>
        <v xml:space="preserve"> </v>
      </c>
      <c r="D237" t="str">
        <f>IF(B237:B237&gt;0,VLOOKUP(B237,Fed.!$A$2:$J$1973,3,FALSE)," ")</f>
        <v xml:space="preserve"> </v>
      </c>
      <c r="E237" s="3" t="str">
        <f>IF(B237:B237&gt;0,VLOOKUP(B237,Fed.!$A$2:$J$1973,4,FALSE)," ")</f>
        <v xml:space="preserve"> </v>
      </c>
      <c r="F237" s="3" t="str">
        <f>IF(B237:B237&gt;0,VLOOKUP(B237,Fed.!$A$2:$J$1973,5,FALSE)," ")</f>
        <v xml:space="preserve"> </v>
      </c>
      <c r="G237" s="413" t="str">
        <f>IF(B237:B237&gt;0,VLOOKUP(B237,Fed.!$A$2:$J$1973,6,FALSE)," ")</f>
        <v xml:space="preserve"> </v>
      </c>
      <c r="H237" t="str">
        <f>IF(B237:B237&gt;0,VLOOKUP(B237,Fed.!$A$2:$J$1973,7,FALSE)," ")</f>
        <v xml:space="preserve"> </v>
      </c>
      <c r="I237" t="str">
        <f>IF(B237:B237&gt;0,VLOOKUP(B237,Fed.!$A$2:$J$1973,8,FALSE)," ")</f>
        <v xml:space="preserve"> </v>
      </c>
      <c r="J237" t="str">
        <f>IF(B237:B237&gt;0,VLOOKUP(B237,Fed.!$A$2:$J$1973,9,FALSE)," ")</f>
        <v xml:space="preserve"> </v>
      </c>
      <c r="K237" s="3" t="str">
        <f>IF(B237:B237&gt;0,VLOOKUP(B237,Fed.!$A$2:$J$1973,10,FALSE)," ")</f>
        <v xml:space="preserve"> </v>
      </c>
      <c r="L237" s="327" t="e">
        <f>apuração!#REF!</f>
        <v>#REF!</v>
      </c>
      <c r="M237" s="327" t="e">
        <f>apuração!#REF!</f>
        <v>#REF!</v>
      </c>
      <c r="N237" s="322" t="e">
        <f>apuração!#REF!</f>
        <v>#REF!</v>
      </c>
      <c r="O237" s="323" t="e">
        <f>apuração!#REF!</f>
        <v>#REF!</v>
      </c>
      <c r="P237" s="323" t="e">
        <f>apuração!#REF!</f>
        <v>#REF!</v>
      </c>
      <c r="Q237" s="323" t="e">
        <f>apuração!#REF!</f>
        <v>#REF!</v>
      </c>
      <c r="R237" s="323" t="e">
        <f>apuração!#REF!</f>
        <v>#REF!</v>
      </c>
      <c r="S237" s="324" t="e">
        <f>apuração!#REF!</f>
        <v>#REF!</v>
      </c>
      <c r="T237" s="324" t="e">
        <f>apuração!#REF!</f>
        <v>#REF!</v>
      </c>
      <c r="U237" s="324" t="e">
        <f>apuração!#REF!</f>
        <v>#REF!</v>
      </c>
      <c r="V237" s="324" t="e">
        <f>apuração!#REF!</f>
        <v>#REF!</v>
      </c>
      <c r="W237" s="315" t="e">
        <f>apuração!#REF!</f>
        <v>#REF!</v>
      </c>
      <c r="X237" s="325"/>
      <c r="Y237" s="315"/>
      <c r="Z237" s="315"/>
      <c r="AA237" s="315"/>
      <c r="AB237" s="315"/>
      <c r="AC237" s="315"/>
      <c r="AD237" s="315"/>
    </row>
    <row r="238" spans="1:30" ht="18.600000000000001" hidden="1">
      <c r="A238" s="358"/>
      <c r="B238" s="63"/>
      <c r="C238" t="str">
        <f>IF(B238:B238&gt;0,VLOOKUP(B238,Fed.!$A$2:$J$1973,2,FALSE)," ")</f>
        <v xml:space="preserve"> </v>
      </c>
      <c r="D238" t="str">
        <f>IF(B238:B238&gt;0,VLOOKUP(B238,Fed.!$A$2:$J$1973,3,FALSE)," ")</f>
        <v xml:space="preserve"> </v>
      </c>
      <c r="E238" s="3" t="str">
        <f>IF(B238:B238&gt;0,VLOOKUP(B238,Fed.!$A$2:$J$1973,4,FALSE)," ")</f>
        <v xml:space="preserve"> </v>
      </c>
      <c r="F238" s="3" t="str">
        <f>IF(B238:B238&gt;0,VLOOKUP(B238,Fed.!$A$2:$J$1973,5,FALSE)," ")</f>
        <v xml:space="preserve"> </v>
      </c>
      <c r="G238" s="413" t="str">
        <f>IF(B238:B238&gt;0,VLOOKUP(B238,Fed.!$A$2:$J$1973,6,FALSE)," ")</f>
        <v xml:space="preserve"> </v>
      </c>
      <c r="H238" t="str">
        <f>IF(B238:B238&gt;0,VLOOKUP(B238,Fed.!$A$2:$J$1973,7,FALSE)," ")</f>
        <v xml:space="preserve"> </v>
      </c>
      <c r="I238" t="str">
        <f>IF(B238:B238&gt;0,VLOOKUP(B238,Fed.!$A$2:$J$1973,8,FALSE)," ")</f>
        <v xml:space="preserve"> </v>
      </c>
      <c r="J238" t="str">
        <f>IF(B238:B238&gt;0,VLOOKUP(B238,Fed.!$A$2:$J$1973,9,FALSE)," ")</f>
        <v xml:space="preserve"> </v>
      </c>
      <c r="K238" s="3" t="str">
        <f>IF(B238:B238&gt;0,VLOOKUP(B238,Fed.!$A$2:$J$1973,10,FALSE)," ")</f>
        <v xml:space="preserve"> </v>
      </c>
      <c r="L238" s="327" t="e">
        <f>apuração!#REF!</f>
        <v>#REF!</v>
      </c>
      <c r="M238" s="327" t="e">
        <f>apuração!#REF!</f>
        <v>#REF!</v>
      </c>
      <c r="N238" s="322" t="e">
        <f>apuração!#REF!</f>
        <v>#REF!</v>
      </c>
      <c r="O238" s="323" t="e">
        <f>apuração!#REF!</f>
        <v>#REF!</v>
      </c>
      <c r="P238" s="323" t="e">
        <f>apuração!#REF!</f>
        <v>#REF!</v>
      </c>
      <c r="Q238" s="323" t="e">
        <f>apuração!#REF!</f>
        <v>#REF!</v>
      </c>
      <c r="R238" s="323" t="e">
        <f>apuração!#REF!</f>
        <v>#REF!</v>
      </c>
      <c r="S238" s="324" t="e">
        <f>apuração!#REF!</f>
        <v>#REF!</v>
      </c>
      <c r="T238" s="324" t="e">
        <f>apuração!#REF!</f>
        <v>#REF!</v>
      </c>
      <c r="U238" s="324" t="e">
        <f>apuração!#REF!</f>
        <v>#REF!</v>
      </c>
      <c r="V238" s="324" t="e">
        <f>apuração!#REF!</f>
        <v>#REF!</v>
      </c>
      <c r="W238" s="315" t="e">
        <f>apuração!#REF!</f>
        <v>#REF!</v>
      </c>
      <c r="X238" s="325"/>
      <c r="Y238" s="315"/>
      <c r="Z238" s="315"/>
      <c r="AA238" s="315"/>
      <c r="AB238" s="315"/>
      <c r="AC238" s="315"/>
      <c r="AD238" s="315"/>
    </row>
    <row r="239" spans="1:30" ht="18.600000000000001" hidden="1">
      <c r="A239" s="358"/>
      <c r="B239" s="63"/>
      <c r="C239" t="str">
        <f>IF(B239:B239&gt;0,VLOOKUP(B239,Fed.!$A$2:$J$1973,2,FALSE)," ")</f>
        <v xml:space="preserve"> </v>
      </c>
      <c r="D239" t="str">
        <f>IF(B239:B239&gt;0,VLOOKUP(B239,Fed.!$A$2:$J$1973,3,FALSE)," ")</f>
        <v xml:space="preserve"> </v>
      </c>
      <c r="E239" s="3" t="str">
        <f>IF(B239:B239&gt;0,VLOOKUP(B239,Fed.!$A$2:$J$1973,4,FALSE)," ")</f>
        <v xml:space="preserve"> </v>
      </c>
      <c r="F239" s="3" t="str">
        <f>IF(B239:B239&gt;0,VLOOKUP(B239,Fed.!$A$2:$J$1973,5,FALSE)," ")</f>
        <v xml:space="preserve"> </v>
      </c>
      <c r="G239" s="413" t="str">
        <f>IF(B239:B239&gt;0,VLOOKUP(B239,Fed.!$A$2:$J$1973,6,FALSE)," ")</f>
        <v xml:space="preserve"> </v>
      </c>
      <c r="H239" t="str">
        <f>IF(B239:B239&gt;0,VLOOKUP(B239,Fed.!$A$2:$J$1973,7,FALSE)," ")</f>
        <v xml:space="preserve"> </v>
      </c>
      <c r="I239" t="str">
        <f>IF(B239:B239&gt;0,VLOOKUP(B239,Fed.!$A$2:$J$1973,8,FALSE)," ")</f>
        <v xml:space="preserve"> </v>
      </c>
      <c r="J239" t="str">
        <f>IF(B239:B239&gt;0,VLOOKUP(B239,Fed.!$A$2:$J$1973,9,FALSE)," ")</f>
        <v xml:space="preserve"> </v>
      </c>
      <c r="K239" s="3" t="str">
        <f>IF(B239:B239&gt;0,VLOOKUP(B239,Fed.!$A$2:$J$1973,10,FALSE)," ")</f>
        <v xml:space="preserve"> </v>
      </c>
      <c r="L239" s="327" t="e">
        <f>apuração!#REF!</f>
        <v>#REF!</v>
      </c>
      <c r="M239" s="327" t="e">
        <f>apuração!#REF!</f>
        <v>#REF!</v>
      </c>
      <c r="N239" s="322" t="e">
        <f>apuração!#REF!</f>
        <v>#REF!</v>
      </c>
      <c r="O239" s="323" t="e">
        <f>apuração!#REF!</f>
        <v>#REF!</v>
      </c>
      <c r="P239" s="323" t="e">
        <f>apuração!#REF!</f>
        <v>#REF!</v>
      </c>
      <c r="Q239" s="323" t="e">
        <f>apuração!#REF!</f>
        <v>#REF!</v>
      </c>
      <c r="R239" s="323" t="e">
        <f>apuração!#REF!</f>
        <v>#REF!</v>
      </c>
      <c r="S239" s="324" t="e">
        <f>apuração!#REF!</f>
        <v>#REF!</v>
      </c>
      <c r="T239" s="324" t="e">
        <f>apuração!#REF!</f>
        <v>#REF!</v>
      </c>
      <c r="U239" s="324" t="e">
        <f>apuração!#REF!</f>
        <v>#REF!</v>
      </c>
      <c r="V239" s="324" t="e">
        <f>apuração!#REF!</f>
        <v>#REF!</v>
      </c>
      <c r="W239" s="315" t="e">
        <f>apuração!#REF!</f>
        <v>#REF!</v>
      </c>
      <c r="X239" s="325"/>
      <c r="Y239" s="315"/>
      <c r="Z239" s="315"/>
      <c r="AA239" s="315"/>
      <c r="AB239" s="315"/>
      <c r="AC239" s="315"/>
      <c r="AD239" s="315"/>
    </row>
    <row r="240" spans="1:30" ht="18.600000000000001" hidden="1">
      <c r="A240" s="358"/>
      <c r="B240" s="63"/>
      <c r="C240" t="str">
        <f>IF(B240:B240&gt;0,VLOOKUP(B240,Fed.!$A$2:$J$1973,2,FALSE)," ")</f>
        <v xml:space="preserve"> </v>
      </c>
      <c r="D240" t="str">
        <f>IF(B240:B240&gt;0,VLOOKUP(B240,Fed.!$A$2:$J$1973,3,FALSE)," ")</f>
        <v xml:space="preserve"> </v>
      </c>
      <c r="E240" s="3" t="str">
        <f>IF(B240:B240&gt;0,VLOOKUP(B240,Fed.!$A$2:$J$1973,4,FALSE)," ")</f>
        <v xml:space="preserve"> </v>
      </c>
      <c r="F240" s="3" t="str">
        <f>IF(B240:B240&gt;0,VLOOKUP(B240,Fed.!$A$2:$J$1973,5,FALSE)," ")</f>
        <v xml:space="preserve"> </v>
      </c>
      <c r="G240" s="413" t="str">
        <f>IF(B240:B240&gt;0,VLOOKUP(B240,Fed.!$A$2:$J$1973,6,FALSE)," ")</f>
        <v xml:space="preserve"> </v>
      </c>
      <c r="H240" t="str">
        <f>IF(B240:B240&gt;0,VLOOKUP(B240,Fed.!$A$2:$J$1973,7,FALSE)," ")</f>
        <v xml:space="preserve"> </v>
      </c>
      <c r="I240" t="str">
        <f>IF(B240:B240&gt;0,VLOOKUP(B240,Fed.!$A$2:$J$1973,8,FALSE)," ")</f>
        <v xml:space="preserve"> </v>
      </c>
      <c r="J240" t="str">
        <f>IF(B240:B240&gt;0,VLOOKUP(B240,Fed.!$A$2:$J$1973,9,FALSE)," ")</f>
        <v xml:space="preserve"> </v>
      </c>
      <c r="K240" s="3" t="str">
        <f>IF(B240:B240&gt;0,VLOOKUP(B240,Fed.!$A$2:$J$1973,10,FALSE)," ")</f>
        <v xml:space="preserve"> </v>
      </c>
      <c r="L240" s="327" t="e">
        <f>apuração!#REF!</f>
        <v>#REF!</v>
      </c>
      <c r="M240" s="327" t="e">
        <f>apuração!#REF!</f>
        <v>#REF!</v>
      </c>
      <c r="N240" s="322" t="e">
        <f>apuração!#REF!</f>
        <v>#REF!</v>
      </c>
      <c r="O240" s="323" t="e">
        <f>apuração!#REF!</f>
        <v>#REF!</v>
      </c>
      <c r="P240" s="323" t="e">
        <f>apuração!#REF!</f>
        <v>#REF!</v>
      </c>
      <c r="Q240" s="323" t="e">
        <f>apuração!#REF!</f>
        <v>#REF!</v>
      </c>
      <c r="R240" s="323" t="e">
        <f>apuração!#REF!</f>
        <v>#REF!</v>
      </c>
      <c r="S240" s="324" t="e">
        <f>apuração!#REF!</f>
        <v>#REF!</v>
      </c>
      <c r="T240" s="324" t="e">
        <f>apuração!#REF!</f>
        <v>#REF!</v>
      </c>
      <c r="U240" s="324" t="e">
        <f>apuração!#REF!</f>
        <v>#REF!</v>
      </c>
      <c r="V240" s="324" t="e">
        <f>apuração!#REF!</f>
        <v>#REF!</v>
      </c>
      <c r="W240" s="315" t="e">
        <f>apuração!#REF!</f>
        <v>#REF!</v>
      </c>
      <c r="X240" s="325"/>
      <c r="Y240" s="315"/>
      <c r="Z240" s="315"/>
      <c r="AA240" s="315"/>
      <c r="AB240" s="315"/>
      <c r="AC240" s="315"/>
      <c r="AD240" s="315"/>
    </row>
    <row r="241" spans="1:30" ht="18.600000000000001" hidden="1">
      <c r="A241" s="358"/>
      <c r="B241" s="63"/>
      <c r="C241" t="str">
        <f>IF(B241:B241&gt;0,VLOOKUP(B241,Fed.!$A$2:$J$1973,2,FALSE)," ")</f>
        <v xml:space="preserve"> </v>
      </c>
      <c r="D241" t="str">
        <f>IF(B241:B241&gt;0,VLOOKUP(B241,Fed.!$A$2:$J$1973,3,FALSE)," ")</f>
        <v xml:space="preserve"> </v>
      </c>
      <c r="E241" s="3" t="str">
        <f>IF(B241:B241&gt;0,VLOOKUP(B241,Fed.!$A$2:$J$1973,4,FALSE)," ")</f>
        <v xml:space="preserve"> </v>
      </c>
      <c r="F241" s="3" t="str">
        <f>IF(B241:B241&gt;0,VLOOKUP(B241,Fed.!$A$2:$J$1973,5,FALSE)," ")</f>
        <v xml:space="preserve"> </v>
      </c>
      <c r="G241" s="413" t="str">
        <f>IF(B241:B241&gt;0,VLOOKUP(B241,Fed.!$A$2:$J$1973,6,FALSE)," ")</f>
        <v xml:space="preserve"> </v>
      </c>
      <c r="H241" t="str">
        <f>IF(B241:B241&gt;0,VLOOKUP(B241,Fed.!$A$2:$J$1973,7,FALSE)," ")</f>
        <v xml:space="preserve"> </v>
      </c>
      <c r="I241" t="str">
        <f>IF(B241:B241&gt;0,VLOOKUP(B241,Fed.!$A$2:$J$1973,8,FALSE)," ")</f>
        <v xml:space="preserve"> </v>
      </c>
      <c r="J241" t="str">
        <f>IF(B241:B241&gt;0,VLOOKUP(B241,Fed.!$A$2:$J$1973,9,FALSE)," ")</f>
        <v xml:space="preserve"> </v>
      </c>
      <c r="K241" s="3" t="str">
        <f>IF(B241:B241&gt;0,VLOOKUP(B241,Fed.!$A$2:$J$1973,10,FALSE)," ")</f>
        <v xml:space="preserve"> </v>
      </c>
      <c r="L241" s="327" t="e">
        <f>apuração!#REF!</f>
        <v>#REF!</v>
      </c>
      <c r="M241" s="327" t="e">
        <f>apuração!#REF!</f>
        <v>#REF!</v>
      </c>
      <c r="N241" s="322" t="e">
        <f>apuração!#REF!</f>
        <v>#REF!</v>
      </c>
      <c r="O241" s="323" t="e">
        <f>apuração!#REF!</f>
        <v>#REF!</v>
      </c>
      <c r="P241" s="323" t="e">
        <f>apuração!#REF!</f>
        <v>#REF!</v>
      </c>
      <c r="Q241" s="323" t="e">
        <f>apuração!#REF!</f>
        <v>#REF!</v>
      </c>
      <c r="R241" s="323" t="e">
        <f>apuração!#REF!</f>
        <v>#REF!</v>
      </c>
      <c r="S241" s="324" t="e">
        <f>apuração!#REF!</f>
        <v>#REF!</v>
      </c>
      <c r="T241" s="324" t="e">
        <f>apuração!#REF!</f>
        <v>#REF!</v>
      </c>
      <c r="U241" s="324" t="e">
        <f>apuração!#REF!</f>
        <v>#REF!</v>
      </c>
      <c r="V241" s="324" t="e">
        <f>apuração!#REF!</f>
        <v>#REF!</v>
      </c>
      <c r="W241" s="315" t="e">
        <f>apuração!#REF!</f>
        <v>#REF!</v>
      </c>
      <c r="X241" s="325"/>
      <c r="Y241" s="315"/>
      <c r="Z241" s="315"/>
      <c r="AA241" s="315"/>
      <c r="AB241" s="315"/>
      <c r="AC241" s="315"/>
      <c r="AD241" s="315"/>
    </row>
    <row r="242" spans="1:30" ht="18.600000000000001" hidden="1">
      <c r="A242" s="358"/>
      <c r="B242" s="63"/>
      <c r="C242" t="str">
        <f>IF(B242:B242&gt;0,VLOOKUP(B242,Fed.!$A$2:$J$1973,2,FALSE)," ")</f>
        <v xml:space="preserve"> </v>
      </c>
      <c r="D242" t="str">
        <f>IF(B242:B242&gt;0,VLOOKUP(B242,Fed.!$A$2:$J$1973,3,FALSE)," ")</f>
        <v xml:space="preserve"> </v>
      </c>
      <c r="E242" s="3" t="str">
        <f>IF(B242:B242&gt;0,VLOOKUP(B242,Fed.!$A$2:$J$1973,4,FALSE)," ")</f>
        <v xml:space="preserve"> </v>
      </c>
      <c r="F242" s="3" t="str">
        <f>IF(B242:B242&gt;0,VLOOKUP(B242,Fed.!$A$2:$J$1973,5,FALSE)," ")</f>
        <v xml:space="preserve"> </v>
      </c>
      <c r="G242" s="413" t="str">
        <f>IF(B242:B242&gt;0,VLOOKUP(B242,Fed.!$A$2:$J$1973,6,FALSE)," ")</f>
        <v xml:space="preserve"> </v>
      </c>
      <c r="H242" t="str">
        <f>IF(B242:B242&gt;0,VLOOKUP(B242,Fed.!$A$2:$J$1973,7,FALSE)," ")</f>
        <v xml:space="preserve"> </v>
      </c>
      <c r="I242" t="str">
        <f>IF(B242:B242&gt;0,VLOOKUP(B242,Fed.!$A$2:$J$1973,8,FALSE)," ")</f>
        <v xml:space="preserve"> </v>
      </c>
      <c r="J242" t="str">
        <f>IF(B242:B242&gt;0,VLOOKUP(B242,Fed.!$A$2:$J$1973,9,FALSE)," ")</f>
        <v xml:space="preserve"> </v>
      </c>
      <c r="K242" s="3" t="str">
        <f>IF(B242:B242&gt;0,VLOOKUP(B242,Fed.!$A$2:$J$1973,10,FALSE)," ")</f>
        <v xml:space="preserve"> </v>
      </c>
      <c r="L242" s="327" t="e">
        <f>apuração!#REF!</f>
        <v>#REF!</v>
      </c>
      <c r="M242" s="327" t="e">
        <f>apuração!#REF!</f>
        <v>#REF!</v>
      </c>
      <c r="N242" s="322" t="e">
        <f>apuração!#REF!</f>
        <v>#REF!</v>
      </c>
      <c r="O242" s="323" t="e">
        <f>apuração!#REF!</f>
        <v>#REF!</v>
      </c>
      <c r="P242" s="323" t="e">
        <f>apuração!#REF!</f>
        <v>#REF!</v>
      </c>
      <c r="Q242" s="323" t="e">
        <f>apuração!#REF!</f>
        <v>#REF!</v>
      </c>
      <c r="R242" s="323" t="e">
        <f>apuração!#REF!</f>
        <v>#REF!</v>
      </c>
      <c r="S242" s="324" t="e">
        <f>apuração!#REF!</f>
        <v>#REF!</v>
      </c>
      <c r="T242" s="324" t="e">
        <f>apuração!#REF!</f>
        <v>#REF!</v>
      </c>
      <c r="U242" s="324" t="e">
        <f>apuração!#REF!</f>
        <v>#REF!</v>
      </c>
      <c r="V242" s="324" t="e">
        <f>apuração!#REF!</f>
        <v>#REF!</v>
      </c>
      <c r="W242" s="315" t="e">
        <f>apuração!#REF!</f>
        <v>#REF!</v>
      </c>
      <c r="X242" s="325"/>
      <c r="Y242" s="315"/>
      <c r="Z242" s="315"/>
      <c r="AA242" s="315"/>
      <c r="AB242" s="315"/>
      <c r="AC242" s="315"/>
      <c r="AD242" s="315"/>
    </row>
    <row r="243" spans="1:30" ht="18.600000000000001" hidden="1">
      <c r="A243" s="358"/>
      <c r="B243" s="63"/>
      <c r="C243" t="str">
        <f>IF(B243:B243&gt;0,VLOOKUP(B243,Fed.!$A$2:$J$1973,2,FALSE)," ")</f>
        <v xml:space="preserve"> </v>
      </c>
      <c r="D243" t="str">
        <f>IF(B243:B243&gt;0,VLOOKUP(B243,Fed.!$A$2:$J$1973,3,FALSE)," ")</f>
        <v xml:space="preserve"> </v>
      </c>
      <c r="E243" s="3" t="str">
        <f>IF(B243:B243&gt;0,VLOOKUP(B243,Fed.!$A$2:$J$1973,4,FALSE)," ")</f>
        <v xml:space="preserve"> </v>
      </c>
      <c r="F243" s="3" t="str">
        <f>IF(B243:B243&gt;0,VLOOKUP(B243,Fed.!$A$2:$J$1973,5,FALSE)," ")</f>
        <v xml:space="preserve"> </v>
      </c>
      <c r="G243" s="413" t="str">
        <f>IF(B243:B243&gt;0,VLOOKUP(B243,Fed.!$A$2:$J$1973,6,FALSE)," ")</f>
        <v xml:space="preserve"> </v>
      </c>
      <c r="H243" t="str">
        <f>IF(B243:B243&gt;0,VLOOKUP(B243,Fed.!$A$2:$J$1973,7,FALSE)," ")</f>
        <v xml:space="preserve"> </v>
      </c>
      <c r="I243" t="str">
        <f>IF(B243:B243&gt;0,VLOOKUP(B243,Fed.!$A$2:$J$1973,8,FALSE)," ")</f>
        <v xml:space="preserve"> </v>
      </c>
      <c r="J243" t="str">
        <f>IF(B243:B243&gt;0,VLOOKUP(B243,Fed.!$A$2:$J$1973,9,FALSE)," ")</f>
        <v xml:space="preserve"> </v>
      </c>
      <c r="K243" s="3" t="str">
        <f>IF(B243:B243&gt;0,VLOOKUP(B243,Fed.!$A$2:$J$1973,10,FALSE)," ")</f>
        <v xml:space="preserve"> </v>
      </c>
      <c r="L243" s="327" t="e">
        <f>apuração!#REF!</f>
        <v>#REF!</v>
      </c>
      <c r="M243" s="327" t="e">
        <f>apuração!#REF!</f>
        <v>#REF!</v>
      </c>
      <c r="N243" s="322" t="e">
        <f>apuração!#REF!</f>
        <v>#REF!</v>
      </c>
      <c r="O243" s="323" t="e">
        <f>apuração!#REF!</f>
        <v>#REF!</v>
      </c>
      <c r="P243" s="323" t="e">
        <f>apuração!#REF!</f>
        <v>#REF!</v>
      </c>
      <c r="Q243" s="323" t="e">
        <f>apuração!#REF!</f>
        <v>#REF!</v>
      </c>
      <c r="R243" s="323" t="e">
        <f>apuração!#REF!</f>
        <v>#REF!</v>
      </c>
      <c r="S243" s="324" t="e">
        <f>apuração!#REF!</f>
        <v>#REF!</v>
      </c>
      <c r="T243" s="324" t="e">
        <f>apuração!#REF!</f>
        <v>#REF!</v>
      </c>
      <c r="U243" s="324" t="e">
        <f>apuração!#REF!</f>
        <v>#REF!</v>
      </c>
      <c r="V243" s="324" t="e">
        <f>apuração!#REF!</f>
        <v>#REF!</v>
      </c>
      <c r="W243" s="315" t="e">
        <f>apuração!#REF!</f>
        <v>#REF!</v>
      </c>
      <c r="X243" s="325"/>
      <c r="Y243" s="315"/>
      <c r="Z243" s="315"/>
      <c r="AA243" s="315"/>
      <c r="AB243" s="315"/>
      <c r="AC243" s="315"/>
      <c r="AD243" s="315"/>
    </row>
    <row r="244" spans="1:30" ht="18.600000000000001" hidden="1">
      <c r="A244" s="358"/>
      <c r="B244" s="63"/>
      <c r="C244" t="str">
        <f>IF(B244:B244&gt;0,VLOOKUP(B244,Fed.!$A$2:$J$1973,2,FALSE)," ")</f>
        <v xml:space="preserve"> </v>
      </c>
      <c r="D244" t="str">
        <f>IF(B244:B244&gt;0,VLOOKUP(B244,Fed.!$A$2:$J$1973,3,FALSE)," ")</f>
        <v xml:space="preserve"> </v>
      </c>
      <c r="E244" s="3" t="str">
        <f>IF(B244:B244&gt;0,VLOOKUP(B244,Fed.!$A$2:$J$1973,4,FALSE)," ")</f>
        <v xml:space="preserve"> </v>
      </c>
      <c r="F244" s="3" t="str">
        <f>IF(B244:B244&gt;0,VLOOKUP(B244,Fed.!$A$2:$J$1973,5,FALSE)," ")</f>
        <v xml:space="preserve"> </v>
      </c>
      <c r="G244" s="413" t="str">
        <f>IF(B244:B244&gt;0,VLOOKUP(B244,Fed.!$A$2:$J$1973,6,FALSE)," ")</f>
        <v xml:space="preserve"> </v>
      </c>
      <c r="H244" t="str">
        <f>IF(B244:B244&gt;0,VLOOKUP(B244,Fed.!$A$2:$J$1973,7,FALSE)," ")</f>
        <v xml:space="preserve"> </v>
      </c>
      <c r="I244" t="str">
        <f>IF(B244:B244&gt;0,VLOOKUP(B244,Fed.!$A$2:$J$1973,8,FALSE)," ")</f>
        <v xml:space="preserve"> </v>
      </c>
      <c r="J244" t="str">
        <f>IF(B244:B244&gt;0,VLOOKUP(B244,Fed.!$A$2:$J$1973,9,FALSE)," ")</f>
        <v xml:space="preserve"> </v>
      </c>
      <c r="K244" s="3" t="str">
        <f>IF(B244:B244&gt;0,VLOOKUP(B244,Fed.!$A$2:$J$1973,10,FALSE)," ")</f>
        <v xml:space="preserve"> </v>
      </c>
      <c r="L244" s="327" t="e">
        <f>apuração!#REF!</f>
        <v>#REF!</v>
      </c>
      <c r="M244" s="327" t="e">
        <f>apuração!#REF!</f>
        <v>#REF!</v>
      </c>
      <c r="N244" s="322" t="e">
        <f>apuração!#REF!</f>
        <v>#REF!</v>
      </c>
      <c r="O244" s="323" t="e">
        <f>apuração!#REF!</f>
        <v>#REF!</v>
      </c>
      <c r="P244" s="323" t="e">
        <f>apuração!#REF!</f>
        <v>#REF!</v>
      </c>
      <c r="Q244" s="323" t="e">
        <f>apuração!#REF!</f>
        <v>#REF!</v>
      </c>
      <c r="R244" s="323" t="e">
        <f>apuração!#REF!</f>
        <v>#REF!</v>
      </c>
      <c r="S244" s="324" t="e">
        <f>apuração!#REF!</f>
        <v>#REF!</v>
      </c>
      <c r="T244" s="324" t="e">
        <f>apuração!#REF!</f>
        <v>#REF!</v>
      </c>
      <c r="U244" s="324" t="e">
        <f>apuração!#REF!</f>
        <v>#REF!</v>
      </c>
      <c r="V244" s="324" t="e">
        <f>apuração!#REF!</f>
        <v>#REF!</v>
      </c>
      <c r="W244" s="315" t="e">
        <f>apuração!#REF!</f>
        <v>#REF!</v>
      </c>
      <c r="X244" s="325"/>
      <c r="Y244" s="315"/>
      <c r="Z244" s="315"/>
      <c r="AA244" s="315"/>
      <c r="AB244" s="315"/>
      <c r="AC244" s="315"/>
      <c r="AD244" s="315"/>
    </row>
    <row r="245" spans="1:30" ht="18.600000000000001" hidden="1">
      <c r="A245" s="358"/>
      <c r="B245" s="360" t="e">
        <f>apuração!#REF!</f>
        <v>#REF!</v>
      </c>
      <c r="C245" s="360" t="e">
        <f>apuração!#REF!</f>
        <v>#REF!</v>
      </c>
      <c r="D245" s="360" t="e">
        <f>apuração!#REF!</f>
        <v>#REF!</v>
      </c>
      <c r="E245" s="360" t="e">
        <f>apuração!#REF!</f>
        <v>#REF!</v>
      </c>
      <c r="F245" s="360" t="e">
        <f>apuração!#REF!</f>
        <v>#REF!</v>
      </c>
      <c r="G245" s="361" t="e">
        <f>apuração!#REF!</f>
        <v>#REF!</v>
      </c>
      <c r="H245" s="362" t="e">
        <f>apuração!#REF!</f>
        <v>#REF!</v>
      </c>
      <c r="I245" s="362" t="e">
        <f>apuração!#REF!</f>
        <v>#REF!</v>
      </c>
      <c r="J245" s="360" t="e">
        <f>apuração!#REF!</f>
        <v>#REF!</v>
      </c>
      <c r="K245" s="362" t="e">
        <f>apuração!#REF!</f>
        <v>#REF!</v>
      </c>
      <c r="L245" s="327" t="e">
        <f>apuração!#REF!</f>
        <v>#REF!</v>
      </c>
      <c r="M245" s="327" t="e">
        <f>apuração!#REF!</f>
        <v>#REF!</v>
      </c>
      <c r="N245" s="322" t="e">
        <f>apuração!#REF!</f>
        <v>#REF!</v>
      </c>
      <c r="O245" s="323" t="e">
        <f>apuração!#REF!</f>
        <v>#REF!</v>
      </c>
      <c r="P245" s="323" t="e">
        <f>apuração!#REF!</f>
        <v>#REF!</v>
      </c>
      <c r="Q245" s="323" t="e">
        <f>apuração!#REF!</f>
        <v>#REF!</v>
      </c>
      <c r="R245" s="323" t="e">
        <f>apuração!#REF!</f>
        <v>#REF!</v>
      </c>
      <c r="S245" s="324" t="e">
        <f>apuração!#REF!</f>
        <v>#REF!</v>
      </c>
      <c r="T245" s="324" t="e">
        <f>apuração!#REF!</f>
        <v>#REF!</v>
      </c>
      <c r="U245" s="324" t="e">
        <f>apuração!#REF!</f>
        <v>#REF!</v>
      </c>
      <c r="V245" s="324" t="e">
        <f>apuração!#REF!</f>
        <v>#REF!</v>
      </c>
      <c r="W245" s="315" t="e">
        <f>apuração!#REF!</f>
        <v>#REF!</v>
      </c>
      <c r="X245" s="325"/>
      <c r="Y245" s="315"/>
      <c r="Z245" s="315"/>
      <c r="AA245" s="315"/>
      <c r="AB245" s="315"/>
      <c r="AC245" s="315"/>
      <c r="AD245" s="315"/>
    </row>
    <row r="246" spans="1:30" ht="18.600000000000001" hidden="1">
      <c r="A246" s="358"/>
      <c r="B246" s="360" t="e">
        <f>apuração!#REF!</f>
        <v>#REF!</v>
      </c>
      <c r="C246" s="360" t="e">
        <f>apuração!#REF!</f>
        <v>#REF!</v>
      </c>
      <c r="D246" s="360" t="e">
        <f>apuração!#REF!</f>
        <v>#REF!</v>
      </c>
      <c r="E246" s="360" t="e">
        <f>apuração!#REF!</f>
        <v>#REF!</v>
      </c>
      <c r="F246" s="360" t="e">
        <f>apuração!#REF!</f>
        <v>#REF!</v>
      </c>
      <c r="G246" s="361" t="e">
        <f>apuração!#REF!</f>
        <v>#REF!</v>
      </c>
      <c r="H246" s="362" t="e">
        <f>apuração!#REF!</f>
        <v>#REF!</v>
      </c>
      <c r="I246" s="362" t="e">
        <f>apuração!#REF!</f>
        <v>#REF!</v>
      </c>
      <c r="J246" s="360" t="e">
        <f>apuração!#REF!</f>
        <v>#REF!</v>
      </c>
      <c r="K246" s="362" t="e">
        <f>apuração!#REF!</f>
        <v>#REF!</v>
      </c>
      <c r="L246" s="327" t="e">
        <f>apuração!#REF!</f>
        <v>#REF!</v>
      </c>
      <c r="M246" s="327" t="e">
        <f>apuração!#REF!</f>
        <v>#REF!</v>
      </c>
      <c r="N246" s="322" t="e">
        <f>apuração!#REF!</f>
        <v>#REF!</v>
      </c>
      <c r="O246" s="323" t="e">
        <f>apuração!#REF!</f>
        <v>#REF!</v>
      </c>
      <c r="P246" s="323" t="e">
        <f>apuração!#REF!</f>
        <v>#REF!</v>
      </c>
      <c r="Q246" s="323" t="e">
        <f>apuração!#REF!</f>
        <v>#REF!</v>
      </c>
      <c r="R246" s="323" t="e">
        <f>apuração!#REF!</f>
        <v>#REF!</v>
      </c>
      <c r="S246" s="324" t="e">
        <f>apuração!#REF!</f>
        <v>#REF!</v>
      </c>
      <c r="T246" s="324" t="e">
        <f>apuração!#REF!</f>
        <v>#REF!</v>
      </c>
      <c r="U246" s="324" t="e">
        <f>apuração!#REF!</f>
        <v>#REF!</v>
      </c>
      <c r="V246" s="324" t="e">
        <f>apuração!#REF!</f>
        <v>#REF!</v>
      </c>
      <c r="W246" s="315" t="e">
        <f>apuração!#REF!</f>
        <v>#REF!</v>
      </c>
      <c r="X246" s="325"/>
      <c r="Y246" s="315"/>
      <c r="Z246" s="315"/>
      <c r="AA246" s="315"/>
      <c r="AB246" s="315"/>
      <c r="AC246" s="315"/>
      <c r="AD246" s="315"/>
    </row>
    <row r="247" spans="1:30" ht="18.600000000000001" hidden="1">
      <c r="A247" s="358"/>
      <c r="B247" s="360" t="e">
        <f>apuração!#REF!</f>
        <v>#REF!</v>
      </c>
      <c r="C247" s="360" t="e">
        <f>apuração!#REF!</f>
        <v>#REF!</v>
      </c>
      <c r="D247" s="360" t="e">
        <f>apuração!#REF!</f>
        <v>#REF!</v>
      </c>
      <c r="E247" s="360" t="e">
        <f>apuração!#REF!</f>
        <v>#REF!</v>
      </c>
      <c r="F247" s="360" t="e">
        <f>apuração!#REF!</f>
        <v>#REF!</v>
      </c>
      <c r="G247" s="361" t="e">
        <f>apuração!#REF!</f>
        <v>#REF!</v>
      </c>
      <c r="H247" s="362" t="e">
        <f>apuração!#REF!</f>
        <v>#REF!</v>
      </c>
      <c r="I247" s="362" t="e">
        <f>apuração!#REF!</f>
        <v>#REF!</v>
      </c>
      <c r="J247" s="360" t="e">
        <f>apuração!#REF!</f>
        <v>#REF!</v>
      </c>
      <c r="K247" s="362" t="e">
        <f>apuração!#REF!</f>
        <v>#REF!</v>
      </c>
      <c r="L247" s="327" t="e">
        <f>apuração!#REF!</f>
        <v>#REF!</v>
      </c>
      <c r="M247" s="327" t="e">
        <f>apuração!#REF!</f>
        <v>#REF!</v>
      </c>
      <c r="N247" s="322" t="e">
        <f>apuração!#REF!</f>
        <v>#REF!</v>
      </c>
      <c r="O247" s="323" t="e">
        <f>apuração!#REF!</f>
        <v>#REF!</v>
      </c>
      <c r="P247" s="323" t="e">
        <f>apuração!#REF!</f>
        <v>#REF!</v>
      </c>
      <c r="Q247" s="323" t="e">
        <f>apuração!#REF!</f>
        <v>#REF!</v>
      </c>
      <c r="R247" s="323" t="e">
        <f>apuração!#REF!</f>
        <v>#REF!</v>
      </c>
      <c r="S247" s="324" t="e">
        <f>apuração!#REF!</f>
        <v>#REF!</v>
      </c>
      <c r="T247" s="324" t="e">
        <f>apuração!#REF!</f>
        <v>#REF!</v>
      </c>
      <c r="U247" s="324" t="e">
        <f>apuração!#REF!</f>
        <v>#REF!</v>
      </c>
      <c r="V247" s="324" t="e">
        <f>apuração!#REF!</f>
        <v>#REF!</v>
      </c>
      <c r="W247" s="315" t="e">
        <f>apuração!#REF!</f>
        <v>#REF!</v>
      </c>
      <c r="X247" s="325"/>
      <c r="Y247" s="315"/>
      <c r="Z247" s="315"/>
      <c r="AA247" s="315"/>
      <c r="AB247" s="315"/>
      <c r="AC247" s="315"/>
      <c r="AD247" s="315"/>
    </row>
    <row r="248" spans="1:30" ht="18.600000000000001" hidden="1">
      <c r="A248" s="358"/>
      <c r="B248" s="360" t="e">
        <f>apuração!#REF!</f>
        <v>#REF!</v>
      </c>
      <c r="C248" s="360" t="e">
        <f>apuração!#REF!</f>
        <v>#REF!</v>
      </c>
      <c r="D248" s="360" t="e">
        <f>apuração!#REF!</f>
        <v>#REF!</v>
      </c>
      <c r="E248" s="360" t="e">
        <f>apuração!#REF!</f>
        <v>#REF!</v>
      </c>
      <c r="F248" s="360" t="e">
        <f>apuração!#REF!</f>
        <v>#REF!</v>
      </c>
      <c r="G248" s="361" t="e">
        <f>apuração!#REF!</f>
        <v>#REF!</v>
      </c>
      <c r="H248" s="362" t="e">
        <f>apuração!#REF!</f>
        <v>#REF!</v>
      </c>
      <c r="I248" s="362" t="e">
        <f>apuração!#REF!</f>
        <v>#REF!</v>
      </c>
      <c r="J248" s="360" t="e">
        <f>apuração!#REF!</f>
        <v>#REF!</v>
      </c>
      <c r="K248" s="362" t="e">
        <f>apuração!#REF!</f>
        <v>#REF!</v>
      </c>
      <c r="L248" s="327" t="e">
        <f>apuração!#REF!</f>
        <v>#REF!</v>
      </c>
      <c r="M248" s="327" t="e">
        <f>apuração!#REF!</f>
        <v>#REF!</v>
      </c>
      <c r="N248" s="322" t="e">
        <f>apuração!#REF!</f>
        <v>#REF!</v>
      </c>
      <c r="O248" s="323" t="e">
        <f>apuração!#REF!</f>
        <v>#REF!</v>
      </c>
      <c r="P248" s="323" t="e">
        <f>apuração!#REF!</f>
        <v>#REF!</v>
      </c>
      <c r="Q248" s="323" t="e">
        <f>apuração!#REF!</f>
        <v>#REF!</v>
      </c>
      <c r="R248" s="323" t="e">
        <f>apuração!#REF!</f>
        <v>#REF!</v>
      </c>
      <c r="S248" s="324" t="e">
        <f>apuração!#REF!</f>
        <v>#REF!</v>
      </c>
      <c r="T248" s="324" t="e">
        <f>apuração!#REF!</f>
        <v>#REF!</v>
      </c>
      <c r="U248" s="324" t="e">
        <f>apuração!#REF!</f>
        <v>#REF!</v>
      </c>
      <c r="V248" s="324" t="e">
        <f>apuração!#REF!</f>
        <v>#REF!</v>
      </c>
      <c r="W248" s="315" t="e">
        <f>apuração!#REF!</f>
        <v>#REF!</v>
      </c>
      <c r="X248" s="325"/>
      <c r="Y248" s="315"/>
      <c r="Z248" s="315"/>
      <c r="AA248" s="315"/>
      <c r="AB248" s="315"/>
      <c r="AC248" s="315"/>
      <c r="AD248" s="315"/>
    </row>
    <row r="249" spans="1:30" ht="18.600000000000001" hidden="1">
      <c r="A249" s="358"/>
      <c r="B249" s="360" t="e">
        <f>apuração!#REF!</f>
        <v>#REF!</v>
      </c>
      <c r="C249" s="360" t="e">
        <f>apuração!#REF!</f>
        <v>#REF!</v>
      </c>
      <c r="D249" s="360" t="e">
        <f>apuração!#REF!</f>
        <v>#REF!</v>
      </c>
      <c r="E249" s="360" t="e">
        <f>apuração!#REF!</f>
        <v>#REF!</v>
      </c>
      <c r="F249" s="360" t="e">
        <f>apuração!#REF!</f>
        <v>#REF!</v>
      </c>
      <c r="G249" s="361" t="e">
        <f>apuração!#REF!</f>
        <v>#REF!</v>
      </c>
      <c r="H249" s="362" t="e">
        <f>apuração!#REF!</f>
        <v>#REF!</v>
      </c>
      <c r="I249" s="362" t="e">
        <f>apuração!#REF!</f>
        <v>#REF!</v>
      </c>
      <c r="J249" s="360" t="e">
        <f>apuração!#REF!</f>
        <v>#REF!</v>
      </c>
      <c r="K249" s="362" t="e">
        <f>apuração!#REF!</f>
        <v>#REF!</v>
      </c>
      <c r="L249" s="327" t="e">
        <f>apuração!#REF!</f>
        <v>#REF!</v>
      </c>
      <c r="M249" s="327" t="e">
        <f>apuração!#REF!</f>
        <v>#REF!</v>
      </c>
      <c r="N249" s="322" t="e">
        <f>apuração!#REF!</f>
        <v>#REF!</v>
      </c>
      <c r="O249" s="323" t="e">
        <f>apuração!#REF!</f>
        <v>#REF!</v>
      </c>
      <c r="P249" s="323" t="e">
        <f>apuração!#REF!</f>
        <v>#REF!</v>
      </c>
      <c r="Q249" s="323" t="e">
        <f>apuração!#REF!</f>
        <v>#REF!</v>
      </c>
      <c r="R249" s="323" t="e">
        <f>apuração!#REF!</f>
        <v>#REF!</v>
      </c>
      <c r="S249" s="324" t="e">
        <f>apuração!#REF!</f>
        <v>#REF!</v>
      </c>
      <c r="T249" s="324" t="e">
        <f>apuração!#REF!</f>
        <v>#REF!</v>
      </c>
      <c r="U249" s="324" t="e">
        <f>apuração!#REF!</f>
        <v>#REF!</v>
      </c>
      <c r="V249" s="324" t="e">
        <f>apuração!#REF!</f>
        <v>#REF!</v>
      </c>
      <c r="W249" s="315" t="e">
        <f>apuração!#REF!</f>
        <v>#REF!</v>
      </c>
      <c r="X249" s="325"/>
      <c r="Y249" s="315"/>
      <c r="Z249" s="315"/>
      <c r="AA249" s="315"/>
      <c r="AB249" s="315"/>
      <c r="AC249" s="315"/>
      <c r="AD249" s="315"/>
    </row>
    <row r="250" spans="1:30" ht="18.600000000000001" hidden="1">
      <c r="A250" s="358"/>
      <c r="B250" s="360" t="e">
        <f>apuração!#REF!</f>
        <v>#REF!</v>
      </c>
      <c r="C250" s="360" t="e">
        <f>apuração!#REF!</f>
        <v>#REF!</v>
      </c>
      <c r="D250" s="360" t="e">
        <f>apuração!#REF!</f>
        <v>#REF!</v>
      </c>
      <c r="E250" s="360" t="e">
        <f>apuração!#REF!</f>
        <v>#REF!</v>
      </c>
      <c r="F250" s="360" t="e">
        <f>apuração!#REF!</f>
        <v>#REF!</v>
      </c>
      <c r="G250" s="361" t="e">
        <f>apuração!#REF!</f>
        <v>#REF!</v>
      </c>
      <c r="H250" s="362" t="e">
        <f>apuração!#REF!</f>
        <v>#REF!</v>
      </c>
      <c r="I250" s="362" t="e">
        <f>apuração!#REF!</f>
        <v>#REF!</v>
      </c>
      <c r="J250" s="360" t="e">
        <f>apuração!#REF!</f>
        <v>#REF!</v>
      </c>
      <c r="K250" s="362" t="e">
        <f>apuração!#REF!</f>
        <v>#REF!</v>
      </c>
      <c r="L250" s="327" t="e">
        <f>apuração!#REF!</f>
        <v>#REF!</v>
      </c>
      <c r="M250" s="327" t="e">
        <f>apuração!#REF!</f>
        <v>#REF!</v>
      </c>
      <c r="N250" s="322" t="e">
        <f>apuração!#REF!</f>
        <v>#REF!</v>
      </c>
      <c r="O250" s="323" t="e">
        <f>apuração!#REF!</f>
        <v>#REF!</v>
      </c>
      <c r="P250" s="323" t="e">
        <f>apuração!#REF!</f>
        <v>#REF!</v>
      </c>
      <c r="Q250" s="323" t="e">
        <f>apuração!#REF!</f>
        <v>#REF!</v>
      </c>
      <c r="R250" s="323" t="e">
        <f>apuração!#REF!</f>
        <v>#REF!</v>
      </c>
      <c r="S250" s="324" t="e">
        <f>apuração!#REF!</f>
        <v>#REF!</v>
      </c>
      <c r="T250" s="324" t="e">
        <f>apuração!#REF!</f>
        <v>#REF!</v>
      </c>
      <c r="U250" s="324" t="e">
        <f>apuração!#REF!</f>
        <v>#REF!</v>
      </c>
      <c r="V250" s="324" t="e">
        <f>apuração!#REF!</f>
        <v>#REF!</v>
      </c>
      <c r="W250" s="315" t="e">
        <f>apuração!#REF!</f>
        <v>#REF!</v>
      </c>
      <c r="X250" s="325"/>
      <c r="Y250" s="315"/>
      <c r="Z250" s="315"/>
      <c r="AA250" s="315"/>
      <c r="AB250" s="315"/>
      <c r="AC250" s="315"/>
      <c r="AD250" s="315"/>
    </row>
    <row r="251" spans="1:30" ht="18.600000000000001" hidden="1">
      <c r="A251" s="358"/>
      <c r="B251" s="360" t="e">
        <f>apuração!#REF!</f>
        <v>#REF!</v>
      </c>
      <c r="C251" s="360" t="e">
        <f>apuração!#REF!</f>
        <v>#REF!</v>
      </c>
      <c r="D251" s="360" t="e">
        <f>apuração!#REF!</f>
        <v>#REF!</v>
      </c>
      <c r="E251" s="360" t="e">
        <f>apuração!#REF!</f>
        <v>#REF!</v>
      </c>
      <c r="F251" s="360" t="e">
        <f>apuração!#REF!</f>
        <v>#REF!</v>
      </c>
      <c r="G251" s="361" t="e">
        <f>apuração!#REF!</f>
        <v>#REF!</v>
      </c>
      <c r="H251" s="362" t="e">
        <f>apuração!#REF!</f>
        <v>#REF!</v>
      </c>
      <c r="I251" s="362" t="e">
        <f>apuração!#REF!</f>
        <v>#REF!</v>
      </c>
      <c r="J251" s="360" t="e">
        <f>apuração!#REF!</f>
        <v>#REF!</v>
      </c>
      <c r="K251" s="362" t="e">
        <f>apuração!#REF!</f>
        <v>#REF!</v>
      </c>
      <c r="L251" s="327" t="e">
        <f>apuração!#REF!</f>
        <v>#REF!</v>
      </c>
      <c r="M251" s="327" t="e">
        <f>apuração!#REF!</f>
        <v>#REF!</v>
      </c>
      <c r="N251" s="322" t="e">
        <f>apuração!#REF!</f>
        <v>#REF!</v>
      </c>
      <c r="O251" s="323" t="e">
        <f>apuração!#REF!</f>
        <v>#REF!</v>
      </c>
      <c r="P251" s="323" t="e">
        <f>apuração!#REF!</f>
        <v>#REF!</v>
      </c>
      <c r="Q251" s="323" t="e">
        <f>apuração!#REF!</f>
        <v>#REF!</v>
      </c>
      <c r="R251" s="323" t="e">
        <f>apuração!#REF!</f>
        <v>#REF!</v>
      </c>
      <c r="S251" s="324" t="e">
        <f>apuração!#REF!</f>
        <v>#REF!</v>
      </c>
      <c r="T251" s="324" t="e">
        <f>apuração!#REF!</f>
        <v>#REF!</v>
      </c>
      <c r="U251" s="324" t="e">
        <f>apuração!#REF!</f>
        <v>#REF!</v>
      </c>
      <c r="V251" s="324" t="e">
        <f>apuração!#REF!</f>
        <v>#REF!</v>
      </c>
      <c r="W251" s="315" t="e">
        <f>apuração!#REF!</f>
        <v>#REF!</v>
      </c>
      <c r="X251" s="325"/>
      <c r="Y251" s="315"/>
      <c r="Z251" s="315"/>
      <c r="AA251" s="315"/>
      <c r="AB251" s="315"/>
      <c r="AC251" s="315"/>
      <c r="AD251" s="315"/>
    </row>
    <row r="252" spans="1:30" ht="18.600000000000001" hidden="1">
      <c r="A252" s="358"/>
      <c r="B252" s="360" t="e">
        <f>apuração!#REF!</f>
        <v>#REF!</v>
      </c>
      <c r="C252" s="360" t="e">
        <f>apuração!#REF!</f>
        <v>#REF!</v>
      </c>
      <c r="D252" s="360" t="e">
        <f>apuração!#REF!</f>
        <v>#REF!</v>
      </c>
      <c r="E252" s="360" t="e">
        <f>apuração!#REF!</f>
        <v>#REF!</v>
      </c>
      <c r="F252" s="360" t="e">
        <f>apuração!#REF!</f>
        <v>#REF!</v>
      </c>
      <c r="G252" s="361" t="e">
        <f>apuração!#REF!</f>
        <v>#REF!</v>
      </c>
      <c r="H252" s="362" t="e">
        <f>apuração!#REF!</f>
        <v>#REF!</v>
      </c>
      <c r="I252" s="362" t="e">
        <f>apuração!#REF!</f>
        <v>#REF!</v>
      </c>
      <c r="J252" s="360" t="e">
        <f>apuração!#REF!</f>
        <v>#REF!</v>
      </c>
      <c r="K252" s="362" t="e">
        <f>apuração!#REF!</f>
        <v>#REF!</v>
      </c>
      <c r="L252" s="327" t="e">
        <f>apuração!#REF!</f>
        <v>#REF!</v>
      </c>
      <c r="M252" s="327" t="e">
        <f>apuração!#REF!</f>
        <v>#REF!</v>
      </c>
      <c r="N252" s="322" t="e">
        <f>apuração!#REF!</f>
        <v>#REF!</v>
      </c>
      <c r="O252" s="323" t="e">
        <f>apuração!#REF!</f>
        <v>#REF!</v>
      </c>
      <c r="P252" s="323" t="e">
        <f>apuração!#REF!</f>
        <v>#REF!</v>
      </c>
      <c r="Q252" s="323" t="e">
        <f>apuração!#REF!</f>
        <v>#REF!</v>
      </c>
      <c r="R252" s="323" t="e">
        <f>apuração!#REF!</f>
        <v>#REF!</v>
      </c>
      <c r="S252" s="324" t="e">
        <f>apuração!#REF!</f>
        <v>#REF!</v>
      </c>
      <c r="T252" s="324" t="e">
        <f>apuração!#REF!</f>
        <v>#REF!</v>
      </c>
      <c r="U252" s="324" t="e">
        <f>apuração!#REF!</f>
        <v>#REF!</v>
      </c>
      <c r="V252" s="324" t="e">
        <f>apuração!#REF!</f>
        <v>#REF!</v>
      </c>
      <c r="W252" s="315" t="e">
        <f>apuração!#REF!</f>
        <v>#REF!</v>
      </c>
      <c r="X252" s="325"/>
      <c r="Y252" s="315"/>
      <c r="Z252" s="315"/>
      <c r="AA252" s="315"/>
      <c r="AB252" s="315"/>
      <c r="AC252" s="315"/>
      <c r="AD252" s="315"/>
    </row>
    <row r="253" spans="1:30" ht="18.600000000000001" hidden="1">
      <c r="A253" s="358"/>
      <c r="B253" s="360" t="e">
        <f>apuração!#REF!</f>
        <v>#REF!</v>
      </c>
      <c r="C253" s="360" t="e">
        <f>apuração!#REF!</f>
        <v>#REF!</v>
      </c>
      <c r="D253" s="360" t="e">
        <f>apuração!#REF!</f>
        <v>#REF!</v>
      </c>
      <c r="E253" s="360" t="e">
        <f>apuração!#REF!</f>
        <v>#REF!</v>
      </c>
      <c r="F253" s="360" t="e">
        <f>apuração!#REF!</f>
        <v>#REF!</v>
      </c>
      <c r="G253" s="361" t="e">
        <f>apuração!#REF!</f>
        <v>#REF!</v>
      </c>
      <c r="H253" s="362" t="e">
        <f>apuração!#REF!</f>
        <v>#REF!</v>
      </c>
      <c r="I253" s="362" t="e">
        <f>apuração!#REF!</f>
        <v>#REF!</v>
      </c>
      <c r="J253" s="360" t="e">
        <f>apuração!#REF!</f>
        <v>#REF!</v>
      </c>
      <c r="K253" s="362" t="e">
        <f>apuração!#REF!</f>
        <v>#REF!</v>
      </c>
      <c r="L253" s="327" t="e">
        <f>apuração!#REF!</f>
        <v>#REF!</v>
      </c>
      <c r="M253" s="327" t="e">
        <f>apuração!#REF!</f>
        <v>#REF!</v>
      </c>
      <c r="N253" s="322" t="e">
        <f>apuração!#REF!</f>
        <v>#REF!</v>
      </c>
      <c r="O253" s="323" t="e">
        <f>apuração!#REF!</f>
        <v>#REF!</v>
      </c>
      <c r="P253" s="323" t="e">
        <f>apuração!#REF!</f>
        <v>#REF!</v>
      </c>
      <c r="Q253" s="323" t="e">
        <f>apuração!#REF!</f>
        <v>#REF!</v>
      </c>
      <c r="R253" s="323" t="e">
        <f>apuração!#REF!</f>
        <v>#REF!</v>
      </c>
      <c r="S253" s="324" t="e">
        <f>apuração!#REF!</f>
        <v>#REF!</v>
      </c>
      <c r="T253" s="324" t="e">
        <f>apuração!#REF!</f>
        <v>#REF!</v>
      </c>
      <c r="U253" s="324" t="e">
        <f>apuração!#REF!</f>
        <v>#REF!</v>
      </c>
      <c r="V253" s="324" t="e">
        <f>apuração!#REF!</f>
        <v>#REF!</v>
      </c>
      <c r="W253" s="315" t="e">
        <f>apuração!#REF!</f>
        <v>#REF!</v>
      </c>
      <c r="X253" s="325"/>
      <c r="Y253" s="315"/>
      <c r="Z253" s="315"/>
      <c r="AA253" s="315"/>
      <c r="AB253" s="315"/>
      <c r="AC253" s="315"/>
      <c r="AD253" s="315"/>
    </row>
    <row r="254" spans="1:30" ht="18.600000000000001" hidden="1">
      <c r="A254" s="358"/>
      <c r="B254" s="360" t="e">
        <f>apuração!#REF!</f>
        <v>#REF!</v>
      </c>
      <c r="C254" s="360" t="e">
        <f>apuração!#REF!</f>
        <v>#REF!</v>
      </c>
      <c r="D254" s="360" t="e">
        <f>apuração!#REF!</f>
        <v>#REF!</v>
      </c>
      <c r="E254" s="360" t="e">
        <f>apuração!#REF!</f>
        <v>#REF!</v>
      </c>
      <c r="F254" s="360" t="e">
        <f>apuração!#REF!</f>
        <v>#REF!</v>
      </c>
      <c r="G254" s="361" t="e">
        <f>apuração!#REF!</f>
        <v>#REF!</v>
      </c>
      <c r="H254" s="362" t="e">
        <f>apuração!#REF!</f>
        <v>#REF!</v>
      </c>
      <c r="I254" s="362" t="e">
        <f>apuração!#REF!</f>
        <v>#REF!</v>
      </c>
      <c r="J254" s="360" t="e">
        <f>apuração!#REF!</f>
        <v>#REF!</v>
      </c>
      <c r="K254" s="362" t="e">
        <f>apuração!#REF!</f>
        <v>#REF!</v>
      </c>
      <c r="L254" s="327" t="e">
        <f>apuração!#REF!</f>
        <v>#REF!</v>
      </c>
      <c r="M254" s="327" t="e">
        <f>apuração!#REF!</f>
        <v>#REF!</v>
      </c>
      <c r="N254" s="322" t="e">
        <f>apuração!#REF!</f>
        <v>#REF!</v>
      </c>
      <c r="O254" s="323" t="e">
        <f>apuração!#REF!</f>
        <v>#REF!</v>
      </c>
      <c r="P254" s="323" t="e">
        <f>apuração!#REF!</f>
        <v>#REF!</v>
      </c>
      <c r="Q254" s="323" t="e">
        <f>apuração!#REF!</f>
        <v>#REF!</v>
      </c>
      <c r="R254" s="323" t="e">
        <f>apuração!#REF!</f>
        <v>#REF!</v>
      </c>
      <c r="S254" s="324" t="e">
        <f>apuração!#REF!</f>
        <v>#REF!</v>
      </c>
      <c r="T254" s="324" t="e">
        <f>apuração!#REF!</f>
        <v>#REF!</v>
      </c>
      <c r="U254" s="324" t="e">
        <f>apuração!#REF!</f>
        <v>#REF!</v>
      </c>
      <c r="V254" s="324" t="e">
        <f>apuração!#REF!</f>
        <v>#REF!</v>
      </c>
      <c r="W254" s="315" t="e">
        <f>apuração!#REF!</f>
        <v>#REF!</v>
      </c>
      <c r="X254" s="325"/>
      <c r="Y254" s="315"/>
      <c r="Z254" s="315"/>
      <c r="AA254" s="315"/>
      <c r="AB254" s="315"/>
      <c r="AC254" s="315"/>
      <c r="AD254" s="315"/>
    </row>
    <row r="255" spans="1:30" ht="18.600000000000001" hidden="1">
      <c r="A255" s="358"/>
      <c r="B255" s="360" t="e">
        <f>apuração!#REF!</f>
        <v>#REF!</v>
      </c>
      <c r="C255" s="360" t="e">
        <f>apuração!#REF!</f>
        <v>#REF!</v>
      </c>
      <c r="D255" s="360" t="e">
        <f>apuração!#REF!</f>
        <v>#REF!</v>
      </c>
      <c r="E255" s="360" t="e">
        <f>apuração!#REF!</f>
        <v>#REF!</v>
      </c>
      <c r="F255" s="360" t="e">
        <f>apuração!#REF!</f>
        <v>#REF!</v>
      </c>
      <c r="G255" s="361" t="e">
        <f>apuração!#REF!</f>
        <v>#REF!</v>
      </c>
      <c r="H255" s="362" t="e">
        <f>apuração!#REF!</f>
        <v>#REF!</v>
      </c>
      <c r="I255" s="362" t="e">
        <f>apuração!#REF!</f>
        <v>#REF!</v>
      </c>
      <c r="J255" s="360" t="e">
        <f>apuração!#REF!</f>
        <v>#REF!</v>
      </c>
      <c r="K255" s="362" t="e">
        <f>apuração!#REF!</f>
        <v>#REF!</v>
      </c>
      <c r="L255" s="327" t="e">
        <f>apuração!#REF!</f>
        <v>#REF!</v>
      </c>
      <c r="M255" s="327" t="e">
        <f>apuração!#REF!</f>
        <v>#REF!</v>
      </c>
      <c r="N255" s="322" t="e">
        <f>apuração!#REF!</f>
        <v>#REF!</v>
      </c>
      <c r="O255" s="323" t="e">
        <f>apuração!#REF!</f>
        <v>#REF!</v>
      </c>
      <c r="P255" s="323" t="e">
        <f>apuração!#REF!</f>
        <v>#REF!</v>
      </c>
      <c r="Q255" s="323" t="e">
        <f>apuração!#REF!</f>
        <v>#REF!</v>
      </c>
      <c r="R255" s="323" t="e">
        <f>apuração!#REF!</f>
        <v>#REF!</v>
      </c>
      <c r="S255" s="324" t="e">
        <f>apuração!#REF!</f>
        <v>#REF!</v>
      </c>
      <c r="T255" s="324" t="e">
        <f>apuração!#REF!</f>
        <v>#REF!</v>
      </c>
      <c r="U255" s="324" t="e">
        <f>apuração!#REF!</f>
        <v>#REF!</v>
      </c>
      <c r="V255" s="324" t="e">
        <f>apuração!#REF!</f>
        <v>#REF!</v>
      </c>
      <c r="W255" s="315" t="e">
        <f>apuração!#REF!</f>
        <v>#REF!</v>
      </c>
      <c r="X255" s="325"/>
      <c r="Y255" s="315"/>
      <c r="Z255" s="315"/>
      <c r="AA255" s="315"/>
      <c r="AB255" s="315"/>
      <c r="AC255" s="315"/>
      <c r="AD255" s="315"/>
    </row>
    <row r="256" spans="1:30" ht="18.600000000000001" hidden="1">
      <c r="A256" s="358"/>
      <c r="B256" s="360" t="e">
        <f>apuração!#REF!</f>
        <v>#REF!</v>
      </c>
      <c r="C256" s="360" t="e">
        <f>apuração!#REF!</f>
        <v>#REF!</v>
      </c>
      <c r="D256" s="360" t="e">
        <f>apuração!#REF!</f>
        <v>#REF!</v>
      </c>
      <c r="E256" s="360" t="e">
        <f>apuração!#REF!</f>
        <v>#REF!</v>
      </c>
      <c r="F256" s="360" t="e">
        <f>apuração!#REF!</f>
        <v>#REF!</v>
      </c>
      <c r="G256" s="361" t="e">
        <f>apuração!#REF!</f>
        <v>#REF!</v>
      </c>
      <c r="H256" s="362" t="e">
        <f>apuração!#REF!</f>
        <v>#REF!</v>
      </c>
      <c r="I256" s="362" t="e">
        <f>apuração!#REF!</f>
        <v>#REF!</v>
      </c>
      <c r="J256" s="360" t="e">
        <f>apuração!#REF!</f>
        <v>#REF!</v>
      </c>
      <c r="K256" s="362" t="e">
        <f>apuração!#REF!</f>
        <v>#REF!</v>
      </c>
      <c r="L256" s="327" t="e">
        <f>apuração!#REF!</f>
        <v>#REF!</v>
      </c>
      <c r="M256" s="327" t="e">
        <f>apuração!#REF!</f>
        <v>#REF!</v>
      </c>
      <c r="N256" s="322" t="e">
        <f>apuração!#REF!</f>
        <v>#REF!</v>
      </c>
      <c r="O256" s="323" t="e">
        <f>apuração!#REF!</f>
        <v>#REF!</v>
      </c>
      <c r="P256" s="323" t="e">
        <f>apuração!#REF!</f>
        <v>#REF!</v>
      </c>
      <c r="Q256" s="323" t="e">
        <f>apuração!#REF!</f>
        <v>#REF!</v>
      </c>
      <c r="R256" s="323" t="e">
        <f>apuração!#REF!</f>
        <v>#REF!</v>
      </c>
      <c r="S256" s="324" t="e">
        <f>apuração!#REF!</f>
        <v>#REF!</v>
      </c>
      <c r="T256" s="324" t="e">
        <f>apuração!#REF!</f>
        <v>#REF!</v>
      </c>
      <c r="U256" s="324" t="e">
        <f>apuração!#REF!</f>
        <v>#REF!</v>
      </c>
      <c r="V256" s="324" t="e">
        <f>apuração!#REF!</f>
        <v>#REF!</v>
      </c>
      <c r="W256" s="315" t="e">
        <f>apuração!#REF!</f>
        <v>#REF!</v>
      </c>
      <c r="X256" s="325"/>
      <c r="Y256" s="315"/>
      <c r="Z256" s="315"/>
      <c r="AA256" s="315"/>
      <c r="AB256" s="315"/>
      <c r="AC256" s="315"/>
      <c r="AD256" s="315"/>
    </row>
    <row r="257" spans="1:30" ht="18.600000000000001" hidden="1">
      <c r="A257" s="358"/>
      <c r="B257" s="360" t="e">
        <f>apuração!#REF!</f>
        <v>#REF!</v>
      </c>
      <c r="C257" s="360" t="e">
        <f>apuração!#REF!</f>
        <v>#REF!</v>
      </c>
      <c r="D257" s="360" t="e">
        <f>apuração!#REF!</f>
        <v>#REF!</v>
      </c>
      <c r="E257" s="360" t="e">
        <f>apuração!#REF!</f>
        <v>#REF!</v>
      </c>
      <c r="F257" s="360" t="e">
        <f>apuração!#REF!</f>
        <v>#REF!</v>
      </c>
      <c r="G257" s="361" t="e">
        <f>apuração!#REF!</f>
        <v>#REF!</v>
      </c>
      <c r="H257" s="362" t="e">
        <f>apuração!#REF!</f>
        <v>#REF!</v>
      </c>
      <c r="I257" s="362" t="e">
        <f>apuração!#REF!</f>
        <v>#REF!</v>
      </c>
      <c r="J257" s="360" t="e">
        <f>apuração!#REF!</f>
        <v>#REF!</v>
      </c>
      <c r="K257" s="362" t="e">
        <f>apuração!#REF!</f>
        <v>#REF!</v>
      </c>
      <c r="L257" s="327" t="e">
        <f>apuração!#REF!</f>
        <v>#REF!</v>
      </c>
      <c r="M257" s="327" t="e">
        <f>apuração!#REF!</f>
        <v>#REF!</v>
      </c>
      <c r="N257" s="322" t="e">
        <f>apuração!#REF!</f>
        <v>#REF!</v>
      </c>
      <c r="O257" s="323" t="e">
        <f>apuração!#REF!</f>
        <v>#REF!</v>
      </c>
      <c r="P257" s="323" t="e">
        <f>apuração!#REF!</f>
        <v>#REF!</v>
      </c>
      <c r="Q257" s="323" t="e">
        <f>apuração!#REF!</f>
        <v>#REF!</v>
      </c>
      <c r="R257" s="323" t="e">
        <f>apuração!#REF!</f>
        <v>#REF!</v>
      </c>
      <c r="S257" s="324" t="e">
        <f>apuração!#REF!</f>
        <v>#REF!</v>
      </c>
      <c r="T257" s="324" t="e">
        <f>apuração!#REF!</f>
        <v>#REF!</v>
      </c>
      <c r="U257" s="324" t="e">
        <f>apuração!#REF!</f>
        <v>#REF!</v>
      </c>
      <c r="V257" s="324" t="e">
        <f>apuração!#REF!</f>
        <v>#REF!</v>
      </c>
      <c r="W257" s="315" t="e">
        <f>apuração!#REF!</f>
        <v>#REF!</v>
      </c>
      <c r="X257" s="325"/>
      <c r="Y257" s="315"/>
      <c r="Z257" s="315"/>
      <c r="AA257" s="315"/>
      <c r="AB257" s="315"/>
      <c r="AC257" s="315"/>
      <c r="AD257" s="315"/>
    </row>
    <row r="258" spans="1:30" ht="18.600000000000001" hidden="1">
      <c r="A258" s="358"/>
      <c r="B258" s="360" t="e">
        <f>apuração!#REF!</f>
        <v>#REF!</v>
      </c>
      <c r="C258" s="360" t="e">
        <f>apuração!#REF!</f>
        <v>#REF!</v>
      </c>
      <c r="D258" s="360" t="e">
        <f>apuração!#REF!</f>
        <v>#REF!</v>
      </c>
      <c r="E258" s="360" t="e">
        <f>apuração!#REF!</f>
        <v>#REF!</v>
      </c>
      <c r="F258" s="360" t="e">
        <f>apuração!#REF!</f>
        <v>#REF!</v>
      </c>
      <c r="G258" s="361" t="e">
        <f>apuração!#REF!</f>
        <v>#REF!</v>
      </c>
      <c r="H258" s="362" t="e">
        <f>apuração!#REF!</f>
        <v>#REF!</v>
      </c>
      <c r="I258" s="362" t="e">
        <f>apuração!#REF!</f>
        <v>#REF!</v>
      </c>
      <c r="J258" s="360" t="e">
        <f>apuração!#REF!</f>
        <v>#REF!</v>
      </c>
      <c r="K258" s="362" t="e">
        <f>apuração!#REF!</f>
        <v>#REF!</v>
      </c>
      <c r="L258" s="327" t="e">
        <f>apuração!#REF!</f>
        <v>#REF!</v>
      </c>
      <c r="M258" s="327" t="e">
        <f>apuração!#REF!</f>
        <v>#REF!</v>
      </c>
      <c r="N258" s="322" t="e">
        <f>apuração!#REF!</f>
        <v>#REF!</v>
      </c>
      <c r="O258" s="323" t="e">
        <f>apuração!#REF!</f>
        <v>#REF!</v>
      </c>
      <c r="P258" s="323" t="e">
        <f>apuração!#REF!</f>
        <v>#REF!</v>
      </c>
      <c r="Q258" s="323" t="e">
        <f>apuração!#REF!</f>
        <v>#REF!</v>
      </c>
      <c r="R258" s="323" t="e">
        <f>apuração!#REF!</f>
        <v>#REF!</v>
      </c>
      <c r="S258" s="324" t="e">
        <f>apuração!#REF!</f>
        <v>#REF!</v>
      </c>
      <c r="T258" s="324" t="e">
        <f>apuração!#REF!</f>
        <v>#REF!</v>
      </c>
      <c r="U258" s="324" t="e">
        <f>apuração!#REF!</f>
        <v>#REF!</v>
      </c>
      <c r="V258" s="324" t="e">
        <f>apuração!#REF!</f>
        <v>#REF!</v>
      </c>
      <c r="W258" s="315" t="e">
        <f>apuração!#REF!</f>
        <v>#REF!</v>
      </c>
      <c r="X258" s="325"/>
      <c r="Y258" s="315"/>
      <c r="Z258" s="315"/>
      <c r="AA258" s="315"/>
      <c r="AB258" s="315"/>
      <c r="AC258" s="315"/>
      <c r="AD258" s="315"/>
    </row>
    <row r="259" spans="1:30" ht="18.600000000000001" hidden="1">
      <c r="A259" s="358"/>
      <c r="B259" s="360" t="e">
        <f>apuração!#REF!</f>
        <v>#REF!</v>
      </c>
      <c r="C259" s="360" t="e">
        <f>apuração!#REF!</f>
        <v>#REF!</v>
      </c>
      <c r="D259" s="360" t="e">
        <f>apuração!#REF!</f>
        <v>#REF!</v>
      </c>
      <c r="E259" s="360" t="e">
        <f>apuração!#REF!</f>
        <v>#REF!</v>
      </c>
      <c r="F259" s="360" t="e">
        <f>apuração!#REF!</f>
        <v>#REF!</v>
      </c>
      <c r="G259" s="361" t="e">
        <f>apuração!#REF!</f>
        <v>#REF!</v>
      </c>
      <c r="H259" s="362" t="e">
        <f>apuração!#REF!</f>
        <v>#REF!</v>
      </c>
      <c r="I259" s="362" t="e">
        <f>apuração!#REF!</f>
        <v>#REF!</v>
      </c>
      <c r="J259" s="360" t="e">
        <f>apuração!#REF!</f>
        <v>#REF!</v>
      </c>
      <c r="K259" s="362" t="e">
        <f>apuração!#REF!</f>
        <v>#REF!</v>
      </c>
      <c r="L259" s="327" t="e">
        <f>apuração!#REF!</f>
        <v>#REF!</v>
      </c>
      <c r="M259" s="327" t="e">
        <f>apuração!#REF!</f>
        <v>#REF!</v>
      </c>
      <c r="N259" s="322" t="e">
        <f>apuração!#REF!</f>
        <v>#REF!</v>
      </c>
      <c r="O259" s="323" t="e">
        <f>apuração!#REF!</f>
        <v>#REF!</v>
      </c>
      <c r="P259" s="323" t="e">
        <f>apuração!#REF!</f>
        <v>#REF!</v>
      </c>
      <c r="Q259" s="323" t="e">
        <f>apuração!#REF!</f>
        <v>#REF!</v>
      </c>
      <c r="R259" s="323" t="e">
        <f>apuração!#REF!</f>
        <v>#REF!</v>
      </c>
      <c r="S259" s="324" t="e">
        <f>apuração!#REF!</f>
        <v>#REF!</v>
      </c>
      <c r="T259" s="324" t="e">
        <f>apuração!#REF!</f>
        <v>#REF!</v>
      </c>
      <c r="U259" s="324" t="e">
        <f>apuração!#REF!</f>
        <v>#REF!</v>
      </c>
      <c r="V259" s="324" t="e">
        <f>apuração!#REF!</f>
        <v>#REF!</v>
      </c>
      <c r="W259" s="315" t="e">
        <f>apuração!#REF!</f>
        <v>#REF!</v>
      </c>
      <c r="X259" s="325"/>
      <c r="Y259" s="315"/>
      <c r="Z259" s="315"/>
      <c r="AA259" s="315"/>
      <c r="AB259" s="315"/>
      <c r="AC259" s="315"/>
      <c r="AD259" s="315"/>
    </row>
    <row r="260" spans="1:30" ht="18.600000000000001" hidden="1">
      <c r="A260" s="358"/>
      <c r="B260" s="360" t="e">
        <f>apuração!#REF!</f>
        <v>#REF!</v>
      </c>
      <c r="C260" s="360" t="e">
        <f>apuração!#REF!</f>
        <v>#REF!</v>
      </c>
      <c r="D260" s="360" t="e">
        <f>apuração!#REF!</f>
        <v>#REF!</v>
      </c>
      <c r="E260" s="360" t="e">
        <f>apuração!#REF!</f>
        <v>#REF!</v>
      </c>
      <c r="F260" s="360" t="e">
        <f>apuração!#REF!</f>
        <v>#REF!</v>
      </c>
      <c r="G260" s="361" t="e">
        <f>apuração!#REF!</f>
        <v>#REF!</v>
      </c>
      <c r="H260" s="362" t="e">
        <f>apuração!#REF!</f>
        <v>#REF!</v>
      </c>
      <c r="I260" s="362" t="e">
        <f>apuração!#REF!</f>
        <v>#REF!</v>
      </c>
      <c r="J260" s="360" t="e">
        <f>apuração!#REF!</f>
        <v>#REF!</v>
      </c>
      <c r="K260" s="362" t="e">
        <f>apuração!#REF!</f>
        <v>#REF!</v>
      </c>
      <c r="L260" s="327" t="e">
        <f>apuração!#REF!</f>
        <v>#REF!</v>
      </c>
      <c r="M260" s="327" t="e">
        <f>apuração!#REF!</f>
        <v>#REF!</v>
      </c>
      <c r="N260" s="322" t="e">
        <f>apuração!#REF!</f>
        <v>#REF!</v>
      </c>
      <c r="O260" s="323" t="e">
        <f>apuração!#REF!</f>
        <v>#REF!</v>
      </c>
      <c r="P260" s="323" t="e">
        <f>apuração!#REF!</f>
        <v>#REF!</v>
      </c>
      <c r="Q260" s="323" t="e">
        <f>apuração!#REF!</f>
        <v>#REF!</v>
      </c>
      <c r="R260" s="323" t="e">
        <f>apuração!#REF!</f>
        <v>#REF!</v>
      </c>
      <c r="S260" s="324" t="e">
        <f>apuração!#REF!</f>
        <v>#REF!</v>
      </c>
      <c r="T260" s="324" t="e">
        <f>apuração!#REF!</f>
        <v>#REF!</v>
      </c>
      <c r="U260" s="324" t="e">
        <f>apuração!#REF!</f>
        <v>#REF!</v>
      </c>
      <c r="V260" s="324" t="e">
        <f>apuração!#REF!</f>
        <v>#REF!</v>
      </c>
      <c r="W260" s="315" t="e">
        <f>apuração!#REF!</f>
        <v>#REF!</v>
      </c>
      <c r="X260" s="325"/>
      <c r="Y260" s="315"/>
      <c r="Z260" s="315"/>
      <c r="AA260" s="315"/>
      <c r="AB260" s="315"/>
      <c r="AC260" s="315"/>
      <c r="AD260" s="315"/>
    </row>
    <row r="261" spans="1:30" ht="18.600000000000001" hidden="1">
      <c r="A261" s="358"/>
      <c r="B261" s="360" t="e">
        <f>apuração!#REF!</f>
        <v>#REF!</v>
      </c>
      <c r="C261" s="360" t="e">
        <f>apuração!#REF!</f>
        <v>#REF!</v>
      </c>
      <c r="D261" s="360" t="e">
        <f>apuração!#REF!</f>
        <v>#REF!</v>
      </c>
      <c r="E261" s="360" t="e">
        <f>apuração!#REF!</f>
        <v>#REF!</v>
      </c>
      <c r="F261" s="360" t="e">
        <f>apuração!#REF!</f>
        <v>#REF!</v>
      </c>
      <c r="G261" s="361" t="e">
        <f>apuração!#REF!</f>
        <v>#REF!</v>
      </c>
      <c r="H261" s="362" t="e">
        <f>apuração!#REF!</f>
        <v>#REF!</v>
      </c>
      <c r="I261" s="362" t="e">
        <f>apuração!#REF!</f>
        <v>#REF!</v>
      </c>
      <c r="J261" s="360" t="e">
        <f>apuração!#REF!</f>
        <v>#REF!</v>
      </c>
      <c r="K261" s="362" t="e">
        <f>apuração!#REF!</f>
        <v>#REF!</v>
      </c>
      <c r="L261" s="327" t="e">
        <f>apuração!#REF!</f>
        <v>#REF!</v>
      </c>
      <c r="M261" s="327" t="e">
        <f>apuração!#REF!</f>
        <v>#REF!</v>
      </c>
      <c r="N261" s="322" t="e">
        <f>apuração!#REF!</f>
        <v>#REF!</v>
      </c>
      <c r="O261" s="323" t="e">
        <f>apuração!#REF!</f>
        <v>#REF!</v>
      </c>
      <c r="P261" s="323" t="e">
        <f>apuração!#REF!</f>
        <v>#REF!</v>
      </c>
      <c r="Q261" s="323" t="e">
        <f>apuração!#REF!</f>
        <v>#REF!</v>
      </c>
      <c r="R261" s="323" t="e">
        <f>apuração!#REF!</f>
        <v>#REF!</v>
      </c>
      <c r="S261" s="324" t="e">
        <f>apuração!#REF!</f>
        <v>#REF!</v>
      </c>
      <c r="T261" s="324" t="e">
        <f>apuração!#REF!</f>
        <v>#REF!</v>
      </c>
      <c r="U261" s="324" t="e">
        <f>apuração!#REF!</f>
        <v>#REF!</v>
      </c>
      <c r="V261" s="324" t="e">
        <f>apuração!#REF!</f>
        <v>#REF!</v>
      </c>
      <c r="W261" s="315" t="e">
        <f>apuração!#REF!</f>
        <v>#REF!</v>
      </c>
      <c r="X261" s="325"/>
      <c r="Y261" s="315"/>
      <c r="Z261" s="315"/>
      <c r="AA261" s="315"/>
      <c r="AB261" s="315"/>
      <c r="AC261" s="315"/>
      <c r="AD261" s="315"/>
    </row>
    <row r="262" spans="1:30" ht="18.600000000000001" hidden="1">
      <c r="A262" s="358"/>
      <c r="B262" s="360" t="e">
        <f>apuração!#REF!</f>
        <v>#REF!</v>
      </c>
      <c r="C262" s="360" t="e">
        <f>apuração!#REF!</f>
        <v>#REF!</v>
      </c>
      <c r="D262" s="360" t="e">
        <f>apuração!#REF!</f>
        <v>#REF!</v>
      </c>
      <c r="E262" s="360" t="e">
        <f>apuração!#REF!</f>
        <v>#REF!</v>
      </c>
      <c r="F262" s="360" t="e">
        <f>apuração!#REF!</f>
        <v>#REF!</v>
      </c>
      <c r="G262" s="361" t="e">
        <f>apuração!#REF!</f>
        <v>#REF!</v>
      </c>
      <c r="H262" s="362" t="e">
        <f>apuração!#REF!</f>
        <v>#REF!</v>
      </c>
      <c r="I262" s="362" t="e">
        <f>apuração!#REF!</f>
        <v>#REF!</v>
      </c>
      <c r="J262" s="360" t="e">
        <f>apuração!#REF!</f>
        <v>#REF!</v>
      </c>
      <c r="K262" s="362" t="e">
        <f>apuração!#REF!</f>
        <v>#REF!</v>
      </c>
      <c r="L262" s="327" t="e">
        <f>apuração!#REF!</f>
        <v>#REF!</v>
      </c>
      <c r="M262" s="327" t="e">
        <f>apuração!#REF!</f>
        <v>#REF!</v>
      </c>
      <c r="N262" s="322" t="e">
        <f>apuração!#REF!</f>
        <v>#REF!</v>
      </c>
      <c r="O262" s="323" t="e">
        <f>apuração!#REF!</f>
        <v>#REF!</v>
      </c>
      <c r="P262" s="323" t="e">
        <f>apuração!#REF!</f>
        <v>#REF!</v>
      </c>
      <c r="Q262" s="323" t="e">
        <f>apuração!#REF!</f>
        <v>#REF!</v>
      </c>
      <c r="R262" s="323" t="e">
        <f>apuração!#REF!</f>
        <v>#REF!</v>
      </c>
      <c r="S262" s="324" t="e">
        <f>apuração!#REF!</f>
        <v>#REF!</v>
      </c>
      <c r="T262" s="324" t="e">
        <f>apuração!#REF!</f>
        <v>#REF!</v>
      </c>
      <c r="U262" s="324" t="e">
        <f>apuração!#REF!</f>
        <v>#REF!</v>
      </c>
      <c r="V262" s="324" t="e">
        <f>apuração!#REF!</f>
        <v>#REF!</v>
      </c>
      <c r="W262" s="315" t="e">
        <f>apuração!#REF!</f>
        <v>#REF!</v>
      </c>
      <c r="X262" s="325"/>
      <c r="Y262" s="315"/>
      <c r="Z262" s="315"/>
      <c r="AA262" s="315"/>
      <c r="AB262" s="315"/>
      <c r="AC262" s="315"/>
      <c r="AD262" s="315"/>
    </row>
    <row r="263" spans="1:30" ht="18.600000000000001" hidden="1">
      <c r="A263" s="358"/>
      <c r="B263" s="360" t="e">
        <f>apuração!#REF!</f>
        <v>#REF!</v>
      </c>
      <c r="C263" s="360" t="e">
        <f>apuração!#REF!</f>
        <v>#REF!</v>
      </c>
      <c r="D263" s="360" t="e">
        <f>apuração!#REF!</f>
        <v>#REF!</v>
      </c>
      <c r="E263" s="360" t="e">
        <f>apuração!#REF!</f>
        <v>#REF!</v>
      </c>
      <c r="F263" s="360" t="e">
        <f>apuração!#REF!</f>
        <v>#REF!</v>
      </c>
      <c r="G263" s="361" t="e">
        <f>apuração!#REF!</f>
        <v>#REF!</v>
      </c>
      <c r="H263" s="362" t="e">
        <f>apuração!#REF!</f>
        <v>#REF!</v>
      </c>
      <c r="I263" s="362" t="e">
        <f>apuração!#REF!</f>
        <v>#REF!</v>
      </c>
      <c r="J263" s="360" t="e">
        <f>apuração!#REF!</f>
        <v>#REF!</v>
      </c>
      <c r="K263" s="362" t="e">
        <f>apuração!#REF!</f>
        <v>#REF!</v>
      </c>
      <c r="L263" s="327" t="e">
        <f>apuração!#REF!</f>
        <v>#REF!</v>
      </c>
      <c r="M263" s="327" t="e">
        <f>apuração!#REF!</f>
        <v>#REF!</v>
      </c>
      <c r="N263" s="322" t="e">
        <f>apuração!#REF!</f>
        <v>#REF!</v>
      </c>
      <c r="O263" s="323" t="e">
        <f>apuração!#REF!</f>
        <v>#REF!</v>
      </c>
      <c r="P263" s="323" t="e">
        <f>apuração!#REF!</f>
        <v>#REF!</v>
      </c>
      <c r="Q263" s="323" t="e">
        <f>apuração!#REF!</f>
        <v>#REF!</v>
      </c>
      <c r="R263" s="323" t="e">
        <f>apuração!#REF!</f>
        <v>#REF!</v>
      </c>
      <c r="S263" s="324" t="e">
        <f>apuração!#REF!</f>
        <v>#REF!</v>
      </c>
      <c r="T263" s="324" t="e">
        <f>apuração!#REF!</f>
        <v>#REF!</v>
      </c>
      <c r="U263" s="324" t="e">
        <f>apuração!#REF!</f>
        <v>#REF!</v>
      </c>
      <c r="V263" s="324" t="e">
        <f>apuração!#REF!</f>
        <v>#REF!</v>
      </c>
      <c r="W263" s="315" t="e">
        <f>apuração!#REF!</f>
        <v>#REF!</v>
      </c>
      <c r="X263" s="325"/>
      <c r="Y263" s="315"/>
      <c r="Z263" s="315"/>
      <c r="AA263" s="315"/>
      <c r="AB263" s="315"/>
      <c r="AC263" s="315"/>
      <c r="AD263" s="315"/>
    </row>
    <row r="264" spans="1:30" ht="18.600000000000001" hidden="1">
      <c r="A264" s="358"/>
      <c r="B264" s="360" t="e">
        <f>apuração!#REF!</f>
        <v>#REF!</v>
      </c>
      <c r="C264" s="360" t="e">
        <f>apuração!#REF!</f>
        <v>#REF!</v>
      </c>
      <c r="D264" s="360" t="e">
        <f>apuração!#REF!</f>
        <v>#REF!</v>
      </c>
      <c r="E264" s="360" t="e">
        <f>apuração!#REF!</f>
        <v>#REF!</v>
      </c>
      <c r="F264" s="360" t="e">
        <f>apuração!#REF!</f>
        <v>#REF!</v>
      </c>
      <c r="G264" s="361" t="e">
        <f>apuração!#REF!</f>
        <v>#REF!</v>
      </c>
      <c r="H264" s="362" t="e">
        <f>apuração!#REF!</f>
        <v>#REF!</v>
      </c>
      <c r="I264" s="362" t="e">
        <f>apuração!#REF!</f>
        <v>#REF!</v>
      </c>
      <c r="J264" s="360" t="e">
        <f>apuração!#REF!</f>
        <v>#REF!</v>
      </c>
      <c r="K264" s="362" t="e">
        <f>apuração!#REF!</f>
        <v>#REF!</v>
      </c>
      <c r="L264" s="327" t="e">
        <f>apuração!#REF!</f>
        <v>#REF!</v>
      </c>
      <c r="M264" s="327" t="e">
        <f>apuração!#REF!</f>
        <v>#REF!</v>
      </c>
      <c r="N264" s="322" t="e">
        <f>apuração!#REF!</f>
        <v>#REF!</v>
      </c>
      <c r="O264" s="323" t="e">
        <f>apuração!#REF!</f>
        <v>#REF!</v>
      </c>
      <c r="P264" s="323" t="e">
        <f>apuração!#REF!</f>
        <v>#REF!</v>
      </c>
      <c r="Q264" s="323" t="e">
        <f>apuração!#REF!</f>
        <v>#REF!</v>
      </c>
      <c r="R264" s="323" t="e">
        <f>apuração!#REF!</f>
        <v>#REF!</v>
      </c>
      <c r="S264" s="324" t="e">
        <f>apuração!#REF!</f>
        <v>#REF!</v>
      </c>
      <c r="T264" s="324" t="e">
        <f>apuração!#REF!</f>
        <v>#REF!</v>
      </c>
      <c r="U264" s="324" t="e">
        <f>apuração!#REF!</f>
        <v>#REF!</v>
      </c>
      <c r="V264" s="324" t="e">
        <f>apuração!#REF!</f>
        <v>#REF!</v>
      </c>
      <c r="W264" s="315" t="e">
        <f>apuração!#REF!</f>
        <v>#REF!</v>
      </c>
      <c r="X264" s="325"/>
      <c r="Y264" s="315"/>
      <c r="Z264" s="315"/>
      <c r="AA264" s="315"/>
      <c r="AB264" s="315"/>
      <c r="AC264" s="315"/>
      <c r="AD264" s="315"/>
    </row>
    <row r="265" spans="1:30" ht="18.600000000000001" hidden="1">
      <c r="A265" s="358"/>
      <c r="B265" s="360" t="e">
        <f>apuração!#REF!</f>
        <v>#REF!</v>
      </c>
      <c r="C265" s="360" t="e">
        <f>apuração!#REF!</f>
        <v>#REF!</v>
      </c>
      <c r="D265" s="360" t="e">
        <f>apuração!#REF!</f>
        <v>#REF!</v>
      </c>
      <c r="E265" s="360" t="e">
        <f>apuração!#REF!</f>
        <v>#REF!</v>
      </c>
      <c r="F265" s="360" t="e">
        <f>apuração!#REF!</f>
        <v>#REF!</v>
      </c>
      <c r="G265" s="361" t="e">
        <f>apuração!#REF!</f>
        <v>#REF!</v>
      </c>
      <c r="H265" s="362" t="e">
        <f>apuração!#REF!</f>
        <v>#REF!</v>
      </c>
      <c r="I265" s="362" t="e">
        <f>apuração!#REF!</f>
        <v>#REF!</v>
      </c>
      <c r="J265" s="360" t="e">
        <f>apuração!#REF!</f>
        <v>#REF!</v>
      </c>
      <c r="K265" s="362" t="e">
        <f>apuração!#REF!</f>
        <v>#REF!</v>
      </c>
      <c r="L265" s="327" t="e">
        <f>apuração!#REF!</f>
        <v>#REF!</v>
      </c>
      <c r="M265" s="327" t="e">
        <f>apuração!#REF!</f>
        <v>#REF!</v>
      </c>
      <c r="N265" s="322" t="e">
        <f>apuração!#REF!</f>
        <v>#REF!</v>
      </c>
      <c r="O265" s="323" t="e">
        <f>apuração!#REF!</f>
        <v>#REF!</v>
      </c>
      <c r="P265" s="323" t="e">
        <f>apuração!#REF!</f>
        <v>#REF!</v>
      </c>
      <c r="Q265" s="323" t="e">
        <f>apuração!#REF!</f>
        <v>#REF!</v>
      </c>
      <c r="R265" s="323" t="e">
        <f>apuração!#REF!</f>
        <v>#REF!</v>
      </c>
      <c r="S265" s="324" t="e">
        <f>apuração!#REF!</f>
        <v>#REF!</v>
      </c>
      <c r="T265" s="324" t="e">
        <f>apuração!#REF!</f>
        <v>#REF!</v>
      </c>
      <c r="U265" s="324" t="e">
        <f>apuração!#REF!</f>
        <v>#REF!</v>
      </c>
      <c r="V265" s="324" t="e">
        <f>apuração!#REF!</f>
        <v>#REF!</v>
      </c>
      <c r="W265" s="315" t="e">
        <f>apuração!#REF!</f>
        <v>#REF!</v>
      </c>
      <c r="X265" s="325"/>
      <c r="Y265" s="315"/>
      <c r="Z265" s="315"/>
      <c r="AA265" s="315"/>
      <c r="AB265" s="315"/>
      <c r="AC265" s="315"/>
      <c r="AD265" s="315"/>
    </row>
    <row r="266" spans="1:30" ht="18.600000000000001" hidden="1">
      <c r="A266" s="358"/>
      <c r="B266" s="360" t="e">
        <f>apuração!#REF!</f>
        <v>#REF!</v>
      </c>
      <c r="C266" s="360" t="e">
        <f>apuração!#REF!</f>
        <v>#REF!</v>
      </c>
      <c r="D266" s="360" t="e">
        <f>apuração!#REF!</f>
        <v>#REF!</v>
      </c>
      <c r="E266" s="360" t="e">
        <f>apuração!#REF!</f>
        <v>#REF!</v>
      </c>
      <c r="F266" s="360" t="e">
        <f>apuração!#REF!</f>
        <v>#REF!</v>
      </c>
      <c r="G266" s="361" t="e">
        <f>apuração!#REF!</f>
        <v>#REF!</v>
      </c>
      <c r="H266" s="362" t="e">
        <f>apuração!#REF!</f>
        <v>#REF!</v>
      </c>
      <c r="I266" s="362" t="e">
        <f>apuração!#REF!</f>
        <v>#REF!</v>
      </c>
      <c r="J266" s="360" t="e">
        <f>apuração!#REF!</f>
        <v>#REF!</v>
      </c>
      <c r="K266" s="362" t="e">
        <f>apuração!#REF!</f>
        <v>#REF!</v>
      </c>
      <c r="L266" s="327" t="e">
        <f>apuração!#REF!</f>
        <v>#REF!</v>
      </c>
      <c r="M266" s="327" t="e">
        <f>apuração!#REF!</f>
        <v>#REF!</v>
      </c>
      <c r="N266" s="322" t="e">
        <f>apuração!#REF!</f>
        <v>#REF!</v>
      </c>
      <c r="O266" s="323" t="e">
        <f>apuração!#REF!</f>
        <v>#REF!</v>
      </c>
      <c r="P266" s="323" t="e">
        <f>apuração!#REF!</f>
        <v>#REF!</v>
      </c>
      <c r="Q266" s="323" t="e">
        <f>apuração!#REF!</f>
        <v>#REF!</v>
      </c>
      <c r="R266" s="323" t="e">
        <f>apuração!#REF!</f>
        <v>#REF!</v>
      </c>
      <c r="S266" s="324" t="e">
        <f>apuração!#REF!</f>
        <v>#REF!</v>
      </c>
      <c r="T266" s="324" t="e">
        <f>apuração!#REF!</f>
        <v>#REF!</v>
      </c>
      <c r="U266" s="324" t="e">
        <f>apuração!#REF!</f>
        <v>#REF!</v>
      </c>
      <c r="V266" s="324" t="e">
        <f>apuração!#REF!</f>
        <v>#REF!</v>
      </c>
      <c r="W266" s="315" t="e">
        <f>apuração!#REF!</f>
        <v>#REF!</v>
      </c>
      <c r="X266" s="325"/>
      <c r="Y266" s="315"/>
      <c r="Z266" s="315"/>
      <c r="AA266" s="315"/>
      <c r="AB266" s="315"/>
      <c r="AC266" s="315"/>
      <c r="AD266" s="315"/>
    </row>
    <row r="267" spans="1:30" ht="18.600000000000001" hidden="1">
      <c r="A267" s="358"/>
      <c r="B267" s="360" t="e">
        <f>apuração!#REF!</f>
        <v>#REF!</v>
      </c>
      <c r="C267" s="360" t="e">
        <f>apuração!#REF!</f>
        <v>#REF!</v>
      </c>
      <c r="D267" s="360" t="e">
        <f>apuração!#REF!</f>
        <v>#REF!</v>
      </c>
      <c r="E267" s="360" t="e">
        <f>apuração!#REF!</f>
        <v>#REF!</v>
      </c>
      <c r="F267" s="360" t="e">
        <f>apuração!#REF!</f>
        <v>#REF!</v>
      </c>
      <c r="G267" s="361" t="e">
        <f>apuração!#REF!</f>
        <v>#REF!</v>
      </c>
      <c r="H267" s="362" t="e">
        <f>apuração!#REF!</f>
        <v>#REF!</v>
      </c>
      <c r="I267" s="362" t="e">
        <f>apuração!#REF!</f>
        <v>#REF!</v>
      </c>
      <c r="J267" s="360" t="e">
        <f>apuração!#REF!</f>
        <v>#REF!</v>
      </c>
      <c r="K267" s="362" t="e">
        <f>apuração!#REF!</f>
        <v>#REF!</v>
      </c>
      <c r="L267" s="327" t="e">
        <f>apuração!#REF!</f>
        <v>#REF!</v>
      </c>
      <c r="M267" s="327" t="e">
        <f>apuração!#REF!</f>
        <v>#REF!</v>
      </c>
      <c r="N267" s="322" t="e">
        <f>apuração!#REF!</f>
        <v>#REF!</v>
      </c>
      <c r="O267" s="323" t="e">
        <f>apuração!#REF!</f>
        <v>#REF!</v>
      </c>
      <c r="P267" s="323" t="e">
        <f>apuração!#REF!</f>
        <v>#REF!</v>
      </c>
      <c r="Q267" s="323" t="e">
        <f>apuração!#REF!</f>
        <v>#REF!</v>
      </c>
      <c r="R267" s="323" t="e">
        <f>apuração!#REF!</f>
        <v>#REF!</v>
      </c>
      <c r="S267" s="324" t="e">
        <f>apuração!#REF!</f>
        <v>#REF!</v>
      </c>
      <c r="T267" s="324" t="e">
        <f>apuração!#REF!</f>
        <v>#REF!</v>
      </c>
      <c r="U267" s="324" t="e">
        <f>apuração!#REF!</f>
        <v>#REF!</v>
      </c>
      <c r="V267" s="324" t="e">
        <f>apuração!#REF!</f>
        <v>#REF!</v>
      </c>
      <c r="W267" s="315" t="e">
        <f>apuração!#REF!</f>
        <v>#REF!</v>
      </c>
      <c r="X267" s="325"/>
      <c r="Y267" s="315"/>
      <c r="Z267" s="315"/>
      <c r="AA267" s="315"/>
      <c r="AB267" s="315"/>
      <c r="AC267" s="315"/>
      <c r="AD267" s="315"/>
    </row>
    <row r="268" spans="1:30" ht="18.600000000000001" hidden="1">
      <c r="A268" s="358"/>
      <c r="B268" s="360" t="e">
        <f>apuração!#REF!</f>
        <v>#REF!</v>
      </c>
      <c r="C268" s="360" t="e">
        <f>apuração!#REF!</f>
        <v>#REF!</v>
      </c>
      <c r="D268" s="360" t="e">
        <f>apuração!#REF!</f>
        <v>#REF!</v>
      </c>
      <c r="E268" s="360" t="e">
        <f>apuração!#REF!</f>
        <v>#REF!</v>
      </c>
      <c r="F268" s="360" t="e">
        <f>apuração!#REF!</f>
        <v>#REF!</v>
      </c>
      <c r="G268" s="361" t="e">
        <f>apuração!#REF!</f>
        <v>#REF!</v>
      </c>
      <c r="H268" s="362" t="e">
        <f>apuração!#REF!</f>
        <v>#REF!</v>
      </c>
      <c r="I268" s="362" t="e">
        <f>apuração!#REF!</f>
        <v>#REF!</v>
      </c>
      <c r="J268" s="360" t="e">
        <f>apuração!#REF!</f>
        <v>#REF!</v>
      </c>
      <c r="K268" s="362" t="e">
        <f>apuração!#REF!</f>
        <v>#REF!</v>
      </c>
      <c r="L268" s="327" t="e">
        <f>apuração!#REF!</f>
        <v>#REF!</v>
      </c>
      <c r="M268" s="327" t="e">
        <f>apuração!#REF!</f>
        <v>#REF!</v>
      </c>
      <c r="N268" s="322" t="e">
        <f>apuração!#REF!</f>
        <v>#REF!</v>
      </c>
      <c r="O268" s="323" t="e">
        <f>apuração!#REF!</f>
        <v>#REF!</v>
      </c>
      <c r="P268" s="323" t="e">
        <f>apuração!#REF!</f>
        <v>#REF!</v>
      </c>
      <c r="Q268" s="323" t="e">
        <f>apuração!#REF!</f>
        <v>#REF!</v>
      </c>
      <c r="R268" s="323" t="e">
        <f>apuração!#REF!</f>
        <v>#REF!</v>
      </c>
      <c r="S268" s="324" t="e">
        <f>apuração!#REF!</f>
        <v>#REF!</v>
      </c>
      <c r="T268" s="324" t="e">
        <f>apuração!#REF!</f>
        <v>#REF!</v>
      </c>
      <c r="U268" s="324" t="e">
        <f>apuração!#REF!</f>
        <v>#REF!</v>
      </c>
      <c r="V268" s="324" t="e">
        <f>apuração!#REF!</f>
        <v>#REF!</v>
      </c>
      <c r="W268" s="315" t="e">
        <f>apuração!#REF!</f>
        <v>#REF!</v>
      </c>
      <c r="X268" s="325"/>
      <c r="Y268" s="315"/>
      <c r="Z268" s="315"/>
      <c r="AA268" s="315"/>
      <c r="AB268" s="315"/>
      <c r="AC268" s="315"/>
      <c r="AD268" s="315"/>
    </row>
    <row r="269" spans="1:30" ht="18.600000000000001" hidden="1">
      <c r="A269" s="358"/>
      <c r="B269" s="360" t="e">
        <f>apuração!#REF!</f>
        <v>#REF!</v>
      </c>
      <c r="C269" s="360" t="e">
        <f>apuração!#REF!</f>
        <v>#REF!</v>
      </c>
      <c r="D269" s="360" t="e">
        <f>apuração!#REF!</f>
        <v>#REF!</v>
      </c>
      <c r="E269" s="360" t="e">
        <f>apuração!#REF!</f>
        <v>#REF!</v>
      </c>
      <c r="F269" s="360" t="e">
        <f>apuração!#REF!</f>
        <v>#REF!</v>
      </c>
      <c r="G269" s="361" t="e">
        <f>apuração!#REF!</f>
        <v>#REF!</v>
      </c>
      <c r="H269" s="362" t="e">
        <f>apuração!#REF!</f>
        <v>#REF!</v>
      </c>
      <c r="I269" s="362" t="e">
        <f>apuração!#REF!</f>
        <v>#REF!</v>
      </c>
      <c r="J269" s="360" t="e">
        <f>apuração!#REF!</f>
        <v>#REF!</v>
      </c>
      <c r="K269" s="362" t="e">
        <f>apuração!#REF!</f>
        <v>#REF!</v>
      </c>
      <c r="L269" s="327" t="e">
        <f>apuração!#REF!</f>
        <v>#REF!</v>
      </c>
      <c r="M269" s="327" t="e">
        <f>apuração!#REF!</f>
        <v>#REF!</v>
      </c>
      <c r="N269" s="322" t="e">
        <f>apuração!#REF!</f>
        <v>#REF!</v>
      </c>
      <c r="O269" s="323" t="e">
        <f>apuração!#REF!</f>
        <v>#REF!</v>
      </c>
      <c r="P269" s="323" t="e">
        <f>apuração!#REF!</f>
        <v>#REF!</v>
      </c>
      <c r="Q269" s="323" t="e">
        <f>apuração!#REF!</f>
        <v>#REF!</v>
      </c>
      <c r="R269" s="323" t="e">
        <f>apuração!#REF!</f>
        <v>#REF!</v>
      </c>
      <c r="S269" s="324" t="e">
        <f>apuração!#REF!</f>
        <v>#REF!</v>
      </c>
      <c r="T269" s="324" t="e">
        <f>apuração!#REF!</f>
        <v>#REF!</v>
      </c>
      <c r="U269" s="324" t="e">
        <f>apuração!#REF!</f>
        <v>#REF!</v>
      </c>
      <c r="V269" s="324" t="e">
        <f>apuração!#REF!</f>
        <v>#REF!</v>
      </c>
      <c r="W269" s="315" t="e">
        <f>apuração!#REF!</f>
        <v>#REF!</v>
      </c>
      <c r="X269" s="325"/>
      <c r="Y269" s="315"/>
      <c r="Z269" s="315"/>
      <c r="AA269" s="315"/>
      <c r="AB269" s="315"/>
      <c r="AC269" s="315"/>
      <c r="AD269" s="315"/>
    </row>
    <row r="270" spans="1:30" ht="18.600000000000001" hidden="1">
      <c r="A270" s="358"/>
      <c r="B270" s="360" t="e">
        <f>apuração!#REF!</f>
        <v>#REF!</v>
      </c>
      <c r="C270" s="360" t="e">
        <f>apuração!#REF!</f>
        <v>#REF!</v>
      </c>
      <c r="D270" s="360" t="e">
        <f>apuração!#REF!</f>
        <v>#REF!</v>
      </c>
      <c r="E270" s="360" t="e">
        <f>apuração!#REF!</f>
        <v>#REF!</v>
      </c>
      <c r="F270" s="360" t="e">
        <f>apuração!#REF!</f>
        <v>#REF!</v>
      </c>
      <c r="G270" s="361" t="e">
        <f>apuração!#REF!</f>
        <v>#REF!</v>
      </c>
      <c r="H270" s="362" t="e">
        <f>apuração!#REF!</f>
        <v>#REF!</v>
      </c>
      <c r="I270" s="362" t="e">
        <f>apuração!#REF!</f>
        <v>#REF!</v>
      </c>
      <c r="J270" s="360" t="e">
        <f>apuração!#REF!</f>
        <v>#REF!</v>
      </c>
      <c r="K270" s="362" t="e">
        <f>apuração!#REF!</f>
        <v>#REF!</v>
      </c>
      <c r="L270" s="327" t="e">
        <f>apuração!#REF!</f>
        <v>#REF!</v>
      </c>
      <c r="M270" s="327" t="e">
        <f>apuração!#REF!</f>
        <v>#REF!</v>
      </c>
      <c r="N270" s="322" t="e">
        <f>apuração!#REF!</f>
        <v>#REF!</v>
      </c>
      <c r="O270" s="323" t="e">
        <f>apuração!#REF!</f>
        <v>#REF!</v>
      </c>
      <c r="P270" s="323" t="e">
        <f>apuração!#REF!</f>
        <v>#REF!</v>
      </c>
      <c r="Q270" s="323" t="e">
        <f>apuração!#REF!</f>
        <v>#REF!</v>
      </c>
      <c r="R270" s="323" t="e">
        <f>apuração!#REF!</f>
        <v>#REF!</v>
      </c>
      <c r="S270" s="324" t="e">
        <f>apuração!#REF!</f>
        <v>#REF!</v>
      </c>
      <c r="T270" s="324" t="e">
        <f>apuração!#REF!</f>
        <v>#REF!</v>
      </c>
      <c r="U270" s="324" t="e">
        <f>apuração!#REF!</f>
        <v>#REF!</v>
      </c>
      <c r="V270" s="324" t="e">
        <f>apuração!#REF!</f>
        <v>#REF!</v>
      </c>
      <c r="W270" s="315" t="e">
        <f>apuração!#REF!</f>
        <v>#REF!</v>
      </c>
      <c r="X270" s="325"/>
      <c r="Y270" s="315"/>
      <c r="Z270" s="315"/>
      <c r="AA270" s="315"/>
      <c r="AB270" s="315"/>
      <c r="AC270" s="315"/>
      <c r="AD270" s="315"/>
    </row>
    <row r="271" spans="1:30" ht="18.600000000000001" hidden="1">
      <c r="A271" s="358"/>
      <c r="B271" s="360" t="e">
        <f>apuração!#REF!</f>
        <v>#REF!</v>
      </c>
      <c r="C271" s="360" t="e">
        <f>apuração!#REF!</f>
        <v>#REF!</v>
      </c>
      <c r="D271" s="360" t="e">
        <f>apuração!#REF!</f>
        <v>#REF!</v>
      </c>
      <c r="E271" s="360" t="e">
        <f>apuração!#REF!</f>
        <v>#REF!</v>
      </c>
      <c r="F271" s="360" t="e">
        <f>apuração!#REF!</f>
        <v>#REF!</v>
      </c>
      <c r="G271" s="361" t="e">
        <f>apuração!#REF!</f>
        <v>#REF!</v>
      </c>
      <c r="H271" s="362" t="e">
        <f>apuração!#REF!</f>
        <v>#REF!</v>
      </c>
      <c r="I271" s="362" t="e">
        <f>apuração!#REF!</f>
        <v>#REF!</v>
      </c>
      <c r="J271" s="360" t="e">
        <f>apuração!#REF!</f>
        <v>#REF!</v>
      </c>
      <c r="K271" s="362" t="e">
        <f>apuração!#REF!</f>
        <v>#REF!</v>
      </c>
      <c r="L271" s="327" t="e">
        <f>apuração!#REF!</f>
        <v>#REF!</v>
      </c>
      <c r="M271" s="327" t="e">
        <f>apuração!#REF!</f>
        <v>#REF!</v>
      </c>
      <c r="N271" s="322" t="e">
        <f>apuração!#REF!</f>
        <v>#REF!</v>
      </c>
      <c r="O271" s="323" t="e">
        <f>apuração!#REF!</f>
        <v>#REF!</v>
      </c>
      <c r="P271" s="323" t="e">
        <f>apuração!#REF!</f>
        <v>#REF!</v>
      </c>
      <c r="Q271" s="323" t="e">
        <f>apuração!#REF!</f>
        <v>#REF!</v>
      </c>
      <c r="R271" s="323" t="e">
        <f>apuração!#REF!</f>
        <v>#REF!</v>
      </c>
      <c r="S271" s="324" t="e">
        <f>apuração!#REF!</f>
        <v>#REF!</v>
      </c>
      <c r="T271" s="324" t="e">
        <f>apuração!#REF!</f>
        <v>#REF!</v>
      </c>
      <c r="U271" s="324" t="e">
        <f>apuração!#REF!</f>
        <v>#REF!</v>
      </c>
      <c r="V271" s="324" t="e">
        <f>apuração!#REF!</f>
        <v>#REF!</v>
      </c>
      <c r="W271" s="315" t="e">
        <f>apuração!#REF!</f>
        <v>#REF!</v>
      </c>
      <c r="X271" s="325"/>
      <c r="Y271" s="315"/>
      <c r="Z271" s="315"/>
      <c r="AA271" s="315"/>
      <c r="AB271" s="315"/>
      <c r="AC271" s="315"/>
      <c r="AD271" s="315"/>
    </row>
    <row r="272" spans="1:30" ht="18.600000000000001" hidden="1">
      <c r="A272" s="358"/>
      <c r="B272" s="360" t="e">
        <f>apuração!#REF!</f>
        <v>#REF!</v>
      </c>
      <c r="C272" s="360" t="e">
        <f>apuração!#REF!</f>
        <v>#REF!</v>
      </c>
      <c r="D272" s="360" t="e">
        <f>apuração!#REF!</f>
        <v>#REF!</v>
      </c>
      <c r="E272" s="360" t="e">
        <f>apuração!#REF!</f>
        <v>#REF!</v>
      </c>
      <c r="F272" s="360" t="e">
        <f>apuração!#REF!</f>
        <v>#REF!</v>
      </c>
      <c r="G272" s="361" t="e">
        <f>apuração!#REF!</f>
        <v>#REF!</v>
      </c>
      <c r="H272" s="362" t="e">
        <f>apuração!#REF!</f>
        <v>#REF!</v>
      </c>
      <c r="I272" s="362" t="e">
        <f>apuração!#REF!</f>
        <v>#REF!</v>
      </c>
      <c r="J272" s="360" t="e">
        <f>apuração!#REF!</f>
        <v>#REF!</v>
      </c>
      <c r="K272" s="362" t="e">
        <f>apuração!#REF!</f>
        <v>#REF!</v>
      </c>
      <c r="L272" s="327" t="e">
        <f>apuração!#REF!</f>
        <v>#REF!</v>
      </c>
      <c r="M272" s="327" t="e">
        <f>apuração!#REF!</f>
        <v>#REF!</v>
      </c>
      <c r="N272" s="322" t="e">
        <f>apuração!#REF!</f>
        <v>#REF!</v>
      </c>
      <c r="O272" s="323" t="e">
        <f>apuração!#REF!</f>
        <v>#REF!</v>
      </c>
      <c r="P272" s="323" t="e">
        <f>apuração!#REF!</f>
        <v>#REF!</v>
      </c>
      <c r="Q272" s="323" t="e">
        <f>apuração!#REF!</f>
        <v>#REF!</v>
      </c>
      <c r="R272" s="323" t="e">
        <f>apuração!#REF!</f>
        <v>#REF!</v>
      </c>
      <c r="S272" s="324" t="e">
        <f>apuração!#REF!</f>
        <v>#REF!</v>
      </c>
      <c r="T272" s="324" t="e">
        <f>apuração!#REF!</f>
        <v>#REF!</v>
      </c>
      <c r="U272" s="324" t="e">
        <f>apuração!#REF!</f>
        <v>#REF!</v>
      </c>
      <c r="V272" s="324" t="e">
        <f>apuração!#REF!</f>
        <v>#REF!</v>
      </c>
      <c r="W272" s="315" t="e">
        <f>apuração!#REF!</f>
        <v>#REF!</v>
      </c>
      <c r="X272" s="325"/>
      <c r="Y272" s="315"/>
      <c r="Z272" s="315"/>
      <c r="AA272" s="315"/>
      <c r="AB272" s="315"/>
      <c r="AC272" s="315"/>
      <c r="AD272" s="315"/>
    </row>
    <row r="273" spans="1:30" ht="18.600000000000001" hidden="1">
      <c r="A273" s="358"/>
      <c r="B273" s="360" t="e">
        <f>apuração!#REF!</f>
        <v>#REF!</v>
      </c>
      <c r="C273" s="360" t="e">
        <f>apuração!#REF!</f>
        <v>#REF!</v>
      </c>
      <c r="D273" s="360" t="e">
        <f>apuração!#REF!</f>
        <v>#REF!</v>
      </c>
      <c r="E273" s="360" t="e">
        <f>apuração!#REF!</f>
        <v>#REF!</v>
      </c>
      <c r="F273" s="360" t="e">
        <f>apuração!#REF!</f>
        <v>#REF!</v>
      </c>
      <c r="G273" s="361" t="e">
        <f>apuração!#REF!</f>
        <v>#REF!</v>
      </c>
      <c r="H273" s="362" t="e">
        <f>apuração!#REF!</f>
        <v>#REF!</v>
      </c>
      <c r="I273" s="362" t="e">
        <f>apuração!#REF!</f>
        <v>#REF!</v>
      </c>
      <c r="J273" s="360" t="e">
        <f>apuração!#REF!</f>
        <v>#REF!</v>
      </c>
      <c r="K273" s="362" t="e">
        <f>apuração!#REF!</f>
        <v>#REF!</v>
      </c>
      <c r="L273" s="327" t="e">
        <f>apuração!#REF!</f>
        <v>#REF!</v>
      </c>
      <c r="M273" s="327" t="e">
        <f>apuração!#REF!</f>
        <v>#REF!</v>
      </c>
      <c r="N273" s="322" t="e">
        <f>apuração!#REF!</f>
        <v>#REF!</v>
      </c>
      <c r="O273" s="323" t="e">
        <f>apuração!#REF!</f>
        <v>#REF!</v>
      </c>
      <c r="P273" s="323" t="e">
        <f>apuração!#REF!</f>
        <v>#REF!</v>
      </c>
      <c r="Q273" s="323" t="e">
        <f>apuração!#REF!</f>
        <v>#REF!</v>
      </c>
      <c r="R273" s="323" t="e">
        <f>apuração!#REF!</f>
        <v>#REF!</v>
      </c>
      <c r="S273" s="324" t="e">
        <f>apuração!#REF!</f>
        <v>#REF!</v>
      </c>
      <c r="T273" s="324" t="e">
        <f>apuração!#REF!</f>
        <v>#REF!</v>
      </c>
      <c r="U273" s="324" t="e">
        <f>apuração!#REF!</f>
        <v>#REF!</v>
      </c>
      <c r="V273" s="324" t="e">
        <f>apuração!#REF!</f>
        <v>#REF!</v>
      </c>
      <c r="W273" s="315" t="e">
        <f>apuração!#REF!</f>
        <v>#REF!</v>
      </c>
      <c r="X273" s="325"/>
      <c r="Y273" s="315"/>
      <c r="Z273" s="315"/>
      <c r="AA273" s="315"/>
      <c r="AB273" s="315"/>
      <c r="AC273" s="315"/>
      <c r="AD273" s="315"/>
    </row>
    <row r="274" spans="1:30" ht="18.600000000000001" hidden="1">
      <c r="A274" s="358"/>
      <c r="B274" s="360" t="e">
        <f>apuração!#REF!</f>
        <v>#REF!</v>
      </c>
      <c r="C274" s="360" t="e">
        <f>apuração!#REF!</f>
        <v>#REF!</v>
      </c>
      <c r="D274" s="360" t="e">
        <f>apuração!#REF!</f>
        <v>#REF!</v>
      </c>
      <c r="E274" s="360" t="e">
        <f>apuração!#REF!</f>
        <v>#REF!</v>
      </c>
      <c r="F274" s="360" t="e">
        <f>apuração!#REF!</f>
        <v>#REF!</v>
      </c>
      <c r="G274" s="361" t="e">
        <f>apuração!#REF!</f>
        <v>#REF!</v>
      </c>
      <c r="H274" s="362" t="e">
        <f>apuração!#REF!</f>
        <v>#REF!</v>
      </c>
      <c r="I274" s="362" t="e">
        <f>apuração!#REF!</f>
        <v>#REF!</v>
      </c>
      <c r="J274" s="360" t="e">
        <f>apuração!#REF!</f>
        <v>#REF!</v>
      </c>
      <c r="K274" s="362" t="e">
        <f>apuração!#REF!</f>
        <v>#REF!</v>
      </c>
      <c r="L274" s="327" t="e">
        <f>apuração!#REF!</f>
        <v>#REF!</v>
      </c>
      <c r="M274" s="327" t="e">
        <f>apuração!#REF!</f>
        <v>#REF!</v>
      </c>
      <c r="N274" s="322" t="e">
        <f>apuração!#REF!</f>
        <v>#REF!</v>
      </c>
      <c r="O274" s="323" t="e">
        <f>apuração!#REF!</f>
        <v>#REF!</v>
      </c>
      <c r="P274" s="323" t="e">
        <f>apuração!#REF!</f>
        <v>#REF!</v>
      </c>
      <c r="Q274" s="323" t="e">
        <f>apuração!#REF!</f>
        <v>#REF!</v>
      </c>
      <c r="R274" s="323" t="e">
        <f>apuração!#REF!</f>
        <v>#REF!</v>
      </c>
      <c r="S274" s="324" t="e">
        <f>apuração!#REF!</f>
        <v>#REF!</v>
      </c>
      <c r="T274" s="324" t="e">
        <f>apuração!#REF!</f>
        <v>#REF!</v>
      </c>
      <c r="U274" s="324" t="e">
        <f>apuração!#REF!</f>
        <v>#REF!</v>
      </c>
      <c r="V274" s="324" t="e">
        <f>apuração!#REF!</f>
        <v>#REF!</v>
      </c>
      <c r="W274" s="315" t="e">
        <f>apuração!#REF!</f>
        <v>#REF!</v>
      </c>
      <c r="X274" s="325"/>
      <c r="Y274" s="315"/>
      <c r="Z274" s="315"/>
      <c r="AA274" s="315"/>
      <c r="AB274" s="315"/>
      <c r="AC274" s="315"/>
      <c r="AD274" s="315"/>
    </row>
    <row r="275" spans="1:30" ht="18.600000000000001" hidden="1">
      <c r="A275" s="358"/>
      <c r="B275" s="360" t="e">
        <f>apuração!#REF!</f>
        <v>#REF!</v>
      </c>
      <c r="C275" s="360" t="e">
        <f>apuração!#REF!</f>
        <v>#REF!</v>
      </c>
      <c r="D275" s="360" t="e">
        <f>apuração!#REF!</f>
        <v>#REF!</v>
      </c>
      <c r="E275" s="360" t="e">
        <f>apuração!#REF!</f>
        <v>#REF!</v>
      </c>
      <c r="F275" s="360" t="e">
        <f>apuração!#REF!</f>
        <v>#REF!</v>
      </c>
      <c r="G275" s="361" t="e">
        <f>apuração!#REF!</f>
        <v>#REF!</v>
      </c>
      <c r="H275" s="362" t="e">
        <f>apuração!#REF!</f>
        <v>#REF!</v>
      </c>
      <c r="I275" s="362" t="e">
        <f>apuração!#REF!</f>
        <v>#REF!</v>
      </c>
      <c r="J275" s="360" t="e">
        <f>apuração!#REF!</f>
        <v>#REF!</v>
      </c>
      <c r="K275" s="362" t="e">
        <f>apuração!#REF!</f>
        <v>#REF!</v>
      </c>
      <c r="L275" s="327" t="e">
        <f>apuração!#REF!</f>
        <v>#REF!</v>
      </c>
      <c r="M275" s="327" t="e">
        <f>apuração!#REF!</f>
        <v>#REF!</v>
      </c>
      <c r="N275" s="322" t="e">
        <f>apuração!#REF!</f>
        <v>#REF!</v>
      </c>
      <c r="O275" s="323" t="e">
        <f>apuração!#REF!</f>
        <v>#REF!</v>
      </c>
      <c r="P275" s="323" t="e">
        <f>apuração!#REF!</f>
        <v>#REF!</v>
      </c>
      <c r="Q275" s="323" t="e">
        <f>apuração!#REF!</f>
        <v>#REF!</v>
      </c>
      <c r="R275" s="323" t="e">
        <f>apuração!#REF!</f>
        <v>#REF!</v>
      </c>
      <c r="S275" s="324" t="e">
        <f>apuração!#REF!</f>
        <v>#REF!</v>
      </c>
      <c r="T275" s="324" t="e">
        <f>apuração!#REF!</f>
        <v>#REF!</v>
      </c>
      <c r="U275" s="324" t="e">
        <f>apuração!#REF!</f>
        <v>#REF!</v>
      </c>
      <c r="V275" s="324" t="e">
        <f>apuração!#REF!</f>
        <v>#REF!</v>
      </c>
      <c r="W275" s="315" t="e">
        <f>apuração!#REF!</f>
        <v>#REF!</v>
      </c>
      <c r="X275" s="325"/>
      <c r="Y275" s="315"/>
      <c r="Z275" s="315"/>
      <c r="AA275" s="315"/>
      <c r="AB275" s="315"/>
      <c r="AC275" s="315"/>
      <c r="AD275" s="315"/>
    </row>
    <row r="276" spans="1:30" ht="18.600000000000001" hidden="1">
      <c r="A276" s="358"/>
      <c r="B276" s="360" t="e">
        <f>apuração!#REF!</f>
        <v>#REF!</v>
      </c>
      <c r="C276" s="360" t="e">
        <f>apuração!#REF!</f>
        <v>#REF!</v>
      </c>
      <c r="D276" s="360" t="e">
        <f>apuração!#REF!</f>
        <v>#REF!</v>
      </c>
      <c r="E276" s="360" t="e">
        <f>apuração!#REF!</f>
        <v>#REF!</v>
      </c>
      <c r="F276" s="360" t="e">
        <f>apuração!#REF!</f>
        <v>#REF!</v>
      </c>
      <c r="G276" s="361" t="e">
        <f>apuração!#REF!</f>
        <v>#REF!</v>
      </c>
      <c r="H276" s="362" t="e">
        <f>apuração!#REF!</f>
        <v>#REF!</v>
      </c>
      <c r="I276" s="362" t="e">
        <f>apuração!#REF!</f>
        <v>#REF!</v>
      </c>
      <c r="J276" s="360" t="e">
        <f>apuração!#REF!</f>
        <v>#REF!</v>
      </c>
      <c r="K276" s="362" t="e">
        <f>apuração!#REF!</f>
        <v>#REF!</v>
      </c>
      <c r="L276" s="327" t="e">
        <f>apuração!#REF!</f>
        <v>#REF!</v>
      </c>
      <c r="M276" s="327" t="e">
        <f>apuração!#REF!</f>
        <v>#REF!</v>
      </c>
      <c r="N276" s="322" t="e">
        <f>apuração!#REF!</f>
        <v>#REF!</v>
      </c>
      <c r="O276" s="323" t="e">
        <f>apuração!#REF!</f>
        <v>#REF!</v>
      </c>
      <c r="P276" s="323" t="e">
        <f>apuração!#REF!</f>
        <v>#REF!</v>
      </c>
      <c r="Q276" s="323" t="e">
        <f>apuração!#REF!</f>
        <v>#REF!</v>
      </c>
      <c r="R276" s="323" t="e">
        <f>apuração!#REF!</f>
        <v>#REF!</v>
      </c>
      <c r="S276" s="324" t="e">
        <f>apuração!#REF!</f>
        <v>#REF!</v>
      </c>
      <c r="T276" s="324" t="e">
        <f>apuração!#REF!</f>
        <v>#REF!</v>
      </c>
      <c r="U276" s="324" t="e">
        <f>apuração!#REF!</f>
        <v>#REF!</v>
      </c>
      <c r="V276" s="324" t="e">
        <f>apuração!#REF!</f>
        <v>#REF!</v>
      </c>
      <c r="W276" s="315" t="e">
        <f>apuração!#REF!</f>
        <v>#REF!</v>
      </c>
      <c r="X276" s="325"/>
      <c r="Y276" s="315"/>
      <c r="Z276" s="315"/>
      <c r="AA276" s="315"/>
      <c r="AB276" s="315"/>
      <c r="AC276" s="315"/>
      <c r="AD276" s="315"/>
    </row>
    <row r="277" spans="1:30" ht="18.600000000000001" hidden="1">
      <c r="A277" s="358"/>
      <c r="B277" s="360" t="e">
        <f>apuração!#REF!</f>
        <v>#REF!</v>
      </c>
      <c r="C277" s="360" t="e">
        <f>apuração!#REF!</f>
        <v>#REF!</v>
      </c>
      <c r="D277" s="360" t="e">
        <f>apuração!#REF!</f>
        <v>#REF!</v>
      </c>
      <c r="E277" s="360" t="e">
        <f>apuração!#REF!</f>
        <v>#REF!</v>
      </c>
      <c r="F277" s="360" t="e">
        <f>apuração!#REF!</f>
        <v>#REF!</v>
      </c>
      <c r="G277" s="361" t="e">
        <f>apuração!#REF!</f>
        <v>#REF!</v>
      </c>
      <c r="H277" s="362" t="e">
        <f>apuração!#REF!</f>
        <v>#REF!</v>
      </c>
      <c r="I277" s="362" t="e">
        <f>apuração!#REF!</f>
        <v>#REF!</v>
      </c>
      <c r="J277" s="360" t="e">
        <f>apuração!#REF!</f>
        <v>#REF!</v>
      </c>
      <c r="K277" s="362" t="e">
        <f>apuração!#REF!</f>
        <v>#REF!</v>
      </c>
      <c r="L277" s="327" t="e">
        <f>apuração!#REF!</f>
        <v>#REF!</v>
      </c>
      <c r="M277" s="327" t="e">
        <f>apuração!#REF!</f>
        <v>#REF!</v>
      </c>
      <c r="N277" s="322" t="e">
        <f>apuração!#REF!</f>
        <v>#REF!</v>
      </c>
      <c r="O277" s="323" t="e">
        <f>apuração!#REF!</f>
        <v>#REF!</v>
      </c>
      <c r="P277" s="323" t="e">
        <f>apuração!#REF!</f>
        <v>#REF!</v>
      </c>
      <c r="Q277" s="323" t="e">
        <f>apuração!#REF!</f>
        <v>#REF!</v>
      </c>
      <c r="R277" s="323" t="e">
        <f>apuração!#REF!</f>
        <v>#REF!</v>
      </c>
      <c r="S277" s="324" t="e">
        <f>apuração!#REF!</f>
        <v>#REF!</v>
      </c>
      <c r="T277" s="324" t="e">
        <f>apuração!#REF!</f>
        <v>#REF!</v>
      </c>
      <c r="U277" s="324" t="e">
        <f>apuração!#REF!</f>
        <v>#REF!</v>
      </c>
      <c r="V277" s="324" t="e">
        <f>apuração!#REF!</f>
        <v>#REF!</v>
      </c>
      <c r="W277" s="315" t="e">
        <f>apuração!#REF!</f>
        <v>#REF!</v>
      </c>
      <c r="X277" s="325"/>
      <c r="Y277" s="315"/>
      <c r="Z277" s="315"/>
      <c r="AA277" s="315"/>
      <c r="AB277" s="315"/>
      <c r="AC277" s="315"/>
      <c r="AD277" s="315"/>
    </row>
    <row r="278" spans="1:30" ht="18.600000000000001" hidden="1">
      <c r="A278" s="358"/>
      <c r="B278" s="360" t="e">
        <f>apuração!#REF!</f>
        <v>#REF!</v>
      </c>
      <c r="C278" s="360" t="e">
        <f>apuração!#REF!</f>
        <v>#REF!</v>
      </c>
      <c r="D278" s="360" t="e">
        <f>apuração!#REF!</f>
        <v>#REF!</v>
      </c>
      <c r="E278" s="360" t="e">
        <f>apuração!#REF!</f>
        <v>#REF!</v>
      </c>
      <c r="F278" s="360" t="e">
        <f>apuração!#REF!</f>
        <v>#REF!</v>
      </c>
      <c r="G278" s="361" t="e">
        <f>apuração!#REF!</f>
        <v>#REF!</v>
      </c>
      <c r="H278" s="362" t="e">
        <f>apuração!#REF!</f>
        <v>#REF!</v>
      </c>
      <c r="I278" s="362" t="e">
        <f>apuração!#REF!</f>
        <v>#REF!</v>
      </c>
      <c r="J278" s="360" t="e">
        <f>apuração!#REF!</f>
        <v>#REF!</v>
      </c>
      <c r="K278" s="362" t="e">
        <f>apuração!#REF!</f>
        <v>#REF!</v>
      </c>
      <c r="L278" s="327" t="e">
        <f>apuração!#REF!</f>
        <v>#REF!</v>
      </c>
      <c r="M278" s="327" t="e">
        <f>apuração!#REF!</f>
        <v>#REF!</v>
      </c>
      <c r="N278" s="322" t="e">
        <f>apuração!#REF!</f>
        <v>#REF!</v>
      </c>
      <c r="O278" s="323" t="e">
        <f>apuração!#REF!</f>
        <v>#REF!</v>
      </c>
      <c r="P278" s="323" t="e">
        <f>apuração!#REF!</f>
        <v>#REF!</v>
      </c>
      <c r="Q278" s="323" t="e">
        <f>apuração!#REF!</f>
        <v>#REF!</v>
      </c>
      <c r="R278" s="323" t="e">
        <f>apuração!#REF!</f>
        <v>#REF!</v>
      </c>
      <c r="S278" s="324" t="e">
        <f>apuração!#REF!</f>
        <v>#REF!</v>
      </c>
      <c r="T278" s="324" t="e">
        <f>apuração!#REF!</f>
        <v>#REF!</v>
      </c>
      <c r="U278" s="324" t="e">
        <f>apuração!#REF!</f>
        <v>#REF!</v>
      </c>
      <c r="V278" s="324" t="e">
        <f>apuração!#REF!</f>
        <v>#REF!</v>
      </c>
      <c r="W278" s="315" t="e">
        <f>apuração!#REF!</f>
        <v>#REF!</v>
      </c>
      <c r="X278" s="325"/>
      <c r="Y278" s="315"/>
      <c r="Z278" s="315"/>
      <c r="AA278" s="315"/>
      <c r="AB278" s="315"/>
      <c r="AC278" s="315"/>
      <c r="AD278" s="315"/>
    </row>
    <row r="279" spans="1:30" ht="18.600000000000001" hidden="1">
      <c r="A279" s="358"/>
      <c r="B279" s="360" t="e">
        <f>apuração!#REF!</f>
        <v>#REF!</v>
      </c>
      <c r="C279" s="360" t="e">
        <f>apuração!#REF!</f>
        <v>#REF!</v>
      </c>
      <c r="D279" s="360" t="e">
        <f>apuração!#REF!</f>
        <v>#REF!</v>
      </c>
      <c r="E279" s="360" t="e">
        <f>apuração!#REF!</f>
        <v>#REF!</v>
      </c>
      <c r="F279" s="360" t="e">
        <f>apuração!#REF!</f>
        <v>#REF!</v>
      </c>
      <c r="G279" s="361" t="e">
        <f>apuração!#REF!</f>
        <v>#REF!</v>
      </c>
      <c r="H279" s="362" t="e">
        <f>apuração!#REF!</f>
        <v>#REF!</v>
      </c>
      <c r="I279" s="362" t="e">
        <f>apuração!#REF!</f>
        <v>#REF!</v>
      </c>
      <c r="J279" s="360" t="e">
        <f>apuração!#REF!</f>
        <v>#REF!</v>
      </c>
      <c r="K279" s="362" t="e">
        <f>apuração!#REF!</f>
        <v>#REF!</v>
      </c>
      <c r="L279" s="327" t="e">
        <f>apuração!#REF!</f>
        <v>#REF!</v>
      </c>
      <c r="M279" s="327" t="e">
        <f>apuração!#REF!</f>
        <v>#REF!</v>
      </c>
      <c r="N279" s="322" t="e">
        <f>apuração!#REF!</f>
        <v>#REF!</v>
      </c>
      <c r="O279" s="323" t="e">
        <f>apuração!#REF!</f>
        <v>#REF!</v>
      </c>
      <c r="P279" s="323" t="e">
        <f>apuração!#REF!</f>
        <v>#REF!</v>
      </c>
      <c r="Q279" s="323" t="e">
        <f>apuração!#REF!</f>
        <v>#REF!</v>
      </c>
      <c r="R279" s="323" t="e">
        <f>apuração!#REF!</f>
        <v>#REF!</v>
      </c>
      <c r="S279" s="324" t="e">
        <f>apuração!#REF!</f>
        <v>#REF!</v>
      </c>
      <c r="T279" s="324" t="e">
        <f>apuração!#REF!</f>
        <v>#REF!</v>
      </c>
      <c r="U279" s="324" t="e">
        <f>apuração!#REF!</f>
        <v>#REF!</v>
      </c>
      <c r="V279" s="324" t="e">
        <f>apuração!#REF!</f>
        <v>#REF!</v>
      </c>
      <c r="W279" s="315" t="e">
        <f>apuração!#REF!</f>
        <v>#REF!</v>
      </c>
      <c r="X279" s="325"/>
      <c r="Y279" s="315"/>
      <c r="Z279" s="315"/>
      <c r="AA279" s="315"/>
      <c r="AB279" s="315"/>
      <c r="AC279" s="315"/>
      <c r="AD279" s="315"/>
    </row>
    <row r="280" spans="1:30" ht="18.600000000000001" hidden="1">
      <c r="A280" s="358"/>
      <c r="B280" s="360" t="e">
        <f>apuração!#REF!</f>
        <v>#REF!</v>
      </c>
      <c r="C280" s="360" t="e">
        <f>apuração!#REF!</f>
        <v>#REF!</v>
      </c>
      <c r="D280" s="360" t="e">
        <f>apuração!#REF!</f>
        <v>#REF!</v>
      </c>
      <c r="E280" s="360" t="e">
        <f>apuração!#REF!</f>
        <v>#REF!</v>
      </c>
      <c r="F280" s="360" t="e">
        <f>apuração!#REF!</f>
        <v>#REF!</v>
      </c>
      <c r="G280" s="361" t="e">
        <f>apuração!#REF!</f>
        <v>#REF!</v>
      </c>
      <c r="H280" s="362" t="e">
        <f>apuração!#REF!</f>
        <v>#REF!</v>
      </c>
      <c r="I280" s="362" t="e">
        <f>apuração!#REF!</f>
        <v>#REF!</v>
      </c>
      <c r="J280" s="360" t="e">
        <f>apuração!#REF!</f>
        <v>#REF!</v>
      </c>
      <c r="K280" s="362" t="e">
        <f>apuração!#REF!</f>
        <v>#REF!</v>
      </c>
      <c r="L280" s="327" t="e">
        <f>apuração!#REF!</f>
        <v>#REF!</v>
      </c>
      <c r="M280" s="327" t="e">
        <f>apuração!#REF!</f>
        <v>#REF!</v>
      </c>
      <c r="N280" s="322" t="e">
        <f>apuração!#REF!</f>
        <v>#REF!</v>
      </c>
      <c r="O280" s="323" t="e">
        <f>apuração!#REF!</f>
        <v>#REF!</v>
      </c>
      <c r="P280" s="323" t="e">
        <f>apuração!#REF!</f>
        <v>#REF!</v>
      </c>
      <c r="Q280" s="323" t="e">
        <f>apuração!#REF!</f>
        <v>#REF!</v>
      </c>
      <c r="R280" s="323" t="e">
        <f>apuração!#REF!</f>
        <v>#REF!</v>
      </c>
      <c r="S280" s="324" t="e">
        <f>apuração!#REF!</f>
        <v>#REF!</v>
      </c>
      <c r="T280" s="324" t="e">
        <f>apuração!#REF!</f>
        <v>#REF!</v>
      </c>
      <c r="U280" s="324" t="e">
        <f>apuração!#REF!</f>
        <v>#REF!</v>
      </c>
      <c r="V280" s="324" t="e">
        <f>apuração!#REF!</f>
        <v>#REF!</v>
      </c>
      <c r="W280" s="315" t="e">
        <f>apuração!#REF!</f>
        <v>#REF!</v>
      </c>
      <c r="X280" s="325"/>
      <c r="Y280" s="315"/>
      <c r="Z280" s="315"/>
      <c r="AA280" s="315"/>
      <c r="AB280" s="315"/>
      <c r="AC280" s="315"/>
      <c r="AD280" s="315"/>
    </row>
    <row r="281" spans="1:30" ht="18.600000000000001" hidden="1">
      <c r="A281" s="358"/>
      <c r="B281" s="360" t="e">
        <f>apuração!#REF!</f>
        <v>#REF!</v>
      </c>
      <c r="C281" s="360" t="e">
        <f>apuração!#REF!</f>
        <v>#REF!</v>
      </c>
      <c r="D281" s="360" t="e">
        <f>apuração!#REF!</f>
        <v>#REF!</v>
      </c>
      <c r="E281" s="360" t="e">
        <f>apuração!#REF!</f>
        <v>#REF!</v>
      </c>
      <c r="F281" s="360" t="e">
        <f>apuração!#REF!</f>
        <v>#REF!</v>
      </c>
      <c r="G281" s="361" t="e">
        <f>apuração!#REF!</f>
        <v>#REF!</v>
      </c>
      <c r="H281" s="362" t="e">
        <f>apuração!#REF!</f>
        <v>#REF!</v>
      </c>
      <c r="I281" s="362" t="e">
        <f>apuração!#REF!</f>
        <v>#REF!</v>
      </c>
      <c r="J281" s="360" t="e">
        <f>apuração!#REF!</f>
        <v>#REF!</v>
      </c>
      <c r="K281" s="362" t="e">
        <f>apuração!#REF!</f>
        <v>#REF!</v>
      </c>
      <c r="L281" s="327" t="e">
        <f>apuração!#REF!</f>
        <v>#REF!</v>
      </c>
      <c r="M281" s="327" t="e">
        <f>apuração!#REF!</f>
        <v>#REF!</v>
      </c>
      <c r="N281" s="322" t="e">
        <f>apuração!#REF!</f>
        <v>#REF!</v>
      </c>
      <c r="O281" s="323" t="e">
        <f>apuração!#REF!</f>
        <v>#REF!</v>
      </c>
      <c r="P281" s="323" t="e">
        <f>apuração!#REF!</f>
        <v>#REF!</v>
      </c>
      <c r="Q281" s="323" t="e">
        <f>apuração!#REF!</f>
        <v>#REF!</v>
      </c>
      <c r="R281" s="323" t="e">
        <f>apuração!#REF!</f>
        <v>#REF!</v>
      </c>
      <c r="S281" s="324" t="e">
        <f>apuração!#REF!</f>
        <v>#REF!</v>
      </c>
      <c r="T281" s="324" t="e">
        <f>apuração!#REF!</f>
        <v>#REF!</v>
      </c>
      <c r="U281" s="324" t="e">
        <f>apuração!#REF!</f>
        <v>#REF!</v>
      </c>
      <c r="V281" s="324" t="e">
        <f>apuração!#REF!</f>
        <v>#REF!</v>
      </c>
      <c r="W281" s="315" t="e">
        <f>apuração!#REF!</f>
        <v>#REF!</v>
      </c>
      <c r="X281" s="325"/>
      <c r="Y281" s="315"/>
      <c r="Z281" s="315"/>
      <c r="AA281" s="315"/>
      <c r="AB281" s="315"/>
      <c r="AC281" s="315"/>
      <c r="AD281" s="315"/>
    </row>
    <row r="282" spans="1:30" ht="18.600000000000001" hidden="1">
      <c r="A282" s="358"/>
      <c r="B282" s="319" t="e">
        <f>apuração!#REF!</f>
        <v>#REF!</v>
      </c>
      <c r="C282" s="319" t="e">
        <f>apuração!#REF!</f>
        <v>#REF!</v>
      </c>
      <c r="D282" s="319" t="e">
        <f>apuração!#REF!</f>
        <v>#REF!</v>
      </c>
      <c r="E282" s="319" t="e">
        <f>apuração!#REF!</f>
        <v>#REF!</v>
      </c>
      <c r="F282" s="319" t="e">
        <f>apuração!#REF!</f>
        <v>#REF!</v>
      </c>
      <c r="G282" s="359" t="e">
        <f>apuração!#REF!</f>
        <v>#REF!</v>
      </c>
      <c r="H282" s="320" t="e">
        <f>apuração!#REF!</f>
        <v>#REF!</v>
      </c>
      <c r="I282" s="320" t="e">
        <f>apuração!#REF!</f>
        <v>#REF!</v>
      </c>
      <c r="J282" s="319" t="e">
        <f>apuração!#REF!</f>
        <v>#REF!</v>
      </c>
      <c r="K282" s="320" t="e">
        <f>apuração!#REF!</f>
        <v>#REF!</v>
      </c>
      <c r="L282" s="327" t="e">
        <f>apuração!#REF!</f>
        <v>#REF!</v>
      </c>
      <c r="M282" s="327" t="e">
        <f>apuração!#REF!</f>
        <v>#REF!</v>
      </c>
      <c r="N282" s="322" t="e">
        <f>apuração!#REF!</f>
        <v>#REF!</v>
      </c>
      <c r="O282" s="323" t="e">
        <f>apuração!#REF!</f>
        <v>#REF!</v>
      </c>
      <c r="P282" s="323" t="e">
        <f>apuração!#REF!</f>
        <v>#REF!</v>
      </c>
      <c r="Q282" s="323" t="e">
        <f>apuração!#REF!</f>
        <v>#REF!</v>
      </c>
      <c r="R282" s="323" t="e">
        <f>apuração!#REF!</f>
        <v>#REF!</v>
      </c>
      <c r="S282" s="324" t="e">
        <f>apuração!#REF!</f>
        <v>#REF!</v>
      </c>
      <c r="T282" s="324" t="e">
        <f>apuração!#REF!</f>
        <v>#REF!</v>
      </c>
      <c r="U282" s="324" t="e">
        <f>apuração!#REF!</f>
        <v>#REF!</v>
      </c>
      <c r="V282" s="324" t="e">
        <f>apuração!#REF!</f>
        <v>#REF!</v>
      </c>
      <c r="W282" s="315" t="e">
        <f>apuração!#REF!</f>
        <v>#REF!</v>
      </c>
      <c r="X282" s="325"/>
      <c r="Y282" s="315"/>
      <c r="Z282" s="315"/>
      <c r="AA282" s="315"/>
      <c r="AB282" s="315"/>
      <c r="AC282" s="315"/>
      <c r="AD282" s="315"/>
    </row>
    <row r="283" spans="1:30" ht="18.600000000000001" hidden="1">
      <c r="A283" s="358"/>
      <c r="B283" s="319" t="e">
        <f>apuração!#REF!</f>
        <v>#REF!</v>
      </c>
      <c r="C283" s="319" t="e">
        <f>apuração!#REF!</f>
        <v>#REF!</v>
      </c>
      <c r="D283" s="319" t="e">
        <f>apuração!#REF!</f>
        <v>#REF!</v>
      </c>
      <c r="E283" s="319" t="e">
        <f>apuração!#REF!</f>
        <v>#REF!</v>
      </c>
      <c r="F283" s="319" t="e">
        <f>apuração!#REF!</f>
        <v>#REF!</v>
      </c>
      <c r="G283" s="359" t="e">
        <f>apuração!#REF!</f>
        <v>#REF!</v>
      </c>
      <c r="H283" s="320" t="e">
        <f>apuração!#REF!</f>
        <v>#REF!</v>
      </c>
      <c r="I283" s="320" t="e">
        <f>apuração!#REF!</f>
        <v>#REF!</v>
      </c>
      <c r="J283" s="319" t="e">
        <f>apuração!#REF!</f>
        <v>#REF!</v>
      </c>
      <c r="K283" s="320" t="e">
        <f>apuração!#REF!</f>
        <v>#REF!</v>
      </c>
      <c r="L283" s="327" t="e">
        <f>apuração!#REF!</f>
        <v>#REF!</v>
      </c>
      <c r="M283" s="327" t="e">
        <f>apuração!#REF!</f>
        <v>#REF!</v>
      </c>
      <c r="N283" s="322" t="e">
        <f>apuração!#REF!</f>
        <v>#REF!</v>
      </c>
      <c r="O283" s="323" t="e">
        <f>apuração!#REF!</f>
        <v>#REF!</v>
      </c>
      <c r="P283" s="323" t="e">
        <f>apuração!#REF!</f>
        <v>#REF!</v>
      </c>
      <c r="Q283" s="323" t="e">
        <f>apuração!#REF!</f>
        <v>#REF!</v>
      </c>
      <c r="R283" s="323" t="e">
        <f>apuração!#REF!</f>
        <v>#REF!</v>
      </c>
      <c r="S283" s="324" t="e">
        <f>apuração!#REF!</f>
        <v>#REF!</v>
      </c>
      <c r="T283" s="324" t="e">
        <f>apuração!#REF!</f>
        <v>#REF!</v>
      </c>
      <c r="U283" s="324" t="e">
        <f>apuração!#REF!</f>
        <v>#REF!</v>
      </c>
      <c r="V283" s="324" t="e">
        <f>apuração!#REF!</f>
        <v>#REF!</v>
      </c>
      <c r="W283" s="315" t="e">
        <f>apuração!#REF!</f>
        <v>#REF!</v>
      </c>
      <c r="X283" s="325"/>
      <c r="Y283" s="315"/>
      <c r="Z283" s="315"/>
      <c r="AA283" s="315"/>
      <c r="AB283" s="315"/>
      <c r="AC283" s="315"/>
      <c r="AD283" s="315"/>
    </row>
    <row r="284" spans="1:30" ht="18.600000000000001" hidden="1">
      <c r="A284" s="358"/>
      <c r="B284" s="319" t="e">
        <f>apuração!#REF!</f>
        <v>#REF!</v>
      </c>
      <c r="C284" s="319" t="e">
        <f>apuração!#REF!</f>
        <v>#REF!</v>
      </c>
      <c r="D284" s="319" t="e">
        <f>apuração!#REF!</f>
        <v>#REF!</v>
      </c>
      <c r="E284" s="319" t="e">
        <f>apuração!#REF!</f>
        <v>#REF!</v>
      </c>
      <c r="F284" s="319" t="e">
        <f>apuração!#REF!</f>
        <v>#REF!</v>
      </c>
      <c r="G284" s="359" t="e">
        <f>apuração!#REF!</f>
        <v>#REF!</v>
      </c>
      <c r="H284" s="320" t="e">
        <f>apuração!#REF!</f>
        <v>#REF!</v>
      </c>
      <c r="I284" s="320" t="e">
        <f>apuração!#REF!</f>
        <v>#REF!</v>
      </c>
      <c r="J284" s="319" t="e">
        <f>apuração!#REF!</f>
        <v>#REF!</v>
      </c>
      <c r="K284" s="320" t="e">
        <f>apuração!#REF!</f>
        <v>#REF!</v>
      </c>
      <c r="L284" s="327" t="e">
        <f>apuração!#REF!</f>
        <v>#REF!</v>
      </c>
      <c r="M284" s="327" t="e">
        <f>apuração!#REF!</f>
        <v>#REF!</v>
      </c>
      <c r="N284" s="322" t="e">
        <f>apuração!#REF!</f>
        <v>#REF!</v>
      </c>
      <c r="O284" s="323" t="e">
        <f>apuração!#REF!</f>
        <v>#REF!</v>
      </c>
      <c r="P284" s="323" t="e">
        <f>apuração!#REF!</f>
        <v>#REF!</v>
      </c>
      <c r="Q284" s="323" t="e">
        <f>apuração!#REF!</f>
        <v>#REF!</v>
      </c>
      <c r="R284" s="323" t="e">
        <f>apuração!#REF!</f>
        <v>#REF!</v>
      </c>
      <c r="S284" s="324" t="e">
        <f>apuração!#REF!</f>
        <v>#REF!</v>
      </c>
      <c r="T284" s="324" t="e">
        <f>apuração!#REF!</f>
        <v>#REF!</v>
      </c>
      <c r="U284" s="324" t="e">
        <f>apuração!#REF!</f>
        <v>#REF!</v>
      </c>
      <c r="V284" s="324" t="e">
        <f>apuração!#REF!</f>
        <v>#REF!</v>
      </c>
      <c r="W284" s="315" t="e">
        <f>apuração!#REF!</f>
        <v>#REF!</v>
      </c>
      <c r="X284" s="325"/>
      <c r="Y284" s="315"/>
      <c r="Z284" s="315"/>
      <c r="AA284" s="315"/>
      <c r="AB284" s="315"/>
      <c r="AC284" s="315"/>
      <c r="AD284" s="315"/>
    </row>
    <row r="285" spans="1:30" ht="18.600000000000001" hidden="1">
      <c r="A285" s="358"/>
      <c r="B285" s="319" t="e">
        <f>apuração!#REF!</f>
        <v>#REF!</v>
      </c>
      <c r="C285" s="319" t="e">
        <f>apuração!#REF!</f>
        <v>#REF!</v>
      </c>
      <c r="D285" s="319" t="e">
        <f>apuração!#REF!</f>
        <v>#REF!</v>
      </c>
      <c r="E285" s="319" t="e">
        <f>apuração!#REF!</f>
        <v>#REF!</v>
      </c>
      <c r="F285" s="319" t="e">
        <f>apuração!#REF!</f>
        <v>#REF!</v>
      </c>
      <c r="G285" s="359" t="e">
        <f>apuração!#REF!</f>
        <v>#REF!</v>
      </c>
      <c r="H285" s="320" t="e">
        <f>apuração!#REF!</f>
        <v>#REF!</v>
      </c>
      <c r="I285" s="320" t="e">
        <f>apuração!#REF!</f>
        <v>#REF!</v>
      </c>
      <c r="J285" s="319" t="e">
        <f>apuração!#REF!</f>
        <v>#REF!</v>
      </c>
      <c r="K285" s="320" t="e">
        <f>apuração!#REF!</f>
        <v>#REF!</v>
      </c>
      <c r="L285" s="327" t="e">
        <f>apuração!#REF!</f>
        <v>#REF!</v>
      </c>
      <c r="M285" s="327" t="e">
        <f>apuração!#REF!</f>
        <v>#REF!</v>
      </c>
      <c r="N285" s="322" t="e">
        <f>apuração!#REF!</f>
        <v>#REF!</v>
      </c>
      <c r="O285" s="323" t="e">
        <f>apuração!#REF!</f>
        <v>#REF!</v>
      </c>
      <c r="P285" s="323" t="e">
        <f>apuração!#REF!</f>
        <v>#REF!</v>
      </c>
      <c r="Q285" s="323" t="e">
        <f>apuração!#REF!</f>
        <v>#REF!</v>
      </c>
      <c r="R285" s="323" t="e">
        <f>apuração!#REF!</f>
        <v>#REF!</v>
      </c>
      <c r="S285" s="324" t="e">
        <f>apuração!#REF!</f>
        <v>#REF!</v>
      </c>
      <c r="T285" s="324" t="e">
        <f>apuração!#REF!</f>
        <v>#REF!</v>
      </c>
      <c r="U285" s="324" t="e">
        <f>apuração!#REF!</f>
        <v>#REF!</v>
      </c>
      <c r="V285" s="324" t="e">
        <f>apuração!#REF!</f>
        <v>#REF!</v>
      </c>
      <c r="W285" s="315" t="e">
        <f>apuração!#REF!</f>
        <v>#REF!</v>
      </c>
      <c r="X285" s="325"/>
      <c r="Y285" s="315"/>
      <c r="Z285" s="315"/>
      <c r="AA285" s="315"/>
      <c r="AB285" s="315"/>
      <c r="AC285" s="315"/>
      <c r="AD285" s="315"/>
    </row>
    <row r="286" spans="1:30" ht="18.600000000000001" hidden="1">
      <c r="A286" s="358"/>
      <c r="B286" s="319" t="e">
        <f>apuração!#REF!</f>
        <v>#REF!</v>
      </c>
      <c r="C286" s="319" t="e">
        <f>apuração!#REF!</f>
        <v>#REF!</v>
      </c>
      <c r="D286" s="319" t="e">
        <f>apuração!#REF!</f>
        <v>#REF!</v>
      </c>
      <c r="E286" s="319" t="e">
        <f>apuração!#REF!</f>
        <v>#REF!</v>
      </c>
      <c r="F286" s="319" t="e">
        <f>apuração!#REF!</f>
        <v>#REF!</v>
      </c>
      <c r="G286" s="359" t="e">
        <f>apuração!#REF!</f>
        <v>#REF!</v>
      </c>
      <c r="H286" s="320" t="e">
        <f>apuração!#REF!</f>
        <v>#REF!</v>
      </c>
      <c r="I286" s="320" t="e">
        <f>apuração!#REF!</f>
        <v>#REF!</v>
      </c>
      <c r="J286" s="319" t="e">
        <f>apuração!#REF!</f>
        <v>#REF!</v>
      </c>
      <c r="K286" s="320" t="e">
        <f>apuração!#REF!</f>
        <v>#REF!</v>
      </c>
      <c r="L286" s="326" t="e">
        <f>apuração!#REF!</f>
        <v>#REF!</v>
      </c>
      <c r="M286" s="326" t="e">
        <f>apuração!#REF!</f>
        <v>#REF!</v>
      </c>
      <c r="N286" s="322" t="e">
        <f>apuração!#REF!</f>
        <v>#REF!</v>
      </c>
      <c r="O286" s="323" t="e">
        <f>apuração!#REF!</f>
        <v>#REF!</v>
      </c>
      <c r="P286" s="323" t="e">
        <f>apuração!#REF!</f>
        <v>#REF!</v>
      </c>
      <c r="Q286" s="323" t="e">
        <f>apuração!#REF!</f>
        <v>#REF!</v>
      </c>
      <c r="R286" s="323" t="e">
        <f>apuração!#REF!</f>
        <v>#REF!</v>
      </c>
      <c r="S286" s="324" t="e">
        <f>apuração!#REF!</f>
        <v>#REF!</v>
      </c>
      <c r="T286" s="324" t="e">
        <f>apuração!#REF!</f>
        <v>#REF!</v>
      </c>
      <c r="U286" s="324" t="e">
        <f>apuração!#REF!</f>
        <v>#REF!</v>
      </c>
      <c r="V286" s="324" t="e">
        <f>apuração!#REF!</f>
        <v>#REF!</v>
      </c>
      <c r="W286" s="315" t="e">
        <f>apuração!#REF!</f>
        <v>#REF!</v>
      </c>
      <c r="X286" s="325"/>
      <c r="Y286" s="315"/>
      <c r="Z286" s="315"/>
      <c r="AA286" s="315"/>
      <c r="AB286" s="315"/>
      <c r="AC286" s="315"/>
      <c r="AD286" s="315"/>
    </row>
    <row r="287" spans="1:30" ht="18.600000000000001" hidden="1">
      <c r="A287" s="358"/>
      <c r="B287" s="319" t="e">
        <f>apuração!#REF!</f>
        <v>#REF!</v>
      </c>
      <c r="C287" s="319" t="e">
        <f>apuração!#REF!</f>
        <v>#REF!</v>
      </c>
      <c r="D287" s="319" t="e">
        <f>apuração!#REF!</f>
        <v>#REF!</v>
      </c>
      <c r="E287" s="319" t="e">
        <f>apuração!#REF!</f>
        <v>#REF!</v>
      </c>
      <c r="F287" s="319" t="e">
        <f>apuração!#REF!</f>
        <v>#REF!</v>
      </c>
      <c r="G287" s="359" t="e">
        <f>apuração!#REF!</f>
        <v>#REF!</v>
      </c>
      <c r="H287" s="320" t="e">
        <f>apuração!#REF!</f>
        <v>#REF!</v>
      </c>
      <c r="I287" s="320" t="e">
        <f>apuração!#REF!</f>
        <v>#REF!</v>
      </c>
      <c r="J287" s="319" t="e">
        <f>apuração!#REF!</f>
        <v>#REF!</v>
      </c>
      <c r="K287" s="320" t="e">
        <f>apuração!#REF!</f>
        <v>#REF!</v>
      </c>
      <c r="L287" s="327" t="e">
        <f>apuração!#REF!</f>
        <v>#REF!</v>
      </c>
      <c r="M287" s="327" t="e">
        <f>apuração!#REF!</f>
        <v>#REF!</v>
      </c>
      <c r="N287" s="322" t="e">
        <f>apuração!#REF!</f>
        <v>#REF!</v>
      </c>
      <c r="O287" s="323" t="e">
        <f>apuração!#REF!</f>
        <v>#REF!</v>
      </c>
      <c r="P287" s="323" t="e">
        <f>apuração!#REF!</f>
        <v>#REF!</v>
      </c>
      <c r="Q287" s="323" t="e">
        <f>apuração!#REF!</f>
        <v>#REF!</v>
      </c>
      <c r="R287" s="323" t="e">
        <f>apuração!#REF!</f>
        <v>#REF!</v>
      </c>
      <c r="S287" s="324" t="e">
        <f>apuração!#REF!</f>
        <v>#REF!</v>
      </c>
      <c r="T287" s="324" t="e">
        <f>apuração!#REF!</f>
        <v>#REF!</v>
      </c>
      <c r="U287" s="324" t="e">
        <f>apuração!#REF!</f>
        <v>#REF!</v>
      </c>
      <c r="V287" s="324" t="e">
        <f>apuração!#REF!</f>
        <v>#REF!</v>
      </c>
      <c r="W287" s="315" t="e">
        <f>apuração!#REF!</f>
        <v>#REF!</v>
      </c>
      <c r="X287" s="325"/>
      <c r="Y287" s="315"/>
      <c r="Z287" s="315"/>
      <c r="AA287" s="315"/>
      <c r="AB287" s="315"/>
      <c r="AC287" s="315"/>
      <c r="AD287" s="315"/>
    </row>
    <row r="288" spans="1:30" ht="18.600000000000001" hidden="1">
      <c r="A288" s="358"/>
      <c r="B288" s="319" t="e">
        <f>apuração!#REF!</f>
        <v>#REF!</v>
      </c>
      <c r="C288" s="319" t="e">
        <f>apuração!#REF!</f>
        <v>#REF!</v>
      </c>
      <c r="D288" s="319" t="e">
        <f>apuração!#REF!</f>
        <v>#REF!</v>
      </c>
      <c r="E288" s="319" t="e">
        <f>apuração!#REF!</f>
        <v>#REF!</v>
      </c>
      <c r="F288" s="319" t="e">
        <f>apuração!#REF!</f>
        <v>#REF!</v>
      </c>
      <c r="G288" s="359" t="e">
        <f>apuração!#REF!</f>
        <v>#REF!</v>
      </c>
      <c r="H288" s="320" t="e">
        <f>apuração!#REF!</f>
        <v>#REF!</v>
      </c>
      <c r="I288" s="320" t="e">
        <f>apuração!#REF!</f>
        <v>#REF!</v>
      </c>
      <c r="J288" s="319" t="e">
        <f>apuração!#REF!</f>
        <v>#REF!</v>
      </c>
      <c r="K288" s="320" t="e">
        <f>apuração!#REF!</f>
        <v>#REF!</v>
      </c>
      <c r="L288" s="327" t="e">
        <f>apuração!#REF!</f>
        <v>#REF!</v>
      </c>
      <c r="M288" s="327" t="e">
        <f>apuração!#REF!</f>
        <v>#REF!</v>
      </c>
      <c r="N288" s="322" t="e">
        <f>apuração!#REF!</f>
        <v>#REF!</v>
      </c>
      <c r="O288" s="323" t="e">
        <f>apuração!#REF!</f>
        <v>#REF!</v>
      </c>
      <c r="P288" s="323" t="e">
        <f>apuração!#REF!</f>
        <v>#REF!</v>
      </c>
      <c r="Q288" s="323" t="e">
        <f>apuração!#REF!</f>
        <v>#REF!</v>
      </c>
      <c r="R288" s="323" t="e">
        <f>apuração!#REF!</f>
        <v>#REF!</v>
      </c>
      <c r="S288" s="324" t="e">
        <f>apuração!#REF!</f>
        <v>#REF!</v>
      </c>
      <c r="T288" s="324" t="e">
        <f>apuração!#REF!</f>
        <v>#REF!</v>
      </c>
      <c r="U288" s="324" t="e">
        <f>apuração!#REF!</f>
        <v>#REF!</v>
      </c>
      <c r="V288" s="324" t="e">
        <f>apuração!#REF!</f>
        <v>#REF!</v>
      </c>
      <c r="W288" s="315" t="e">
        <f>apuração!#REF!</f>
        <v>#REF!</v>
      </c>
      <c r="X288" s="325"/>
      <c r="Y288" s="315"/>
      <c r="Z288" s="315"/>
      <c r="AA288" s="315"/>
      <c r="AB288" s="315"/>
      <c r="AC288" s="315"/>
      <c r="AD288" s="315"/>
    </row>
    <row r="289" spans="1:30" ht="18.600000000000001" hidden="1">
      <c r="A289" s="358"/>
      <c r="B289" s="319" t="e">
        <f>apuração!#REF!</f>
        <v>#REF!</v>
      </c>
      <c r="C289" s="319" t="e">
        <f>apuração!#REF!</f>
        <v>#REF!</v>
      </c>
      <c r="D289" s="319" t="e">
        <f>apuração!#REF!</f>
        <v>#REF!</v>
      </c>
      <c r="E289" s="319" t="e">
        <f>apuração!#REF!</f>
        <v>#REF!</v>
      </c>
      <c r="F289" s="319" t="e">
        <f>apuração!#REF!</f>
        <v>#REF!</v>
      </c>
      <c r="G289" s="359" t="e">
        <f>apuração!#REF!</f>
        <v>#REF!</v>
      </c>
      <c r="H289" s="320" t="e">
        <f>apuração!#REF!</f>
        <v>#REF!</v>
      </c>
      <c r="I289" s="320" t="e">
        <f>apuração!#REF!</f>
        <v>#REF!</v>
      </c>
      <c r="J289" s="319" t="e">
        <f>apuração!#REF!</f>
        <v>#REF!</v>
      </c>
      <c r="K289" s="320" t="e">
        <f>apuração!#REF!</f>
        <v>#REF!</v>
      </c>
      <c r="L289" s="327" t="e">
        <f>apuração!#REF!</f>
        <v>#REF!</v>
      </c>
      <c r="M289" s="327" t="e">
        <f>apuração!#REF!</f>
        <v>#REF!</v>
      </c>
      <c r="N289" s="322" t="e">
        <f>apuração!#REF!</f>
        <v>#REF!</v>
      </c>
      <c r="O289" s="323" t="e">
        <f>apuração!#REF!</f>
        <v>#REF!</v>
      </c>
      <c r="P289" s="323" t="e">
        <f>apuração!#REF!</f>
        <v>#REF!</v>
      </c>
      <c r="Q289" s="323" t="e">
        <f>apuração!#REF!</f>
        <v>#REF!</v>
      </c>
      <c r="R289" s="323" t="e">
        <f>apuração!#REF!</f>
        <v>#REF!</v>
      </c>
      <c r="S289" s="324" t="e">
        <f>apuração!#REF!</f>
        <v>#REF!</v>
      </c>
      <c r="T289" s="324" t="e">
        <f>apuração!#REF!</f>
        <v>#REF!</v>
      </c>
      <c r="U289" s="324" t="e">
        <f>apuração!#REF!</f>
        <v>#REF!</v>
      </c>
      <c r="V289" s="324" t="e">
        <f>apuração!#REF!</f>
        <v>#REF!</v>
      </c>
      <c r="W289" s="315" t="e">
        <f>apuração!#REF!</f>
        <v>#REF!</v>
      </c>
      <c r="X289" s="325"/>
      <c r="Y289" s="315"/>
      <c r="Z289" s="315"/>
      <c r="AA289" s="315"/>
      <c r="AB289" s="315"/>
      <c r="AC289" s="315"/>
      <c r="AD289" s="315"/>
    </row>
    <row r="290" spans="1:30" hidden="1">
      <c r="B290" t="e">
        <f>apuração!#REF!</f>
        <v>#REF!</v>
      </c>
      <c r="C290" t="e">
        <f>apuração!#REF!</f>
        <v>#REF!</v>
      </c>
      <c r="D290" t="e">
        <f>apuração!#REF!</f>
        <v>#REF!</v>
      </c>
      <c r="E290" t="e">
        <f>apuração!#REF!</f>
        <v>#REF!</v>
      </c>
      <c r="F290" t="e">
        <f>apuração!#REF!</f>
        <v>#REF!</v>
      </c>
      <c r="G290" t="e">
        <f>apuração!#REF!</f>
        <v>#REF!</v>
      </c>
      <c r="H290" t="e">
        <f>apuração!#REF!</f>
        <v>#REF!</v>
      </c>
      <c r="I290" t="e">
        <f>apuração!#REF!</f>
        <v>#REF!</v>
      </c>
      <c r="J290" t="e">
        <f>apuração!#REF!</f>
        <v>#REF!</v>
      </c>
      <c r="K290" t="e">
        <f>apuração!#REF!</f>
        <v>#REF!</v>
      </c>
      <c r="L290" t="e">
        <f>apuração!#REF!</f>
        <v>#REF!</v>
      </c>
      <c r="M290" t="e">
        <f>apuração!#REF!</f>
        <v>#REF!</v>
      </c>
      <c r="N290" t="e">
        <f>apuração!#REF!</f>
        <v>#REF!</v>
      </c>
      <c r="O290" t="e">
        <f>apuração!#REF!</f>
        <v>#REF!</v>
      </c>
      <c r="P290" t="e">
        <f>apuração!#REF!</f>
        <v>#REF!</v>
      </c>
      <c r="Q290" t="e">
        <f>apuração!#REF!</f>
        <v>#REF!</v>
      </c>
      <c r="R290" t="e">
        <f>apuração!#REF!</f>
        <v>#REF!</v>
      </c>
      <c r="S290" t="e">
        <f>apuração!#REF!</f>
        <v>#REF!</v>
      </c>
      <c r="T290" t="e">
        <f>apuração!#REF!</f>
        <v>#REF!</v>
      </c>
      <c r="U290" t="e">
        <f>apuração!#REF!</f>
        <v>#REF!</v>
      </c>
      <c r="V290" t="e">
        <f>apuração!#REF!</f>
        <v>#REF!</v>
      </c>
      <c r="W290" t="e">
        <f>apuração!#REF!</f>
        <v>#REF!</v>
      </c>
      <c r="AD290" t="s">
        <v>89</v>
      </c>
    </row>
  </sheetData>
  <autoFilter ref="A1:AD290" xr:uid="{AA54A0EB-4404-4662-BFCB-D94255EFF82C}">
    <filterColumn colId="14" showButton="0"/>
    <filterColumn colId="15" showButton="0"/>
    <filterColumn colId="16" showButton="0"/>
    <sortState xmlns:xlrd2="http://schemas.microsoft.com/office/spreadsheetml/2017/richdata2" ref="A2:AD207">
      <sortCondition ref="F1:F290"/>
    </sortState>
  </autoFilter>
  <sortState xmlns:xlrd2="http://schemas.microsoft.com/office/spreadsheetml/2017/richdata2" ref="B2:AD289">
    <sortCondition descending="1" ref="K2:K289"/>
    <sortCondition ref="AC2:AC289"/>
  </sortState>
  <mergeCells count="1">
    <mergeCell ref="O1:R1"/>
  </mergeCells>
  <pageMargins left="0.7" right="0.7" top="0.75" bottom="0.75" header="0.3" footer="0.3"/>
  <pageSetup paperSize="9" scale="6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7"/>
  <sheetViews>
    <sheetView topLeftCell="A7" workbookViewId="0">
      <selection activeCell="B1" sqref="B1"/>
    </sheetView>
  </sheetViews>
  <sheetFormatPr defaultRowHeight="14.4"/>
  <cols>
    <col min="2" max="2" width="10.6640625" bestFit="1" customWidth="1"/>
  </cols>
  <sheetData>
    <row r="1" spans="1:2">
      <c r="A1" s="345" t="s">
        <v>112</v>
      </c>
      <c r="B1" s="346">
        <v>0</v>
      </c>
    </row>
    <row r="2" spans="1:2">
      <c r="A2" s="347" t="s">
        <v>113</v>
      </c>
      <c r="B2" s="346">
        <f>'C1 166 F'!C5</f>
        <v>22</v>
      </c>
    </row>
    <row r="3" spans="1:2">
      <c r="A3" s="347" t="s">
        <v>114</v>
      </c>
      <c r="B3" s="346">
        <f>'C1 166 F'!C6</f>
        <v>36</v>
      </c>
    </row>
    <row r="4" spans="1:2">
      <c r="A4" s="347" t="s">
        <v>115</v>
      </c>
      <c r="B4" s="346">
        <f>'C1 166 F'!C7</f>
        <v>5</v>
      </c>
    </row>
    <row r="5" spans="1:2">
      <c r="A5" s="347" t="s">
        <v>116</v>
      </c>
      <c r="B5" s="346">
        <f>'C1 166 F'!C8</f>
        <v>2</v>
      </c>
    </row>
    <row r="6" spans="1:2">
      <c r="A6" s="347" t="s">
        <v>117</v>
      </c>
      <c r="B6" s="346">
        <f>'C1 166 F'!C9</f>
        <v>8</v>
      </c>
    </row>
    <row r="7" spans="1:2">
      <c r="A7" s="347" t="s">
        <v>118</v>
      </c>
      <c r="B7" s="346">
        <f>'C1 166 F'!C10</f>
        <v>1</v>
      </c>
    </row>
    <row r="8" spans="1:2">
      <c r="A8" s="347" t="s">
        <v>119</v>
      </c>
      <c r="B8" s="346">
        <f>'C1 166 F'!C11</f>
        <v>11</v>
      </c>
    </row>
    <row r="9" spans="1:2">
      <c r="A9" s="347" t="s">
        <v>120</v>
      </c>
      <c r="B9" s="346">
        <f>'C1 166 F'!C12</f>
        <v>7</v>
      </c>
    </row>
    <row r="10" spans="1:2">
      <c r="A10" s="347" t="s">
        <v>121</v>
      </c>
      <c r="B10" s="346">
        <f>'C1 166 F'!C13</f>
        <v>9</v>
      </c>
    </row>
    <row r="11" spans="1:2">
      <c r="A11" s="347" t="s">
        <v>122</v>
      </c>
      <c r="B11" s="348">
        <f>'C1 166 F'!T5</f>
        <v>6</v>
      </c>
    </row>
    <row r="12" spans="1:2">
      <c r="A12" s="347" t="s">
        <v>123</v>
      </c>
      <c r="B12" s="348">
        <f>'C1 166 F'!T6</f>
        <v>27</v>
      </c>
    </row>
    <row r="13" spans="1:2">
      <c r="A13" s="347" t="s">
        <v>124</v>
      </c>
      <c r="B13" s="348">
        <f>'C1 166 F'!T7</f>
        <v>18</v>
      </c>
    </row>
    <row r="14" spans="1:2">
      <c r="A14" s="347" t="s">
        <v>125</v>
      </c>
      <c r="B14" s="348">
        <f>'C1 166 F'!T8</f>
        <v>21</v>
      </c>
    </row>
    <row r="15" spans="1:2">
      <c r="A15" s="347" t="s">
        <v>126</v>
      </c>
      <c r="B15" s="348">
        <f>'C1 166 F'!T9</f>
        <v>34</v>
      </c>
    </row>
    <row r="16" spans="1:2">
      <c r="A16" s="347" t="s">
        <v>127</v>
      </c>
      <c r="B16" s="348">
        <f>'C1 166 F'!T10</f>
        <v>31</v>
      </c>
    </row>
    <row r="17" spans="1:2">
      <c r="A17" s="347" t="s">
        <v>128</v>
      </c>
      <c r="B17" s="348">
        <f>'C1 166 F'!T11</f>
        <v>14</v>
      </c>
    </row>
    <row r="18" spans="1:2">
      <c r="A18" s="347" t="s">
        <v>129</v>
      </c>
      <c r="B18" s="348">
        <f>'C1 166 F'!T12</f>
        <v>4</v>
      </c>
    </row>
    <row r="19" spans="1:2">
      <c r="A19" s="347" t="s">
        <v>130</v>
      </c>
      <c r="B19" s="348">
        <f>'C1 166 F'!T13</f>
        <v>10</v>
      </c>
    </row>
    <row r="20" spans="1:2">
      <c r="A20" s="347" t="s">
        <v>131</v>
      </c>
      <c r="B20" s="348">
        <f>'C2 166 F'!C21</f>
        <v>26</v>
      </c>
    </row>
    <row r="21" spans="1:2">
      <c r="A21" s="345" t="s">
        <v>132</v>
      </c>
      <c r="B21" s="348">
        <f>'C2 166 F'!C22</f>
        <v>17</v>
      </c>
    </row>
    <row r="22" spans="1:2">
      <c r="A22" s="347" t="s">
        <v>133</v>
      </c>
      <c r="B22" s="348">
        <f>'C2 166 F'!C23</f>
        <v>12</v>
      </c>
    </row>
    <row r="23" spans="1:2">
      <c r="A23" s="345" t="s">
        <v>134</v>
      </c>
      <c r="B23" s="348">
        <f>'C2 166 F'!C24</f>
        <v>15</v>
      </c>
    </row>
    <row r="24" spans="1:2">
      <c r="A24" s="347" t="s">
        <v>109</v>
      </c>
      <c r="B24" s="348">
        <f>'C2 166 F'!C25</f>
        <v>25</v>
      </c>
    </row>
    <row r="25" spans="1:2">
      <c r="A25" s="345" t="s">
        <v>111</v>
      </c>
      <c r="B25" s="348">
        <f>'C2 166 F'!C26</f>
        <v>29</v>
      </c>
    </row>
    <row r="26" spans="1:2">
      <c r="A26" s="347" t="s">
        <v>135</v>
      </c>
      <c r="B26" s="348">
        <f>'C2 166 F'!C27</f>
        <v>23</v>
      </c>
    </row>
    <row r="27" spans="1:2">
      <c r="A27" s="345" t="s">
        <v>136</v>
      </c>
      <c r="B27" s="348">
        <f>'C2 166 F'!C28</f>
        <v>16</v>
      </c>
    </row>
    <row r="28" spans="1:2">
      <c r="A28" s="347" t="s">
        <v>137</v>
      </c>
      <c r="B28" s="348">
        <f>'C2 166 F'!C29</f>
        <v>30</v>
      </c>
    </row>
    <row r="29" spans="1:2">
      <c r="A29" s="345" t="s">
        <v>138</v>
      </c>
      <c r="B29" s="348">
        <f>'C2 166 F'!T21</f>
        <v>20</v>
      </c>
    </row>
    <row r="30" spans="1:2">
      <c r="A30" s="347" t="s">
        <v>139</v>
      </c>
      <c r="B30" s="348">
        <f>'C2 166 F'!T22</f>
        <v>3</v>
      </c>
    </row>
    <row r="31" spans="1:2">
      <c r="A31" s="345" t="s">
        <v>140</v>
      </c>
      <c r="B31" s="348">
        <f>'C2 166 F'!T23</f>
        <v>13</v>
      </c>
    </row>
    <row r="32" spans="1:2">
      <c r="A32" s="347" t="s">
        <v>141</v>
      </c>
      <c r="B32" s="348">
        <f>'C2 166 F'!T24</f>
        <v>19</v>
      </c>
    </row>
    <row r="33" spans="1:2">
      <c r="A33" s="345" t="s">
        <v>142</v>
      </c>
      <c r="B33" s="348">
        <f>'C2 166 F'!T25</f>
        <v>32</v>
      </c>
    </row>
    <row r="34" spans="1:2">
      <c r="A34" s="347" t="s">
        <v>143</v>
      </c>
      <c r="B34" s="348">
        <f>'C2 166 F'!T26</f>
        <v>24</v>
      </c>
    </row>
    <row r="35" spans="1:2">
      <c r="A35" s="345" t="s">
        <v>144</v>
      </c>
      <c r="B35" s="348">
        <f>'C2 166 F'!T27</f>
        <v>33</v>
      </c>
    </row>
    <row r="36" spans="1:2">
      <c r="A36" s="347" t="s">
        <v>145</v>
      </c>
      <c r="B36" s="348">
        <f>'C2 166 F'!T28</f>
        <v>35</v>
      </c>
    </row>
    <row r="37" spans="1:2">
      <c r="A37" s="345" t="s">
        <v>110</v>
      </c>
      <c r="B37" s="348">
        <f>'C2 166 F'!T29</f>
        <v>28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topLeftCell="A2" workbookViewId="0">
      <selection activeCell="F23" sqref="F23"/>
    </sheetView>
  </sheetViews>
  <sheetFormatPr defaultRowHeight="14.4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2A9B-AED7-4673-904C-B232F18E0C04}">
  <sheetPr>
    <pageSetUpPr fitToPage="1"/>
  </sheetPr>
  <dimension ref="B1:O242"/>
  <sheetViews>
    <sheetView tabSelected="1" topLeftCell="A16" workbookViewId="0">
      <selection activeCell="R32" sqref="R32"/>
    </sheetView>
  </sheetViews>
  <sheetFormatPr defaultRowHeight="14.4"/>
  <cols>
    <col min="2" max="2" width="7.6640625" bestFit="1" customWidth="1"/>
    <col min="3" max="3" width="18.6640625" bestFit="1" customWidth="1"/>
    <col min="4" max="4" width="18.33203125" bestFit="1" customWidth="1"/>
    <col min="5" max="5" width="6.6640625" customWidth="1"/>
    <col min="6" max="6" width="10.109375" customWidth="1"/>
    <col min="7" max="7" width="11" customWidth="1"/>
    <col min="10" max="14" width="8.6640625" customWidth="1"/>
    <col min="15" max="15" width="9.6640625" style="498" customWidth="1"/>
  </cols>
  <sheetData>
    <row r="1" spans="2:15">
      <c r="B1" s="479" t="s">
        <v>5</v>
      </c>
      <c r="C1" s="480" t="s">
        <v>91</v>
      </c>
      <c r="D1" s="480" t="s">
        <v>92</v>
      </c>
      <c r="E1" s="481" t="s">
        <v>93</v>
      </c>
      <c r="F1" s="481" t="s">
        <v>94</v>
      </c>
      <c r="G1" s="482" t="s">
        <v>95</v>
      </c>
      <c r="H1" s="483" t="s">
        <v>96</v>
      </c>
      <c r="I1" s="483" t="s">
        <v>97</v>
      </c>
      <c r="J1" s="483" t="s">
        <v>98</v>
      </c>
      <c r="K1" s="483" t="s">
        <v>99</v>
      </c>
      <c r="L1" s="483" t="s">
        <v>100</v>
      </c>
      <c r="M1" s="483" t="s">
        <v>101</v>
      </c>
      <c r="N1" s="484" t="s">
        <v>102</v>
      </c>
      <c r="O1" s="494" t="s">
        <v>1161</v>
      </c>
    </row>
    <row r="2" spans="2:15" ht="20.7" customHeight="1">
      <c r="B2" s="485" t="str">
        <f>apuração!B144</f>
        <v>153</v>
      </c>
      <c r="C2" s="319" t="str">
        <f>apuração!C144</f>
        <v>FURUKAWA</v>
      </c>
      <c r="D2" s="319" t="str">
        <f>apuração!D144</f>
        <v>FUMIKO</v>
      </c>
      <c r="E2" s="319" t="str">
        <f>apuração!E144</f>
        <v>F</v>
      </c>
      <c r="F2" s="319" t="str">
        <f>apuração!F144</f>
        <v>06. KOK</v>
      </c>
      <c r="G2" s="343">
        <f>apuração!G144</f>
        <v>13386</v>
      </c>
      <c r="H2" s="320">
        <f>apuração!H144</f>
        <v>12</v>
      </c>
      <c r="I2" s="320" t="str">
        <f>apuração!I144</f>
        <v>C-MR</v>
      </c>
      <c r="J2" s="319" t="str">
        <f>apuração!J144</f>
        <v>LIB2026i</v>
      </c>
      <c r="K2" s="319">
        <f>apuração!K144</f>
        <v>0</v>
      </c>
      <c r="L2" s="499">
        <f>apuração!L144</f>
        <v>84</v>
      </c>
      <c r="M2" s="499">
        <f>apuração!M144</f>
        <v>87</v>
      </c>
      <c r="N2" s="322">
        <f>apuração!N144</f>
        <v>171</v>
      </c>
      <c r="O2" s="495"/>
    </row>
    <row r="3" spans="2:15" ht="20.7" customHeight="1">
      <c r="B3" s="485" t="str">
        <f>apuração!B199</f>
        <v>585</v>
      </c>
      <c r="C3" s="319" t="str">
        <f>apuração!C199</f>
        <v>KITAYAMA</v>
      </c>
      <c r="D3" s="319" t="str">
        <f>apuração!D199</f>
        <v>YOSHIKO</v>
      </c>
      <c r="E3" s="319" t="str">
        <f>apuração!E199</f>
        <v>F</v>
      </c>
      <c r="F3" s="319" t="str">
        <f>apuração!F199</f>
        <v>07. GSP</v>
      </c>
      <c r="G3" s="343">
        <f>apuração!G199</f>
        <v>12831</v>
      </c>
      <c r="H3" s="320">
        <f>apuração!H199</f>
        <v>12</v>
      </c>
      <c r="I3" s="320" t="str">
        <f>apuração!I199</f>
        <v>C-MR</v>
      </c>
      <c r="J3" s="319" t="str">
        <f>apuração!J199</f>
        <v>LIB2026i</v>
      </c>
      <c r="K3" s="319">
        <f>apuração!K199</f>
        <v>0</v>
      </c>
      <c r="L3" s="499">
        <f>apuração!L199</f>
        <v>68</v>
      </c>
      <c r="M3" s="499">
        <f>apuração!M199</f>
        <v>71</v>
      </c>
      <c r="N3" s="322">
        <f>apuração!N199</f>
        <v>139</v>
      </c>
      <c r="O3" s="495"/>
    </row>
    <row r="4" spans="2:15" ht="20.7" customHeight="1">
      <c r="B4" s="485" t="str">
        <f>apuração!B172</f>
        <v>167</v>
      </c>
      <c r="C4" s="319" t="str">
        <f>apuração!C172</f>
        <v>NOZAWA</v>
      </c>
      <c r="D4" s="319" t="str">
        <f>apuração!D172</f>
        <v>YURIKO</v>
      </c>
      <c r="E4" s="319" t="str">
        <f>apuração!E172</f>
        <v>F</v>
      </c>
      <c r="F4" s="319" t="str">
        <f>apuração!F172</f>
        <v>06. KOK</v>
      </c>
      <c r="G4" s="343">
        <f>apuração!G172</f>
        <v>13844</v>
      </c>
      <c r="H4" s="320">
        <f>apuração!H172</f>
        <v>12</v>
      </c>
      <c r="I4" s="320" t="str">
        <f>apuração!I172</f>
        <v>C-MR</v>
      </c>
      <c r="J4" s="319" t="str">
        <f>apuração!J172</f>
        <v>LIB2026</v>
      </c>
      <c r="K4" s="319">
        <f>apuração!K172</f>
        <v>0</v>
      </c>
      <c r="L4" s="499">
        <f>apuração!L172</f>
        <v>69</v>
      </c>
      <c r="M4" s="499">
        <f>apuração!M172</f>
        <v>68</v>
      </c>
      <c r="N4" s="322">
        <f>apuração!N172</f>
        <v>137</v>
      </c>
      <c r="O4" s="495"/>
    </row>
    <row r="5" spans="2:15" ht="20.7" customHeight="1">
      <c r="B5" s="485" t="str">
        <f>apuração!B188</f>
        <v>184</v>
      </c>
      <c r="C5" s="319" t="str">
        <f>apuração!C188</f>
        <v>UTSUMI</v>
      </c>
      <c r="D5" s="319" t="str">
        <f>apuração!D188</f>
        <v>CHIOMI</v>
      </c>
      <c r="E5" s="319" t="str">
        <f>apuração!E188</f>
        <v>F</v>
      </c>
      <c r="F5" s="319" t="str">
        <f>apuração!F188</f>
        <v>06. KOK</v>
      </c>
      <c r="G5" s="343">
        <f>apuração!G188</f>
        <v>14740</v>
      </c>
      <c r="H5" s="320">
        <f>apuração!H188</f>
        <v>12</v>
      </c>
      <c r="I5" s="320" t="str">
        <f>apuração!I188</f>
        <v>C-MR</v>
      </c>
      <c r="J5" s="319" t="str">
        <f>apuração!J188</f>
        <v>LIB2026</v>
      </c>
      <c r="K5" s="319">
        <f>apuração!K188</f>
        <v>0</v>
      </c>
      <c r="L5" s="499">
        <f>apuração!L188</f>
        <v>67</v>
      </c>
      <c r="M5" s="499">
        <f>apuração!M188</f>
        <v>64</v>
      </c>
      <c r="N5" s="322">
        <f>apuração!N188</f>
        <v>131</v>
      </c>
      <c r="O5" s="495"/>
    </row>
    <row r="6" spans="2:15" ht="18.600000000000001">
      <c r="B6" s="485" t="str">
        <f>apuração!B201</f>
        <v>675</v>
      </c>
      <c r="C6" s="319" t="str">
        <f>apuração!C201</f>
        <v>NISHIJIMA</v>
      </c>
      <c r="D6" s="319" t="str">
        <f>apuração!D201</f>
        <v>KIMIKO</v>
      </c>
      <c r="E6" s="319" t="str">
        <f>apuração!E201</f>
        <v>F</v>
      </c>
      <c r="F6" s="319" t="str">
        <f>apuração!F201</f>
        <v>11. NCC</v>
      </c>
      <c r="G6" s="343">
        <f>apuração!G201</f>
        <v>15141</v>
      </c>
      <c r="H6" s="320">
        <f>apuração!H201</f>
        <v>9</v>
      </c>
      <c r="I6" s="320" t="str">
        <f>apuração!I201</f>
        <v>B-MR</v>
      </c>
      <c r="J6" s="319" t="str">
        <f>apuração!J201</f>
        <v>LIB2026</v>
      </c>
      <c r="K6" s="319">
        <f>apuração!K201</f>
        <v>0</v>
      </c>
      <c r="L6" s="499">
        <f>apuração!L201</f>
        <v>64</v>
      </c>
      <c r="M6" s="499">
        <f>apuração!M201</f>
        <v>57</v>
      </c>
      <c r="N6" s="322">
        <f>apuração!N201</f>
        <v>121</v>
      </c>
      <c r="O6" s="495"/>
    </row>
    <row r="7" spans="2:15" ht="20.7" customHeight="1">
      <c r="B7" s="485" t="str">
        <f>apuração!B123</f>
        <v>782</v>
      </c>
      <c r="C7" s="319" t="str">
        <f>apuração!C123</f>
        <v>MATSUMOTO</v>
      </c>
      <c r="D7" s="319" t="str">
        <f>apuração!D123</f>
        <v>KAZUKO</v>
      </c>
      <c r="E7" s="319" t="str">
        <f>apuração!E123</f>
        <v>F</v>
      </c>
      <c r="F7" s="319" t="str">
        <f>apuração!F123</f>
        <v>03. IBI</v>
      </c>
      <c r="G7" s="343">
        <f>apuração!G123</f>
        <v>13623</v>
      </c>
      <c r="H7" s="320">
        <f>apuração!H123</f>
        <v>9</v>
      </c>
      <c r="I7" s="320" t="str">
        <f>apuração!I123</f>
        <v>B-MR</v>
      </c>
      <c r="J7" s="319" t="str">
        <f>apuração!J123</f>
        <v>LIB2026</v>
      </c>
      <c r="K7" s="319">
        <f>apuração!K123</f>
        <v>0</v>
      </c>
      <c r="L7" s="499">
        <f>apuração!L123</f>
        <v>70</v>
      </c>
      <c r="M7" s="499">
        <f>apuração!M123</f>
        <v>61</v>
      </c>
      <c r="N7" s="322">
        <f>apuração!N123</f>
        <v>131</v>
      </c>
      <c r="O7" s="495"/>
    </row>
    <row r="8" spans="2:15" ht="18.600000000000001">
      <c r="B8" s="485" t="str">
        <f>apuração!B155</f>
        <v>986</v>
      </c>
      <c r="C8" s="319" t="str">
        <f>apuração!C155</f>
        <v>NAGAE</v>
      </c>
      <c r="D8" s="319" t="str">
        <f>apuração!D155</f>
        <v>TOMIKO</v>
      </c>
      <c r="E8" s="319" t="str">
        <f>apuração!E155</f>
        <v>F</v>
      </c>
      <c r="F8" s="319" t="str">
        <f>apuração!F155</f>
        <v>18. SOR</v>
      </c>
      <c r="G8" s="343">
        <f>apuração!G155</f>
        <v>14991</v>
      </c>
      <c r="H8" s="320">
        <f>apuração!H155</f>
        <v>9</v>
      </c>
      <c r="I8" s="320" t="str">
        <f>apuração!I155</f>
        <v>B-MR</v>
      </c>
      <c r="J8" s="319" t="str">
        <f>apuração!J155</f>
        <v>LIB2026</v>
      </c>
      <c r="K8" s="319">
        <f>apuração!K155</f>
        <v>0</v>
      </c>
      <c r="L8" s="499">
        <f>apuração!L155</f>
        <v>70</v>
      </c>
      <c r="M8" s="499">
        <f>apuração!M155</f>
        <v>63</v>
      </c>
      <c r="N8" s="322">
        <f>apuração!N155</f>
        <v>133</v>
      </c>
      <c r="O8" s="495"/>
    </row>
    <row r="9" spans="2:15" ht="18.600000000000001">
      <c r="B9" s="485" t="str">
        <f>apuração!B192</f>
        <v>652</v>
      </c>
      <c r="C9" s="319" t="str">
        <f>apuração!C192</f>
        <v>HAYAKAWA</v>
      </c>
      <c r="D9" s="319" t="str">
        <f>apuração!D192</f>
        <v>EIKO</v>
      </c>
      <c r="E9" s="319" t="str">
        <f>apuração!E192</f>
        <v>F</v>
      </c>
      <c r="F9" s="319" t="str">
        <f>apuração!F192</f>
        <v>07. GSP</v>
      </c>
      <c r="G9" s="343">
        <f>apuração!G192</f>
        <v>13575</v>
      </c>
      <c r="H9" s="320">
        <f>apuração!H192</f>
        <v>9</v>
      </c>
      <c r="I9" s="320" t="str">
        <f>apuração!I192</f>
        <v>B-MR</v>
      </c>
      <c r="J9" s="319" t="str">
        <f>apuração!J192</f>
        <v>LIB2026</v>
      </c>
      <c r="K9" s="319">
        <f>apuração!K192</f>
        <v>0</v>
      </c>
      <c r="L9" s="499">
        <f>apuração!L192</f>
        <v>74</v>
      </c>
      <c r="M9" s="499">
        <f>apuração!M192</f>
        <v>63</v>
      </c>
      <c r="N9" s="322">
        <f>apuração!N192</f>
        <v>137</v>
      </c>
      <c r="O9" s="495"/>
    </row>
    <row r="10" spans="2:15" ht="20.7" customHeight="1">
      <c r="B10" s="485" t="str">
        <f>apuração!B207</f>
        <v>716</v>
      </c>
      <c r="C10" s="319" t="str">
        <f>apuração!C207</f>
        <v>KUSANO</v>
      </c>
      <c r="D10" s="319" t="str">
        <f>apuração!D207</f>
        <v>JULIA  KIEKO</v>
      </c>
      <c r="E10" s="319" t="str">
        <f>apuração!E207</f>
        <v>F</v>
      </c>
      <c r="F10" s="319" t="str">
        <f>apuração!F207</f>
        <v>07. GSP</v>
      </c>
      <c r="G10" s="343">
        <f>apuração!G207</f>
        <v>16988</v>
      </c>
      <c r="H10" s="320">
        <f>apuração!H207</f>
        <v>12</v>
      </c>
      <c r="I10" s="320" t="str">
        <f>apuração!I207</f>
        <v>C-SR</v>
      </c>
      <c r="J10" s="319" t="str">
        <f>apuração!J207</f>
        <v>LIB2026</v>
      </c>
      <c r="K10" s="319">
        <f>apuração!K207</f>
        <v>0</v>
      </c>
      <c r="L10" s="499">
        <f>apuração!L207</f>
        <v>68</v>
      </c>
      <c r="M10" s="499">
        <f>apuração!M207</f>
        <v>69</v>
      </c>
      <c r="N10" s="322">
        <f>apuração!N207</f>
        <v>137</v>
      </c>
      <c r="O10" s="495"/>
    </row>
    <row r="11" spans="2:15" ht="18.600000000000001">
      <c r="B11" s="485" t="str">
        <f>apuração!B137</f>
        <v>523</v>
      </c>
      <c r="C11" s="319" t="str">
        <f>apuração!C137</f>
        <v>KAWASAKA</v>
      </c>
      <c r="D11" s="319" t="str">
        <f>apuração!D137</f>
        <v>MAKICO</v>
      </c>
      <c r="E11" s="319" t="str">
        <f>apuração!E137</f>
        <v>F</v>
      </c>
      <c r="F11" s="319" t="str">
        <f>apuração!F137</f>
        <v>07. GSP</v>
      </c>
      <c r="G11" s="343">
        <f>apuração!G137</f>
        <v>17833</v>
      </c>
      <c r="H11" s="320">
        <f>apuração!H137</f>
        <v>12</v>
      </c>
      <c r="I11" s="320" t="str">
        <f>apuração!I137</f>
        <v>C-SR</v>
      </c>
      <c r="J11" s="319" t="str">
        <f>apuração!J137</f>
        <v>LIB2026</v>
      </c>
      <c r="K11" s="319">
        <f>apuração!K137</f>
        <v>0</v>
      </c>
      <c r="L11" s="499">
        <f>apuração!L137</f>
        <v>66</v>
      </c>
      <c r="M11" s="499">
        <f>apuração!M137</f>
        <v>67</v>
      </c>
      <c r="N11" s="322">
        <f>apuração!N137</f>
        <v>133</v>
      </c>
      <c r="O11" s="495"/>
    </row>
    <row r="12" spans="2:15" ht="20.7" customHeight="1">
      <c r="B12" s="485" t="str">
        <f>apuração!B140</f>
        <v>958</v>
      </c>
      <c r="C12" s="319" t="str">
        <f>apuração!C140</f>
        <v>NUNES</v>
      </c>
      <c r="D12" s="319" t="str">
        <f>apuração!D140</f>
        <v>MARIA HELENA</v>
      </c>
      <c r="E12" s="319" t="str">
        <f>apuração!E140</f>
        <v>F</v>
      </c>
      <c r="F12" s="319" t="str">
        <f>apuração!F140</f>
        <v>01. PIE</v>
      </c>
      <c r="G12" s="343">
        <f>apuração!G140</f>
        <v>16884</v>
      </c>
      <c r="H12" s="320">
        <f>apuração!H140</f>
        <v>12</v>
      </c>
      <c r="I12" s="320" t="str">
        <f>apuração!I140</f>
        <v>C-SR</v>
      </c>
      <c r="J12" s="319" t="str">
        <f>apuração!J140</f>
        <v>LIB2026</v>
      </c>
      <c r="K12" s="319">
        <f>apuração!K140</f>
        <v>0</v>
      </c>
      <c r="L12" s="499">
        <f>apuração!L140</f>
        <v>62</v>
      </c>
      <c r="M12" s="499">
        <f>apuração!M140</f>
        <v>58</v>
      </c>
      <c r="N12" s="322">
        <f>apuração!N140</f>
        <v>120</v>
      </c>
      <c r="O12" s="495"/>
    </row>
    <row r="13" spans="2:15" ht="20.7" customHeight="1">
      <c r="B13" s="485" t="str">
        <f>apuração!B85</f>
        <v>870</v>
      </c>
      <c r="C13" s="319" t="str">
        <f>apuração!C85</f>
        <v>SAKAE HAMADA</v>
      </c>
      <c r="D13" s="319" t="str">
        <f>apuração!D85</f>
        <v>FLORINDA G.</v>
      </c>
      <c r="E13" s="319" t="str">
        <f>apuração!E85</f>
        <v>F</v>
      </c>
      <c r="F13" s="319" t="str">
        <f>apuração!F85</f>
        <v>12. COO</v>
      </c>
      <c r="G13" s="343">
        <f>apuração!G85</f>
        <v>17286</v>
      </c>
      <c r="H13" s="320">
        <f>apuração!H85</f>
        <v>12</v>
      </c>
      <c r="I13" s="320" t="str">
        <f>apuração!I85</f>
        <v>C-SR</v>
      </c>
      <c r="J13" s="319" t="str">
        <f>apuração!J85</f>
        <v>LIB2026</v>
      </c>
      <c r="K13" s="319">
        <f>apuração!K85</f>
        <v>0</v>
      </c>
      <c r="L13" s="499">
        <f>apuração!L85</f>
        <v>99</v>
      </c>
      <c r="M13" s="499">
        <f>apuração!M85</f>
        <v>99</v>
      </c>
      <c r="N13" s="322">
        <f>apuração!N85</f>
        <v>198</v>
      </c>
      <c r="O13" s="495"/>
    </row>
    <row r="14" spans="2:15" ht="20.7" customHeight="1">
      <c r="B14" s="485" t="str">
        <f>apuração!B89</f>
        <v>871</v>
      </c>
      <c r="C14" s="319" t="str">
        <f>apuração!C89</f>
        <v>YASSUDA</v>
      </c>
      <c r="D14" s="319" t="str">
        <f>apuração!D89</f>
        <v>LENITA NOBUKO</v>
      </c>
      <c r="E14" s="319" t="str">
        <f>apuração!E89</f>
        <v>F</v>
      </c>
      <c r="F14" s="319" t="str">
        <f>apuração!F89</f>
        <v>12. COO</v>
      </c>
      <c r="G14" s="343">
        <f>apuração!G89</f>
        <v>16949</v>
      </c>
      <c r="H14" s="320">
        <f>apuração!H89</f>
        <v>12</v>
      </c>
      <c r="I14" s="320" t="str">
        <f>apuração!I89</f>
        <v>C-SR</v>
      </c>
      <c r="J14" s="319" t="str">
        <f>apuração!J89</f>
        <v>LIB2026</v>
      </c>
      <c r="K14" s="319">
        <f>apuração!K89</f>
        <v>0</v>
      </c>
      <c r="L14" s="499">
        <f>apuração!L89</f>
        <v>99</v>
      </c>
      <c r="M14" s="499">
        <f>apuração!M89</f>
        <v>99</v>
      </c>
      <c r="N14" s="322">
        <f>apuração!N89</f>
        <v>198</v>
      </c>
      <c r="O14" s="495"/>
    </row>
    <row r="15" spans="2:15" ht="20.7" customHeight="1">
      <c r="B15" s="485" t="str">
        <f>apuração!B125</f>
        <v>814</v>
      </c>
      <c r="C15" s="319" t="str">
        <f>apuração!C125</f>
        <v>ABEMATSU</v>
      </c>
      <c r="D15" s="319" t="str">
        <f>apuração!D125</f>
        <v>EMILIA TERUKO</v>
      </c>
      <c r="E15" s="319" t="str">
        <f>apuração!E125</f>
        <v>F</v>
      </c>
      <c r="F15" s="319" t="str">
        <f>apuração!F125</f>
        <v>07. GSP</v>
      </c>
      <c r="G15" s="343">
        <f>apuração!G125</f>
        <v>18352</v>
      </c>
      <c r="H15" s="320">
        <f>apuração!H125</f>
        <v>12</v>
      </c>
      <c r="I15" s="320" t="str">
        <f>apuração!I125</f>
        <v>C-SR</v>
      </c>
      <c r="J15" s="319" t="str">
        <f>apuração!J125</f>
        <v>LIB2026</v>
      </c>
      <c r="K15" s="319">
        <f>apuração!K125</f>
        <v>0</v>
      </c>
      <c r="L15" s="499">
        <f>apuração!L125</f>
        <v>58</v>
      </c>
      <c r="M15" s="499">
        <f>apuração!M125</f>
        <v>63</v>
      </c>
      <c r="N15" s="322">
        <f>apuração!N125</f>
        <v>121</v>
      </c>
      <c r="O15" s="495"/>
    </row>
    <row r="16" spans="2:15" ht="20.7" customHeight="1">
      <c r="B16" s="485" t="str">
        <f>apuração!B141</f>
        <v>487</v>
      </c>
      <c r="C16" s="319" t="str">
        <f>apuração!C141</f>
        <v>NAKANO</v>
      </c>
      <c r="D16" s="319" t="str">
        <f>apuração!D141</f>
        <v>ELZA ONISHI</v>
      </c>
      <c r="E16" s="319" t="str">
        <f>apuração!E141</f>
        <v>F</v>
      </c>
      <c r="F16" s="319" t="str">
        <f>apuração!F141</f>
        <v>11. NCC</v>
      </c>
      <c r="G16" s="343">
        <f>apuração!G141</f>
        <v>17947</v>
      </c>
      <c r="H16" s="320">
        <f>apuração!H141</f>
        <v>12</v>
      </c>
      <c r="I16" s="320" t="str">
        <f>apuração!I141</f>
        <v>C-SR</v>
      </c>
      <c r="J16" s="319" t="str">
        <f>apuração!J141</f>
        <v>LIB2026</v>
      </c>
      <c r="K16" s="319">
        <f>apuração!K141</f>
        <v>0</v>
      </c>
      <c r="L16" s="499">
        <f>apuração!L141</f>
        <v>66</v>
      </c>
      <c r="M16" s="499">
        <f>apuração!M141</f>
        <v>69</v>
      </c>
      <c r="N16" s="322">
        <f>apuração!N141</f>
        <v>135</v>
      </c>
      <c r="O16" s="495"/>
    </row>
    <row r="17" spans="2:15" ht="20.7" customHeight="1">
      <c r="B17" s="485" t="str">
        <f>apuração!B129</f>
        <v>698</v>
      </c>
      <c r="C17" s="319" t="str">
        <f>apuração!C129</f>
        <v>HARA TABATA</v>
      </c>
      <c r="D17" s="319" t="str">
        <f>apuração!D129</f>
        <v>ROSA HIDEKO</v>
      </c>
      <c r="E17" s="319" t="str">
        <f>apuração!E129</f>
        <v>F</v>
      </c>
      <c r="F17" s="319" t="str">
        <f>apuração!F129</f>
        <v>07. GSP</v>
      </c>
      <c r="G17" s="343">
        <f>apuração!G129</f>
        <v>18830</v>
      </c>
      <c r="H17" s="320">
        <f>apuração!H129</f>
        <v>12</v>
      </c>
      <c r="I17" s="320" t="str">
        <f>apuração!I129</f>
        <v>C-SR</v>
      </c>
      <c r="J17" s="319" t="str">
        <f>apuração!J129</f>
        <v>LIB2026</v>
      </c>
      <c r="K17" s="319">
        <f>apuração!K129</f>
        <v>0</v>
      </c>
      <c r="L17" s="499">
        <f>apuração!L129</f>
        <v>70</v>
      </c>
      <c r="M17" s="499">
        <f>apuração!M129</f>
        <v>80</v>
      </c>
      <c r="N17" s="322">
        <f>apuração!N129</f>
        <v>150</v>
      </c>
      <c r="O17" s="495"/>
    </row>
    <row r="18" spans="2:15" ht="20.7" customHeight="1">
      <c r="B18" s="485" t="str">
        <f>apuração!B148</f>
        <v>731</v>
      </c>
      <c r="C18" s="319" t="str">
        <f>apuração!C148</f>
        <v>KONDO</v>
      </c>
      <c r="D18" s="319" t="str">
        <f>apuração!D148</f>
        <v>MARY TORII</v>
      </c>
      <c r="E18" s="319" t="str">
        <f>apuração!E148</f>
        <v>F</v>
      </c>
      <c r="F18" s="319" t="str">
        <f>apuração!F148</f>
        <v>07. GSP</v>
      </c>
      <c r="G18" s="343">
        <f>apuração!G148</f>
        <v>18680</v>
      </c>
      <c r="H18" s="320">
        <f>apuração!H148</f>
        <v>12</v>
      </c>
      <c r="I18" s="320" t="str">
        <f>apuração!I148</f>
        <v>C-SR</v>
      </c>
      <c r="J18" s="319" t="str">
        <f>apuração!J148</f>
        <v>LIB2026</v>
      </c>
      <c r="K18" s="319">
        <f>apuração!K148</f>
        <v>0</v>
      </c>
      <c r="L18" s="499">
        <f>apuração!L148</f>
        <v>71</v>
      </c>
      <c r="M18" s="499">
        <f>apuração!M148</f>
        <v>78</v>
      </c>
      <c r="N18" s="322">
        <f>apuração!N148</f>
        <v>149</v>
      </c>
      <c r="O18" s="495"/>
    </row>
    <row r="19" spans="2:15" ht="20.7" customHeight="1">
      <c r="B19" s="485" t="str">
        <f>apuração!B132</f>
        <v>917</v>
      </c>
      <c r="C19" s="319" t="str">
        <f>apuração!C132</f>
        <v>SAKAGUTI KAWANAKA</v>
      </c>
      <c r="D19" s="319" t="str">
        <f>apuração!D132</f>
        <v>YOUKO</v>
      </c>
      <c r="E19" s="319" t="str">
        <f>apuração!E132</f>
        <v>F</v>
      </c>
      <c r="F19" s="319" t="str">
        <f>apuração!F132</f>
        <v>01. PIE</v>
      </c>
      <c r="G19" s="343">
        <f>apuração!G132</f>
        <v>18970</v>
      </c>
      <c r="H19" s="320">
        <f>apuração!H132</f>
        <v>12</v>
      </c>
      <c r="I19" s="320" t="str">
        <f>apuração!I132</f>
        <v>C-SR</v>
      </c>
      <c r="J19" s="319" t="str">
        <f>apuração!J132</f>
        <v>LIB2026</v>
      </c>
      <c r="K19" s="319">
        <f>apuração!K132</f>
        <v>0</v>
      </c>
      <c r="L19" s="499">
        <f>apuração!L132</f>
        <v>63</v>
      </c>
      <c r="M19" s="499">
        <f>apuração!M132</f>
        <v>66</v>
      </c>
      <c r="N19" s="322">
        <f>apuração!N132</f>
        <v>129</v>
      </c>
      <c r="O19" s="495"/>
    </row>
    <row r="20" spans="2:15" ht="20.7" customHeight="1">
      <c r="B20" s="485" t="str">
        <f>apuração!B197</f>
        <v>163</v>
      </c>
      <c r="C20" s="319" t="str">
        <f>apuração!C197</f>
        <v>KANEGANE</v>
      </c>
      <c r="D20" s="319" t="str">
        <f>apuração!D197</f>
        <v>MINEKO</v>
      </c>
      <c r="E20" s="319" t="str">
        <f>apuração!E197</f>
        <v>F</v>
      </c>
      <c r="F20" s="319" t="str">
        <f>apuração!F197</f>
        <v>08. SMA</v>
      </c>
      <c r="G20" s="343">
        <f>apuração!G197</f>
        <v>15760</v>
      </c>
      <c r="H20" s="320">
        <f>apuração!H197</f>
        <v>12</v>
      </c>
      <c r="I20" s="320" t="str">
        <f>apuração!I197</f>
        <v>C-SR</v>
      </c>
      <c r="J20" s="319" t="str">
        <f>apuração!J197</f>
        <v>LIB2026</v>
      </c>
      <c r="K20" s="319">
        <f>apuração!K197</f>
        <v>0</v>
      </c>
      <c r="L20" s="499">
        <f>apuração!L197</f>
        <v>60</v>
      </c>
      <c r="M20" s="499">
        <f>apuração!M197</f>
        <v>65</v>
      </c>
      <c r="N20" s="322">
        <f>apuração!N197</f>
        <v>125</v>
      </c>
      <c r="O20" s="495"/>
    </row>
    <row r="21" spans="2:15" ht="20.7" customHeight="1">
      <c r="B21" s="485" t="str">
        <f>apuração!B97</f>
        <v>295</v>
      </c>
      <c r="C21" s="319" t="str">
        <f>apuração!C97</f>
        <v>UTSUNOMIYA</v>
      </c>
      <c r="D21" s="319" t="str">
        <f>apuração!D97</f>
        <v>ZULEICA</v>
      </c>
      <c r="E21" s="319" t="str">
        <f>apuração!E97</f>
        <v>F</v>
      </c>
      <c r="F21" s="319" t="str">
        <f>apuração!F97</f>
        <v>11. NCC</v>
      </c>
      <c r="G21" s="343">
        <f>apuração!G97</f>
        <v>18702</v>
      </c>
      <c r="H21" s="320">
        <f>apuração!H97</f>
        <v>9</v>
      </c>
      <c r="I21" s="320" t="str">
        <f>apuração!I97</f>
        <v>B-SR</v>
      </c>
      <c r="J21" s="319" t="str">
        <f>apuração!J97</f>
        <v>LIB2026</v>
      </c>
      <c r="K21" s="319">
        <f>apuração!K97</f>
        <v>0</v>
      </c>
      <c r="L21" s="499">
        <f>apuração!L97</f>
        <v>70</v>
      </c>
      <c r="M21" s="499">
        <f>apuração!M97</f>
        <v>68</v>
      </c>
      <c r="N21" s="322">
        <f>apuração!N97</f>
        <v>138</v>
      </c>
      <c r="O21" s="495"/>
    </row>
    <row r="22" spans="2:15" ht="20.7" customHeight="1">
      <c r="B22" s="485" t="str">
        <f>apuração!B98</f>
        <v>793</v>
      </c>
      <c r="C22" s="319" t="str">
        <f>apuração!C98</f>
        <v>MINAMI</v>
      </c>
      <c r="D22" s="319" t="str">
        <f>apuração!D98</f>
        <v>TEREZA</v>
      </c>
      <c r="E22" s="319" t="str">
        <f>apuração!E98</f>
        <v>F</v>
      </c>
      <c r="F22" s="319" t="str">
        <f>apuração!F98</f>
        <v>15. BIR</v>
      </c>
      <c r="G22" s="343">
        <f>apuração!G98</f>
        <v>18584</v>
      </c>
      <c r="H22" s="320">
        <f>apuração!H98</f>
        <v>7</v>
      </c>
      <c r="I22" s="320" t="str">
        <f>apuração!I98</f>
        <v>B-SR</v>
      </c>
      <c r="J22" s="319" t="str">
        <f>apuração!J98</f>
        <v>LIB2026</v>
      </c>
      <c r="K22" s="319">
        <f>apuração!K98</f>
        <v>0</v>
      </c>
      <c r="L22" s="499">
        <f>apuração!L98</f>
        <v>64</v>
      </c>
      <c r="M22" s="499">
        <f>apuração!M98</f>
        <v>61</v>
      </c>
      <c r="N22" s="322">
        <f>apuração!N98</f>
        <v>125</v>
      </c>
      <c r="O22" s="495"/>
    </row>
    <row r="23" spans="2:15" ht="18.600000000000001">
      <c r="B23" s="485" t="str">
        <f>apuração!B91</f>
        <v>607</v>
      </c>
      <c r="C23" s="319" t="str">
        <f>apuração!C91</f>
        <v>ABE</v>
      </c>
      <c r="D23" s="319" t="str">
        <f>apuração!D91</f>
        <v>KAZUKO</v>
      </c>
      <c r="E23" s="319" t="str">
        <f>apuração!E91</f>
        <v>F</v>
      </c>
      <c r="F23" s="319" t="str">
        <f>apuração!F91</f>
        <v>06. KOK</v>
      </c>
      <c r="G23" s="343">
        <f>apuração!G91</f>
        <v>18129</v>
      </c>
      <c r="H23" s="320">
        <f>apuração!H91</f>
        <v>9</v>
      </c>
      <c r="I23" s="320" t="str">
        <f>apuração!I91</f>
        <v>B-SR</v>
      </c>
      <c r="J23" s="319" t="str">
        <f>apuração!J91</f>
        <v>LIB2026</v>
      </c>
      <c r="K23" s="319">
        <f>apuração!K91</f>
        <v>0</v>
      </c>
      <c r="L23" s="499">
        <f>apuração!L91</f>
        <v>54</v>
      </c>
      <c r="M23" s="499">
        <f>apuração!M91</f>
        <v>61</v>
      </c>
      <c r="N23" s="322">
        <f>apuração!N91</f>
        <v>115</v>
      </c>
      <c r="O23" s="495"/>
    </row>
    <row r="24" spans="2:15" ht="18.600000000000001">
      <c r="B24" s="485" t="str">
        <f>apuração!B43</f>
        <v>765</v>
      </c>
      <c r="C24" s="319" t="str">
        <f>apuração!C43</f>
        <v>FUJIMOTO YAMANO</v>
      </c>
      <c r="D24" s="319" t="str">
        <f>apuração!D43</f>
        <v>LAURA</v>
      </c>
      <c r="E24" s="319" t="str">
        <f>apuração!E43</f>
        <v>F</v>
      </c>
      <c r="F24" s="319" t="str">
        <f>apuração!F43</f>
        <v>03. IBI</v>
      </c>
      <c r="G24" s="343">
        <f>apuração!G43</f>
        <v>18195</v>
      </c>
      <c r="H24" s="320">
        <f>apuração!H43</f>
        <v>9</v>
      </c>
      <c r="I24" s="320" t="str">
        <f>apuração!I43</f>
        <v>B-SR</v>
      </c>
      <c r="J24" s="319" t="str">
        <f>apuração!J43</f>
        <v>LIB2026</v>
      </c>
      <c r="K24" s="319">
        <f>apuração!K43</f>
        <v>0</v>
      </c>
      <c r="L24" s="499">
        <f>apuração!L43</f>
        <v>76</v>
      </c>
      <c r="M24" s="499">
        <f>apuração!M43</f>
        <v>77</v>
      </c>
      <c r="N24" s="322">
        <f>apuração!N43</f>
        <v>153</v>
      </c>
      <c r="O24" s="495"/>
    </row>
    <row r="25" spans="2:15" ht="18.600000000000001">
      <c r="B25" s="485" t="str">
        <f>apuração!B96</f>
        <v>565</v>
      </c>
      <c r="C25" s="319" t="str">
        <f>apuração!C96</f>
        <v>HIRATA</v>
      </c>
      <c r="D25" s="319" t="str">
        <f>apuração!D96</f>
        <v>MIDORI</v>
      </c>
      <c r="E25" s="319" t="str">
        <f>apuração!E96</f>
        <v>F</v>
      </c>
      <c r="F25" s="319" t="str">
        <f>apuração!F96</f>
        <v>07. GSP</v>
      </c>
      <c r="G25" s="343">
        <f>apuração!G96</f>
        <v>18290</v>
      </c>
      <c r="H25" s="320">
        <f>apuração!H96</f>
        <v>9</v>
      </c>
      <c r="I25" s="320" t="str">
        <f>apuração!I96</f>
        <v>B-SR</v>
      </c>
      <c r="J25" s="319" t="str">
        <f>apuração!J96</f>
        <v>LIB2026</v>
      </c>
      <c r="K25" s="319">
        <f>apuração!K96</f>
        <v>0</v>
      </c>
      <c r="L25" s="499">
        <f>apuração!L96</f>
        <v>69</v>
      </c>
      <c r="M25" s="499">
        <f>apuração!M96</f>
        <v>68</v>
      </c>
      <c r="N25" s="322">
        <f>apuração!N96</f>
        <v>137</v>
      </c>
      <c r="O25" s="495"/>
    </row>
    <row r="26" spans="2:15" ht="20.7" customHeight="1">
      <c r="B26" s="485" t="str">
        <f>apuração!B131</f>
        <v>182</v>
      </c>
      <c r="C26" s="319" t="str">
        <f>apuração!C131</f>
        <v>NISHIDA</v>
      </c>
      <c r="D26" s="319" t="str">
        <f>apuração!D131</f>
        <v>UTAKO</v>
      </c>
      <c r="E26" s="319" t="str">
        <f>apuração!E131</f>
        <v>F</v>
      </c>
      <c r="F26" s="319" t="str">
        <f>apuração!F131</f>
        <v>06. KOK</v>
      </c>
      <c r="G26" s="343">
        <f>apuração!G131</f>
        <v>15498</v>
      </c>
      <c r="H26" s="320">
        <f>apuração!H131</f>
        <v>9</v>
      </c>
      <c r="I26" s="320" t="str">
        <f>apuração!I131</f>
        <v>B-SR</v>
      </c>
      <c r="J26" s="319" t="str">
        <f>apuração!J131</f>
        <v>LIB2027</v>
      </c>
      <c r="K26" s="319">
        <f>apuração!K131</f>
        <v>0</v>
      </c>
      <c r="L26" s="499">
        <f>apuração!L131</f>
        <v>54</v>
      </c>
      <c r="M26" s="499">
        <f>apuração!M131</f>
        <v>59</v>
      </c>
      <c r="N26" s="322">
        <f>apuração!N131</f>
        <v>113</v>
      </c>
      <c r="O26" s="495"/>
    </row>
    <row r="27" spans="2:15" ht="18.600000000000001">
      <c r="B27" s="485" t="str">
        <f>apuração!B99</f>
        <v>108</v>
      </c>
      <c r="C27" s="319" t="str">
        <f>apuração!C99</f>
        <v>KAWANO</v>
      </c>
      <c r="D27" s="319" t="str">
        <f>apuração!D99</f>
        <v>KIYOKO</v>
      </c>
      <c r="E27" s="319" t="str">
        <f>apuração!E99</f>
        <v>F</v>
      </c>
      <c r="F27" s="319" t="str">
        <f>apuração!F99</f>
        <v>03. IBI</v>
      </c>
      <c r="G27" s="343">
        <f>apuração!G99</f>
        <v>16772</v>
      </c>
      <c r="H27" s="320">
        <f>apuração!H99</f>
        <v>7</v>
      </c>
      <c r="I27" s="320" t="str">
        <f>apuração!I99</f>
        <v>B-SR</v>
      </c>
      <c r="J27" s="319" t="str">
        <f>apuração!J99</f>
        <v>LIB2026</v>
      </c>
      <c r="K27" s="319">
        <f>apuração!K99</f>
        <v>0</v>
      </c>
      <c r="L27" s="499">
        <f>apuração!L99</f>
        <v>66</v>
      </c>
      <c r="M27" s="499">
        <f>apuração!M99</f>
        <v>60</v>
      </c>
      <c r="N27" s="322">
        <f>apuração!N99</f>
        <v>126</v>
      </c>
      <c r="O27" s="495"/>
    </row>
    <row r="28" spans="2:15" ht="20.7" customHeight="1">
      <c r="B28" s="485" t="str">
        <f>apuração!B92</f>
        <v>642</v>
      </c>
      <c r="C28" s="319" t="str">
        <f>apuração!C92</f>
        <v>TAKAHASHI</v>
      </c>
      <c r="D28" s="319" t="str">
        <f>apuração!D92</f>
        <v>KATUMI</v>
      </c>
      <c r="E28" s="319" t="str">
        <f>apuração!E92</f>
        <v>F</v>
      </c>
      <c r="F28" s="319" t="str">
        <f>apuração!F92</f>
        <v>12. COO</v>
      </c>
      <c r="G28" s="343">
        <f>apuração!G92</f>
        <v>16757</v>
      </c>
      <c r="H28" s="320">
        <f>apuração!H92</f>
        <v>9</v>
      </c>
      <c r="I28" s="320" t="str">
        <f>apuração!I92</f>
        <v>B-SR</v>
      </c>
      <c r="J28" s="319" t="str">
        <f>apuração!J92</f>
        <v>LIB2026</v>
      </c>
      <c r="K28" s="319">
        <f>apuração!K92</f>
        <v>0</v>
      </c>
      <c r="L28" s="499">
        <f>apuração!L92</f>
        <v>77</v>
      </c>
      <c r="M28" s="499">
        <f>apuração!M92</f>
        <v>68</v>
      </c>
      <c r="N28" s="322">
        <f>apuração!N92</f>
        <v>145</v>
      </c>
      <c r="O28" s="495"/>
    </row>
    <row r="29" spans="2:15" ht="20.7" customHeight="1">
      <c r="B29" s="485" t="str">
        <f>apuração!B88</f>
        <v>798</v>
      </c>
      <c r="C29" s="319" t="str">
        <f>apuração!C88</f>
        <v>ARIKI</v>
      </c>
      <c r="D29" s="319" t="str">
        <f>apuração!D88</f>
        <v>TERESA HIROKO</v>
      </c>
      <c r="E29" s="319" t="str">
        <f>apuração!E88</f>
        <v>F</v>
      </c>
      <c r="F29" s="319" t="str">
        <f>apuração!F88</f>
        <v>07. GSP</v>
      </c>
      <c r="G29" s="343">
        <f>apuração!G88</f>
        <v>18191</v>
      </c>
      <c r="H29" s="320">
        <f>apuração!H88</f>
        <v>9</v>
      </c>
      <c r="I29" s="320" t="str">
        <f>apuração!I88</f>
        <v>B-SR</v>
      </c>
      <c r="J29" s="319" t="str">
        <f>apuração!J88</f>
        <v>LIB2026</v>
      </c>
      <c r="K29" s="319">
        <f>apuração!K88</f>
        <v>0</v>
      </c>
      <c r="L29" s="499">
        <f>apuração!L88</f>
        <v>67</v>
      </c>
      <c r="M29" s="499">
        <f>apuração!M88</f>
        <v>69</v>
      </c>
      <c r="N29" s="322">
        <f>apuração!N88</f>
        <v>136</v>
      </c>
      <c r="O29" s="495"/>
    </row>
    <row r="30" spans="2:15" ht="18.600000000000001">
      <c r="B30" s="485" t="str">
        <f>apuração!B150</f>
        <v>639</v>
      </c>
      <c r="C30" s="319" t="str">
        <f>apuração!C150</f>
        <v>HITOMI</v>
      </c>
      <c r="D30" s="319" t="str">
        <f>apuração!D150</f>
        <v>HATSUE</v>
      </c>
      <c r="E30" s="319" t="str">
        <f>apuração!E150</f>
        <v>F</v>
      </c>
      <c r="F30" s="319" t="str">
        <f>apuração!F150</f>
        <v>03. IBI</v>
      </c>
      <c r="G30" s="343">
        <f>apuração!G150</f>
        <v>17336</v>
      </c>
      <c r="H30" s="320">
        <f>apuração!H150</f>
        <v>8</v>
      </c>
      <c r="I30" s="320" t="str">
        <f>apuração!I150</f>
        <v>B-SR</v>
      </c>
      <c r="J30" s="319" t="str">
        <f>apuração!J150</f>
        <v>LIB2026</v>
      </c>
      <c r="K30" s="319">
        <f>apuração!K150</f>
        <v>0</v>
      </c>
      <c r="L30" s="499">
        <f>apuração!L150</f>
        <v>60</v>
      </c>
      <c r="M30" s="499">
        <f>apuração!M150</f>
        <v>59</v>
      </c>
      <c r="N30" s="322">
        <f>apuração!N150</f>
        <v>119</v>
      </c>
      <c r="O30" s="495"/>
    </row>
    <row r="31" spans="2:15" ht="18.600000000000001">
      <c r="B31" s="485" t="str">
        <f>apuração!B107</f>
        <v>725</v>
      </c>
      <c r="C31" s="319" t="str">
        <f>apuração!C107</f>
        <v>KUNII</v>
      </c>
      <c r="D31" s="319" t="str">
        <f>apuração!D107</f>
        <v>EMIKO</v>
      </c>
      <c r="E31" s="319" t="str">
        <f>apuração!E107</f>
        <v>F</v>
      </c>
      <c r="F31" s="319" t="str">
        <f>apuração!F107</f>
        <v>07. GSP</v>
      </c>
      <c r="G31" s="343">
        <f>apuração!G107</f>
        <v>14124</v>
      </c>
      <c r="H31" s="320">
        <f>apuração!H107</f>
        <v>9</v>
      </c>
      <c r="I31" s="320" t="str">
        <f>apuração!I107</f>
        <v>B-SR</v>
      </c>
      <c r="J31" s="319" t="str">
        <f>apuração!J107</f>
        <v>LIB2026</v>
      </c>
      <c r="K31" s="319">
        <f>apuração!K107</f>
        <v>0</v>
      </c>
      <c r="L31" s="499">
        <f>apuração!L107</f>
        <v>65</v>
      </c>
      <c r="M31" s="499">
        <f>apuração!M107</f>
        <v>61</v>
      </c>
      <c r="N31" s="322">
        <f>apuração!N107</f>
        <v>126</v>
      </c>
      <c r="O31" s="495"/>
    </row>
    <row r="32" spans="2:15" ht="20.7" customHeight="1">
      <c r="B32" s="485" t="str">
        <f>apuração!B84</f>
        <v>711</v>
      </c>
      <c r="C32" s="319" t="str">
        <f>apuração!C84</f>
        <v>NISHIMURA</v>
      </c>
      <c r="D32" s="319" t="str">
        <f>apuração!D84</f>
        <v>ELENA</v>
      </c>
      <c r="E32" s="319" t="str">
        <f>apuração!E84</f>
        <v>F</v>
      </c>
      <c r="F32" s="319" t="str">
        <f>apuração!F84</f>
        <v>07. GSP</v>
      </c>
      <c r="G32" s="343">
        <f>apuração!G84</f>
        <v>16868</v>
      </c>
      <c r="H32" s="320">
        <f>apuração!H84</f>
        <v>8</v>
      </c>
      <c r="I32" s="320" t="str">
        <f>apuração!I84</f>
        <v>B-SR</v>
      </c>
      <c r="J32" s="319" t="str">
        <f>apuração!J84</f>
        <v>LIB2026</v>
      </c>
      <c r="K32" s="319">
        <f>apuração!K84</f>
        <v>0</v>
      </c>
      <c r="L32" s="499">
        <f>apuração!L84</f>
        <v>66</v>
      </c>
      <c r="M32" s="499">
        <f>apuração!M84</f>
        <v>62</v>
      </c>
      <c r="N32" s="322">
        <f>apuração!N84</f>
        <v>128</v>
      </c>
      <c r="O32" s="495"/>
    </row>
    <row r="33" spans="2:15" ht="18.600000000000001">
      <c r="B33" s="485" t="str">
        <f>apuração!B193</f>
        <v>453</v>
      </c>
      <c r="C33" s="319" t="str">
        <f>apuração!C193</f>
        <v>SHINOZAKI</v>
      </c>
      <c r="D33" s="319" t="str">
        <f>apuração!D193</f>
        <v>TERUMI</v>
      </c>
      <c r="E33" s="319" t="str">
        <f>apuração!E193</f>
        <v>F</v>
      </c>
      <c r="F33" s="319" t="str">
        <f>apuração!F193</f>
        <v>08. SMA</v>
      </c>
      <c r="G33" s="343">
        <f>apuração!G193</f>
        <v>18579</v>
      </c>
      <c r="H33" s="320">
        <f>apuração!H193</f>
        <v>9</v>
      </c>
      <c r="I33" s="320" t="str">
        <f>apuração!I193</f>
        <v>B-SR</v>
      </c>
      <c r="J33" s="319" t="str">
        <f>apuração!J193</f>
        <v>LIB2026</v>
      </c>
      <c r="K33" s="319">
        <f>apuração!K193</f>
        <v>0</v>
      </c>
      <c r="L33" s="499">
        <f>apuração!L193</f>
        <v>70</v>
      </c>
      <c r="M33" s="499">
        <f>apuração!M193</f>
        <v>61</v>
      </c>
      <c r="N33" s="322">
        <f>apuração!N193</f>
        <v>131</v>
      </c>
      <c r="O33" s="495"/>
    </row>
    <row r="34" spans="2:15" ht="20.7" customHeight="1">
      <c r="B34" s="485" t="str">
        <f>apuração!B83</f>
        <v>278</v>
      </c>
      <c r="C34" s="319" t="str">
        <f>apuração!C83</f>
        <v>KUDO</v>
      </c>
      <c r="D34" s="319" t="str">
        <f>apuração!D83</f>
        <v>AKIKO</v>
      </c>
      <c r="E34" s="319" t="str">
        <f>apuração!E83</f>
        <v>F</v>
      </c>
      <c r="F34" s="319" t="str">
        <f>apuração!F83</f>
        <v>06. KOK</v>
      </c>
      <c r="G34" s="343">
        <f>apuração!G83</f>
        <v>15656</v>
      </c>
      <c r="H34" s="320">
        <f>apuração!H83</f>
        <v>7</v>
      </c>
      <c r="I34" s="320" t="str">
        <f>apuração!I83</f>
        <v>B-SR</v>
      </c>
      <c r="J34" s="319" t="str">
        <f>apuração!J83</f>
        <v>LIB2026</v>
      </c>
      <c r="K34" s="319">
        <f>apuração!K83</f>
        <v>0</v>
      </c>
      <c r="L34" s="499">
        <f>apuração!L83</f>
        <v>54</v>
      </c>
      <c r="M34" s="499">
        <f>apuração!M83</f>
        <v>54</v>
      </c>
      <c r="N34" s="322">
        <f>apuração!N83</f>
        <v>108</v>
      </c>
      <c r="O34" s="495"/>
    </row>
    <row r="35" spans="2:15" ht="20.7" customHeight="1">
      <c r="B35" s="485" t="str">
        <f>apuração!B119</f>
        <v>615</v>
      </c>
      <c r="C35" s="319" t="str">
        <f>apuração!C119</f>
        <v>NISHIWAKI</v>
      </c>
      <c r="D35" s="319" t="str">
        <f>apuração!D119</f>
        <v>TERUKO</v>
      </c>
      <c r="E35" s="319" t="str">
        <f>apuração!E119</f>
        <v>F</v>
      </c>
      <c r="F35" s="319" t="str">
        <f>apuração!F119</f>
        <v>07. GSP</v>
      </c>
      <c r="G35" s="343">
        <f>apuração!G119</f>
        <v>16338</v>
      </c>
      <c r="H35" s="320">
        <f>apuração!H119</f>
        <v>9</v>
      </c>
      <c r="I35" s="320" t="str">
        <f>apuração!I119</f>
        <v>B-SR</v>
      </c>
      <c r="J35" s="319" t="str">
        <f>apuração!J119</f>
        <v>LIB2026</v>
      </c>
      <c r="K35" s="319">
        <f>apuração!K119</f>
        <v>0</v>
      </c>
      <c r="L35" s="499">
        <f>apuração!L119</f>
        <v>58</v>
      </c>
      <c r="M35" s="499">
        <f>apuração!M119</f>
        <v>60</v>
      </c>
      <c r="N35" s="322">
        <f>apuração!N119</f>
        <v>118</v>
      </c>
      <c r="O35" s="495"/>
    </row>
    <row r="36" spans="2:15" ht="20.7" customHeight="1">
      <c r="B36" s="485" t="str">
        <f>apuração!B143</f>
        <v>856</v>
      </c>
      <c r="C36" s="319" t="str">
        <f>apuração!C143</f>
        <v>YAMANO</v>
      </c>
      <c r="D36" s="319" t="str">
        <f>apuração!D143</f>
        <v>ISABEL TIYOKO</v>
      </c>
      <c r="E36" s="319" t="str">
        <f>apuração!E143</f>
        <v>F</v>
      </c>
      <c r="F36" s="319" t="str">
        <f>apuração!F143</f>
        <v>03. IBI</v>
      </c>
      <c r="G36" s="343">
        <f>apuração!G143</f>
        <v>18926</v>
      </c>
      <c r="H36" s="320">
        <f>apuração!H143</f>
        <v>9</v>
      </c>
      <c r="I36" s="320" t="str">
        <f>apuração!I143</f>
        <v>B-SR</v>
      </c>
      <c r="J36" s="319" t="str">
        <f>apuração!J143</f>
        <v>LIB2026</v>
      </c>
      <c r="K36" s="319">
        <f>apuração!K143</f>
        <v>0</v>
      </c>
      <c r="L36" s="499">
        <f>apuração!L143</f>
        <v>59</v>
      </c>
      <c r="M36" s="499">
        <f>apuração!M143</f>
        <v>66</v>
      </c>
      <c r="N36" s="322">
        <f>apuração!N143</f>
        <v>125</v>
      </c>
      <c r="O36" s="495"/>
    </row>
    <row r="37" spans="2:15" ht="18.600000000000001">
      <c r="B37" s="485">
        <f>apuração!B186</f>
        <v>794</v>
      </c>
      <c r="C37" s="319" t="str">
        <f>apuração!C186</f>
        <v>GUNJI</v>
      </c>
      <c r="D37" s="319" t="str">
        <f>apuração!D186</f>
        <v>YOSHIE</v>
      </c>
      <c r="E37" s="319" t="str">
        <f>apuração!E186</f>
        <v>F</v>
      </c>
      <c r="F37" s="319" t="str">
        <f>apuração!F186</f>
        <v>15. BIR</v>
      </c>
      <c r="G37" s="343">
        <f>apuração!G186</f>
        <v>18222</v>
      </c>
      <c r="H37" s="320">
        <f>apuração!H186</f>
        <v>9</v>
      </c>
      <c r="I37" s="320" t="str">
        <f>apuração!I186</f>
        <v>B-SR</v>
      </c>
      <c r="J37" s="319" t="str">
        <f>apuração!J186</f>
        <v>LIB2026</v>
      </c>
      <c r="K37" s="319">
        <f>apuração!K186</f>
        <v>0</v>
      </c>
      <c r="L37" s="499">
        <f>apuração!L186</f>
        <v>61</v>
      </c>
      <c r="M37" s="499">
        <f>apuração!M186</f>
        <v>62</v>
      </c>
      <c r="N37" s="322">
        <f>apuração!N186</f>
        <v>123</v>
      </c>
      <c r="O37" s="495"/>
    </row>
    <row r="38" spans="2:15" ht="18.600000000000001">
      <c r="B38" s="485" t="str">
        <f>apuração!B25</f>
        <v>472</v>
      </c>
      <c r="C38" s="319" t="str">
        <f>apuração!C25</f>
        <v>NAKANO</v>
      </c>
      <c r="D38" s="319" t="str">
        <f>apuração!D25</f>
        <v>MARIA LUCIA</v>
      </c>
      <c r="E38" s="319" t="str">
        <f>apuração!E25</f>
        <v>F</v>
      </c>
      <c r="F38" s="319" t="str">
        <f>apuração!F25</f>
        <v>11. NCC</v>
      </c>
      <c r="G38" s="343">
        <f>apuração!G25</f>
        <v>18638</v>
      </c>
      <c r="H38" s="320">
        <f>apuração!H25</f>
        <v>6</v>
      </c>
      <c r="I38" s="320" t="str">
        <f>apuração!I25</f>
        <v>A-SR</v>
      </c>
      <c r="J38" s="319" t="str">
        <f>apuração!J25</f>
        <v>LIB2026</v>
      </c>
      <c r="K38" s="319">
        <f>apuração!K25</f>
        <v>0</v>
      </c>
      <c r="L38" s="499">
        <f>apuração!L25</f>
        <v>61</v>
      </c>
      <c r="M38" s="499">
        <f>apuração!M25</f>
        <v>53</v>
      </c>
      <c r="N38" s="322">
        <f>apuração!N25</f>
        <v>114</v>
      </c>
      <c r="O38" s="495"/>
    </row>
    <row r="39" spans="2:15" ht="20.7" customHeight="1">
      <c r="B39" s="485" t="str">
        <f>apuração!B69</f>
        <v>616</v>
      </c>
      <c r="C39" s="319" t="str">
        <f>apuração!C69</f>
        <v>MORITA</v>
      </c>
      <c r="D39" s="319" t="str">
        <f>apuração!D69</f>
        <v>IROKO</v>
      </c>
      <c r="E39" s="319" t="str">
        <f>apuração!E69</f>
        <v>F</v>
      </c>
      <c r="F39" s="319" t="str">
        <f>apuração!F69</f>
        <v>07. GSP</v>
      </c>
      <c r="G39" s="343">
        <f>apuração!G69</f>
        <v>16580</v>
      </c>
      <c r="H39" s="320">
        <f>apuração!H69</f>
        <v>6</v>
      </c>
      <c r="I39" s="320" t="str">
        <f>apuração!I69</f>
        <v>A-SR</v>
      </c>
      <c r="J39" s="319" t="str">
        <f>apuração!J69</f>
        <v>LIB2026</v>
      </c>
      <c r="K39" s="319">
        <f>apuração!K69</f>
        <v>0</v>
      </c>
      <c r="L39" s="499">
        <f>apuração!L69</f>
        <v>56</v>
      </c>
      <c r="M39" s="499">
        <f>apuração!M69</f>
        <v>56</v>
      </c>
      <c r="N39" s="322">
        <f>apuração!N69</f>
        <v>112</v>
      </c>
      <c r="O39" s="495"/>
    </row>
    <row r="40" spans="2:15" ht="20.7" customHeight="1">
      <c r="B40" s="485" t="str">
        <f>apuração!B24</f>
        <v>489</v>
      </c>
      <c r="C40" s="319" t="str">
        <f>apuração!C24</f>
        <v>TOGO</v>
      </c>
      <c r="D40" s="319" t="str">
        <f>apuração!D24</f>
        <v>NARIKO</v>
      </c>
      <c r="E40" s="319" t="str">
        <f>apuração!E24</f>
        <v>F</v>
      </c>
      <c r="F40" s="319" t="str">
        <f>apuração!F24</f>
        <v>07. GSP</v>
      </c>
      <c r="G40" s="343">
        <f>apuração!G24</f>
        <v>18327</v>
      </c>
      <c r="H40" s="320">
        <f>apuração!H24</f>
        <v>4</v>
      </c>
      <c r="I40" s="320" t="str">
        <f>apuração!I24</f>
        <v>A-SR</v>
      </c>
      <c r="J40" s="319" t="str">
        <f>apuração!J24</f>
        <v>LIB2026</v>
      </c>
      <c r="K40" s="319">
        <f>apuração!K24</f>
        <v>0</v>
      </c>
      <c r="L40" s="499">
        <f>apuração!L24</f>
        <v>57</v>
      </c>
      <c r="M40" s="499">
        <f>apuração!M24</f>
        <v>51</v>
      </c>
      <c r="N40" s="322">
        <f>apuração!N24</f>
        <v>108</v>
      </c>
      <c r="O40" s="495"/>
    </row>
    <row r="41" spans="2:15" ht="20.7" customHeight="1">
      <c r="B41" s="485" t="str">
        <f>apuração!B37</f>
        <v>875</v>
      </c>
      <c r="C41" s="319" t="str">
        <f>apuração!C37</f>
        <v>KAWASAKA</v>
      </c>
      <c r="D41" s="319" t="str">
        <f>apuração!D37</f>
        <v>M. INES KINUKO</v>
      </c>
      <c r="E41" s="319" t="str">
        <f>apuração!E37</f>
        <v>F</v>
      </c>
      <c r="F41" s="319" t="str">
        <f>apuração!F37</f>
        <v>07. GSP</v>
      </c>
      <c r="G41" s="343">
        <f>apuração!G37</f>
        <v>18296</v>
      </c>
      <c r="H41" s="320">
        <f>apuração!H37</f>
        <v>6</v>
      </c>
      <c r="I41" s="320" t="str">
        <f>apuração!I37</f>
        <v>A-SR</v>
      </c>
      <c r="J41" s="319" t="str">
        <f>apuração!J37</f>
        <v>LIB2026</v>
      </c>
      <c r="K41" s="319">
        <f>apuração!K37</f>
        <v>0</v>
      </c>
      <c r="L41" s="499">
        <f>apuração!L37</f>
        <v>63</v>
      </c>
      <c r="M41" s="499">
        <f>apuração!M37</f>
        <v>60</v>
      </c>
      <c r="N41" s="322">
        <f>apuração!N37</f>
        <v>123</v>
      </c>
      <c r="O41" s="495"/>
    </row>
    <row r="42" spans="2:15" ht="20.7" customHeight="1">
      <c r="B42" s="485" t="str">
        <f>apuração!B49</f>
        <v>155</v>
      </c>
      <c r="C42" s="319" t="str">
        <f>apuração!C49</f>
        <v>HASHIZUME</v>
      </c>
      <c r="D42" s="319" t="str">
        <f>apuração!D49</f>
        <v>AKIKO</v>
      </c>
      <c r="E42" s="319" t="str">
        <f>apuração!E49</f>
        <v>F</v>
      </c>
      <c r="F42" s="319" t="str">
        <f>apuração!F49</f>
        <v>06. KOK</v>
      </c>
      <c r="G42" s="343">
        <f>apuração!G49</f>
        <v>18684</v>
      </c>
      <c r="H42" s="320">
        <f>apuração!H49</f>
        <v>6</v>
      </c>
      <c r="I42" s="320" t="str">
        <f>apuração!I49</f>
        <v>A-SR</v>
      </c>
      <c r="J42" s="319" t="str">
        <f>apuração!J49</f>
        <v>LIB2026</v>
      </c>
      <c r="K42" s="319">
        <f>apuração!K49</f>
        <v>0</v>
      </c>
      <c r="L42" s="499">
        <f>apuração!L49</f>
        <v>56</v>
      </c>
      <c r="M42" s="499">
        <f>apuração!M49</f>
        <v>61</v>
      </c>
      <c r="N42" s="322">
        <f>apuração!N49</f>
        <v>117</v>
      </c>
      <c r="O42" s="495"/>
    </row>
    <row r="43" spans="2:15" ht="20.7" customHeight="1">
      <c r="B43" s="485" t="str">
        <f>apuração!B77</f>
        <v>395</v>
      </c>
      <c r="C43" s="319" t="str">
        <f>apuração!C77</f>
        <v>UEMURA</v>
      </c>
      <c r="D43" s="319" t="str">
        <f>apuração!D77</f>
        <v>LUCIA</v>
      </c>
      <c r="E43" s="319" t="str">
        <f>apuração!E77</f>
        <v>F</v>
      </c>
      <c r="F43" s="319" t="str">
        <f>apuração!F77</f>
        <v>07. GSP</v>
      </c>
      <c r="G43" s="343">
        <f>apuração!G77</f>
        <v>17241</v>
      </c>
      <c r="H43" s="320">
        <f>apuração!H77</f>
        <v>6</v>
      </c>
      <c r="I43" s="320" t="str">
        <f>apuração!I77</f>
        <v>A-SR</v>
      </c>
      <c r="J43" s="319" t="str">
        <f>apuração!J77</f>
        <v>LIB2026</v>
      </c>
      <c r="K43" s="319">
        <f>apuração!K77</f>
        <v>0</v>
      </c>
      <c r="L43" s="499">
        <f>apuração!L77</f>
        <v>59</v>
      </c>
      <c r="M43" s="499">
        <f>apuração!M77</f>
        <v>53</v>
      </c>
      <c r="N43" s="322">
        <f>apuração!N77</f>
        <v>112</v>
      </c>
      <c r="O43" s="495"/>
    </row>
    <row r="44" spans="2:15" ht="18.600000000000001">
      <c r="B44" s="485" t="str">
        <f>apuração!B196</f>
        <v>707</v>
      </c>
      <c r="C44" s="319" t="str">
        <f>apuração!C196</f>
        <v>IWAMOTO HIRAKAWA</v>
      </c>
      <c r="D44" s="319" t="str">
        <f>apuração!D196</f>
        <v>NORIE</v>
      </c>
      <c r="E44" s="319" t="str">
        <f>apuração!E196</f>
        <v>F</v>
      </c>
      <c r="F44" s="319" t="str">
        <f>apuração!F196</f>
        <v>06. KOK</v>
      </c>
      <c r="G44" s="343">
        <f>apuração!G196</f>
        <v>19766</v>
      </c>
      <c r="H44" s="320">
        <f>apuração!H196</f>
        <v>12</v>
      </c>
      <c r="I44" s="320" t="str">
        <f>apuração!I196</f>
        <v>C-NSR</v>
      </c>
      <c r="J44" s="319" t="str">
        <f>apuração!J196</f>
        <v>LIB2026</v>
      </c>
      <c r="K44" s="319">
        <f>apuração!K196</f>
        <v>0</v>
      </c>
      <c r="L44" s="499">
        <f>apuração!L196</f>
        <v>59</v>
      </c>
      <c r="M44" s="499">
        <f>apuração!M196</f>
        <v>57</v>
      </c>
      <c r="N44" s="322">
        <f>apuração!N196</f>
        <v>116</v>
      </c>
      <c r="O44" s="495"/>
    </row>
    <row r="45" spans="2:15" ht="18.600000000000001">
      <c r="B45" s="485" t="str">
        <f>apuração!B164</f>
        <v>728</v>
      </c>
      <c r="C45" s="319" t="str">
        <f>apuração!C164</f>
        <v>DOS SANTOS LUZ LIMA</v>
      </c>
      <c r="D45" s="319" t="str">
        <f>apuração!D164</f>
        <v>LUCILENA</v>
      </c>
      <c r="E45" s="319" t="str">
        <f>apuração!E164</f>
        <v>F</v>
      </c>
      <c r="F45" s="319" t="str">
        <f>apuração!F164</f>
        <v>18. SOR</v>
      </c>
      <c r="G45" s="343">
        <f>apuração!G164</f>
        <v>25513</v>
      </c>
      <c r="H45" s="320">
        <f>apuração!H164</f>
        <v>12</v>
      </c>
      <c r="I45" s="320" t="str">
        <f>apuração!I164</f>
        <v>C-NSR</v>
      </c>
      <c r="J45" s="319" t="str">
        <f>apuração!J164</f>
        <v>LIB2026</v>
      </c>
      <c r="K45" s="319">
        <f>apuração!K164</f>
        <v>0</v>
      </c>
      <c r="L45" s="499">
        <f>apuração!L164</f>
        <v>59</v>
      </c>
      <c r="M45" s="499">
        <f>apuração!M164</f>
        <v>60</v>
      </c>
      <c r="N45" s="322">
        <f>apuração!N164</f>
        <v>119</v>
      </c>
      <c r="O45" s="495"/>
    </row>
    <row r="46" spans="2:15" ht="18.600000000000001">
      <c r="B46" s="485" t="str">
        <f>apuração!B160</f>
        <v>705</v>
      </c>
      <c r="C46" s="319" t="str">
        <f>apuração!C160</f>
        <v>IWAMOTO MAEDA</v>
      </c>
      <c r="D46" s="319" t="str">
        <f>apuração!D160</f>
        <v>IOSHIMI</v>
      </c>
      <c r="E46" s="319" t="str">
        <f>apuração!E160</f>
        <v>F</v>
      </c>
      <c r="F46" s="319" t="str">
        <f>apuração!F160</f>
        <v>06. KOK</v>
      </c>
      <c r="G46" s="343">
        <f>apuração!G160</f>
        <v>20443</v>
      </c>
      <c r="H46" s="320">
        <f>apuração!H160</f>
        <v>12</v>
      </c>
      <c r="I46" s="320" t="str">
        <f>apuração!I160</f>
        <v>C-NSR</v>
      </c>
      <c r="J46" s="319" t="str">
        <f>apuração!J160</f>
        <v>LIB2026</v>
      </c>
      <c r="K46" s="319">
        <f>apuração!K160</f>
        <v>0</v>
      </c>
      <c r="L46" s="499">
        <f>apuração!L160</f>
        <v>57</v>
      </c>
      <c r="M46" s="499">
        <f>apuração!M160</f>
        <v>56</v>
      </c>
      <c r="N46" s="322">
        <f>apuração!N160</f>
        <v>113</v>
      </c>
      <c r="O46" s="495"/>
    </row>
    <row r="47" spans="2:15" ht="18.600000000000001">
      <c r="B47" s="485" t="str">
        <f>apuração!B41</f>
        <v>714</v>
      </c>
      <c r="C47" s="319" t="str">
        <f>apuração!C41</f>
        <v>MARTINS DE MELLO</v>
      </c>
      <c r="D47" s="319" t="str">
        <f>apuração!D41</f>
        <v>VANESSA</v>
      </c>
      <c r="E47" s="319" t="str">
        <f>apuração!E41</f>
        <v>F</v>
      </c>
      <c r="F47" s="319" t="str">
        <f>apuração!F41</f>
        <v>06. KOK</v>
      </c>
      <c r="G47" s="343">
        <f>apuração!G41</f>
        <v>28169</v>
      </c>
      <c r="H47" s="320">
        <f>apuração!H41</f>
        <v>12</v>
      </c>
      <c r="I47" s="320" t="str">
        <f>apuração!I41</f>
        <v>C-NSR</v>
      </c>
      <c r="J47" s="319" t="str">
        <f>apuração!J41</f>
        <v>LIB2026</v>
      </c>
      <c r="K47" s="319">
        <f>apuração!K41</f>
        <v>0</v>
      </c>
      <c r="L47" s="499">
        <f>apuração!L41</f>
        <v>63</v>
      </c>
      <c r="M47" s="499">
        <f>apuração!M41</f>
        <v>61</v>
      </c>
      <c r="N47" s="322">
        <f>apuração!N41</f>
        <v>124</v>
      </c>
      <c r="O47" s="495"/>
    </row>
    <row r="48" spans="2:15" ht="18.600000000000001">
      <c r="B48" s="485" t="str">
        <f>apuração!B44</f>
        <v>696</v>
      </c>
      <c r="C48" s="319" t="str">
        <f>apuração!C44</f>
        <v>M. SILVA YADOYA</v>
      </c>
      <c r="D48" s="319" t="str">
        <f>apuração!D44</f>
        <v>ROSILEIDE</v>
      </c>
      <c r="E48" s="319" t="str">
        <f>apuração!E44</f>
        <v>F</v>
      </c>
      <c r="F48" s="319" t="str">
        <f>apuração!F44</f>
        <v>07. GSP</v>
      </c>
      <c r="G48" s="343">
        <f>apuração!G44</f>
        <v>26071</v>
      </c>
      <c r="H48" s="320">
        <f>apuração!H44</f>
        <v>12</v>
      </c>
      <c r="I48" s="320" t="str">
        <f>apuração!I44</f>
        <v>C-NSR</v>
      </c>
      <c r="J48" s="319" t="str">
        <f>apuração!J44</f>
        <v>LIB2026</v>
      </c>
      <c r="K48" s="319">
        <f>apuração!K44</f>
        <v>0</v>
      </c>
      <c r="L48" s="499">
        <f>apuração!L44</f>
        <v>71</v>
      </c>
      <c r="M48" s="499">
        <f>apuração!M44</f>
        <v>66</v>
      </c>
      <c r="N48" s="322">
        <f>apuração!N44</f>
        <v>137</v>
      </c>
      <c r="O48" s="495"/>
    </row>
    <row r="49" spans="2:15" ht="18.600000000000001">
      <c r="B49" s="485" t="str">
        <f>apuração!B156</f>
        <v>407</v>
      </c>
      <c r="C49" s="319" t="str">
        <f>apuração!C156</f>
        <v>HIROSE YOKOTA</v>
      </c>
      <c r="D49" s="319" t="str">
        <f>apuração!D156</f>
        <v>HAYDEE HARUMI</v>
      </c>
      <c r="E49" s="319" t="str">
        <f>apuração!E156</f>
        <v>F</v>
      </c>
      <c r="F49" s="319" t="str">
        <f>apuração!F156</f>
        <v>06. KOK</v>
      </c>
      <c r="G49" s="343">
        <f>apuração!G156</f>
        <v>22444</v>
      </c>
      <c r="H49" s="320">
        <f>apuração!H156</f>
        <v>12</v>
      </c>
      <c r="I49" s="320" t="str">
        <f>apuração!I156</f>
        <v>C-NSR</v>
      </c>
      <c r="J49" s="319" t="str">
        <f>apuração!J156</f>
        <v>LIB2026</v>
      </c>
      <c r="K49" s="319">
        <f>apuração!K156</f>
        <v>0</v>
      </c>
      <c r="L49" s="499">
        <f>apuração!L156</f>
        <v>69</v>
      </c>
      <c r="M49" s="499">
        <f>apuração!M156</f>
        <v>73</v>
      </c>
      <c r="N49" s="322">
        <f>apuração!N156</f>
        <v>142</v>
      </c>
      <c r="O49" s="495"/>
    </row>
    <row r="50" spans="2:15" ht="18.600000000000001">
      <c r="B50" s="485" t="str">
        <f>apuração!B168</f>
        <v>771</v>
      </c>
      <c r="C50" s="319" t="str">
        <f>apuração!C168</f>
        <v>YAMAMOTO YAMAZAKI</v>
      </c>
      <c r="D50" s="319" t="str">
        <f>apuração!D168</f>
        <v>CECILIA TOSHIE</v>
      </c>
      <c r="E50" s="319" t="str">
        <f>apuração!E168</f>
        <v>F</v>
      </c>
      <c r="F50" s="319" t="str">
        <f>apuração!F168</f>
        <v>06. KOK</v>
      </c>
      <c r="G50" s="343">
        <f>apuração!G168</f>
        <v>23302</v>
      </c>
      <c r="H50" s="320">
        <f>apuração!H168</f>
        <v>12</v>
      </c>
      <c r="I50" s="320" t="str">
        <f>apuração!I168</f>
        <v>C-NSR</v>
      </c>
      <c r="J50" s="319" t="str">
        <f>apuração!J168</f>
        <v>LIB2026</v>
      </c>
      <c r="K50" s="319">
        <f>apuração!K168</f>
        <v>0</v>
      </c>
      <c r="L50" s="499">
        <f>apuração!L168</f>
        <v>71</v>
      </c>
      <c r="M50" s="499">
        <f>apuração!M168</f>
        <v>75</v>
      </c>
      <c r="N50" s="322">
        <f>apuração!N168</f>
        <v>146</v>
      </c>
      <c r="O50" s="495"/>
    </row>
    <row r="51" spans="2:15" ht="18.600000000000001">
      <c r="B51" s="485" t="str">
        <f>apuração!B204</f>
        <v>673</v>
      </c>
      <c r="C51" s="319" t="str">
        <f>apuração!C204</f>
        <v>KADOWAKI</v>
      </c>
      <c r="D51" s="319" t="str">
        <f>apuração!D204</f>
        <v>SUELY</v>
      </c>
      <c r="E51" s="319" t="str">
        <f>apuração!E204</f>
        <v>F</v>
      </c>
      <c r="F51" s="319" t="str">
        <f>apuração!F204</f>
        <v>06. KOK</v>
      </c>
      <c r="G51" s="343">
        <f>apuração!G204</f>
        <v>20147</v>
      </c>
      <c r="H51" s="320">
        <f>apuração!H204</f>
        <v>12</v>
      </c>
      <c r="I51" s="320" t="str">
        <f>apuração!I204</f>
        <v>C-NSR</v>
      </c>
      <c r="J51" s="319" t="str">
        <f>apuração!J204</f>
        <v>LIB2026</v>
      </c>
      <c r="K51" s="319">
        <f>apuração!K204</f>
        <v>0</v>
      </c>
      <c r="L51" s="499">
        <f>apuração!L204</f>
        <v>70</v>
      </c>
      <c r="M51" s="499">
        <f>apuração!M204</f>
        <v>68</v>
      </c>
      <c r="N51" s="322">
        <f>apuração!N204</f>
        <v>138</v>
      </c>
      <c r="O51" s="495"/>
    </row>
    <row r="52" spans="2:15" ht="18.600000000000001">
      <c r="B52" s="485" t="str">
        <f>apuração!B117</f>
        <v>398</v>
      </c>
      <c r="C52" s="319" t="str">
        <f>apuração!C117</f>
        <v>MURAKAMI DOKAN</v>
      </c>
      <c r="D52" s="319" t="str">
        <f>apuração!D117</f>
        <v>RUMI</v>
      </c>
      <c r="E52" s="319" t="str">
        <f>apuração!E117</f>
        <v>F</v>
      </c>
      <c r="F52" s="319" t="str">
        <f>apuração!F117</f>
        <v>01. PIE</v>
      </c>
      <c r="G52" s="343">
        <f>apuração!G117</f>
        <v>23092</v>
      </c>
      <c r="H52" s="320">
        <f>apuração!H117</f>
        <v>12</v>
      </c>
      <c r="I52" s="320" t="str">
        <f>apuração!I117</f>
        <v>C-NSR</v>
      </c>
      <c r="J52" s="319" t="str">
        <f>apuração!J117</f>
        <v>LIB2026</v>
      </c>
      <c r="K52" s="319">
        <f>apuração!K117</f>
        <v>0</v>
      </c>
      <c r="L52" s="499">
        <f>apuração!L117</f>
        <v>68</v>
      </c>
      <c r="M52" s="499">
        <f>apuração!M117</f>
        <v>63</v>
      </c>
      <c r="N52" s="322">
        <f>apuração!N117</f>
        <v>131</v>
      </c>
      <c r="O52" s="495"/>
    </row>
    <row r="53" spans="2:15" ht="18.600000000000001">
      <c r="B53" s="485" t="str">
        <f>apuração!B101</f>
        <v>979</v>
      </c>
      <c r="C53" s="319" t="str">
        <f>apuração!C101</f>
        <v>KAMIMURA</v>
      </c>
      <c r="D53" s="319" t="str">
        <f>apuração!D101</f>
        <v>MERCIA KIMIE</v>
      </c>
      <c r="E53" s="319" t="str">
        <f>apuração!E101</f>
        <v>F</v>
      </c>
      <c r="F53" s="319" t="str">
        <f>apuração!F101</f>
        <v>11. NCC</v>
      </c>
      <c r="G53" s="343">
        <f>apuração!G101</f>
        <v>23817</v>
      </c>
      <c r="H53" s="320">
        <f>apuração!H101</f>
        <v>12</v>
      </c>
      <c r="I53" s="320" t="str">
        <f>apuração!I101</f>
        <v>C-NSR</v>
      </c>
      <c r="J53" s="319" t="str">
        <f>apuração!J101</f>
        <v>LIB2026</v>
      </c>
      <c r="K53" s="319">
        <f>apuração!K101</f>
        <v>0</v>
      </c>
      <c r="L53" s="499">
        <f>apuração!L101</f>
        <v>62</v>
      </c>
      <c r="M53" s="499">
        <f>apuração!M101</f>
        <v>67</v>
      </c>
      <c r="N53" s="322">
        <f>apuração!N101</f>
        <v>129</v>
      </c>
      <c r="O53" s="495"/>
    </row>
    <row r="54" spans="2:15" ht="18.600000000000001">
      <c r="B54" s="485" t="str">
        <f>apuração!B38</f>
        <v>270</v>
      </c>
      <c r="C54" s="319" t="str">
        <f>apuração!C38</f>
        <v>NOZAWA</v>
      </c>
      <c r="D54" s="319" t="str">
        <f>apuração!D38</f>
        <v>ASSAMI</v>
      </c>
      <c r="E54" s="319" t="str">
        <f>apuração!E38</f>
        <v>F</v>
      </c>
      <c r="F54" s="319" t="str">
        <f>apuração!F38</f>
        <v>06. KOK</v>
      </c>
      <c r="G54" s="343">
        <f>apuração!G38</f>
        <v>23351</v>
      </c>
      <c r="H54" s="320">
        <f>apuração!H38</f>
        <v>12</v>
      </c>
      <c r="I54" s="320" t="str">
        <f>apuração!I38</f>
        <v>C-NSR</v>
      </c>
      <c r="J54" s="319" t="str">
        <f>apuração!J38</f>
        <v>LIB2026</v>
      </c>
      <c r="K54" s="319">
        <f>apuração!K38</f>
        <v>0</v>
      </c>
      <c r="L54" s="499">
        <f>apuração!L38</f>
        <v>68</v>
      </c>
      <c r="M54" s="499">
        <f>apuração!M38</f>
        <v>59</v>
      </c>
      <c r="N54" s="322">
        <f>apuração!N38</f>
        <v>127</v>
      </c>
      <c r="O54" s="495"/>
    </row>
    <row r="55" spans="2:15" ht="18.600000000000001">
      <c r="B55" s="485" t="str">
        <f>apuração!B121</f>
        <v>526</v>
      </c>
      <c r="C55" s="319" t="str">
        <f>apuração!C121</f>
        <v>NAKAMURA</v>
      </c>
      <c r="D55" s="319" t="str">
        <f>apuração!D121</f>
        <v>EMI KAWAKAMI</v>
      </c>
      <c r="E55" s="319" t="str">
        <f>apuração!E121</f>
        <v>F</v>
      </c>
      <c r="F55" s="319" t="str">
        <f>apuração!F121</f>
        <v>01. PIE</v>
      </c>
      <c r="G55" s="343">
        <f>apuração!G121</f>
        <v>21828</v>
      </c>
      <c r="H55" s="320">
        <f>apuração!H121</f>
        <v>12</v>
      </c>
      <c r="I55" s="320" t="str">
        <f>apuração!I121</f>
        <v>C-NSR</v>
      </c>
      <c r="J55" s="319" t="str">
        <f>apuração!J121</f>
        <v>LIB2026</v>
      </c>
      <c r="K55" s="319">
        <f>apuração!K121</f>
        <v>0</v>
      </c>
      <c r="L55" s="499">
        <f>apuração!L121</f>
        <v>70</v>
      </c>
      <c r="M55" s="499">
        <f>apuração!M121</f>
        <v>66</v>
      </c>
      <c r="N55" s="322">
        <f>apuração!N121</f>
        <v>136</v>
      </c>
      <c r="O55" s="495"/>
    </row>
    <row r="56" spans="2:15" ht="18.600000000000001">
      <c r="B56" s="485" t="str">
        <f>apuração!B105</f>
        <v>403</v>
      </c>
      <c r="C56" s="319" t="str">
        <f>apuração!C105</f>
        <v>SHIMOYAMA</v>
      </c>
      <c r="D56" s="319" t="str">
        <f>apuração!D105</f>
        <v>MIYUKI</v>
      </c>
      <c r="E56" s="319" t="str">
        <f>apuração!E105</f>
        <v>F</v>
      </c>
      <c r="F56" s="319" t="str">
        <f>apuração!F105</f>
        <v>03. IBI</v>
      </c>
      <c r="G56" s="343">
        <f>apuração!G105</f>
        <v>25386</v>
      </c>
      <c r="H56" s="320">
        <f>apuração!H105</f>
        <v>12</v>
      </c>
      <c r="I56" s="320" t="str">
        <f>apuração!I105</f>
        <v>C-NSR</v>
      </c>
      <c r="J56" s="319" t="str">
        <f>apuração!J105</f>
        <v>LIB2026</v>
      </c>
      <c r="K56" s="319">
        <f>apuração!K105</f>
        <v>0</v>
      </c>
      <c r="L56" s="499">
        <f>apuração!L105</f>
        <v>65</v>
      </c>
      <c r="M56" s="499">
        <f>apuração!M105</f>
        <v>73</v>
      </c>
      <c r="N56" s="322">
        <f>apuração!N105</f>
        <v>138</v>
      </c>
      <c r="O56" s="495"/>
    </row>
    <row r="57" spans="2:15" ht="18.600000000000001">
      <c r="B57" s="485" t="str">
        <f>apuração!B133</f>
        <v>940</v>
      </c>
      <c r="C57" s="319" t="str">
        <f>apuração!C133</f>
        <v>ITAGAKI HISAMOTO</v>
      </c>
      <c r="D57" s="319" t="str">
        <f>apuração!D133</f>
        <v xml:space="preserve">NEUSA TIEKO </v>
      </c>
      <c r="E57" s="319" t="str">
        <f>apuração!E133</f>
        <v>F</v>
      </c>
      <c r="F57" s="319" t="str">
        <f>apuração!F133</f>
        <v>07. GSP</v>
      </c>
      <c r="G57" s="343">
        <f>apuração!G133</f>
        <v>19669</v>
      </c>
      <c r="H57" s="320">
        <f>apuração!H133</f>
        <v>12</v>
      </c>
      <c r="I57" s="320" t="str">
        <f>apuração!I133</f>
        <v>C-NSR</v>
      </c>
      <c r="J57" s="319" t="str">
        <f>apuração!J133</f>
        <v>LIB2026</v>
      </c>
      <c r="K57" s="319">
        <f>apuração!K133</f>
        <v>0</v>
      </c>
      <c r="L57" s="499">
        <f>apuração!L133</f>
        <v>99</v>
      </c>
      <c r="M57" s="499">
        <f>apuração!M133</f>
        <v>99</v>
      </c>
      <c r="N57" s="322">
        <f>apuração!N133</f>
        <v>198</v>
      </c>
      <c r="O57" s="495"/>
    </row>
    <row r="58" spans="2:15" ht="18.600000000000001">
      <c r="B58" s="485" t="str">
        <f>apuração!B191</f>
        <v>406</v>
      </c>
      <c r="C58" s="319" t="str">
        <f>apuração!C191</f>
        <v>VALERO ARIAS</v>
      </c>
      <c r="D58" s="319" t="str">
        <f>apuração!D191</f>
        <v>CARMEN</v>
      </c>
      <c r="E58" s="319" t="str">
        <f>apuração!E191</f>
        <v>F</v>
      </c>
      <c r="F58" s="319" t="str">
        <f>apuração!F191</f>
        <v>06. KOK</v>
      </c>
      <c r="G58" s="343">
        <f>apuração!G191</f>
        <v>21451</v>
      </c>
      <c r="H58" s="320">
        <f>apuração!H191</f>
        <v>12</v>
      </c>
      <c r="I58" s="320" t="str">
        <f>apuração!I191</f>
        <v>C-NSR</v>
      </c>
      <c r="J58" s="319" t="str">
        <f>apuração!J191</f>
        <v>LIB2026</v>
      </c>
      <c r="K58" s="319">
        <f>apuração!K191</f>
        <v>0</v>
      </c>
      <c r="L58" s="499">
        <f>apuração!L191</f>
        <v>61</v>
      </c>
      <c r="M58" s="499">
        <f>apuração!M191</f>
        <v>63</v>
      </c>
      <c r="N58" s="322">
        <f>apuração!N191</f>
        <v>124</v>
      </c>
      <c r="O58" s="495"/>
    </row>
    <row r="59" spans="2:15" ht="18.600000000000001">
      <c r="B59" s="485" t="str">
        <f>apuração!B167</f>
        <v>896</v>
      </c>
      <c r="C59" s="319" t="str">
        <f>apuração!C167</f>
        <v>CUKAUSKAS</v>
      </c>
      <c r="D59" s="319" t="str">
        <f>apuração!D167</f>
        <v>ADELIA</v>
      </c>
      <c r="E59" s="319" t="str">
        <f>apuração!E167</f>
        <v>F</v>
      </c>
      <c r="F59" s="319" t="str">
        <f>apuração!F167</f>
        <v>18. SOR</v>
      </c>
      <c r="G59" s="343">
        <f>apuração!G167</f>
        <v>19630</v>
      </c>
      <c r="H59" s="320">
        <f>apuração!H167</f>
        <v>12</v>
      </c>
      <c r="I59" s="320" t="str">
        <f>apuração!I167</f>
        <v>C-NSR</v>
      </c>
      <c r="J59" s="319" t="str">
        <f>apuração!J167</f>
        <v>LIB2026</v>
      </c>
      <c r="K59" s="319">
        <f>apuração!K167</f>
        <v>0</v>
      </c>
      <c r="L59" s="499">
        <f>apuração!L167</f>
        <v>88</v>
      </c>
      <c r="M59" s="499">
        <f>apuração!M167</f>
        <v>80</v>
      </c>
      <c r="N59" s="322">
        <f>apuração!N167</f>
        <v>168</v>
      </c>
      <c r="O59" s="495"/>
    </row>
    <row r="60" spans="2:15" ht="18.600000000000001">
      <c r="B60" s="485" t="str">
        <f>apuração!B86</f>
        <v>835</v>
      </c>
      <c r="C60" s="319" t="str">
        <f>apuração!C86</f>
        <v>YAMANO</v>
      </c>
      <c r="D60" s="319" t="str">
        <f>apuração!D86</f>
        <v>ROSA</v>
      </c>
      <c r="E60" s="319" t="str">
        <f>apuração!E86</f>
        <v>F</v>
      </c>
      <c r="F60" s="319" t="str">
        <f>apuração!F86</f>
        <v>03. IBI</v>
      </c>
      <c r="G60" s="343">
        <f>apuração!G86</f>
        <v>20212</v>
      </c>
      <c r="H60" s="320">
        <f>apuração!H86</f>
        <v>8</v>
      </c>
      <c r="I60" s="320" t="str">
        <f>apuração!I86</f>
        <v>B-NSR</v>
      </c>
      <c r="J60" s="319" t="str">
        <f>apuração!J86</f>
        <v>LIB2026</v>
      </c>
      <c r="K60" s="319">
        <f>apuração!K86</f>
        <v>0</v>
      </c>
      <c r="L60" s="499">
        <f>apuração!L86</f>
        <v>60</v>
      </c>
      <c r="M60" s="499">
        <f>apuração!M86</f>
        <v>65</v>
      </c>
      <c r="N60" s="322">
        <f>apuração!N86</f>
        <v>125</v>
      </c>
      <c r="O60" s="495"/>
    </row>
    <row r="61" spans="2:15" ht="18.600000000000001">
      <c r="B61" s="485" t="str">
        <f>apuração!B110</f>
        <v>888</v>
      </c>
      <c r="C61" s="319" t="str">
        <f>apuração!C110</f>
        <v>I. YOKOYAMA</v>
      </c>
      <c r="D61" s="319" t="str">
        <f>apuração!D110</f>
        <v>ELISA MASSAE</v>
      </c>
      <c r="E61" s="319" t="str">
        <f>apuração!E110</f>
        <v>F</v>
      </c>
      <c r="F61" s="319" t="str">
        <f>apuração!F110</f>
        <v>07. GSP</v>
      </c>
      <c r="G61" s="343">
        <f>apuração!G110</f>
        <v>20981</v>
      </c>
      <c r="H61" s="320">
        <f>apuração!H110</f>
        <v>7</v>
      </c>
      <c r="I61" s="320" t="str">
        <f>apuração!I110</f>
        <v>B-NSR</v>
      </c>
      <c r="J61" s="319" t="str">
        <f>apuração!J110</f>
        <v>LIB2026</v>
      </c>
      <c r="K61" s="319">
        <f>apuração!K110</f>
        <v>0</v>
      </c>
      <c r="L61" s="499">
        <f>apuração!L110</f>
        <v>57</v>
      </c>
      <c r="M61" s="499">
        <f>apuração!M110</f>
        <v>58</v>
      </c>
      <c r="N61" s="322">
        <f>apuração!N110</f>
        <v>115</v>
      </c>
      <c r="O61" s="495"/>
    </row>
    <row r="62" spans="2:15" ht="18.600000000000001">
      <c r="B62" s="485">
        <f>apuração!B145</f>
        <v>900</v>
      </c>
      <c r="C62" s="319" t="str">
        <f>apuração!C145</f>
        <v>OGATA</v>
      </c>
      <c r="D62" s="319" t="str">
        <f>apuração!D145</f>
        <v>MITIKO</v>
      </c>
      <c r="E62" s="319" t="str">
        <f>apuração!E145</f>
        <v>F</v>
      </c>
      <c r="F62" s="319" t="str">
        <f>apuração!F145</f>
        <v>12. COO</v>
      </c>
      <c r="G62" s="343">
        <f>apuração!G145</f>
        <v>20316</v>
      </c>
      <c r="H62" s="320">
        <f>apuração!H145</f>
        <v>9</v>
      </c>
      <c r="I62" s="320" t="str">
        <f>apuração!I145</f>
        <v>B-NSR</v>
      </c>
      <c r="J62" s="319" t="str">
        <f>apuração!J145</f>
        <v>LIB2026</v>
      </c>
      <c r="K62" s="319">
        <f>apuração!K145</f>
        <v>0</v>
      </c>
      <c r="L62" s="499">
        <f>apuração!L145</f>
        <v>68</v>
      </c>
      <c r="M62" s="499">
        <f>apuração!M145</f>
        <v>60</v>
      </c>
      <c r="N62" s="322">
        <f>apuração!N145</f>
        <v>128</v>
      </c>
      <c r="O62" s="495"/>
    </row>
    <row r="63" spans="2:15" ht="18.600000000000001">
      <c r="B63" s="485" t="str">
        <f>apuração!B169</f>
        <v>097</v>
      </c>
      <c r="C63" s="319" t="str">
        <f>apuração!C169</f>
        <v>MUKAYAMA</v>
      </c>
      <c r="D63" s="319" t="str">
        <f>apuração!D169</f>
        <v>AMELIA</v>
      </c>
      <c r="E63" s="319" t="str">
        <f>apuração!E169</f>
        <v>F</v>
      </c>
      <c r="F63" s="319" t="str">
        <f>apuração!F169</f>
        <v>03. IBI</v>
      </c>
      <c r="G63" s="343">
        <f>apuração!G169</f>
        <v>19188</v>
      </c>
      <c r="H63" s="320">
        <f>apuração!H169</f>
        <v>7</v>
      </c>
      <c r="I63" s="320" t="str">
        <f>apuração!I169</f>
        <v>B-NSR</v>
      </c>
      <c r="J63" s="319" t="str">
        <f>apuração!J169</f>
        <v>LIB2026</v>
      </c>
      <c r="K63" s="319">
        <f>apuração!K169</f>
        <v>0</v>
      </c>
      <c r="L63" s="499">
        <f>apuração!L169</f>
        <v>64</v>
      </c>
      <c r="M63" s="499">
        <f>apuração!M169</f>
        <v>65</v>
      </c>
      <c r="N63" s="322">
        <f>apuração!N169</f>
        <v>129</v>
      </c>
      <c r="O63" s="495"/>
    </row>
    <row r="64" spans="2:15" ht="18.600000000000001">
      <c r="B64" s="485" t="str">
        <f>apuração!B190</f>
        <v>977</v>
      </c>
      <c r="C64" s="319" t="str">
        <f>apuração!C190</f>
        <v>DE ARAUJO A. GOMES</v>
      </c>
      <c r="D64" s="319" t="str">
        <f>apuração!D190</f>
        <v>ROSIMAR</v>
      </c>
      <c r="E64" s="319" t="str">
        <f>apuração!E190</f>
        <v>F</v>
      </c>
      <c r="F64" s="319" t="str">
        <f>apuração!F190</f>
        <v>11. NCC</v>
      </c>
      <c r="G64" s="343">
        <f>apuração!G190</f>
        <v>23484</v>
      </c>
      <c r="H64" s="320">
        <f>apuração!H190</f>
        <v>9</v>
      </c>
      <c r="I64" s="320" t="str">
        <f>apuração!I190</f>
        <v>B-NSR</v>
      </c>
      <c r="J64" s="319" t="str">
        <f>apuração!J190</f>
        <v>LIB2026</v>
      </c>
      <c r="K64" s="319">
        <f>apuração!K190</f>
        <v>0</v>
      </c>
      <c r="L64" s="499">
        <f>apuração!L190</f>
        <v>73</v>
      </c>
      <c r="M64" s="499">
        <f>apuração!M190</f>
        <v>62</v>
      </c>
      <c r="N64" s="322">
        <f>apuração!N190</f>
        <v>135</v>
      </c>
      <c r="O64" s="495"/>
    </row>
    <row r="65" spans="2:15" ht="18.600000000000001">
      <c r="B65" s="485" t="str">
        <f>apuração!B118</f>
        <v>609</v>
      </c>
      <c r="C65" s="319" t="str">
        <f>apuração!C118</f>
        <v>NAKASHIMA</v>
      </c>
      <c r="D65" s="319" t="str">
        <f>apuração!D118</f>
        <v>MITSUKO</v>
      </c>
      <c r="E65" s="319" t="str">
        <f>apuração!E118</f>
        <v>F</v>
      </c>
      <c r="F65" s="319" t="str">
        <f>apuração!F118</f>
        <v>06. KOK</v>
      </c>
      <c r="G65" s="343">
        <f>apuração!G118</f>
        <v>19177</v>
      </c>
      <c r="H65" s="320">
        <f>apuração!H118</f>
        <v>9</v>
      </c>
      <c r="I65" s="320" t="str">
        <f>apuração!I118</f>
        <v>B-NSR</v>
      </c>
      <c r="J65" s="319" t="str">
        <f>apuração!J118</f>
        <v>LIB2026</v>
      </c>
      <c r="K65" s="319">
        <f>apuração!K118</f>
        <v>0</v>
      </c>
      <c r="L65" s="499">
        <f>apuração!L118</f>
        <v>53</v>
      </c>
      <c r="M65" s="499">
        <f>apuração!M118</f>
        <v>59</v>
      </c>
      <c r="N65" s="322">
        <f>apuração!N118</f>
        <v>112</v>
      </c>
      <c r="O65" s="495"/>
    </row>
    <row r="66" spans="2:15" ht="18.600000000000001">
      <c r="B66" s="485">
        <f>apuração!B158</f>
        <v>604</v>
      </c>
      <c r="C66" s="319" t="str">
        <f>apuração!C158</f>
        <v>P. DA S. DE OLIVEIRA</v>
      </c>
      <c r="D66" s="319" t="str">
        <f>apuração!D158</f>
        <v>MARIA APARECIDA</v>
      </c>
      <c r="E66" s="319" t="str">
        <f>apuração!E158</f>
        <v>F</v>
      </c>
      <c r="F66" s="319" t="str">
        <f>apuração!F158</f>
        <v>18. SOR</v>
      </c>
      <c r="G66" s="343">
        <f>apuração!G158</f>
        <v>22044</v>
      </c>
      <c r="H66" s="320">
        <f>apuração!H158</f>
        <v>9</v>
      </c>
      <c r="I66" s="320" t="str">
        <f>apuração!I158</f>
        <v>B-NSR</v>
      </c>
      <c r="J66" s="319" t="str">
        <f>apuração!J158</f>
        <v>LIB2026</v>
      </c>
      <c r="K66" s="319">
        <f>apuração!K158</f>
        <v>0</v>
      </c>
      <c r="L66" s="499">
        <f>apuração!L158</f>
        <v>66</v>
      </c>
      <c r="M66" s="499">
        <f>apuração!M158</f>
        <v>64</v>
      </c>
      <c r="N66" s="322">
        <f>apuração!N158</f>
        <v>130</v>
      </c>
      <c r="O66" s="495"/>
    </row>
    <row r="67" spans="2:15" ht="18.600000000000001">
      <c r="B67" s="485" t="str">
        <f>apuração!B128</f>
        <v>411</v>
      </c>
      <c r="C67" s="319" t="str">
        <f>apuração!C128</f>
        <v>SATO YOSHINO</v>
      </c>
      <c r="D67" s="319" t="str">
        <f>apuração!D128</f>
        <v>MARLI</v>
      </c>
      <c r="E67" s="319" t="str">
        <f>apuração!E128</f>
        <v>F</v>
      </c>
      <c r="F67" s="319" t="str">
        <f>apuração!F128</f>
        <v>11. NCC</v>
      </c>
      <c r="G67" s="343">
        <f>apuração!G128</f>
        <v>22208</v>
      </c>
      <c r="H67" s="320">
        <f>apuração!H128</f>
        <v>9</v>
      </c>
      <c r="I67" s="320" t="str">
        <f>apuração!I128</f>
        <v>B-NSR</v>
      </c>
      <c r="J67" s="319" t="str">
        <f>apuração!J128</f>
        <v>LIB2026</v>
      </c>
      <c r="K67" s="319">
        <f>apuração!K128</f>
        <v>0</v>
      </c>
      <c r="L67" s="499">
        <f>apuração!L128</f>
        <v>61</v>
      </c>
      <c r="M67" s="499">
        <f>apuração!M128</f>
        <v>69</v>
      </c>
      <c r="N67" s="322">
        <f>apuração!N128</f>
        <v>130</v>
      </c>
      <c r="O67" s="495"/>
    </row>
    <row r="68" spans="2:15" ht="18.600000000000001">
      <c r="B68" s="485" t="str">
        <f>apuração!B189</f>
        <v>815</v>
      </c>
      <c r="C68" s="319" t="str">
        <f>apuração!C189</f>
        <v>KUADA</v>
      </c>
      <c r="D68" s="319" t="str">
        <f>apuração!D189</f>
        <v>TEREZINHA ARICO</v>
      </c>
      <c r="E68" s="319" t="str">
        <f>apuração!E189</f>
        <v>F</v>
      </c>
      <c r="F68" s="319" t="str">
        <f>apuração!F189</f>
        <v>12. COO</v>
      </c>
      <c r="G68" s="343">
        <f>apuração!G189</f>
        <v>19916</v>
      </c>
      <c r="H68" s="320">
        <f>apuração!H189</f>
        <v>9</v>
      </c>
      <c r="I68" s="320" t="str">
        <f>apuração!I189</f>
        <v>B-NSR</v>
      </c>
      <c r="J68" s="319" t="str">
        <f>apuração!J189</f>
        <v>LIB2026</v>
      </c>
      <c r="K68" s="319">
        <f>apuração!K189</f>
        <v>0</v>
      </c>
      <c r="L68" s="499">
        <f>apuração!L189</f>
        <v>68</v>
      </c>
      <c r="M68" s="499">
        <f>apuração!M189</f>
        <v>69</v>
      </c>
      <c r="N68" s="322">
        <f>apuração!N189</f>
        <v>137</v>
      </c>
      <c r="O68" s="495"/>
    </row>
    <row r="69" spans="2:15" ht="18.600000000000001">
      <c r="B69" s="485" t="str">
        <f>apuração!B106</f>
        <v>672</v>
      </c>
      <c r="C69" s="319" t="str">
        <f>apuração!C106</f>
        <v>FUKUZAWA</v>
      </c>
      <c r="D69" s="319" t="str">
        <f>apuração!D106</f>
        <v>ISAURA</v>
      </c>
      <c r="E69" s="319" t="str">
        <f>apuração!E106</f>
        <v>F</v>
      </c>
      <c r="F69" s="319" t="str">
        <f>apuração!F106</f>
        <v>06. KOK</v>
      </c>
      <c r="G69" s="343">
        <f>apuração!G106</f>
        <v>19670</v>
      </c>
      <c r="H69" s="320">
        <f>apuração!H106</f>
        <v>8</v>
      </c>
      <c r="I69" s="320" t="str">
        <f>apuração!I106</f>
        <v>B-NSR</v>
      </c>
      <c r="J69" s="319" t="str">
        <f>apuração!J106</f>
        <v>LIB2026</v>
      </c>
      <c r="K69" s="319">
        <f>apuração!K106</f>
        <v>0</v>
      </c>
      <c r="L69" s="499">
        <f>apuração!L106</f>
        <v>57</v>
      </c>
      <c r="M69" s="499">
        <f>apuração!M106</f>
        <v>59</v>
      </c>
      <c r="N69" s="322">
        <f>apuração!N106</f>
        <v>116</v>
      </c>
      <c r="O69" s="495"/>
    </row>
    <row r="70" spans="2:15" ht="18.600000000000001">
      <c r="B70" s="485" t="str">
        <f>apuração!B159</f>
        <v>621</v>
      </c>
      <c r="C70" s="319" t="str">
        <f>apuração!C159</f>
        <v>OGATA</v>
      </c>
      <c r="D70" s="319" t="str">
        <f>apuração!D159</f>
        <v>MEGUMI</v>
      </c>
      <c r="E70" s="319" t="str">
        <f>apuração!E159</f>
        <v>F</v>
      </c>
      <c r="F70" s="319" t="str">
        <f>apuração!F159</f>
        <v>07. GSP</v>
      </c>
      <c r="G70" s="343">
        <f>apuração!G159</f>
        <v>19169</v>
      </c>
      <c r="H70" s="320">
        <f>apuração!H159</f>
        <v>9</v>
      </c>
      <c r="I70" s="320" t="str">
        <f>apuração!I159</f>
        <v>B-NSR</v>
      </c>
      <c r="J70" s="319" t="str">
        <f>apuração!J159</f>
        <v>LIB2026</v>
      </c>
      <c r="K70" s="319">
        <f>apuração!K159</f>
        <v>0</v>
      </c>
      <c r="L70" s="499">
        <f>apuração!L159</f>
        <v>66</v>
      </c>
      <c r="M70" s="499">
        <f>apuração!M159</f>
        <v>71</v>
      </c>
      <c r="N70" s="322">
        <f>apuração!N159</f>
        <v>137</v>
      </c>
      <c r="O70" s="495"/>
    </row>
    <row r="71" spans="2:15" ht="18.600000000000001">
      <c r="B71" s="485" t="str">
        <f>apuração!B7</f>
        <v>513</v>
      </c>
      <c r="C71" s="319" t="str">
        <f>apuração!C7</f>
        <v>TIZUKA</v>
      </c>
      <c r="D71" s="319" t="str">
        <f>apuração!D7</f>
        <v>SACHIKO</v>
      </c>
      <c r="E71" s="319" t="str">
        <f>apuração!E7</f>
        <v>F</v>
      </c>
      <c r="F71" s="319" t="str">
        <f>apuração!F7</f>
        <v>07. GSP</v>
      </c>
      <c r="G71" s="343">
        <f>apuração!G7</f>
        <v>19170</v>
      </c>
      <c r="H71" s="320">
        <f>apuração!H7</f>
        <v>4</v>
      </c>
      <c r="I71" s="320" t="str">
        <f>apuração!I7</f>
        <v>A-NSR</v>
      </c>
      <c r="J71" s="319" t="str">
        <f>apuração!J7</f>
        <v>LIB2026</v>
      </c>
      <c r="K71" s="319">
        <f>apuração!K7</f>
        <v>0</v>
      </c>
      <c r="L71" s="499">
        <f>apuração!L7</f>
        <v>57</v>
      </c>
      <c r="M71" s="499">
        <f>apuração!M7</f>
        <v>60</v>
      </c>
      <c r="N71" s="322">
        <f>apuração!N7</f>
        <v>117</v>
      </c>
      <c r="O71" s="495"/>
    </row>
    <row r="72" spans="2:15" ht="18.600000000000001">
      <c r="B72" s="485" t="str">
        <f>apuração!B9</f>
        <v>480</v>
      </c>
      <c r="C72" s="319" t="str">
        <f>apuração!C9</f>
        <v>SIGAKI HIGUCHI</v>
      </c>
      <c r="D72" s="319" t="str">
        <f>apuração!D9</f>
        <v>LOURDES YASSUKO</v>
      </c>
      <c r="E72" s="319" t="str">
        <f>apuração!E9</f>
        <v>F</v>
      </c>
      <c r="F72" s="319" t="str">
        <f>apuração!F9</f>
        <v>11. NCC</v>
      </c>
      <c r="G72" s="343">
        <f>apuração!G9</f>
        <v>20585</v>
      </c>
      <c r="H72" s="320">
        <f>apuração!H9</f>
        <v>6</v>
      </c>
      <c r="I72" s="320" t="str">
        <f>apuração!I9</f>
        <v>A-NSR</v>
      </c>
      <c r="J72" s="319" t="str">
        <f>apuração!J9</f>
        <v>LIB2026</v>
      </c>
      <c r="K72" s="319">
        <f>apuração!K9</f>
        <v>0</v>
      </c>
      <c r="L72" s="499">
        <f>apuração!L9</f>
        <v>64</v>
      </c>
      <c r="M72" s="499">
        <f>apuração!M9</f>
        <v>60</v>
      </c>
      <c r="N72" s="322">
        <f>apuração!N9</f>
        <v>124</v>
      </c>
      <c r="O72" s="495"/>
    </row>
    <row r="73" spans="2:15" ht="18.600000000000001">
      <c r="B73" s="485" t="str">
        <f>apuração!B47</f>
        <v>676</v>
      </c>
      <c r="C73" s="319" t="str">
        <f>apuração!C47</f>
        <v>OKAWARA</v>
      </c>
      <c r="D73" s="319" t="str">
        <f>apuração!D47</f>
        <v>SUMIRE</v>
      </c>
      <c r="E73" s="319" t="str">
        <f>apuração!E47</f>
        <v>F</v>
      </c>
      <c r="F73" s="319" t="str">
        <f>apuração!F47</f>
        <v>08. SMA</v>
      </c>
      <c r="G73" s="343">
        <f>apuração!G47</f>
        <v>23722</v>
      </c>
      <c r="H73" s="320">
        <f>apuração!H47</f>
        <v>4</v>
      </c>
      <c r="I73" s="320" t="str">
        <f>apuração!I47</f>
        <v>A-NSR</v>
      </c>
      <c r="J73" s="319" t="str">
        <f>apuração!J47</f>
        <v>LIB2026</v>
      </c>
      <c r="K73" s="319">
        <f>apuração!K47</f>
        <v>0</v>
      </c>
      <c r="L73" s="499">
        <f>apuração!L47</f>
        <v>54</v>
      </c>
      <c r="M73" s="499">
        <f>apuração!M47</f>
        <v>63</v>
      </c>
      <c r="N73" s="322">
        <f>apuração!N47</f>
        <v>117</v>
      </c>
      <c r="O73" s="495"/>
    </row>
    <row r="74" spans="2:15" ht="18.600000000000001">
      <c r="B74" s="485" t="str">
        <f>apuração!B73</f>
        <v>572</v>
      </c>
      <c r="C74" s="319" t="str">
        <f>apuração!C73</f>
        <v>TAKANO</v>
      </c>
      <c r="D74" s="319" t="str">
        <f>apuração!D73</f>
        <v>ELZA FARUYO</v>
      </c>
      <c r="E74" s="319" t="str">
        <f>apuração!E73</f>
        <v>F</v>
      </c>
      <c r="F74" s="319" t="str">
        <f>apuração!F73</f>
        <v>07. GSP</v>
      </c>
      <c r="G74" s="343">
        <f>apuração!G73</f>
        <v>19929</v>
      </c>
      <c r="H74" s="320">
        <f>apuração!H73</f>
        <v>6</v>
      </c>
      <c r="I74" s="320" t="str">
        <f>apuração!I73</f>
        <v>A-NSR</v>
      </c>
      <c r="J74" s="319" t="str">
        <f>apuração!J73</f>
        <v>LIB2026</v>
      </c>
      <c r="K74" s="319">
        <f>apuração!K73</f>
        <v>0</v>
      </c>
      <c r="L74" s="499">
        <f>apuração!L73</f>
        <v>59</v>
      </c>
      <c r="M74" s="499">
        <f>apuração!M73</f>
        <v>61</v>
      </c>
      <c r="N74" s="322">
        <f>apuração!N73</f>
        <v>120</v>
      </c>
      <c r="O74" s="495"/>
    </row>
    <row r="75" spans="2:15" ht="18.600000000000001">
      <c r="B75" s="485" t="str">
        <f>apuração!B78</f>
        <v>914</v>
      </c>
      <c r="C75" s="319" t="str">
        <f>apuração!C78</f>
        <v>ODA</v>
      </c>
      <c r="D75" s="319" t="str">
        <f>apuração!D78</f>
        <v>TOMIKO</v>
      </c>
      <c r="E75" s="319" t="str">
        <f>apuração!E78</f>
        <v>F</v>
      </c>
      <c r="F75" s="319" t="str">
        <f>apuração!F78</f>
        <v>07. GSP</v>
      </c>
      <c r="G75" s="343">
        <f>apuração!G78</f>
        <v>19438</v>
      </c>
      <c r="H75" s="320">
        <f>apuração!H78</f>
        <v>3</v>
      </c>
      <c r="I75" s="320" t="str">
        <f>apuração!I78</f>
        <v>EX-NSR</v>
      </c>
      <c r="J75" s="319" t="str">
        <f>apuração!J78</f>
        <v>LIB2026</v>
      </c>
      <c r="K75" s="319">
        <f>apuração!K78</f>
        <v>0</v>
      </c>
      <c r="L75" s="499">
        <f>apuração!L78</f>
        <v>55</v>
      </c>
      <c r="M75" s="499">
        <f>apuração!M78</f>
        <v>56</v>
      </c>
      <c r="N75" s="322">
        <f>apuração!N78</f>
        <v>111</v>
      </c>
      <c r="O75" s="495"/>
    </row>
    <row r="76" spans="2:15" ht="18.600000000000001">
      <c r="B76" s="485" t="str">
        <f>apuração!B70</f>
        <v>929</v>
      </c>
      <c r="C76" s="319" t="str">
        <f>apuração!C70</f>
        <v>MATSUMOTO</v>
      </c>
      <c r="D76" s="319" t="str">
        <f>apuração!D70</f>
        <v>ALESSANDRA A.</v>
      </c>
      <c r="E76" s="319" t="str">
        <f>apuração!E70</f>
        <v>F</v>
      </c>
      <c r="F76" s="319" t="str">
        <f>apuração!F70</f>
        <v>11. NCC</v>
      </c>
      <c r="G76" s="343">
        <f>apuração!G70</f>
        <v>26932</v>
      </c>
      <c r="H76" s="320">
        <f>apuração!H70</f>
        <v>3</v>
      </c>
      <c r="I76" s="320" t="str">
        <f>apuração!I70</f>
        <v>EX-NSR</v>
      </c>
      <c r="J76" s="319" t="str">
        <f>apuração!J70</f>
        <v>LIB2026</v>
      </c>
      <c r="K76" s="319">
        <f>apuração!K70</f>
        <v>0</v>
      </c>
      <c r="L76" s="499">
        <f>apuração!L70</f>
        <v>60</v>
      </c>
      <c r="M76" s="499">
        <f>apuração!M70</f>
        <v>50</v>
      </c>
      <c r="N76" s="322">
        <f>apuração!N70</f>
        <v>110</v>
      </c>
      <c r="O76" s="495"/>
    </row>
    <row r="77" spans="2:15" ht="18.600000000000001">
      <c r="B77" s="485" t="str">
        <f>apuração!B74</f>
        <v>733</v>
      </c>
      <c r="C77" s="319" t="str">
        <f>apuração!C74</f>
        <v>WATANABE</v>
      </c>
      <c r="D77" s="319" t="str">
        <f>apuração!D74</f>
        <v>EMILIA</v>
      </c>
      <c r="E77" s="319" t="str">
        <f>apuração!E74</f>
        <v>F</v>
      </c>
      <c r="F77" s="319" t="str">
        <f>apuração!F74</f>
        <v>11. NCC</v>
      </c>
      <c r="G77" s="343">
        <f>apuração!G74</f>
        <v>20589</v>
      </c>
      <c r="H77" s="320">
        <f>apuração!H74</f>
        <v>3</v>
      </c>
      <c r="I77" s="320" t="str">
        <f>apuração!I74</f>
        <v>EX-NSR</v>
      </c>
      <c r="J77" s="319" t="str">
        <f>apuração!J74</f>
        <v>LIB2026</v>
      </c>
      <c r="K77" s="319">
        <f>apuração!K74</f>
        <v>0</v>
      </c>
      <c r="L77" s="499">
        <f>apuração!L74</f>
        <v>52</v>
      </c>
      <c r="M77" s="499">
        <f>apuração!M74</f>
        <v>54</v>
      </c>
      <c r="N77" s="322">
        <f>apuração!N74</f>
        <v>106</v>
      </c>
      <c r="O77" s="495"/>
    </row>
    <row r="78" spans="2:15" ht="18.600000000000001">
      <c r="B78" s="485" t="str">
        <f>apuração!B79</f>
        <v>873</v>
      </c>
      <c r="C78" s="319" t="str">
        <f>apuração!C79</f>
        <v>M. TANIGUTI</v>
      </c>
      <c r="D78" s="319" t="str">
        <f>apuração!D79</f>
        <v>MARINA JUNKO</v>
      </c>
      <c r="E78" s="319" t="str">
        <f>apuração!E79</f>
        <v>F</v>
      </c>
      <c r="F78" s="319" t="str">
        <f>apuração!F79</f>
        <v>16. SUM</v>
      </c>
      <c r="G78" s="343">
        <f>apuração!G79</f>
        <v>23431</v>
      </c>
      <c r="H78" s="320">
        <f>apuração!H79</f>
        <v>3</v>
      </c>
      <c r="I78" s="320" t="str">
        <f>apuração!I79</f>
        <v>EX-NSR</v>
      </c>
      <c r="J78" s="319" t="str">
        <f>apuração!J79</f>
        <v>LIB2026</v>
      </c>
      <c r="K78" s="319">
        <f>apuração!K79</f>
        <v>0</v>
      </c>
      <c r="L78" s="499">
        <f>apuração!L79</f>
        <v>54</v>
      </c>
      <c r="M78" s="499">
        <f>apuração!M79</f>
        <v>59</v>
      </c>
      <c r="N78" s="322">
        <f>apuração!N79</f>
        <v>113</v>
      </c>
      <c r="O78" s="495"/>
    </row>
    <row r="79" spans="2:15" ht="18.600000000000001">
      <c r="B79" s="485" t="str">
        <f>apuração!B15</f>
        <v>177</v>
      </c>
      <c r="C79" s="319" t="str">
        <f>apuração!C15</f>
        <v>KAWAKAMI</v>
      </c>
      <c r="D79" s="319" t="str">
        <f>apuração!D15</f>
        <v>LIKA</v>
      </c>
      <c r="E79" s="319" t="str">
        <f>apuração!E15</f>
        <v>F</v>
      </c>
      <c r="F79" s="319" t="str">
        <f>apuração!F15</f>
        <v>08. SMA</v>
      </c>
      <c r="G79" s="343">
        <f>apuração!G15</f>
        <v>26516</v>
      </c>
      <c r="H79" s="320">
        <f>apuração!H15</f>
        <v>3</v>
      </c>
      <c r="I79" s="320" t="str">
        <f>apuração!I15</f>
        <v>EX-NSR</v>
      </c>
      <c r="J79" s="319" t="str">
        <f>apuração!J15</f>
        <v>LIB2026</v>
      </c>
      <c r="K79" s="319">
        <f>apuração!K15</f>
        <v>0</v>
      </c>
      <c r="L79" s="499">
        <f>apuração!L15</f>
        <v>58</v>
      </c>
      <c r="M79" s="499">
        <f>apuração!M15</f>
        <v>58</v>
      </c>
      <c r="N79" s="322">
        <f>apuração!N15</f>
        <v>116</v>
      </c>
      <c r="O79" s="495"/>
    </row>
    <row r="80" spans="2:15" ht="18.600000000000001">
      <c r="B80" s="485" t="str">
        <f>apuração!B10</f>
        <v>952</v>
      </c>
      <c r="C80" s="319" t="str">
        <f>apuração!C10</f>
        <v>HAYASI ARIMORI</v>
      </c>
      <c r="D80" s="319" t="str">
        <f>apuração!D10</f>
        <v>IZAURA KAZUE</v>
      </c>
      <c r="E80" s="319" t="str">
        <f>apuração!E10</f>
        <v>F</v>
      </c>
      <c r="F80" s="319" t="str">
        <f>apuração!F10</f>
        <v>11. NCC</v>
      </c>
      <c r="G80" s="343">
        <f>apuração!G10</f>
        <v>22219</v>
      </c>
      <c r="H80" s="320">
        <f>apuração!H10</f>
        <v>1</v>
      </c>
      <c r="I80" s="320" t="str">
        <f>apuração!I10</f>
        <v>EX-NSR</v>
      </c>
      <c r="J80" s="319" t="str">
        <f>apuração!J10</f>
        <v>LIB2026</v>
      </c>
      <c r="K80" s="319">
        <f>apuração!K10</f>
        <v>0</v>
      </c>
      <c r="L80" s="499">
        <f>apuração!L10</f>
        <v>54</v>
      </c>
      <c r="M80" s="499">
        <f>apuração!M10</f>
        <v>53</v>
      </c>
      <c r="N80" s="322">
        <f>apuração!N10</f>
        <v>107</v>
      </c>
      <c r="O80" s="495"/>
    </row>
    <row r="81" spans="2:15" ht="18.600000000000001">
      <c r="B81" s="485">
        <f>apuração!B18</f>
        <v>626</v>
      </c>
      <c r="C81" s="319" t="str">
        <f>apuração!C18</f>
        <v>SHIMURA</v>
      </c>
      <c r="D81" s="319" t="str">
        <f>apuração!D18</f>
        <v>ALICE MIWAKO</v>
      </c>
      <c r="E81" s="319" t="str">
        <f>apuração!E18</f>
        <v>F</v>
      </c>
      <c r="F81" s="319" t="str">
        <f>apuração!F18</f>
        <v>07. GSP</v>
      </c>
      <c r="G81" s="343">
        <f>apuração!G18</f>
        <v>21468</v>
      </c>
      <c r="H81" s="320">
        <f>apuração!H18</f>
        <v>2</v>
      </c>
      <c r="I81" s="320" t="str">
        <f>apuração!I18</f>
        <v>EX-NSR</v>
      </c>
      <c r="J81" s="319" t="str">
        <f>apuração!J18</f>
        <v>LIB2026</v>
      </c>
      <c r="K81" s="319">
        <f>apuração!K18</f>
        <v>0</v>
      </c>
      <c r="L81" s="499">
        <f>apuração!L18</f>
        <v>51</v>
      </c>
      <c r="M81" s="499">
        <f>apuração!M18</f>
        <v>57</v>
      </c>
      <c r="N81" s="322">
        <f>apuração!N18</f>
        <v>108</v>
      </c>
      <c r="O81" s="495"/>
    </row>
    <row r="82" spans="2:15" ht="18.600000000000001">
      <c r="B82" s="485" t="str">
        <f>apuração!B175</f>
        <v>647</v>
      </c>
      <c r="C82" s="319" t="str">
        <f>apuração!C175</f>
        <v>YOKOCHI</v>
      </c>
      <c r="D82" s="319" t="str">
        <f>apuração!D175</f>
        <v>MINORU</v>
      </c>
      <c r="E82" s="319" t="str">
        <f>apuração!E175</f>
        <v>M</v>
      </c>
      <c r="F82" s="319" t="str">
        <f>apuração!F175</f>
        <v>07. GSP</v>
      </c>
      <c r="G82" s="343">
        <f>apuração!G175</f>
        <v>11642</v>
      </c>
      <c r="H82" s="320">
        <f>apuração!H175</f>
        <v>10</v>
      </c>
      <c r="I82" s="320" t="str">
        <f>apuração!I175</f>
        <v>C-MR</v>
      </c>
      <c r="J82" s="319" t="str">
        <f>apuração!J175</f>
        <v>LIB2026i</v>
      </c>
      <c r="K82" s="319">
        <f>apuração!K175</f>
        <v>0</v>
      </c>
      <c r="L82" s="499">
        <f>apuração!L175</f>
        <v>60</v>
      </c>
      <c r="M82" s="499">
        <f>apuração!M175</f>
        <v>61</v>
      </c>
      <c r="N82" s="322">
        <f>apuração!N175</f>
        <v>121</v>
      </c>
      <c r="O82" s="495"/>
    </row>
    <row r="83" spans="2:15" ht="18.600000000000001">
      <c r="B83" s="485" t="str">
        <f>apuração!B113</f>
        <v>533</v>
      </c>
      <c r="C83" s="319" t="str">
        <f>apuração!C113</f>
        <v>TANAKA</v>
      </c>
      <c r="D83" s="319" t="str">
        <f>apuração!D113</f>
        <v>TAKAAKI</v>
      </c>
      <c r="E83" s="319" t="str">
        <f>apuração!E113</f>
        <v>M</v>
      </c>
      <c r="F83" s="319" t="str">
        <f>apuração!F113</f>
        <v>03. IBI</v>
      </c>
      <c r="G83" s="343">
        <f>apuração!G113</f>
        <v>14124</v>
      </c>
      <c r="H83" s="320">
        <f>apuração!H113</f>
        <v>12</v>
      </c>
      <c r="I83" s="320" t="str">
        <f>apuração!I113</f>
        <v>C-MR</v>
      </c>
      <c r="J83" s="319" t="str">
        <f>apuração!J113</f>
        <v>LIB2026</v>
      </c>
      <c r="K83" s="319">
        <f>apuração!K113</f>
        <v>0</v>
      </c>
      <c r="L83" s="499">
        <f>apuração!L113</f>
        <v>77</v>
      </c>
      <c r="M83" s="499">
        <f>apuração!M113</f>
        <v>80</v>
      </c>
      <c r="N83" s="322">
        <f>apuração!N113</f>
        <v>157</v>
      </c>
      <c r="O83" s="495"/>
    </row>
    <row r="84" spans="2:15" ht="18.600000000000001">
      <c r="B84" s="485" t="str">
        <f>apuração!B184</f>
        <v>955</v>
      </c>
      <c r="C84" s="319" t="str">
        <f>apuração!C184</f>
        <v>ISSHIKI</v>
      </c>
      <c r="D84" s="319" t="str">
        <f>apuração!D184</f>
        <v>HIROSHI</v>
      </c>
      <c r="E84" s="319" t="str">
        <f>apuração!E184</f>
        <v>M</v>
      </c>
      <c r="F84" s="319" t="str">
        <f>apuração!F184</f>
        <v>11. NCC</v>
      </c>
      <c r="G84" s="343">
        <f>apuração!G184</f>
        <v>14732</v>
      </c>
      <c r="H84" s="320">
        <f>apuração!H184</f>
        <v>12</v>
      </c>
      <c r="I84" s="320" t="str">
        <f>apuração!I184</f>
        <v>C-MR</v>
      </c>
      <c r="J84" s="319" t="str">
        <f>apuração!J184</f>
        <v>LIB2026</v>
      </c>
      <c r="K84" s="319">
        <f>apuração!K184</f>
        <v>0</v>
      </c>
      <c r="L84" s="499">
        <f>apuração!L184</f>
        <v>68</v>
      </c>
      <c r="M84" s="499">
        <f>apuração!M184</f>
        <v>71</v>
      </c>
      <c r="N84" s="322">
        <f>apuração!N184</f>
        <v>139</v>
      </c>
      <c r="O84" s="495"/>
    </row>
    <row r="85" spans="2:15" ht="18.600000000000001">
      <c r="B85" s="485" t="str">
        <f>apuração!B171</f>
        <v>215</v>
      </c>
      <c r="C85" s="319" t="str">
        <f>apuração!C171</f>
        <v>ITO</v>
      </c>
      <c r="D85" s="319" t="str">
        <f>apuração!D171</f>
        <v>MINORU</v>
      </c>
      <c r="E85" s="319" t="str">
        <f>apuração!E171</f>
        <v>M</v>
      </c>
      <c r="F85" s="319" t="str">
        <f>apuração!F171</f>
        <v>10. ITA</v>
      </c>
      <c r="G85" s="343">
        <f>apuração!G171</f>
        <v>14704</v>
      </c>
      <c r="H85" s="320">
        <f>apuração!H171</f>
        <v>9</v>
      </c>
      <c r="I85" s="320" t="str">
        <f>apuração!I171</f>
        <v>B-MR</v>
      </c>
      <c r="J85" s="319" t="str">
        <f>apuração!J171</f>
        <v>LIB2026</v>
      </c>
      <c r="K85" s="319">
        <f>apuração!K171</f>
        <v>0</v>
      </c>
      <c r="L85" s="499">
        <f>apuração!L171</f>
        <v>60</v>
      </c>
      <c r="M85" s="499">
        <f>apuração!M171</f>
        <v>63</v>
      </c>
      <c r="N85" s="322">
        <f>apuração!N171</f>
        <v>123</v>
      </c>
      <c r="O85" s="495"/>
    </row>
    <row r="86" spans="2:15" ht="18.600000000000001">
      <c r="B86" s="485" t="str">
        <f>apuração!B135</f>
        <v>152</v>
      </c>
      <c r="C86" s="319" t="str">
        <f>apuração!C135</f>
        <v>SHIRAHATA</v>
      </c>
      <c r="D86" s="319" t="str">
        <f>apuração!D135</f>
        <v>MAKOTO</v>
      </c>
      <c r="E86" s="319" t="str">
        <f>apuração!E135</f>
        <v>M</v>
      </c>
      <c r="F86" s="319" t="str">
        <f>apuração!F135</f>
        <v>06. KOK</v>
      </c>
      <c r="G86" s="343">
        <f>apuração!G135</f>
        <v>13189</v>
      </c>
      <c r="H86" s="320">
        <f>apuração!H135</f>
        <v>9</v>
      </c>
      <c r="I86" s="320" t="str">
        <f>apuração!I135</f>
        <v>B-MR</v>
      </c>
      <c r="J86" s="319" t="str">
        <f>apuração!J135</f>
        <v>LIB2026i</v>
      </c>
      <c r="K86" s="319">
        <f>apuração!K135</f>
        <v>0</v>
      </c>
      <c r="L86" s="499">
        <f>apuração!L135</f>
        <v>53</v>
      </c>
      <c r="M86" s="499">
        <f>apuração!M135</f>
        <v>66</v>
      </c>
      <c r="N86" s="322">
        <f>apuração!N135</f>
        <v>119</v>
      </c>
      <c r="O86" s="495"/>
    </row>
    <row r="87" spans="2:15" ht="18.600000000000001">
      <c r="B87" s="485" t="str">
        <f>apuração!B100</f>
        <v>463</v>
      </c>
      <c r="C87" s="319" t="str">
        <f>apuração!C100</f>
        <v>ISHII</v>
      </c>
      <c r="D87" s="319" t="str">
        <f>apuração!D100</f>
        <v>HISANOBU</v>
      </c>
      <c r="E87" s="319" t="str">
        <f>apuração!E100</f>
        <v>M</v>
      </c>
      <c r="F87" s="319" t="str">
        <f>apuração!F100</f>
        <v>06. KOK</v>
      </c>
      <c r="G87" s="343">
        <f>apuração!G100</f>
        <v>14088</v>
      </c>
      <c r="H87" s="320">
        <f>apuração!H100</f>
        <v>9</v>
      </c>
      <c r="I87" s="320" t="str">
        <f>apuração!I100</f>
        <v>B-MR</v>
      </c>
      <c r="J87" s="319" t="str">
        <f>apuração!J100</f>
        <v>LIB2026</v>
      </c>
      <c r="K87" s="319">
        <f>apuração!K100</f>
        <v>0</v>
      </c>
      <c r="L87" s="499">
        <f>apuração!L100</f>
        <v>64</v>
      </c>
      <c r="M87" s="499">
        <f>apuração!M100</f>
        <v>62</v>
      </c>
      <c r="N87" s="322">
        <f>apuração!N100</f>
        <v>126</v>
      </c>
      <c r="O87" s="495"/>
    </row>
    <row r="88" spans="2:15" ht="18.600000000000001">
      <c r="B88" s="485" t="str">
        <f>apuração!B87</f>
        <v>605</v>
      </c>
      <c r="C88" s="319" t="str">
        <f>apuração!C87</f>
        <v>ABE</v>
      </c>
      <c r="D88" s="319" t="str">
        <f>apuração!D87</f>
        <v>TETSUO</v>
      </c>
      <c r="E88" s="319" t="str">
        <f>apuração!E87</f>
        <v>M</v>
      </c>
      <c r="F88" s="319" t="str">
        <f>apuração!F87</f>
        <v>06. KOK</v>
      </c>
      <c r="G88" s="343">
        <f>apuração!G87</f>
        <v>12082</v>
      </c>
      <c r="H88" s="320">
        <f>apuração!H87</f>
        <v>8</v>
      </c>
      <c r="I88" s="320" t="str">
        <f>apuração!I87</f>
        <v>B-MR</v>
      </c>
      <c r="J88" s="319" t="str">
        <f>apuração!J87</f>
        <v>LIB2026i</v>
      </c>
      <c r="K88" s="319">
        <f>apuração!K87</f>
        <v>0</v>
      </c>
      <c r="L88" s="499">
        <f>apuração!L87</f>
        <v>54</v>
      </c>
      <c r="M88" s="499">
        <f>apuração!M87</f>
        <v>58</v>
      </c>
      <c r="N88" s="322">
        <f>apuração!N87</f>
        <v>112</v>
      </c>
      <c r="O88" s="495"/>
    </row>
    <row r="89" spans="2:15" ht="18.600000000000001">
      <c r="B89" s="485" t="str">
        <f>apuração!B103</f>
        <v>817</v>
      </c>
      <c r="C89" s="319" t="str">
        <f>apuração!C103</f>
        <v>KAWASAKI</v>
      </c>
      <c r="D89" s="319" t="str">
        <f>apuração!D103</f>
        <v>TOSHIO</v>
      </c>
      <c r="E89" s="319" t="str">
        <f>apuração!E103</f>
        <v>M</v>
      </c>
      <c r="F89" s="319" t="str">
        <f>apuração!F103</f>
        <v>06. KOK</v>
      </c>
      <c r="G89" s="343">
        <f>apuração!G103</f>
        <v>14865</v>
      </c>
      <c r="H89" s="320">
        <f>apuração!H103</f>
        <v>9</v>
      </c>
      <c r="I89" s="320" t="str">
        <f>apuração!I103</f>
        <v>B-MR</v>
      </c>
      <c r="J89" s="319" t="str">
        <f>apuração!J103</f>
        <v>LIB2026</v>
      </c>
      <c r="K89" s="319">
        <f>apuração!K103</f>
        <v>0</v>
      </c>
      <c r="L89" s="499">
        <f>apuração!L103</f>
        <v>63</v>
      </c>
      <c r="M89" s="499">
        <f>apuração!M103</f>
        <v>59</v>
      </c>
      <c r="N89" s="322">
        <f>apuração!N103</f>
        <v>122</v>
      </c>
      <c r="O89" s="495"/>
    </row>
    <row r="90" spans="2:15" ht="18.600000000000001">
      <c r="B90" s="485" t="str">
        <f>apuração!B182</f>
        <v>162</v>
      </c>
      <c r="C90" s="319" t="str">
        <f>apuração!C182</f>
        <v>KANEGANE</v>
      </c>
      <c r="D90" s="319" t="str">
        <f>apuração!D182</f>
        <v>FUMIYOSHI</v>
      </c>
      <c r="E90" s="319" t="str">
        <f>apuração!E182</f>
        <v>M</v>
      </c>
      <c r="F90" s="319" t="str">
        <f>apuração!F182</f>
        <v>08. SMA</v>
      </c>
      <c r="G90" s="343">
        <f>apuração!G182</f>
        <v>14528</v>
      </c>
      <c r="H90" s="320">
        <f>apuração!H182</f>
        <v>9</v>
      </c>
      <c r="I90" s="320" t="str">
        <f>apuração!I182</f>
        <v>B-MR</v>
      </c>
      <c r="J90" s="319" t="str">
        <f>apuração!J182</f>
        <v>LIB2026</v>
      </c>
      <c r="K90" s="319">
        <f>apuração!K182</f>
        <v>0</v>
      </c>
      <c r="L90" s="499">
        <f>apuração!L182</f>
        <v>58</v>
      </c>
      <c r="M90" s="499">
        <f>apuração!M182</f>
        <v>59</v>
      </c>
      <c r="N90" s="322">
        <f>apuração!N182</f>
        <v>117</v>
      </c>
      <c r="O90" s="495"/>
    </row>
    <row r="91" spans="2:15" ht="18.600000000000001">
      <c r="B91" s="485" t="str">
        <f>apuração!B108</f>
        <v>506</v>
      </c>
      <c r="C91" s="319" t="str">
        <f>apuração!C108</f>
        <v>KIYOHARA</v>
      </c>
      <c r="D91" s="319" t="str">
        <f>apuração!D108</f>
        <v>IKUO</v>
      </c>
      <c r="E91" s="319" t="str">
        <f>apuração!E108</f>
        <v>M</v>
      </c>
      <c r="F91" s="319" t="str">
        <f>apuração!F108</f>
        <v>11. NCC</v>
      </c>
      <c r="G91" s="343">
        <f>apuração!G108</f>
        <v>14496</v>
      </c>
      <c r="H91" s="320">
        <f>apuração!H108</f>
        <v>9</v>
      </c>
      <c r="I91" s="320" t="str">
        <f>apuração!I108</f>
        <v>B-MR</v>
      </c>
      <c r="J91" s="319" t="str">
        <f>apuração!J108</f>
        <v>LIB2026</v>
      </c>
      <c r="K91" s="319">
        <f>apuração!K108</f>
        <v>0</v>
      </c>
      <c r="L91" s="499">
        <f>apuração!L108</f>
        <v>63</v>
      </c>
      <c r="M91" s="499">
        <f>apuração!M108</f>
        <v>71</v>
      </c>
      <c r="N91" s="322">
        <f>apuração!N108</f>
        <v>134</v>
      </c>
      <c r="O91" s="495"/>
    </row>
    <row r="92" spans="2:15" ht="18.600000000000001">
      <c r="B92" s="485" t="str">
        <f>apuração!B104</f>
        <v>446</v>
      </c>
      <c r="C92" s="319" t="str">
        <f>apuração!C104</f>
        <v>NAGATA</v>
      </c>
      <c r="D92" s="319" t="str">
        <f>apuração!D104</f>
        <v>MASARU</v>
      </c>
      <c r="E92" s="319" t="str">
        <f>apuração!E104</f>
        <v>M</v>
      </c>
      <c r="F92" s="319" t="str">
        <f>apuração!F104</f>
        <v>12. COO</v>
      </c>
      <c r="G92" s="343">
        <f>apuração!G104</f>
        <v>14590</v>
      </c>
      <c r="H92" s="320">
        <f>apuração!H104</f>
        <v>9</v>
      </c>
      <c r="I92" s="320" t="str">
        <f>apuração!I104</f>
        <v>B-MR</v>
      </c>
      <c r="J92" s="319" t="str">
        <f>apuração!J104</f>
        <v>LIB2026</v>
      </c>
      <c r="K92" s="319">
        <f>apuração!K104</f>
        <v>0</v>
      </c>
      <c r="L92" s="499">
        <f>apuração!L104</f>
        <v>67</v>
      </c>
      <c r="M92" s="499">
        <f>apuração!M104</f>
        <v>64</v>
      </c>
      <c r="N92" s="322">
        <f>apuração!N104</f>
        <v>131</v>
      </c>
      <c r="O92" s="495"/>
    </row>
    <row r="93" spans="2:15" ht="18.600000000000001">
      <c r="B93" s="485" t="str">
        <f>apuração!B187</f>
        <v>308</v>
      </c>
      <c r="C93" s="319" t="str">
        <f>apuração!C187</f>
        <v>SATO</v>
      </c>
      <c r="D93" s="319" t="str">
        <f>apuração!D187</f>
        <v>HIROYUKI</v>
      </c>
      <c r="E93" s="319" t="str">
        <f>apuração!E187</f>
        <v>M</v>
      </c>
      <c r="F93" s="319" t="str">
        <f>apuração!F187</f>
        <v>11. NCC</v>
      </c>
      <c r="G93" s="343">
        <f>apuração!G187</f>
        <v>13814</v>
      </c>
      <c r="H93" s="320">
        <f>apuração!H187</f>
        <v>9</v>
      </c>
      <c r="I93" s="320" t="str">
        <f>apuração!I187</f>
        <v>B-MR</v>
      </c>
      <c r="J93" s="319" t="str">
        <f>apuração!J187</f>
        <v>LIB2026</v>
      </c>
      <c r="K93" s="319">
        <f>apuração!K187</f>
        <v>0</v>
      </c>
      <c r="L93" s="499">
        <f>apuração!L187</f>
        <v>64</v>
      </c>
      <c r="M93" s="499">
        <f>apuração!M187</f>
        <v>60</v>
      </c>
      <c r="N93" s="322">
        <f>apuração!N187</f>
        <v>124</v>
      </c>
      <c r="O93" s="495"/>
    </row>
    <row r="94" spans="2:15" ht="18.600000000000001">
      <c r="B94" s="485" t="str">
        <f>apuração!B151</f>
        <v>247</v>
      </c>
      <c r="C94" s="319" t="str">
        <f>apuração!C151</f>
        <v>PINTO</v>
      </c>
      <c r="D94" s="319" t="str">
        <f>apuração!D151</f>
        <v>JOSE GONCALVES</v>
      </c>
      <c r="E94" s="319" t="str">
        <f>apuração!E151</f>
        <v>M</v>
      </c>
      <c r="F94" s="319" t="str">
        <f>apuração!F151</f>
        <v>10. ITA</v>
      </c>
      <c r="G94" s="343">
        <f>apuração!G151</f>
        <v>12745</v>
      </c>
      <c r="H94" s="320">
        <f>apuração!H151</f>
        <v>9</v>
      </c>
      <c r="I94" s="320" t="str">
        <f>apuração!I151</f>
        <v>B-MR</v>
      </c>
      <c r="J94" s="319" t="str">
        <f>apuração!J151</f>
        <v>LIB2026i</v>
      </c>
      <c r="K94" s="319">
        <f>apuração!K151</f>
        <v>0</v>
      </c>
      <c r="L94" s="499">
        <f>apuração!L151</f>
        <v>65</v>
      </c>
      <c r="M94" s="499">
        <f>apuração!M151</f>
        <v>66</v>
      </c>
      <c r="N94" s="322">
        <f>apuração!N151</f>
        <v>131</v>
      </c>
      <c r="O94" s="495"/>
    </row>
    <row r="95" spans="2:15" ht="18.600000000000001">
      <c r="B95" s="485" t="str">
        <f>apuração!B162</f>
        <v>785</v>
      </c>
      <c r="C95" s="319" t="str">
        <f>apuração!C162</f>
        <v>MORIYA</v>
      </c>
      <c r="D95" s="319" t="str">
        <f>apuração!D162</f>
        <v>KAZUO</v>
      </c>
      <c r="E95" s="319" t="str">
        <f>apuração!E162</f>
        <v>M</v>
      </c>
      <c r="F95" s="319" t="str">
        <f>apuração!F162</f>
        <v>15. BIR</v>
      </c>
      <c r="G95" s="343">
        <f>apuração!G162</f>
        <v>15211</v>
      </c>
      <c r="H95" s="320">
        <f>apuração!H162</f>
        <v>9</v>
      </c>
      <c r="I95" s="320" t="str">
        <f>apuração!I162</f>
        <v>B-MR</v>
      </c>
      <c r="J95" s="319" t="str">
        <f>apuração!J162</f>
        <v>LIB2026</v>
      </c>
      <c r="K95" s="319">
        <f>apuração!K162</f>
        <v>0</v>
      </c>
      <c r="L95" s="499">
        <f>apuração!L162</f>
        <v>67</v>
      </c>
      <c r="M95" s="499">
        <f>apuração!M162</f>
        <v>64</v>
      </c>
      <c r="N95" s="322">
        <f>apuração!N162</f>
        <v>131</v>
      </c>
      <c r="O95" s="495"/>
    </row>
    <row r="96" spans="2:15" ht="18.600000000000001">
      <c r="B96" s="485">
        <f>apuração!B174</f>
        <v>643</v>
      </c>
      <c r="C96" s="319" t="str">
        <f>apuração!C174</f>
        <v>GUNJI</v>
      </c>
      <c r="D96" s="319" t="str">
        <f>apuração!D174</f>
        <v>TOSHIO</v>
      </c>
      <c r="E96" s="319" t="str">
        <f>apuração!E174</f>
        <v>M</v>
      </c>
      <c r="F96" s="319" t="str">
        <f>apuração!F174</f>
        <v>15. BIR</v>
      </c>
      <c r="G96" s="343">
        <f>apuração!G174</f>
        <v>13888</v>
      </c>
      <c r="H96" s="320">
        <f>apuração!H174</f>
        <v>9</v>
      </c>
      <c r="I96" s="320" t="str">
        <f>apuração!I174</f>
        <v>B-MR</v>
      </c>
      <c r="J96" s="319" t="str">
        <f>apuração!J174</f>
        <v>LIB2026</v>
      </c>
      <c r="K96" s="319">
        <f>apuração!K174</f>
        <v>0</v>
      </c>
      <c r="L96" s="499">
        <f>apuração!L174</f>
        <v>68</v>
      </c>
      <c r="M96" s="499">
        <f>apuração!M174</f>
        <v>63</v>
      </c>
      <c r="N96" s="322">
        <f>apuração!N174</f>
        <v>131</v>
      </c>
      <c r="O96" s="495"/>
    </row>
    <row r="97" spans="2:15" ht="18.600000000000001">
      <c r="B97" s="485" t="str">
        <f>apuração!B52</f>
        <v>250</v>
      </c>
      <c r="C97" s="319" t="str">
        <f>apuração!C52</f>
        <v>OSADA</v>
      </c>
      <c r="D97" s="319" t="str">
        <f>apuração!D52</f>
        <v>ASAO</v>
      </c>
      <c r="E97" s="319" t="str">
        <f>apuração!E52</f>
        <v>M</v>
      </c>
      <c r="F97" s="319" t="str">
        <f>apuração!F52</f>
        <v>18. SOR</v>
      </c>
      <c r="G97" s="343">
        <f>apuração!G52</f>
        <v>13681</v>
      </c>
      <c r="H97" s="320">
        <f>apuração!H52</f>
        <v>6</v>
      </c>
      <c r="I97" s="320" t="str">
        <f>apuração!I52</f>
        <v>A-MR</v>
      </c>
      <c r="J97" s="319" t="str">
        <f>apuração!J52</f>
        <v>LIB2026</v>
      </c>
      <c r="K97" s="319">
        <f>apuração!K52</f>
        <v>0</v>
      </c>
      <c r="L97" s="499">
        <f>apuração!L52</f>
        <v>63</v>
      </c>
      <c r="M97" s="499">
        <f>apuração!M52</f>
        <v>62</v>
      </c>
      <c r="N97" s="322">
        <f>apuração!N52</f>
        <v>125</v>
      </c>
      <c r="O97" s="495"/>
    </row>
    <row r="98" spans="2:15" ht="18.600000000000001">
      <c r="B98" s="485">
        <f>apuração!B53</f>
        <v>0</v>
      </c>
      <c r="C98" s="319" t="str">
        <f>apuração!C53</f>
        <v/>
      </c>
      <c r="D98" s="319" t="str">
        <f>apuração!D53</f>
        <v/>
      </c>
      <c r="E98" s="319" t="str">
        <f>apuração!E53</f>
        <v/>
      </c>
      <c r="F98" s="319" t="str">
        <f>apuração!F53</f>
        <v/>
      </c>
      <c r="G98" s="343" t="str">
        <f>apuração!G53</f>
        <v/>
      </c>
      <c r="H98" s="320" t="str">
        <f>apuração!H53</f>
        <v/>
      </c>
      <c r="I98" s="320" t="str">
        <f>apuração!I53</f>
        <v/>
      </c>
      <c r="J98" s="319" t="str">
        <f>apuração!J53</f>
        <v/>
      </c>
      <c r="K98" s="319" t="str">
        <f>apuração!K53</f>
        <v/>
      </c>
      <c r="L98" s="499">
        <f>apuração!L53</f>
        <v>0</v>
      </c>
      <c r="M98" s="499">
        <f>apuração!M53</f>
        <v>0</v>
      </c>
      <c r="N98" s="322">
        <f>apuração!N53</f>
        <v>0</v>
      </c>
      <c r="O98" s="495"/>
    </row>
    <row r="99" spans="2:15" ht="18.600000000000001">
      <c r="B99" s="485" t="str">
        <f>apuração!B13</f>
        <v>767</v>
      </c>
      <c r="C99" s="319" t="str">
        <f>apuração!C13</f>
        <v>FURUKAWA</v>
      </c>
      <c r="D99" s="319" t="str">
        <f>apuração!D13</f>
        <v>HIROSHI</v>
      </c>
      <c r="E99" s="319" t="str">
        <f>apuração!E13</f>
        <v>M</v>
      </c>
      <c r="F99" s="319" t="str">
        <f>apuração!F13</f>
        <v>06. KOK</v>
      </c>
      <c r="G99" s="343">
        <f>apuração!G13</f>
        <v>14567</v>
      </c>
      <c r="H99" s="320">
        <f>apuração!H13</f>
        <v>6</v>
      </c>
      <c r="I99" s="320" t="str">
        <f>apuração!I13</f>
        <v>A-MR</v>
      </c>
      <c r="J99" s="319" t="str">
        <f>apuração!J13</f>
        <v>LIB2026</v>
      </c>
      <c r="K99" s="319">
        <f>apuração!K13</f>
        <v>0</v>
      </c>
      <c r="L99" s="499">
        <f>apuração!L13</f>
        <v>51</v>
      </c>
      <c r="M99" s="499">
        <f>apuração!M13</f>
        <v>53</v>
      </c>
      <c r="N99" s="322">
        <f>apuração!N13</f>
        <v>104</v>
      </c>
      <c r="O99" s="495"/>
    </row>
    <row r="100" spans="2:15" ht="18.600000000000001">
      <c r="B100" s="485" t="str">
        <f>apuração!B81</f>
        <v>669</v>
      </c>
      <c r="C100" s="319" t="str">
        <f>apuração!C81</f>
        <v>NISHIJIMA</v>
      </c>
      <c r="D100" s="319" t="str">
        <f>apuração!D81</f>
        <v>KATSUYUKI</v>
      </c>
      <c r="E100" s="319" t="str">
        <f>apuração!E81</f>
        <v>M</v>
      </c>
      <c r="F100" s="319" t="str">
        <f>apuração!F81</f>
        <v>11. NCC</v>
      </c>
      <c r="G100" s="343">
        <f>apuração!G81</f>
        <v>15321</v>
      </c>
      <c r="H100" s="320">
        <f>apuração!H81</f>
        <v>6</v>
      </c>
      <c r="I100" s="320" t="str">
        <f>apuração!I81</f>
        <v>A-MR</v>
      </c>
      <c r="J100" s="319" t="str">
        <f>apuração!J81</f>
        <v>LIB2026</v>
      </c>
      <c r="K100" s="319">
        <f>apuração!K81</f>
        <v>0</v>
      </c>
      <c r="L100" s="499">
        <f>apuração!L81</f>
        <v>56</v>
      </c>
      <c r="M100" s="499">
        <f>apuração!M81</f>
        <v>55</v>
      </c>
      <c r="N100" s="322">
        <f>apuração!N81</f>
        <v>111</v>
      </c>
      <c r="O100" s="495"/>
    </row>
    <row r="101" spans="2:15" ht="18.600000000000001">
      <c r="B101" s="485">
        <f>apuração!B57</f>
        <v>0</v>
      </c>
      <c r="C101" s="319" t="str">
        <f>apuração!C57</f>
        <v/>
      </c>
      <c r="D101" s="319" t="str">
        <f>apuração!D57</f>
        <v/>
      </c>
      <c r="E101" s="319" t="str">
        <f>apuração!E57</f>
        <v/>
      </c>
      <c r="F101" s="319" t="str">
        <f>apuração!F57</f>
        <v/>
      </c>
      <c r="G101" s="343" t="str">
        <f>apuração!G57</f>
        <v/>
      </c>
      <c r="H101" s="320" t="str">
        <f>apuração!H57</f>
        <v/>
      </c>
      <c r="I101" s="320" t="str">
        <f>apuração!I57</f>
        <v/>
      </c>
      <c r="J101" s="319" t="str">
        <f>apuração!J57</f>
        <v/>
      </c>
      <c r="K101" s="319" t="str">
        <f>apuração!K57</f>
        <v/>
      </c>
      <c r="L101" s="499">
        <f>apuração!L57</f>
        <v>0</v>
      </c>
      <c r="M101" s="499">
        <f>apuração!M57</f>
        <v>0</v>
      </c>
      <c r="N101" s="322">
        <f>apuração!N57</f>
        <v>0</v>
      </c>
      <c r="O101" s="495"/>
    </row>
    <row r="102" spans="2:15" ht="18.600000000000001">
      <c r="B102" s="485" t="str">
        <f>apuração!B60</f>
        <v>276</v>
      </c>
      <c r="C102" s="319" t="str">
        <f>apuração!C60</f>
        <v>KUDO</v>
      </c>
      <c r="D102" s="319" t="str">
        <f>apuração!D60</f>
        <v>SHOJI</v>
      </c>
      <c r="E102" s="319" t="str">
        <f>apuração!E60</f>
        <v>M</v>
      </c>
      <c r="F102" s="319" t="str">
        <f>apuração!F60</f>
        <v>06. KOK</v>
      </c>
      <c r="G102" s="343">
        <f>apuração!G60</f>
        <v>13665</v>
      </c>
      <c r="H102" s="320">
        <f>apuração!H60</f>
        <v>6</v>
      </c>
      <c r="I102" s="320" t="str">
        <f>apuração!I60</f>
        <v>A-MR</v>
      </c>
      <c r="J102" s="319" t="str">
        <f>apuração!J60</f>
        <v>LIB2026</v>
      </c>
      <c r="K102" s="319">
        <f>apuração!K60</f>
        <v>0</v>
      </c>
      <c r="L102" s="499">
        <f>apuração!L60</f>
        <v>53</v>
      </c>
      <c r="M102" s="499">
        <f>apuração!M60</f>
        <v>53</v>
      </c>
      <c r="N102" s="322">
        <f>apuração!N60</f>
        <v>106</v>
      </c>
      <c r="O102" s="495"/>
    </row>
    <row r="103" spans="2:15" ht="18.600000000000001">
      <c r="B103" s="485">
        <f>apuração!B58</f>
        <v>256</v>
      </c>
      <c r="C103" s="319" t="str">
        <f>apuração!C58</f>
        <v>UEMURA</v>
      </c>
      <c r="D103" s="319" t="str">
        <f>apuração!D58</f>
        <v>YASUGI</v>
      </c>
      <c r="E103" s="319" t="str">
        <f>apuração!E58</f>
        <v>M</v>
      </c>
      <c r="F103" s="319" t="str">
        <f>apuração!F58</f>
        <v>07. GSP</v>
      </c>
      <c r="G103" s="343">
        <f>apuração!G58</f>
        <v>15220</v>
      </c>
      <c r="H103" s="320">
        <f>apuração!H58</f>
        <v>3</v>
      </c>
      <c r="I103" s="320" t="str">
        <f>apuração!I58</f>
        <v>EX-MR</v>
      </c>
      <c r="J103" s="319" t="str">
        <f>apuração!J58</f>
        <v>LIB2026</v>
      </c>
      <c r="K103" s="319">
        <f>apuração!K58</f>
        <v>0</v>
      </c>
      <c r="L103" s="499">
        <f>apuração!L58</f>
        <v>58</v>
      </c>
      <c r="M103" s="499">
        <f>apuração!M58</f>
        <v>52</v>
      </c>
      <c r="N103" s="322">
        <f>apuração!N58</f>
        <v>110</v>
      </c>
      <c r="O103" s="495"/>
    </row>
    <row r="104" spans="2:15" ht="18.600000000000001">
      <c r="B104" s="485" t="str">
        <f>apuração!B16</f>
        <v>619</v>
      </c>
      <c r="C104" s="319" t="str">
        <f>apuração!C16</f>
        <v>TOMABECHI</v>
      </c>
      <c r="D104" s="319" t="str">
        <f>apuração!D16</f>
        <v>SADAO</v>
      </c>
      <c r="E104" s="319" t="str">
        <f>apuração!E16</f>
        <v>M</v>
      </c>
      <c r="F104" s="319" t="str">
        <f>apuração!F16</f>
        <v>07. GSP</v>
      </c>
      <c r="G104" s="343">
        <f>apuração!G16</f>
        <v>12932</v>
      </c>
      <c r="H104" s="320">
        <f>apuração!H16</f>
        <v>3</v>
      </c>
      <c r="I104" s="320" t="str">
        <f>apuração!I16</f>
        <v>EX-MR</v>
      </c>
      <c r="J104" s="319" t="str">
        <f>apuração!J16</f>
        <v>LIB2026i</v>
      </c>
      <c r="K104" s="319">
        <f>apuração!K16</f>
        <v>0</v>
      </c>
      <c r="L104" s="499">
        <f>apuração!L16</f>
        <v>55</v>
      </c>
      <c r="M104" s="499">
        <f>apuração!M16</f>
        <v>67</v>
      </c>
      <c r="N104" s="322">
        <f>apuração!N16</f>
        <v>122</v>
      </c>
      <c r="O104" s="495"/>
    </row>
    <row r="105" spans="2:15" ht="18.600000000000001">
      <c r="B105" s="485" t="str">
        <f>apuração!B109</f>
        <v>540</v>
      </c>
      <c r="C105" s="319" t="str">
        <f>apuração!C109</f>
        <v>ANZAI</v>
      </c>
      <c r="D105" s="319" t="str">
        <f>apuração!D109</f>
        <v>YOSHIO</v>
      </c>
      <c r="E105" s="319" t="str">
        <f>apuração!E109</f>
        <v>M</v>
      </c>
      <c r="F105" s="319" t="str">
        <f>apuração!F109</f>
        <v>12. COO</v>
      </c>
      <c r="G105" s="343">
        <f>apuração!G109</f>
        <v>17424</v>
      </c>
      <c r="H105" s="320">
        <f>apuração!H109</f>
        <v>12</v>
      </c>
      <c r="I105" s="320" t="str">
        <f>apuração!I109</f>
        <v>C-SR</v>
      </c>
      <c r="J105" s="319" t="str">
        <f>apuração!J109</f>
        <v>LIB2026</v>
      </c>
      <c r="K105" s="319">
        <f>apuração!K109</f>
        <v>0</v>
      </c>
      <c r="L105" s="499">
        <f>apuração!L109</f>
        <v>66</v>
      </c>
      <c r="M105" s="499">
        <f>apuração!M109</f>
        <v>68</v>
      </c>
      <c r="N105" s="322">
        <f>apuração!N109</f>
        <v>134</v>
      </c>
      <c r="O105" s="495"/>
    </row>
    <row r="106" spans="2:15" ht="18.600000000000001">
      <c r="B106" s="485" t="str">
        <f>apuração!B176</f>
        <v>941</v>
      </c>
      <c r="C106" s="319" t="str">
        <f>apuração!C176</f>
        <v>OKUYAMA</v>
      </c>
      <c r="D106" s="319" t="str">
        <f>apuração!D176</f>
        <v>NOBORU</v>
      </c>
      <c r="E106" s="319" t="str">
        <f>apuração!E176</f>
        <v>M</v>
      </c>
      <c r="F106" s="319" t="str">
        <f>apuração!F176</f>
        <v>06. KOK</v>
      </c>
      <c r="G106" s="343">
        <f>apuração!G176</f>
        <v>17489</v>
      </c>
      <c r="H106" s="320">
        <f>apuração!H176</f>
        <v>12</v>
      </c>
      <c r="I106" s="320" t="str">
        <f>apuração!I176</f>
        <v>C-SR</v>
      </c>
      <c r="J106" s="319" t="str">
        <f>apuração!J176</f>
        <v>LIB2026</v>
      </c>
      <c r="K106" s="319">
        <f>apuração!K176</f>
        <v>0</v>
      </c>
      <c r="L106" s="499">
        <f>apuração!L176</f>
        <v>71</v>
      </c>
      <c r="M106" s="499">
        <f>apuração!M176</f>
        <v>68</v>
      </c>
      <c r="N106" s="322">
        <f>apuração!N176</f>
        <v>139</v>
      </c>
      <c r="O106" s="495"/>
    </row>
    <row r="107" spans="2:15" ht="18.600000000000001">
      <c r="B107" s="485" t="str">
        <f>apuração!B202</f>
        <v>752</v>
      </c>
      <c r="C107" s="319" t="str">
        <f>apuração!C202</f>
        <v>TSUKADA</v>
      </c>
      <c r="D107" s="319" t="str">
        <f>apuração!D202</f>
        <v>YOSHITAKA</v>
      </c>
      <c r="E107" s="319" t="str">
        <f>apuração!E202</f>
        <v>M</v>
      </c>
      <c r="F107" s="319" t="str">
        <f>apuração!F202</f>
        <v>15. BIR</v>
      </c>
      <c r="G107" s="343">
        <f>apuração!G202</f>
        <v>15468</v>
      </c>
      <c r="H107" s="320">
        <f>apuração!H202</f>
        <v>12</v>
      </c>
      <c r="I107" s="320" t="str">
        <f>apuração!I202</f>
        <v>C-SR</v>
      </c>
      <c r="J107" s="319" t="str">
        <f>apuração!J202</f>
        <v>LIB2026</v>
      </c>
      <c r="K107" s="319">
        <f>apuração!K202</f>
        <v>0</v>
      </c>
      <c r="L107" s="499">
        <f>apuração!L202</f>
        <v>65</v>
      </c>
      <c r="M107" s="499">
        <f>apuração!M202</f>
        <v>60</v>
      </c>
      <c r="N107" s="322">
        <f>apuração!N202</f>
        <v>125</v>
      </c>
      <c r="O107" s="495"/>
    </row>
    <row r="108" spans="2:15" ht="18.600000000000001">
      <c r="B108" s="485" t="str">
        <f>apuração!B163</f>
        <v>704</v>
      </c>
      <c r="C108" s="319" t="str">
        <f>apuração!C163</f>
        <v>MAEDA</v>
      </c>
      <c r="D108" s="319" t="str">
        <f>apuração!D163</f>
        <v>KAUSSEI</v>
      </c>
      <c r="E108" s="319" t="str">
        <f>apuração!E163</f>
        <v>M</v>
      </c>
      <c r="F108" s="319" t="str">
        <f>apuração!F163</f>
        <v>06. KOK</v>
      </c>
      <c r="G108" s="343">
        <f>apuração!G163</f>
        <v>18515</v>
      </c>
      <c r="H108" s="320">
        <f>apuração!H163</f>
        <v>12</v>
      </c>
      <c r="I108" s="320" t="str">
        <f>apuração!I163</f>
        <v>C-SR</v>
      </c>
      <c r="J108" s="319" t="str">
        <f>apuração!J163</f>
        <v>LIB2026</v>
      </c>
      <c r="K108" s="319">
        <f>apuração!K163</f>
        <v>0</v>
      </c>
      <c r="L108" s="499">
        <f>apuração!L163</f>
        <v>68</v>
      </c>
      <c r="M108" s="499">
        <f>apuração!M163</f>
        <v>61</v>
      </c>
      <c r="N108" s="322">
        <f>apuração!N163</f>
        <v>129</v>
      </c>
      <c r="O108" s="495"/>
    </row>
    <row r="109" spans="2:15" ht="18.600000000000001">
      <c r="B109" s="485">
        <f>apuração!B198</f>
        <v>479</v>
      </c>
      <c r="C109" s="319" t="str">
        <f>apuração!C198</f>
        <v>SATO</v>
      </c>
      <c r="D109" s="319" t="str">
        <f>apuração!D198</f>
        <v>EDSON ATUSHI</v>
      </c>
      <c r="E109" s="319" t="str">
        <f>apuração!E198</f>
        <v>M</v>
      </c>
      <c r="F109" s="319" t="str">
        <f>apuração!F198</f>
        <v>11. NCC</v>
      </c>
      <c r="G109" s="343">
        <f>apuração!G198</f>
        <v>15912</v>
      </c>
      <c r="H109" s="320">
        <f>apuração!H198</f>
        <v>12</v>
      </c>
      <c r="I109" s="320" t="str">
        <f>apuração!I198</f>
        <v>C-SR</v>
      </c>
      <c r="J109" s="319" t="str">
        <f>apuração!J198</f>
        <v>LIB2026</v>
      </c>
      <c r="K109" s="319">
        <f>apuração!K198</f>
        <v>0</v>
      </c>
      <c r="L109" s="499">
        <f>apuração!L198</f>
        <v>70</v>
      </c>
      <c r="M109" s="499">
        <f>apuração!M198</f>
        <v>63</v>
      </c>
      <c r="N109" s="322">
        <f>apuração!N198</f>
        <v>133</v>
      </c>
      <c r="O109" s="495"/>
    </row>
    <row r="110" spans="2:15" ht="18.600000000000001">
      <c r="B110" s="485" t="str">
        <f>apuração!B195</f>
        <v>550</v>
      </c>
      <c r="C110" s="319" t="str">
        <f>apuração!C195</f>
        <v>SAITO</v>
      </c>
      <c r="D110" s="319" t="str">
        <f>apuração!D195</f>
        <v>YOLANDO TOSHIO</v>
      </c>
      <c r="E110" s="319" t="str">
        <f>apuração!E195</f>
        <v>M</v>
      </c>
      <c r="F110" s="319" t="str">
        <f>apuração!F195</f>
        <v>12. COO</v>
      </c>
      <c r="G110" s="343">
        <f>apuração!G195</f>
        <v>18875</v>
      </c>
      <c r="H110" s="320">
        <f>apuração!H195</f>
        <v>12</v>
      </c>
      <c r="I110" s="320" t="str">
        <f>apuração!I195</f>
        <v>C-SR</v>
      </c>
      <c r="J110" s="319" t="str">
        <f>apuração!J195</f>
        <v>LIB2026</v>
      </c>
      <c r="K110" s="319">
        <f>apuração!K195</f>
        <v>0</v>
      </c>
      <c r="L110" s="499">
        <f>apuração!L195</f>
        <v>70</v>
      </c>
      <c r="M110" s="499">
        <f>apuração!M195</f>
        <v>65</v>
      </c>
      <c r="N110" s="322">
        <f>apuração!N195</f>
        <v>135</v>
      </c>
      <c r="O110" s="495"/>
    </row>
    <row r="111" spans="2:15" ht="18.600000000000001">
      <c r="B111" s="485" t="str">
        <f>apuração!B183</f>
        <v>632</v>
      </c>
      <c r="C111" s="319" t="str">
        <f>apuração!C183</f>
        <v>U. MORIOKA</v>
      </c>
      <c r="D111" s="319" t="str">
        <f>apuração!D183</f>
        <v>YOMEI</v>
      </c>
      <c r="E111" s="319" t="str">
        <f>apuração!E183</f>
        <v>M</v>
      </c>
      <c r="F111" s="319" t="str">
        <f>apuração!F183</f>
        <v>06. KOK</v>
      </c>
      <c r="G111" s="343">
        <f>apuração!G183</f>
        <v>16671</v>
      </c>
      <c r="H111" s="320">
        <f>apuração!H183</f>
        <v>12</v>
      </c>
      <c r="I111" s="320" t="str">
        <f>apuração!I183</f>
        <v>C-SR</v>
      </c>
      <c r="J111" s="319" t="str">
        <f>apuração!J183</f>
        <v>LIB2026</v>
      </c>
      <c r="K111" s="319">
        <f>apuração!K183</f>
        <v>0</v>
      </c>
      <c r="L111" s="499">
        <f>apuração!L183</f>
        <v>62</v>
      </c>
      <c r="M111" s="499">
        <f>apuração!M183</f>
        <v>68</v>
      </c>
      <c r="N111" s="322">
        <f>apuração!N183</f>
        <v>130</v>
      </c>
      <c r="O111" s="495"/>
    </row>
    <row r="112" spans="2:15" ht="18.600000000000001">
      <c r="B112" s="485" t="str">
        <f>apuração!B147</f>
        <v>706</v>
      </c>
      <c r="C112" s="319" t="str">
        <f>apuração!C147</f>
        <v>HIRAKAWA</v>
      </c>
      <c r="D112" s="319" t="str">
        <f>apuração!D147</f>
        <v>ISAO</v>
      </c>
      <c r="E112" s="319" t="str">
        <f>apuração!E147</f>
        <v>M</v>
      </c>
      <c r="F112" s="319" t="str">
        <f>apuração!F147</f>
        <v>06. KOK</v>
      </c>
      <c r="G112" s="343">
        <f>apuração!G147</f>
        <v>17410</v>
      </c>
      <c r="H112" s="320">
        <f>apuração!H147</f>
        <v>12</v>
      </c>
      <c r="I112" s="320" t="str">
        <f>apuração!I147</f>
        <v>C-SR</v>
      </c>
      <c r="J112" s="319" t="str">
        <f>apuração!J147</f>
        <v>LIB2026</v>
      </c>
      <c r="K112" s="319">
        <f>apuração!K147</f>
        <v>0</v>
      </c>
      <c r="L112" s="499">
        <f>apuração!L147</f>
        <v>73</v>
      </c>
      <c r="M112" s="499">
        <f>apuração!M147</f>
        <v>71</v>
      </c>
      <c r="N112" s="322">
        <f>apuração!N147</f>
        <v>144</v>
      </c>
      <c r="O112" s="495"/>
    </row>
    <row r="113" spans="2:15" ht="18.600000000000001">
      <c r="B113" s="485" t="str">
        <f>apuração!B115</f>
        <v>512</v>
      </c>
      <c r="C113" s="319" t="str">
        <f>apuração!C115</f>
        <v>MATSUMURA</v>
      </c>
      <c r="D113" s="319" t="str">
        <f>apuração!D115</f>
        <v>TERUAKI</v>
      </c>
      <c r="E113" s="319" t="str">
        <f>apuração!E115</f>
        <v>M</v>
      </c>
      <c r="F113" s="319" t="str">
        <f>apuração!F115</f>
        <v>06. KOK</v>
      </c>
      <c r="G113" s="343">
        <f>apuração!G115</f>
        <v>15766</v>
      </c>
      <c r="H113" s="320">
        <f>apuração!H115</f>
        <v>9</v>
      </c>
      <c r="I113" s="320" t="str">
        <f>apuração!I115</f>
        <v>B-SR</v>
      </c>
      <c r="J113" s="319" t="str">
        <f>apuração!J115</f>
        <v>LIB2026</v>
      </c>
      <c r="K113" s="319">
        <f>apuração!K115</f>
        <v>0</v>
      </c>
      <c r="L113" s="499">
        <f>apuração!L115</f>
        <v>57</v>
      </c>
      <c r="M113" s="499">
        <f>apuração!M115</f>
        <v>63</v>
      </c>
      <c r="N113" s="322">
        <f>apuração!N115</f>
        <v>120</v>
      </c>
      <c r="O113" s="495"/>
    </row>
    <row r="114" spans="2:15" ht="18.600000000000001">
      <c r="B114" s="485" t="str">
        <f>apuração!B157</f>
        <v>907</v>
      </c>
      <c r="C114" s="319" t="str">
        <f>apuração!C157</f>
        <v>MUKAI</v>
      </c>
      <c r="D114" s="319" t="str">
        <f>apuração!D157</f>
        <v>MASAAKI</v>
      </c>
      <c r="E114" s="319" t="str">
        <f>apuração!E157</f>
        <v>M</v>
      </c>
      <c r="F114" s="319" t="str">
        <f>apuração!F157</f>
        <v>15. BIR</v>
      </c>
      <c r="G114" s="343">
        <f>apuração!G157</f>
        <v>17335</v>
      </c>
      <c r="H114" s="320">
        <f>apuração!H157</f>
        <v>8</v>
      </c>
      <c r="I114" s="320" t="str">
        <f>apuração!I157</f>
        <v>B-SR</v>
      </c>
      <c r="J114" s="319" t="str">
        <f>apuração!J157</f>
        <v>LIB2026</v>
      </c>
      <c r="K114" s="319">
        <f>apuração!K157</f>
        <v>0</v>
      </c>
      <c r="L114" s="499">
        <f>apuração!L157</f>
        <v>54</v>
      </c>
      <c r="M114" s="499">
        <f>apuração!M157</f>
        <v>59</v>
      </c>
      <c r="N114" s="322">
        <f>apuração!N157</f>
        <v>113</v>
      </c>
      <c r="O114" s="495"/>
    </row>
    <row r="115" spans="2:15" ht="18.600000000000001">
      <c r="B115" s="485" t="str">
        <f>apuração!B111</f>
        <v>840</v>
      </c>
      <c r="C115" s="319" t="str">
        <f>apuração!C111</f>
        <v>MAEDA</v>
      </c>
      <c r="D115" s="319" t="str">
        <f>apuração!D111</f>
        <v>EDUARDO KIYOSHI</v>
      </c>
      <c r="E115" s="319" t="str">
        <f>apuração!E111</f>
        <v>M</v>
      </c>
      <c r="F115" s="319" t="str">
        <f>apuração!F111</f>
        <v>06. KOK</v>
      </c>
      <c r="G115" s="343">
        <f>apuração!G111</f>
        <v>16578</v>
      </c>
      <c r="H115" s="320">
        <f>apuração!H111</f>
        <v>9</v>
      </c>
      <c r="I115" s="320" t="str">
        <f>apuração!I111</f>
        <v>B-SR</v>
      </c>
      <c r="J115" s="319" t="str">
        <f>apuração!J111</f>
        <v>LIB2026</v>
      </c>
      <c r="K115" s="319">
        <f>apuração!K111</f>
        <v>0</v>
      </c>
      <c r="L115" s="499">
        <f>apuração!L111</f>
        <v>99</v>
      </c>
      <c r="M115" s="499">
        <f>apuração!M111</f>
        <v>99</v>
      </c>
      <c r="N115" s="322">
        <f>apuração!N111</f>
        <v>198</v>
      </c>
      <c r="O115" s="495"/>
    </row>
    <row r="116" spans="2:15" ht="18.600000000000001">
      <c r="B116" s="485" t="str">
        <f>apuração!B116</f>
        <v>646</v>
      </c>
      <c r="C116" s="319" t="str">
        <f>apuração!C116</f>
        <v>OGATA</v>
      </c>
      <c r="D116" s="319" t="str">
        <f>apuração!D116</f>
        <v>SEISHI</v>
      </c>
      <c r="E116" s="319" t="str">
        <f>apuração!E116</f>
        <v>M</v>
      </c>
      <c r="F116" s="319" t="str">
        <f>apuração!F116</f>
        <v>15. BIR</v>
      </c>
      <c r="G116" s="343">
        <f>apuração!G116</f>
        <v>17605</v>
      </c>
      <c r="H116" s="320">
        <f>apuração!H116</f>
        <v>9</v>
      </c>
      <c r="I116" s="320" t="str">
        <f>apuração!I116</f>
        <v>B-SR</v>
      </c>
      <c r="J116" s="319" t="str">
        <f>apuração!J116</f>
        <v>LIB2026</v>
      </c>
      <c r="K116" s="319">
        <f>apuração!K116</f>
        <v>0</v>
      </c>
      <c r="L116" s="499">
        <f>apuração!L116</f>
        <v>66</v>
      </c>
      <c r="M116" s="499">
        <f>apuração!M116</f>
        <v>64</v>
      </c>
      <c r="N116" s="322">
        <f>apuração!N116</f>
        <v>130</v>
      </c>
      <c r="O116" s="495"/>
    </row>
    <row r="117" spans="2:15" ht="18.600000000000001">
      <c r="B117" s="485">
        <f>apuração!B127</f>
        <v>891</v>
      </c>
      <c r="C117" s="319" t="str">
        <f>apuração!C127</f>
        <v>LAFAIETE</v>
      </c>
      <c r="D117" s="319" t="str">
        <f>apuração!D127</f>
        <v>CELSO APARECIDO</v>
      </c>
      <c r="E117" s="319" t="str">
        <f>apuração!E127</f>
        <v>M</v>
      </c>
      <c r="F117" s="319" t="str">
        <f>apuração!F127</f>
        <v>18. SOR</v>
      </c>
      <c r="G117" s="343">
        <f>apuração!G127</f>
        <v>16918</v>
      </c>
      <c r="H117" s="320">
        <f>apuração!H127</f>
        <v>9</v>
      </c>
      <c r="I117" s="320" t="str">
        <f>apuração!I127</f>
        <v>B-SR</v>
      </c>
      <c r="J117" s="319" t="str">
        <f>apuração!J127</f>
        <v>LIB2026</v>
      </c>
      <c r="K117" s="319">
        <f>apuração!K127</f>
        <v>0</v>
      </c>
      <c r="L117" s="499">
        <f>apuração!L127</f>
        <v>59</v>
      </c>
      <c r="M117" s="499">
        <f>apuração!M127</f>
        <v>60</v>
      </c>
      <c r="N117" s="322">
        <f>apuração!N127</f>
        <v>119</v>
      </c>
      <c r="O117" s="495"/>
    </row>
    <row r="118" spans="2:15" ht="18.600000000000001">
      <c r="B118" s="485">
        <f>apuração!B200</f>
        <v>804</v>
      </c>
      <c r="C118" s="319" t="str">
        <f>apuração!C200</f>
        <v>TAKANO</v>
      </c>
      <c r="D118" s="319" t="str">
        <f>apuração!D200</f>
        <v>AKIO</v>
      </c>
      <c r="E118" s="319" t="str">
        <f>apuração!E200</f>
        <v>M</v>
      </c>
      <c r="F118" s="319" t="str">
        <f>apuração!F200</f>
        <v>07. GSP</v>
      </c>
      <c r="G118" s="343">
        <f>apuração!G200</f>
        <v>16200</v>
      </c>
      <c r="H118" s="320">
        <f>apuração!H200</f>
        <v>9</v>
      </c>
      <c r="I118" s="320" t="str">
        <f>apuração!I200</f>
        <v>B-SR</v>
      </c>
      <c r="J118" s="319" t="str">
        <f>apuração!J200</f>
        <v>LIB2026</v>
      </c>
      <c r="K118" s="319">
        <f>apuração!K200</f>
        <v>0</v>
      </c>
      <c r="L118" s="499">
        <f>apuração!L200</f>
        <v>69</v>
      </c>
      <c r="M118" s="499">
        <f>apuração!M200</f>
        <v>63</v>
      </c>
      <c r="N118" s="322">
        <f>apuração!N200</f>
        <v>132</v>
      </c>
      <c r="O118" s="495"/>
    </row>
    <row r="119" spans="2:15" ht="18.600000000000001">
      <c r="B119" s="485" t="str">
        <f>apuração!B120</f>
        <v>382</v>
      </c>
      <c r="C119" s="319" t="str">
        <f>apuração!C120</f>
        <v>AKITA</v>
      </c>
      <c r="D119" s="319" t="str">
        <f>apuração!D120</f>
        <v>KUNIAKI</v>
      </c>
      <c r="E119" s="319" t="str">
        <f>apuração!E120</f>
        <v>M</v>
      </c>
      <c r="F119" s="319" t="str">
        <f>apuração!F120</f>
        <v>15. BIR</v>
      </c>
      <c r="G119" s="343">
        <f>apuração!G120</f>
        <v>16355</v>
      </c>
      <c r="H119" s="320">
        <f>apuração!H120</f>
        <v>9</v>
      </c>
      <c r="I119" s="320" t="str">
        <f>apuração!I120</f>
        <v>B-SR</v>
      </c>
      <c r="J119" s="319" t="str">
        <f>apuração!J120</f>
        <v>LIB2026</v>
      </c>
      <c r="K119" s="319">
        <f>apuração!K120</f>
        <v>0</v>
      </c>
      <c r="L119" s="499">
        <f>apuração!L120</f>
        <v>61</v>
      </c>
      <c r="M119" s="499">
        <f>apuração!M120</f>
        <v>56</v>
      </c>
      <c r="N119" s="322">
        <f>apuração!N120</f>
        <v>117</v>
      </c>
      <c r="O119" s="495"/>
    </row>
    <row r="120" spans="2:15" ht="18.600000000000001">
      <c r="B120" s="485" t="str">
        <f>apuração!B130</f>
        <v>899</v>
      </c>
      <c r="C120" s="319" t="str">
        <f>apuração!C130</f>
        <v>OGATA</v>
      </c>
      <c r="D120" s="319" t="str">
        <f>apuração!D130</f>
        <v>YOSHITAKA</v>
      </c>
      <c r="E120" s="319" t="str">
        <f>apuração!E130</f>
        <v>M</v>
      </c>
      <c r="F120" s="319" t="str">
        <f>apuração!F130</f>
        <v>12. COO</v>
      </c>
      <c r="G120" s="343">
        <f>apuração!G130</f>
        <v>16971</v>
      </c>
      <c r="H120" s="320">
        <f>apuração!H130</f>
        <v>7</v>
      </c>
      <c r="I120" s="320" t="str">
        <f>apuração!I130</f>
        <v>B-SR</v>
      </c>
      <c r="J120" s="319" t="str">
        <f>apuração!J130</f>
        <v>LIB2026</v>
      </c>
      <c r="K120" s="319">
        <f>apuração!K130</f>
        <v>0</v>
      </c>
      <c r="L120" s="499">
        <f>apuração!L130</f>
        <v>56</v>
      </c>
      <c r="M120" s="499">
        <f>apuração!M130</f>
        <v>53</v>
      </c>
      <c r="N120" s="322">
        <f>apuração!N130</f>
        <v>109</v>
      </c>
      <c r="O120" s="495"/>
    </row>
    <row r="121" spans="2:15" ht="18.600000000000001">
      <c r="B121" s="485" t="str">
        <f>apuração!B112</f>
        <v>769</v>
      </c>
      <c r="C121" s="319" t="str">
        <f>apuração!C112</f>
        <v>SOTOTUKA</v>
      </c>
      <c r="D121" s="319" t="str">
        <f>apuração!D112</f>
        <v>MASSAHIKO</v>
      </c>
      <c r="E121" s="319" t="str">
        <f>apuração!E112</f>
        <v>M</v>
      </c>
      <c r="F121" s="319" t="str">
        <f>apuração!F112</f>
        <v>12. COO</v>
      </c>
      <c r="G121" s="343">
        <f>apuração!G112</f>
        <v>17868</v>
      </c>
      <c r="H121" s="320">
        <f>apuração!H112</f>
        <v>9</v>
      </c>
      <c r="I121" s="320" t="str">
        <f>apuração!I112</f>
        <v>B-SR</v>
      </c>
      <c r="J121" s="319" t="str">
        <f>apuração!J112</f>
        <v>LIB2026</v>
      </c>
      <c r="K121" s="319">
        <f>apuração!K112</f>
        <v>0</v>
      </c>
      <c r="L121" s="499">
        <f>apuração!L112</f>
        <v>62</v>
      </c>
      <c r="M121" s="499">
        <f>apuração!M112</f>
        <v>66</v>
      </c>
      <c r="N121" s="322">
        <f>apuração!N112</f>
        <v>128</v>
      </c>
      <c r="O121" s="495"/>
    </row>
    <row r="122" spans="2:15" ht="18.600000000000001">
      <c r="B122" s="485" t="str">
        <f>apuração!B42</f>
        <v>768</v>
      </c>
      <c r="C122" s="319" t="str">
        <f>apuração!C42</f>
        <v>SATO</v>
      </c>
      <c r="D122" s="319" t="str">
        <f>apuração!D42</f>
        <v>NOBUO</v>
      </c>
      <c r="E122" s="319" t="str">
        <f>apuração!E42</f>
        <v>M</v>
      </c>
      <c r="F122" s="319" t="str">
        <f>apuração!F42</f>
        <v>06. KOK</v>
      </c>
      <c r="G122" s="343">
        <f>apuração!G42</f>
        <v>16524</v>
      </c>
      <c r="H122" s="320">
        <f>apuração!H42</f>
        <v>9</v>
      </c>
      <c r="I122" s="320" t="str">
        <f>apuração!I42</f>
        <v>B-SR</v>
      </c>
      <c r="J122" s="319" t="str">
        <f>apuração!J42</f>
        <v>LIB2026</v>
      </c>
      <c r="K122" s="319">
        <f>apuração!K42</f>
        <v>0</v>
      </c>
      <c r="L122" s="499">
        <f>apuração!L42</f>
        <v>61</v>
      </c>
      <c r="M122" s="499">
        <f>apuração!M42</f>
        <v>59</v>
      </c>
      <c r="N122" s="322">
        <f>apuração!N42</f>
        <v>120</v>
      </c>
      <c r="O122" s="495"/>
    </row>
    <row r="123" spans="2:15" ht="18.600000000000001">
      <c r="B123" s="485" t="str">
        <f>apuração!B179</f>
        <v>836</v>
      </c>
      <c r="C123" s="319" t="str">
        <f>apuração!C179</f>
        <v>UEMURA</v>
      </c>
      <c r="D123" s="319" t="str">
        <f>apuração!D179</f>
        <v>YOSHIO</v>
      </c>
      <c r="E123" s="319" t="str">
        <f>apuração!E179</f>
        <v>M</v>
      </c>
      <c r="F123" s="319" t="str">
        <f>apuração!F179</f>
        <v>11. NCC</v>
      </c>
      <c r="G123" s="343">
        <f>apuração!G179</f>
        <v>16850</v>
      </c>
      <c r="H123" s="320">
        <f>apuração!H179</f>
        <v>9</v>
      </c>
      <c r="I123" s="320" t="str">
        <f>apuração!I179</f>
        <v>B-SR</v>
      </c>
      <c r="J123" s="319" t="str">
        <f>apuração!J179</f>
        <v>LIB2026</v>
      </c>
      <c r="K123" s="319">
        <f>apuração!K179</f>
        <v>0</v>
      </c>
      <c r="L123" s="499">
        <f>apuração!L179</f>
        <v>69</v>
      </c>
      <c r="M123" s="499">
        <f>apuração!M179</f>
        <v>61</v>
      </c>
      <c r="N123" s="322">
        <f>apuração!N179</f>
        <v>130</v>
      </c>
      <c r="O123" s="495"/>
    </row>
    <row r="124" spans="2:15" ht="18.600000000000001">
      <c r="B124" s="485" t="str">
        <f>apuração!B139</f>
        <v>630</v>
      </c>
      <c r="C124" s="319" t="str">
        <f>apuração!C139</f>
        <v>YAMAZAKI</v>
      </c>
      <c r="D124" s="319" t="str">
        <f>apuração!D139</f>
        <v>TERUYUKI</v>
      </c>
      <c r="E124" s="319" t="str">
        <f>apuração!E139</f>
        <v>M</v>
      </c>
      <c r="F124" s="319" t="str">
        <f>apuração!F139</f>
        <v>06. KOK</v>
      </c>
      <c r="G124" s="343">
        <f>apuração!G139</f>
        <v>17919</v>
      </c>
      <c r="H124" s="320">
        <f>apuração!H139</f>
        <v>9</v>
      </c>
      <c r="I124" s="320" t="str">
        <f>apuração!I139</f>
        <v>B-SR</v>
      </c>
      <c r="J124" s="319" t="str">
        <f>apuração!J139</f>
        <v>LIB2026</v>
      </c>
      <c r="K124" s="319">
        <f>apuração!K139</f>
        <v>0</v>
      </c>
      <c r="L124" s="499">
        <f>apuração!L139</f>
        <v>59</v>
      </c>
      <c r="M124" s="499">
        <f>apuração!M139</f>
        <v>58</v>
      </c>
      <c r="N124" s="322">
        <f>apuração!N139</f>
        <v>117</v>
      </c>
      <c r="O124" s="495"/>
    </row>
    <row r="125" spans="2:15" ht="18.600000000000001">
      <c r="B125" s="485" t="str">
        <f>apuração!B39</f>
        <v>749</v>
      </c>
      <c r="C125" s="319" t="str">
        <f>apuração!C39</f>
        <v>HIRANO</v>
      </c>
      <c r="D125" s="319" t="str">
        <f>apuração!D39</f>
        <v>KAZUNORI</v>
      </c>
      <c r="E125" s="319" t="str">
        <f>apuração!E39</f>
        <v>M</v>
      </c>
      <c r="F125" s="319" t="str">
        <f>apuração!F39</f>
        <v>15. BIR</v>
      </c>
      <c r="G125" s="343">
        <f>apuração!G39</f>
        <v>16804</v>
      </c>
      <c r="H125" s="320">
        <f>apuração!H39</f>
        <v>8</v>
      </c>
      <c r="I125" s="320" t="str">
        <f>apuração!I39</f>
        <v>B-SR</v>
      </c>
      <c r="J125" s="319" t="str">
        <f>apuração!J39</f>
        <v>LIB2026</v>
      </c>
      <c r="K125" s="319">
        <f>apuração!K39</f>
        <v>0</v>
      </c>
      <c r="L125" s="499">
        <f>apuração!L39</f>
        <v>60</v>
      </c>
      <c r="M125" s="499">
        <f>apuração!M39</f>
        <v>60</v>
      </c>
      <c r="N125" s="322">
        <f>apuração!N39</f>
        <v>120</v>
      </c>
      <c r="O125" s="495"/>
    </row>
    <row r="126" spans="2:15" ht="18.600000000000001">
      <c r="B126" s="485" t="str">
        <f>apuração!B102</f>
        <v>296</v>
      </c>
      <c r="C126" s="319" t="str">
        <f>apuração!C102</f>
        <v>UTSUNOMIYA</v>
      </c>
      <c r="D126" s="319" t="str">
        <f>apuração!D102</f>
        <v>YUKIO</v>
      </c>
      <c r="E126" s="319" t="str">
        <f>apuração!E102</f>
        <v>M</v>
      </c>
      <c r="F126" s="319" t="str">
        <f>apuração!F102</f>
        <v>11. NCC</v>
      </c>
      <c r="G126" s="343">
        <f>apuração!G102</f>
        <v>18980</v>
      </c>
      <c r="H126" s="320">
        <f>apuração!H102</f>
        <v>9</v>
      </c>
      <c r="I126" s="320" t="str">
        <f>apuração!I102</f>
        <v>B-SR</v>
      </c>
      <c r="J126" s="319" t="str">
        <f>apuração!J102</f>
        <v>LIB2026</v>
      </c>
      <c r="K126" s="319">
        <f>apuração!K102</f>
        <v>0</v>
      </c>
      <c r="L126" s="499">
        <f>apuração!L102</f>
        <v>60</v>
      </c>
      <c r="M126" s="499">
        <f>apuração!M102</f>
        <v>73</v>
      </c>
      <c r="N126" s="322">
        <f>apuração!N102</f>
        <v>133</v>
      </c>
      <c r="O126" s="495"/>
    </row>
    <row r="127" spans="2:15" ht="18.600000000000001">
      <c r="B127" s="485" t="str">
        <f>apuração!B153</f>
        <v>884</v>
      </c>
      <c r="C127" s="319" t="str">
        <f>apuração!C153</f>
        <v xml:space="preserve">KODA </v>
      </c>
      <c r="D127" s="319" t="str">
        <f>apuração!D153</f>
        <v>MASAO</v>
      </c>
      <c r="E127" s="319" t="str">
        <f>apuração!E153</f>
        <v>M</v>
      </c>
      <c r="F127" s="319" t="str">
        <f>apuração!F153</f>
        <v>12. COO</v>
      </c>
      <c r="G127" s="343">
        <f>apuração!G153</f>
        <v>16228</v>
      </c>
      <c r="H127" s="320">
        <f>apuração!H153</f>
        <v>7</v>
      </c>
      <c r="I127" s="320" t="str">
        <f>apuração!I153</f>
        <v>B-SR</v>
      </c>
      <c r="J127" s="319" t="str">
        <f>apuração!J153</f>
        <v>LIB2026</v>
      </c>
      <c r="K127" s="319">
        <f>apuração!K153</f>
        <v>0</v>
      </c>
      <c r="L127" s="499">
        <f>apuração!L153</f>
        <v>66</v>
      </c>
      <c r="M127" s="499">
        <f>apuração!M153</f>
        <v>65</v>
      </c>
      <c r="N127" s="322">
        <f>apuração!N153</f>
        <v>131</v>
      </c>
      <c r="O127" s="495"/>
    </row>
    <row r="128" spans="2:15" ht="18.600000000000001">
      <c r="B128" s="485" t="str">
        <f>apuração!B181</f>
        <v>653</v>
      </c>
      <c r="C128" s="319" t="str">
        <f>apuração!C181</f>
        <v>TAKAMUNE</v>
      </c>
      <c r="D128" s="319" t="str">
        <f>apuração!D181</f>
        <v>ATSUSHI</v>
      </c>
      <c r="E128" s="319" t="str">
        <f>apuração!E181</f>
        <v>M</v>
      </c>
      <c r="F128" s="319" t="str">
        <f>apuração!F181</f>
        <v>01. PIE</v>
      </c>
      <c r="G128" s="343">
        <f>apuração!G181</f>
        <v>16893</v>
      </c>
      <c r="H128" s="320">
        <f>apuração!H181</f>
        <v>8</v>
      </c>
      <c r="I128" s="320" t="str">
        <f>apuração!I181</f>
        <v>B-SR</v>
      </c>
      <c r="J128" s="319" t="str">
        <f>apuração!J181</f>
        <v>LIB2026</v>
      </c>
      <c r="K128" s="319">
        <f>apuração!K181</f>
        <v>0</v>
      </c>
      <c r="L128" s="499">
        <f>apuração!L181</f>
        <v>60</v>
      </c>
      <c r="M128" s="499">
        <f>apuração!M181</f>
        <v>63</v>
      </c>
      <c r="N128" s="322">
        <f>apuração!N181</f>
        <v>123</v>
      </c>
      <c r="O128" s="495"/>
    </row>
    <row r="129" spans="2:15" ht="18.600000000000001">
      <c r="B129" s="485" t="str">
        <f>apuração!B177</f>
        <v>859</v>
      </c>
      <c r="C129" s="319" t="str">
        <f>apuração!C177</f>
        <v>OSAKO</v>
      </c>
      <c r="D129" s="319" t="str">
        <f>apuração!D177</f>
        <v>EURICO MINORU</v>
      </c>
      <c r="E129" s="319" t="str">
        <f>apuração!E177</f>
        <v>M</v>
      </c>
      <c r="F129" s="319" t="str">
        <f>apuração!F177</f>
        <v>07. GSP</v>
      </c>
      <c r="G129" s="343">
        <f>apuração!G177</f>
        <v>17453</v>
      </c>
      <c r="H129" s="320">
        <f>apuração!H177</f>
        <v>7</v>
      </c>
      <c r="I129" s="320" t="str">
        <f>apuração!I177</f>
        <v>B-SR</v>
      </c>
      <c r="J129" s="319" t="str">
        <f>apuração!J177</f>
        <v>LIB2026</v>
      </c>
      <c r="K129" s="319">
        <f>apuração!K177</f>
        <v>0</v>
      </c>
      <c r="L129" s="499">
        <f>apuração!L177</f>
        <v>67</v>
      </c>
      <c r="M129" s="499">
        <f>apuração!M177</f>
        <v>65</v>
      </c>
      <c r="N129" s="322">
        <f>apuração!N177</f>
        <v>132</v>
      </c>
      <c r="O129" s="495"/>
    </row>
    <row r="130" spans="2:15" ht="18.600000000000001">
      <c r="B130" s="485" t="str">
        <f>apuração!B138</f>
        <v>522</v>
      </c>
      <c r="C130" s="319" t="str">
        <f>apuração!C138</f>
        <v>TABATA</v>
      </c>
      <c r="D130" s="319" t="str">
        <f>apuração!D138</f>
        <v>MARIO KAZUNORI</v>
      </c>
      <c r="E130" s="319" t="str">
        <f>apuração!E138</f>
        <v>M</v>
      </c>
      <c r="F130" s="319" t="str">
        <f>apuração!F138</f>
        <v>07. GSP</v>
      </c>
      <c r="G130" s="343">
        <f>apuração!G138</f>
        <v>18853</v>
      </c>
      <c r="H130" s="320">
        <f>apuração!H138</f>
        <v>8</v>
      </c>
      <c r="I130" s="320" t="str">
        <f>apuração!I138</f>
        <v>B-SR</v>
      </c>
      <c r="J130" s="319" t="str">
        <f>apuração!J138</f>
        <v>LIB2026</v>
      </c>
      <c r="K130" s="319">
        <f>apuração!K138</f>
        <v>0</v>
      </c>
      <c r="L130" s="499">
        <f>apuração!L138</f>
        <v>61</v>
      </c>
      <c r="M130" s="499">
        <f>apuração!M138</f>
        <v>56</v>
      </c>
      <c r="N130" s="322">
        <f>apuração!N138</f>
        <v>117</v>
      </c>
      <c r="O130" s="495"/>
    </row>
    <row r="131" spans="2:15" ht="18.600000000000001">
      <c r="B131" s="485">
        <f>apuração!B161</f>
        <v>719</v>
      </c>
      <c r="C131" s="319" t="str">
        <f>apuração!C161</f>
        <v>AZEVEDO</v>
      </c>
      <c r="D131" s="319" t="str">
        <f>apuração!D161</f>
        <v>IDELSON</v>
      </c>
      <c r="E131" s="319" t="str">
        <f>apuração!E161</f>
        <v>M</v>
      </c>
      <c r="F131" s="319" t="str">
        <f>apuração!F161</f>
        <v>11. NCC</v>
      </c>
      <c r="G131" s="343">
        <f>apuração!G161</f>
        <v>16509</v>
      </c>
      <c r="H131" s="320">
        <f>apuração!H161</f>
        <v>8</v>
      </c>
      <c r="I131" s="320" t="str">
        <f>apuração!I161</f>
        <v>B-SR</v>
      </c>
      <c r="J131" s="319" t="str">
        <f>apuração!J161</f>
        <v>LIB2026</v>
      </c>
      <c r="K131" s="319">
        <f>apuração!K161</f>
        <v>0</v>
      </c>
      <c r="L131" s="499">
        <f>apuração!L161</f>
        <v>68</v>
      </c>
      <c r="M131" s="499">
        <f>apuração!M161</f>
        <v>62</v>
      </c>
      <c r="N131" s="322">
        <f>apuração!N161</f>
        <v>130</v>
      </c>
      <c r="O131" s="495"/>
    </row>
    <row r="132" spans="2:15" ht="18.600000000000001">
      <c r="B132" s="485" t="str">
        <f>apuração!B185</f>
        <v>495</v>
      </c>
      <c r="C132" s="319" t="str">
        <f>apuração!C185</f>
        <v>SHIMANOE</v>
      </c>
      <c r="D132" s="319" t="str">
        <f>apuração!D185</f>
        <v>PAULO MASSATO</v>
      </c>
      <c r="E132" s="319" t="str">
        <f>apuração!E185</f>
        <v>M</v>
      </c>
      <c r="F132" s="319" t="str">
        <f>apuração!F185</f>
        <v>12. COO</v>
      </c>
      <c r="G132" s="343">
        <f>apuração!G185</f>
        <v>18911</v>
      </c>
      <c r="H132" s="320">
        <f>apuração!H185</f>
        <v>9</v>
      </c>
      <c r="I132" s="320" t="str">
        <f>apuração!I185</f>
        <v>B-SR</v>
      </c>
      <c r="J132" s="319" t="str">
        <f>apuração!J185</f>
        <v>LIB2026</v>
      </c>
      <c r="K132" s="319">
        <f>apuração!K185</f>
        <v>0</v>
      </c>
      <c r="L132" s="499">
        <f>apuração!L185</f>
        <v>69</v>
      </c>
      <c r="M132" s="499">
        <f>apuração!M185</f>
        <v>63</v>
      </c>
      <c r="N132" s="322">
        <f>apuração!N185</f>
        <v>132</v>
      </c>
      <c r="O132" s="495"/>
    </row>
    <row r="133" spans="2:15" ht="18.600000000000001">
      <c r="B133" s="485" t="str">
        <f>apuração!B166</f>
        <v>781</v>
      </c>
      <c r="C133" s="319" t="str">
        <f>apuração!C166</f>
        <v>KOJA</v>
      </c>
      <c r="D133" s="319" t="str">
        <f>apuração!D166</f>
        <v>MARIO</v>
      </c>
      <c r="E133" s="319" t="str">
        <f>apuração!E166</f>
        <v>M</v>
      </c>
      <c r="F133" s="319" t="str">
        <f>apuração!F166</f>
        <v>11. NCC</v>
      </c>
      <c r="G133" s="343">
        <f>apuração!G166</f>
        <v>18155</v>
      </c>
      <c r="H133" s="320">
        <f>apuração!H166</f>
        <v>9</v>
      </c>
      <c r="I133" s="320" t="str">
        <f>apuração!I166</f>
        <v>B-SR</v>
      </c>
      <c r="J133" s="319" t="str">
        <f>apuração!J166</f>
        <v>LIB2026</v>
      </c>
      <c r="K133" s="319">
        <f>apuração!K166</f>
        <v>0</v>
      </c>
      <c r="L133" s="499">
        <f>apuração!L166</f>
        <v>61</v>
      </c>
      <c r="M133" s="499">
        <f>apuração!M166</f>
        <v>56</v>
      </c>
      <c r="N133" s="322">
        <f>apuração!N166</f>
        <v>117</v>
      </c>
      <c r="O133" s="495"/>
    </row>
    <row r="134" spans="2:15" ht="18.600000000000001">
      <c r="B134" s="485">
        <f>apuração!B146</f>
        <v>568</v>
      </c>
      <c r="C134" s="319" t="str">
        <f>apuração!C146</f>
        <v>FGE VENTURIM</v>
      </c>
      <c r="D134" s="319" t="str">
        <f>apuração!D146</f>
        <v>ARISTEU</v>
      </c>
      <c r="E134" s="319" t="str">
        <f>apuração!E146</f>
        <v>M</v>
      </c>
      <c r="F134" s="319" t="str">
        <f>apuração!F146</f>
        <v>11. NCC</v>
      </c>
      <c r="G134" s="343">
        <f>apuração!G146</f>
        <v>16190</v>
      </c>
      <c r="H134" s="320">
        <f>apuração!H146</f>
        <v>9</v>
      </c>
      <c r="I134" s="320" t="str">
        <f>apuração!I146</f>
        <v>B-SR</v>
      </c>
      <c r="J134" s="319" t="str">
        <f>apuração!J146</f>
        <v>LIB2026</v>
      </c>
      <c r="K134" s="319">
        <f>apuração!K146</f>
        <v>0</v>
      </c>
      <c r="L134" s="499">
        <f>apuração!L146</f>
        <v>61</v>
      </c>
      <c r="M134" s="499">
        <f>apuração!M146</f>
        <v>65</v>
      </c>
      <c r="N134" s="322">
        <f>apuração!N146</f>
        <v>126</v>
      </c>
      <c r="O134" s="495"/>
    </row>
    <row r="135" spans="2:15" ht="18.600000000000001">
      <c r="B135" s="485">
        <f>apuração!B95</f>
        <v>661</v>
      </c>
      <c r="C135" s="319" t="str">
        <f>apuração!C95</f>
        <v>FURUKAWA</v>
      </c>
      <c r="D135" s="319" t="str">
        <f>apuração!D95</f>
        <v>KOITI</v>
      </c>
      <c r="E135" s="319" t="str">
        <f>apuração!E95</f>
        <v>M</v>
      </c>
      <c r="F135" s="319" t="str">
        <f>apuração!F95</f>
        <v>06. KOK</v>
      </c>
      <c r="G135" s="343">
        <f>apuração!G95</f>
        <v>16653</v>
      </c>
      <c r="H135" s="320">
        <f>apuração!H95</f>
        <v>9</v>
      </c>
      <c r="I135" s="320" t="str">
        <f>apuração!I95</f>
        <v>B-SR</v>
      </c>
      <c r="J135" s="319" t="str">
        <f>apuração!J95</f>
        <v>LIB2026</v>
      </c>
      <c r="K135" s="319">
        <f>apuração!K95</f>
        <v>0</v>
      </c>
      <c r="L135" s="499">
        <f>apuração!L95</f>
        <v>64</v>
      </c>
      <c r="M135" s="499">
        <f>apuração!M95</f>
        <v>61</v>
      </c>
      <c r="N135" s="322">
        <f>apuração!N95</f>
        <v>125</v>
      </c>
      <c r="O135" s="495"/>
    </row>
    <row r="136" spans="2:15" ht="18.600000000000001">
      <c r="B136" s="485" t="str">
        <f>apuração!B29</f>
        <v>427</v>
      </c>
      <c r="C136" s="319" t="str">
        <f>apuração!C29</f>
        <v>HORITA</v>
      </c>
      <c r="D136" s="319" t="str">
        <f>apuração!D29</f>
        <v>SETSUOMI</v>
      </c>
      <c r="E136" s="319" t="str">
        <f>apuração!E29</f>
        <v>M</v>
      </c>
      <c r="F136" s="319" t="str">
        <f>apuração!F29</f>
        <v>11. NCC</v>
      </c>
      <c r="G136" s="343">
        <f>apuração!G29</f>
        <v>16582</v>
      </c>
      <c r="H136" s="320">
        <f>apuração!H29</f>
        <v>4</v>
      </c>
      <c r="I136" s="320" t="str">
        <f>apuração!I29</f>
        <v>A-SR</v>
      </c>
      <c r="J136" s="319" t="str">
        <f>apuração!J29</f>
        <v>LIB2026</v>
      </c>
      <c r="K136" s="319">
        <f>apuração!K29</f>
        <v>0</v>
      </c>
      <c r="L136" s="499">
        <f>apuração!L29</f>
        <v>52</v>
      </c>
      <c r="M136" s="499">
        <f>apuração!M29</f>
        <v>61</v>
      </c>
      <c r="N136" s="322">
        <f>apuração!N29</f>
        <v>113</v>
      </c>
      <c r="O136" s="495"/>
    </row>
    <row r="137" spans="2:15" ht="18.600000000000001">
      <c r="B137" s="485" t="str">
        <f>apuração!B5</f>
        <v>073</v>
      </c>
      <c r="C137" s="319" t="str">
        <f>apuração!C5</f>
        <v>TAKANO</v>
      </c>
      <c r="D137" s="319" t="str">
        <f>apuração!D5</f>
        <v>YASUO</v>
      </c>
      <c r="E137" s="319" t="str">
        <f>apuração!E5</f>
        <v>M</v>
      </c>
      <c r="F137" s="319" t="str">
        <f>apuração!F5</f>
        <v>03. IBI</v>
      </c>
      <c r="G137" s="343">
        <f>apuração!G5</f>
        <v>16369</v>
      </c>
      <c r="H137" s="320">
        <f>apuração!H5</f>
        <v>6</v>
      </c>
      <c r="I137" s="320" t="str">
        <f>apuração!I5</f>
        <v>A-SR</v>
      </c>
      <c r="J137" s="319" t="str">
        <f>apuração!J5</f>
        <v>LIB2026</v>
      </c>
      <c r="K137" s="319">
        <f>apuração!K5</f>
        <v>0</v>
      </c>
      <c r="L137" s="499">
        <f>apuração!L5</f>
        <v>60</v>
      </c>
      <c r="M137" s="499">
        <f>apuração!M5</f>
        <v>60</v>
      </c>
      <c r="N137" s="322">
        <f>apuração!N5</f>
        <v>120</v>
      </c>
      <c r="O137" s="495"/>
    </row>
    <row r="138" spans="2:15" ht="18.600000000000001">
      <c r="B138" s="485" t="str">
        <f>apuração!B33</f>
        <v>734</v>
      </c>
      <c r="C138" s="319" t="str">
        <f>apuração!C33</f>
        <v>NAKANO</v>
      </c>
      <c r="D138" s="319" t="str">
        <f>apuração!D33</f>
        <v>MARIO K.</v>
      </c>
      <c r="E138" s="319" t="str">
        <f>apuração!E33</f>
        <v>M</v>
      </c>
      <c r="F138" s="319" t="str">
        <f>apuração!F33</f>
        <v>11. NCC</v>
      </c>
      <c r="G138" s="343">
        <f>apuração!G33</f>
        <v>18534</v>
      </c>
      <c r="H138" s="320">
        <f>apuração!H33</f>
        <v>5</v>
      </c>
      <c r="I138" s="320" t="str">
        <f>apuração!I33</f>
        <v>A-SR</v>
      </c>
      <c r="J138" s="319" t="str">
        <f>apuração!J33</f>
        <v>LIB2026</v>
      </c>
      <c r="K138" s="319">
        <f>apuração!K33</f>
        <v>0</v>
      </c>
      <c r="L138" s="499">
        <f>apuração!L33</f>
        <v>62</v>
      </c>
      <c r="M138" s="499">
        <f>apuração!M33</f>
        <v>59</v>
      </c>
      <c r="N138" s="322">
        <f>apuração!N33</f>
        <v>121</v>
      </c>
      <c r="O138" s="495"/>
    </row>
    <row r="139" spans="2:15" ht="18.600000000000001">
      <c r="B139" s="485" t="str">
        <f>apuração!B59</f>
        <v>366</v>
      </c>
      <c r="C139" s="319" t="str">
        <f>apuração!C59</f>
        <v>KOJA</v>
      </c>
      <c r="D139" s="319" t="str">
        <f>apuração!D59</f>
        <v>T.EDISON</v>
      </c>
      <c r="E139" s="319" t="str">
        <f>apuração!E59</f>
        <v>M</v>
      </c>
      <c r="F139" s="319" t="str">
        <f>apuração!F59</f>
        <v>11. NCC</v>
      </c>
      <c r="G139" s="343">
        <f>apuração!G59</f>
        <v>17495</v>
      </c>
      <c r="H139" s="320">
        <f>apuração!H59</f>
        <v>4</v>
      </c>
      <c r="I139" s="320" t="str">
        <f>apuração!I59</f>
        <v>A-SR</v>
      </c>
      <c r="J139" s="319" t="str">
        <f>apuração!J59</f>
        <v>LIB2026</v>
      </c>
      <c r="K139" s="319">
        <f>apuração!K59</f>
        <v>0</v>
      </c>
      <c r="L139" s="499">
        <f>apuração!L59</f>
        <v>65</v>
      </c>
      <c r="M139" s="499">
        <f>apuração!M59</f>
        <v>57</v>
      </c>
      <c r="N139" s="322">
        <f>apuração!N59</f>
        <v>122</v>
      </c>
      <c r="O139" s="495"/>
    </row>
    <row r="140" spans="2:15" ht="18.600000000000001">
      <c r="B140" s="485" t="str">
        <f>apuração!B56</f>
        <v>834</v>
      </c>
      <c r="C140" s="319" t="str">
        <f>apuração!C56</f>
        <v>YAMANO</v>
      </c>
      <c r="D140" s="319" t="str">
        <f>apuração!D56</f>
        <v>PAULO</v>
      </c>
      <c r="E140" s="319" t="str">
        <f>apuração!E56</f>
        <v>M</v>
      </c>
      <c r="F140" s="319" t="str">
        <f>apuração!F56</f>
        <v>03. IBI</v>
      </c>
      <c r="G140" s="343">
        <f>apuração!G56</f>
        <v>17828</v>
      </c>
      <c r="H140" s="320">
        <f>apuração!H56</f>
        <v>6</v>
      </c>
      <c r="I140" s="320" t="str">
        <f>apuração!I56</f>
        <v>A-SR</v>
      </c>
      <c r="J140" s="319" t="str">
        <f>apuração!J56</f>
        <v>LIB2026</v>
      </c>
      <c r="K140" s="319">
        <f>apuração!K56</f>
        <v>0</v>
      </c>
      <c r="L140" s="499">
        <f>apuração!L56</f>
        <v>63</v>
      </c>
      <c r="M140" s="499">
        <f>apuração!M56</f>
        <v>60</v>
      </c>
      <c r="N140" s="322">
        <f>apuração!N56</f>
        <v>123</v>
      </c>
      <c r="O140" s="495"/>
    </row>
    <row r="141" spans="2:15" ht="18.600000000000001">
      <c r="B141" s="485" t="str">
        <f>apuração!B21</f>
        <v>670</v>
      </c>
      <c r="C141" s="319" t="str">
        <f>apuração!C21</f>
        <v>FUKUZAWA</v>
      </c>
      <c r="D141" s="319" t="str">
        <f>apuração!D21</f>
        <v>AKIRA</v>
      </c>
      <c r="E141" s="319" t="str">
        <f>apuração!E21</f>
        <v>M</v>
      </c>
      <c r="F141" s="319" t="str">
        <f>apuração!F21</f>
        <v>06. KOK</v>
      </c>
      <c r="G141" s="343">
        <f>apuração!G21</f>
        <v>18276</v>
      </c>
      <c r="H141" s="320">
        <f>apuração!H21</f>
        <v>6</v>
      </c>
      <c r="I141" s="320" t="str">
        <f>apuração!I21</f>
        <v>A-SR</v>
      </c>
      <c r="J141" s="319" t="str">
        <f>apuração!J21</f>
        <v>LIB2026</v>
      </c>
      <c r="K141" s="319">
        <f>apuração!K21</f>
        <v>0</v>
      </c>
      <c r="L141" s="499">
        <f>apuração!L21</f>
        <v>56</v>
      </c>
      <c r="M141" s="499">
        <f>apuração!M21</f>
        <v>59</v>
      </c>
      <c r="N141" s="322">
        <f>apuração!N21</f>
        <v>115</v>
      </c>
      <c r="O141" s="495"/>
    </row>
    <row r="142" spans="2:15" ht="18.600000000000001">
      <c r="B142" s="485" t="str">
        <f>apuração!B61</f>
        <v>780</v>
      </c>
      <c r="C142" s="319" t="str">
        <f>apuração!C61</f>
        <v>TOMITA</v>
      </c>
      <c r="D142" s="319" t="str">
        <f>apuração!D61</f>
        <v>LUIZ</v>
      </c>
      <c r="E142" s="319" t="str">
        <f>apuração!E61</f>
        <v>M</v>
      </c>
      <c r="F142" s="319" t="str">
        <f>apuração!F61</f>
        <v>15. BIR</v>
      </c>
      <c r="G142" s="343">
        <f>apuração!G61</f>
        <v>17710</v>
      </c>
      <c r="H142" s="320">
        <f>apuração!H61</f>
        <v>6</v>
      </c>
      <c r="I142" s="320" t="str">
        <f>apuração!I61</f>
        <v>A-SR</v>
      </c>
      <c r="J142" s="319" t="str">
        <f>apuração!J61</f>
        <v>LIB2026</v>
      </c>
      <c r="K142" s="319">
        <f>apuração!K61</f>
        <v>0</v>
      </c>
      <c r="L142" s="499">
        <f>apuração!L61</f>
        <v>61</v>
      </c>
      <c r="M142" s="499">
        <f>apuração!M61</f>
        <v>59</v>
      </c>
      <c r="N142" s="322">
        <f>apuração!N61</f>
        <v>120</v>
      </c>
      <c r="O142" s="495"/>
    </row>
    <row r="143" spans="2:15" ht="18.600000000000001">
      <c r="B143" s="485" t="str">
        <f>apuração!B75</f>
        <v>855</v>
      </c>
      <c r="C143" s="319" t="str">
        <f>apuração!C75</f>
        <v>YAMANO</v>
      </c>
      <c r="D143" s="319" t="str">
        <f>apuração!D75</f>
        <v>MASSAKATSU</v>
      </c>
      <c r="E143" s="319" t="str">
        <f>apuração!E75</f>
        <v>M</v>
      </c>
      <c r="F143" s="319" t="str">
        <f>apuração!F75</f>
        <v>03. IBI</v>
      </c>
      <c r="G143" s="343">
        <f>apuração!G75</f>
        <v>16365</v>
      </c>
      <c r="H143" s="320">
        <f>apuração!H75</f>
        <v>5</v>
      </c>
      <c r="I143" s="320" t="str">
        <f>apuração!I75</f>
        <v>A-SR</v>
      </c>
      <c r="J143" s="319" t="str">
        <f>apuração!J75</f>
        <v>LIB2026</v>
      </c>
      <c r="K143" s="319">
        <f>apuração!K75</f>
        <v>0</v>
      </c>
      <c r="L143" s="499">
        <f>apuração!L75</f>
        <v>53</v>
      </c>
      <c r="M143" s="499">
        <f>apuração!M75</f>
        <v>54</v>
      </c>
      <c r="N143" s="322">
        <f>apuração!N75</f>
        <v>107</v>
      </c>
      <c r="O143" s="495"/>
    </row>
    <row r="144" spans="2:15" ht="18.600000000000001">
      <c r="B144" s="485">
        <f>apuração!B28</f>
        <v>993</v>
      </c>
      <c r="C144" s="319" t="str">
        <f>apuração!C28</f>
        <v>ABEMATSU</v>
      </c>
      <c r="D144" s="319" t="str">
        <f>apuração!D28</f>
        <v>KATSUYUKI</v>
      </c>
      <c r="E144" s="319" t="str">
        <f>apuração!E28</f>
        <v>M</v>
      </c>
      <c r="F144" s="319" t="str">
        <f>apuração!F28</f>
        <v>07. GSP</v>
      </c>
      <c r="G144" s="343">
        <f>apuração!G28</f>
        <v>17411</v>
      </c>
      <c r="H144" s="320">
        <f>apuração!H28</f>
        <v>5</v>
      </c>
      <c r="I144" s="320" t="str">
        <f>apuração!I28</f>
        <v>A-SR</v>
      </c>
      <c r="J144" s="319" t="str">
        <f>apuração!J28</f>
        <v>LIB2026</v>
      </c>
      <c r="K144" s="319">
        <f>apuração!K28</f>
        <v>0</v>
      </c>
      <c r="L144" s="499">
        <f>apuração!L28</f>
        <v>59</v>
      </c>
      <c r="M144" s="499">
        <f>apuração!M28</f>
        <v>55</v>
      </c>
      <c r="N144" s="322">
        <f>apuração!N28</f>
        <v>114</v>
      </c>
      <c r="O144" s="495"/>
    </row>
    <row r="145" spans="2:15" ht="18.600000000000001">
      <c r="B145" s="485" t="str">
        <f>apuração!B17</f>
        <v>473</v>
      </c>
      <c r="C145" s="319" t="str">
        <f>apuração!C17</f>
        <v>NAKANO</v>
      </c>
      <c r="D145" s="319" t="str">
        <f>apuração!D17</f>
        <v>RUBENS SHOZI</v>
      </c>
      <c r="E145" s="319" t="str">
        <f>apuração!E17</f>
        <v>M</v>
      </c>
      <c r="F145" s="319" t="str">
        <f>apuração!F17</f>
        <v>11. NCC</v>
      </c>
      <c r="G145" s="343">
        <f>apuração!G17</f>
        <v>17547</v>
      </c>
      <c r="H145" s="320">
        <f>apuração!H17</f>
        <v>6</v>
      </c>
      <c r="I145" s="320" t="str">
        <f>apuração!I17</f>
        <v>A-SR</v>
      </c>
      <c r="J145" s="319" t="str">
        <f>apuração!J17</f>
        <v>LIB2026</v>
      </c>
      <c r="K145" s="319">
        <f>apuração!K17</f>
        <v>0</v>
      </c>
      <c r="L145" s="499">
        <f>apuração!L17</f>
        <v>54</v>
      </c>
      <c r="M145" s="499">
        <f>apuração!M17</f>
        <v>63</v>
      </c>
      <c r="N145" s="322">
        <f>apuração!N17</f>
        <v>117</v>
      </c>
      <c r="O145" s="495"/>
    </row>
    <row r="146" spans="2:15" ht="18.600000000000001">
      <c r="B146" s="485" t="str">
        <f>apuração!B48</f>
        <v>579</v>
      </c>
      <c r="C146" s="319" t="str">
        <f>apuração!C48</f>
        <v>HITOMI</v>
      </c>
      <c r="D146" s="319" t="str">
        <f>apuração!D48</f>
        <v>ITIRO</v>
      </c>
      <c r="E146" s="319" t="str">
        <f>apuração!E48</f>
        <v>M</v>
      </c>
      <c r="F146" s="319" t="str">
        <f>apuração!F48</f>
        <v>03. IBI</v>
      </c>
      <c r="G146" s="343">
        <f>apuração!G48</f>
        <v>16522</v>
      </c>
      <c r="H146" s="320">
        <f>apuração!H48</f>
        <v>6</v>
      </c>
      <c r="I146" s="320" t="str">
        <f>apuração!I48</f>
        <v>A-SR</v>
      </c>
      <c r="J146" s="319" t="str">
        <f>apuração!J48</f>
        <v>LIB2026</v>
      </c>
      <c r="K146" s="319">
        <f>apuração!K48</f>
        <v>0</v>
      </c>
      <c r="L146" s="499">
        <f>apuração!L48</f>
        <v>62</v>
      </c>
      <c r="M146" s="499">
        <f>apuração!M48</f>
        <v>53</v>
      </c>
      <c r="N146" s="322">
        <f>apuração!N48</f>
        <v>115</v>
      </c>
      <c r="O146" s="495"/>
    </row>
    <row r="147" spans="2:15" ht="18.600000000000001">
      <c r="B147" s="485" t="str">
        <f>apuração!B20</f>
        <v>320</v>
      </c>
      <c r="C147" s="319" t="str">
        <f>apuração!C20</f>
        <v>WAKABAYASHI</v>
      </c>
      <c r="D147" s="319" t="str">
        <f>apuração!D20</f>
        <v>KOITI</v>
      </c>
      <c r="E147" s="319" t="str">
        <f>apuração!E20</f>
        <v>M</v>
      </c>
      <c r="F147" s="319" t="str">
        <f>apuração!F20</f>
        <v>11. NCC</v>
      </c>
      <c r="G147" s="343">
        <f>apuração!G20</f>
        <v>15516</v>
      </c>
      <c r="H147" s="320">
        <f>apuração!H20</f>
        <v>5</v>
      </c>
      <c r="I147" s="320" t="str">
        <f>apuração!I20</f>
        <v>A-SR</v>
      </c>
      <c r="J147" s="319" t="str">
        <f>apuração!J20</f>
        <v>LIB2026</v>
      </c>
      <c r="K147" s="319">
        <f>apuração!K20</f>
        <v>0</v>
      </c>
      <c r="L147" s="499">
        <f>apuração!L20</f>
        <v>57</v>
      </c>
      <c r="M147" s="499">
        <f>apuração!M20</f>
        <v>67</v>
      </c>
      <c r="N147" s="322">
        <f>apuração!N20</f>
        <v>124</v>
      </c>
      <c r="O147" s="495"/>
    </row>
    <row r="148" spans="2:15" ht="18.600000000000001">
      <c r="B148" s="485" t="str">
        <f>apuração!B51</f>
        <v>129</v>
      </c>
      <c r="C148" s="319" t="str">
        <f>apuração!C51</f>
        <v>YAMAKAWA</v>
      </c>
      <c r="D148" s="319" t="str">
        <f>apuração!D51</f>
        <v>TAKAO</v>
      </c>
      <c r="E148" s="319" t="str">
        <f>apuração!E51</f>
        <v>M</v>
      </c>
      <c r="F148" s="319" t="str">
        <f>apuração!F51</f>
        <v>11. NCC</v>
      </c>
      <c r="G148" s="343">
        <f>apuração!G51</f>
        <v>16818</v>
      </c>
      <c r="H148" s="320">
        <f>apuração!H51</f>
        <v>6</v>
      </c>
      <c r="I148" s="320" t="str">
        <f>apuração!I51</f>
        <v>A-SR</v>
      </c>
      <c r="J148" s="319" t="str">
        <f>apuração!J51</f>
        <v>LIB2026</v>
      </c>
      <c r="K148" s="319">
        <f>apuração!K51</f>
        <v>0</v>
      </c>
      <c r="L148" s="499">
        <f>apuração!L51</f>
        <v>63</v>
      </c>
      <c r="M148" s="499">
        <f>apuração!M51</f>
        <v>70</v>
      </c>
      <c r="N148" s="322">
        <f>apuração!N51</f>
        <v>133</v>
      </c>
      <c r="O148" s="495"/>
    </row>
    <row r="149" spans="2:15" ht="18.600000000000001">
      <c r="B149" s="485" t="str">
        <f>apuração!B50</f>
        <v>141</v>
      </c>
      <c r="C149" s="319" t="str">
        <f>apuração!C50</f>
        <v>HASHIZUME</v>
      </c>
      <c r="D149" s="319" t="str">
        <f>apuração!D50</f>
        <v>AKIO</v>
      </c>
      <c r="E149" s="319" t="str">
        <f>apuração!E50</f>
        <v>M</v>
      </c>
      <c r="F149" s="319" t="str">
        <f>apuração!F50</f>
        <v>06. KOK</v>
      </c>
      <c r="G149" s="343">
        <f>apuração!G50</f>
        <v>16851</v>
      </c>
      <c r="H149" s="320">
        <f>apuração!H50</f>
        <v>6</v>
      </c>
      <c r="I149" s="320" t="str">
        <f>apuração!I50</f>
        <v>A-SR</v>
      </c>
      <c r="J149" s="319" t="str">
        <f>apuração!J50</f>
        <v>LIB2026</v>
      </c>
      <c r="K149" s="319">
        <f>apuração!K50</f>
        <v>0</v>
      </c>
      <c r="L149" s="499">
        <f>apuração!L50</f>
        <v>57</v>
      </c>
      <c r="M149" s="499">
        <f>apuração!M50</f>
        <v>58</v>
      </c>
      <c r="N149" s="322">
        <f>apuração!N50</f>
        <v>115</v>
      </c>
      <c r="O149" s="495"/>
    </row>
    <row r="150" spans="2:15" ht="18.600000000000001">
      <c r="B150" s="485" t="str">
        <f>apuração!B3</f>
        <v>951</v>
      </c>
      <c r="C150" s="319" t="str">
        <f>apuração!C3</f>
        <v>YOSHIDA</v>
      </c>
      <c r="D150" s="319" t="str">
        <f>apuração!D3</f>
        <v>AKIMITSU</v>
      </c>
      <c r="E150" s="319" t="str">
        <f>apuração!E3</f>
        <v>M</v>
      </c>
      <c r="F150" s="319" t="str">
        <f>apuração!F3</f>
        <v>11. NCC</v>
      </c>
      <c r="G150" s="343">
        <f>apuração!G3</f>
        <v>16973</v>
      </c>
      <c r="H150" s="320">
        <f>apuração!H3</f>
        <v>1</v>
      </c>
      <c r="I150" s="320" t="str">
        <f>apuração!I3</f>
        <v>EX-SR</v>
      </c>
      <c r="J150" s="319" t="str">
        <f>apuração!J3</f>
        <v>LIB2026</v>
      </c>
      <c r="K150" s="319">
        <f>apuração!K3</f>
        <v>0</v>
      </c>
      <c r="L150" s="499">
        <f>apuração!L3</f>
        <v>55</v>
      </c>
      <c r="M150" s="499">
        <f>apuração!M3</f>
        <v>64</v>
      </c>
      <c r="N150" s="322">
        <f>apuração!N3</f>
        <v>119</v>
      </c>
      <c r="O150" s="495"/>
    </row>
    <row r="151" spans="2:15" ht="18.600000000000001">
      <c r="B151" s="485" t="str">
        <f>apuração!B6</f>
        <v>271</v>
      </c>
      <c r="C151" s="319" t="str">
        <f>apuração!C6</f>
        <v>WATANABE</v>
      </c>
      <c r="D151" s="319" t="str">
        <f>apuração!D6</f>
        <v>HIROMI</v>
      </c>
      <c r="E151" s="319" t="str">
        <f>apuração!E6</f>
        <v>M</v>
      </c>
      <c r="F151" s="319" t="str">
        <f>apuração!F6</f>
        <v>08. SMA</v>
      </c>
      <c r="G151" s="343">
        <f>apuração!G6</f>
        <v>18070</v>
      </c>
      <c r="H151" s="320">
        <f>apuração!H6</f>
        <v>0</v>
      </c>
      <c r="I151" s="320" t="str">
        <f>apuração!I6</f>
        <v>EX-SR</v>
      </c>
      <c r="J151" s="319" t="str">
        <f>apuração!J6</f>
        <v>LIB2026</v>
      </c>
      <c r="K151" s="319">
        <f>apuração!K6</f>
        <v>0</v>
      </c>
      <c r="L151" s="499">
        <f>apuração!L6</f>
        <v>49</v>
      </c>
      <c r="M151" s="499">
        <f>apuração!M6</f>
        <v>52</v>
      </c>
      <c r="N151" s="322">
        <f>apuração!N6</f>
        <v>101</v>
      </c>
      <c r="O151" s="495"/>
    </row>
    <row r="152" spans="2:15" ht="18.600000000000001">
      <c r="B152" s="485" t="str">
        <f>apuração!B34</f>
        <v>170</v>
      </c>
      <c r="C152" s="319" t="str">
        <f>apuração!C34</f>
        <v>YAMAKAWA</v>
      </c>
      <c r="D152" s="319" t="str">
        <f>apuração!D34</f>
        <v>YOCHINOBU</v>
      </c>
      <c r="E152" s="319" t="str">
        <f>apuração!E34</f>
        <v>M</v>
      </c>
      <c r="F152" s="319" t="str">
        <f>apuração!F34</f>
        <v>11. NCC</v>
      </c>
      <c r="G152" s="343">
        <f>apuração!G34</f>
        <v>17962</v>
      </c>
      <c r="H152" s="320">
        <f>apuração!H34</f>
        <v>2</v>
      </c>
      <c r="I152" s="320" t="str">
        <f>apuração!I34</f>
        <v>EX-SR</v>
      </c>
      <c r="J152" s="319" t="str">
        <f>apuração!J34</f>
        <v>LIB2026</v>
      </c>
      <c r="K152" s="319">
        <f>apuração!K34</f>
        <v>0</v>
      </c>
      <c r="L152" s="499">
        <f>apuração!L34</f>
        <v>61</v>
      </c>
      <c r="M152" s="499">
        <f>apuração!M34</f>
        <v>56</v>
      </c>
      <c r="N152" s="322">
        <f>apuração!N34</f>
        <v>117</v>
      </c>
      <c r="O152" s="495"/>
    </row>
    <row r="153" spans="2:15" ht="18.600000000000001">
      <c r="B153" s="485" t="str">
        <f>apuração!B27</f>
        <v>527</v>
      </c>
      <c r="C153" s="319" t="str">
        <f>apuração!C27</f>
        <v>KONDO</v>
      </c>
      <c r="D153" s="319" t="str">
        <f>apuração!D27</f>
        <v>JORGE</v>
      </c>
      <c r="E153" s="319" t="str">
        <f>apuração!E27</f>
        <v>M</v>
      </c>
      <c r="F153" s="319" t="str">
        <f>apuração!F27</f>
        <v>12. COO</v>
      </c>
      <c r="G153" s="343">
        <f>apuração!G27</f>
        <v>16542</v>
      </c>
      <c r="H153" s="320">
        <f>apuração!H27</f>
        <v>3</v>
      </c>
      <c r="I153" s="320" t="str">
        <f>apuração!I27</f>
        <v>EX-SR</v>
      </c>
      <c r="J153" s="319" t="str">
        <f>apuração!J27</f>
        <v>LIB2026</v>
      </c>
      <c r="K153" s="319">
        <f>apuração!K27</f>
        <v>0</v>
      </c>
      <c r="L153" s="499">
        <f>apuração!L27</f>
        <v>55</v>
      </c>
      <c r="M153" s="499">
        <f>apuração!M27</f>
        <v>58</v>
      </c>
      <c r="N153" s="322">
        <f>apuração!N27</f>
        <v>113</v>
      </c>
      <c r="O153" s="495"/>
    </row>
    <row r="154" spans="2:15" ht="18.600000000000001">
      <c r="B154" s="485" t="str">
        <f>apuração!B54</f>
        <v>375</v>
      </c>
      <c r="C154" s="319" t="str">
        <f>apuração!C54</f>
        <v>KOJA</v>
      </c>
      <c r="D154" s="319" t="str">
        <f>apuração!D54</f>
        <v>J. JORGE</v>
      </c>
      <c r="E154" s="319" t="str">
        <f>apuração!E54</f>
        <v>M</v>
      </c>
      <c r="F154" s="319" t="str">
        <f>apuração!F54</f>
        <v>11. NCC</v>
      </c>
      <c r="G154" s="343">
        <f>apuração!G54</f>
        <v>16676</v>
      </c>
      <c r="H154" s="320">
        <f>apuração!H54</f>
        <v>2</v>
      </c>
      <c r="I154" s="320" t="str">
        <f>apuração!I54</f>
        <v>EX-SR</v>
      </c>
      <c r="J154" s="319" t="str">
        <f>apuração!J54</f>
        <v>LIB2026</v>
      </c>
      <c r="K154" s="319">
        <f>apuração!K54</f>
        <v>0</v>
      </c>
      <c r="L154" s="499">
        <f>apuração!L54</f>
        <v>53</v>
      </c>
      <c r="M154" s="499">
        <f>apuração!M54</f>
        <v>53</v>
      </c>
      <c r="N154" s="322">
        <f>apuração!N54</f>
        <v>106</v>
      </c>
      <c r="O154" s="495"/>
    </row>
    <row r="155" spans="2:15" ht="18.600000000000001">
      <c r="B155" s="485" t="str">
        <f>apuração!B19</f>
        <v>983</v>
      </c>
      <c r="C155" s="319" t="str">
        <f>apuração!C19</f>
        <v>OSAKO</v>
      </c>
      <c r="D155" s="319" t="str">
        <f>apuração!D19</f>
        <v>SERGIO</v>
      </c>
      <c r="E155" s="319" t="str">
        <f>apuração!E19</f>
        <v>M</v>
      </c>
      <c r="F155" s="319" t="str">
        <f>apuração!F19</f>
        <v>18. SOR</v>
      </c>
      <c r="G155" s="343">
        <f>apuração!G19</f>
        <v>16304</v>
      </c>
      <c r="H155" s="320">
        <f>apuração!H19</f>
        <v>3</v>
      </c>
      <c r="I155" s="320" t="str">
        <f>apuração!I19</f>
        <v>EX-SR</v>
      </c>
      <c r="J155" s="319" t="str">
        <f>apuração!J19</f>
        <v>LIB2026</v>
      </c>
      <c r="K155" s="319">
        <f>apuração!K19</f>
        <v>0</v>
      </c>
      <c r="L155" s="499">
        <f>apuração!L19</f>
        <v>60</v>
      </c>
      <c r="M155" s="499">
        <f>apuração!M19</f>
        <v>57</v>
      </c>
      <c r="N155" s="322">
        <f>apuração!N19</f>
        <v>117</v>
      </c>
      <c r="O155" s="495"/>
    </row>
    <row r="156" spans="2:15" ht="18.600000000000001">
      <c r="B156" s="485" t="str">
        <f>apuração!B2</f>
        <v>342</v>
      </c>
      <c r="C156" s="319" t="str">
        <f>apuração!C2</f>
        <v>TOBIMATSU</v>
      </c>
      <c r="D156" s="319" t="str">
        <f>apuração!D2</f>
        <v>SHINYA</v>
      </c>
      <c r="E156" s="319" t="str">
        <f>apuração!E2</f>
        <v>M</v>
      </c>
      <c r="F156" s="319" t="str">
        <f>apuração!F2</f>
        <v>06. KOK</v>
      </c>
      <c r="G156" s="343">
        <f>apuração!G2</f>
        <v>17774</v>
      </c>
      <c r="H156" s="320">
        <f>apuração!H2</f>
        <v>1</v>
      </c>
      <c r="I156" s="320" t="str">
        <f>apuração!I2</f>
        <v>EX-SR</v>
      </c>
      <c r="J156" s="319" t="str">
        <f>apuração!J2</f>
        <v>LIB2026</v>
      </c>
      <c r="K156" s="319">
        <f>apuração!K2</f>
        <v>0</v>
      </c>
      <c r="L156" s="499">
        <f>apuração!L2</f>
        <v>53</v>
      </c>
      <c r="M156" s="499">
        <f>apuração!M2</f>
        <v>52</v>
      </c>
      <c r="N156" s="322">
        <f>apuração!N2</f>
        <v>105</v>
      </c>
      <c r="O156" s="495"/>
    </row>
    <row r="157" spans="2:15" ht="18.600000000000001">
      <c r="B157" s="485" t="str">
        <f>apuração!B136</f>
        <v>736</v>
      </c>
      <c r="C157" s="319" t="str">
        <f>apuração!C136</f>
        <v>ANTUNES DE SOUZA</v>
      </c>
      <c r="D157" s="319" t="str">
        <f>apuração!D136</f>
        <v>BRUNO RAFAEL</v>
      </c>
      <c r="E157" s="319" t="str">
        <f>apuração!E136</f>
        <v>M</v>
      </c>
      <c r="F157" s="319" t="str">
        <f>apuração!F136</f>
        <v>18. SOR</v>
      </c>
      <c r="G157" s="343">
        <f>apuração!G136</f>
        <v>32057</v>
      </c>
      <c r="H157" s="320">
        <f>apuração!H136</f>
        <v>11</v>
      </c>
      <c r="I157" s="320" t="str">
        <f>apuração!I136</f>
        <v>C-NSR</v>
      </c>
      <c r="J157" s="319" t="str">
        <f>apuração!J136</f>
        <v>LIB2026</v>
      </c>
      <c r="K157" s="319">
        <f>apuração!K136</f>
        <v>0</v>
      </c>
      <c r="L157" s="499">
        <f>apuração!L136</f>
        <v>63</v>
      </c>
      <c r="M157" s="499">
        <f>apuração!M136</f>
        <v>55</v>
      </c>
      <c r="N157" s="322">
        <f>apuração!N136</f>
        <v>118</v>
      </c>
      <c r="O157" s="495"/>
    </row>
    <row r="158" spans="2:15" ht="18.600000000000001">
      <c r="B158" s="485" t="str">
        <f>apuração!B180</f>
        <v>404</v>
      </c>
      <c r="C158" s="319" t="str">
        <f>apuração!C180</f>
        <v>0ZAKI</v>
      </c>
      <c r="D158" s="319" t="str">
        <f>apuração!D180</f>
        <v>RAPHAEL M.</v>
      </c>
      <c r="E158" s="319" t="str">
        <f>apuração!E180</f>
        <v>M</v>
      </c>
      <c r="F158" s="319" t="str">
        <f>apuração!F180</f>
        <v>06. KOK</v>
      </c>
      <c r="G158" s="343">
        <f>apuração!G180</f>
        <v>32446</v>
      </c>
      <c r="H158" s="320">
        <f>apuração!H180</f>
        <v>12</v>
      </c>
      <c r="I158" s="320" t="str">
        <f>apuração!I180</f>
        <v>C-NSR</v>
      </c>
      <c r="J158" s="319" t="str">
        <f>apuração!J180</f>
        <v>LIB2026</v>
      </c>
      <c r="K158" s="319">
        <f>apuração!K180</f>
        <v>0</v>
      </c>
      <c r="L158" s="499">
        <f>apuração!L180</f>
        <v>62</v>
      </c>
      <c r="M158" s="499">
        <f>apuração!M180</f>
        <v>66</v>
      </c>
      <c r="N158" s="322">
        <f>apuração!N180</f>
        <v>128</v>
      </c>
      <c r="O158" s="495"/>
    </row>
    <row r="159" spans="2:15" ht="18.600000000000001">
      <c r="B159" s="485" t="str">
        <f>apuração!B124</f>
        <v>764</v>
      </c>
      <c r="C159" s="319" t="str">
        <f>apuração!C124</f>
        <v>ISHIHARA</v>
      </c>
      <c r="D159" s="319" t="str">
        <f>apuração!D124</f>
        <v>HILTON HARUAKI</v>
      </c>
      <c r="E159" s="319" t="str">
        <f>apuração!E124</f>
        <v>M</v>
      </c>
      <c r="F159" s="319" t="str">
        <f>apuração!F124</f>
        <v>01. PIE</v>
      </c>
      <c r="G159" s="343">
        <f>apuração!G124</f>
        <v>41116</v>
      </c>
      <c r="H159" s="320">
        <f>apuração!H124</f>
        <v>12</v>
      </c>
      <c r="I159" s="320" t="str">
        <f>apuração!I124</f>
        <v>C-NSR</v>
      </c>
      <c r="J159" s="319" t="str">
        <f>apuração!J124</f>
        <v>LIB2026</v>
      </c>
      <c r="K159" s="319">
        <f>apuração!K124</f>
        <v>0</v>
      </c>
      <c r="L159" s="499">
        <f>apuração!L124</f>
        <v>60</v>
      </c>
      <c r="M159" s="499">
        <f>apuração!M124</f>
        <v>66</v>
      </c>
      <c r="N159" s="322">
        <f>apuração!N124</f>
        <v>126</v>
      </c>
      <c r="O159" s="495"/>
    </row>
    <row r="160" spans="2:15" ht="18.600000000000001">
      <c r="B160" s="485" t="str">
        <f>apuração!B194</f>
        <v>408</v>
      </c>
      <c r="C160" s="319" t="str">
        <f>apuração!C194</f>
        <v>YOKOTA</v>
      </c>
      <c r="D160" s="319" t="str">
        <f>apuração!D194</f>
        <v>NELSON AKIRA</v>
      </c>
      <c r="E160" s="319" t="str">
        <f>apuração!E194</f>
        <v>M</v>
      </c>
      <c r="F160" s="319" t="str">
        <f>apuração!F194</f>
        <v>06. KOK</v>
      </c>
      <c r="G160" s="343">
        <f>apuração!G194</f>
        <v>20468</v>
      </c>
      <c r="H160" s="320">
        <f>apuração!H194</f>
        <v>12</v>
      </c>
      <c r="I160" s="320" t="str">
        <f>apuração!I194</f>
        <v>C-NSR</v>
      </c>
      <c r="J160" s="319" t="str">
        <f>apuração!J194</f>
        <v>LIB2026</v>
      </c>
      <c r="K160" s="319">
        <f>apuração!K194</f>
        <v>0</v>
      </c>
      <c r="L160" s="499">
        <f>apuração!L194</f>
        <v>59</v>
      </c>
      <c r="M160" s="499">
        <f>apuração!M194</f>
        <v>70</v>
      </c>
      <c r="N160" s="322">
        <f>apuração!N194</f>
        <v>129</v>
      </c>
      <c r="O160" s="495"/>
    </row>
    <row r="161" spans="2:15" ht="18.600000000000001">
      <c r="B161" s="485" t="str">
        <f>apuração!B93</f>
        <v>820</v>
      </c>
      <c r="C161" s="319" t="str">
        <f>apuração!C93</f>
        <v>RIBEIRO</v>
      </c>
      <c r="D161" s="319" t="str">
        <f>apuração!D93</f>
        <v>JORGE LUIZ</v>
      </c>
      <c r="E161" s="319" t="str">
        <f>apuração!E93</f>
        <v>M</v>
      </c>
      <c r="F161" s="319" t="str">
        <f>apuração!F93</f>
        <v>10. ITA</v>
      </c>
      <c r="G161" s="343">
        <f>apuração!G93</f>
        <v>19037</v>
      </c>
      <c r="H161" s="320">
        <f>apuração!H93</f>
        <v>12</v>
      </c>
      <c r="I161" s="320" t="str">
        <f>apuração!I93</f>
        <v>C-NSR</v>
      </c>
      <c r="J161" s="319" t="str">
        <f>apuração!J93</f>
        <v>LIB2026</v>
      </c>
      <c r="K161" s="319">
        <f>apuração!K93</f>
        <v>0</v>
      </c>
      <c r="L161" s="499">
        <f>apuração!L93</f>
        <v>99</v>
      </c>
      <c r="M161" s="499">
        <f>apuração!M93</f>
        <v>99</v>
      </c>
      <c r="N161" s="322">
        <f>apuração!N93</f>
        <v>198</v>
      </c>
      <c r="O161" s="495"/>
    </row>
    <row r="162" spans="2:15" ht="18.600000000000001">
      <c r="B162" s="485" t="str">
        <f>apuração!B40</f>
        <v>770</v>
      </c>
      <c r="C162" s="319" t="str">
        <f>apuração!C40</f>
        <v>MATSUI</v>
      </c>
      <c r="D162" s="319" t="str">
        <f>apuração!D40</f>
        <v>SERGIO KIYOSHI</v>
      </c>
      <c r="E162" s="319" t="str">
        <f>apuração!E40</f>
        <v>M</v>
      </c>
      <c r="F162" s="319" t="str">
        <f>apuração!F40</f>
        <v>07. GSP</v>
      </c>
      <c r="G162" s="343">
        <f>apuração!G40</f>
        <v>21525</v>
      </c>
      <c r="H162" s="320">
        <f>apuração!H40</f>
        <v>12</v>
      </c>
      <c r="I162" s="320" t="str">
        <f>apuração!I40</f>
        <v>C-NSR</v>
      </c>
      <c r="J162" s="319" t="str">
        <f>apuração!J40</f>
        <v>LIB2026</v>
      </c>
      <c r="K162" s="319">
        <f>apuração!K40</f>
        <v>0</v>
      </c>
      <c r="L162" s="499">
        <f>apuração!L40</f>
        <v>62</v>
      </c>
      <c r="M162" s="499">
        <f>apuração!M40</f>
        <v>61</v>
      </c>
      <c r="N162" s="322">
        <f>apuração!N40</f>
        <v>123</v>
      </c>
      <c r="O162" s="495"/>
    </row>
    <row r="163" spans="2:15" ht="18.600000000000001">
      <c r="B163" s="485" t="str">
        <f>apuração!B206</f>
        <v>410</v>
      </c>
      <c r="C163" s="319" t="str">
        <f>apuração!C206</f>
        <v>YOSHINO</v>
      </c>
      <c r="D163" s="319" t="str">
        <f>apuração!D206</f>
        <v>GUIDO YOSHIAKI</v>
      </c>
      <c r="E163" s="319" t="str">
        <f>apuração!E206</f>
        <v>M</v>
      </c>
      <c r="F163" s="319" t="str">
        <f>apuração!F206</f>
        <v>11. NCC</v>
      </c>
      <c r="G163" s="343">
        <f>apuração!G206</f>
        <v>21607</v>
      </c>
      <c r="H163" s="320">
        <f>apuração!H206</f>
        <v>12</v>
      </c>
      <c r="I163" s="320" t="str">
        <f>apuração!I206</f>
        <v>C-NSR</v>
      </c>
      <c r="J163" s="319" t="str">
        <f>apuração!J206</f>
        <v>LIB2026i</v>
      </c>
      <c r="K163" s="319">
        <f>apuração!K206</f>
        <v>0</v>
      </c>
      <c r="L163" s="499">
        <f>apuração!L206</f>
        <v>65</v>
      </c>
      <c r="M163" s="499">
        <f>apuração!M206</f>
        <v>65</v>
      </c>
      <c r="N163" s="322">
        <f>apuração!N206</f>
        <v>130</v>
      </c>
      <c r="O163" s="495"/>
    </row>
    <row r="164" spans="2:15" ht="18.600000000000001">
      <c r="B164" s="485" t="str">
        <f>apuração!B205</f>
        <v>766</v>
      </c>
      <c r="C164" s="319" t="str">
        <f>apuração!C205</f>
        <v>MINAMIGATA</v>
      </c>
      <c r="D164" s="319" t="str">
        <f>apuração!D205</f>
        <v>JOAO YASUHIRO</v>
      </c>
      <c r="E164" s="319" t="str">
        <f>apuração!E205</f>
        <v>M</v>
      </c>
      <c r="F164" s="319" t="str">
        <f>apuração!F205</f>
        <v>15. BIR</v>
      </c>
      <c r="G164" s="343">
        <f>apuração!G205</f>
        <v>21707</v>
      </c>
      <c r="H164" s="320">
        <f>apuração!H205</f>
        <v>12</v>
      </c>
      <c r="I164" s="320" t="str">
        <f>apuração!I205</f>
        <v>C-NSR</v>
      </c>
      <c r="J164" s="319" t="str">
        <f>apuração!J205</f>
        <v>LIB2026</v>
      </c>
      <c r="K164" s="319">
        <f>apuração!K205</f>
        <v>0</v>
      </c>
      <c r="L164" s="499">
        <f>apuração!L205</f>
        <v>64</v>
      </c>
      <c r="M164" s="499">
        <f>apuração!M205</f>
        <v>69</v>
      </c>
      <c r="N164" s="322">
        <f>apuração!N205</f>
        <v>133</v>
      </c>
      <c r="O164" s="495"/>
    </row>
    <row r="165" spans="2:15" ht="18.600000000000001">
      <c r="B165" s="485" t="str">
        <f>apuração!B152</f>
        <v>975</v>
      </c>
      <c r="C165" s="319" t="str">
        <f>apuração!C152</f>
        <v>OGAWA</v>
      </c>
      <c r="D165" s="319" t="str">
        <f>apuração!D152</f>
        <v>ARNALDO</v>
      </c>
      <c r="E165" s="319" t="str">
        <f>apuração!E152</f>
        <v>M</v>
      </c>
      <c r="F165" s="319" t="str">
        <f>apuração!F152</f>
        <v>15. BIR</v>
      </c>
      <c r="G165" s="343">
        <f>apuração!G152</f>
        <v>21814</v>
      </c>
      <c r="H165" s="320">
        <f>apuração!H152</f>
        <v>10</v>
      </c>
      <c r="I165" s="320" t="str">
        <f>apuração!I152</f>
        <v>C-NSR</v>
      </c>
      <c r="J165" s="319" t="str">
        <f>apuração!J152</f>
        <v>LIB2026</v>
      </c>
      <c r="K165" s="319">
        <f>apuração!K152</f>
        <v>0</v>
      </c>
      <c r="L165" s="499">
        <f>apuração!L152</f>
        <v>65</v>
      </c>
      <c r="M165" s="499">
        <f>apuração!M152</f>
        <v>59</v>
      </c>
      <c r="N165" s="322">
        <f>apuração!N152</f>
        <v>124</v>
      </c>
      <c r="O165" s="495"/>
    </row>
    <row r="166" spans="2:15" ht="18.600000000000001">
      <c r="B166" s="485" t="str">
        <f>apuração!B45</f>
        <v>735</v>
      </c>
      <c r="C166" s="319" t="str">
        <f>apuração!C45</f>
        <v>BARBOSA DE LIMA</v>
      </c>
      <c r="D166" s="319" t="str">
        <f>apuração!D45</f>
        <v>JOSE HILTON</v>
      </c>
      <c r="E166" s="319" t="str">
        <f>apuração!E45</f>
        <v>M</v>
      </c>
      <c r="F166" s="319" t="str">
        <f>apuração!F45</f>
        <v>18. SOR</v>
      </c>
      <c r="G166" s="343">
        <f>apuração!G45</f>
        <v>24988</v>
      </c>
      <c r="H166" s="320">
        <f>apuração!H45</f>
        <v>12</v>
      </c>
      <c r="I166" s="320" t="str">
        <f>apuração!I45</f>
        <v>C-NSR</v>
      </c>
      <c r="J166" s="319" t="str">
        <f>apuração!J45</f>
        <v>LIB2026</v>
      </c>
      <c r="K166" s="319">
        <f>apuração!K45</f>
        <v>0</v>
      </c>
      <c r="L166" s="499">
        <f>apuração!L45</f>
        <v>59</v>
      </c>
      <c r="M166" s="499">
        <f>apuração!M45</f>
        <v>56</v>
      </c>
      <c r="N166" s="322">
        <f>apuração!N45</f>
        <v>115</v>
      </c>
      <c r="O166" s="495"/>
    </row>
    <row r="167" spans="2:15" ht="18.600000000000001">
      <c r="B167" s="485">
        <f>apuração!B203</f>
        <v>709</v>
      </c>
      <c r="C167" s="319" t="str">
        <f>apuração!C203</f>
        <v>MADUREIRA</v>
      </c>
      <c r="D167" s="319" t="str">
        <f>apuração!D203</f>
        <v>CESAR AUGUSTO</v>
      </c>
      <c r="E167" s="319" t="str">
        <f>apuração!E203</f>
        <v>M</v>
      </c>
      <c r="F167" s="319" t="str">
        <f>apuração!F203</f>
        <v>06. KOK</v>
      </c>
      <c r="G167" s="343">
        <f>apuração!G203</f>
        <v>19956</v>
      </c>
      <c r="H167" s="320">
        <f>apuração!H203</f>
        <v>12</v>
      </c>
      <c r="I167" s="320" t="str">
        <f>apuração!I203</f>
        <v>C-NSR</v>
      </c>
      <c r="J167" s="319" t="str">
        <f>apuração!J203</f>
        <v>LIB2026</v>
      </c>
      <c r="K167" s="319">
        <f>apuração!K203</f>
        <v>0</v>
      </c>
      <c r="L167" s="499">
        <f>apuração!L203</f>
        <v>57</v>
      </c>
      <c r="M167" s="499">
        <f>apuração!M203</f>
        <v>56</v>
      </c>
      <c r="N167" s="322">
        <f>apuração!N203</f>
        <v>113</v>
      </c>
      <c r="O167" s="495"/>
    </row>
    <row r="168" spans="2:15" ht="18.600000000000001">
      <c r="B168" s="485" t="str">
        <f>apuração!B126</f>
        <v>848</v>
      </c>
      <c r="C168" s="319" t="str">
        <f>apuração!C126</f>
        <v>NOZAWA</v>
      </c>
      <c r="D168" s="319" t="str">
        <f>apuração!D126</f>
        <v>CARLOS MASAYUKI</v>
      </c>
      <c r="E168" s="319" t="str">
        <f>apuração!E126</f>
        <v>M</v>
      </c>
      <c r="F168" s="319" t="str">
        <f>apuração!F126</f>
        <v>06. KOK</v>
      </c>
      <c r="G168" s="343">
        <f>apuração!G126</f>
        <v>24027</v>
      </c>
      <c r="H168" s="320">
        <f>apuração!H126</f>
        <v>9</v>
      </c>
      <c r="I168" s="320" t="str">
        <f>apuração!I126</f>
        <v>B-NSR</v>
      </c>
      <c r="J168" s="319" t="str">
        <f>apuração!J126</f>
        <v>LIB2026</v>
      </c>
      <c r="K168" s="319">
        <f>apuração!K126</f>
        <v>0</v>
      </c>
      <c r="L168" s="499">
        <f>apuração!L126</f>
        <v>64</v>
      </c>
      <c r="M168" s="499">
        <f>apuração!M126</f>
        <v>61</v>
      </c>
      <c r="N168" s="322">
        <f>apuração!N126</f>
        <v>125</v>
      </c>
      <c r="O168" s="495"/>
    </row>
    <row r="169" spans="2:15" ht="18.600000000000001">
      <c r="B169" s="485" t="str">
        <f>apuração!B173</f>
        <v>744</v>
      </c>
      <c r="C169" s="319" t="str">
        <f>apuração!C173</f>
        <v>UEMURA</v>
      </c>
      <c r="D169" s="319" t="str">
        <f>apuração!D173</f>
        <v>JORGE</v>
      </c>
      <c r="E169" s="319" t="str">
        <f>apuração!E173</f>
        <v>M</v>
      </c>
      <c r="F169" s="319" t="str">
        <f>apuração!F173</f>
        <v>01. PIE</v>
      </c>
      <c r="G169" s="343">
        <f>apuração!G173</f>
        <v>29247</v>
      </c>
      <c r="H169" s="320">
        <f>apuração!H173</f>
        <v>9</v>
      </c>
      <c r="I169" s="320" t="str">
        <f>apuração!I173</f>
        <v>B-NSR</v>
      </c>
      <c r="J169" s="319" t="str">
        <f>apuração!J173</f>
        <v>LIB2026</v>
      </c>
      <c r="K169" s="319">
        <f>apuração!K173</f>
        <v>0</v>
      </c>
      <c r="L169" s="499">
        <f>apuração!L173</f>
        <v>64</v>
      </c>
      <c r="M169" s="499">
        <f>apuração!M173</f>
        <v>65</v>
      </c>
      <c r="N169" s="322">
        <f>apuração!N173</f>
        <v>129</v>
      </c>
      <c r="O169" s="495"/>
    </row>
    <row r="170" spans="2:15" ht="18.600000000000001">
      <c r="B170" s="485" t="str">
        <f>apuração!B170</f>
        <v>737</v>
      </c>
      <c r="C170" s="319" t="str">
        <f>apuração!C170</f>
        <v>SAKATA</v>
      </c>
      <c r="D170" s="319" t="str">
        <f>apuração!D170</f>
        <v>JORGE</v>
      </c>
      <c r="E170" s="319" t="str">
        <f>apuração!E170</f>
        <v>M</v>
      </c>
      <c r="F170" s="319" t="str">
        <f>apuração!F170</f>
        <v>18. SOR</v>
      </c>
      <c r="G170" s="343">
        <f>apuração!G170</f>
        <v>19445</v>
      </c>
      <c r="H170" s="320">
        <f>apuração!H170</f>
        <v>9</v>
      </c>
      <c r="I170" s="320" t="str">
        <f>apuração!I170</f>
        <v>B-NSR</v>
      </c>
      <c r="J170" s="319" t="str">
        <f>apuração!J170</f>
        <v>LIB2026</v>
      </c>
      <c r="K170" s="319">
        <f>apuração!K170</f>
        <v>0</v>
      </c>
      <c r="L170" s="499">
        <f>apuração!L170</f>
        <v>58</v>
      </c>
      <c r="M170" s="499">
        <f>apuração!M170</f>
        <v>64</v>
      </c>
      <c r="N170" s="322">
        <f>apuração!N170</f>
        <v>122</v>
      </c>
      <c r="O170" s="495"/>
    </row>
    <row r="171" spans="2:15" ht="18.600000000000001">
      <c r="B171" s="485" t="str">
        <f>apuração!B114</f>
        <v>697</v>
      </c>
      <c r="C171" s="319" t="str">
        <f>apuração!C114</f>
        <v>YADOYA</v>
      </c>
      <c r="D171" s="319" t="str">
        <f>apuração!D114</f>
        <v>KITARO</v>
      </c>
      <c r="E171" s="319" t="str">
        <f>apuração!E114</f>
        <v>M</v>
      </c>
      <c r="F171" s="319" t="str">
        <f>apuração!F114</f>
        <v>07. GSP</v>
      </c>
      <c r="G171" s="343">
        <f>apuração!G114</f>
        <v>23259</v>
      </c>
      <c r="H171" s="320">
        <f>apuração!H114</f>
        <v>9</v>
      </c>
      <c r="I171" s="320" t="str">
        <f>apuração!I114</f>
        <v>B-NSR</v>
      </c>
      <c r="J171" s="319" t="str">
        <f>apuração!J114</f>
        <v>LIB2026</v>
      </c>
      <c r="K171" s="319">
        <f>apuração!K114</f>
        <v>0</v>
      </c>
      <c r="L171" s="499">
        <f>apuração!L114</f>
        <v>60</v>
      </c>
      <c r="M171" s="499">
        <f>apuração!M114</f>
        <v>70</v>
      </c>
      <c r="N171" s="322">
        <f>apuração!N114</f>
        <v>130</v>
      </c>
      <c r="O171" s="495"/>
    </row>
    <row r="172" spans="2:15" ht="18.600000000000001">
      <c r="B172" s="485" t="str">
        <f>apuração!B90</f>
        <v>887</v>
      </c>
      <c r="C172" s="319" t="str">
        <f>apuração!C90</f>
        <v>A. GOMES</v>
      </c>
      <c r="D172" s="319" t="str">
        <f>apuração!D90</f>
        <v>CLAUDEMIR</v>
      </c>
      <c r="E172" s="319" t="str">
        <f>apuração!E90</f>
        <v>M</v>
      </c>
      <c r="F172" s="319" t="str">
        <f>apuração!F90</f>
        <v>11. NCC</v>
      </c>
      <c r="G172" s="343">
        <f>apuração!G90</f>
        <v>28815</v>
      </c>
      <c r="H172" s="320">
        <f>apuração!H90</f>
        <v>8</v>
      </c>
      <c r="I172" s="320" t="str">
        <f>apuração!I90</f>
        <v>B-NSR</v>
      </c>
      <c r="J172" s="319" t="str">
        <f>apuração!J90</f>
        <v>LIB2026</v>
      </c>
      <c r="K172" s="319">
        <f>apuração!K90</f>
        <v>0</v>
      </c>
      <c r="L172" s="499">
        <f>apuração!L90</f>
        <v>55</v>
      </c>
      <c r="M172" s="499">
        <f>apuração!M90</f>
        <v>62</v>
      </c>
      <c r="N172" s="322">
        <f>apuração!N90</f>
        <v>117</v>
      </c>
      <c r="O172" s="495"/>
    </row>
    <row r="173" spans="2:15" ht="18.600000000000001">
      <c r="B173" s="485">
        <f>apuração!B165</f>
        <v>587</v>
      </c>
      <c r="C173" s="319" t="str">
        <f>apuração!C165</f>
        <v>SHIMURA</v>
      </c>
      <c r="D173" s="319" t="str">
        <f>apuração!D165</f>
        <v>JUSCELINO</v>
      </c>
      <c r="E173" s="319" t="str">
        <f>apuração!E165</f>
        <v>M</v>
      </c>
      <c r="F173" s="319" t="str">
        <f>apuração!F165</f>
        <v>07. GSP</v>
      </c>
      <c r="G173" s="343">
        <f>apuração!G165</f>
        <v>20561</v>
      </c>
      <c r="H173" s="320">
        <f>apuração!H165</f>
        <v>9</v>
      </c>
      <c r="I173" s="320" t="str">
        <f>apuração!I165</f>
        <v>B-NSR</v>
      </c>
      <c r="J173" s="319" t="str">
        <f>apuração!J165</f>
        <v>LIB2026</v>
      </c>
      <c r="K173" s="319">
        <f>apuração!K165</f>
        <v>0</v>
      </c>
      <c r="L173" s="499">
        <f>apuração!L165</f>
        <v>58</v>
      </c>
      <c r="M173" s="499">
        <f>apuração!M165</f>
        <v>59</v>
      </c>
      <c r="N173" s="322">
        <f>apuração!N165</f>
        <v>117</v>
      </c>
      <c r="O173" s="495"/>
    </row>
    <row r="174" spans="2:15" ht="18.600000000000001">
      <c r="B174" s="485" t="str">
        <f>apuração!B134</f>
        <v>715</v>
      </c>
      <c r="C174" s="319" t="str">
        <f>apuração!C134</f>
        <v>MAEDA</v>
      </c>
      <c r="D174" s="319" t="str">
        <f>apuração!D134</f>
        <v>ALLAN YUJI</v>
      </c>
      <c r="E174" s="319" t="str">
        <f>apuração!E134</f>
        <v>M</v>
      </c>
      <c r="F174" s="319" t="str">
        <f>apuração!F134</f>
        <v>03. IBI</v>
      </c>
      <c r="G174" s="343">
        <f>apuração!G134</f>
        <v>32498</v>
      </c>
      <c r="H174" s="320">
        <f>apuração!H134</f>
        <v>7</v>
      </c>
      <c r="I174" s="320" t="str">
        <f>apuração!I134</f>
        <v>B-NSR</v>
      </c>
      <c r="J174" s="319" t="str">
        <f>apuração!J134</f>
        <v>LIB2026</v>
      </c>
      <c r="K174" s="319">
        <f>apuração!K134</f>
        <v>0</v>
      </c>
      <c r="L174" s="499">
        <f>apuração!L134</f>
        <v>61</v>
      </c>
      <c r="M174" s="499">
        <f>apuração!M134</f>
        <v>56</v>
      </c>
      <c r="N174" s="322">
        <f>apuração!N134</f>
        <v>117</v>
      </c>
      <c r="O174" s="495"/>
    </row>
    <row r="175" spans="2:15" ht="18.600000000000001">
      <c r="B175" s="485">
        <f>apuração!B122</f>
        <v>691</v>
      </c>
      <c r="C175" s="319" t="str">
        <f>apuração!C122</f>
        <v>HIRATA</v>
      </c>
      <c r="D175" s="319" t="str">
        <f>apuração!D122</f>
        <v>IRINEU YASSAYUKI</v>
      </c>
      <c r="E175" s="319" t="str">
        <f>apuração!E122</f>
        <v>M</v>
      </c>
      <c r="F175" s="319" t="str">
        <f>apuração!F122</f>
        <v>06. KOK</v>
      </c>
      <c r="G175" s="343">
        <f>apuração!G122</f>
        <v>24162</v>
      </c>
      <c r="H175" s="320">
        <f>apuração!H122</f>
        <v>8</v>
      </c>
      <c r="I175" s="320" t="str">
        <f>apuração!I122</f>
        <v>B-NSR</v>
      </c>
      <c r="J175" s="319" t="str">
        <f>apuração!J122</f>
        <v>LIB2026</v>
      </c>
      <c r="K175" s="319">
        <f>apuração!K122</f>
        <v>0</v>
      </c>
      <c r="L175" s="499">
        <f>apuração!L122</f>
        <v>56</v>
      </c>
      <c r="M175" s="499">
        <f>apuração!M122</f>
        <v>57</v>
      </c>
      <c r="N175" s="322">
        <f>apuração!N122</f>
        <v>113</v>
      </c>
      <c r="O175" s="495"/>
    </row>
    <row r="176" spans="2:15" ht="18.600000000000001">
      <c r="B176" s="485" t="str">
        <f>apuração!B154</f>
        <v>889</v>
      </c>
      <c r="C176" s="319" t="str">
        <f>apuração!C154</f>
        <v>BAPTISTA</v>
      </c>
      <c r="D176" s="319" t="str">
        <f>apuração!D154</f>
        <v>LUIZ CARLOS</v>
      </c>
      <c r="E176" s="319" t="str">
        <f>apuração!E154</f>
        <v>M</v>
      </c>
      <c r="F176" s="319" t="str">
        <f>apuração!F154</f>
        <v>16. SUM</v>
      </c>
      <c r="G176" s="343">
        <f>apuração!G154</f>
        <v>21818</v>
      </c>
      <c r="H176" s="320">
        <f>apuração!H154</f>
        <v>7</v>
      </c>
      <c r="I176" s="320" t="str">
        <f>apuração!I154</f>
        <v>B-NSR</v>
      </c>
      <c r="J176" s="319" t="str">
        <f>apuração!J154</f>
        <v>LIB2026</v>
      </c>
      <c r="K176" s="319">
        <f>apuração!K154</f>
        <v>0</v>
      </c>
      <c r="L176" s="499">
        <f>apuração!L154</f>
        <v>61</v>
      </c>
      <c r="M176" s="499">
        <f>apuração!M154</f>
        <v>52</v>
      </c>
      <c r="N176" s="322">
        <f>apuração!N154</f>
        <v>113</v>
      </c>
      <c r="O176" s="495"/>
    </row>
    <row r="177" spans="2:15" ht="18.600000000000001">
      <c r="B177" s="485" t="str">
        <f>apuração!B82</f>
        <v>784</v>
      </c>
      <c r="C177" s="319" t="str">
        <f>apuração!C82</f>
        <v>MINAMI</v>
      </c>
      <c r="D177" s="319" t="str">
        <f>apuração!D82</f>
        <v>TADAHIRO</v>
      </c>
      <c r="E177" s="319" t="str">
        <f>apuração!E82</f>
        <v>M</v>
      </c>
      <c r="F177" s="319" t="str">
        <f>apuração!F82</f>
        <v>15. BIR</v>
      </c>
      <c r="G177" s="343">
        <f>apuração!G82</f>
        <v>19440</v>
      </c>
      <c r="H177" s="320">
        <f>apuração!H82</f>
        <v>7</v>
      </c>
      <c r="I177" s="320" t="str">
        <f>apuração!I82</f>
        <v>B-NSR</v>
      </c>
      <c r="J177" s="319" t="str">
        <f>apuração!J82</f>
        <v>LIB2026</v>
      </c>
      <c r="K177" s="319">
        <f>apuração!K82</f>
        <v>0</v>
      </c>
      <c r="L177" s="499">
        <f>apuração!L82</f>
        <v>56</v>
      </c>
      <c r="M177" s="499">
        <f>apuração!M82</f>
        <v>64</v>
      </c>
      <c r="N177" s="322">
        <f>apuração!N82</f>
        <v>120</v>
      </c>
      <c r="O177" s="495"/>
    </row>
    <row r="178" spans="2:15" ht="18.600000000000001">
      <c r="B178" s="485" t="str">
        <f>apuração!B142</f>
        <v>335</v>
      </c>
      <c r="C178" s="319" t="str">
        <f>apuração!C142</f>
        <v>KITANO</v>
      </c>
      <c r="D178" s="319" t="str">
        <f>apuração!D142</f>
        <v>KAZUO</v>
      </c>
      <c r="E178" s="319" t="str">
        <f>apuração!E142</f>
        <v>M</v>
      </c>
      <c r="F178" s="319" t="str">
        <f>apuração!F142</f>
        <v>11. NCC</v>
      </c>
      <c r="G178" s="343">
        <f>apuração!G142</f>
        <v>19890</v>
      </c>
      <c r="H178" s="320">
        <f>apuração!H142</f>
        <v>8</v>
      </c>
      <c r="I178" s="320" t="str">
        <f>apuração!I142</f>
        <v>B-NSR</v>
      </c>
      <c r="J178" s="319" t="str">
        <f>apuração!J142</f>
        <v>LIB2026</v>
      </c>
      <c r="K178" s="319">
        <f>apuração!K142</f>
        <v>0</v>
      </c>
      <c r="L178" s="499">
        <f>apuração!L142</f>
        <v>60</v>
      </c>
      <c r="M178" s="499">
        <f>apuração!M142</f>
        <v>67</v>
      </c>
      <c r="N178" s="322">
        <f>apuração!N142</f>
        <v>127</v>
      </c>
      <c r="O178" s="495"/>
    </row>
    <row r="179" spans="2:15" ht="18.600000000000001">
      <c r="B179" s="485" t="str">
        <f>apuração!B149</f>
        <v>169</v>
      </c>
      <c r="C179" s="319" t="str">
        <f>apuração!C149</f>
        <v>SILVA</v>
      </c>
      <c r="D179" s="319" t="str">
        <f>apuração!D149</f>
        <v>MANOEL</v>
      </c>
      <c r="E179" s="319" t="str">
        <f>apuração!E149</f>
        <v>M</v>
      </c>
      <c r="F179" s="319" t="str">
        <f>apuração!F149</f>
        <v>06. KOK</v>
      </c>
      <c r="G179" s="343">
        <f>apuração!G149</f>
        <v>20205</v>
      </c>
      <c r="H179" s="320">
        <f>apuração!H149</f>
        <v>9</v>
      </c>
      <c r="I179" s="320" t="str">
        <f>apuração!I149</f>
        <v>B-NSR</v>
      </c>
      <c r="J179" s="319" t="str">
        <f>apuração!J149</f>
        <v>LIB2026</v>
      </c>
      <c r="K179" s="319">
        <f>apuração!K149</f>
        <v>0</v>
      </c>
      <c r="L179" s="499">
        <f>apuração!L149</f>
        <v>64</v>
      </c>
      <c r="M179" s="499">
        <f>apuração!M149</f>
        <v>55</v>
      </c>
      <c r="N179" s="322">
        <f>apuração!N149</f>
        <v>119</v>
      </c>
      <c r="O179" s="495"/>
    </row>
    <row r="180" spans="2:15" ht="18.600000000000001">
      <c r="B180" s="485" t="str">
        <f>apuração!B94</f>
        <v>976</v>
      </c>
      <c r="C180" s="319" t="str">
        <f>apuração!C94</f>
        <v>MORI</v>
      </c>
      <c r="D180" s="319" t="str">
        <f>apuração!D94</f>
        <v>SADAO</v>
      </c>
      <c r="E180" s="319" t="str">
        <f>apuração!E94</f>
        <v>M</v>
      </c>
      <c r="F180" s="319" t="str">
        <f>apuração!F94</f>
        <v>01. PIE</v>
      </c>
      <c r="G180" s="343">
        <f>apuração!G94</f>
        <v>19729</v>
      </c>
      <c r="H180" s="320">
        <f>apuração!H94</f>
        <v>8</v>
      </c>
      <c r="I180" s="320" t="str">
        <f>apuração!I94</f>
        <v>B-NSR</v>
      </c>
      <c r="J180" s="319" t="str">
        <f>apuração!J94</f>
        <v>LIB2026</v>
      </c>
      <c r="K180" s="319">
        <f>apuração!K94</f>
        <v>0</v>
      </c>
      <c r="L180" s="499">
        <f>apuração!L94</f>
        <v>67</v>
      </c>
      <c r="M180" s="499">
        <f>apuração!M94</f>
        <v>59</v>
      </c>
      <c r="N180" s="322">
        <f>apuração!N94</f>
        <v>126</v>
      </c>
      <c r="O180" s="495"/>
    </row>
    <row r="181" spans="2:15" ht="18.600000000000001">
      <c r="B181" s="485" t="str">
        <f>apuração!B36</f>
        <v>326</v>
      </c>
      <c r="C181" s="319" t="str">
        <f>apuração!C36</f>
        <v>ISHII</v>
      </c>
      <c r="D181" s="319" t="str">
        <f>apuração!D36</f>
        <v>ROBERTO</v>
      </c>
      <c r="E181" s="319" t="str">
        <f>apuração!E36</f>
        <v>M</v>
      </c>
      <c r="F181" s="319" t="str">
        <f>apuração!F36</f>
        <v>11. NCC</v>
      </c>
      <c r="G181" s="343">
        <f>apuração!G36</f>
        <v>19545</v>
      </c>
      <c r="H181" s="320">
        <f>apuração!H36</f>
        <v>6</v>
      </c>
      <c r="I181" s="320" t="str">
        <f>apuração!I36</f>
        <v>A-NSR</v>
      </c>
      <c r="J181" s="319" t="str">
        <f>apuração!J36</f>
        <v>LIB2026</v>
      </c>
      <c r="K181" s="319">
        <f>apuração!K36</f>
        <v>0</v>
      </c>
      <c r="L181" s="499">
        <f>apuração!L36</f>
        <v>52</v>
      </c>
      <c r="M181" s="499">
        <f>apuração!M36</f>
        <v>52</v>
      </c>
      <c r="N181" s="322">
        <f>apuração!N36</f>
        <v>104</v>
      </c>
      <c r="O181" s="495"/>
    </row>
    <row r="182" spans="2:15" ht="18.600000000000001">
      <c r="B182" s="485" t="str">
        <f>apuração!B31</f>
        <v>434</v>
      </c>
      <c r="C182" s="319" t="str">
        <f>apuração!C31</f>
        <v>KATO</v>
      </c>
      <c r="D182" s="319" t="str">
        <f>apuração!D31</f>
        <v>MASSAKAZU</v>
      </c>
      <c r="E182" s="319" t="str">
        <f>apuração!E31</f>
        <v>M</v>
      </c>
      <c r="F182" s="319" t="str">
        <f>apuração!F31</f>
        <v>01. PIE</v>
      </c>
      <c r="G182" s="343" t="str">
        <f>apuração!G31</f>
        <v>15/07/1960</v>
      </c>
      <c r="H182" s="320">
        <f>apuração!H31</f>
        <v>4</v>
      </c>
      <c r="I182" s="320" t="str">
        <f>apuração!I31</f>
        <v>A-NSR</v>
      </c>
      <c r="J182" s="319" t="str">
        <f>apuração!J31</f>
        <v>LIB2026</v>
      </c>
      <c r="K182" s="319">
        <f>apuração!K31</f>
        <v>0</v>
      </c>
      <c r="L182" s="499">
        <f>apuração!L31</f>
        <v>54</v>
      </c>
      <c r="M182" s="499">
        <f>apuração!M31</f>
        <v>58</v>
      </c>
      <c r="N182" s="322">
        <f>apuração!N31</f>
        <v>112</v>
      </c>
      <c r="O182" s="495"/>
    </row>
    <row r="183" spans="2:15" ht="18.600000000000001">
      <c r="B183" s="485" t="str">
        <f>apuração!B32</f>
        <v>690</v>
      </c>
      <c r="C183" s="319" t="str">
        <f>apuração!C32</f>
        <v>ITAGAKI</v>
      </c>
      <c r="D183" s="319" t="str">
        <f>apuração!D32</f>
        <v>MILTON NOBUHIRO</v>
      </c>
      <c r="E183" s="319" t="str">
        <f>apuração!E32</f>
        <v>M</v>
      </c>
      <c r="F183" s="319" t="str">
        <f>apuração!F32</f>
        <v>11. NCC</v>
      </c>
      <c r="G183" s="343">
        <f>apuração!G32</f>
        <v>22073</v>
      </c>
      <c r="H183" s="320">
        <f>apuração!H32</f>
        <v>5</v>
      </c>
      <c r="I183" s="320" t="str">
        <f>apuração!I32</f>
        <v>A-NSR</v>
      </c>
      <c r="J183" s="319" t="str">
        <f>apuração!J32</f>
        <v>LIB2026</v>
      </c>
      <c r="K183" s="319">
        <f>apuração!K32</f>
        <v>0</v>
      </c>
      <c r="L183" s="499">
        <f>apuração!L32</f>
        <v>66</v>
      </c>
      <c r="M183" s="499">
        <f>apuração!M32</f>
        <v>59</v>
      </c>
      <c r="N183" s="322">
        <f>apuração!N32</f>
        <v>125</v>
      </c>
      <c r="O183" s="495"/>
    </row>
    <row r="184" spans="2:15" ht="18.600000000000001">
      <c r="B184" s="485" t="str">
        <f>apuração!B72</f>
        <v>850</v>
      </c>
      <c r="C184" s="319" t="str">
        <f>apuração!C72</f>
        <v>OSHIRO</v>
      </c>
      <c r="D184" s="319" t="str">
        <f>apuração!D72</f>
        <v>TSUTOMU</v>
      </c>
      <c r="E184" s="319" t="str">
        <f>apuração!E72</f>
        <v>M</v>
      </c>
      <c r="F184" s="319" t="str">
        <f>apuração!F72</f>
        <v>11. NCC</v>
      </c>
      <c r="G184" s="343">
        <f>apuração!G72</f>
        <v>20900</v>
      </c>
      <c r="H184" s="320">
        <f>apuração!H72</f>
        <v>6</v>
      </c>
      <c r="I184" s="320" t="str">
        <f>apuração!I72</f>
        <v>A-NSR</v>
      </c>
      <c r="J184" s="319" t="str">
        <f>apuração!J72</f>
        <v>LIB2026</v>
      </c>
      <c r="K184" s="319">
        <f>apuração!K72</f>
        <v>0</v>
      </c>
      <c r="L184" s="499">
        <f>apuração!L72</f>
        <v>62</v>
      </c>
      <c r="M184" s="499">
        <f>apuração!M72</f>
        <v>61</v>
      </c>
      <c r="N184" s="322">
        <f>apuração!N72</f>
        <v>123</v>
      </c>
      <c r="O184" s="495"/>
    </row>
    <row r="185" spans="2:15" ht="18.600000000000001">
      <c r="B185" s="485" t="str">
        <f>apuração!B68</f>
        <v>903</v>
      </c>
      <c r="C185" s="319" t="str">
        <f>apuração!C68</f>
        <v>NAGATA</v>
      </c>
      <c r="D185" s="319" t="str">
        <f>apuração!D68</f>
        <v>AROLDO KOJI</v>
      </c>
      <c r="E185" s="319" t="str">
        <f>apuração!E68</f>
        <v>M</v>
      </c>
      <c r="F185" s="319" t="str">
        <f>apuração!F68</f>
        <v>12. COO</v>
      </c>
      <c r="G185" s="343">
        <f>apuração!G68</f>
        <v>27807</v>
      </c>
      <c r="H185" s="320">
        <f>apuração!H68</f>
        <v>5</v>
      </c>
      <c r="I185" s="320" t="str">
        <f>apuração!I68</f>
        <v>A-NSR</v>
      </c>
      <c r="J185" s="319" t="str">
        <f>apuração!J68</f>
        <v>LIB2026</v>
      </c>
      <c r="K185" s="319">
        <f>apuração!K68</f>
        <v>0</v>
      </c>
      <c r="L185" s="499">
        <f>apuração!L68</f>
        <v>52</v>
      </c>
      <c r="M185" s="499">
        <f>apuração!M68</f>
        <v>54</v>
      </c>
      <c r="N185" s="322">
        <f>apuração!N68</f>
        <v>106</v>
      </c>
      <c r="O185" s="495"/>
    </row>
    <row r="186" spans="2:15" ht="18.600000000000001">
      <c r="B186" s="485" t="str">
        <f>apuração!B4</f>
        <v>756</v>
      </c>
      <c r="C186" s="319" t="str">
        <f>apuração!C4</f>
        <v>TABATA</v>
      </c>
      <c r="D186" s="319" t="str">
        <f>apuração!D4</f>
        <v>PAULO YUKIHARU</v>
      </c>
      <c r="E186" s="319" t="str">
        <f>apuração!E4</f>
        <v>M</v>
      </c>
      <c r="F186" s="319" t="str">
        <f>apuração!F4</f>
        <v>07. GSP</v>
      </c>
      <c r="G186" s="343">
        <f>apuração!G4</f>
        <v>22876</v>
      </c>
      <c r="H186" s="320">
        <f>apuração!H4</f>
        <v>4</v>
      </c>
      <c r="I186" s="320" t="str">
        <f>apuração!I4</f>
        <v>A-NSR</v>
      </c>
      <c r="J186" s="319" t="str">
        <f>apuração!J4</f>
        <v>LIB2026</v>
      </c>
      <c r="K186" s="319">
        <f>apuração!K4</f>
        <v>0</v>
      </c>
      <c r="L186" s="499">
        <f>apuração!L4</f>
        <v>57</v>
      </c>
      <c r="M186" s="499">
        <f>apuração!M4</f>
        <v>59</v>
      </c>
      <c r="N186" s="322">
        <f>apuração!N4</f>
        <v>116</v>
      </c>
      <c r="O186" s="495"/>
    </row>
    <row r="187" spans="2:15" ht="18.600000000000001">
      <c r="B187" s="485" t="str">
        <f>apuração!B76</f>
        <v>437</v>
      </c>
      <c r="C187" s="319" t="str">
        <f>apuração!C76</f>
        <v>SACAMOTO</v>
      </c>
      <c r="D187" s="319" t="str">
        <f>apuração!D76</f>
        <v>MORIO</v>
      </c>
      <c r="E187" s="319" t="str">
        <f>apuração!E76</f>
        <v>M</v>
      </c>
      <c r="F187" s="319" t="str">
        <f>apuração!F76</f>
        <v>01. PIE</v>
      </c>
      <c r="G187" s="343">
        <f>apuração!G76</f>
        <v>23045</v>
      </c>
      <c r="H187" s="320">
        <f>apuração!H76</f>
        <v>5</v>
      </c>
      <c r="I187" s="320" t="str">
        <f>apuração!I76</f>
        <v>A-NSR</v>
      </c>
      <c r="J187" s="319" t="str">
        <f>apuração!J76</f>
        <v>LIB2026</v>
      </c>
      <c r="K187" s="319">
        <f>apuração!K76</f>
        <v>0</v>
      </c>
      <c r="L187" s="499">
        <f>apuração!L76</f>
        <v>60</v>
      </c>
      <c r="M187" s="499">
        <f>apuração!M76</f>
        <v>57</v>
      </c>
      <c r="N187" s="322">
        <f>apuração!N76</f>
        <v>117</v>
      </c>
      <c r="O187" s="495"/>
    </row>
    <row r="188" spans="2:15" ht="18.600000000000001">
      <c r="B188" s="485" t="str">
        <f>apuração!B71</f>
        <v>990</v>
      </c>
      <c r="C188" s="319" t="str">
        <f>apuração!C71</f>
        <v>CYRINEO</v>
      </c>
      <c r="D188" s="319" t="str">
        <f>apuração!D71</f>
        <v>JORGE</v>
      </c>
      <c r="E188" s="319" t="str">
        <f>apuração!E71</f>
        <v>M</v>
      </c>
      <c r="F188" s="319" t="str">
        <f>apuração!F71</f>
        <v>10. ITA</v>
      </c>
      <c r="G188" s="343">
        <f>apuração!G71</f>
        <v>21169</v>
      </c>
      <c r="H188" s="320">
        <f>apuração!H71</f>
        <v>5</v>
      </c>
      <c r="I188" s="320" t="str">
        <f>apuração!I71</f>
        <v>A-NSR</v>
      </c>
      <c r="J188" s="319" t="str">
        <f>apuração!J71</f>
        <v>LIB2026</v>
      </c>
      <c r="K188" s="319">
        <f>apuração!K71</f>
        <v>0</v>
      </c>
      <c r="L188" s="499">
        <f>apuração!L71</f>
        <v>99</v>
      </c>
      <c r="M188" s="499">
        <f>apuração!M71</f>
        <v>99</v>
      </c>
      <c r="N188" s="322">
        <f>apuração!N71</f>
        <v>198</v>
      </c>
      <c r="O188" s="495"/>
    </row>
    <row r="189" spans="2:15" ht="18.600000000000001">
      <c r="B189" s="485" t="str">
        <f>apuração!B67</f>
        <v>617</v>
      </c>
      <c r="C189" s="319" t="str">
        <f>apuração!C67</f>
        <v>DOKAN</v>
      </c>
      <c r="D189" s="319" t="str">
        <f>apuração!D67</f>
        <v>CARLOS EIITI</v>
      </c>
      <c r="E189" s="319" t="str">
        <f>apuração!E67</f>
        <v>M</v>
      </c>
      <c r="F189" s="319" t="str">
        <f>apuração!F67</f>
        <v>01. PIE</v>
      </c>
      <c r="G189" s="343">
        <f>apuração!G67</f>
        <v>22800</v>
      </c>
      <c r="H189" s="320">
        <f>apuração!H67</f>
        <v>4</v>
      </c>
      <c r="I189" s="320" t="str">
        <f>apuração!I67</f>
        <v>A-NSR</v>
      </c>
      <c r="J189" s="319" t="str">
        <f>apuração!J67</f>
        <v>LIB2026</v>
      </c>
      <c r="K189" s="319">
        <f>apuração!K67</f>
        <v>0</v>
      </c>
      <c r="L189" s="499">
        <f>apuração!L67</f>
        <v>67</v>
      </c>
      <c r="M189" s="499">
        <f>apuração!M67</f>
        <v>57</v>
      </c>
      <c r="N189" s="322">
        <f>apuração!N67</f>
        <v>124</v>
      </c>
      <c r="O189" s="495"/>
    </row>
    <row r="190" spans="2:15" ht="18.600000000000001">
      <c r="B190" s="485" t="str">
        <f>apuração!B64</f>
        <v>624</v>
      </c>
      <c r="C190" s="319" t="str">
        <f>apuração!C64</f>
        <v>YOKOYAMA</v>
      </c>
      <c r="D190" s="319" t="str">
        <f>apuração!D64</f>
        <v>HIROSHI</v>
      </c>
      <c r="E190" s="319" t="str">
        <f>apuração!E64</f>
        <v>M</v>
      </c>
      <c r="F190" s="319" t="str">
        <f>apuração!F64</f>
        <v>07. GSP</v>
      </c>
      <c r="G190" s="343">
        <f>apuração!G64</f>
        <v>19283</v>
      </c>
      <c r="H190" s="320">
        <f>apuração!H64</f>
        <v>5</v>
      </c>
      <c r="I190" s="320" t="str">
        <f>apuração!I64</f>
        <v>A-NSR</v>
      </c>
      <c r="J190" s="319" t="str">
        <f>apuração!J64</f>
        <v>LIB2026</v>
      </c>
      <c r="K190" s="319">
        <f>apuração!K64</f>
        <v>0</v>
      </c>
      <c r="L190" s="499">
        <f>apuração!L64</f>
        <v>55</v>
      </c>
      <c r="M190" s="499">
        <f>apuração!M64</f>
        <v>55</v>
      </c>
      <c r="N190" s="322">
        <f>apuração!N64</f>
        <v>110</v>
      </c>
      <c r="O190" s="495"/>
    </row>
    <row r="191" spans="2:15" ht="18.600000000000001">
      <c r="B191" s="485" t="str">
        <f>apuração!B8</f>
        <v>555</v>
      </c>
      <c r="C191" s="319" t="str">
        <f>apuração!C8</f>
        <v>SIQUEIRA OLIVEIRA</v>
      </c>
      <c r="D191" s="319" t="str">
        <f>apuração!D8</f>
        <v>HELVECIO</v>
      </c>
      <c r="E191" s="319" t="str">
        <f>apuração!E8</f>
        <v>M</v>
      </c>
      <c r="F191" s="319" t="str">
        <f>apuração!F8</f>
        <v>18. SOR</v>
      </c>
      <c r="G191" s="343">
        <f>apuração!G8</f>
        <v>21411</v>
      </c>
      <c r="H191" s="320">
        <f>apuração!H8</f>
        <v>6</v>
      </c>
      <c r="I191" s="320" t="str">
        <f>apuração!I8</f>
        <v>A-NSR</v>
      </c>
      <c r="J191" s="319" t="str">
        <f>apuração!J8</f>
        <v>LIB2026</v>
      </c>
      <c r="K191" s="319">
        <f>apuração!K8</f>
        <v>0</v>
      </c>
      <c r="L191" s="499">
        <f>apuração!L8</f>
        <v>63</v>
      </c>
      <c r="M191" s="499">
        <f>apuração!M8</f>
        <v>66</v>
      </c>
      <c r="N191" s="322">
        <f>apuração!N8</f>
        <v>129</v>
      </c>
      <c r="O191" s="495"/>
    </row>
    <row r="192" spans="2:15" ht="18.600000000000001">
      <c r="B192" s="485" t="str">
        <f>apuração!B65</f>
        <v>892</v>
      </c>
      <c r="C192" s="319" t="str">
        <f>apuração!C65</f>
        <v>FERREIRA SOUTO</v>
      </c>
      <c r="D192" s="319" t="str">
        <f>apuração!D65</f>
        <v>JOVENILIO</v>
      </c>
      <c r="E192" s="319" t="str">
        <f>apuração!E65</f>
        <v>M</v>
      </c>
      <c r="F192" s="319" t="str">
        <f>apuração!F65</f>
        <v>16. SUM</v>
      </c>
      <c r="G192" s="343">
        <f>apuração!G65</f>
        <v>27041</v>
      </c>
      <c r="H192" s="320">
        <f>apuração!H65</f>
        <v>5</v>
      </c>
      <c r="I192" s="320" t="str">
        <f>apuração!I65</f>
        <v>A-NSR</v>
      </c>
      <c r="J192" s="319" t="str">
        <f>apuração!J65</f>
        <v>LIB2026</v>
      </c>
      <c r="K192" s="319">
        <f>apuração!K65</f>
        <v>0</v>
      </c>
      <c r="L192" s="499">
        <f>apuração!L65</f>
        <v>55</v>
      </c>
      <c r="M192" s="499">
        <f>apuração!M65</f>
        <v>54</v>
      </c>
      <c r="N192" s="322">
        <f>apuração!N65</f>
        <v>109</v>
      </c>
      <c r="O192" s="495"/>
    </row>
    <row r="193" spans="2:15" ht="18.600000000000001">
      <c r="B193" s="485" t="str">
        <f>apuração!B80</f>
        <v>203</v>
      </c>
      <c r="C193" s="319" t="str">
        <f>apuração!C80</f>
        <v>NAKAMURA</v>
      </c>
      <c r="D193" s="319" t="str">
        <f>apuração!D80</f>
        <v>EDSON</v>
      </c>
      <c r="E193" s="319" t="str">
        <f>apuração!E80</f>
        <v>M</v>
      </c>
      <c r="F193" s="319" t="str">
        <f>apuração!F80</f>
        <v>01. PIE</v>
      </c>
      <c r="G193" s="343">
        <f>apuração!G80</f>
        <v>21525</v>
      </c>
      <c r="H193" s="320">
        <f>apuração!H80</f>
        <v>4</v>
      </c>
      <c r="I193" s="320" t="str">
        <f>apuração!I80</f>
        <v>A-NSR</v>
      </c>
      <c r="J193" s="319" t="str">
        <f>apuração!J80</f>
        <v>LIB2026</v>
      </c>
      <c r="K193" s="319">
        <f>apuração!K80</f>
        <v>0</v>
      </c>
      <c r="L193" s="499">
        <f>apuração!L80</f>
        <v>66</v>
      </c>
      <c r="M193" s="499">
        <f>apuração!M80</f>
        <v>61</v>
      </c>
      <c r="N193" s="322">
        <f>apuração!N80</f>
        <v>127</v>
      </c>
      <c r="O193" s="495"/>
    </row>
    <row r="194" spans="2:15" ht="18.600000000000001">
      <c r="B194" s="485" t="str">
        <f>apuração!B30</f>
        <v>671</v>
      </c>
      <c r="C194" s="319" t="str">
        <f>apuração!C30</f>
        <v>OKAWARA</v>
      </c>
      <c r="D194" s="319" t="str">
        <f>apuração!D30</f>
        <v>TOSHIO</v>
      </c>
      <c r="E194" s="319" t="str">
        <f>apuração!E30</f>
        <v>M</v>
      </c>
      <c r="F194" s="319" t="str">
        <f>apuração!F30</f>
        <v>08. SMA</v>
      </c>
      <c r="G194" s="343">
        <f>apuração!G30</f>
        <v>24451</v>
      </c>
      <c r="H194" s="320">
        <f>apuração!H30</f>
        <v>2</v>
      </c>
      <c r="I194" s="320" t="str">
        <f>apuração!I30</f>
        <v>EX-NSR</v>
      </c>
      <c r="J194" s="319" t="str">
        <f>apuração!J30</f>
        <v>LIB2026</v>
      </c>
      <c r="K194" s="319">
        <f>apuração!K30</f>
        <v>0</v>
      </c>
      <c r="L194" s="499">
        <f>apuração!L30</f>
        <v>52</v>
      </c>
      <c r="M194" s="499">
        <f>apuração!M30</f>
        <v>63</v>
      </c>
      <c r="N194" s="322">
        <f>apuração!N30</f>
        <v>115</v>
      </c>
      <c r="O194" s="495"/>
    </row>
    <row r="195" spans="2:15" ht="18.600000000000001">
      <c r="B195" s="485" t="str">
        <f>apuração!B22</f>
        <v>878</v>
      </c>
      <c r="C195" s="319" t="str">
        <f>apuração!C22</f>
        <v>TANIGUTI</v>
      </c>
      <c r="D195" s="319" t="str">
        <f>apuração!D22</f>
        <v>PAULO HIDEAKI</v>
      </c>
      <c r="E195" s="319" t="str">
        <f>apuração!E22</f>
        <v>M</v>
      </c>
      <c r="F195" s="319" t="str">
        <f>apuração!F22</f>
        <v>16. SUM</v>
      </c>
      <c r="G195" s="343">
        <f>apuração!G22</f>
        <v>19749</v>
      </c>
      <c r="H195" s="320">
        <f>apuração!H22</f>
        <v>1</v>
      </c>
      <c r="I195" s="320" t="str">
        <f>apuração!I22</f>
        <v>EX-NSR</v>
      </c>
      <c r="J195" s="319" t="str">
        <f>apuração!J22</f>
        <v>LIB2026</v>
      </c>
      <c r="K195" s="319">
        <f>apuração!K22</f>
        <v>0</v>
      </c>
      <c r="L195" s="499">
        <f>apuração!L22</f>
        <v>51</v>
      </c>
      <c r="M195" s="499">
        <f>apuração!M22</f>
        <v>54</v>
      </c>
      <c r="N195" s="322">
        <f>apuração!N22</f>
        <v>105</v>
      </c>
      <c r="O195" s="495"/>
    </row>
    <row r="196" spans="2:15" ht="18.600000000000001">
      <c r="B196" s="485" t="str">
        <f>apuração!B26</f>
        <v>860</v>
      </c>
      <c r="C196" s="319" t="str">
        <f>apuração!C26</f>
        <v>MORI</v>
      </c>
      <c r="D196" s="319" t="str">
        <f>apuração!D26</f>
        <v>TORAO</v>
      </c>
      <c r="E196" s="319" t="str">
        <f>apuração!E26</f>
        <v>M</v>
      </c>
      <c r="F196" s="319" t="str">
        <f>apuração!F26</f>
        <v>15. BIR</v>
      </c>
      <c r="G196" s="343">
        <f>apuração!G26</f>
        <v>22977</v>
      </c>
      <c r="H196" s="320">
        <f>apuração!H26</f>
        <v>2</v>
      </c>
      <c r="I196" s="320" t="str">
        <f>apuração!I26</f>
        <v>EX-NSR</v>
      </c>
      <c r="J196" s="319" t="str">
        <f>apuração!J26</f>
        <v>LIB2026</v>
      </c>
      <c r="K196" s="319">
        <f>apuração!K26</f>
        <v>0</v>
      </c>
      <c r="L196" s="499">
        <f>apuração!L26</f>
        <v>57</v>
      </c>
      <c r="M196" s="499">
        <f>apuração!M26</f>
        <v>54</v>
      </c>
      <c r="N196" s="322">
        <f>apuração!N26</f>
        <v>111</v>
      </c>
      <c r="O196" s="495"/>
    </row>
    <row r="197" spans="2:15" ht="18.600000000000001">
      <c r="B197" s="485" t="str">
        <f>apuração!B23</f>
        <v>786</v>
      </c>
      <c r="C197" s="319" t="str">
        <f>apuração!C23</f>
        <v>KAMIMURA</v>
      </c>
      <c r="D197" s="319" t="str">
        <f>apuração!D23</f>
        <v>PAULO Y.</v>
      </c>
      <c r="E197" s="319" t="str">
        <f>apuração!E23</f>
        <v>M</v>
      </c>
      <c r="F197" s="319" t="str">
        <f>apuração!F23</f>
        <v>11. NCC</v>
      </c>
      <c r="G197" s="343">
        <f>apuração!G23</f>
        <v>23165</v>
      </c>
      <c r="H197" s="320">
        <f>apuração!H23</f>
        <v>2</v>
      </c>
      <c r="I197" s="320" t="str">
        <f>apuração!I23</f>
        <v>EX-NSR</v>
      </c>
      <c r="J197" s="319" t="str">
        <f>apuração!J23</f>
        <v>LIB2026</v>
      </c>
      <c r="K197" s="319">
        <f>apuração!K23</f>
        <v>0</v>
      </c>
      <c r="L197" s="499">
        <f>apuração!L23</f>
        <v>51</v>
      </c>
      <c r="M197" s="499">
        <f>apuração!M23</f>
        <v>51</v>
      </c>
      <c r="N197" s="322">
        <f>apuração!N23</f>
        <v>102</v>
      </c>
      <c r="O197" s="495"/>
    </row>
    <row r="198" spans="2:15" ht="18.600000000000001">
      <c r="B198" s="485" t="str">
        <f>apuração!B62</f>
        <v>578</v>
      </c>
      <c r="C198" s="319" t="str">
        <f>apuração!C62</f>
        <v>TAKAHASHI</v>
      </c>
      <c r="D198" s="319" t="str">
        <f>apuração!D62</f>
        <v>EDSON SHOJI</v>
      </c>
      <c r="E198" s="319" t="str">
        <f>apuração!E62</f>
        <v>M</v>
      </c>
      <c r="F198" s="319" t="str">
        <f>apuração!F62</f>
        <v>18. SOR</v>
      </c>
      <c r="G198" s="343">
        <f>apuração!G62</f>
        <v>27163</v>
      </c>
      <c r="H198" s="320">
        <f>apuração!H62</f>
        <v>2</v>
      </c>
      <c r="I198" s="320" t="str">
        <f>apuração!I62</f>
        <v>EX-NSR</v>
      </c>
      <c r="J198" s="319" t="str">
        <f>apuração!J62</f>
        <v>LIB2026</v>
      </c>
      <c r="K198" s="319">
        <f>apuração!K62</f>
        <v>0</v>
      </c>
      <c r="L198" s="499">
        <f>apuração!L62</f>
        <v>60</v>
      </c>
      <c r="M198" s="499">
        <f>apuração!M62</f>
        <v>61</v>
      </c>
      <c r="N198" s="322">
        <f>apuração!N62</f>
        <v>121</v>
      </c>
      <c r="O198" s="495"/>
    </row>
    <row r="199" spans="2:15" ht="18.600000000000001">
      <c r="B199" s="485" t="str">
        <f>apuração!B63</f>
        <v>478</v>
      </c>
      <c r="C199" s="319" t="str">
        <f>apuração!C63</f>
        <v>HIGUCHI</v>
      </c>
      <c r="D199" s="319" t="str">
        <f>apuração!D63</f>
        <v>ARTUR KEN</v>
      </c>
      <c r="E199" s="319" t="str">
        <f>apuração!E63</f>
        <v>M</v>
      </c>
      <c r="F199" s="319" t="str">
        <f>apuração!F63</f>
        <v>11. NCC</v>
      </c>
      <c r="G199" s="343">
        <f>apuração!G63</f>
        <v>19959</v>
      </c>
      <c r="H199" s="320">
        <f>apuração!H63</f>
        <v>3</v>
      </c>
      <c r="I199" s="320" t="str">
        <f>apuração!I63</f>
        <v>EX-NSR</v>
      </c>
      <c r="J199" s="319" t="str">
        <f>apuração!J63</f>
        <v>LIB2026</v>
      </c>
      <c r="K199" s="319">
        <f>apuração!K63</f>
        <v>0</v>
      </c>
      <c r="L199" s="499">
        <f>apuração!L63</f>
        <v>51</v>
      </c>
      <c r="M199" s="499">
        <f>apuração!M63</f>
        <v>52</v>
      </c>
      <c r="N199" s="322">
        <f>apuração!N63</f>
        <v>103</v>
      </c>
      <c r="O199" s="495"/>
    </row>
    <row r="200" spans="2:15" ht="18.600000000000001">
      <c r="B200" s="485" t="str">
        <f>apuração!B14</f>
        <v>635</v>
      </c>
      <c r="C200" s="319" t="str">
        <f>apuração!C14</f>
        <v>BABATA</v>
      </c>
      <c r="D200" s="319" t="str">
        <f>apuração!D14</f>
        <v>JORGE TOSHIO</v>
      </c>
      <c r="E200" s="319" t="str">
        <f>apuração!E14</f>
        <v>M</v>
      </c>
      <c r="F200" s="319" t="str">
        <f>apuração!F14</f>
        <v>06. KOK</v>
      </c>
      <c r="G200" s="343">
        <f>apuração!G14</f>
        <v>21124</v>
      </c>
      <c r="H200" s="320">
        <f>apuração!H14</f>
        <v>3</v>
      </c>
      <c r="I200" s="320" t="str">
        <f>apuração!I14</f>
        <v>EX-NSR</v>
      </c>
      <c r="J200" s="319" t="str">
        <f>apuração!J14</f>
        <v>LIB2026</v>
      </c>
      <c r="K200" s="319">
        <f>apuração!K14</f>
        <v>0</v>
      </c>
      <c r="L200" s="499">
        <f>apuração!L14</f>
        <v>47</v>
      </c>
      <c r="M200" s="499">
        <f>apuração!M14</f>
        <v>46</v>
      </c>
      <c r="N200" s="322">
        <f>apuração!N14</f>
        <v>93</v>
      </c>
      <c r="O200" s="495"/>
    </row>
    <row r="201" spans="2:15" ht="18.600000000000001">
      <c r="B201" s="485" t="str">
        <f>apuração!B35</f>
        <v>216</v>
      </c>
      <c r="C201" s="319" t="str">
        <f>apuração!C35</f>
        <v>ADATI</v>
      </c>
      <c r="D201" s="319" t="str">
        <f>apuração!D35</f>
        <v>MARCIO SHIGUEO</v>
      </c>
      <c r="E201" s="319" t="str">
        <f>apuração!E35</f>
        <v>M</v>
      </c>
      <c r="F201" s="319" t="str">
        <f>apuração!F35</f>
        <v>10. ITA</v>
      </c>
      <c r="G201" s="343">
        <f>apuração!G35</f>
        <v>21219</v>
      </c>
      <c r="H201" s="320">
        <f>apuração!H35</f>
        <v>2</v>
      </c>
      <c r="I201" s="320" t="str">
        <f>apuração!I35</f>
        <v>EX-NSR</v>
      </c>
      <c r="J201" s="319" t="str">
        <f>apuração!J35</f>
        <v>LIB2026</v>
      </c>
      <c r="K201" s="319">
        <f>apuração!K35</f>
        <v>0</v>
      </c>
      <c r="L201" s="499">
        <f>apuração!L35</f>
        <v>58</v>
      </c>
      <c r="M201" s="499">
        <f>apuração!M35</f>
        <v>53</v>
      </c>
      <c r="N201" s="322">
        <f>apuração!N35</f>
        <v>111</v>
      </c>
      <c r="O201" s="495"/>
    </row>
    <row r="202" spans="2:15" ht="18.600000000000001">
      <c r="B202" s="485" t="str">
        <f>apuração!B66</f>
        <v>842</v>
      </c>
      <c r="C202" s="319" t="str">
        <f>apuração!C66</f>
        <v>T. NISHIKAWA</v>
      </c>
      <c r="D202" s="319" t="str">
        <f>apuração!D66</f>
        <v>RUI</v>
      </c>
      <c r="E202" s="319" t="str">
        <f>apuração!E66</f>
        <v>M</v>
      </c>
      <c r="F202" s="319" t="str">
        <f>apuração!F66</f>
        <v>11. NCC</v>
      </c>
      <c r="G202" s="343">
        <f>apuração!G66</f>
        <v>21731</v>
      </c>
      <c r="H202" s="320">
        <f>apuração!H66</f>
        <v>3</v>
      </c>
      <c r="I202" s="320" t="str">
        <f>apuração!I66</f>
        <v>EX-NSR</v>
      </c>
      <c r="J202" s="319" t="str">
        <f>apuração!J66</f>
        <v>LIB2026</v>
      </c>
      <c r="K202" s="319">
        <f>apuração!K66</f>
        <v>0</v>
      </c>
      <c r="L202" s="499">
        <f>apuração!L66</f>
        <v>62</v>
      </c>
      <c r="M202" s="499">
        <f>apuração!M66</f>
        <v>52</v>
      </c>
      <c r="N202" s="322">
        <f>apuração!N66</f>
        <v>114</v>
      </c>
      <c r="O202" s="495"/>
    </row>
    <row r="203" spans="2:15" ht="18.600000000000001">
      <c r="B203" s="485">
        <f>apuração!B11</f>
        <v>800</v>
      </c>
      <c r="C203" s="319" t="str">
        <f>apuração!C11</f>
        <v>FIUZA DE OLIVEIRA</v>
      </c>
      <c r="D203" s="319" t="str">
        <f>apuração!D11</f>
        <v>IVAN</v>
      </c>
      <c r="E203" s="319" t="str">
        <f>apuração!E11</f>
        <v>M</v>
      </c>
      <c r="F203" s="319" t="str">
        <f>apuração!F11</f>
        <v>03. IBI</v>
      </c>
      <c r="G203" s="343">
        <f>apuração!G11</f>
        <v>29849</v>
      </c>
      <c r="H203" s="320">
        <f>apuração!H11</f>
        <v>2</v>
      </c>
      <c r="I203" s="320" t="str">
        <f>apuração!I11</f>
        <v>EX-NSR</v>
      </c>
      <c r="J203" s="319" t="str">
        <f>apuração!J11</f>
        <v>LIB2026</v>
      </c>
      <c r="K203" s="319">
        <f>apuração!K11</f>
        <v>0</v>
      </c>
      <c r="L203" s="499">
        <f>apuração!L11</f>
        <v>54</v>
      </c>
      <c r="M203" s="499">
        <f>apuração!M11</f>
        <v>54</v>
      </c>
      <c r="N203" s="322">
        <f>apuração!N11</f>
        <v>108</v>
      </c>
      <c r="O203" s="495"/>
    </row>
    <row r="204" spans="2:15" ht="18.600000000000001">
      <c r="B204" s="485" t="str">
        <f>apuração!B12</f>
        <v>620</v>
      </c>
      <c r="C204" s="319" t="str">
        <f>apuração!C12</f>
        <v>OGATA</v>
      </c>
      <c r="D204" s="319" t="str">
        <f>apuração!D12</f>
        <v>NELSON</v>
      </c>
      <c r="E204" s="319" t="str">
        <f>apuração!E12</f>
        <v>M</v>
      </c>
      <c r="F204" s="319" t="str">
        <f>apuração!F12</f>
        <v>07. GSP</v>
      </c>
      <c r="G204" s="343">
        <f>apuração!G12</f>
        <v>19753</v>
      </c>
      <c r="H204" s="320">
        <f>apuração!H12</f>
        <v>3</v>
      </c>
      <c r="I204" s="320" t="str">
        <f>apuração!I12</f>
        <v>EX-NSR</v>
      </c>
      <c r="J204" s="319" t="str">
        <f>apuração!J12</f>
        <v>LIB2026</v>
      </c>
      <c r="K204" s="319">
        <f>apuração!K12</f>
        <v>0</v>
      </c>
      <c r="L204" s="499">
        <f>apuração!L12</f>
        <v>60</v>
      </c>
      <c r="M204" s="499">
        <f>apuração!M12</f>
        <v>62</v>
      </c>
      <c r="N204" s="322">
        <f>apuração!N12</f>
        <v>122</v>
      </c>
      <c r="O204" s="495"/>
    </row>
    <row r="205" spans="2:15" ht="18.600000000000001">
      <c r="B205" s="485" t="str">
        <f>apuração!B55</f>
        <v>552</v>
      </c>
      <c r="C205" s="319" t="str">
        <f>apuração!C55</f>
        <v>NISHIOKA</v>
      </c>
      <c r="D205" s="319" t="str">
        <f>apuração!D55</f>
        <v>LAYUDO</v>
      </c>
      <c r="E205" s="319" t="str">
        <f>apuração!E55</f>
        <v>M</v>
      </c>
      <c r="F205" s="319" t="str">
        <f>apuração!F55</f>
        <v>08. SMA</v>
      </c>
      <c r="G205" s="343">
        <f>apuração!G55</f>
        <v>25717</v>
      </c>
      <c r="H205" s="320">
        <f>apuração!H55</f>
        <v>3</v>
      </c>
      <c r="I205" s="320" t="str">
        <f>apuração!I55</f>
        <v>EX-NSR</v>
      </c>
      <c r="J205" s="319" t="str">
        <f>apuração!J55</f>
        <v>LIB2026</v>
      </c>
      <c r="K205" s="319">
        <f>apuração!K55</f>
        <v>0</v>
      </c>
      <c r="L205" s="499">
        <f>apuração!L55</f>
        <v>54</v>
      </c>
      <c r="M205" s="499">
        <f>apuração!M55</f>
        <v>56</v>
      </c>
      <c r="N205" s="322">
        <f>apuração!N55</f>
        <v>110</v>
      </c>
      <c r="O205" s="495"/>
    </row>
    <row r="206" spans="2:15" ht="18.600000000000001">
      <c r="B206" s="485" t="str">
        <f>apuração!B46</f>
        <v>292</v>
      </c>
      <c r="C206" s="319" t="str">
        <f>apuração!C46</f>
        <v>OKADA</v>
      </c>
      <c r="D206" s="319" t="str">
        <f>apuração!D46</f>
        <v>OLIMPIO</v>
      </c>
      <c r="E206" s="319" t="str">
        <f>apuração!E46</f>
        <v>M</v>
      </c>
      <c r="F206" s="319" t="str">
        <f>apuração!F46</f>
        <v>11. NCC</v>
      </c>
      <c r="G206" s="343">
        <f>apuração!G46</f>
        <v>19194</v>
      </c>
      <c r="H206" s="320">
        <f>apuração!H46</f>
        <v>0</v>
      </c>
      <c r="I206" s="320" t="str">
        <f>apuração!I46</f>
        <v>EX-NSR</v>
      </c>
      <c r="J206" s="319" t="str">
        <f>apuração!J46</f>
        <v>LIB2026</v>
      </c>
      <c r="K206" s="319">
        <f>apuração!K46</f>
        <v>0</v>
      </c>
      <c r="L206" s="499">
        <f>apuração!L46</f>
        <v>51</v>
      </c>
      <c r="M206" s="499">
        <f>apuração!M46</f>
        <v>48</v>
      </c>
      <c r="N206" s="322">
        <f>apuração!N46</f>
        <v>99</v>
      </c>
      <c r="O206" s="495"/>
    </row>
    <row r="207" spans="2:15" ht="18.600000000000001">
      <c r="B207" s="485" t="str">
        <f>apuração!B178</f>
        <v>894</v>
      </c>
      <c r="C207" s="319" t="str">
        <f>apuração!C178</f>
        <v>NAKAGAWA</v>
      </c>
      <c r="D207" s="319" t="str">
        <f>apuração!D178</f>
        <v>MARIA</v>
      </c>
      <c r="E207" s="319" t="str">
        <f>apuração!E178</f>
        <v>F</v>
      </c>
      <c r="F207" s="319" t="str">
        <f>apuração!F178</f>
        <v>16. SUM</v>
      </c>
      <c r="G207" s="343">
        <f>apuração!G178</f>
        <v>16657</v>
      </c>
      <c r="H207" s="320">
        <f>apuração!H178</f>
        <v>8</v>
      </c>
      <c r="I207" s="320" t="str">
        <f>apuração!I178</f>
        <v>B-SR</v>
      </c>
      <c r="J207" s="319" t="str">
        <f>apuração!J178</f>
        <v>LIB2026</v>
      </c>
      <c r="K207" s="319">
        <f>apuração!K178</f>
        <v>0</v>
      </c>
      <c r="L207" s="499">
        <f>apuração!L178</f>
        <v>99</v>
      </c>
      <c r="M207" s="499">
        <f>apuração!M178</f>
        <v>99</v>
      </c>
      <c r="N207" s="322">
        <f>apuração!N178</f>
        <v>198</v>
      </c>
      <c r="O207" s="495"/>
    </row>
    <row r="208" spans="2:15" ht="18.600000000000001" hidden="1">
      <c r="B208" s="485"/>
      <c r="C208" s="319"/>
      <c r="D208" s="319"/>
      <c r="E208" s="319"/>
      <c r="F208" s="319"/>
      <c r="G208" s="343"/>
      <c r="H208" s="320"/>
      <c r="I208" s="320"/>
      <c r="J208" s="319"/>
      <c r="K208" s="319"/>
      <c r="L208" s="499"/>
      <c r="M208" s="499"/>
      <c r="N208" s="322"/>
      <c r="O208" s="495"/>
    </row>
    <row r="209" spans="2:15" ht="18.600000000000001" hidden="1">
      <c r="B209" s="485"/>
      <c r="C209" s="319"/>
      <c r="D209" s="319"/>
      <c r="E209" s="319"/>
      <c r="F209" s="319"/>
      <c r="G209" s="343"/>
      <c r="H209" s="320"/>
      <c r="I209" s="320"/>
      <c r="J209" s="319"/>
      <c r="K209" s="319"/>
      <c r="L209" s="499"/>
      <c r="M209" s="499"/>
      <c r="N209" s="322"/>
      <c r="O209" s="495"/>
    </row>
    <row r="210" spans="2:15" ht="18.600000000000001" hidden="1">
      <c r="B210" s="485"/>
      <c r="C210" s="319"/>
      <c r="D210" s="319"/>
      <c r="E210" s="319"/>
      <c r="F210" s="319"/>
      <c r="G210" s="343"/>
      <c r="H210" s="320"/>
      <c r="I210" s="320"/>
      <c r="J210" s="319"/>
      <c r="K210" s="319"/>
      <c r="L210" s="499"/>
      <c r="M210" s="499"/>
      <c r="N210" s="322"/>
      <c r="O210" s="495"/>
    </row>
    <row r="211" spans="2:15" ht="18.600000000000001" hidden="1">
      <c r="B211" s="485"/>
      <c r="C211" s="319"/>
      <c r="D211" s="319"/>
      <c r="E211" s="319"/>
      <c r="F211" s="319"/>
      <c r="G211" s="343"/>
      <c r="H211" s="320"/>
      <c r="I211" s="320"/>
      <c r="J211" s="319"/>
      <c r="K211" s="319"/>
      <c r="L211" s="499"/>
      <c r="M211" s="499"/>
      <c r="N211" s="322"/>
      <c r="O211" s="495"/>
    </row>
    <row r="212" spans="2:15" ht="18.600000000000001" hidden="1">
      <c r="B212" s="485"/>
      <c r="C212" s="319"/>
      <c r="D212" s="319"/>
      <c r="E212" s="319"/>
      <c r="F212" s="319"/>
      <c r="G212" s="343"/>
      <c r="H212" s="320"/>
      <c r="I212" s="320"/>
      <c r="J212" s="319"/>
      <c r="K212" s="319"/>
      <c r="L212" s="499"/>
      <c r="M212" s="499"/>
      <c r="N212" s="322"/>
      <c r="O212" s="495"/>
    </row>
    <row r="213" spans="2:15" ht="18.600000000000001" hidden="1">
      <c r="B213" s="485"/>
      <c r="C213" s="319"/>
      <c r="D213" s="319"/>
      <c r="E213" s="319"/>
      <c r="F213" s="319"/>
      <c r="G213" s="343"/>
      <c r="H213" s="320"/>
      <c r="I213" s="320"/>
      <c r="J213" s="319"/>
      <c r="K213" s="319"/>
      <c r="L213" s="499"/>
      <c r="M213" s="499"/>
      <c r="N213" s="322"/>
      <c r="O213" s="495"/>
    </row>
    <row r="214" spans="2:15" ht="18.600000000000001" hidden="1">
      <c r="B214" s="485"/>
      <c r="C214" s="319"/>
      <c r="D214" s="319"/>
      <c r="E214" s="319"/>
      <c r="F214" s="319"/>
      <c r="G214" s="343"/>
      <c r="H214" s="320"/>
      <c r="I214" s="320"/>
      <c r="J214" s="319"/>
      <c r="K214" s="319"/>
      <c r="L214" s="499"/>
      <c r="M214" s="499"/>
      <c r="N214" s="322"/>
      <c r="O214" s="495"/>
    </row>
    <row r="215" spans="2:15" ht="18.600000000000001" hidden="1">
      <c r="B215" s="485"/>
      <c r="C215" s="319"/>
      <c r="D215" s="319"/>
      <c r="E215" s="319"/>
      <c r="F215" s="319"/>
      <c r="G215" s="343"/>
      <c r="H215" s="320"/>
      <c r="I215" s="320"/>
      <c r="J215" s="319"/>
      <c r="K215" s="319"/>
      <c r="L215" s="499"/>
      <c r="M215" s="499"/>
      <c r="N215" s="322"/>
      <c r="O215" s="495"/>
    </row>
    <row r="216" spans="2:15" ht="18.600000000000001" hidden="1">
      <c r="B216" s="485"/>
      <c r="C216" s="319"/>
      <c r="D216" s="319"/>
      <c r="E216" s="319"/>
      <c r="F216" s="319"/>
      <c r="G216" s="343"/>
      <c r="H216" s="320"/>
      <c r="I216" s="320"/>
      <c r="J216" s="319"/>
      <c r="K216" s="319"/>
      <c r="L216" s="499"/>
      <c r="M216" s="499"/>
      <c r="N216" s="322"/>
      <c r="O216" s="495"/>
    </row>
    <row r="217" spans="2:15" ht="18.600000000000001" hidden="1">
      <c r="B217" s="485"/>
      <c r="C217" s="319"/>
      <c r="D217" s="319"/>
      <c r="E217" s="319"/>
      <c r="F217" s="319"/>
      <c r="G217" s="343"/>
      <c r="H217" s="320"/>
      <c r="I217" s="320"/>
      <c r="J217" s="319"/>
      <c r="K217" s="319"/>
      <c r="L217" s="499"/>
      <c r="M217" s="499"/>
      <c r="N217" s="322"/>
      <c r="O217" s="496"/>
    </row>
    <row r="218" spans="2:15" ht="18.600000000000001" hidden="1">
      <c r="B218" s="485"/>
      <c r="C218" s="319"/>
      <c r="D218" s="319"/>
      <c r="E218" s="319"/>
      <c r="F218" s="319"/>
      <c r="G218" s="343"/>
      <c r="H218" s="320"/>
      <c r="I218" s="320"/>
      <c r="J218" s="319"/>
      <c r="K218" s="319"/>
      <c r="L218" s="499"/>
      <c r="M218" s="499"/>
      <c r="N218" s="322"/>
      <c r="O218" s="496"/>
    </row>
    <row r="219" spans="2:15" ht="18.600000000000001" hidden="1">
      <c r="B219" s="485"/>
      <c r="C219" s="319"/>
      <c r="D219" s="319"/>
      <c r="E219" s="319"/>
      <c r="F219" s="319"/>
      <c r="G219" s="343"/>
      <c r="H219" s="320"/>
      <c r="I219" s="320"/>
      <c r="J219" s="319"/>
      <c r="K219" s="319"/>
      <c r="L219" s="499"/>
      <c r="M219" s="499"/>
      <c r="N219" s="322"/>
      <c r="O219" s="496"/>
    </row>
    <row r="220" spans="2:15" ht="18.600000000000001" hidden="1">
      <c r="B220" s="485"/>
      <c r="C220" s="319"/>
      <c r="D220" s="319"/>
      <c r="E220" s="319"/>
      <c r="F220" s="319"/>
      <c r="G220" s="343"/>
      <c r="H220" s="320"/>
      <c r="I220" s="320"/>
      <c r="J220" s="319"/>
      <c r="K220" s="319"/>
      <c r="L220" s="499"/>
      <c r="M220" s="499"/>
      <c r="N220" s="322"/>
      <c r="O220" s="496"/>
    </row>
    <row r="221" spans="2:15" ht="18.600000000000001" hidden="1">
      <c r="B221" s="485"/>
      <c r="C221" s="319"/>
      <c r="D221" s="319"/>
      <c r="E221" s="319"/>
      <c r="F221" s="319"/>
      <c r="G221" s="343"/>
      <c r="H221" s="320"/>
      <c r="I221" s="320"/>
      <c r="J221" s="319"/>
      <c r="K221" s="319"/>
      <c r="L221" s="499"/>
      <c r="M221" s="499"/>
      <c r="N221" s="322"/>
      <c r="O221" s="496"/>
    </row>
    <row r="222" spans="2:15" ht="18.600000000000001" hidden="1">
      <c r="B222" s="485"/>
      <c r="C222" s="319"/>
      <c r="D222" s="319"/>
      <c r="E222" s="319"/>
      <c r="F222" s="319"/>
      <c r="G222" s="343"/>
      <c r="H222" s="320"/>
      <c r="I222" s="320"/>
      <c r="J222" s="319"/>
      <c r="K222" s="319"/>
      <c r="L222" s="499"/>
      <c r="M222" s="499"/>
      <c r="N222" s="322"/>
      <c r="O222" s="496"/>
    </row>
    <row r="223" spans="2:15" ht="18.600000000000001" hidden="1">
      <c r="B223" s="485"/>
      <c r="C223" s="319"/>
      <c r="D223" s="319"/>
      <c r="E223" s="319"/>
      <c r="F223" s="319"/>
      <c r="G223" s="343"/>
      <c r="H223" s="320"/>
      <c r="I223" s="320"/>
      <c r="J223" s="319"/>
      <c r="K223" s="319"/>
      <c r="L223" s="499"/>
      <c r="M223" s="499"/>
      <c r="N223" s="322"/>
      <c r="O223" s="496"/>
    </row>
    <row r="224" spans="2:15" ht="18.600000000000001" hidden="1">
      <c r="B224" s="485"/>
      <c r="C224" s="319"/>
      <c r="D224" s="319"/>
      <c r="E224" s="319"/>
      <c r="F224" s="319"/>
      <c r="G224" s="343"/>
      <c r="H224" s="320"/>
      <c r="I224" s="320"/>
      <c r="J224" s="319"/>
      <c r="K224" s="319"/>
      <c r="L224" s="499"/>
      <c r="M224" s="499"/>
      <c r="N224" s="322"/>
      <c r="O224" s="496"/>
    </row>
    <row r="225" spans="2:15" ht="18.600000000000001" hidden="1">
      <c r="B225" s="485"/>
      <c r="C225" s="319"/>
      <c r="D225" s="319"/>
      <c r="E225" s="319"/>
      <c r="F225" s="319"/>
      <c r="G225" s="343"/>
      <c r="H225" s="320"/>
      <c r="I225" s="320"/>
      <c r="J225" s="319"/>
      <c r="K225" s="319"/>
      <c r="L225" s="499"/>
      <c r="M225" s="499"/>
      <c r="N225" s="322"/>
      <c r="O225" s="496"/>
    </row>
    <row r="226" spans="2:15" ht="18.600000000000001" hidden="1">
      <c r="B226" s="485"/>
      <c r="C226" s="319"/>
      <c r="D226" s="319"/>
      <c r="E226" s="319"/>
      <c r="F226" s="319"/>
      <c r="G226" s="343"/>
      <c r="H226" s="320"/>
      <c r="I226" s="320"/>
      <c r="J226" s="319"/>
      <c r="K226" s="319"/>
      <c r="L226" s="499"/>
      <c r="M226" s="499"/>
      <c r="N226" s="322"/>
      <c r="O226" s="496"/>
    </row>
    <row r="227" spans="2:15" ht="18.600000000000001" hidden="1">
      <c r="B227" s="485"/>
      <c r="C227" s="319"/>
      <c r="D227" s="319"/>
      <c r="E227" s="319"/>
      <c r="F227" s="319"/>
      <c r="G227" s="343"/>
      <c r="H227" s="320"/>
      <c r="I227" s="320"/>
      <c r="J227" s="319"/>
      <c r="K227" s="319"/>
      <c r="L227" s="499"/>
      <c r="M227" s="499"/>
      <c r="N227" s="322"/>
      <c r="O227" s="496"/>
    </row>
    <row r="228" spans="2:15" ht="18.600000000000001" hidden="1">
      <c r="B228" s="485"/>
      <c r="C228" s="319"/>
      <c r="D228" s="319"/>
      <c r="E228" s="319"/>
      <c r="F228" s="319"/>
      <c r="G228" s="343"/>
      <c r="H228" s="320"/>
      <c r="I228" s="320"/>
      <c r="J228" s="319"/>
      <c r="K228" s="319"/>
      <c r="L228" s="499"/>
      <c r="M228" s="499"/>
      <c r="N228" s="322"/>
      <c r="O228" s="496"/>
    </row>
    <row r="229" spans="2:15" ht="18.600000000000001" hidden="1">
      <c r="B229" s="485"/>
      <c r="C229" s="319"/>
      <c r="D229" s="319"/>
      <c r="E229" s="319"/>
      <c r="F229" s="319"/>
      <c r="G229" s="343"/>
      <c r="H229" s="320"/>
      <c r="I229" s="320"/>
      <c r="J229" s="319"/>
      <c r="K229" s="319"/>
      <c r="L229" s="499"/>
      <c r="M229" s="499"/>
      <c r="N229" s="322"/>
      <c r="O229" s="496"/>
    </row>
    <row r="230" spans="2:15" ht="18.600000000000001" hidden="1">
      <c r="B230" s="485"/>
      <c r="C230" s="319"/>
      <c r="D230" s="319"/>
      <c r="E230" s="319"/>
      <c r="F230" s="319"/>
      <c r="G230" s="343"/>
      <c r="H230" s="320"/>
      <c r="I230" s="320"/>
      <c r="J230" s="319"/>
      <c r="K230" s="319"/>
      <c r="L230" s="499"/>
      <c r="M230" s="499"/>
      <c r="N230" s="322"/>
      <c r="O230" s="496"/>
    </row>
    <row r="231" spans="2:15" ht="18.600000000000001" hidden="1">
      <c r="B231" s="485"/>
      <c r="C231" s="319"/>
      <c r="D231" s="319"/>
      <c r="E231" s="319"/>
      <c r="F231" s="319"/>
      <c r="G231" s="343"/>
      <c r="H231" s="320"/>
      <c r="I231" s="320"/>
      <c r="J231" s="319"/>
      <c r="K231" s="319"/>
      <c r="L231" s="499"/>
      <c r="M231" s="499"/>
      <c r="N231" s="322"/>
      <c r="O231" s="496"/>
    </row>
    <row r="232" spans="2:15" ht="18.600000000000001" hidden="1">
      <c r="B232" s="485"/>
      <c r="C232" s="319"/>
      <c r="D232" s="319"/>
      <c r="E232" s="319"/>
      <c r="F232" s="319"/>
      <c r="G232" s="343"/>
      <c r="H232" s="320"/>
      <c r="I232" s="320"/>
      <c r="J232" s="319"/>
      <c r="K232" s="319"/>
      <c r="L232" s="499"/>
      <c r="M232" s="499"/>
      <c r="N232" s="322"/>
      <c r="O232" s="496"/>
    </row>
    <row r="233" spans="2:15" ht="18.600000000000001" hidden="1">
      <c r="B233" s="485"/>
      <c r="C233" s="319"/>
      <c r="D233" s="319"/>
      <c r="E233" s="319"/>
      <c r="F233" s="319"/>
      <c r="G233" s="343"/>
      <c r="H233" s="320"/>
      <c r="I233" s="320"/>
      <c r="J233" s="319"/>
      <c r="K233" s="319"/>
      <c r="L233" s="499"/>
      <c r="M233" s="499"/>
      <c r="N233" s="322"/>
      <c r="O233" s="496"/>
    </row>
    <row r="234" spans="2:15" ht="18.600000000000001" hidden="1">
      <c r="B234" s="485"/>
      <c r="C234" s="319"/>
      <c r="D234" s="319"/>
      <c r="E234" s="319"/>
      <c r="F234" s="319"/>
      <c r="G234" s="343"/>
      <c r="H234" s="320"/>
      <c r="I234" s="320"/>
      <c r="J234" s="319"/>
      <c r="K234" s="319"/>
      <c r="L234" s="499"/>
      <c r="M234" s="499"/>
      <c r="N234" s="322"/>
      <c r="O234" s="496"/>
    </row>
    <row r="235" spans="2:15" ht="18.600000000000001" hidden="1">
      <c r="B235" s="485"/>
      <c r="C235" s="319"/>
      <c r="D235" s="319"/>
      <c r="E235" s="319"/>
      <c r="F235" s="319"/>
      <c r="G235" s="343"/>
      <c r="H235" s="320"/>
      <c r="I235" s="320"/>
      <c r="J235" s="319"/>
      <c r="K235" s="319"/>
      <c r="L235" s="499"/>
      <c r="M235" s="499"/>
      <c r="N235" s="322"/>
      <c r="O235" s="496"/>
    </row>
    <row r="236" spans="2:15" ht="18.600000000000001" hidden="1">
      <c r="B236" s="485"/>
      <c r="C236" s="319"/>
      <c r="D236" s="319"/>
      <c r="E236" s="319"/>
      <c r="F236" s="319"/>
      <c r="G236" s="343"/>
      <c r="H236" s="320"/>
      <c r="I236" s="320"/>
      <c r="J236" s="319"/>
      <c r="K236" s="319"/>
      <c r="L236" s="499"/>
      <c r="M236" s="499"/>
      <c r="N236" s="322"/>
      <c r="O236" s="496"/>
    </row>
    <row r="237" spans="2:15" ht="18.600000000000001" hidden="1">
      <c r="B237" s="485"/>
      <c r="C237" s="319"/>
      <c r="D237" s="319"/>
      <c r="E237" s="319"/>
      <c r="F237" s="319"/>
      <c r="G237" s="343"/>
      <c r="H237" s="320"/>
      <c r="I237" s="320"/>
      <c r="J237" s="319"/>
      <c r="K237" s="319"/>
      <c r="L237" s="499"/>
      <c r="M237" s="499"/>
      <c r="N237" s="322"/>
      <c r="O237" s="496"/>
    </row>
    <row r="238" spans="2:15" ht="18.600000000000001" hidden="1">
      <c r="B238" s="485"/>
      <c r="C238" s="319"/>
      <c r="D238" s="319"/>
      <c r="E238" s="319"/>
      <c r="F238" s="319"/>
      <c r="G238" s="343"/>
      <c r="H238" s="320"/>
      <c r="I238" s="320"/>
      <c r="J238" s="319"/>
      <c r="K238" s="319"/>
      <c r="L238" s="499"/>
      <c r="M238" s="499"/>
      <c r="N238" s="322"/>
      <c r="O238" s="496"/>
    </row>
    <row r="239" spans="2:15" ht="18.600000000000001" hidden="1">
      <c r="B239" s="485"/>
      <c r="C239" s="319"/>
      <c r="D239" s="319"/>
      <c r="E239" s="319"/>
      <c r="F239" s="319"/>
      <c r="G239" s="343"/>
      <c r="H239" s="320"/>
      <c r="I239" s="320"/>
      <c r="J239" s="319"/>
      <c r="K239" s="319"/>
      <c r="L239" s="499"/>
      <c r="M239" s="499"/>
      <c r="N239" s="322"/>
      <c r="O239" s="496"/>
    </row>
    <row r="240" spans="2:15" ht="18.600000000000001" hidden="1">
      <c r="B240" s="485"/>
      <c r="C240" s="319"/>
      <c r="D240" s="319"/>
      <c r="E240" s="319"/>
      <c r="F240" s="319"/>
      <c r="G240" s="343"/>
      <c r="H240" s="320"/>
      <c r="I240" s="320"/>
      <c r="J240" s="319"/>
      <c r="K240" s="319"/>
      <c r="L240" s="499"/>
      <c r="M240" s="499"/>
      <c r="N240" s="322"/>
      <c r="O240" s="496"/>
    </row>
    <row r="241" spans="2:15" ht="18.600000000000001" hidden="1">
      <c r="B241" s="485"/>
      <c r="C241" s="319"/>
      <c r="D241" s="319"/>
      <c r="E241" s="319"/>
      <c r="F241" s="319"/>
      <c r="G241" s="343"/>
      <c r="H241" s="320"/>
      <c r="I241" s="320"/>
      <c r="J241" s="319"/>
      <c r="K241" s="319"/>
      <c r="L241" s="499"/>
      <c r="M241" s="499"/>
      <c r="N241" s="322"/>
      <c r="O241" s="496"/>
    </row>
    <row r="242" spans="2:15" ht="19.2" hidden="1" thickBot="1">
      <c r="B242" s="486"/>
      <c r="C242" s="487"/>
      <c r="D242" s="487"/>
      <c r="E242" s="487"/>
      <c r="F242" s="487"/>
      <c r="G242" s="488"/>
      <c r="H242" s="489"/>
      <c r="I242" s="489"/>
      <c r="J242" s="487"/>
      <c r="K242" s="487"/>
      <c r="L242" s="500"/>
      <c r="M242" s="500"/>
      <c r="N242" s="590"/>
      <c r="O242" s="497"/>
    </row>
  </sheetData>
  <pageMargins left="0.51181102362204722" right="0.51181102362204722" top="0.78740157480314965" bottom="0.78740157480314965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19</vt:i4>
      </vt:variant>
      <vt:variant>
        <vt:lpstr>Intervalos Nomeados</vt:lpstr>
      </vt:variant>
      <vt:variant>
        <vt:i4>3</vt:i4>
      </vt:variant>
    </vt:vector>
  </HeadingPairs>
  <TitlesOfParts>
    <vt:vector size="22" baseType="lpstr">
      <vt:lpstr>Fed.</vt:lpstr>
      <vt:lpstr>Insc.</vt:lpstr>
      <vt:lpstr>Sorteio</vt:lpstr>
      <vt:lpstr>grupo</vt:lpstr>
      <vt:lpstr>cidades</vt:lpstr>
      <vt:lpstr>sumula</vt:lpstr>
      <vt:lpstr>IMP ENT.</vt:lpstr>
      <vt:lpstr>C1 166 F</vt:lpstr>
      <vt:lpstr>C2 166 F</vt:lpstr>
      <vt:lpstr>NEAR PIN</vt:lpstr>
      <vt:lpstr>apuração</vt:lpstr>
      <vt:lpstr>apuração GROSS</vt:lpstr>
      <vt:lpstr>apuração BRASILEIRO</vt:lpstr>
      <vt:lpstr>apuração hole in one</vt:lpstr>
      <vt:lpstr>GROSS</vt:lpstr>
      <vt:lpstr>NET</vt:lpstr>
      <vt:lpstr>HOLEINONE</vt:lpstr>
      <vt:lpstr>Sheet1</vt:lpstr>
      <vt:lpstr>apuração GROSSAcrecYU</vt:lpstr>
      <vt:lpstr>Fed.!Area_de_impressao</vt:lpstr>
      <vt:lpstr>grupo!Area_de_impressao</vt:lpstr>
      <vt:lpstr>grupo!Titulos_de_impressao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ibusuki</dc:creator>
  <cp:lastModifiedBy>Yukio Utsunomiya</cp:lastModifiedBy>
  <cp:lastPrinted>2026-09-13T18:18:47Z</cp:lastPrinted>
  <dcterms:created xsi:type="dcterms:W3CDTF">2012-11-18T22:01:43Z</dcterms:created>
  <dcterms:modified xsi:type="dcterms:W3CDTF">2026-09-20T19:22:27Z</dcterms:modified>
</cp:coreProperties>
</file>